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24226"/>
  <mc:AlternateContent xmlns:mc="http://schemas.openxmlformats.org/markup-compatibility/2006">
    <mc:Choice Requires="x15">
      <x15ac:absPath xmlns:x15ac="http://schemas.microsoft.com/office/spreadsheetml/2010/11/ac" url="https://d.docs.live.net/248c59e7ae7fd830/Desktop/Data Analysis Project/"/>
    </mc:Choice>
  </mc:AlternateContent>
  <xr:revisionPtr revIDLastSave="3" documentId="14_{B4046A55-18D6-415D-81B9-70D2B913DC91}" xr6:coauthVersionLast="47" xr6:coauthVersionMax="47" xr10:uidLastSave="{981C75FE-EBD2-47FB-A1BD-A072076F3A17}"/>
  <bookViews>
    <workbookView xWindow="-120" yWindow="-120" windowWidth="24240" windowHeight="13140" firstSheet="6" activeTab="6" xr2:uid="{00000000-000D-0000-FFFF-FFFF00000000}"/>
  </bookViews>
  <sheets>
    <sheet name="Sheet2" sheetId="2" state="hidden" r:id="rId1"/>
    <sheet name="Logical Formulas" sheetId="13" r:id="rId2"/>
    <sheet name="Maths Formulas" sheetId="14" r:id="rId3"/>
    <sheet name="Reference Formula" sheetId="16" r:id="rId4"/>
    <sheet name="Stat Formula" sheetId="15" r:id="rId5"/>
    <sheet name="Text Formulas" sheetId="17" r:id="rId6"/>
    <sheet name="Graphs &amp; Charts" sheetId="24" r:id="rId7"/>
    <sheet name="Adding Graphics to Spreadsheets" sheetId="23" r:id="rId8"/>
    <sheet name="Pivot Table" sheetId="25" r:id="rId9"/>
    <sheet name="Data Validation" sheetId="26" r:id="rId10"/>
    <sheet name="Print" sheetId="28" r:id="rId11"/>
    <sheet name="What If Analysis" sheetId="31" r:id="rId12"/>
    <sheet name="Data" sheetId="1" state="hidden" r:id="rId13"/>
  </sheets>
  <definedNames>
    <definedName name="_xlnm._FilterDatabase" localSheetId="12" hidden="1">Data!$A$1:$AD$742</definedName>
    <definedName name="_xlnm._FilterDatabase" localSheetId="9" hidden="1">'Data Validation'!$A$1:$L$742</definedName>
    <definedName name="_xlnm._FilterDatabase" localSheetId="6" hidden="1">'Graphs &amp; Charts'!$AT$1:$AU$64</definedName>
    <definedName name="_xlnm._FilterDatabase" localSheetId="1" hidden="1">'Logical Formulas'!$A$1:$N$742</definedName>
    <definedName name="_xlnm._FilterDatabase" localSheetId="2" hidden="1">'Maths Formulas'!$A$1:$L$742</definedName>
    <definedName name="_xlnm._FilterDatabase" localSheetId="0" hidden="1">Sheet2!$A$1:$C$377</definedName>
    <definedName name="_xlnm._FilterDatabase" localSheetId="4" hidden="1">'Stat Formula'!$A$1:$M$742</definedName>
    <definedName name="abc">#REF!</definedName>
    <definedName name="Date">OFFSET(#REF!,0,Start,1,Interval)</definedName>
    <definedName name="HC">OFFSET(#REF!,0,Start,1,Interval)</definedName>
    <definedName name="Interval">#REF!</definedName>
    <definedName name="OffsetPivotData">OFFSET('Logical Formulas'!#REF!,0,0,COUNTA('Logical Formulas'!#REF!),38)</definedName>
    <definedName name="Slicer_Gender">#N/A</definedName>
    <definedName name="Start">#REF!</definedName>
    <definedName name="Step">#REF!</definedName>
  </definedNames>
  <calcPr calcId="191028"/>
  <pivotCaches>
    <pivotCache cacheId="0" r:id="rId14"/>
    <pivotCache cacheId="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2" i="31" l="1"/>
  <c r="T5" i="31"/>
  <c r="T6" i="31"/>
  <c r="S8" i="31"/>
  <c r="P2" i="31"/>
  <c r="P4" i="31"/>
  <c r="AD5" i="15"/>
  <c r="O742" i="17"/>
  <c r="O741" i="17"/>
  <c r="O740" i="17"/>
  <c r="O739" i="17"/>
  <c r="O738" i="17"/>
  <c r="O737" i="17"/>
  <c r="O736" i="17"/>
  <c r="O735" i="17"/>
  <c r="O734" i="17"/>
  <c r="O733" i="17"/>
  <c r="O732" i="17"/>
  <c r="O731" i="17"/>
  <c r="O730" i="17"/>
  <c r="O729" i="17"/>
  <c r="O728" i="17"/>
  <c r="O727" i="17"/>
  <c r="O726" i="17"/>
  <c r="O725" i="17"/>
  <c r="O724" i="17"/>
  <c r="O723" i="17"/>
  <c r="O722" i="17"/>
  <c r="O721" i="17"/>
  <c r="O720" i="17"/>
  <c r="O719" i="17"/>
  <c r="O718" i="17"/>
  <c r="O717" i="17"/>
  <c r="O716" i="17"/>
  <c r="O715" i="17"/>
  <c r="O714" i="17"/>
  <c r="O713" i="17"/>
  <c r="O712" i="17"/>
  <c r="O711" i="17"/>
  <c r="O710" i="17"/>
  <c r="O709" i="17"/>
  <c r="O708" i="17"/>
  <c r="O707" i="17"/>
  <c r="O706" i="17"/>
  <c r="O705" i="17"/>
  <c r="O704" i="17"/>
  <c r="O703" i="17"/>
  <c r="O702" i="17"/>
  <c r="O701" i="17"/>
  <c r="O700" i="17"/>
  <c r="O699" i="17"/>
  <c r="O698" i="17"/>
  <c r="O697" i="17"/>
  <c r="O696" i="17"/>
  <c r="O695" i="17"/>
  <c r="O694" i="17"/>
  <c r="O693" i="17"/>
  <c r="O692" i="17"/>
  <c r="O691" i="17"/>
  <c r="O690" i="17"/>
  <c r="O689" i="17"/>
  <c r="O688" i="17"/>
  <c r="O687" i="17"/>
  <c r="O686" i="17"/>
  <c r="O685" i="17"/>
  <c r="O684" i="17"/>
  <c r="O683" i="17"/>
  <c r="O682" i="17"/>
  <c r="O681" i="17"/>
  <c r="O680" i="17"/>
  <c r="O679" i="17"/>
  <c r="O678" i="17"/>
  <c r="O677" i="17"/>
  <c r="O676" i="17"/>
  <c r="O675" i="17"/>
  <c r="O674" i="17"/>
  <c r="O673" i="17"/>
  <c r="O672" i="17"/>
  <c r="O671" i="17"/>
  <c r="O670" i="17"/>
  <c r="O669" i="17"/>
  <c r="O668" i="17"/>
  <c r="O667" i="17"/>
  <c r="O666" i="17"/>
  <c r="O665" i="17"/>
  <c r="O664" i="17"/>
  <c r="O663" i="17"/>
  <c r="O662" i="17"/>
  <c r="O661" i="17"/>
  <c r="O660" i="17"/>
  <c r="O659" i="17"/>
  <c r="O658" i="17"/>
  <c r="O657" i="17"/>
  <c r="O656" i="17"/>
  <c r="O655" i="17"/>
  <c r="O654" i="17"/>
  <c r="O653" i="17"/>
  <c r="O652" i="17"/>
  <c r="O651" i="17"/>
  <c r="O650" i="17"/>
  <c r="O649" i="17"/>
  <c r="O648" i="17"/>
  <c r="O647" i="17"/>
  <c r="O646" i="17"/>
  <c r="O645" i="17"/>
  <c r="O644" i="17"/>
  <c r="O643" i="17"/>
  <c r="O642" i="17"/>
  <c r="O641" i="17"/>
  <c r="O640" i="17"/>
  <c r="O639" i="17"/>
  <c r="O638" i="17"/>
  <c r="O637" i="17"/>
  <c r="O636" i="17"/>
  <c r="O635" i="17"/>
  <c r="O634" i="17"/>
  <c r="O633" i="17"/>
  <c r="O632" i="17"/>
  <c r="O631" i="17"/>
  <c r="O630" i="17"/>
  <c r="O629" i="17"/>
  <c r="O628" i="17"/>
  <c r="O627" i="17"/>
  <c r="O626" i="17"/>
  <c r="O625" i="17"/>
  <c r="O624" i="17"/>
  <c r="O623" i="17"/>
  <c r="O622" i="17"/>
  <c r="O621" i="17"/>
  <c r="O620" i="17"/>
  <c r="O619" i="17"/>
  <c r="O618" i="17"/>
  <c r="O617" i="17"/>
  <c r="O616" i="17"/>
  <c r="O615" i="17"/>
  <c r="O614" i="17"/>
  <c r="O613" i="17"/>
  <c r="O612" i="17"/>
  <c r="O611" i="17"/>
  <c r="O610" i="17"/>
  <c r="O609" i="17"/>
  <c r="O608" i="17"/>
  <c r="O607" i="17"/>
  <c r="O606" i="17"/>
  <c r="O605" i="17"/>
  <c r="O604" i="17"/>
  <c r="O603" i="17"/>
  <c r="O602" i="17"/>
  <c r="O601" i="17"/>
  <c r="O600" i="17"/>
  <c r="O599" i="17"/>
  <c r="O598" i="17"/>
  <c r="O597" i="17"/>
  <c r="O596" i="17"/>
  <c r="O595" i="17"/>
  <c r="O594" i="17"/>
  <c r="O593" i="17"/>
  <c r="O592" i="17"/>
  <c r="O591" i="17"/>
  <c r="O590" i="17"/>
  <c r="O589" i="17"/>
  <c r="O588" i="17"/>
  <c r="O587" i="17"/>
  <c r="O586" i="17"/>
  <c r="O585" i="17"/>
  <c r="O584" i="17"/>
  <c r="O583" i="17"/>
  <c r="O582" i="17"/>
  <c r="O581" i="17"/>
  <c r="O580" i="17"/>
  <c r="O579" i="17"/>
  <c r="O578" i="17"/>
  <c r="O577" i="17"/>
  <c r="O576" i="17"/>
  <c r="O575" i="17"/>
  <c r="O574" i="17"/>
  <c r="O573" i="17"/>
  <c r="O572" i="17"/>
  <c r="O571" i="17"/>
  <c r="O570" i="17"/>
  <c r="O569" i="17"/>
  <c r="O568" i="17"/>
  <c r="O567" i="17"/>
  <c r="O566" i="17"/>
  <c r="O565" i="17"/>
  <c r="O564" i="17"/>
  <c r="O563" i="17"/>
  <c r="O562" i="17"/>
  <c r="O561" i="17"/>
  <c r="O560" i="17"/>
  <c r="O559" i="17"/>
  <c r="O558" i="17"/>
  <c r="O557" i="17"/>
  <c r="O556" i="17"/>
  <c r="O555" i="17"/>
  <c r="O554" i="17"/>
  <c r="O553" i="17"/>
  <c r="O552" i="17"/>
  <c r="O551" i="17"/>
  <c r="O550" i="17"/>
  <c r="O549" i="17"/>
  <c r="O548" i="17"/>
  <c r="O547" i="17"/>
  <c r="O546" i="17"/>
  <c r="O545" i="17"/>
  <c r="O544" i="17"/>
  <c r="O543" i="17"/>
  <c r="O542" i="17"/>
  <c r="O541" i="17"/>
  <c r="O540" i="17"/>
  <c r="O539" i="17"/>
  <c r="O538" i="17"/>
  <c r="O537" i="17"/>
  <c r="O536" i="17"/>
  <c r="O535" i="17"/>
  <c r="O534" i="17"/>
  <c r="O533" i="17"/>
  <c r="O532" i="17"/>
  <c r="O531" i="17"/>
  <c r="O530" i="17"/>
  <c r="O529" i="17"/>
  <c r="O528" i="17"/>
  <c r="O527" i="17"/>
  <c r="O526" i="17"/>
  <c r="O525" i="17"/>
  <c r="O524" i="17"/>
  <c r="O523" i="17"/>
  <c r="O522" i="17"/>
  <c r="O521" i="17"/>
  <c r="O520" i="17"/>
  <c r="O519" i="17"/>
  <c r="O518" i="17"/>
  <c r="O517" i="17"/>
  <c r="O516" i="17"/>
  <c r="O515" i="17"/>
  <c r="O514" i="17"/>
  <c r="O513" i="17"/>
  <c r="O512" i="17"/>
  <c r="O511" i="17"/>
  <c r="O510" i="17"/>
  <c r="O509" i="17"/>
  <c r="O508" i="17"/>
  <c r="O507" i="17"/>
  <c r="O506" i="17"/>
  <c r="O505" i="17"/>
  <c r="O504" i="17"/>
  <c r="O503" i="17"/>
  <c r="O502" i="17"/>
  <c r="O501" i="17"/>
  <c r="O500" i="17"/>
  <c r="O499" i="17"/>
  <c r="O498" i="17"/>
  <c r="O497" i="17"/>
  <c r="O496" i="17"/>
  <c r="O495" i="17"/>
  <c r="O494" i="17"/>
  <c r="O493" i="17"/>
  <c r="O492" i="17"/>
  <c r="O491" i="17"/>
  <c r="O490" i="17"/>
  <c r="O489" i="17"/>
  <c r="O488" i="17"/>
  <c r="O487" i="17"/>
  <c r="O486" i="17"/>
  <c r="O485" i="17"/>
  <c r="O484" i="17"/>
  <c r="O483" i="17"/>
  <c r="O482" i="17"/>
  <c r="O481" i="17"/>
  <c r="O480" i="17"/>
  <c r="O479" i="17"/>
  <c r="O478" i="17"/>
  <c r="O477" i="17"/>
  <c r="O476" i="17"/>
  <c r="O475" i="17"/>
  <c r="O474" i="17"/>
  <c r="O473" i="17"/>
  <c r="O472" i="17"/>
  <c r="O471" i="17"/>
  <c r="O470" i="17"/>
  <c r="O469" i="17"/>
  <c r="O468" i="17"/>
  <c r="O467" i="17"/>
  <c r="O466" i="17"/>
  <c r="O465" i="17"/>
  <c r="O464" i="17"/>
  <c r="O463" i="17"/>
  <c r="O462" i="17"/>
  <c r="O461" i="17"/>
  <c r="O460" i="17"/>
  <c r="O459" i="17"/>
  <c r="O458" i="17"/>
  <c r="O457" i="17"/>
  <c r="O456" i="17"/>
  <c r="O455" i="17"/>
  <c r="O454" i="17"/>
  <c r="O453" i="17"/>
  <c r="O452" i="17"/>
  <c r="O451" i="17"/>
  <c r="O450" i="17"/>
  <c r="O449" i="17"/>
  <c r="O448" i="17"/>
  <c r="O447" i="17"/>
  <c r="O446" i="17"/>
  <c r="O445" i="17"/>
  <c r="O444" i="17"/>
  <c r="O443" i="17"/>
  <c r="O442" i="17"/>
  <c r="O441" i="17"/>
  <c r="O440" i="17"/>
  <c r="O439" i="17"/>
  <c r="O438" i="17"/>
  <c r="O437" i="17"/>
  <c r="O436" i="17"/>
  <c r="O435" i="17"/>
  <c r="O434" i="17"/>
  <c r="O433" i="17"/>
  <c r="O432" i="17"/>
  <c r="O431" i="17"/>
  <c r="O430" i="17"/>
  <c r="O429" i="17"/>
  <c r="O428" i="17"/>
  <c r="O427" i="17"/>
  <c r="O426" i="17"/>
  <c r="O425" i="17"/>
  <c r="O424" i="17"/>
  <c r="O423" i="17"/>
  <c r="O422" i="17"/>
  <c r="O421" i="17"/>
  <c r="O420" i="17"/>
  <c r="O419" i="17"/>
  <c r="O418" i="17"/>
  <c r="O417" i="17"/>
  <c r="O416" i="17"/>
  <c r="O415" i="17"/>
  <c r="O414" i="17"/>
  <c r="O413" i="17"/>
  <c r="O412" i="17"/>
  <c r="O411" i="17"/>
  <c r="O410" i="17"/>
  <c r="O409" i="17"/>
  <c r="O408" i="17"/>
  <c r="O407" i="17"/>
  <c r="O406" i="17"/>
  <c r="O405" i="17"/>
  <c r="O404" i="17"/>
  <c r="O403" i="17"/>
  <c r="O402" i="17"/>
  <c r="O401" i="17"/>
  <c r="O400" i="17"/>
  <c r="O399" i="17"/>
  <c r="O398" i="17"/>
  <c r="O397" i="17"/>
  <c r="O396" i="17"/>
  <c r="O395" i="17"/>
  <c r="O394" i="17"/>
  <c r="O393" i="17"/>
  <c r="O392" i="17"/>
  <c r="O391" i="17"/>
  <c r="O390" i="17"/>
  <c r="O389" i="17"/>
  <c r="O388" i="17"/>
  <c r="O387" i="17"/>
  <c r="O386" i="17"/>
  <c r="O385" i="17"/>
  <c r="O384" i="17"/>
  <c r="O383" i="17"/>
  <c r="O382" i="17"/>
  <c r="O381" i="17"/>
  <c r="O380" i="17"/>
  <c r="O379" i="17"/>
  <c r="O378" i="17"/>
  <c r="O377" i="17"/>
  <c r="O376" i="17"/>
  <c r="O375" i="17"/>
  <c r="O374" i="17"/>
  <c r="O373" i="17"/>
  <c r="O372" i="17"/>
  <c r="O371" i="17"/>
  <c r="O370" i="17"/>
  <c r="O369" i="17"/>
  <c r="O368" i="17"/>
  <c r="O367" i="17"/>
  <c r="O366" i="17"/>
  <c r="O365" i="17"/>
  <c r="O364" i="17"/>
  <c r="O363" i="17"/>
  <c r="O362" i="17"/>
  <c r="O361" i="17"/>
  <c r="O360" i="17"/>
  <c r="O359" i="17"/>
  <c r="O358" i="17"/>
  <c r="O357" i="17"/>
  <c r="O356" i="17"/>
  <c r="O355" i="17"/>
  <c r="O354" i="17"/>
  <c r="O353" i="17"/>
  <c r="O352" i="17"/>
  <c r="O351" i="17"/>
  <c r="O350" i="17"/>
  <c r="O349" i="17"/>
  <c r="O348" i="17"/>
  <c r="O347" i="17"/>
  <c r="O346" i="17"/>
  <c r="O345" i="17"/>
  <c r="O344" i="17"/>
  <c r="O343" i="17"/>
  <c r="O342" i="17"/>
  <c r="O341" i="17"/>
  <c r="O340" i="17"/>
  <c r="O339" i="17"/>
  <c r="O338" i="17"/>
  <c r="O337" i="17"/>
  <c r="O336" i="17"/>
  <c r="O335" i="17"/>
  <c r="O334" i="17"/>
  <c r="O333" i="17"/>
  <c r="O332" i="17"/>
  <c r="O331" i="17"/>
  <c r="O330" i="17"/>
  <c r="O329" i="17"/>
  <c r="O328" i="17"/>
  <c r="O327" i="17"/>
  <c r="O326" i="17"/>
  <c r="O325" i="17"/>
  <c r="O324" i="17"/>
  <c r="O323" i="17"/>
  <c r="O322" i="17"/>
  <c r="O321" i="17"/>
  <c r="O320" i="17"/>
  <c r="O319" i="17"/>
  <c r="O318" i="17"/>
  <c r="O317" i="17"/>
  <c r="O316" i="17"/>
  <c r="O315" i="17"/>
  <c r="O314" i="17"/>
  <c r="O313" i="17"/>
  <c r="O312" i="17"/>
  <c r="O311" i="17"/>
  <c r="O310" i="17"/>
  <c r="O309" i="17"/>
  <c r="O308" i="17"/>
  <c r="O307" i="17"/>
  <c r="O306" i="17"/>
  <c r="O305" i="17"/>
  <c r="O304" i="17"/>
  <c r="O303" i="17"/>
  <c r="O302" i="17"/>
  <c r="O301" i="17"/>
  <c r="O300" i="17"/>
  <c r="O299" i="17"/>
  <c r="O298" i="17"/>
  <c r="O297" i="17"/>
  <c r="O296" i="17"/>
  <c r="O295" i="17"/>
  <c r="O294" i="17"/>
  <c r="O293" i="17"/>
  <c r="O292" i="17"/>
  <c r="O291" i="17"/>
  <c r="O290" i="17"/>
  <c r="O289" i="17"/>
  <c r="O288" i="17"/>
  <c r="O287" i="17"/>
  <c r="O286" i="17"/>
  <c r="O285" i="17"/>
  <c r="O284" i="17"/>
  <c r="O283" i="17"/>
  <c r="O282" i="17"/>
  <c r="O281" i="17"/>
  <c r="O280" i="17"/>
  <c r="O279" i="17"/>
  <c r="O278" i="17"/>
  <c r="O277" i="17"/>
  <c r="O276" i="17"/>
  <c r="O275" i="17"/>
  <c r="O274" i="17"/>
  <c r="O273" i="17"/>
  <c r="O272" i="17"/>
  <c r="O271" i="17"/>
  <c r="O270" i="17"/>
  <c r="O269" i="17"/>
  <c r="O268" i="17"/>
  <c r="O267" i="17"/>
  <c r="O266" i="17"/>
  <c r="O265" i="17"/>
  <c r="O264" i="17"/>
  <c r="O263" i="17"/>
  <c r="O262" i="17"/>
  <c r="O261" i="17"/>
  <c r="O260" i="17"/>
  <c r="O259" i="17"/>
  <c r="O258" i="17"/>
  <c r="O257" i="17"/>
  <c r="O256" i="17"/>
  <c r="O255" i="17"/>
  <c r="O254" i="17"/>
  <c r="O253" i="17"/>
  <c r="O252" i="17"/>
  <c r="O251" i="17"/>
  <c r="O250" i="17"/>
  <c r="O249" i="17"/>
  <c r="O248" i="17"/>
  <c r="O247" i="17"/>
  <c r="O246" i="17"/>
  <c r="O245" i="17"/>
  <c r="O244" i="17"/>
  <c r="O243" i="17"/>
  <c r="O242" i="17"/>
  <c r="O241" i="17"/>
  <c r="O240" i="17"/>
  <c r="O239" i="17"/>
  <c r="O238" i="17"/>
  <c r="O237" i="17"/>
  <c r="O236" i="17"/>
  <c r="O235" i="17"/>
  <c r="O234" i="17"/>
  <c r="O233" i="17"/>
  <c r="O232" i="17"/>
  <c r="O231" i="17"/>
  <c r="O230" i="17"/>
  <c r="O229" i="17"/>
  <c r="O228" i="17"/>
  <c r="O227" i="17"/>
  <c r="O226" i="17"/>
  <c r="O225" i="17"/>
  <c r="O224" i="17"/>
  <c r="O223" i="17"/>
  <c r="O222" i="17"/>
  <c r="O221" i="17"/>
  <c r="O220" i="17"/>
  <c r="O219" i="17"/>
  <c r="O218" i="17"/>
  <c r="O217" i="17"/>
  <c r="O216" i="17"/>
  <c r="O215" i="17"/>
  <c r="O214" i="17"/>
  <c r="O213" i="17"/>
  <c r="O212" i="17"/>
  <c r="O211" i="17"/>
  <c r="O210" i="17"/>
  <c r="O209" i="17"/>
  <c r="O208" i="17"/>
  <c r="O207" i="17"/>
  <c r="O206" i="17"/>
  <c r="O205" i="17"/>
  <c r="O204" i="17"/>
  <c r="O203" i="17"/>
  <c r="O202" i="17"/>
  <c r="O201" i="17"/>
  <c r="O200" i="17"/>
  <c r="O199" i="17"/>
  <c r="O198" i="17"/>
  <c r="O197" i="17"/>
  <c r="O196" i="17"/>
  <c r="O195" i="17"/>
  <c r="O194" i="17"/>
  <c r="O193" i="17"/>
  <c r="O192" i="17"/>
  <c r="O191" i="17"/>
  <c r="O190" i="17"/>
  <c r="O189" i="17"/>
  <c r="O188" i="17"/>
  <c r="O187" i="17"/>
  <c r="O186" i="17"/>
  <c r="O185" i="17"/>
  <c r="O184" i="17"/>
  <c r="O183" i="17"/>
  <c r="O182" i="17"/>
  <c r="O181" i="17"/>
  <c r="O180" i="17"/>
  <c r="O179" i="17"/>
  <c r="O178" i="17"/>
  <c r="O177" i="17"/>
  <c r="O176" i="17"/>
  <c r="O175" i="17"/>
  <c r="O174" i="17"/>
  <c r="O173" i="17"/>
  <c r="O172" i="17"/>
  <c r="O171" i="17"/>
  <c r="O170" i="17"/>
  <c r="O169" i="17"/>
  <c r="O168" i="17"/>
  <c r="O167" i="17"/>
  <c r="O166" i="17"/>
  <c r="O165" i="17"/>
  <c r="O164" i="17"/>
  <c r="O163" i="17"/>
  <c r="O162" i="17"/>
  <c r="O161" i="17"/>
  <c r="O160" i="17"/>
  <c r="O159" i="17"/>
  <c r="O158" i="17"/>
  <c r="O157" i="17"/>
  <c r="O156" i="17"/>
  <c r="O155" i="17"/>
  <c r="O154" i="17"/>
  <c r="O153" i="17"/>
  <c r="O152" i="17"/>
  <c r="O151" i="17"/>
  <c r="O150" i="17"/>
  <c r="O149" i="17"/>
  <c r="O148" i="17"/>
  <c r="O147" i="17"/>
  <c r="O146" i="17"/>
  <c r="O145" i="17"/>
  <c r="O144" i="17"/>
  <c r="O143" i="17"/>
  <c r="O142" i="17"/>
  <c r="O141" i="17"/>
  <c r="O140" i="17"/>
  <c r="O139" i="17"/>
  <c r="O138" i="17"/>
  <c r="O137" i="17"/>
  <c r="O136" i="17"/>
  <c r="O135" i="17"/>
  <c r="O134" i="17"/>
  <c r="O133" i="17"/>
  <c r="O132" i="17"/>
  <c r="O131" i="17"/>
  <c r="O130" i="17"/>
  <c r="O129" i="17"/>
  <c r="O128" i="17"/>
  <c r="O127" i="17"/>
  <c r="O126" i="17"/>
  <c r="O125" i="17"/>
  <c r="O124" i="17"/>
  <c r="O123" i="17"/>
  <c r="O122" i="17"/>
  <c r="O121" i="17"/>
  <c r="O120" i="17"/>
  <c r="O119" i="17"/>
  <c r="O118" i="17"/>
  <c r="O117" i="17"/>
  <c r="O116" i="17"/>
  <c r="O115" i="17"/>
  <c r="O114" i="17"/>
  <c r="O113" i="17"/>
  <c r="O112" i="17"/>
  <c r="O111" i="17"/>
  <c r="O110" i="17"/>
  <c r="O109" i="17"/>
  <c r="O108" i="17"/>
  <c r="O107" i="17"/>
  <c r="O106" i="17"/>
  <c r="O105" i="17"/>
  <c r="O104" i="17"/>
  <c r="O103" i="17"/>
  <c r="O102" i="17"/>
  <c r="O101" i="17"/>
  <c r="O100" i="17"/>
  <c r="O99" i="17"/>
  <c r="O98" i="17"/>
  <c r="O97" i="17"/>
  <c r="O96" i="17"/>
  <c r="O95" i="17"/>
  <c r="O94" i="17"/>
  <c r="O93" i="17"/>
  <c r="O92" i="17"/>
  <c r="O91" i="17"/>
  <c r="O90" i="17"/>
  <c r="O89" i="17"/>
  <c r="O88" i="17"/>
  <c r="O87" i="17"/>
  <c r="O86" i="17"/>
  <c r="O85" i="17"/>
  <c r="O84" i="17"/>
  <c r="O83" i="17"/>
  <c r="O82" i="17"/>
  <c r="O81" i="17"/>
  <c r="O80" i="17"/>
  <c r="O79" i="17"/>
  <c r="O78" i="17"/>
  <c r="O77" i="17"/>
  <c r="O76" i="17"/>
  <c r="O75" i="17"/>
  <c r="O74" i="17"/>
  <c r="O73" i="17"/>
  <c r="O72" i="17"/>
  <c r="O71" i="17"/>
  <c r="O70" i="17"/>
  <c r="O69" i="17"/>
  <c r="O68" i="17"/>
  <c r="O67" i="17"/>
  <c r="O66" i="17"/>
  <c r="O65" i="17"/>
  <c r="O64" i="17"/>
  <c r="O63" i="17"/>
  <c r="O62" i="17"/>
  <c r="O61" i="17"/>
  <c r="O60" i="17"/>
  <c r="O59" i="17"/>
  <c r="O58" i="17"/>
  <c r="O57" i="17"/>
  <c r="O56" i="17"/>
  <c r="O55" i="17"/>
  <c r="O54" i="17"/>
  <c r="O53" i="17"/>
  <c r="O52" i="17"/>
  <c r="O51" i="17"/>
  <c r="O50" i="17"/>
  <c r="O49" i="17"/>
  <c r="O48" i="17"/>
  <c r="O47" i="17"/>
  <c r="O46" i="17"/>
  <c r="O45" i="17"/>
  <c r="O44" i="17"/>
  <c r="O43" i="17"/>
  <c r="O42" i="17"/>
  <c r="O41" i="17"/>
  <c r="O40" i="17"/>
  <c r="O39" i="17"/>
  <c r="O38" i="17"/>
  <c r="O37" i="17"/>
  <c r="O36" i="17"/>
  <c r="O35" i="17"/>
  <c r="O34" i="17"/>
  <c r="O33" i="17"/>
  <c r="O32" i="17"/>
  <c r="O31" i="17"/>
  <c r="O30" i="17"/>
  <c r="O29" i="17"/>
  <c r="O28" i="17"/>
  <c r="O27" i="17"/>
  <c r="O26" i="17"/>
  <c r="O25" i="17"/>
  <c r="O24" i="17"/>
  <c r="O23" i="17"/>
  <c r="O22" i="17"/>
  <c r="O21" i="17"/>
  <c r="O20" i="17"/>
  <c r="O19" i="17"/>
  <c r="O18" i="17"/>
  <c r="O17" i="17"/>
  <c r="O16" i="17"/>
  <c r="O15" i="17"/>
  <c r="O14" i="17"/>
  <c r="O13" i="17"/>
  <c r="O12" i="17"/>
  <c r="O11" i="17"/>
  <c r="O10" i="17"/>
  <c r="O9" i="17"/>
  <c r="O8" i="17"/>
  <c r="O7" i="17"/>
  <c r="O6" i="17"/>
  <c r="O5" i="17"/>
  <c r="O4" i="17"/>
  <c r="O3" i="17"/>
  <c r="AT2" i="24"/>
  <c r="AL3" i="24"/>
  <c r="AM3" i="24"/>
  <c r="AM5" i="24"/>
  <c r="AD7" i="24"/>
  <c r="AD6" i="24"/>
  <c r="AD5" i="24"/>
  <c r="AD4" i="24"/>
  <c r="AD3" i="24"/>
  <c r="K2" i="24"/>
  <c r="K3" i="24"/>
  <c r="K4" i="24"/>
  <c r="K5" i="24"/>
  <c r="K6" i="24"/>
  <c r="K7" i="24"/>
  <c r="K8" i="24"/>
  <c r="K9" i="24"/>
  <c r="K10" i="24"/>
  <c r="K11" i="24"/>
  <c r="K12" i="24"/>
  <c r="K13" i="24"/>
  <c r="K14" i="24"/>
  <c r="K15" i="24"/>
  <c r="K16" i="24"/>
  <c r="K17" i="24"/>
  <c r="K18" i="24"/>
  <c r="K19" i="24"/>
  <c r="K20" i="24"/>
  <c r="K21" i="24"/>
  <c r="K22" i="24"/>
  <c r="K23" i="24"/>
  <c r="K24" i="24"/>
  <c r="K25" i="24"/>
  <c r="K26" i="24"/>
  <c r="K27" i="24"/>
  <c r="K28" i="24"/>
  <c r="K29" i="24"/>
  <c r="K30" i="24"/>
  <c r="K31" i="24"/>
  <c r="K32" i="24"/>
  <c r="K33" i="24"/>
  <c r="K34" i="24"/>
  <c r="K35" i="24"/>
  <c r="K36" i="24"/>
  <c r="K37" i="24"/>
  <c r="K38" i="24"/>
  <c r="K39" i="24"/>
  <c r="K40" i="24"/>
  <c r="K41" i="24"/>
  <c r="K42" i="24"/>
  <c r="K43" i="24"/>
  <c r="K44" i="24"/>
  <c r="K45" i="24"/>
  <c r="K46" i="24"/>
  <c r="K47" i="24"/>
  <c r="K48" i="24"/>
  <c r="K49" i="24"/>
  <c r="K50" i="24"/>
  <c r="K51" i="24"/>
  <c r="K52" i="24"/>
  <c r="K53" i="24"/>
  <c r="K54" i="24"/>
  <c r="K55" i="24"/>
  <c r="K56" i="24"/>
  <c r="K57" i="24"/>
  <c r="K58" i="24"/>
  <c r="K59" i="24"/>
  <c r="K60" i="24"/>
  <c r="K61" i="24"/>
  <c r="K62" i="24"/>
  <c r="K63" i="24"/>
  <c r="K64" i="24"/>
  <c r="K65" i="24"/>
  <c r="K66" i="24"/>
  <c r="K67" i="24"/>
  <c r="K68" i="24"/>
  <c r="K69" i="24"/>
  <c r="K70" i="24"/>
  <c r="K71" i="24"/>
  <c r="K72" i="24"/>
  <c r="K73" i="24"/>
  <c r="K74" i="24"/>
  <c r="K75" i="24"/>
  <c r="K76" i="24"/>
  <c r="K77" i="24"/>
  <c r="K78" i="24"/>
  <c r="K79" i="24"/>
  <c r="K80" i="24"/>
  <c r="K81" i="24"/>
  <c r="K82" i="24"/>
  <c r="K83" i="24"/>
  <c r="K84" i="24"/>
  <c r="K85" i="24"/>
  <c r="K86" i="24"/>
  <c r="K87" i="24"/>
  <c r="K88" i="24"/>
  <c r="K89" i="24"/>
  <c r="K90" i="24"/>
  <c r="K91" i="24"/>
  <c r="K92" i="24"/>
  <c r="K93" i="24"/>
  <c r="K94" i="24"/>
  <c r="K95" i="24"/>
  <c r="K96" i="24"/>
  <c r="K97" i="24"/>
  <c r="K98" i="24"/>
  <c r="K99" i="24"/>
  <c r="K100" i="24"/>
  <c r="K101" i="24"/>
  <c r="K102" i="24"/>
  <c r="K103" i="24"/>
  <c r="K104" i="24"/>
  <c r="K105" i="24"/>
  <c r="K106" i="24"/>
  <c r="K107" i="24"/>
  <c r="K108" i="24"/>
  <c r="K109" i="24"/>
  <c r="K110" i="24"/>
  <c r="K111" i="24"/>
  <c r="K112" i="24"/>
  <c r="K113" i="24"/>
  <c r="K114" i="24"/>
  <c r="K115" i="24"/>
  <c r="K116" i="24"/>
  <c r="K117" i="24"/>
  <c r="K118" i="24"/>
  <c r="K119" i="24"/>
  <c r="K120" i="24"/>
  <c r="K121" i="24"/>
  <c r="K122" i="24"/>
  <c r="K123" i="24"/>
  <c r="K124" i="24"/>
  <c r="K125" i="24"/>
  <c r="K126" i="24"/>
  <c r="K127" i="24"/>
  <c r="K128" i="24"/>
  <c r="K129" i="24"/>
  <c r="K130" i="24"/>
  <c r="K131" i="24"/>
  <c r="K132" i="24"/>
  <c r="K133" i="24"/>
  <c r="K134" i="24"/>
  <c r="K135" i="24"/>
  <c r="K136" i="24"/>
  <c r="K137" i="24"/>
  <c r="K138" i="24"/>
  <c r="K139" i="24"/>
  <c r="K140" i="24"/>
  <c r="K141" i="24"/>
  <c r="K142" i="24"/>
  <c r="K143" i="24"/>
  <c r="K144" i="24"/>
  <c r="K145" i="24"/>
  <c r="K146" i="24"/>
  <c r="K147" i="24"/>
  <c r="K148" i="24"/>
  <c r="K149" i="24"/>
  <c r="K150" i="24"/>
  <c r="K151" i="24"/>
  <c r="K152" i="24"/>
  <c r="K153" i="24"/>
  <c r="K154" i="24"/>
  <c r="K155" i="24"/>
  <c r="K156" i="24"/>
  <c r="K157" i="24"/>
  <c r="K158" i="24"/>
  <c r="K159" i="24"/>
  <c r="K160" i="24"/>
  <c r="K161" i="24"/>
  <c r="K162" i="24"/>
  <c r="K163" i="24"/>
  <c r="K164" i="24"/>
  <c r="K165" i="24"/>
  <c r="K166" i="24"/>
  <c r="K167" i="24"/>
  <c r="K168" i="24"/>
  <c r="K169" i="24"/>
  <c r="K170" i="24"/>
  <c r="K171" i="24"/>
  <c r="K172" i="24"/>
  <c r="K173" i="24"/>
  <c r="K174" i="24"/>
  <c r="K175" i="24"/>
  <c r="K176" i="24"/>
  <c r="K177" i="24"/>
  <c r="K178" i="24"/>
  <c r="K179" i="24"/>
  <c r="K180" i="24"/>
  <c r="K181" i="24"/>
  <c r="K182" i="24"/>
  <c r="K183" i="24"/>
  <c r="K184" i="24"/>
  <c r="K185" i="24"/>
  <c r="K186" i="24"/>
  <c r="K187" i="24"/>
  <c r="K188" i="24"/>
  <c r="K189" i="24"/>
  <c r="K190" i="24"/>
  <c r="K191" i="24"/>
  <c r="K192" i="24"/>
  <c r="K193" i="24"/>
  <c r="K194" i="24"/>
  <c r="K195" i="24"/>
  <c r="K196" i="24"/>
  <c r="K197" i="24"/>
  <c r="K198" i="24"/>
  <c r="K199" i="24"/>
  <c r="K200" i="24"/>
  <c r="K201" i="24"/>
  <c r="K202" i="24"/>
  <c r="K203" i="24"/>
  <c r="K204" i="24"/>
  <c r="K205" i="24"/>
  <c r="K206" i="24"/>
  <c r="K207" i="24"/>
  <c r="K208" i="24"/>
  <c r="K209" i="24"/>
  <c r="K210" i="24"/>
  <c r="K211" i="24"/>
  <c r="K212" i="24"/>
  <c r="K213" i="24"/>
  <c r="K214" i="24"/>
  <c r="K215" i="24"/>
  <c r="K216" i="24"/>
  <c r="K217" i="24"/>
  <c r="K218" i="24"/>
  <c r="K219" i="24"/>
  <c r="K220" i="24"/>
  <c r="K221" i="24"/>
  <c r="K222" i="24"/>
  <c r="K223" i="24"/>
  <c r="K224" i="24"/>
  <c r="K225" i="24"/>
  <c r="K226" i="24"/>
  <c r="K227" i="24"/>
  <c r="K228" i="24"/>
  <c r="K229" i="24"/>
  <c r="K230" i="24"/>
  <c r="K231" i="24"/>
  <c r="K232" i="24"/>
  <c r="K233" i="24"/>
  <c r="K234" i="24"/>
  <c r="K235" i="24"/>
  <c r="K236" i="24"/>
  <c r="K237" i="24"/>
  <c r="K238" i="24"/>
  <c r="K239" i="24"/>
  <c r="K240" i="24"/>
  <c r="K241" i="24"/>
  <c r="K242" i="24"/>
  <c r="K243" i="24"/>
  <c r="K244" i="24"/>
  <c r="K245" i="24"/>
  <c r="K246" i="24"/>
  <c r="K247" i="24"/>
  <c r="K248" i="24"/>
  <c r="K249" i="24"/>
  <c r="K250" i="24"/>
  <c r="K251" i="24"/>
  <c r="K252" i="24"/>
  <c r="K253" i="24"/>
  <c r="K254" i="24"/>
  <c r="K255" i="24"/>
  <c r="K256" i="24"/>
  <c r="K257" i="24"/>
  <c r="K258" i="24"/>
  <c r="K259" i="24"/>
  <c r="K260" i="24"/>
  <c r="K261" i="24"/>
  <c r="K262" i="24"/>
  <c r="K263" i="24"/>
  <c r="K264" i="24"/>
  <c r="K265" i="24"/>
  <c r="K266" i="24"/>
  <c r="K267" i="24"/>
  <c r="K268" i="24"/>
  <c r="K269" i="24"/>
  <c r="K270" i="24"/>
  <c r="K271" i="24"/>
  <c r="K272" i="24"/>
  <c r="K273" i="24"/>
  <c r="K274" i="24"/>
  <c r="K275" i="24"/>
  <c r="K276" i="24"/>
  <c r="K277" i="24"/>
  <c r="K278" i="24"/>
  <c r="K279" i="24"/>
  <c r="K280" i="24"/>
  <c r="K281" i="24"/>
  <c r="K282" i="24"/>
  <c r="K283" i="24"/>
  <c r="K284" i="24"/>
  <c r="K285" i="24"/>
  <c r="K286" i="24"/>
  <c r="K287" i="24"/>
  <c r="K288" i="24"/>
  <c r="K289" i="24"/>
  <c r="K290" i="24"/>
  <c r="K291" i="24"/>
  <c r="K292" i="24"/>
  <c r="K293" i="24"/>
  <c r="K294" i="24"/>
  <c r="K295" i="24"/>
  <c r="K296" i="24"/>
  <c r="K297" i="24"/>
  <c r="K298" i="24"/>
  <c r="K299" i="24"/>
  <c r="K300" i="24"/>
  <c r="K301" i="24"/>
  <c r="K302" i="24"/>
  <c r="K303" i="24"/>
  <c r="K304" i="24"/>
  <c r="K305" i="24"/>
  <c r="K306" i="24"/>
  <c r="K307" i="24"/>
  <c r="K308" i="24"/>
  <c r="K309" i="24"/>
  <c r="K310" i="24"/>
  <c r="K311" i="24"/>
  <c r="K312" i="24"/>
  <c r="K313" i="24"/>
  <c r="K314" i="24"/>
  <c r="K315" i="24"/>
  <c r="K316" i="24"/>
  <c r="K317" i="24"/>
  <c r="K318" i="24"/>
  <c r="K319" i="24"/>
  <c r="K320" i="24"/>
  <c r="K321" i="24"/>
  <c r="K322" i="24"/>
  <c r="K323" i="24"/>
  <c r="K324" i="24"/>
  <c r="K325" i="24"/>
  <c r="K326" i="24"/>
  <c r="K327" i="24"/>
  <c r="K328" i="24"/>
  <c r="K329" i="24"/>
  <c r="K330" i="24"/>
  <c r="K331" i="24"/>
  <c r="K332" i="24"/>
  <c r="K333" i="24"/>
  <c r="K334" i="24"/>
  <c r="K335" i="24"/>
  <c r="K336" i="24"/>
  <c r="K337" i="24"/>
  <c r="K338" i="24"/>
  <c r="K339" i="24"/>
  <c r="K340" i="24"/>
  <c r="K341" i="24"/>
  <c r="K342" i="24"/>
  <c r="K343" i="24"/>
  <c r="K344" i="24"/>
  <c r="K345" i="24"/>
  <c r="K346" i="24"/>
  <c r="K347" i="24"/>
  <c r="K348" i="24"/>
  <c r="K349" i="24"/>
  <c r="K350" i="24"/>
  <c r="K351" i="24"/>
  <c r="K352" i="24"/>
  <c r="K353" i="24"/>
  <c r="K354" i="24"/>
  <c r="K355" i="24"/>
  <c r="K356" i="24"/>
  <c r="K357" i="24"/>
  <c r="K358" i="24"/>
  <c r="K359" i="24"/>
  <c r="K360" i="24"/>
  <c r="K361" i="24"/>
  <c r="K362" i="24"/>
  <c r="K363" i="24"/>
  <c r="K364" i="24"/>
  <c r="K365" i="24"/>
  <c r="K366" i="24"/>
  <c r="K367" i="24"/>
  <c r="K368" i="24"/>
  <c r="K369" i="24"/>
  <c r="K370" i="24"/>
  <c r="K371" i="24"/>
  <c r="K372" i="24"/>
  <c r="K373" i="24"/>
  <c r="K374" i="24"/>
  <c r="K375" i="24"/>
  <c r="K376" i="24"/>
  <c r="K377" i="24"/>
  <c r="K378" i="24"/>
  <c r="K379" i="24"/>
  <c r="K380" i="24"/>
  <c r="K381" i="24"/>
  <c r="K382" i="24"/>
  <c r="K383" i="24"/>
  <c r="K384" i="24"/>
  <c r="K385" i="24"/>
  <c r="K386" i="24"/>
  <c r="K387" i="24"/>
  <c r="K388" i="24"/>
  <c r="K389" i="24"/>
  <c r="K390" i="24"/>
  <c r="K391" i="24"/>
  <c r="K392" i="24"/>
  <c r="K393" i="24"/>
  <c r="K394" i="24"/>
  <c r="K395" i="24"/>
  <c r="K396" i="24"/>
  <c r="K397" i="24"/>
  <c r="K398" i="24"/>
  <c r="K399" i="24"/>
  <c r="K400" i="24"/>
  <c r="K401" i="24"/>
  <c r="K402" i="24"/>
  <c r="K403" i="24"/>
  <c r="K404" i="24"/>
  <c r="K405" i="24"/>
  <c r="K406" i="24"/>
  <c r="K407" i="24"/>
  <c r="K408" i="24"/>
  <c r="K409" i="24"/>
  <c r="K410" i="24"/>
  <c r="K411" i="24"/>
  <c r="K412" i="24"/>
  <c r="K413" i="24"/>
  <c r="K414" i="24"/>
  <c r="K415" i="24"/>
  <c r="K416" i="24"/>
  <c r="K417" i="24"/>
  <c r="K418" i="24"/>
  <c r="K419" i="24"/>
  <c r="K420" i="24"/>
  <c r="K421" i="24"/>
  <c r="K422" i="24"/>
  <c r="K423" i="24"/>
  <c r="K424" i="24"/>
  <c r="K425" i="24"/>
  <c r="K426" i="24"/>
  <c r="K427" i="24"/>
  <c r="K428" i="24"/>
  <c r="K429" i="24"/>
  <c r="K430" i="24"/>
  <c r="K431" i="24"/>
  <c r="K432" i="24"/>
  <c r="K433" i="24"/>
  <c r="K434" i="24"/>
  <c r="K435" i="24"/>
  <c r="K436" i="24"/>
  <c r="K437" i="24"/>
  <c r="K438" i="24"/>
  <c r="K439" i="24"/>
  <c r="K440" i="24"/>
  <c r="K441" i="24"/>
  <c r="K442" i="24"/>
  <c r="K443" i="24"/>
  <c r="K444" i="24"/>
  <c r="K445" i="24"/>
  <c r="K446" i="24"/>
  <c r="K447" i="24"/>
  <c r="K448" i="24"/>
  <c r="K449" i="24"/>
  <c r="K450" i="24"/>
  <c r="K451" i="24"/>
  <c r="K452" i="24"/>
  <c r="K453" i="24"/>
  <c r="K454" i="24"/>
  <c r="K455" i="24"/>
  <c r="K456" i="24"/>
  <c r="K457" i="24"/>
  <c r="K458" i="24"/>
  <c r="K459" i="24"/>
  <c r="K460" i="24"/>
  <c r="K461" i="24"/>
  <c r="K462" i="24"/>
  <c r="K463" i="24"/>
  <c r="K464" i="24"/>
  <c r="K465" i="24"/>
  <c r="K466" i="24"/>
  <c r="K467" i="24"/>
  <c r="K468" i="24"/>
  <c r="K469" i="24"/>
  <c r="K470" i="24"/>
  <c r="K471" i="24"/>
  <c r="K472" i="24"/>
  <c r="K473" i="24"/>
  <c r="K474" i="24"/>
  <c r="K475" i="24"/>
  <c r="K476" i="24"/>
  <c r="K477" i="24"/>
  <c r="K478" i="24"/>
  <c r="K479" i="24"/>
  <c r="K480" i="24"/>
  <c r="K481" i="24"/>
  <c r="K482" i="24"/>
  <c r="K483" i="24"/>
  <c r="K484" i="24"/>
  <c r="K485" i="24"/>
  <c r="K486" i="24"/>
  <c r="K487" i="24"/>
  <c r="K488" i="24"/>
  <c r="K489" i="24"/>
  <c r="K490" i="24"/>
  <c r="K491" i="24"/>
  <c r="K492" i="24"/>
  <c r="K493" i="24"/>
  <c r="K494" i="24"/>
  <c r="K495" i="24"/>
  <c r="K496" i="24"/>
  <c r="K497" i="24"/>
  <c r="K498" i="24"/>
  <c r="K499" i="24"/>
  <c r="K500" i="24"/>
  <c r="K501" i="24"/>
  <c r="K502" i="24"/>
  <c r="K503" i="24"/>
  <c r="K504" i="24"/>
  <c r="K505" i="24"/>
  <c r="K506" i="24"/>
  <c r="K507" i="24"/>
  <c r="K508" i="24"/>
  <c r="K509" i="24"/>
  <c r="K510" i="24"/>
  <c r="K511" i="24"/>
  <c r="K512" i="24"/>
  <c r="K513" i="24"/>
  <c r="K514" i="24"/>
  <c r="K515" i="24"/>
  <c r="K516" i="24"/>
  <c r="K517" i="24"/>
  <c r="K518" i="24"/>
  <c r="K519" i="24"/>
  <c r="K520" i="24"/>
  <c r="K521" i="24"/>
  <c r="K522" i="24"/>
  <c r="K523" i="24"/>
  <c r="K524" i="24"/>
  <c r="K525" i="24"/>
  <c r="K526" i="24"/>
  <c r="K527" i="24"/>
  <c r="K528" i="24"/>
  <c r="K529" i="24"/>
  <c r="K530" i="24"/>
  <c r="K531" i="24"/>
  <c r="K532" i="24"/>
  <c r="K533" i="24"/>
  <c r="K534" i="24"/>
  <c r="K535" i="24"/>
  <c r="K536" i="24"/>
  <c r="K537" i="24"/>
  <c r="K538" i="24"/>
  <c r="K539" i="24"/>
  <c r="K540" i="24"/>
  <c r="K541" i="24"/>
  <c r="K542" i="24"/>
  <c r="K543" i="24"/>
  <c r="K544" i="24"/>
  <c r="K545" i="24"/>
  <c r="K546" i="24"/>
  <c r="K547" i="24"/>
  <c r="K548" i="24"/>
  <c r="K549" i="24"/>
  <c r="K550" i="24"/>
  <c r="K551" i="24"/>
  <c r="K552" i="24"/>
  <c r="K553" i="24"/>
  <c r="K554" i="24"/>
  <c r="K555" i="24"/>
  <c r="K556" i="24"/>
  <c r="K557" i="24"/>
  <c r="K558" i="24"/>
  <c r="K559" i="24"/>
  <c r="K560" i="24"/>
  <c r="K561" i="24"/>
  <c r="K562" i="24"/>
  <c r="K563" i="24"/>
  <c r="K564" i="24"/>
  <c r="K565" i="24"/>
  <c r="K566" i="24"/>
  <c r="K567" i="24"/>
  <c r="K568" i="24"/>
  <c r="K569" i="24"/>
  <c r="K570" i="24"/>
  <c r="K571" i="24"/>
  <c r="K572" i="24"/>
  <c r="K573" i="24"/>
  <c r="K574" i="24"/>
  <c r="K575" i="24"/>
  <c r="K576" i="24"/>
  <c r="K577" i="24"/>
  <c r="K578" i="24"/>
  <c r="K579" i="24"/>
  <c r="K580" i="24"/>
  <c r="K581" i="24"/>
  <c r="K582" i="24"/>
  <c r="K583" i="24"/>
  <c r="K584" i="24"/>
  <c r="K585" i="24"/>
  <c r="K586" i="24"/>
  <c r="K587" i="24"/>
  <c r="K588" i="24"/>
  <c r="K589" i="24"/>
  <c r="K590" i="24"/>
  <c r="K591" i="24"/>
  <c r="K592" i="24"/>
  <c r="K593" i="24"/>
  <c r="K594" i="24"/>
  <c r="K595" i="24"/>
  <c r="K596" i="24"/>
  <c r="K597" i="24"/>
  <c r="K598" i="24"/>
  <c r="K599" i="24"/>
  <c r="K600" i="24"/>
  <c r="K601" i="24"/>
  <c r="K602" i="24"/>
  <c r="K603" i="24"/>
  <c r="K604" i="24"/>
  <c r="K605" i="24"/>
  <c r="K606" i="24"/>
  <c r="K607" i="24"/>
  <c r="K608" i="24"/>
  <c r="K609" i="24"/>
  <c r="K610" i="24"/>
  <c r="K611" i="24"/>
  <c r="K612" i="24"/>
  <c r="K613" i="24"/>
  <c r="K614" i="24"/>
  <c r="K615" i="24"/>
  <c r="K616" i="24"/>
  <c r="K617" i="24"/>
  <c r="K618" i="24"/>
  <c r="K619" i="24"/>
  <c r="K620" i="24"/>
  <c r="K621" i="24"/>
  <c r="K622" i="24"/>
  <c r="K623" i="24"/>
  <c r="K624" i="24"/>
  <c r="K625" i="24"/>
  <c r="K626" i="24"/>
  <c r="K627" i="24"/>
  <c r="K628" i="24"/>
  <c r="K629" i="24"/>
  <c r="K630" i="24"/>
  <c r="K631" i="24"/>
  <c r="K632" i="24"/>
  <c r="K633" i="24"/>
  <c r="K634" i="24"/>
  <c r="K635" i="24"/>
  <c r="K636" i="24"/>
  <c r="K637" i="24"/>
  <c r="K638" i="24"/>
  <c r="K639" i="24"/>
  <c r="K640" i="24"/>
  <c r="K641" i="24"/>
  <c r="K642" i="24"/>
  <c r="K643" i="24"/>
  <c r="K644" i="24"/>
  <c r="K645" i="24"/>
  <c r="K646" i="24"/>
  <c r="K647" i="24"/>
  <c r="K648" i="24"/>
  <c r="K649" i="24"/>
  <c r="K650" i="24"/>
  <c r="K651" i="24"/>
  <c r="K652" i="24"/>
  <c r="K653" i="24"/>
  <c r="K654" i="24"/>
  <c r="K655" i="24"/>
  <c r="K656" i="24"/>
  <c r="K657" i="24"/>
  <c r="K658" i="24"/>
  <c r="K659" i="24"/>
  <c r="K660" i="24"/>
  <c r="K661" i="24"/>
  <c r="K662" i="24"/>
  <c r="K663" i="24"/>
  <c r="K664" i="24"/>
  <c r="K665" i="24"/>
  <c r="K666" i="24"/>
  <c r="K667" i="24"/>
  <c r="K668" i="24"/>
  <c r="K669" i="24"/>
  <c r="K670" i="24"/>
  <c r="K671" i="24"/>
  <c r="K672" i="24"/>
  <c r="K673" i="24"/>
  <c r="K674" i="24"/>
  <c r="K675" i="24"/>
  <c r="K676" i="24"/>
  <c r="K677" i="24"/>
  <c r="K678" i="24"/>
  <c r="K679" i="24"/>
  <c r="K680" i="24"/>
  <c r="K681" i="24"/>
  <c r="K682" i="24"/>
  <c r="K683" i="24"/>
  <c r="K684" i="24"/>
  <c r="K685" i="24"/>
  <c r="K686" i="24"/>
  <c r="K687" i="24"/>
  <c r="K688" i="24"/>
  <c r="K689" i="24"/>
  <c r="K690" i="24"/>
  <c r="K691" i="24"/>
  <c r="K692" i="24"/>
  <c r="K693" i="24"/>
  <c r="K694" i="24"/>
  <c r="K695" i="24"/>
  <c r="K696" i="24"/>
  <c r="K697" i="24"/>
  <c r="K698" i="24"/>
  <c r="K699" i="24"/>
  <c r="K700" i="24"/>
  <c r="K701" i="24"/>
  <c r="K702" i="24"/>
  <c r="K703" i="24"/>
  <c r="K704" i="24"/>
  <c r="K705" i="24"/>
  <c r="K706" i="24"/>
  <c r="K707" i="24"/>
  <c r="K708" i="24"/>
  <c r="K709" i="24"/>
  <c r="K710" i="24"/>
  <c r="K711" i="24"/>
  <c r="K712" i="24"/>
  <c r="K713" i="24"/>
  <c r="K714" i="24"/>
  <c r="K715" i="24"/>
  <c r="K716" i="24"/>
  <c r="K717" i="24"/>
  <c r="K718" i="24"/>
  <c r="K719" i="24"/>
  <c r="K720" i="24"/>
  <c r="K721" i="24"/>
  <c r="K722" i="24"/>
  <c r="K723" i="24"/>
  <c r="K724" i="24"/>
  <c r="K725" i="24"/>
  <c r="K726" i="24"/>
  <c r="K727" i="24"/>
  <c r="K728" i="24"/>
  <c r="K729" i="24"/>
  <c r="K730" i="24"/>
  <c r="K731" i="24"/>
  <c r="K732" i="24"/>
  <c r="K733" i="24"/>
  <c r="K734" i="24"/>
  <c r="K735" i="24"/>
  <c r="K736" i="24"/>
  <c r="K737" i="24"/>
  <c r="K738" i="24"/>
  <c r="K739" i="24"/>
  <c r="K740" i="24"/>
  <c r="K741" i="24"/>
  <c r="K742" i="24"/>
  <c r="N742" i="24"/>
  <c r="N741" i="24"/>
  <c r="N740" i="24"/>
  <c r="N739" i="24"/>
  <c r="N738" i="24"/>
  <c r="N737" i="24"/>
  <c r="N736" i="24"/>
  <c r="N735" i="24"/>
  <c r="N734" i="24"/>
  <c r="N733" i="24"/>
  <c r="N732" i="24"/>
  <c r="N731" i="24"/>
  <c r="N730" i="24"/>
  <c r="N729" i="24"/>
  <c r="N728" i="24"/>
  <c r="N727" i="24"/>
  <c r="N726" i="24"/>
  <c r="N725" i="24"/>
  <c r="N724" i="24"/>
  <c r="N723" i="24"/>
  <c r="N722" i="24"/>
  <c r="N721" i="24"/>
  <c r="N720" i="24"/>
  <c r="N719" i="24"/>
  <c r="N718" i="24"/>
  <c r="N717" i="24"/>
  <c r="N716" i="24"/>
  <c r="N715" i="24"/>
  <c r="N714" i="24"/>
  <c r="N713" i="24"/>
  <c r="N712" i="24"/>
  <c r="N711" i="24"/>
  <c r="N710" i="24"/>
  <c r="N709" i="24"/>
  <c r="N708" i="24"/>
  <c r="N707" i="24"/>
  <c r="N706" i="24"/>
  <c r="N705" i="24"/>
  <c r="N704" i="24"/>
  <c r="N703" i="24"/>
  <c r="N702" i="24"/>
  <c r="N701" i="24"/>
  <c r="N700" i="24"/>
  <c r="N699" i="24"/>
  <c r="N698" i="24"/>
  <c r="N697" i="24"/>
  <c r="N696" i="24"/>
  <c r="N695" i="24"/>
  <c r="N694" i="24"/>
  <c r="N693" i="24"/>
  <c r="N692" i="24"/>
  <c r="N691" i="24"/>
  <c r="N690" i="24"/>
  <c r="N689" i="24"/>
  <c r="N688" i="24"/>
  <c r="N687" i="24"/>
  <c r="N686" i="24"/>
  <c r="N685" i="24"/>
  <c r="N684" i="24"/>
  <c r="N683" i="24"/>
  <c r="N682" i="24"/>
  <c r="N681" i="24"/>
  <c r="N680" i="24"/>
  <c r="N679" i="24"/>
  <c r="N678" i="24"/>
  <c r="N677" i="24"/>
  <c r="N676" i="24"/>
  <c r="N675" i="24"/>
  <c r="N674" i="24"/>
  <c r="N673" i="24"/>
  <c r="N672" i="24"/>
  <c r="N671" i="24"/>
  <c r="N670" i="24"/>
  <c r="N669" i="24"/>
  <c r="N668" i="24"/>
  <c r="N667" i="24"/>
  <c r="N666" i="24"/>
  <c r="N665" i="24"/>
  <c r="N664" i="24"/>
  <c r="N663" i="24"/>
  <c r="N662" i="24"/>
  <c r="N661" i="24"/>
  <c r="N660" i="24"/>
  <c r="N659" i="24"/>
  <c r="N658" i="24"/>
  <c r="N657" i="24"/>
  <c r="N656" i="24"/>
  <c r="N655" i="24"/>
  <c r="N654" i="24"/>
  <c r="N653" i="24"/>
  <c r="N652" i="24"/>
  <c r="N651" i="24"/>
  <c r="N650" i="24"/>
  <c r="N649" i="24"/>
  <c r="N648" i="24"/>
  <c r="N647" i="24"/>
  <c r="N646" i="24"/>
  <c r="N645" i="24"/>
  <c r="N644" i="24"/>
  <c r="N643" i="24"/>
  <c r="N642" i="24"/>
  <c r="N641" i="24"/>
  <c r="N640" i="24"/>
  <c r="N639" i="24"/>
  <c r="N638" i="24"/>
  <c r="N637" i="24"/>
  <c r="N636" i="24"/>
  <c r="N635" i="24"/>
  <c r="N634" i="24"/>
  <c r="N633" i="24"/>
  <c r="N632" i="24"/>
  <c r="N631" i="24"/>
  <c r="N630" i="24"/>
  <c r="N629" i="24"/>
  <c r="N628" i="24"/>
  <c r="N627" i="24"/>
  <c r="N626" i="24"/>
  <c r="N625" i="24"/>
  <c r="N624" i="24"/>
  <c r="N623" i="24"/>
  <c r="N622" i="24"/>
  <c r="N621" i="24"/>
  <c r="N620" i="24"/>
  <c r="N619" i="24"/>
  <c r="N618" i="24"/>
  <c r="N617" i="24"/>
  <c r="N616" i="24"/>
  <c r="N615" i="24"/>
  <c r="N614" i="24"/>
  <c r="N613" i="24"/>
  <c r="N612" i="24"/>
  <c r="N611" i="24"/>
  <c r="N610" i="24"/>
  <c r="N609" i="24"/>
  <c r="N608" i="24"/>
  <c r="N607" i="24"/>
  <c r="N606" i="24"/>
  <c r="N605" i="24"/>
  <c r="N604" i="24"/>
  <c r="N603" i="24"/>
  <c r="N602" i="24"/>
  <c r="N601" i="24"/>
  <c r="N600" i="24"/>
  <c r="N599" i="24"/>
  <c r="N598" i="24"/>
  <c r="N597" i="24"/>
  <c r="N596" i="24"/>
  <c r="N595" i="24"/>
  <c r="N594" i="24"/>
  <c r="N593" i="24"/>
  <c r="N592" i="24"/>
  <c r="N591" i="24"/>
  <c r="N590" i="24"/>
  <c r="N589" i="24"/>
  <c r="N588" i="24"/>
  <c r="N587" i="24"/>
  <c r="N586" i="24"/>
  <c r="N585" i="24"/>
  <c r="N584" i="24"/>
  <c r="N583" i="24"/>
  <c r="N582" i="24"/>
  <c r="N581" i="24"/>
  <c r="N580" i="24"/>
  <c r="N579" i="24"/>
  <c r="N578" i="24"/>
  <c r="N577" i="24"/>
  <c r="N576" i="24"/>
  <c r="N575" i="24"/>
  <c r="N574" i="24"/>
  <c r="N573" i="24"/>
  <c r="N572" i="24"/>
  <c r="N571" i="24"/>
  <c r="N570" i="24"/>
  <c r="N569" i="24"/>
  <c r="N568" i="24"/>
  <c r="N567" i="24"/>
  <c r="N566" i="24"/>
  <c r="N565" i="24"/>
  <c r="N564" i="24"/>
  <c r="N563" i="24"/>
  <c r="N562" i="24"/>
  <c r="N561" i="24"/>
  <c r="N560" i="24"/>
  <c r="N559" i="24"/>
  <c r="N558" i="24"/>
  <c r="N557" i="24"/>
  <c r="N556" i="24"/>
  <c r="N555" i="24"/>
  <c r="N554" i="24"/>
  <c r="N553" i="24"/>
  <c r="N552" i="24"/>
  <c r="N551" i="24"/>
  <c r="N550" i="24"/>
  <c r="N549" i="24"/>
  <c r="N548" i="24"/>
  <c r="N547" i="24"/>
  <c r="N546" i="24"/>
  <c r="N545" i="24"/>
  <c r="N544" i="24"/>
  <c r="N543" i="24"/>
  <c r="N542" i="24"/>
  <c r="N541" i="24"/>
  <c r="N540" i="24"/>
  <c r="N539" i="24"/>
  <c r="N538" i="24"/>
  <c r="N537" i="24"/>
  <c r="N536" i="24"/>
  <c r="N535" i="24"/>
  <c r="N534" i="24"/>
  <c r="N533" i="24"/>
  <c r="N532" i="24"/>
  <c r="N531" i="24"/>
  <c r="N530" i="24"/>
  <c r="N529" i="24"/>
  <c r="N528" i="24"/>
  <c r="N527" i="24"/>
  <c r="N526" i="24"/>
  <c r="N525" i="24"/>
  <c r="N524" i="24"/>
  <c r="N523" i="24"/>
  <c r="N522" i="24"/>
  <c r="N521" i="24"/>
  <c r="N520" i="24"/>
  <c r="N519" i="24"/>
  <c r="N518" i="24"/>
  <c r="N517" i="24"/>
  <c r="N516" i="24"/>
  <c r="N515" i="24"/>
  <c r="N514" i="24"/>
  <c r="N513" i="24"/>
  <c r="N512" i="24"/>
  <c r="N511" i="24"/>
  <c r="N510" i="24"/>
  <c r="N509" i="24"/>
  <c r="N508" i="24"/>
  <c r="N507" i="24"/>
  <c r="N506" i="24"/>
  <c r="N505" i="24"/>
  <c r="N504" i="24"/>
  <c r="N503" i="24"/>
  <c r="N502" i="24"/>
  <c r="N501" i="24"/>
  <c r="N500" i="24"/>
  <c r="N499" i="24"/>
  <c r="N498" i="24"/>
  <c r="N497" i="24"/>
  <c r="N496" i="24"/>
  <c r="N495" i="24"/>
  <c r="N494" i="24"/>
  <c r="N493" i="24"/>
  <c r="N492" i="24"/>
  <c r="N491" i="24"/>
  <c r="N490" i="24"/>
  <c r="N489" i="24"/>
  <c r="N488" i="24"/>
  <c r="N487" i="24"/>
  <c r="N486" i="24"/>
  <c r="N485" i="24"/>
  <c r="N484" i="24"/>
  <c r="N483" i="24"/>
  <c r="N482" i="24"/>
  <c r="N481" i="24"/>
  <c r="N480" i="24"/>
  <c r="N479" i="24"/>
  <c r="N478" i="24"/>
  <c r="N477" i="24"/>
  <c r="N476" i="24"/>
  <c r="N475" i="24"/>
  <c r="N474" i="24"/>
  <c r="N473" i="24"/>
  <c r="N472" i="24"/>
  <c r="N471" i="24"/>
  <c r="N470" i="24"/>
  <c r="N469" i="24"/>
  <c r="N468" i="24"/>
  <c r="N467" i="24"/>
  <c r="N466" i="24"/>
  <c r="N465" i="24"/>
  <c r="N464" i="24"/>
  <c r="N463" i="24"/>
  <c r="N462" i="24"/>
  <c r="N461" i="24"/>
  <c r="N460" i="24"/>
  <c r="N459" i="24"/>
  <c r="N458" i="24"/>
  <c r="N457" i="24"/>
  <c r="N456" i="24"/>
  <c r="N455" i="24"/>
  <c r="N454" i="24"/>
  <c r="N453" i="24"/>
  <c r="N452" i="24"/>
  <c r="N451" i="24"/>
  <c r="N450" i="24"/>
  <c r="N449" i="24"/>
  <c r="N448" i="24"/>
  <c r="N447" i="24"/>
  <c r="N446" i="24"/>
  <c r="N445" i="24"/>
  <c r="N444" i="24"/>
  <c r="N443" i="24"/>
  <c r="N442" i="24"/>
  <c r="N441" i="24"/>
  <c r="N440" i="24"/>
  <c r="N439" i="24"/>
  <c r="N438" i="24"/>
  <c r="N437" i="24"/>
  <c r="N436" i="24"/>
  <c r="N435" i="24"/>
  <c r="N434" i="24"/>
  <c r="N433" i="24"/>
  <c r="N432" i="24"/>
  <c r="N431" i="24"/>
  <c r="N430" i="24"/>
  <c r="N429" i="24"/>
  <c r="N428" i="24"/>
  <c r="N427" i="24"/>
  <c r="N426" i="24"/>
  <c r="N425" i="24"/>
  <c r="N424" i="24"/>
  <c r="N423" i="24"/>
  <c r="N422" i="24"/>
  <c r="N421" i="24"/>
  <c r="N420" i="24"/>
  <c r="N419" i="24"/>
  <c r="N418" i="24"/>
  <c r="N417" i="24"/>
  <c r="N416" i="24"/>
  <c r="N415" i="24"/>
  <c r="N414" i="24"/>
  <c r="N413" i="24"/>
  <c r="N412" i="24"/>
  <c r="N411" i="24"/>
  <c r="N410" i="24"/>
  <c r="N409" i="24"/>
  <c r="N408" i="24"/>
  <c r="N407" i="24"/>
  <c r="N406" i="24"/>
  <c r="N405" i="24"/>
  <c r="N404" i="24"/>
  <c r="N403" i="24"/>
  <c r="N402" i="24"/>
  <c r="N401" i="24"/>
  <c r="N400" i="24"/>
  <c r="N399" i="24"/>
  <c r="N398" i="24"/>
  <c r="N397" i="24"/>
  <c r="N396" i="24"/>
  <c r="N395" i="24"/>
  <c r="N394" i="24"/>
  <c r="N393" i="24"/>
  <c r="N392" i="24"/>
  <c r="N391" i="24"/>
  <c r="N390" i="24"/>
  <c r="N389" i="24"/>
  <c r="N388" i="24"/>
  <c r="N387" i="24"/>
  <c r="N386" i="24"/>
  <c r="N385" i="24"/>
  <c r="N384" i="24"/>
  <c r="N383" i="24"/>
  <c r="N382" i="24"/>
  <c r="N381" i="24"/>
  <c r="N380" i="24"/>
  <c r="N379" i="24"/>
  <c r="N378" i="24"/>
  <c r="N377" i="24"/>
  <c r="N376" i="24"/>
  <c r="N375" i="24"/>
  <c r="N374" i="24"/>
  <c r="N373" i="24"/>
  <c r="N372" i="24"/>
  <c r="N371" i="24"/>
  <c r="N370" i="24"/>
  <c r="N369" i="24"/>
  <c r="N368" i="24"/>
  <c r="N367" i="24"/>
  <c r="N366" i="24"/>
  <c r="N365" i="24"/>
  <c r="N364" i="24"/>
  <c r="N363" i="24"/>
  <c r="N362" i="24"/>
  <c r="N361" i="24"/>
  <c r="N360" i="24"/>
  <c r="N359" i="24"/>
  <c r="N358" i="24"/>
  <c r="N357" i="24"/>
  <c r="N356" i="24"/>
  <c r="N355" i="24"/>
  <c r="N354" i="24"/>
  <c r="N353" i="24"/>
  <c r="N352" i="24"/>
  <c r="N351" i="24"/>
  <c r="N350" i="24"/>
  <c r="N349" i="24"/>
  <c r="N348" i="24"/>
  <c r="N347" i="24"/>
  <c r="N346" i="24"/>
  <c r="N345" i="24"/>
  <c r="N344" i="24"/>
  <c r="N343" i="24"/>
  <c r="N342" i="24"/>
  <c r="N341" i="24"/>
  <c r="N340" i="24"/>
  <c r="N339" i="24"/>
  <c r="N338" i="24"/>
  <c r="N337" i="24"/>
  <c r="N336" i="24"/>
  <c r="N335" i="24"/>
  <c r="N334" i="24"/>
  <c r="N333" i="24"/>
  <c r="N332" i="24"/>
  <c r="N331" i="24"/>
  <c r="N330" i="24"/>
  <c r="N329" i="24"/>
  <c r="N328" i="24"/>
  <c r="N327" i="24"/>
  <c r="N326" i="24"/>
  <c r="N325" i="24"/>
  <c r="N324" i="24"/>
  <c r="N323" i="24"/>
  <c r="N322" i="24"/>
  <c r="N321" i="24"/>
  <c r="N320" i="24"/>
  <c r="N319" i="24"/>
  <c r="N318" i="24"/>
  <c r="N317" i="24"/>
  <c r="N316" i="24"/>
  <c r="N315" i="24"/>
  <c r="N314" i="24"/>
  <c r="N313" i="24"/>
  <c r="N312" i="24"/>
  <c r="N311" i="24"/>
  <c r="N310" i="24"/>
  <c r="N309" i="24"/>
  <c r="N308" i="24"/>
  <c r="N307" i="24"/>
  <c r="N306" i="24"/>
  <c r="N305" i="24"/>
  <c r="N304" i="24"/>
  <c r="N303" i="24"/>
  <c r="N302" i="24"/>
  <c r="N301" i="24"/>
  <c r="N300" i="24"/>
  <c r="N299" i="24"/>
  <c r="N298" i="24"/>
  <c r="N297" i="24"/>
  <c r="N296" i="24"/>
  <c r="N295" i="24"/>
  <c r="N294" i="24"/>
  <c r="N293" i="24"/>
  <c r="N292" i="24"/>
  <c r="N291" i="24"/>
  <c r="N290" i="24"/>
  <c r="N289" i="24"/>
  <c r="N288" i="24"/>
  <c r="N287" i="24"/>
  <c r="N286" i="24"/>
  <c r="N285" i="24"/>
  <c r="N284" i="24"/>
  <c r="N283" i="24"/>
  <c r="N282" i="24"/>
  <c r="N281" i="24"/>
  <c r="N280" i="24"/>
  <c r="N279" i="24"/>
  <c r="N278" i="24"/>
  <c r="N277" i="24"/>
  <c r="N276" i="24"/>
  <c r="N275" i="24"/>
  <c r="N274" i="24"/>
  <c r="N273" i="24"/>
  <c r="N272" i="24"/>
  <c r="N271" i="24"/>
  <c r="N270" i="24"/>
  <c r="N269" i="24"/>
  <c r="N268" i="24"/>
  <c r="N267" i="24"/>
  <c r="N266" i="24"/>
  <c r="N265" i="24"/>
  <c r="N264" i="24"/>
  <c r="N263" i="24"/>
  <c r="N262" i="24"/>
  <c r="N261" i="24"/>
  <c r="N260" i="24"/>
  <c r="N259" i="24"/>
  <c r="N258" i="24"/>
  <c r="N257" i="24"/>
  <c r="N256" i="24"/>
  <c r="N255" i="24"/>
  <c r="N254" i="24"/>
  <c r="N253" i="24"/>
  <c r="N252" i="24"/>
  <c r="N251" i="24"/>
  <c r="N250" i="24"/>
  <c r="N249" i="24"/>
  <c r="N248" i="24"/>
  <c r="N247" i="24"/>
  <c r="N246" i="24"/>
  <c r="N245" i="24"/>
  <c r="N244" i="24"/>
  <c r="N243" i="24"/>
  <c r="N242" i="24"/>
  <c r="N241" i="24"/>
  <c r="N240" i="24"/>
  <c r="N239" i="24"/>
  <c r="N238" i="24"/>
  <c r="N237" i="24"/>
  <c r="N236" i="24"/>
  <c r="N235" i="24"/>
  <c r="N234" i="24"/>
  <c r="N233" i="24"/>
  <c r="N232" i="24"/>
  <c r="N231" i="24"/>
  <c r="N230" i="24"/>
  <c r="N229" i="24"/>
  <c r="N228" i="24"/>
  <c r="N227" i="24"/>
  <c r="N226" i="24"/>
  <c r="N225" i="24"/>
  <c r="N224" i="24"/>
  <c r="N223" i="24"/>
  <c r="N222" i="24"/>
  <c r="N221" i="24"/>
  <c r="N220" i="24"/>
  <c r="N219" i="24"/>
  <c r="N218" i="24"/>
  <c r="N217" i="24"/>
  <c r="N216" i="24"/>
  <c r="N215" i="24"/>
  <c r="N214" i="24"/>
  <c r="N213" i="24"/>
  <c r="N212" i="24"/>
  <c r="N211" i="24"/>
  <c r="N210" i="24"/>
  <c r="N209" i="24"/>
  <c r="N208" i="24"/>
  <c r="N207" i="24"/>
  <c r="N206" i="24"/>
  <c r="N205" i="24"/>
  <c r="N204" i="24"/>
  <c r="N203" i="24"/>
  <c r="N202" i="24"/>
  <c r="N201" i="24"/>
  <c r="N200" i="24"/>
  <c r="N199" i="24"/>
  <c r="N198" i="24"/>
  <c r="N197" i="24"/>
  <c r="N196" i="24"/>
  <c r="N195" i="24"/>
  <c r="N194" i="24"/>
  <c r="N193" i="24"/>
  <c r="N192" i="24"/>
  <c r="N191" i="24"/>
  <c r="N190" i="24"/>
  <c r="N189" i="24"/>
  <c r="N188" i="24"/>
  <c r="N187" i="24"/>
  <c r="N186" i="24"/>
  <c r="N185" i="24"/>
  <c r="N184" i="24"/>
  <c r="N183" i="24"/>
  <c r="N182" i="24"/>
  <c r="N181" i="24"/>
  <c r="N180" i="24"/>
  <c r="N179" i="24"/>
  <c r="N178" i="24"/>
  <c r="N177" i="24"/>
  <c r="N176" i="24"/>
  <c r="N175" i="24"/>
  <c r="N174" i="24"/>
  <c r="N173" i="24"/>
  <c r="N172" i="24"/>
  <c r="N171" i="24"/>
  <c r="N170" i="24"/>
  <c r="N169" i="24"/>
  <c r="N168" i="24"/>
  <c r="N167" i="24"/>
  <c r="N166" i="24"/>
  <c r="N165" i="24"/>
  <c r="N164" i="24"/>
  <c r="N163" i="24"/>
  <c r="N162" i="24"/>
  <c r="N161" i="24"/>
  <c r="N160" i="24"/>
  <c r="N159" i="24"/>
  <c r="N158" i="24"/>
  <c r="N157" i="24"/>
  <c r="N156" i="24"/>
  <c r="N155" i="24"/>
  <c r="N154" i="24"/>
  <c r="N153" i="24"/>
  <c r="N152" i="24"/>
  <c r="N151" i="24"/>
  <c r="N150" i="24"/>
  <c r="N149" i="24"/>
  <c r="N148" i="24"/>
  <c r="N147" i="24"/>
  <c r="N146" i="24"/>
  <c r="N145" i="24"/>
  <c r="N144" i="24"/>
  <c r="N143" i="24"/>
  <c r="N142" i="24"/>
  <c r="N141" i="24"/>
  <c r="N140" i="24"/>
  <c r="N139" i="24"/>
  <c r="N138" i="24"/>
  <c r="N137" i="24"/>
  <c r="N136" i="24"/>
  <c r="N135" i="24"/>
  <c r="N134" i="24"/>
  <c r="N133" i="24"/>
  <c r="N132" i="24"/>
  <c r="N131" i="24"/>
  <c r="N130" i="24"/>
  <c r="N129" i="24"/>
  <c r="N128" i="24"/>
  <c r="N127" i="24"/>
  <c r="N126" i="24"/>
  <c r="N125" i="24"/>
  <c r="N124" i="24"/>
  <c r="N123" i="24"/>
  <c r="N122" i="24"/>
  <c r="N121" i="24"/>
  <c r="N120" i="24"/>
  <c r="N119" i="24"/>
  <c r="N118" i="24"/>
  <c r="N117" i="24"/>
  <c r="N116" i="24"/>
  <c r="N115" i="24"/>
  <c r="N114" i="24"/>
  <c r="N113" i="24"/>
  <c r="N112" i="24"/>
  <c r="N111" i="24"/>
  <c r="N110" i="24"/>
  <c r="N109" i="24"/>
  <c r="N108" i="24"/>
  <c r="N107" i="24"/>
  <c r="N106" i="24"/>
  <c r="N105" i="24"/>
  <c r="N104" i="24"/>
  <c r="N103" i="24"/>
  <c r="N102" i="24"/>
  <c r="N101" i="24"/>
  <c r="N100" i="24"/>
  <c r="N99" i="24"/>
  <c r="N98" i="24"/>
  <c r="N97" i="24"/>
  <c r="N96" i="24"/>
  <c r="N95" i="24"/>
  <c r="N94" i="24"/>
  <c r="N93" i="24"/>
  <c r="N92" i="24"/>
  <c r="N91" i="24"/>
  <c r="N90" i="24"/>
  <c r="N89" i="24"/>
  <c r="N88" i="24"/>
  <c r="N87" i="24"/>
  <c r="N86" i="24"/>
  <c r="N85" i="24"/>
  <c r="N84" i="24"/>
  <c r="N83" i="24"/>
  <c r="N82" i="24"/>
  <c r="N81" i="24"/>
  <c r="N80" i="24"/>
  <c r="N79" i="24"/>
  <c r="N78" i="24"/>
  <c r="N77" i="24"/>
  <c r="N76" i="24"/>
  <c r="N75" i="24"/>
  <c r="N74" i="24"/>
  <c r="N73" i="24"/>
  <c r="N72" i="24"/>
  <c r="N71" i="24"/>
  <c r="N70" i="24"/>
  <c r="N69" i="24"/>
  <c r="N68" i="24"/>
  <c r="N67" i="24"/>
  <c r="N66" i="24"/>
  <c r="N65" i="24"/>
  <c r="N64" i="24"/>
  <c r="N63" i="24"/>
  <c r="N62" i="24"/>
  <c r="N61" i="24"/>
  <c r="N60" i="24"/>
  <c r="N59" i="24"/>
  <c r="N58" i="24"/>
  <c r="N57" i="24"/>
  <c r="N56" i="24"/>
  <c r="N55" i="24"/>
  <c r="N54" i="24"/>
  <c r="N53" i="24"/>
  <c r="N52" i="24"/>
  <c r="N51" i="24"/>
  <c r="N50" i="24"/>
  <c r="N49" i="24"/>
  <c r="N48" i="24"/>
  <c r="N47" i="24"/>
  <c r="N46" i="24"/>
  <c r="N45" i="24"/>
  <c r="N44" i="24"/>
  <c r="N43" i="24"/>
  <c r="N42" i="24"/>
  <c r="N41" i="24"/>
  <c r="N40" i="24"/>
  <c r="N39" i="24"/>
  <c r="N38" i="24"/>
  <c r="N37" i="24"/>
  <c r="N36" i="24"/>
  <c r="N35" i="24"/>
  <c r="N34" i="24"/>
  <c r="N33" i="24"/>
  <c r="N32" i="24"/>
  <c r="N31" i="24"/>
  <c r="N30" i="24"/>
  <c r="N29" i="24"/>
  <c r="N28" i="24"/>
  <c r="N27" i="24"/>
  <c r="N26" i="24"/>
  <c r="N25" i="24"/>
  <c r="N24" i="24"/>
  <c r="N23" i="24"/>
  <c r="N22" i="24"/>
  <c r="N21" i="24"/>
  <c r="N20" i="24"/>
  <c r="N19" i="24"/>
  <c r="N18" i="24"/>
  <c r="N17" i="24"/>
  <c r="N16" i="24"/>
  <c r="N15" i="24"/>
  <c r="N14" i="24"/>
  <c r="N13" i="24"/>
  <c r="N12" i="24"/>
  <c r="N11" i="24"/>
  <c r="N10" i="24"/>
  <c r="N9" i="24"/>
  <c r="N8" i="24"/>
  <c r="N7" i="24"/>
  <c r="N6" i="24"/>
  <c r="N5" i="24"/>
  <c r="N4" i="24"/>
  <c r="N3" i="24"/>
  <c r="N2" i="24"/>
  <c r="V4" i="24"/>
  <c r="V8" i="24"/>
  <c r="V5" i="24"/>
  <c r="V7" i="24"/>
  <c r="V6" i="24"/>
  <c r="V3" i="24"/>
  <c r="O2" i="17"/>
  <c r="N742" i="17"/>
  <c r="N741" i="17"/>
  <c r="N740" i="17"/>
  <c r="N739" i="17"/>
  <c r="N738" i="17"/>
  <c r="N737" i="17"/>
  <c r="N736" i="17"/>
  <c r="N735" i="17"/>
  <c r="N734" i="17"/>
  <c r="N733" i="17"/>
  <c r="N732" i="17"/>
  <c r="N731" i="17"/>
  <c r="N730" i="17"/>
  <c r="N729" i="17"/>
  <c r="N728" i="17"/>
  <c r="N727" i="17"/>
  <c r="N726" i="17"/>
  <c r="N725" i="17"/>
  <c r="N724" i="17"/>
  <c r="N723" i="17"/>
  <c r="N722" i="17"/>
  <c r="N721" i="17"/>
  <c r="N720" i="17"/>
  <c r="N719" i="17"/>
  <c r="N718" i="17"/>
  <c r="N717" i="17"/>
  <c r="N716" i="17"/>
  <c r="N715" i="17"/>
  <c r="N714" i="17"/>
  <c r="N713" i="17"/>
  <c r="N712" i="17"/>
  <c r="N711" i="17"/>
  <c r="N710" i="17"/>
  <c r="N709" i="17"/>
  <c r="N708" i="17"/>
  <c r="N707" i="17"/>
  <c r="N706" i="17"/>
  <c r="N705" i="17"/>
  <c r="N704" i="17"/>
  <c r="N703" i="17"/>
  <c r="N702" i="17"/>
  <c r="N701" i="17"/>
  <c r="N700" i="17"/>
  <c r="N699" i="17"/>
  <c r="N698" i="17"/>
  <c r="N697" i="17"/>
  <c r="N696" i="17"/>
  <c r="N695" i="17"/>
  <c r="N694" i="17"/>
  <c r="N693" i="17"/>
  <c r="N692" i="17"/>
  <c r="N691" i="17"/>
  <c r="N690" i="17"/>
  <c r="N689" i="17"/>
  <c r="N688" i="17"/>
  <c r="N687" i="17"/>
  <c r="N686" i="17"/>
  <c r="N685" i="17"/>
  <c r="N684" i="17"/>
  <c r="N683" i="17"/>
  <c r="N682" i="17"/>
  <c r="N681" i="17"/>
  <c r="N680" i="17"/>
  <c r="N679" i="17"/>
  <c r="N678" i="17"/>
  <c r="N677" i="17"/>
  <c r="N676" i="17"/>
  <c r="N675" i="17"/>
  <c r="N674" i="17"/>
  <c r="N673" i="17"/>
  <c r="N672" i="17"/>
  <c r="N671" i="17"/>
  <c r="N670" i="17"/>
  <c r="N669" i="17"/>
  <c r="N668" i="17"/>
  <c r="N667" i="17"/>
  <c r="N666" i="17"/>
  <c r="N665" i="17"/>
  <c r="N664" i="17"/>
  <c r="N663" i="17"/>
  <c r="N662" i="17"/>
  <c r="N661" i="17"/>
  <c r="N660" i="17"/>
  <c r="N659" i="17"/>
  <c r="N658" i="17"/>
  <c r="N657" i="17"/>
  <c r="N656" i="17"/>
  <c r="N655" i="17"/>
  <c r="N654" i="17"/>
  <c r="N653" i="17"/>
  <c r="N652" i="17"/>
  <c r="N651" i="17"/>
  <c r="N650" i="17"/>
  <c r="N649" i="17"/>
  <c r="N648" i="17"/>
  <c r="N647" i="17"/>
  <c r="N646" i="17"/>
  <c r="N645" i="17"/>
  <c r="N644" i="17"/>
  <c r="N643" i="17"/>
  <c r="N642" i="17"/>
  <c r="N641" i="17"/>
  <c r="N640" i="17"/>
  <c r="N639" i="17"/>
  <c r="N638" i="17"/>
  <c r="N637" i="17"/>
  <c r="N636" i="17"/>
  <c r="N635" i="17"/>
  <c r="N634" i="17"/>
  <c r="N633" i="17"/>
  <c r="N632" i="17"/>
  <c r="N631" i="17"/>
  <c r="N630" i="17"/>
  <c r="N629" i="17"/>
  <c r="N628" i="17"/>
  <c r="N627" i="17"/>
  <c r="N626" i="17"/>
  <c r="N625" i="17"/>
  <c r="N624" i="17"/>
  <c r="N623" i="17"/>
  <c r="N622" i="17"/>
  <c r="N621" i="17"/>
  <c r="N620" i="17"/>
  <c r="N619" i="17"/>
  <c r="N618" i="17"/>
  <c r="N617" i="17"/>
  <c r="N616" i="17"/>
  <c r="N615" i="17"/>
  <c r="N614" i="17"/>
  <c r="N613" i="17"/>
  <c r="N612" i="17"/>
  <c r="N611" i="17"/>
  <c r="N610" i="17"/>
  <c r="N609" i="17"/>
  <c r="N608" i="17"/>
  <c r="N607" i="17"/>
  <c r="N606" i="17"/>
  <c r="N605" i="17"/>
  <c r="N604" i="17"/>
  <c r="N603" i="17"/>
  <c r="N602" i="17"/>
  <c r="N601" i="17"/>
  <c r="N600" i="17"/>
  <c r="N599" i="17"/>
  <c r="N598" i="17"/>
  <c r="N597" i="17"/>
  <c r="N596" i="17"/>
  <c r="N595" i="17"/>
  <c r="N594" i="17"/>
  <c r="N593" i="17"/>
  <c r="N592" i="17"/>
  <c r="N591" i="17"/>
  <c r="N590" i="17"/>
  <c r="N589" i="17"/>
  <c r="N588" i="17"/>
  <c r="N587" i="17"/>
  <c r="N586" i="17"/>
  <c r="N585" i="17"/>
  <c r="N584" i="17"/>
  <c r="N583" i="17"/>
  <c r="N582" i="17"/>
  <c r="N581" i="17"/>
  <c r="N580" i="17"/>
  <c r="N579" i="17"/>
  <c r="N578" i="17"/>
  <c r="N577" i="17"/>
  <c r="N576" i="17"/>
  <c r="N575" i="17"/>
  <c r="N574" i="17"/>
  <c r="N573" i="17"/>
  <c r="N572" i="17"/>
  <c r="N571" i="17"/>
  <c r="N570" i="17"/>
  <c r="N569" i="17"/>
  <c r="N568" i="17"/>
  <c r="N567" i="17"/>
  <c r="N566" i="17"/>
  <c r="N565" i="17"/>
  <c r="N564" i="17"/>
  <c r="N563" i="17"/>
  <c r="N562" i="17"/>
  <c r="N561" i="17"/>
  <c r="N560" i="17"/>
  <c r="N559" i="17"/>
  <c r="N558" i="17"/>
  <c r="N557" i="17"/>
  <c r="N556" i="17"/>
  <c r="N555" i="17"/>
  <c r="N554" i="17"/>
  <c r="N553" i="17"/>
  <c r="N552" i="17"/>
  <c r="N551" i="17"/>
  <c r="N550" i="17"/>
  <c r="N549" i="17"/>
  <c r="N548" i="17"/>
  <c r="N547" i="17"/>
  <c r="N546" i="17"/>
  <c r="N545" i="17"/>
  <c r="N544" i="17"/>
  <c r="N543" i="17"/>
  <c r="N542" i="17"/>
  <c r="N541" i="17"/>
  <c r="N540" i="17"/>
  <c r="N539" i="17"/>
  <c r="N538" i="17"/>
  <c r="N537" i="17"/>
  <c r="N536" i="17"/>
  <c r="N535" i="17"/>
  <c r="N534" i="17"/>
  <c r="N533" i="17"/>
  <c r="N532" i="17"/>
  <c r="N531" i="17"/>
  <c r="N530" i="17"/>
  <c r="N529" i="17"/>
  <c r="N528" i="17"/>
  <c r="N527" i="17"/>
  <c r="N526" i="17"/>
  <c r="N525" i="17"/>
  <c r="N524" i="17"/>
  <c r="N523" i="17"/>
  <c r="N522" i="17"/>
  <c r="N521" i="17"/>
  <c r="N520" i="17"/>
  <c r="N519" i="17"/>
  <c r="N518" i="17"/>
  <c r="N517" i="17"/>
  <c r="N516" i="17"/>
  <c r="N515" i="17"/>
  <c r="N514" i="17"/>
  <c r="N513" i="17"/>
  <c r="N512" i="17"/>
  <c r="N511" i="17"/>
  <c r="N510" i="17"/>
  <c r="N509" i="17"/>
  <c r="N508" i="17"/>
  <c r="N507" i="17"/>
  <c r="N506" i="17"/>
  <c r="N505" i="17"/>
  <c r="N504" i="17"/>
  <c r="N503" i="17"/>
  <c r="N502" i="17"/>
  <c r="N501" i="17"/>
  <c r="N500" i="17"/>
  <c r="N499" i="17"/>
  <c r="N498" i="17"/>
  <c r="N497" i="17"/>
  <c r="N496" i="17"/>
  <c r="N495" i="17"/>
  <c r="N494" i="17"/>
  <c r="N493" i="17"/>
  <c r="N492" i="17"/>
  <c r="N491" i="17"/>
  <c r="N490" i="17"/>
  <c r="N489" i="17"/>
  <c r="N488" i="17"/>
  <c r="N487" i="17"/>
  <c r="N486" i="17"/>
  <c r="N485" i="17"/>
  <c r="N484" i="17"/>
  <c r="N483" i="17"/>
  <c r="N482" i="17"/>
  <c r="N481" i="17"/>
  <c r="N480" i="17"/>
  <c r="N479" i="17"/>
  <c r="N478" i="17"/>
  <c r="N477" i="17"/>
  <c r="N476" i="17"/>
  <c r="N475" i="17"/>
  <c r="N474" i="17"/>
  <c r="N473" i="17"/>
  <c r="N472" i="17"/>
  <c r="N471" i="17"/>
  <c r="N470" i="17"/>
  <c r="N469" i="17"/>
  <c r="N468" i="17"/>
  <c r="N467" i="17"/>
  <c r="N466" i="17"/>
  <c r="N465" i="17"/>
  <c r="N464" i="17"/>
  <c r="N463" i="17"/>
  <c r="N462" i="17"/>
  <c r="N461" i="17"/>
  <c r="N460" i="17"/>
  <c r="N459" i="17"/>
  <c r="N458" i="17"/>
  <c r="N457" i="17"/>
  <c r="N456" i="17"/>
  <c r="N455" i="17"/>
  <c r="N454" i="17"/>
  <c r="N453" i="17"/>
  <c r="N452" i="17"/>
  <c r="N451" i="17"/>
  <c r="N450" i="17"/>
  <c r="N449" i="17"/>
  <c r="N448" i="17"/>
  <c r="N447" i="17"/>
  <c r="N446" i="17"/>
  <c r="N445" i="17"/>
  <c r="N444" i="17"/>
  <c r="N443" i="17"/>
  <c r="N442" i="17"/>
  <c r="N441" i="17"/>
  <c r="N440" i="17"/>
  <c r="N439" i="17"/>
  <c r="N438" i="17"/>
  <c r="N437" i="17"/>
  <c r="N436" i="17"/>
  <c r="N435" i="17"/>
  <c r="N434" i="17"/>
  <c r="N433" i="17"/>
  <c r="N432" i="17"/>
  <c r="N431" i="17"/>
  <c r="N430" i="17"/>
  <c r="N429" i="17"/>
  <c r="N428" i="17"/>
  <c r="N427" i="17"/>
  <c r="N426" i="17"/>
  <c r="N425" i="17"/>
  <c r="N424" i="17"/>
  <c r="N423" i="17"/>
  <c r="N422" i="17"/>
  <c r="N421" i="17"/>
  <c r="N420" i="17"/>
  <c r="N419" i="17"/>
  <c r="N418" i="17"/>
  <c r="N417" i="17"/>
  <c r="N416" i="17"/>
  <c r="N415" i="17"/>
  <c r="N414" i="17"/>
  <c r="N413" i="17"/>
  <c r="N412" i="17"/>
  <c r="N411" i="17"/>
  <c r="N410" i="17"/>
  <c r="N409" i="17"/>
  <c r="N408" i="17"/>
  <c r="N407" i="17"/>
  <c r="N406" i="17"/>
  <c r="N405" i="17"/>
  <c r="N404" i="17"/>
  <c r="N403" i="17"/>
  <c r="N402" i="17"/>
  <c r="N401" i="17"/>
  <c r="N400" i="17"/>
  <c r="N399" i="17"/>
  <c r="N398" i="17"/>
  <c r="N397" i="17"/>
  <c r="N396" i="17"/>
  <c r="N395" i="17"/>
  <c r="N394" i="17"/>
  <c r="N393" i="17"/>
  <c r="N392" i="17"/>
  <c r="N391" i="17"/>
  <c r="N390" i="17"/>
  <c r="N389" i="17"/>
  <c r="N388" i="17"/>
  <c r="N387" i="17"/>
  <c r="N386" i="17"/>
  <c r="N385" i="17"/>
  <c r="N384" i="17"/>
  <c r="N383" i="17"/>
  <c r="N382" i="17"/>
  <c r="N381" i="17"/>
  <c r="N380" i="17"/>
  <c r="N379" i="17"/>
  <c r="N378" i="17"/>
  <c r="N377" i="17"/>
  <c r="N376" i="17"/>
  <c r="N375" i="17"/>
  <c r="N374" i="17"/>
  <c r="N373" i="17"/>
  <c r="N372" i="17"/>
  <c r="N371" i="17"/>
  <c r="N370" i="17"/>
  <c r="N369" i="17"/>
  <c r="N368" i="17"/>
  <c r="N367" i="17"/>
  <c r="N366" i="17"/>
  <c r="N365" i="17"/>
  <c r="N364" i="17"/>
  <c r="N363" i="17"/>
  <c r="N362" i="17"/>
  <c r="N361" i="17"/>
  <c r="N360" i="17"/>
  <c r="N359" i="17"/>
  <c r="N358" i="17"/>
  <c r="N357" i="17"/>
  <c r="N356" i="17"/>
  <c r="N355" i="17"/>
  <c r="N354" i="17"/>
  <c r="N353" i="17"/>
  <c r="N352" i="17"/>
  <c r="N351" i="17"/>
  <c r="N350" i="17"/>
  <c r="N349" i="17"/>
  <c r="N348" i="17"/>
  <c r="N347" i="17"/>
  <c r="N346" i="17"/>
  <c r="N345" i="17"/>
  <c r="N344" i="17"/>
  <c r="N343" i="17"/>
  <c r="N342" i="17"/>
  <c r="N341" i="17"/>
  <c r="N340" i="17"/>
  <c r="N339" i="17"/>
  <c r="N338" i="17"/>
  <c r="N337" i="17"/>
  <c r="N336" i="17"/>
  <c r="N335" i="17"/>
  <c r="N334" i="17"/>
  <c r="N333" i="17"/>
  <c r="N332" i="17"/>
  <c r="N331" i="17"/>
  <c r="N330" i="17"/>
  <c r="N329" i="17"/>
  <c r="N328" i="17"/>
  <c r="N327" i="17"/>
  <c r="N326" i="17"/>
  <c r="N325" i="17"/>
  <c r="N324" i="17"/>
  <c r="N323" i="17"/>
  <c r="N322" i="17"/>
  <c r="N321" i="17"/>
  <c r="N320" i="17"/>
  <c r="N319" i="17"/>
  <c r="N318" i="17"/>
  <c r="N317" i="17"/>
  <c r="N316" i="17"/>
  <c r="N315" i="17"/>
  <c r="N314" i="17"/>
  <c r="N313" i="17"/>
  <c r="N312" i="17"/>
  <c r="N311" i="17"/>
  <c r="N310" i="17"/>
  <c r="N309" i="17"/>
  <c r="N308" i="17"/>
  <c r="N307" i="17"/>
  <c r="N306" i="17"/>
  <c r="N305" i="17"/>
  <c r="N304" i="17"/>
  <c r="N303" i="17"/>
  <c r="N302" i="17"/>
  <c r="N301" i="17"/>
  <c r="N300" i="17"/>
  <c r="N299" i="17"/>
  <c r="N298" i="17"/>
  <c r="N297" i="17"/>
  <c r="N296" i="17"/>
  <c r="N295" i="17"/>
  <c r="N294" i="17"/>
  <c r="N293" i="17"/>
  <c r="N292" i="17"/>
  <c r="N291" i="17"/>
  <c r="N290" i="17"/>
  <c r="N289" i="17"/>
  <c r="N288" i="17"/>
  <c r="N287" i="17"/>
  <c r="N286" i="17"/>
  <c r="N285" i="17"/>
  <c r="N284" i="17"/>
  <c r="N283" i="17"/>
  <c r="N282" i="17"/>
  <c r="N281" i="17"/>
  <c r="N280" i="17"/>
  <c r="N279" i="17"/>
  <c r="N278" i="17"/>
  <c r="N277" i="17"/>
  <c r="N276" i="17"/>
  <c r="N275" i="17"/>
  <c r="N274" i="17"/>
  <c r="N273" i="17"/>
  <c r="N272" i="17"/>
  <c r="N271" i="17"/>
  <c r="N270" i="17"/>
  <c r="N269" i="17"/>
  <c r="N268" i="17"/>
  <c r="N267" i="17"/>
  <c r="N266" i="17"/>
  <c r="N265" i="17"/>
  <c r="N264" i="17"/>
  <c r="N263" i="17"/>
  <c r="N262" i="17"/>
  <c r="N261" i="17"/>
  <c r="N260" i="17"/>
  <c r="N259" i="17"/>
  <c r="N258" i="17"/>
  <c r="N257" i="17"/>
  <c r="N256" i="17"/>
  <c r="N255" i="17"/>
  <c r="N254" i="17"/>
  <c r="N253" i="17"/>
  <c r="N252" i="17"/>
  <c r="N251" i="17"/>
  <c r="N250" i="17"/>
  <c r="N249" i="17"/>
  <c r="N248" i="17"/>
  <c r="N247" i="17"/>
  <c r="N246" i="17"/>
  <c r="N245" i="17"/>
  <c r="N244" i="17"/>
  <c r="N243" i="17"/>
  <c r="N242" i="17"/>
  <c r="N241" i="17"/>
  <c r="N240" i="17"/>
  <c r="N239" i="17"/>
  <c r="N238" i="17"/>
  <c r="N237" i="17"/>
  <c r="N236" i="17"/>
  <c r="N235" i="17"/>
  <c r="N234" i="17"/>
  <c r="N233" i="17"/>
  <c r="N232" i="17"/>
  <c r="N231" i="17"/>
  <c r="N230" i="17"/>
  <c r="N229" i="17"/>
  <c r="N228" i="17"/>
  <c r="N227" i="17"/>
  <c r="N226" i="17"/>
  <c r="N225" i="17"/>
  <c r="N224" i="17"/>
  <c r="N223" i="17"/>
  <c r="N222" i="17"/>
  <c r="N221" i="17"/>
  <c r="N220" i="17"/>
  <c r="N219" i="17"/>
  <c r="N218" i="17"/>
  <c r="N217" i="17"/>
  <c r="N216" i="17"/>
  <c r="N215" i="17"/>
  <c r="N214" i="17"/>
  <c r="N213" i="17"/>
  <c r="N212" i="17"/>
  <c r="N211" i="17"/>
  <c r="N210" i="17"/>
  <c r="N209" i="17"/>
  <c r="N208" i="17"/>
  <c r="N207" i="17"/>
  <c r="N206" i="17"/>
  <c r="N205" i="17"/>
  <c r="N204" i="17"/>
  <c r="N203" i="17"/>
  <c r="N202" i="17"/>
  <c r="N201" i="17"/>
  <c r="N200" i="17"/>
  <c r="N199" i="17"/>
  <c r="N198" i="17"/>
  <c r="N197" i="17"/>
  <c r="N196" i="17"/>
  <c r="N195" i="17"/>
  <c r="N194" i="17"/>
  <c r="N193" i="17"/>
  <c r="N192" i="17"/>
  <c r="N191" i="17"/>
  <c r="N190" i="17"/>
  <c r="N189" i="17"/>
  <c r="N188" i="17"/>
  <c r="N187" i="17"/>
  <c r="N186" i="17"/>
  <c r="N185" i="17"/>
  <c r="N184" i="17"/>
  <c r="N183" i="17"/>
  <c r="N182" i="17"/>
  <c r="N181" i="17"/>
  <c r="N180" i="17"/>
  <c r="N179" i="17"/>
  <c r="N178" i="17"/>
  <c r="N177" i="17"/>
  <c r="N176" i="17"/>
  <c r="N175" i="17"/>
  <c r="N174" i="17"/>
  <c r="N173" i="17"/>
  <c r="N172" i="17"/>
  <c r="N171" i="17"/>
  <c r="N170" i="17"/>
  <c r="N169" i="17"/>
  <c r="N168" i="17"/>
  <c r="N167" i="17"/>
  <c r="N166" i="17"/>
  <c r="N165" i="17"/>
  <c r="N164" i="17"/>
  <c r="N163" i="17"/>
  <c r="N162" i="17"/>
  <c r="N161" i="17"/>
  <c r="N160" i="17"/>
  <c r="N159" i="17"/>
  <c r="N158" i="17"/>
  <c r="N157" i="17"/>
  <c r="N156" i="17"/>
  <c r="N155" i="17"/>
  <c r="N154" i="17"/>
  <c r="N153" i="17"/>
  <c r="N152" i="17"/>
  <c r="N151" i="17"/>
  <c r="N150" i="17"/>
  <c r="N149" i="17"/>
  <c r="N148" i="17"/>
  <c r="N147" i="17"/>
  <c r="N146" i="17"/>
  <c r="N145" i="17"/>
  <c r="N144" i="17"/>
  <c r="N143" i="17"/>
  <c r="N142" i="17"/>
  <c r="N141" i="17"/>
  <c r="N140" i="17"/>
  <c r="N139" i="17"/>
  <c r="N138" i="17"/>
  <c r="N137" i="17"/>
  <c r="N136" i="17"/>
  <c r="N135" i="17"/>
  <c r="N134" i="17"/>
  <c r="N133" i="17"/>
  <c r="N132" i="17"/>
  <c r="N131" i="17"/>
  <c r="N130" i="17"/>
  <c r="N129" i="17"/>
  <c r="N128" i="17"/>
  <c r="N127" i="17"/>
  <c r="N126" i="17"/>
  <c r="N125" i="17"/>
  <c r="N124" i="17"/>
  <c r="N123" i="17"/>
  <c r="N122" i="17"/>
  <c r="N121" i="17"/>
  <c r="N120" i="17"/>
  <c r="N119" i="17"/>
  <c r="N118" i="17"/>
  <c r="N117" i="17"/>
  <c r="N116" i="17"/>
  <c r="N115" i="17"/>
  <c r="N114" i="17"/>
  <c r="N113" i="17"/>
  <c r="N112" i="17"/>
  <c r="N111" i="17"/>
  <c r="N110" i="17"/>
  <c r="N109" i="17"/>
  <c r="N108" i="17"/>
  <c r="N107" i="17"/>
  <c r="N106" i="17"/>
  <c r="N105" i="17"/>
  <c r="N104" i="17"/>
  <c r="N103" i="17"/>
  <c r="N102" i="17"/>
  <c r="N101" i="17"/>
  <c r="N100" i="17"/>
  <c r="N99" i="17"/>
  <c r="N98" i="17"/>
  <c r="N97" i="17"/>
  <c r="N96" i="17"/>
  <c r="N95" i="17"/>
  <c r="N94" i="17"/>
  <c r="N93" i="17"/>
  <c r="N92" i="17"/>
  <c r="N91" i="17"/>
  <c r="N90" i="17"/>
  <c r="N89" i="17"/>
  <c r="N88" i="17"/>
  <c r="N87" i="17"/>
  <c r="N86" i="17"/>
  <c r="N85" i="17"/>
  <c r="N84" i="17"/>
  <c r="N83" i="17"/>
  <c r="N82" i="17"/>
  <c r="N81" i="17"/>
  <c r="N80" i="17"/>
  <c r="N79" i="17"/>
  <c r="N78" i="17"/>
  <c r="N77" i="17"/>
  <c r="N76" i="17"/>
  <c r="N75" i="17"/>
  <c r="N74" i="17"/>
  <c r="N73" i="17"/>
  <c r="N72" i="17"/>
  <c r="N71" i="17"/>
  <c r="N70" i="17"/>
  <c r="N69" i="17"/>
  <c r="N68" i="17"/>
  <c r="N67" i="17"/>
  <c r="N66" i="17"/>
  <c r="N65" i="17"/>
  <c r="N64" i="17"/>
  <c r="N63" i="17"/>
  <c r="N62" i="17"/>
  <c r="N61" i="17"/>
  <c r="N60" i="17"/>
  <c r="N59" i="17"/>
  <c r="N58" i="17"/>
  <c r="N57" i="17"/>
  <c r="N56" i="17"/>
  <c r="N55" i="17"/>
  <c r="N54" i="17"/>
  <c r="N53" i="17"/>
  <c r="N52" i="17"/>
  <c r="N51" i="17"/>
  <c r="N50" i="17"/>
  <c r="N49" i="17"/>
  <c r="N48" i="17"/>
  <c r="N47" i="17"/>
  <c r="N46" i="17"/>
  <c r="N45" i="17"/>
  <c r="N44" i="17"/>
  <c r="N43" i="17"/>
  <c r="N42" i="17"/>
  <c r="N41" i="17"/>
  <c r="N40" i="17"/>
  <c r="N39" i="17"/>
  <c r="N38" i="17"/>
  <c r="N37" i="17"/>
  <c r="N36" i="17"/>
  <c r="N35" i="17"/>
  <c r="N34" i="17"/>
  <c r="N33" i="17"/>
  <c r="N32" i="17"/>
  <c r="N31" i="17"/>
  <c r="N30" i="17"/>
  <c r="N29" i="17"/>
  <c r="N28" i="17"/>
  <c r="N27" i="17"/>
  <c r="N26" i="17"/>
  <c r="N25" i="17"/>
  <c r="N24" i="17"/>
  <c r="N23" i="17"/>
  <c r="N22" i="17"/>
  <c r="N21" i="17"/>
  <c r="N20" i="17"/>
  <c r="N19" i="17"/>
  <c r="N18" i="17"/>
  <c r="N17" i="17"/>
  <c r="N16" i="17"/>
  <c r="N15" i="17"/>
  <c r="N14" i="17"/>
  <c r="N13" i="17"/>
  <c r="N12" i="17"/>
  <c r="N11" i="17"/>
  <c r="N10" i="17"/>
  <c r="N9" i="17"/>
  <c r="N8" i="17"/>
  <c r="N7" i="17"/>
  <c r="N6" i="17"/>
  <c r="N5" i="17"/>
  <c r="N4" i="17"/>
  <c r="N3" i="17"/>
  <c r="N2" i="17"/>
  <c r="M742" i="17"/>
  <c r="M741" i="17"/>
  <c r="M740" i="17"/>
  <c r="M739" i="17"/>
  <c r="M738" i="17"/>
  <c r="M737" i="17"/>
  <c r="M736" i="17"/>
  <c r="M735" i="17"/>
  <c r="M734" i="17"/>
  <c r="M733" i="17"/>
  <c r="M732" i="17"/>
  <c r="M731" i="17"/>
  <c r="M730" i="17"/>
  <c r="M729" i="17"/>
  <c r="M728" i="17"/>
  <c r="M727" i="17"/>
  <c r="M726" i="17"/>
  <c r="M725" i="17"/>
  <c r="M724" i="17"/>
  <c r="M723" i="17"/>
  <c r="M722" i="17"/>
  <c r="M721" i="17"/>
  <c r="M720" i="17"/>
  <c r="M719" i="17"/>
  <c r="M718" i="17"/>
  <c r="M717" i="17"/>
  <c r="M716" i="17"/>
  <c r="M715" i="17"/>
  <c r="M714" i="17"/>
  <c r="M713" i="17"/>
  <c r="M712" i="17"/>
  <c r="M711" i="17"/>
  <c r="M710" i="17"/>
  <c r="M709" i="17"/>
  <c r="M708" i="17"/>
  <c r="M707" i="17"/>
  <c r="M706" i="17"/>
  <c r="M705" i="17"/>
  <c r="M704" i="17"/>
  <c r="M703" i="17"/>
  <c r="M702" i="17"/>
  <c r="M701" i="17"/>
  <c r="M700" i="17"/>
  <c r="M699" i="17"/>
  <c r="M698" i="17"/>
  <c r="M697" i="17"/>
  <c r="M696" i="17"/>
  <c r="M695" i="17"/>
  <c r="M694" i="17"/>
  <c r="M693" i="17"/>
  <c r="M692" i="17"/>
  <c r="M691" i="17"/>
  <c r="M690" i="17"/>
  <c r="M689" i="17"/>
  <c r="M688" i="17"/>
  <c r="M687" i="17"/>
  <c r="M686" i="17"/>
  <c r="M685" i="17"/>
  <c r="M684" i="17"/>
  <c r="M683" i="17"/>
  <c r="M682" i="17"/>
  <c r="M681" i="17"/>
  <c r="M680" i="17"/>
  <c r="M679" i="17"/>
  <c r="M678" i="17"/>
  <c r="M677" i="17"/>
  <c r="M676" i="17"/>
  <c r="M675" i="17"/>
  <c r="M674" i="17"/>
  <c r="M673" i="17"/>
  <c r="M672" i="17"/>
  <c r="M671" i="17"/>
  <c r="M670" i="17"/>
  <c r="M669" i="17"/>
  <c r="M668" i="17"/>
  <c r="M667" i="17"/>
  <c r="M666" i="17"/>
  <c r="M665" i="17"/>
  <c r="M664" i="17"/>
  <c r="M663" i="17"/>
  <c r="M662" i="17"/>
  <c r="M661" i="17"/>
  <c r="M660" i="17"/>
  <c r="M659" i="17"/>
  <c r="M658" i="17"/>
  <c r="M657" i="17"/>
  <c r="M656" i="17"/>
  <c r="M655" i="17"/>
  <c r="M654" i="17"/>
  <c r="M653" i="17"/>
  <c r="M652" i="17"/>
  <c r="M651" i="17"/>
  <c r="M650" i="17"/>
  <c r="M649" i="17"/>
  <c r="M648" i="17"/>
  <c r="M647" i="17"/>
  <c r="M646" i="17"/>
  <c r="M645" i="17"/>
  <c r="M644" i="17"/>
  <c r="M643" i="17"/>
  <c r="M642" i="17"/>
  <c r="M641" i="17"/>
  <c r="M640" i="17"/>
  <c r="M639" i="17"/>
  <c r="M638" i="17"/>
  <c r="M637" i="17"/>
  <c r="M636" i="17"/>
  <c r="M635" i="17"/>
  <c r="M634" i="17"/>
  <c r="M633" i="17"/>
  <c r="M632" i="17"/>
  <c r="M631" i="17"/>
  <c r="M630" i="17"/>
  <c r="M629" i="17"/>
  <c r="M628" i="17"/>
  <c r="M627" i="17"/>
  <c r="M626" i="17"/>
  <c r="M625" i="17"/>
  <c r="M624" i="17"/>
  <c r="M623" i="17"/>
  <c r="M622" i="17"/>
  <c r="M621" i="17"/>
  <c r="M620" i="17"/>
  <c r="M619" i="17"/>
  <c r="M618" i="17"/>
  <c r="M617" i="17"/>
  <c r="M616" i="17"/>
  <c r="M615" i="17"/>
  <c r="M614" i="17"/>
  <c r="M613" i="17"/>
  <c r="M612" i="17"/>
  <c r="M611" i="17"/>
  <c r="M610" i="17"/>
  <c r="M609" i="17"/>
  <c r="M608" i="17"/>
  <c r="M607" i="17"/>
  <c r="M606" i="17"/>
  <c r="M605" i="17"/>
  <c r="M604" i="17"/>
  <c r="M603" i="17"/>
  <c r="M602" i="17"/>
  <c r="M601" i="17"/>
  <c r="M600" i="17"/>
  <c r="M599" i="17"/>
  <c r="M598" i="17"/>
  <c r="M597" i="17"/>
  <c r="M596" i="17"/>
  <c r="M595" i="17"/>
  <c r="M594" i="17"/>
  <c r="M593" i="17"/>
  <c r="M592" i="17"/>
  <c r="M591" i="17"/>
  <c r="M590" i="17"/>
  <c r="M589" i="17"/>
  <c r="M588" i="17"/>
  <c r="M587" i="17"/>
  <c r="M586" i="17"/>
  <c r="M585" i="17"/>
  <c r="M584" i="17"/>
  <c r="M583" i="17"/>
  <c r="M582" i="17"/>
  <c r="M581" i="17"/>
  <c r="M580" i="17"/>
  <c r="M579" i="17"/>
  <c r="M578" i="17"/>
  <c r="M577" i="17"/>
  <c r="M576" i="17"/>
  <c r="M575" i="17"/>
  <c r="M574" i="17"/>
  <c r="M573" i="17"/>
  <c r="M572" i="17"/>
  <c r="M571" i="17"/>
  <c r="M570" i="17"/>
  <c r="M569" i="17"/>
  <c r="M568" i="17"/>
  <c r="M567" i="17"/>
  <c r="M566" i="17"/>
  <c r="M565" i="17"/>
  <c r="M564" i="17"/>
  <c r="M563" i="17"/>
  <c r="M562" i="17"/>
  <c r="M561" i="17"/>
  <c r="M560" i="17"/>
  <c r="M559" i="17"/>
  <c r="M558" i="17"/>
  <c r="M557" i="17"/>
  <c r="M556" i="17"/>
  <c r="M555" i="17"/>
  <c r="M554" i="17"/>
  <c r="M553" i="17"/>
  <c r="M552" i="17"/>
  <c r="M551" i="17"/>
  <c r="M550" i="17"/>
  <c r="M549" i="17"/>
  <c r="M548" i="17"/>
  <c r="M547" i="17"/>
  <c r="M546" i="17"/>
  <c r="M545" i="17"/>
  <c r="M544" i="17"/>
  <c r="M543" i="17"/>
  <c r="M542" i="17"/>
  <c r="M541" i="17"/>
  <c r="M540" i="17"/>
  <c r="M539" i="17"/>
  <c r="M538" i="17"/>
  <c r="M537" i="17"/>
  <c r="M536" i="17"/>
  <c r="M535" i="17"/>
  <c r="M534" i="17"/>
  <c r="M533" i="17"/>
  <c r="M532" i="17"/>
  <c r="M531" i="17"/>
  <c r="M530" i="17"/>
  <c r="M529" i="17"/>
  <c r="M528" i="17"/>
  <c r="M527" i="17"/>
  <c r="M526" i="17"/>
  <c r="M525" i="17"/>
  <c r="M524" i="17"/>
  <c r="M523" i="17"/>
  <c r="M522" i="17"/>
  <c r="M521" i="17"/>
  <c r="M520" i="17"/>
  <c r="M519" i="17"/>
  <c r="M518" i="17"/>
  <c r="M517" i="17"/>
  <c r="M516" i="17"/>
  <c r="M515" i="17"/>
  <c r="M514" i="17"/>
  <c r="M513" i="17"/>
  <c r="M512" i="17"/>
  <c r="M511" i="17"/>
  <c r="M510" i="17"/>
  <c r="M509" i="17"/>
  <c r="M508" i="17"/>
  <c r="M507" i="17"/>
  <c r="M506" i="17"/>
  <c r="M505" i="17"/>
  <c r="M504" i="17"/>
  <c r="M503" i="17"/>
  <c r="M502" i="17"/>
  <c r="M501" i="17"/>
  <c r="M500" i="17"/>
  <c r="M499" i="17"/>
  <c r="M498" i="17"/>
  <c r="M497" i="17"/>
  <c r="M496" i="17"/>
  <c r="M495" i="17"/>
  <c r="M494" i="17"/>
  <c r="M493" i="17"/>
  <c r="M492" i="17"/>
  <c r="M491" i="17"/>
  <c r="M490" i="17"/>
  <c r="M489" i="17"/>
  <c r="M488" i="17"/>
  <c r="M487" i="17"/>
  <c r="M486" i="17"/>
  <c r="M485" i="17"/>
  <c r="M484" i="17"/>
  <c r="M483" i="17"/>
  <c r="M482" i="17"/>
  <c r="M481" i="17"/>
  <c r="M480" i="17"/>
  <c r="M479" i="17"/>
  <c r="M478" i="17"/>
  <c r="M477" i="17"/>
  <c r="M476" i="17"/>
  <c r="M475" i="17"/>
  <c r="M474" i="17"/>
  <c r="M473" i="17"/>
  <c r="M472" i="17"/>
  <c r="M471" i="17"/>
  <c r="M470" i="17"/>
  <c r="M469" i="17"/>
  <c r="M468" i="17"/>
  <c r="M467" i="17"/>
  <c r="M466" i="17"/>
  <c r="M465" i="17"/>
  <c r="M464" i="17"/>
  <c r="M463" i="17"/>
  <c r="M462" i="17"/>
  <c r="M461" i="17"/>
  <c r="M460" i="17"/>
  <c r="M459" i="17"/>
  <c r="M458" i="17"/>
  <c r="M457" i="17"/>
  <c r="M456" i="17"/>
  <c r="M455" i="17"/>
  <c r="M454" i="17"/>
  <c r="M453" i="17"/>
  <c r="M452" i="17"/>
  <c r="M451" i="17"/>
  <c r="M450" i="17"/>
  <c r="M449" i="17"/>
  <c r="M448" i="17"/>
  <c r="M447" i="17"/>
  <c r="M446" i="17"/>
  <c r="M445" i="17"/>
  <c r="M444" i="17"/>
  <c r="M443" i="17"/>
  <c r="M442" i="17"/>
  <c r="M441" i="17"/>
  <c r="M440" i="17"/>
  <c r="M439" i="17"/>
  <c r="M438" i="17"/>
  <c r="M437" i="17"/>
  <c r="M436" i="17"/>
  <c r="M435" i="17"/>
  <c r="M434" i="17"/>
  <c r="M433" i="17"/>
  <c r="M432" i="17"/>
  <c r="M431" i="17"/>
  <c r="M430" i="17"/>
  <c r="M429" i="17"/>
  <c r="M428" i="17"/>
  <c r="M427" i="17"/>
  <c r="M426" i="17"/>
  <c r="M425" i="17"/>
  <c r="M424" i="17"/>
  <c r="M423" i="17"/>
  <c r="M422" i="17"/>
  <c r="M421" i="17"/>
  <c r="M420" i="17"/>
  <c r="M419" i="17"/>
  <c r="M418" i="17"/>
  <c r="M417" i="17"/>
  <c r="M416" i="17"/>
  <c r="M415" i="17"/>
  <c r="M414" i="17"/>
  <c r="M413" i="17"/>
  <c r="M412" i="17"/>
  <c r="M411" i="17"/>
  <c r="M410" i="17"/>
  <c r="M409" i="17"/>
  <c r="M408" i="17"/>
  <c r="M407" i="17"/>
  <c r="M406" i="17"/>
  <c r="M405" i="17"/>
  <c r="M404" i="17"/>
  <c r="M403" i="17"/>
  <c r="M402" i="17"/>
  <c r="M401" i="17"/>
  <c r="M400" i="17"/>
  <c r="M399" i="17"/>
  <c r="M398" i="17"/>
  <c r="M397" i="17"/>
  <c r="M396" i="17"/>
  <c r="M395" i="17"/>
  <c r="M394" i="17"/>
  <c r="M393" i="17"/>
  <c r="M392" i="17"/>
  <c r="M391" i="17"/>
  <c r="M390" i="17"/>
  <c r="M389" i="17"/>
  <c r="M388" i="17"/>
  <c r="M387" i="17"/>
  <c r="M386" i="17"/>
  <c r="M385" i="17"/>
  <c r="M384" i="17"/>
  <c r="M383" i="17"/>
  <c r="M382" i="17"/>
  <c r="M381" i="17"/>
  <c r="M380" i="17"/>
  <c r="M379" i="17"/>
  <c r="M378" i="17"/>
  <c r="M377" i="17"/>
  <c r="M376" i="17"/>
  <c r="M375" i="17"/>
  <c r="M374" i="17"/>
  <c r="M373" i="17"/>
  <c r="M372" i="17"/>
  <c r="M371" i="17"/>
  <c r="M370" i="17"/>
  <c r="M369" i="17"/>
  <c r="M368" i="17"/>
  <c r="M367" i="17"/>
  <c r="M366" i="17"/>
  <c r="M365" i="17"/>
  <c r="M364" i="17"/>
  <c r="M363" i="17"/>
  <c r="M362" i="17"/>
  <c r="M361" i="17"/>
  <c r="M360" i="17"/>
  <c r="M359" i="17"/>
  <c r="M358" i="17"/>
  <c r="M357" i="17"/>
  <c r="M356" i="17"/>
  <c r="M355" i="17"/>
  <c r="M354" i="17"/>
  <c r="M353" i="17"/>
  <c r="M352" i="17"/>
  <c r="M351" i="17"/>
  <c r="M350" i="17"/>
  <c r="M349" i="17"/>
  <c r="M348" i="17"/>
  <c r="M347" i="17"/>
  <c r="M346" i="17"/>
  <c r="M345" i="17"/>
  <c r="M344" i="17"/>
  <c r="M343" i="17"/>
  <c r="M342" i="17"/>
  <c r="M341" i="17"/>
  <c r="M340" i="17"/>
  <c r="M339" i="17"/>
  <c r="M338" i="17"/>
  <c r="M337" i="17"/>
  <c r="M336" i="17"/>
  <c r="M335" i="17"/>
  <c r="M334" i="17"/>
  <c r="M333" i="17"/>
  <c r="M332" i="17"/>
  <c r="M331" i="17"/>
  <c r="M330" i="17"/>
  <c r="M329" i="17"/>
  <c r="M328" i="17"/>
  <c r="M327" i="17"/>
  <c r="M326" i="17"/>
  <c r="M325" i="17"/>
  <c r="M324" i="17"/>
  <c r="M323" i="17"/>
  <c r="M322" i="17"/>
  <c r="M321" i="17"/>
  <c r="M320" i="17"/>
  <c r="M319" i="17"/>
  <c r="M318" i="17"/>
  <c r="M317" i="17"/>
  <c r="M316" i="17"/>
  <c r="M315" i="17"/>
  <c r="M314" i="17"/>
  <c r="M313" i="17"/>
  <c r="M312" i="17"/>
  <c r="M311" i="17"/>
  <c r="M310" i="17"/>
  <c r="M309" i="17"/>
  <c r="M308" i="17"/>
  <c r="M307" i="17"/>
  <c r="M306" i="17"/>
  <c r="M305" i="17"/>
  <c r="M304" i="17"/>
  <c r="M303" i="17"/>
  <c r="M302" i="17"/>
  <c r="M301" i="17"/>
  <c r="M300" i="17"/>
  <c r="M299" i="17"/>
  <c r="M298" i="17"/>
  <c r="M297" i="17"/>
  <c r="M296" i="17"/>
  <c r="M295" i="17"/>
  <c r="M294" i="17"/>
  <c r="M293" i="17"/>
  <c r="M292" i="17"/>
  <c r="M291" i="17"/>
  <c r="M290" i="17"/>
  <c r="M289" i="17"/>
  <c r="M288" i="17"/>
  <c r="M287" i="17"/>
  <c r="M286" i="17"/>
  <c r="M285" i="17"/>
  <c r="M284" i="17"/>
  <c r="M283" i="17"/>
  <c r="M282" i="17"/>
  <c r="M281" i="17"/>
  <c r="M280" i="17"/>
  <c r="M279" i="17"/>
  <c r="M278" i="17"/>
  <c r="M277" i="17"/>
  <c r="M276" i="17"/>
  <c r="M275" i="17"/>
  <c r="M274" i="17"/>
  <c r="M273" i="17"/>
  <c r="M272" i="17"/>
  <c r="M271" i="17"/>
  <c r="M270" i="17"/>
  <c r="M269" i="17"/>
  <c r="M268" i="17"/>
  <c r="M267" i="17"/>
  <c r="M266" i="17"/>
  <c r="M265" i="17"/>
  <c r="M264" i="17"/>
  <c r="M263" i="17"/>
  <c r="M262" i="17"/>
  <c r="M261" i="17"/>
  <c r="M260" i="17"/>
  <c r="M259" i="17"/>
  <c r="M258" i="17"/>
  <c r="M257" i="17"/>
  <c r="M256" i="17"/>
  <c r="M255" i="17"/>
  <c r="M254" i="17"/>
  <c r="M253" i="17"/>
  <c r="M252" i="17"/>
  <c r="M251" i="17"/>
  <c r="M250" i="17"/>
  <c r="M249" i="17"/>
  <c r="M248" i="17"/>
  <c r="M247" i="17"/>
  <c r="M246" i="17"/>
  <c r="M245" i="17"/>
  <c r="M244" i="17"/>
  <c r="M243" i="17"/>
  <c r="M242" i="17"/>
  <c r="M241" i="17"/>
  <c r="M240" i="17"/>
  <c r="M239" i="17"/>
  <c r="M238" i="17"/>
  <c r="M237" i="17"/>
  <c r="M236" i="17"/>
  <c r="M235" i="17"/>
  <c r="M234" i="17"/>
  <c r="M233" i="17"/>
  <c r="M232" i="17"/>
  <c r="M231" i="17"/>
  <c r="M230" i="17"/>
  <c r="M229" i="17"/>
  <c r="M228" i="17"/>
  <c r="M227" i="17"/>
  <c r="M226" i="17"/>
  <c r="M225" i="17"/>
  <c r="M224" i="17"/>
  <c r="M223" i="17"/>
  <c r="M222" i="17"/>
  <c r="M221" i="17"/>
  <c r="M220" i="17"/>
  <c r="M219" i="17"/>
  <c r="M218" i="17"/>
  <c r="M217" i="17"/>
  <c r="M216" i="17"/>
  <c r="M215" i="17"/>
  <c r="M214" i="17"/>
  <c r="M213" i="17"/>
  <c r="M212" i="17"/>
  <c r="M211" i="17"/>
  <c r="M210" i="17"/>
  <c r="M209" i="17"/>
  <c r="M208" i="17"/>
  <c r="M207" i="17"/>
  <c r="M206" i="17"/>
  <c r="M205" i="17"/>
  <c r="M204" i="17"/>
  <c r="M203" i="17"/>
  <c r="M202" i="17"/>
  <c r="M201" i="17"/>
  <c r="M200" i="17"/>
  <c r="M199" i="17"/>
  <c r="M198" i="17"/>
  <c r="M197" i="17"/>
  <c r="M196" i="17"/>
  <c r="M195" i="17"/>
  <c r="M194" i="17"/>
  <c r="M193" i="17"/>
  <c r="M192" i="17"/>
  <c r="M191" i="17"/>
  <c r="M190" i="17"/>
  <c r="M189" i="17"/>
  <c r="M188" i="17"/>
  <c r="M187" i="17"/>
  <c r="M186" i="17"/>
  <c r="M185" i="17"/>
  <c r="M184" i="17"/>
  <c r="M183" i="17"/>
  <c r="M182" i="17"/>
  <c r="M181" i="17"/>
  <c r="M180" i="17"/>
  <c r="M179" i="17"/>
  <c r="M178" i="17"/>
  <c r="M177" i="17"/>
  <c r="M176" i="17"/>
  <c r="M175" i="17"/>
  <c r="M174" i="17"/>
  <c r="M173" i="17"/>
  <c r="M172" i="17"/>
  <c r="M171" i="17"/>
  <c r="M170" i="17"/>
  <c r="M169" i="17"/>
  <c r="M168" i="17"/>
  <c r="M167" i="17"/>
  <c r="M166" i="17"/>
  <c r="M165" i="17"/>
  <c r="M164" i="17"/>
  <c r="M163" i="17"/>
  <c r="M162" i="17"/>
  <c r="M161" i="17"/>
  <c r="M160" i="17"/>
  <c r="M159" i="17"/>
  <c r="M158" i="17"/>
  <c r="M157" i="17"/>
  <c r="M156" i="17"/>
  <c r="M155" i="17"/>
  <c r="M154" i="17"/>
  <c r="M153" i="17"/>
  <c r="M152" i="17"/>
  <c r="M151" i="17"/>
  <c r="M150" i="17"/>
  <c r="M149" i="17"/>
  <c r="M148" i="17"/>
  <c r="M147" i="17"/>
  <c r="M146" i="17"/>
  <c r="M145" i="17"/>
  <c r="M144" i="17"/>
  <c r="M143" i="17"/>
  <c r="M142" i="17"/>
  <c r="M141" i="17"/>
  <c r="M140" i="17"/>
  <c r="M139" i="17"/>
  <c r="M138" i="17"/>
  <c r="M137" i="17"/>
  <c r="M136" i="17"/>
  <c r="M135" i="17"/>
  <c r="M134" i="17"/>
  <c r="M133" i="17"/>
  <c r="M132" i="17"/>
  <c r="M131" i="17"/>
  <c r="M130" i="17"/>
  <c r="M129" i="17"/>
  <c r="M128" i="17"/>
  <c r="M127" i="17"/>
  <c r="M126" i="17"/>
  <c r="M125" i="17"/>
  <c r="M124" i="17"/>
  <c r="M123" i="17"/>
  <c r="M122" i="17"/>
  <c r="M121" i="17"/>
  <c r="M120" i="17"/>
  <c r="M119" i="17"/>
  <c r="M118" i="17"/>
  <c r="M117" i="17"/>
  <c r="M116" i="17"/>
  <c r="M115" i="17"/>
  <c r="M114" i="17"/>
  <c r="M113" i="17"/>
  <c r="M112" i="17"/>
  <c r="M111" i="17"/>
  <c r="M110" i="17"/>
  <c r="M109" i="17"/>
  <c r="M108" i="17"/>
  <c r="M107" i="17"/>
  <c r="M106" i="17"/>
  <c r="M105" i="17"/>
  <c r="M104" i="17"/>
  <c r="M103" i="17"/>
  <c r="M102" i="17"/>
  <c r="M101" i="17"/>
  <c r="M100" i="17"/>
  <c r="M99" i="17"/>
  <c r="M98" i="17"/>
  <c r="M97" i="17"/>
  <c r="M96" i="17"/>
  <c r="M95" i="17"/>
  <c r="M94" i="17"/>
  <c r="M93" i="17"/>
  <c r="M92" i="17"/>
  <c r="M91" i="17"/>
  <c r="M90" i="17"/>
  <c r="M89" i="17"/>
  <c r="M88" i="17"/>
  <c r="M87" i="17"/>
  <c r="M86" i="17"/>
  <c r="M85" i="17"/>
  <c r="M84" i="17"/>
  <c r="M83" i="17"/>
  <c r="M82" i="17"/>
  <c r="M81" i="17"/>
  <c r="M80" i="17"/>
  <c r="M79" i="17"/>
  <c r="M78" i="17"/>
  <c r="M77" i="17"/>
  <c r="M76" i="17"/>
  <c r="M75" i="17"/>
  <c r="M74" i="17"/>
  <c r="M73" i="17"/>
  <c r="M72" i="17"/>
  <c r="M71" i="17"/>
  <c r="M70" i="17"/>
  <c r="M69" i="17"/>
  <c r="M68" i="17"/>
  <c r="M67" i="17"/>
  <c r="M66" i="17"/>
  <c r="M65" i="17"/>
  <c r="M64" i="17"/>
  <c r="M63" i="17"/>
  <c r="M62" i="17"/>
  <c r="M61" i="17"/>
  <c r="M60" i="17"/>
  <c r="M59" i="17"/>
  <c r="M58" i="17"/>
  <c r="M57" i="17"/>
  <c r="M56" i="17"/>
  <c r="M55" i="17"/>
  <c r="M54" i="17"/>
  <c r="M53" i="17"/>
  <c r="M52" i="17"/>
  <c r="M51" i="17"/>
  <c r="M50" i="17"/>
  <c r="M49" i="17"/>
  <c r="M48" i="17"/>
  <c r="M47" i="17"/>
  <c r="M46" i="17"/>
  <c r="M45" i="17"/>
  <c r="M44" i="17"/>
  <c r="M43" i="17"/>
  <c r="M42" i="17"/>
  <c r="M41" i="17"/>
  <c r="M40" i="17"/>
  <c r="M39" i="17"/>
  <c r="M38" i="17"/>
  <c r="M37" i="17"/>
  <c r="M36" i="17"/>
  <c r="M35" i="17"/>
  <c r="M34" i="17"/>
  <c r="M33" i="17"/>
  <c r="M32" i="17"/>
  <c r="M31" i="17"/>
  <c r="M30" i="17"/>
  <c r="M29" i="17"/>
  <c r="M28" i="17"/>
  <c r="M27" i="17"/>
  <c r="M26" i="17"/>
  <c r="M25" i="17"/>
  <c r="M24" i="17"/>
  <c r="M23" i="17"/>
  <c r="M22" i="17"/>
  <c r="M21" i="17"/>
  <c r="M20" i="17"/>
  <c r="M19" i="17"/>
  <c r="M18" i="17"/>
  <c r="M17" i="17"/>
  <c r="M16" i="17"/>
  <c r="M15" i="17"/>
  <c r="M14" i="17"/>
  <c r="M13" i="17"/>
  <c r="M12" i="17"/>
  <c r="M11" i="17"/>
  <c r="M10" i="17"/>
  <c r="M9" i="17"/>
  <c r="M8" i="17"/>
  <c r="M7" i="17"/>
  <c r="M6" i="17"/>
  <c r="M5" i="17"/>
  <c r="M4" i="17"/>
  <c r="M3" i="17"/>
  <c r="M2" i="17"/>
  <c r="AG4" i="15"/>
  <c r="AG3" i="15"/>
  <c r="AD3" i="15"/>
  <c r="AD4" i="15"/>
  <c r="P13" i="15"/>
  <c r="M742" i="15"/>
  <c r="M741" i="15"/>
  <c r="M740" i="15"/>
  <c r="M739" i="15"/>
  <c r="M738" i="15"/>
  <c r="M737" i="15"/>
  <c r="M736" i="15"/>
  <c r="M735" i="15"/>
  <c r="M734" i="15"/>
  <c r="M733" i="15"/>
  <c r="M732" i="15"/>
  <c r="M731" i="15"/>
  <c r="M730" i="15"/>
  <c r="M729" i="15"/>
  <c r="M728" i="15"/>
  <c r="M727" i="15"/>
  <c r="M726" i="15"/>
  <c r="M725" i="15"/>
  <c r="M724" i="15"/>
  <c r="M723" i="15"/>
  <c r="M722" i="15"/>
  <c r="M721" i="15"/>
  <c r="M720" i="15"/>
  <c r="M719" i="15"/>
  <c r="M718" i="15"/>
  <c r="M717" i="15"/>
  <c r="M716" i="15"/>
  <c r="M715" i="15"/>
  <c r="M714" i="15"/>
  <c r="M713" i="15"/>
  <c r="M712" i="15"/>
  <c r="M711" i="15"/>
  <c r="M710" i="15"/>
  <c r="M709" i="15"/>
  <c r="M708" i="15"/>
  <c r="M707" i="15"/>
  <c r="M706" i="15"/>
  <c r="M705" i="15"/>
  <c r="M704" i="15"/>
  <c r="M703" i="15"/>
  <c r="M702" i="15"/>
  <c r="M701" i="15"/>
  <c r="M700" i="15"/>
  <c r="M699" i="15"/>
  <c r="M698" i="15"/>
  <c r="M697" i="15"/>
  <c r="M696" i="15"/>
  <c r="M695" i="15"/>
  <c r="M694" i="15"/>
  <c r="M693" i="15"/>
  <c r="M692" i="15"/>
  <c r="M691" i="15"/>
  <c r="M690" i="15"/>
  <c r="M689" i="15"/>
  <c r="M688" i="15"/>
  <c r="M687" i="15"/>
  <c r="M686" i="15"/>
  <c r="M685" i="15"/>
  <c r="M684" i="15"/>
  <c r="M683" i="15"/>
  <c r="M682" i="15"/>
  <c r="M681" i="15"/>
  <c r="M680" i="15"/>
  <c r="M679" i="15"/>
  <c r="M678" i="15"/>
  <c r="M677" i="15"/>
  <c r="M676" i="15"/>
  <c r="M675" i="15"/>
  <c r="M674" i="15"/>
  <c r="M673" i="15"/>
  <c r="M672" i="15"/>
  <c r="M671" i="15"/>
  <c r="M670" i="15"/>
  <c r="M669" i="15"/>
  <c r="M668" i="15"/>
  <c r="M667" i="15"/>
  <c r="M666" i="15"/>
  <c r="M665" i="15"/>
  <c r="M664" i="15"/>
  <c r="M663" i="15"/>
  <c r="M662" i="15"/>
  <c r="M661" i="15"/>
  <c r="M660" i="15"/>
  <c r="M659" i="15"/>
  <c r="M658" i="15"/>
  <c r="M657" i="15"/>
  <c r="M656" i="15"/>
  <c r="M655" i="15"/>
  <c r="M654" i="15"/>
  <c r="M653" i="15"/>
  <c r="M652" i="15"/>
  <c r="M651" i="15"/>
  <c r="M650" i="15"/>
  <c r="M649" i="15"/>
  <c r="M648" i="15"/>
  <c r="M647" i="15"/>
  <c r="M646" i="15"/>
  <c r="M645" i="15"/>
  <c r="M644" i="15"/>
  <c r="M643" i="15"/>
  <c r="M642" i="15"/>
  <c r="M641" i="15"/>
  <c r="M640" i="15"/>
  <c r="M639" i="15"/>
  <c r="M638" i="15"/>
  <c r="M637" i="15"/>
  <c r="M636" i="15"/>
  <c r="M635" i="15"/>
  <c r="M634" i="15"/>
  <c r="M633" i="15"/>
  <c r="M632" i="15"/>
  <c r="M631" i="15"/>
  <c r="M630" i="15"/>
  <c r="M629" i="15"/>
  <c r="M628" i="15"/>
  <c r="M627" i="15"/>
  <c r="M626" i="15"/>
  <c r="M625" i="15"/>
  <c r="M624" i="15"/>
  <c r="M623" i="15"/>
  <c r="M622" i="15"/>
  <c r="M621" i="15"/>
  <c r="M620" i="15"/>
  <c r="M619" i="15"/>
  <c r="M618" i="15"/>
  <c r="M617" i="15"/>
  <c r="M616" i="15"/>
  <c r="M615" i="15"/>
  <c r="M614" i="15"/>
  <c r="M613" i="15"/>
  <c r="M612" i="15"/>
  <c r="M611" i="15"/>
  <c r="M610" i="15"/>
  <c r="M609" i="15"/>
  <c r="M608" i="15"/>
  <c r="M607" i="15"/>
  <c r="M606" i="15"/>
  <c r="M605" i="15"/>
  <c r="M604" i="15"/>
  <c r="M603" i="15"/>
  <c r="M602" i="15"/>
  <c r="M601" i="15"/>
  <c r="M600" i="15"/>
  <c r="M599" i="15"/>
  <c r="M598" i="15"/>
  <c r="M597" i="15"/>
  <c r="M596" i="15"/>
  <c r="M595" i="15"/>
  <c r="M594" i="15"/>
  <c r="M593" i="15"/>
  <c r="M592" i="15"/>
  <c r="M591" i="15"/>
  <c r="M590" i="15"/>
  <c r="M589" i="15"/>
  <c r="M588" i="15"/>
  <c r="M587" i="15"/>
  <c r="M586" i="15"/>
  <c r="M585" i="15"/>
  <c r="M584" i="15"/>
  <c r="M583" i="15"/>
  <c r="M582" i="15"/>
  <c r="M581" i="15"/>
  <c r="M580" i="15"/>
  <c r="M579" i="15"/>
  <c r="M578" i="15"/>
  <c r="M577" i="15"/>
  <c r="M576" i="15"/>
  <c r="M575" i="15"/>
  <c r="M574" i="15"/>
  <c r="M573" i="15"/>
  <c r="M572" i="15"/>
  <c r="M571" i="15"/>
  <c r="M570" i="15"/>
  <c r="M569" i="15"/>
  <c r="M568" i="15"/>
  <c r="M567" i="15"/>
  <c r="M566" i="15"/>
  <c r="M565" i="15"/>
  <c r="M564" i="15"/>
  <c r="M563" i="15"/>
  <c r="M562" i="15"/>
  <c r="M561" i="15"/>
  <c r="M560" i="15"/>
  <c r="M559" i="15"/>
  <c r="M558" i="15"/>
  <c r="M557" i="15"/>
  <c r="M556" i="15"/>
  <c r="M555" i="15"/>
  <c r="M554" i="15"/>
  <c r="M553" i="15"/>
  <c r="M552" i="15"/>
  <c r="M551" i="15"/>
  <c r="M550" i="15"/>
  <c r="M549" i="15"/>
  <c r="M548" i="15"/>
  <c r="M547" i="15"/>
  <c r="M546" i="15"/>
  <c r="M545" i="15"/>
  <c r="M544" i="15"/>
  <c r="M543" i="15"/>
  <c r="M542" i="15"/>
  <c r="M541" i="15"/>
  <c r="M540" i="15"/>
  <c r="M539" i="15"/>
  <c r="M538" i="15"/>
  <c r="M537" i="15"/>
  <c r="M536" i="15"/>
  <c r="M535" i="15"/>
  <c r="M534" i="15"/>
  <c r="M533" i="15"/>
  <c r="M532" i="15"/>
  <c r="M531" i="15"/>
  <c r="M530" i="15"/>
  <c r="M529" i="15"/>
  <c r="M528" i="15"/>
  <c r="M527" i="15"/>
  <c r="M526" i="15"/>
  <c r="M525" i="15"/>
  <c r="M524" i="15"/>
  <c r="M523" i="15"/>
  <c r="M522" i="15"/>
  <c r="M521" i="15"/>
  <c r="M520" i="15"/>
  <c r="M519" i="15"/>
  <c r="M518" i="15"/>
  <c r="M517" i="15"/>
  <c r="M516" i="15"/>
  <c r="M515" i="15"/>
  <c r="M514" i="15"/>
  <c r="M513" i="15"/>
  <c r="M512" i="15"/>
  <c r="M511" i="15"/>
  <c r="M510" i="15"/>
  <c r="M509" i="15"/>
  <c r="M508" i="15"/>
  <c r="M507" i="15"/>
  <c r="M506" i="15"/>
  <c r="M505" i="15"/>
  <c r="M504" i="15"/>
  <c r="M503" i="15"/>
  <c r="M502" i="15"/>
  <c r="M501" i="15"/>
  <c r="M500" i="15"/>
  <c r="M499" i="15"/>
  <c r="M498" i="15"/>
  <c r="M497" i="15"/>
  <c r="M496" i="15"/>
  <c r="M495" i="15"/>
  <c r="M494" i="15"/>
  <c r="M493" i="15"/>
  <c r="M492" i="15"/>
  <c r="M491" i="15"/>
  <c r="M490" i="15"/>
  <c r="M489" i="15"/>
  <c r="M488" i="15"/>
  <c r="M487" i="15"/>
  <c r="M486" i="15"/>
  <c r="M485" i="15"/>
  <c r="M484" i="15"/>
  <c r="M483" i="15"/>
  <c r="M482" i="15"/>
  <c r="M481" i="15"/>
  <c r="M480" i="15"/>
  <c r="M479" i="15"/>
  <c r="M478" i="15"/>
  <c r="M477" i="15"/>
  <c r="M476" i="15"/>
  <c r="M475" i="15"/>
  <c r="M474" i="15"/>
  <c r="M473" i="15"/>
  <c r="M472" i="15"/>
  <c r="M471" i="15"/>
  <c r="M470" i="15"/>
  <c r="M469" i="15"/>
  <c r="M468" i="15"/>
  <c r="M467" i="15"/>
  <c r="M466" i="15"/>
  <c r="M465" i="15"/>
  <c r="M464" i="15"/>
  <c r="M463" i="15"/>
  <c r="M462" i="15"/>
  <c r="M461" i="15"/>
  <c r="M460" i="15"/>
  <c r="M459" i="15"/>
  <c r="M458" i="15"/>
  <c r="M457" i="15"/>
  <c r="M456" i="15"/>
  <c r="M455" i="15"/>
  <c r="M454" i="15"/>
  <c r="M453" i="15"/>
  <c r="M452" i="15"/>
  <c r="M451" i="15"/>
  <c r="M450" i="15"/>
  <c r="M449" i="15"/>
  <c r="M448" i="15"/>
  <c r="M447" i="15"/>
  <c r="M446" i="15"/>
  <c r="M445" i="15"/>
  <c r="M444" i="15"/>
  <c r="M443" i="15"/>
  <c r="M442" i="15"/>
  <c r="M441" i="15"/>
  <c r="M440" i="15"/>
  <c r="M439" i="15"/>
  <c r="M438" i="15"/>
  <c r="M437" i="15"/>
  <c r="M436" i="15"/>
  <c r="M435" i="15"/>
  <c r="M434" i="15"/>
  <c r="M433" i="15"/>
  <c r="M432" i="15"/>
  <c r="M431" i="15"/>
  <c r="M430" i="15"/>
  <c r="M429" i="15"/>
  <c r="M428" i="15"/>
  <c r="M427" i="15"/>
  <c r="M426" i="15"/>
  <c r="M425" i="15"/>
  <c r="M424" i="15"/>
  <c r="M423" i="15"/>
  <c r="M422" i="15"/>
  <c r="M421" i="15"/>
  <c r="M420" i="15"/>
  <c r="M419" i="15"/>
  <c r="M418" i="15"/>
  <c r="M417" i="15"/>
  <c r="M416" i="15"/>
  <c r="M415" i="15"/>
  <c r="M414" i="15"/>
  <c r="M413" i="15"/>
  <c r="M412" i="15"/>
  <c r="M411" i="15"/>
  <c r="M410" i="15"/>
  <c r="M409" i="15"/>
  <c r="M408" i="15"/>
  <c r="M407" i="15"/>
  <c r="M406" i="15"/>
  <c r="M405" i="15"/>
  <c r="M404" i="15"/>
  <c r="M403" i="15"/>
  <c r="M402" i="15"/>
  <c r="M401" i="15"/>
  <c r="M400" i="15"/>
  <c r="M399" i="15"/>
  <c r="M398" i="15"/>
  <c r="M397" i="15"/>
  <c r="M396" i="15"/>
  <c r="M395" i="15"/>
  <c r="M394" i="15"/>
  <c r="M393" i="15"/>
  <c r="M392" i="15"/>
  <c r="M391" i="15"/>
  <c r="M390" i="15"/>
  <c r="M389" i="15"/>
  <c r="M388" i="15"/>
  <c r="M387" i="15"/>
  <c r="M386" i="15"/>
  <c r="M385" i="15"/>
  <c r="M384" i="15"/>
  <c r="M383" i="15"/>
  <c r="M382" i="15"/>
  <c r="M381" i="15"/>
  <c r="M380" i="15"/>
  <c r="M379" i="15"/>
  <c r="M378" i="15"/>
  <c r="M377" i="15"/>
  <c r="M376" i="15"/>
  <c r="M375" i="15"/>
  <c r="M374" i="15"/>
  <c r="M373" i="15"/>
  <c r="M372" i="15"/>
  <c r="M371" i="15"/>
  <c r="M370" i="15"/>
  <c r="M369" i="15"/>
  <c r="M368" i="15"/>
  <c r="M367" i="15"/>
  <c r="M366" i="15"/>
  <c r="M365" i="15"/>
  <c r="M364" i="15"/>
  <c r="M363" i="15"/>
  <c r="M362" i="15"/>
  <c r="M361" i="15"/>
  <c r="M360" i="15"/>
  <c r="M359" i="15"/>
  <c r="M358" i="15"/>
  <c r="M357" i="15"/>
  <c r="M356" i="15"/>
  <c r="M355" i="15"/>
  <c r="M354" i="15"/>
  <c r="M353" i="15"/>
  <c r="M352" i="15"/>
  <c r="M351" i="15"/>
  <c r="M350" i="15"/>
  <c r="M349" i="15"/>
  <c r="M348" i="15"/>
  <c r="M347" i="15"/>
  <c r="M346" i="15"/>
  <c r="M345" i="15"/>
  <c r="M344" i="15"/>
  <c r="M343" i="15"/>
  <c r="M342" i="15"/>
  <c r="M341" i="15"/>
  <c r="M340" i="15"/>
  <c r="M339" i="15"/>
  <c r="M338" i="15"/>
  <c r="M337" i="15"/>
  <c r="M336" i="15"/>
  <c r="M335" i="15"/>
  <c r="M334" i="15"/>
  <c r="M333" i="15"/>
  <c r="M332" i="15"/>
  <c r="M331" i="15"/>
  <c r="M330" i="15"/>
  <c r="M329" i="15"/>
  <c r="M328" i="15"/>
  <c r="M327" i="15"/>
  <c r="M326" i="15"/>
  <c r="M325" i="15"/>
  <c r="M324" i="15"/>
  <c r="M323" i="15"/>
  <c r="M322" i="15"/>
  <c r="M321" i="15"/>
  <c r="M320" i="15"/>
  <c r="M319" i="15"/>
  <c r="M318" i="15"/>
  <c r="M317" i="15"/>
  <c r="M316" i="15"/>
  <c r="M315" i="15"/>
  <c r="M314" i="15"/>
  <c r="M313" i="15"/>
  <c r="M312" i="15"/>
  <c r="M311" i="15"/>
  <c r="M310" i="15"/>
  <c r="M309" i="15"/>
  <c r="M308" i="15"/>
  <c r="M307" i="15"/>
  <c r="M306" i="15"/>
  <c r="M305" i="15"/>
  <c r="M304" i="15"/>
  <c r="M303" i="15"/>
  <c r="M302" i="15"/>
  <c r="M301" i="15"/>
  <c r="M300" i="15"/>
  <c r="M299" i="15"/>
  <c r="M298" i="15"/>
  <c r="M297" i="15"/>
  <c r="M296" i="15"/>
  <c r="M295" i="15"/>
  <c r="M294" i="15"/>
  <c r="M293" i="15"/>
  <c r="M292" i="15"/>
  <c r="M291" i="15"/>
  <c r="M290" i="15"/>
  <c r="M289" i="15"/>
  <c r="M288" i="15"/>
  <c r="M287" i="15"/>
  <c r="M286" i="15"/>
  <c r="M285" i="15"/>
  <c r="M284" i="15"/>
  <c r="M283" i="15"/>
  <c r="M282" i="15"/>
  <c r="M281" i="15"/>
  <c r="M280" i="15"/>
  <c r="M279" i="15"/>
  <c r="M278" i="15"/>
  <c r="M277" i="15"/>
  <c r="M276" i="15"/>
  <c r="M275" i="15"/>
  <c r="M274" i="15"/>
  <c r="M273" i="15"/>
  <c r="M272" i="15"/>
  <c r="M271" i="15"/>
  <c r="M270" i="15"/>
  <c r="M269" i="15"/>
  <c r="M268" i="15"/>
  <c r="M267" i="15"/>
  <c r="M266" i="15"/>
  <c r="M265" i="15"/>
  <c r="M264" i="15"/>
  <c r="M263" i="15"/>
  <c r="M262" i="15"/>
  <c r="M261" i="15"/>
  <c r="M260" i="15"/>
  <c r="M259" i="15"/>
  <c r="M258" i="15"/>
  <c r="M257" i="15"/>
  <c r="M256" i="15"/>
  <c r="M255" i="15"/>
  <c r="M254" i="15"/>
  <c r="M253" i="15"/>
  <c r="M252" i="15"/>
  <c r="M251" i="15"/>
  <c r="M250" i="15"/>
  <c r="M249" i="15"/>
  <c r="M248" i="15"/>
  <c r="M247" i="15"/>
  <c r="M246" i="15"/>
  <c r="M245" i="15"/>
  <c r="M244" i="15"/>
  <c r="M243" i="15"/>
  <c r="M242" i="15"/>
  <c r="M241" i="15"/>
  <c r="M240" i="15"/>
  <c r="M239" i="15"/>
  <c r="M238" i="15"/>
  <c r="M237" i="15"/>
  <c r="M236" i="15"/>
  <c r="M235" i="15"/>
  <c r="M234" i="15"/>
  <c r="M233" i="15"/>
  <c r="M232" i="15"/>
  <c r="M231" i="15"/>
  <c r="M230" i="15"/>
  <c r="M229" i="15"/>
  <c r="M228" i="15"/>
  <c r="M227" i="15"/>
  <c r="M226" i="15"/>
  <c r="M225" i="15"/>
  <c r="M224" i="15"/>
  <c r="M223" i="15"/>
  <c r="M222" i="15"/>
  <c r="M221" i="15"/>
  <c r="M220" i="15"/>
  <c r="M219" i="15"/>
  <c r="M218" i="15"/>
  <c r="M217" i="15"/>
  <c r="M216" i="15"/>
  <c r="M215" i="15"/>
  <c r="M214" i="15"/>
  <c r="M213" i="15"/>
  <c r="M212" i="15"/>
  <c r="M211" i="15"/>
  <c r="M210" i="15"/>
  <c r="M209" i="15"/>
  <c r="M208" i="15"/>
  <c r="M207" i="15"/>
  <c r="M206" i="15"/>
  <c r="M205" i="15"/>
  <c r="M204" i="15"/>
  <c r="M203" i="15"/>
  <c r="M202" i="15"/>
  <c r="M201" i="15"/>
  <c r="M200" i="15"/>
  <c r="M199" i="15"/>
  <c r="M198" i="15"/>
  <c r="M197" i="15"/>
  <c r="M196" i="15"/>
  <c r="M195" i="15"/>
  <c r="M194" i="15"/>
  <c r="M193" i="15"/>
  <c r="M192" i="15"/>
  <c r="M191" i="15"/>
  <c r="M190" i="15"/>
  <c r="M189" i="15"/>
  <c r="M188" i="15"/>
  <c r="M187" i="15"/>
  <c r="M186" i="15"/>
  <c r="M185" i="15"/>
  <c r="M184" i="15"/>
  <c r="M183" i="15"/>
  <c r="M182" i="15"/>
  <c r="M181" i="15"/>
  <c r="M180" i="15"/>
  <c r="M179" i="15"/>
  <c r="M178" i="15"/>
  <c r="M177" i="15"/>
  <c r="M176" i="15"/>
  <c r="M175" i="15"/>
  <c r="M174" i="15"/>
  <c r="M173" i="15"/>
  <c r="M172" i="15"/>
  <c r="M171" i="15"/>
  <c r="M170" i="15"/>
  <c r="M169" i="15"/>
  <c r="M168" i="15"/>
  <c r="M167" i="15"/>
  <c r="M166" i="15"/>
  <c r="M165" i="15"/>
  <c r="M164" i="15"/>
  <c r="M163" i="15"/>
  <c r="M162" i="15"/>
  <c r="M161" i="15"/>
  <c r="M160" i="15"/>
  <c r="M159" i="15"/>
  <c r="M158" i="15"/>
  <c r="M157" i="15"/>
  <c r="M156" i="15"/>
  <c r="M155" i="15"/>
  <c r="M154" i="15"/>
  <c r="M153" i="15"/>
  <c r="M152" i="15"/>
  <c r="M151" i="15"/>
  <c r="M150" i="15"/>
  <c r="M149" i="15"/>
  <c r="M148" i="15"/>
  <c r="M147" i="15"/>
  <c r="M146" i="15"/>
  <c r="M145" i="15"/>
  <c r="M144" i="15"/>
  <c r="M143" i="15"/>
  <c r="M142" i="15"/>
  <c r="M141" i="15"/>
  <c r="M140" i="15"/>
  <c r="M139" i="15"/>
  <c r="M138" i="15"/>
  <c r="M137" i="15"/>
  <c r="M136" i="15"/>
  <c r="M135" i="15"/>
  <c r="M134" i="15"/>
  <c r="M133" i="15"/>
  <c r="M132" i="15"/>
  <c r="M131" i="15"/>
  <c r="M130" i="15"/>
  <c r="M129" i="15"/>
  <c r="M128" i="15"/>
  <c r="M127" i="15"/>
  <c r="M126" i="15"/>
  <c r="M125" i="15"/>
  <c r="M124" i="15"/>
  <c r="M123" i="15"/>
  <c r="M122" i="15"/>
  <c r="M121" i="15"/>
  <c r="M120" i="15"/>
  <c r="M119" i="15"/>
  <c r="M118" i="15"/>
  <c r="M117" i="15"/>
  <c r="M116" i="15"/>
  <c r="M115" i="15"/>
  <c r="M114" i="15"/>
  <c r="M113" i="15"/>
  <c r="M112" i="15"/>
  <c r="M111" i="15"/>
  <c r="M110" i="15"/>
  <c r="M109" i="15"/>
  <c r="M108" i="15"/>
  <c r="M107" i="15"/>
  <c r="M106" i="15"/>
  <c r="M105" i="15"/>
  <c r="M104" i="15"/>
  <c r="M103" i="15"/>
  <c r="M102" i="15"/>
  <c r="M101" i="15"/>
  <c r="M100" i="15"/>
  <c r="M99" i="15"/>
  <c r="M98" i="15"/>
  <c r="M97" i="15"/>
  <c r="M96" i="15"/>
  <c r="M95" i="15"/>
  <c r="M94" i="15"/>
  <c r="M93" i="15"/>
  <c r="M92" i="15"/>
  <c r="M91" i="15"/>
  <c r="M90" i="15"/>
  <c r="M89" i="15"/>
  <c r="M88" i="15"/>
  <c r="M87" i="15"/>
  <c r="M86" i="15"/>
  <c r="M85" i="15"/>
  <c r="M84" i="15"/>
  <c r="M83" i="15"/>
  <c r="M82" i="15"/>
  <c r="M81" i="15"/>
  <c r="M80" i="15"/>
  <c r="M79" i="15"/>
  <c r="M78" i="15"/>
  <c r="M77" i="15"/>
  <c r="M76" i="15"/>
  <c r="M75" i="15"/>
  <c r="M74" i="15"/>
  <c r="M73" i="15"/>
  <c r="M72" i="15"/>
  <c r="M71" i="15"/>
  <c r="M70" i="15"/>
  <c r="M69" i="15"/>
  <c r="M68" i="15"/>
  <c r="M67" i="15"/>
  <c r="M66" i="15"/>
  <c r="M65" i="15"/>
  <c r="M64" i="15"/>
  <c r="M63" i="15"/>
  <c r="M62" i="15"/>
  <c r="M61" i="15"/>
  <c r="M60" i="15"/>
  <c r="M59" i="15"/>
  <c r="M58" i="15"/>
  <c r="M57" i="15"/>
  <c r="M56" i="15"/>
  <c r="M55" i="15"/>
  <c r="M54" i="15"/>
  <c r="M53" i="15"/>
  <c r="M52" i="15"/>
  <c r="M51" i="15"/>
  <c r="M50" i="15"/>
  <c r="M49" i="15"/>
  <c r="M48" i="15"/>
  <c r="M47" i="15"/>
  <c r="M46" i="15"/>
  <c r="M45" i="15"/>
  <c r="M44" i="15"/>
  <c r="M43" i="15"/>
  <c r="M42" i="15"/>
  <c r="M41" i="15"/>
  <c r="M40" i="15"/>
  <c r="M39" i="15"/>
  <c r="M38" i="15"/>
  <c r="M37" i="15"/>
  <c r="M36" i="15"/>
  <c r="M35" i="15"/>
  <c r="M34" i="15"/>
  <c r="M33" i="15"/>
  <c r="M32" i="15"/>
  <c r="M31" i="15"/>
  <c r="M30" i="15"/>
  <c r="M29" i="15"/>
  <c r="M28" i="15"/>
  <c r="M27" i="15"/>
  <c r="M26" i="15"/>
  <c r="M25" i="15"/>
  <c r="M24" i="15"/>
  <c r="M23" i="15"/>
  <c r="M22" i="15"/>
  <c r="M21" i="15"/>
  <c r="M20" i="15"/>
  <c r="M19" i="15"/>
  <c r="M18" i="15"/>
  <c r="M17" i="15"/>
  <c r="M16" i="15"/>
  <c r="M15" i="15"/>
  <c r="M14" i="15"/>
  <c r="M13" i="15"/>
  <c r="M12" i="15"/>
  <c r="M11" i="15"/>
  <c r="M10" i="15"/>
  <c r="M9" i="15"/>
  <c r="M8" i="15"/>
  <c r="M7" i="15"/>
  <c r="M6" i="15"/>
  <c r="M5" i="15"/>
  <c r="M4" i="15"/>
  <c r="M3" i="15"/>
  <c r="M2" i="15"/>
  <c r="AA13" i="15"/>
  <c r="Z13" i="15"/>
  <c r="AA12" i="15"/>
  <c r="Z12" i="15"/>
  <c r="AA11" i="15"/>
  <c r="Z11" i="15"/>
  <c r="AA10" i="15"/>
  <c r="Z10" i="15"/>
  <c r="AA9" i="15"/>
  <c r="Z9" i="15"/>
  <c r="AA8" i="15"/>
  <c r="Z8" i="15"/>
  <c r="AA7" i="15"/>
  <c r="Z7" i="15"/>
  <c r="AA6" i="15"/>
  <c r="Z6" i="15"/>
  <c r="AA5" i="15"/>
  <c r="Z5" i="15"/>
  <c r="AA4" i="15"/>
  <c r="Z4" i="15"/>
  <c r="AA3" i="15"/>
  <c r="Z3" i="15"/>
  <c r="W13" i="15"/>
  <c r="W12" i="15"/>
  <c r="W11" i="15"/>
  <c r="W10" i="15"/>
  <c r="W9" i="15"/>
  <c r="W8" i="15"/>
  <c r="W7" i="15"/>
  <c r="W6" i="15"/>
  <c r="W5" i="15"/>
  <c r="W4" i="15"/>
  <c r="W3" i="15"/>
  <c r="T12" i="15"/>
  <c r="S12" i="15"/>
  <c r="T11" i="15"/>
  <c r="S11" i="15"/>
  <c r="T10" i="15"/>
  <c r="S10" i="15"/>
  <c r="T9" i="15"/>
  <c r="S9" i="15"/>
  <c r="T8" i="15"/>
  <c r="S8" i="15"/>
  <c r="T7" i="15"/>
  <c r="S7" i="15"/>
  <c r="T6" i="15"/>
  <c r="S6" i="15"/>
  <c r="T5" i="15"/>
  <c r="S5" i="15"/>
  <c r="T4" i="15"/>
  <c r="S4" i="15"/>
  <c r="T3" i="15"/>
  <c r="S3" i="15"/>
  <c r="P12" i="15"/>
  <c r="P11" i="15"/>
  <c r="P10" i="15"/>
  <c r="P9" i="15"/>
  <c r="P8" i="15"/>
  <c r="P7" i="15"/>
  <c r="P6" i="15"/>
  <c r="P5" i="15"/>
  <c r="P4" i="15"/>
  <c r="P3" i="15"/>
  <c r="D742" i="16"/>
  <c r="D741" i="16"/>
  <c r="D740" i="16"/>
  <c r="D739" i="16"/>
  <c r="D738" i="16"/>
  <c r="D737" i="16"/>
  <c r="D736" i="16"/>
  <c r="D735" i="16"/>
  <c r="D734" i="16"/>
  <c r="D733" i="16"/>
  <c r="D732" i="16"/>
  <c r="D731" i="16"/>
  <c r="D730" i="16"/>
  <c r="D729" i="16"/>
  <c r="D728" i="16"/>
  <c r="D727" i="16"/>
  <c r="D726" i="16"/>
  <c r="D725" i="16"/>
  <c r="D724" i="16"/>
  <c r="D723" i="16"/>
  <c r="D722" i="16"/>
  <c r="D721" i="16"/>
  <c r="D720" i="16"/>
  <c r="D719" i="16"/>
  <c r="D718" i="16"/>
  <c r="D717" i="16"/>
  <c r="D716" i="16"/>
  <c r="D715" i="16"/>
  <c r="D714" i="16"/>
  <c r="D713" i="16"/>
  <c r="D712" i="16"/>
  <c r="D711" i="16"/>
  <c r="D710" i="16"/>
  <c r="D709" i="16"/>
  <c r="D708" i="16"/>
  <c r="D707" i="16"/>
  <c r="D706" i="16"/>
  <c r="D705" i="16"/>
  <c r="D704" i="16"/>
  <c r="D703" i="16"/>
  <c r="D702" i="16"/>
  <c r="D701" i="16"/>
  <c r="D700" i="16"/>
  <c r="D699" i="16"/>
  <c r="D698" i="16"/>
  <c r="D697" i="16"/>
  <c r="D696" i="16"/>
  <c r="D695" i="16"/>
  <c r="D694" i="16"/>
  <c r="D693" i="16"/>
  <c r="D692" i="16"/>
  <c r="D691" i="16"/>
  <c r="D690" i="16"/>
  <c r="D689" i="16"/>
  <c r="D688" i="16"/>
  <c r="D687" i="16"/>
  <c r="D686" i="16"/>
  <c r="D685" i="16"/>
  <c r="D684" i="16"/>
  <c r="D683" i="16"/>
  <c r="D682" i="16"/>
  <c r="D681" i="16"/>
  <c r="D680" i="16"/>
  <c r="D679" i="16"/>
  <c r="D678" i="16"/>
  <c r="D677" i="16"/>
  <c r="D676" i="16"/>
  <c r="D675" i="16"/>
  <c r="D674" i="16"/>
  <c r="D673" i="16"/>
  <c r="D672" i="16"/>
  <c r="D671" i="16"/>
  <c r="D670" i="16"/>
  <c r="D669" i="16"/>
  <c r="D668" i="16"/>
  <c r="D667" i="16"/>
  <c r="D666" i="16"/>
  <c r="D665" i="16"/>
  <c r="D664" i="16"/>
  <c r="D663" i="16"/>
  <c r="D662" i="16"/>
  <c r="D661" i="16"/>
  <c r="D660" i="16"/>
  <c r="D659" i="16"/>
  <c r="D658" i="16"/>
  <c r="D657" i="16"/>
  <c r="D656" i="16"/>
  <c r="D655" i="16"/>
  <c r="D654" i="16"/>
  <c r="D653" i="16"/>
  <c r="D652" i="16"/>
  <c r="D651" i="16"/>
  <c r="D650" i="16"/>
  <c r="D649" i="16"/>
  <c r="D648" i="16"/>
  <c r="D647" i="16"/>
  <c r="D646" i="16"/>
  <c r="D645" i="16"/>
  <c r="D644" i="16"/>
  <c r="D643" i="16"/>
  <c r="D642" i="16"/>
  <c r="D641" i="16"/>
  <c r="D640" i="16"/>
  <c r="D639" i="16"/>
  <c r="D638" i="16"/>
  <c r="D637" i="16"/>
  <c r="D636" i="16"/>
  <c r="D635" i="16"/>
  <c r="D634" i="16"/>
  <c r="D633" i="16"/>
  <c r="D632" i="16"/>
  <c r="D631" i="16"/>
  <c r="D630" i="16"/>
  <c r="D629" i="16"/>
  <c r="D628" i="16"/>
  <c r="D627" i="16"/>
  <c r="D626" i="16"/>
  <c r="D625" i="16"/>
  <c r="D624" i="16"/>
  <c r="D623" i="16"/>
  <c r="D622" i="16"/>
  <c r="D621" i="16"/>
  <c r="D620" i="16"/>
  <c r="D619" i="16"/>
  <c r="D618" i="16"/>
  <c r="D617" i="16"/>
  <c r="D616" i="16"/>
  <c r="D615" i="16"/>
  <c r="D614" i="16"/>
  <c r="D613" i="16"/>
  <c r="D612" i="16"/>
  <c r="D611" i="16"/>
  <c r="D610" i="16"/>
  <c r="D609" i="16"/>
  <c r="D608" i="16"/>
  <c r="D607" i="16"/>
  <c r="D606" i="16"/>
  <c r="D605" i="16"/>
  <c r="D604" i="16"/>
  <c r="D603" i="16"/>
  <c r="D602" i="16"/>
  <c r="D601" i="16"/>
  <c r="D600" i="16"/>
  <c r="D599" i="16"/>
  <c r="D598" i="16"/>
  <c r="D597" i="16"/>
  <c r="D596" i="16"/>
  <c r="D595" i="16"/>
  <c r="D594" i="16"/>
  <c r="D593" i="16"/>
  <c r="D592" i="16"/>
  <c r="D591" i="16"/>
  <c r="D590" i="16"/>
  <c r="D589" i="16"/>
  <c r="D588" i="16"/>
  <c r="D587" i="16"/>
  <c r="D586" i="16"/>
  <c r="D585" i="16"/>
  <c r="D584" i="16"/>
  <c r="D583" i="16"/>
  <c r="D582" i="16"/>
  <c r="D581" i="16"/>
  <c r="D580" i="16"/>
  <c r="D579" i="16"/>
  <c r="D578" i="16"/>
  <c r="D577" i="16"/>
  <c r="D576" i="16"/>
  <c r="D575" i="16"/>
  <c r="D574" i="16"/>
  <c r="D573" i="16"/>
  <c r="D572" i="16"/>
  <c r="D571" i="16"/>
  <c r="D570" i="16"/>
  <c r="D569" i="16"/>
  <c r="D568" i="16"/>
  <c r="D567" i="16"/>
  <c r="D566" i="16"/>
  <c r="D565" i="16"/>
  <c r="D564" i="16"/>
  <c r="D563" i="16"/>
  <c r="D562" i="16"/>
  <c r="D561" i="16"/>
  <c r="D560" i="16"/>
  <c r="D559" i="16"/>
  <c r="D558" i="16"/>
  <c r="D557" i="16"/>
  <c r="D556" i="16"/>
  <c r="D555" i="16"/>
  <c r="D554" i="16"/>
  <c r="D553" i="16"/>
  <c r="D552" i="16"/>
  <c r="D551" i="16"/>
  <c r="D550" i="16"/>
  <c r="D549" i="16"/>
  <c r="D548" i="16"/>
  <c r="D547" i="16"/>
  <c r="D546" i="16"/>
  <c r="D545" i="16"/>
  <c r="D544" i="16"/>
  <c r="D543" i="16"/>
  <c r="D542" i="16"/>
  <c r="D541" i="16"/>
  <c r="D540" i="16"/>
  <c r="D539" i="16"/>
  <c r="D538" i="16"/>
  <c r="D537" i="16"/>
  <c r="D536" i="16"/>
  <c r="D535" i="16"/>
  <c r="D534" i="16"/>
  <c r="D533" i="16"/>
  <c r="D532" i="16"/>
  <c r="D531" i="16"/>
  <c r="D530" i="16"/>
  <c r="D529" i="16"/>
  <c r="D528" i="16"/>
  <c r="D527" i="16"/>
  <c r="D526" i="16"/>
  <c r="D525" i="16"/>
  <c r="D524" i="16"/>
  <c r="D523" i="16"/>
  <c r="D522" i="16"/>
  <c r="D521" i="16"/>
  <c r="D520" i="16"/>
  <c r="D519" i="16"/>
  <c r="D518" i="16"/>
  <c r="D517" i="16"/>
  <c r="D516" i="16"/>
  <c r="D515" i="16"/>
  <c r="D514" i="16"/>
  <c r="D513" i="16"/>
  <c r="D512" i="16"/>
  <c r="D511" i="16"/>
  <c r="D510" i="16"/>
  <c r="D509" i="16"/>
  <c r="D508" i="16"/>
  <c r="D507" i="16"/>
  <c r="D506" i="16"/>
  <c r="D505" i="16"/>
  <c r="D504" i="16"/>
  <c r="D503" i="16"/>
  <c r="D502" i="16"/>
  <c r="D501" i="16"/>
  <c r="D500" i="16"/>
  <c r="D499" i="16"/>
  <c r="D498" i="16"/>
  <c r="D497" i="16"/>
  <c r="D496" i="16"/>
  <c r="D495" i="16"/>
  <c r="D494" i="16"/>
  <c r="D493" i="16"/>
  <c r="D492" i="16"/>
  <c r="D491" i="16"/>
  <c r="D490" i="16"/>
  <c r="D489" i="16"/>
  <c r="D488" i="16"/>
  <c r="D487" i="16"/>
  <c r="D486" i="16"/>
  <c r="D485" i="16"/>
  <c r="D484" i="16"/>
  <c r="D483" i="16"/>
  <c r="D482" i="16"/>
  <c r="D481" i="16"/>
  <c r="D480" i="16"/>
  <c r="D479" i="16"/>
  <c r="D478" i="16"/>
  <c r="D477" i="16"/>
  <c r="D476" i="16"/>
  <c r="D475" i="16"/>
  <c r="D474" i="16"/>
  <c r="D473" i="16"/>
  <c r="D472" i="16"/>
  <c r="D471" i="16"/>
  <c r="D470" i="16"/>
  <c r="D469" i="16"/>
  <c r="D468" i="16"/>
  <c r="D467" i="16"/>
  <c r="D466" i="16"/>
  <c r="D465" i="16"/>
  <c r="D464" i="16"/>
  <c r="D463" i="16"/>
  <c r="D462" i="16"/>
  <c r="D461" i="16"/>
  <c r="D460" i="16"/>
  <c r="D459" i="16"/>
  <c r="D458" i="16"/>
  <c r="D457" i="16"/>
  <c r="D456" i="16"/>
  <c r="D455" i="16"/>
  <c r="D454" i="16"/>
  <c r="D453" i="16"/>
  <c r="D452" i="16"/>
  <c r="D451" i="16"/>
  <c r="D450" i="16"/>
  <c r="D449" i="16"/>
  <c r="D448" i="16"/>
  <c r="D447" i="16"/>
  <c r="D446" i="16"/>
  <c r="D445" i="16"/>
  <c r="D444" i="16"/>
  <c r="D443" i="16"/>
  <c r="D442" i="16"/>
  <c r="D441" i="16"/>
  <c r="D440" i="16"/>
  <c r="D439" i="16"/>
  <c r="D438" i="16"/>
  <c r="D437" i="16"/>
  <c r="D436" i="16"/>
  <c r="D435" i="16"/>
  <c r="D434" i="16"/>
  <c r="D433" i="16"/>
  <c r="D432" i="16"/>
  <c r="D431" i="16"/>
  <c r="D430" i="16"/>
  <c r="D429" i="16"/>
  <c r="D428" i="16"/>
  <c r="D427" i="16"/>
  <c r="D426" i="16"/>
  <c r="D425" i="16"/>
  <c r="D424" i="16"/>
  <c r="D423" i="16"/>
  <c r="D422" i="16"/>
  <c r="D421" i="16"/>
  <c r="D420" i="16"/>
  <c r="D419" i="16"/>
  <c r="D418" i="16"/>
  <c r="D417" i="16"/>
  <c r="D416" i="16"/>
  <c r="D415" i="16"/>
  <c r="D414" i="16"/>
  <c r="D413" i="16"/>
  <c r="D412" i="16"/>
  <c r="D411" i="16"/>
  <c r="D410" i="16"/>
  <c r="D409" i="16"/>
  <c r="D408" i="16"/>
  <c r="D407" i="16"/>
  <c r="D406" i="16"/>
  <c r="D405" i="16"/>
  <c r="D404" i="16"/>
  <c r="D403" i="16"/>
  <c r="D402" i="16"/>
  <c r="D401" i="16"/>
  <c r="D400" i="16"/>
  <c r="D399" i="16"/>
  <c r="D398" i="16"/>
  <c r="D397" i="16"/>
  <c r="D396" i="16"/>
  <c r="D395" i="16"/>
  <c r="D394" i="16"/>
  <c r="D393" i="16"/>
  <c r="D392" i="16"/>
  <c r="D391" i="16"/>
  <c r="D390" i="16"/>
  <c r="D389" i="16"/>
  <c r="D388" i="16"/>
  <c r="D387" i="16"/>
  <c r="D386" i="16"/>
  <c r="D385" i="16"/>
  <c r="D384" i="16"/>
  <c r="D383" i="16"/>
  <c r="D382" i="16"/>
  <c r="D381" i="16"/>
  <c r="D380" i="16"/>
  <c r="D379" i="16"/>
  <c r="D378" i="16"/>
  <c r="D377" i="16"/>
  <c r="D376" i="16"/>
  <c r="D375" i="16"/>
  <c r="D374" i="16"/>
  <c r="D373" i="16"/>
  <c r="D372" i="16"/>
  <c r="D371" i="16"/>
  <c r="D370" i="16"/>
  <c r="D369" i="16"/>
  <c r="D368" i="16"/>
  <c r="D367" i="16"/>
  <c r="D366" i="16"/>
  <c r="D365" i="16"/>
  <c r="D364" i="16"/>
  <c r="D363" i="16"/>
  <c r="D362" i="16"/>
  <c r="D361" i="16"/>
  <c r="D360" i="16"/>
  <c r="D359" i="16"/>
  <c r="D358" i="16"/>
  <c r="D357" i="16"/>
  <c r="D356" i="16"/>
  <c r="D355" i="16"/>
  <c r="D354" i="16"/>
  <c r="D353" i="16"/>
  <c r="D352" i="16"/>
  <c r="D351" i="16"/>
  <c r="D350" i="16"/>
  <c r="D349" i="16"/>
  <c r="D348" i="16"/>
  <c r="D347" i="16"/>
  <c r="D346" i="16"/>
  <c r="D345" i="16"/>
  <c r="D344" i="16"/>
  <c r="D343" i="16"/>
  <c r="D342" i="16"/>
  <c r="D341" i="16"/>
  <c r="D340" i="16"/>
  <c r="D339" i="16"/>
  <c r="D338" i="16"/>
  <c r="D337" i="16"/>
  <c r="D336" i="16"/>
  <c r="D335" i="16"/>
  <c r="D334" i="16"/>
  <c r="D333" i="16"/>
  <c r="D332" i="16"/>
  <c r="D331" i="16"/>
  <c r="D330" i="16"/>
  <c r="D329" i="16"/>
  <c r="D328" i="16"/>
  <c r="D327" i="16"/>
  <c r="D326" i="16"/>
  <c r="D325" i="16"/>
  <c r="D324" i="16"/>
  <c r="D323" i="16"/>
  <c r="D322" i="16"/>
  <c r="D321" i="16"/>
  <c r="D320" i="16"/>
  <c r="D319" i="16"/>
  <c r="D318" i="16"/>
  <c r="D317" i="16"/>
  <c r="D316" i="16"/>
  <c r="D315" i="16"/>
  <c r="D314" i="16"/>
  <c r="D313" i="16"/>
  <c r="D312" i="16"/>
  <c r="D311" i="16"/>
  <c r="D310" i="16"/>
  <c r="D309" i="16"/>
  <c r="D308" i="16"/>
  <c r="D307" i="16"/>
  <c r="D306" i="16"/>
  <c r="D305" i="16"/>
  <c r="D304" i="16"/>
  <c r="D303" i="16"/>
  <c r="D302" i="16"/>
  <c r="D301" i="16"/>
  <c r="D300" i="16"/>
  <c r="D299" i="16"/>
  <c r="D298" i="16"/>
  <c r="D297" i="16"/>
  <c r="D296" i="16"/>
  <c r="D295" i="16"/>
  <c r="D294" i="16"/>
  <c r="D293" i="16"/>
  <c r="D292" i="16"/>
  <c r="D291" i="16"/>
  <c r="D290" i="16"/>
  <c r="D289" i="16"/>
  <c r="D288" i="16"/>
  <c r="D287" i="16"/>
  <c r="D286" i="16"/>
  <c r="D285" i="16"/>
  <c r="D284" i="16"/>
  <c r="D283" i="16"/>
  <c r="D282" i="16"/>
  <c r="D281" i="16"/>
  <c r="D280" i="16"/>
  <c r="D279" i="16"/>
  <c r="D278" i="16"/>
  <c r="D277" i="16"/>
  <c r="D276" i="16"/>
  <c r="D275" i="16"/>
  <c r="D274" i="16"/>
  <c r="D273" i="16"/>
  <c r="D272" i="16"/>
  <c r="D271" i="16"/>
  <c r="D270" i="16"/>
  <c r="D269" i="16"/>
  <c r="D268" i="16"/>
  <c r="D267" i="16"/>
  <c r="D266" i="16"/>
  <c r="D265" i="16"/>
  <c r="D264" i="16"/>
  <c r="D263" i="16"/>
  <c r="D262" i="16"/>
  <c r="D261" i="16"/>
  <c r="D260" i="16"/>
  <c r="D259" i="16"/>
  <c r="D258" i="16"/>
  <c r="D257"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D85" i="16"/>
  <c r="D84" i="16"/>
  <c r="D83" i="16"/>
  <c r="D82" i="16"/>
  <c r="D81" i="16"/>
  <c r="D80" i="16"/>
  <c r="D79" i="16"/>
  <c r="D78" i="16"/>
  <c r="D77" i="16"/>
  <c r="D76" i="16"/>
  <c r="D75" i="16"/>
  <c r="D74" i="16"/>
  <c r="D73" i="16"/>
  <c r="D72" i="16"/>
  <c r="D71" i="16"/>
  <c r="D70" i="16"/>
  <c r="D69" i="16"/>
  <c r="D68" i="16"/>
  <c r="D67" i="16"/>
  <c r="D66" i="16"/>
  <c r="D65" i="16"/>
  <c r="D64" i="16"/>
  <c r="D63" i="16"/>
  <c r="D62" i="16"/>
  <c r="D61" i="16"/>
  <c r="D60" i="16"/>
  <c r="D59" i="16"/>
  <c r="D58" i="16"/>
  <c r="D57" i="16"/>
  <c r="D56" i="16"/>
  <c r="D55" i="16"/>
  <c r="D54" i="16"/>
  <c r="D53" i="16"/>
  <c r="D52" i="16"/>
  <c r="D51" i="16"/>
  <c r="D50" i="16"/>
  <c r="D49" i="16"/>
  <c r="D48" i="16"/>
  <c r="D47" i="16"/>
  <c r="D46" i="16"/>
  <c r="D45" i="16"/>
  <c r="D44" i="16"/>
  <c r="D43" i="16"/>
  <c r="D42" i="16"/>
  <c r="D41" i="16"/>
  <c r="D40" i="16"/>
  <c r="D39" i="16"/>
  <c r="D38" i="16"/>
  <c r="D37" i="16"/>
  <c r="D36" i="16"/>
  <c r="D35" i="16"/>
  <c r="D34" i="16"/>
  <c r="D33" i="16"/>
  <c r="D32" i="16"/>
  <c r="D31" i="16"/>
  <c r="D30" i="16"/>
  <c r="D29" i="16"/>
  <c r="D28" i="16"/>
  <c r="D27" i="16"/>
  <c r="D26" i="16"/>
  <c r="D25" i="16"/>
  <c r="D24" i="16"/>
  <c r="D23" i="16"/>
  <c r="D22" i="16"/>
  <c r="D21" i="16"/>
  <c r="D20" i="16"/>
  <c r="D19" i="16"/>
  <c r="D18" i="16"/>
  <c r="D17" i="16"/>
  <c r="D16" i="16"/>
  <c r="D15" i="16"/>
  <c r="D14" i="16"/>
  <c r="D13" i="16"/>
  <c r="D12" i="16"/>
  <c r="D11" i="16"/>
  <c r="D10" i="16"/>
  <c r="D9" i="16"/>
  <c r="D8" i="16"/>
  <c r="D7" i="16"/>
  <c r="D6" i="16"/>
  <c r="D5" i="16"/>
  <c r="D4" i="16"/>
  <c r="D3" i="16"/>
  <c r="D2" i="16"/>
  <c r="C742" i="16"/>
  <c r="C741" i="16"/>
  <c r="C740" i="16"/>
  <c r="C739" i="16"/>
  <c r="C738" i="16"/>
  <c r="C737" i="16"/>
  <c r="C736" i="16"/>
  <c r="C735" i="16"/>
  <c r="C734" i="16"/>
  <c r="C733" i="16"/>
  <c r="C732" i="16"/>
  <c r="C731" i="16"/>
  <c r="C730" i="16"/>
  <c r="C729" i="16"/>
  <c r="C728" i="16"/>
  <c r="C727" i="16"/>
  <c r="C726" i="16"/>
  <c r="C725" i="16"/>
  <c r="C724" i="16"/>
  <c r="C723" i="16"/>
  <c r="C722" i="16"/>
  <c r="C721" i="16"/>
  <c r="C720" i="16"/>
  <c r="C719" i="16"/>
  <c r="C718" i="16"/>
  <c r="C717" i="16"/>
  <c r="C716" i="16"/>
  <c r="C715" i="16"/>
  <c r="C714" i="16"/>
  <c r="C713" i="16"/>
  <c r="C712" i="16"/>
  <c r="C711" i="16"/>
  <c r="C710" i="16"/>
  <c r="C709" i="16"/>
  <c r="C708" i="16"/>
  <c r="C707" i="16"/>
  <c r="C706" i="16"/>
  <c r="C705" i="16"/>
  <c r="C704" i="16"/>
  <c r="C703" i="16"/>
  <c r="C702" i="16"/>
  <c r="C701" i="16"/>
  <c r="C700" i="16"/>
  <c r="C699" i="16"/>
  <c r="C698" i="16"/>
  <c r="C697" i="16"/>
  <c r="C696" i="16"/>
  <c r="C695" i="16"/>
  <c r="C694" i="16"/>
  <c r="C693" i="16"/>
  <c r="C692" i="16"/>
  <c r="C691" i="16"/>
  <c r="C690" i="16"/>
  <c r="C689" i="16"/>
  <c r="C688" i="16"/>
  <c r="C687" i="16"/>
  <c r="C686" i="16"/>
  <c r="C685" i="16"/>
  <c r="C684" i="16"/>
  <c r="C683" i="16"/>
  <c r="C682" i="16"/>
  <c r="C681" i="16"/>
  <c r="C680" i="16"/>
  <c r="C679" i="16"/>
  <c r="C678" i="16"/>
  <c r="C677" i="16"/>
  <c r="C676" i="16"/>
  <c r="C675" i="16"/>
  <c r="C674" i="16"/>
  <c r="C673" i="16"/>
  <c r="C672" i="16"/>
  <c r="C671" i="16"/>
  <c r="C670" i="16"/>
  <c r="C669" i="16"/>
  <c r="C668" i="16"/>
  <c r="C667" i="16"/>
  <c r="C666" i="16"/>
  <c r="C665" i="16"/>
  <c r="C664" i="16"/>
  <c r="C663" i="16"/>
  <c r="C662" i="16"/>
  <c r="C661" i="16"/>
  <c r="C660" i="16"/>
  <c r="C659" i="16"/>
  <c r="C658" i="16"/>
  <c r="C657" i="16"/>
  <c r="C656" i="16"/>
  <c r="C655" i="16"/>
  <c r="C654" i="16"/>
  <c r="C653" i="16"/>
  <c r="C652" i="16"/>
  <c r="C651" i="16"/>
  <c r="C650" i="16"/>
  <c r="C649" i="16"/>
  <c r="C648" i="16"/>
  <c r="C647" i="16"/>
  <c r="C646" i="16"/>
  <c r="C645" i="16"/>
  <c r="C644" i="16"/>
  <c r="C643" i="16"/>
  <c r="C642" i="16"/>
  <c r="C641" i="16"/>
  <c r="C640" i="16"/>
  <c r="C639" i="16"/>
  <c r="C638" i="16"/>
  <c r="C637" i="16"/>
  <c r="C636" i="16"/>
  <c r="C635" i="16"/>
  <c r="C634" i="16"/>
  <c r="C633" i="16"/>
  <c r="C632" i="16"/>
  <c r="C631" i="16"/>
  <c r="C630" i="16"/>
  <c r="C629" i="16"/>
  <c r="C628" i="16"/>
  <c r="C627" i="16"/>
  <c r="C626" i="16"/>
  <c r="C625" i="16"/>
  <c r="C624" i="16"/>
  <c r="C623" i="16"/>
  <c r="C622" i="16"/>
  <c r="C621" i="16"/>
  <c r="C620" i="16"/>
  <c r="C619" i="16"/>
  <c r="C618" i="16"/>
  <c r="C617" i="16"/>
  <c r="C616" i="16"/>
  <c r="C615" i="16"/>
  <c r="C614" i="16"/>
  <c r="C613" i="16"/>
  <c r="C612" i="16"/>
  <c r="C611" i="16"/>
  <c r="C610" i="16"/>
  <c r="C609" i="16"/>
  <c r="C608" i="16"/>
  <c r="C607" i="16"/>
  <c r="C606" i="16"/>
  <c r="C605" i="16"/>
  <c r="C604" i="16"/>
  <c r="C603" i="16"/>
  <c r="C602" i="16"/>
  <c r="C601" i="16"/>
  <c r="C600" i="16"/>
  <c r="C599" i="16"/>
  <c r="C598" i="16"/>
  <c r="C597" i="16"/>
  <c r="C596" i="16"/>
  <c r="C595" i="16"/>
  <c r="C594" i="16"/>
  <c r="C593" i="16"/>
  <c r="C592" i="16"/>
  <c r="C591" i="16"/>
  <c r="C590" i="16"/>
  <c r="C589" i="16"/>
  <c r="C588" i="16"/>
  <c r="C587" i="16"/>
  <c r="C586" i="16"/>
  <c r="C585" i="16"/>
  <c r="C584" i="16"/>
  <c r="C583" i="16"/>
  <c r="C582" i="16"/>
  <c r="C581" i="16"/>
  <c r="C580" i="16"/>
  <c r="C579" i="16"/>
  <c r="C578" i="16"/>
  <c r="C577" i="16"/>
  <c r="C576" i="16"/>
  <c r="C575" i="16"/>
  <c r="C574" i="16"/>
  <c r="C573" i="16"/>
  <c r="C572" i="16"/>
  <c r="C571" i="16"/>
  <c r="C570" i="16"/>
  <c r="C569" i="16"/>
  <c r="C568" i="16"/>
  <c r="C567" i="16"/>
  <c r="C566" i="16"/>
  <c r="C565" i="16"/>
  <c r="C564" i="16"/>
  <c r="C563" i="16"/>
  <c r="C562" i="16"/>
  <c r="C561" i="16"/>
  <c r="C560" i="16"/>
  <c r="C559" i="16"/>
  <c r="C558" i="16"/>
  <c r="C557" i="16"/>
  <c r="C556" i="16"/>
  <c r="C555" i="16"/>
  <c r="C554" i="16"/>
  <c r="C553" i="16"/>
  <c r="C552" i="16"/>
  <c r="C551" i="16"/>
  <c r="C550" i="16"/>
  <c r="C549" i="16"/>
  <c r="C548" i="16"/>
  <c r="C547" i="16"/>
  <c r="C546" i="16"/>
  <c r="C545" i="16"/>
  <c r="C544" i="16"/>
  <c r="C543" i="16"/>
  <c r="C542" i="16"/>
  <c r="C541" i="16"/>
  <c r="C540" i="16"/>
  <c r="C539" i="16"/>
  <c r="C538" i="16"/>
  <c r="C537" i="16"/>
  <c r="C536" i="16"/>
  <c r="C535" i="16"/>
  <c r="C534" i="16"/>
  <c r="C533" i="16"/>
  <c r="C532" i="16"/>
  <c r="C531" i="16"/>
  <c r="C530" i="16"/>
  <c r="C529" i="16"/>
  <c r="C528" i="16"/>
  <c r="C527" i="16"/>
  <c r="C526" i="16"/>
  <c r="C525" i="16"/>
  <c r="C524" i="16"/>
  <c r="C523" i="16"/>
  <c r="C522" i="16"/>
  <c r="C521" i="16"/>
  <c r="C520" i="16"/>
  <c r="C519" i="16"/>
  <c r="C518" i="16"/>
  <c r="C517" i="16"/>
  <c r="C516" i="16"/>
  <c r="C515" i="16"/>
  <c r="C514" i="16"/>
  <c r="C513" i="16"/>
  <c r="C512" i="16"/>
  <c r="C511" i="16"/>
  <c r="C510" i="16"/>
  <c r="C509" i="16"/>
  <c r="C508" i="16"/>
  <c r="C507" i="16"/>
  <c r="C506" i="16"/>
  <c r="C505" i="16"/>
  <c r="C504" i="16"/>
  <c r="C503" i="16"/>
  <c r="C502" i="16"/>
  <c r="C501" i="16"/>
  <c r="C500" i="16"/>
  <c r="C499" i="16"/>
  <c r="C498" i="16"/>
  <c r="C497" i="16"/>
  <c r="C496" i="16"/>
  <c r="C495" i="16"/>
  <c r="C494" i="16"/>
  <c r="C493" i="16"/>
  <c r="C492" i="16"/>
  <c r="C491" i="16"/>
  <c r="C490" i="16"/>
  <c r="C489" i="16"/>
  <c r="C488" i="16"/>
  <c r="C487" i="16"/>
  <c r="C486" i="16"/>
  <c r="C485" i="16"/>
  <c r="C484" i="16"/>
  <c r="C483" i="16"/>
  <c r="C482" i="16"/>
  <c r="C481" i="16"/>
  <c r="C480" i="16"/>
  <c r="C479" i="16"/>
  <c r="C478" i="16"/>
  <c r="C477" i="16"/>
  <c r="C476" i="16"/>
  <c r="C475" i="16"/>
  <c r="C474" i="16"/>
  <c r="C473" i="16"/>
  <c r="C472" i="16"/>
  <c r="C471" i="16"/>
  <c r="C470" i="16"/>
  <c r="C469" i="16"/>
  <c r="C468" i="16"/>
  <c r="C467" i="16"/>
  <c r="C466" i="16"/>
  <c r="C465" i="16"/>
  <c r="C464" i="16"/>
  <c r="C463" i="16"/>
  <c r="C462" i="16"/>
  <c r="C461" i="16"/>
  <c r="C460" i="16"/>
  <c r="C459" i="16"/>
  <c r="C458" i="16"/>
  <c r="C457" i="16"/>
  <c r="C456" i="16"/>
  <c r="C455" i="16"/>
  <c r="C454" i="16"/>
  <c r="C453" i="16"/>
  <c r="C452" i="16"/>
  <c r="C451" i="16"/>
  <c r="C450" i="16"/>
  <c r="C449" i="16"/>
  <c r="C448" i="16"/>
  <c r="C447" i="16"/>
  <c r="C446" i="16"/>
  <c r="C445" i="16"/>
  <c r="C444" i="16"/>
  <c r="C443" i="16"/>
  <c r="C442" i="16"/>
  <c r="C441" i="16"/>
  <c r="C440" i="16"/>
  <c r="C439" i="16"/>
  <c r="C438" i="16"/>
  <c r="C437" i="16"/>
  <c r="C436" i="16"/>
  <c r="C435" i="16"/>
  <c r="C434" i="16"/>
  <c r="C433" i="16"/>
  <c r="C432" i="16"/>
  <c r="C431" i="16"/>
  <c r="C430" i="16"/>
  <c r="C429" i="16"/>
  <c r="C428" i="16"/>
  <c r="C427" i="16"/>
  <c r="C426" i="16"/>
  <c r="C425" i="16"/>
  <c r="C424" i="16"/>
  <c r="C423" i="16"/>
  <c r="C422" i="16"/>
  <c r="C421" i="16"/>
  <c r="C420" i="16"/>
  <c r="C419" i="16"/>
  <c r="C418" i="16"/>
  <c r="C417" i="16"/>
  <c r="C416" i="16"/>
  <c r="C415" i="16"/>
  <c r="C414" i="16"/>
  <c r="C413" i="16"/>
  <c r="C412" i="16"/>
  <c r="C411" i="16"/>
  <c r="C410" i="16"/>
  <c r="C409" i="16"/>
  <c r="C408" i="16"/>
  <c r="C407" i="16"/>
  <c r="C406" i="16"/>
  <c r="C405" i="16"/>
  <c r="C404" i="16"/>
  <c r="C403" i="16"/>
  <c r="C402" i="16"/>
  <c r="C401" i="16"/>
  <c r="C400" i="16"/>
  <c r="C399" i="16"/>
  <c r="C398" i="16"/>
  <c r="C397" i="16"/>
  <c r="C396" i="16"/>
  <c r="C395" i="16"/>
  <c r="C394" i="16"/>
  <c r="C393" i="16"/>
  <c r="C392" i="16"/>
  <c r="C391" i="16"/>
  <c r="C390" i="16"/>
  <c r="C389" i="16"/>
  <c r="C388" i="16"/>
  <c r="C387" i="16"/>
  <c r="C386" i="16"/>
  <c r="C385" i="16"/>
  <c r="C384" i="16"/>
  <c r="C383" i="16"/>
  <c r="C382" i="16"/>
  <c r="C381" i="16"/>
  <c r="C380" i="16"/>
  <c r="C379" i="16"/>
  <c r="C378" i="16"/>
  <c r="C377" i="16"/>
  <c r="C376" i="16"/>
  <c r="C375" i="16"/>
  <c r="C374" i="16"/>
  <c r="C373" i="16"/>
  <c r="C372" i="16"/>
  <c r="C371" i="16"/>
  <c r="C370" i="16"/>
  <c r="C369" i="16"/>
  <c r="C368" i="16"/>
  <c r="C367" i="16"/>
  <c r="C366" i="16"/>
  <c r="C365" i="16"/>
  <c r="C364" i="16"/>
  <c r="C363" i="16"/>
  <c r="C362" i="16"/>
  <c r="C361" i="16"/>
  <c r="C360" i="16"/>
  <c r="C359" i="16"/>
  <c r="C358" i="16"/>
  <c r="C357" i="16"/>
  <c r="C356" i="16"/>
  <c r="C355" i="16"/>
  <c r="C354" i="16"/>
  <c r="C353" i="16"/>
  <c r="C352" i="16"/>
  <c r="C351" i="16"/>
  <c r="C350" i="16"/>
  <c r="C349" i="16"/>
  <c r="C348" i="16"/>
  <c r="C347" i="16"/>
  <c r="C346" i="16"/>
  <c r="C345" i="16"/>
  <c r="C344" i="16"/>
  <c r="C343" i="16"/>
  <c r="C342" i="16"/>
  <c r="C341" i="16"/>
  <c r="C340" i="16"/>
  <c r="C339" i="16"/>
  <c r="C338" i="16"/>
  <c r="C337" i="16"/>
  <c r="C336" i="16"/>
  <c r="C335" i="16"/>
  <c r="C334" i="16"/>
  <c r="C333" i="16"/>
  <c r="C332" i="16"/>
  <c r="C331" i="16"/>
  <c r="C330" i="16"/>
  <c r="C329" i="16"/>
  <c r="C328" i="16"/>
  <c r="C327" i="16"/>
  <c r="C326" i="16"/>
  <c r="C325" i="16"/>
  <c r="C324" i="16"/>
  <c r="C323" i="16"/>
  <c r="C322" i="16"/>
  <c r="C321" i="16"/>
  <c r="C320" i="16"/>
  <c r="C319" i="16"/>
  <c r="C318" i="16"/>
  <c r="C317" i="16"/>
  <c r="C316" i="16"/>
  <c r="C315" i="16"/>
  <c r="C314" i="16"/>
  <c r="C313" i="16"/>
  <c r="C312" i="16"/>
  <c r="C311" i="16"/>
  <c r="C310" i="16"/>
  <c r="C309" i="16"/>
  <c r="C308" i="16"/>
  <c r="C307" i="16"/>
  <c r="C306" i="16"/>
  <c r="C305" i="16"/>
  <c r="C304" i="16"/>
  <c r="C303" i="16"/>
  <c r="C302" i="16"/>
  <c r="C301" i="16"/>
  <c r="C300" i="16"/>
  <c r="C299" i="16"/>
  <c r="C298" i="16"/>
  <c r="C297" i="16"/>
  <c r="C296" i="16"/>
  <c r="C295" i="16"/>
  <c r="C294" i="16"/>
  <c r="C293" i="16"/>
  <c r="C292" i="16"/>
  <c r="C291" i="16"/>
  <c r="C290" i="16"/>
  <c r="C289" i="16"/>
  <c r="C288" i="16"/>
  <c r="C287" i="16"/>
  <c r="C286" i="16"/>
  <c r="C285" i="16"/>
  <c r="C284" i="16"/>
  <c r="C283" i="16"/>
  <c r="C282" i="16"/>
  <c r="C281" i="16"/>
  <c r="C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C254" i="16"/>
  <c r="C253" i="16"/>
  <c r="C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C226" i="16"/>
  <c r="C225" i="16"/>
  <c r="C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C10" i="16"/>
  <c r="C9" i="16"/>
  <c r="C8" i="16"/>
  <c r="C7" i="16"/>
  <c r="C6" i="16"/>
  <c r="C5" i="16"/>
  <c r="C4" i="16"/>
  <c r="C3" i="16"/>
  <c r="C2" i="16"/>
  <c r="T13" i="15"/>
  <c r="S13" i="15"/>
  <c r="O6" i="14"/>
  <c r="W12" i="14"/>
  <c r="V12" i="14"/>
  <c r="W11" i="14"/>
  <c r="V11" i="14"/>
  <c r="W10" i="14"/>
  <c r="V10" i="14"/>
  <c r="W9" i="14"/>
  <c r="V9" i="14"/>
  <c r="W8" i="14"/>
  <c r="V8" i="14"/>
  <c r="W7" i="14"/>
  <c r="V7" i="14"/>
  <c r="W6" i="14"/>
  <c r="V6" i="14"/>
  <c r="W5" i="14"/>
  <c r="V5" i="14"/>
  <c r="W4" i="14"/>
  <c r="V4" i="14"/>
  <c r="W3" i="14"/>
  <c r="V3" i="14"/>
  <c r="S12" i="14"/>
  <c r="S11" i="14"/>
  <c r="S10" i="14"/>
  <c r="S9" i="14"/>
  <c r="S8" i="14"/>
  <c r="S7" i="14"/>
  <c r="S6" i="14"/>
  <c r="S5" i="14"/>
  <c r="S4" i="14"/>
  <c r="S3" i="14"/>
  <c r="O3" i="14"/>
  <c r="K9" i="16"/>
  <c r="J9" i="16"/>
  <c r="K6" i="16"/>
  <c r="J6" i="16"/>
  <c r="J10" i="16"/>
  <c r="K10" i="16"/>
  <c r="K5" i="16"/>
  <c r="J5" i="16"/>
  <c r="O9" i="14"/>
  <c r="O12" i="14"/>
  <c r="K3" i="16"/>
  <c r="J3" i="16"/>
  <c r="K7" i="16"/>
  <c r="J7" i="16"/>
  <c r="K11" i="16"/>
  <c r="J11" i="16"/>
  <c r="K4" i="16"/>
  <c r="J4" i="16"/>
  <c r="K8" i="16"/>
  <c r="J8" i="16"/>
  <c r="K12" i="16"/>
  <c r="J12" i="16"/>
  <c r="N742" i="13"/>
  <c r="N741" i="13"/>
  <c r="N740" i="13"/>
  <c r="N739" i="13"/>
  <c r="N738" i="13"/>
  <c r="N737" i="13"/>
  <c r="N736" i="13"/>
  <c r="N735" i="13"/>
  <c r="N734" i="13"/>
  <c r="N733" i="13"/>
  <c r="N732" i="13"/>
  <c r="N731" i="13"/>
  <c r="N730" i="13"/>
  <c r="N729" i="13"/>
  <c r="N728" i="13"/>
  <c r="N727" i="13"/>
  <c r="N726" i="13"/>
  <c r="N725" i="13"/>
  <c r="N724" i="13"/>
  <c r="N723" i="13"/>
  <c r="N722" i="13"/>
  <c r="N721" i="13"/>
  <c r="N720" i="13"/>
  <c r="N719" i="13"/>
  <c r="N718" i="13"/>
  <c r="N717" i="13"/>
  <c r="N716" i="13"/>
  <c r="N715" i="13"/>
  <c r="N714" i="13"/>
  <c r="N713" i="13"/>
  <c r="N712" i="13"/>
  <c r="N711" i="13"/>
  <c r="N710" i="13"/>
  <c r="N709" i="13"/>
  <c r="N708" i="13"/>
  <c r="N707" i="13"/>
  <c r="N706" i="13"/>
  <c r="N705" i="13"/>
  <c r="N704" i="13"/>
  <c r="N703" i="13"/>
  <c r="N702" i="13"/>
  <c r="N701" i="13"/>
  <c r="N700" i="13"/>
  <c r="N699" i="13"/>
  <c r="N698" i="13"/>
  <c r="N697" i="13"/>
  <c r="N696" i="13"/>
  <c r="N695" i="13"/>
  <c r="N694" i="13"/>
  <c r="N693" i="13"/>
  <c r="N692" i="13"/>
  <c r="N691" i="13"/>
  <c r="N690" i="13"/>
  <c r="N689" i="13"/>
  <c r="N688" i="13"/>
  <c r="N687" i="13"/>
  <c r="N686" i="13"/>
  <c r="N685" i="13"/>
  <c r="N684" i="13"/>
  <c r="N683" i="13"/>
  <c r="N682" i="13"/>
  <c r="N681" i="13"/>
  <c r="N680" i="13"/>
  <c r="N679" i="13"/>
  <c r="N678" i="13"/>
  <c r="N677" i="13"/>
  <c r="N676" i="13"/>
  <c r="N675" i="13"/>
  <c r="N674" i="13"/>
  <c r="N673" i="13"/>
  <c r="N672" i="13"/>
  <c r="N671" i="13"/>
  <c r="N670" i="13"/>
  <c r="N669" i="13"/>
  <c r="N668" i="13"/>
  <c r="N667" i="13"/>
  <c r="N666" i="13"/>
  <c r="N665" i="13"/>
  <c r="N664" i="13"/>
  <c r="N663" i="13"/>
  <c r="N662" i="13"/>
  <c r="N661" i="13"/>
  <c r="N660" i="13"/>
  <c r="N659" i="13"/>
  <c r="N658" i="13"/>
  <c r="N657" i="13"/>
  <c r="N656" i="13"/>
  <c r="N655" i="13"/>
  <c r="N654" i="13"/>
  <c r="N653" i="13"/>
  <c r="N652" i="13"/>
  <c r="N651" i="13"/>
  <c r="N650" i="13"/>
  <c r="N649" i="13"/>
  <c r="N648" i="13"/>
  <c r="N647" i="13"/>
  <c r="N646" i="13"/>
  <c r="N645" i="13"/>
  <c r="N644" i="13"/>
  <c r="N643" i="13"/>
  <c r="N642" i="13"/>
  <c r="N641" i="13"/>
  <c r="N640" i="13"/>
  <c r="N639" i="13"/>
  <c r="N638" i="13"/>
  <c r="N637" i="13"/>
  <c r="N636" i="13"/>
  <c r="N635" i="13"/>
  <c r="N634" i="13"/>
  <c r="N633" i="13"/>
  <c r="N632" i="13"/>
  <c r="N631" i="13"/>
  <c r="N630" i="13"/>
  <c r="N629" i="13"/>
  <c r="N628" i="13"/>
  <c r="N627" i="13"/>
  <c r="N626" i="13"/>
  <c r="N625" i="13"/>
  <c r="N624" i="13"/>
  <c r="N623" i="13"/>
  <c r="N622" i="13"/>
  <c r="N621" i="13"/>
  <c r="N620" i="13"/>
  <c r="N619" i="13"/>
  <c r="N618" i="13"/>
  <c r="N617" i="13"/>
  <c r="N616" i="13"/>
  <c r="N615" i="13"/>
  <c r="N614" i="13"/>
  <c r="N613" i="13"/>
  <c r="N612" i="13"/>
  <c r="N611" i="13"/>
  <c r="N610" i="13"/>
  <c r="N609" i="13"/>
  <c r="N608" i="13"/>
  <c r="N607" i="13"/>
  <c r="N606" i="13"/>
  <c r="N605" i="13"/>
  <c r="N604" i="13"/>
  <c r="N603" i="13"/>
  <c r="N602" i="13"/>
  <c r="N601" i="13"/>
  <c r="N600" i="13"/>
  <c r="N599" i="13"/>
  <c r="N598" i="13"/>
  <c r="N597" i="13"/>
  <c r="N596" i="13"/>
  <c r="N595" i="13"/>
  <c r="N594" i="13"/>
  <c r="N593" i="13"/>
  <c r="N592" i="13"/>
  <c r="N591" i="13"/>
  <c r="N590" i="13"/>
  <c r="N589" i="13"/>
  <c r="N588" i="13"/>
  <c r="N587" i="13"/>
  <c r="N586" i="13"/>
  <c r="N585" i="13"/>
  <c r="N584" i="13"/>
  <c r="N583" i="13"/>
  <c r="N582" i="13"/>
  <c r="N581" i="13"/>
  <c r="N580" i="13"/>
  <c r="N579" i="13"/>
  <c r="N578" i="13"/>
  <c r="N577" i="13"/>
  <c r="N576" i="13"/>
  <c r="N575" i="13"/>
  <c r="N574" i="13"/>
  <c r="N573" i="13"/>
  <c r="N572" i="13"/>
  <c r="N571" i="13"/>
  <c r="N570" i="13"/>
  <c r="N569" i="13"/>
  <c r="N568" i="13"/>
  <c r="N567" i="13"/>
  <c r="N566" i="13"/>
  <c r="N565" i="13"/>
  <c r="N564" i="13"/>
  <c r="N563" i="13"/>
  <c r="N562" i="13"/>
  <c r="N561" i="13"/>
  <c r="N560" i="13"/>
  <c r="N559" i="13"/>
  <c r="N558" i="13"/>
  <c r="N557" i="13"/>
  <c r="N556" i="13"/>
  <c r="N555" i="13"/>
  <c r="N554" i="13"/>
  <c r="N553" i="13"/>
  <c r="N552" i="13"/>
  <c r="N551" i="13"/>
  <c r="N550" i="13"/>
  <c r="N549" i="13"/>
  <c r="N548" i="13"/>
  <c r="N547" i="13"/>
  <c r="N546" i="13"/>
  <c r="N545" i="13"/>
  <c r="N544" i="13"/>
  <c r="N543" i="13"/>
  <c r="N542" i="13"/>
  <c r="N541" i="13"/>
  <c r="N540" i="13"/>
  <c r="N539" i="13"/>
  <c r="N538" i="13"/>
  <c r="N537" i="13"/>
  <c r="N536" i="13"/>
  <c r="N535" i="13"/>
  <c r="N534" i="13"/>
  <c r="N533" i="13"/>
  <c r="N532" i="13"/>
  <c r="N531" i="13"/>
  <c r="N530" i="13"/>
  <c r="N529" i="13"/>
  <c r="N528" i="13"/>
  <c r="N527" i="13"/>
  <c r="N526" i="13"/>
  <c r="N525" i="13"/>
  <c r="N524" i="13"/>
  <c r="N523" i="13"/>
  <c r="N522" i="13"/>
  <c r="N521" i="13"/>
  <c r="N520" i="13"/>
  <c r="N519" i="13"/>
  <c r="N518" i="13"/>
  <c r="N517" i="13"/>
  <c r="N516" i="13"/>
  <c r="N515" i="13"/>
  <c r="N514" i="13"/>
  <c r="N513" i="13"/>
  <c r="N512" i="13"/>
  <c r="N511" i="13"/>
  <c r="N510" i="13"/>
  <c r="N509" i="13"/>
  <c r="N508" i="13"/>
  <c r="N507" i="13"/>
  <c r="N506" i="13"/>
  <c r="N505" i="13"/>
  <c r="N504" i="13"/>
  <c r="N503" i="13"/>
  <c r="N502" i="13"/>
  <c r="N501" i="13"/>
  <c r="N500" i="13"/>
  <c r="N499" i="13"/>
  <c r="N498" i="13"/>
  <c r="N497" i="13"/>
  <c r="N496" i="13"/>
  <c r="N495" i="13"/>
  <c r="N494" i="13"/>
  <c r="N493" i="13"/>
  <c r="N492" i="13"/>
  <c r="N491" i="13"/>
  <c r="N490" i="13"/>
  <c r="N489" i="13"/>
  <c r="N488" i="13"/>
  <c r="N487" i="13"/>
  <c r="N486" i="13"/>
  <c r="N485" i="13"/>
  <c r="N484" i="13"/>
  <c r="N483" i="13"/>
  <c r="N482" i="13"/>
  <c r="N481" i="13"/>
  <c r="N480" i="13"/>
  <c r="N479" i="13"/>
  <c r="N478" i="13"/>
  <c r="N477" i="13"/>
  <c r="N476" i="13"/>
  <c r="N475" i="13"/>
  <c r="N474" i="13"/>
  <c r="N473" i="13"/>
  <c r="N472" i="13"/>
  <c r="N471" i="13"/>
  <c r="N470" i="13"/>
  <c r="N469" i="13"/>
  <c r="N468" i="13"/>
  <c r="N467" i="13"/>
  <c r="N466" i="13"/>
  <c r="N465" i="13"/>
  <c r="N464" i="13"/>
  <c r="N463" i="13"/>
  <c r="N462" i="13"/>
  <c r="N461" i="13"/>
  <c r="N460" i="13"/>
  <c r="N459" i="13"/>
  <c r="N458" i="13"/>
  <c r="N457" i="13"/>
  <c r="N456" i="13"/>
  <c r="N455" i="13"/>
  <c r="N454" i="13"/>
  <c r="N453" i="13"/>
  <c r="N452" i="13"/>
  <c r="N451" i="13"/>
  <c r="N450" i="13"/>
  <c r="N449" i="13"/>
  <c r="N448" i="13"/>
  <c r="N447" i="13"/>
  <c r="N446" i="13"/>
  <c r="N445" i="13"/>
  <c r="N444" i="13"/>
  <c r="N443" i="13"/>
  <c r="N442" i="13"/>
  <c r="N441" i="13"/>
  <c r="N440" i="13"/>
  <c r="N439" i="13"/>
  <c r="N438" i="13"/>
  <c r="N437" i="13"/>
  <c r="N436" i="13"/>
  <c r="N435" i="13"/>
  <c r="N434" i="13"/>
  <c r="N433" i="13"/>
  <c r="N432" i="13"/>
  <c r="N431" i="13"/>
  <c r="N430" i="13"/>
  <c r="N429" i="13"/>
  <c r="N428" i="13"/>
  <c r="N427" i="13"/>
  <c r="N426" i="13"/>
  <c r="N425" i="13"/>
  <c r="N424" i="13"/>
  <c r="N423" i="13"/>
  <c r="N422" i="13"/>
  <c r="N421" i="13"/>
  <c r="N420" i="13"/>
  <c r="N419" i="13"/>
  <c r="N418" i="13"/>
  <c r="N417" i="13"/>
  <c r="N416" i="13"/>
  <c r="N415" i="13"/>
  <c r="N414" i="13"/>
  <c r="N413" i="13"/>
  <c r="N412" i="13"/>
  <c r="N411" i="13"/>
  <c r="N410" i="13"/>
  <c r="N409" i="13"/>
  <c r="N408" i="13"/>
  <c r="N407" i="13"/>
  <c r="N406" i="13"/>
  <c r="N405" i="13"/>
  <c r="N404" i="13"/>
  <c r="N403" i="13"/>
  <c r="N402" i="13"/>
  <c r="N401" i="13"/>
  <c r="N400" i="13"/>
  <c r="N399" i="13"/>
  <c r="N398" i="13"/>
  <c r="N397" i="13"/>
  <c r="N396" i="13"/>
  <c r="N395" i="13"/>
  <c r="N394" i="13"/>
  <c r="N393" i="13"/>
  <c r="N392" i="13"/>
  <c r="N391" i="13"/>
  <c r="N390" i="13"/>
  <c r="N389" i="13"/>
  <c r="N388" i="13"/>
  <c r="N387" i="13"/>
  <c r="N386" i="13"/>
  <c r="N385" i="13"/>
  <c r="N384" i="13"/>
  <c r="N383" i="13"/>
  <c r="N382" i="13"/>
  <c r="N381" i="13"/>
  <c r="N380" i="13"/>
  <c r="N379" i="13"/>
  <c r="N378" i="13"/>
  <c r="N377" i="13"/>
  <c r="N376" i="13"/>
  <c r="N375" i="13"/>
  <c r="N374" i="13"/>
  <c r="N373" i="13"/>
  <c r="N372" i="13"/>
  <c r="N371" i="13"/>
  <c r="N370" i="13"/>
  <c r="N369" i="13"/>
  <c r="N368" i="13"/>
  <c r="N367" i="13"/>
  <c r="N366" i="13"/>
  <c r="N365" i="13"/>
  <c r="N364" i="13"/>
  <c r="N363" i="13"/>
  <c r="N362" i="13"/>
  <c r="N361" i="13"/>
  <c r="N360" i="13"/>
  <c r="N359" i="13"/>
  <c r="N358" i="13"/>
  <c r="N357" i="13"/>
  <c r="N356" i="13"/>
  <c r="N355" i="13"/>
  <c r="N354" i="13"/>
  <c r="N353" i="13"/>
  <c r="N352" i="13"/>
  <c r="N351" i="13"/>
  <c r="N350" i="13"/>
  <c r="N349" i="13"/>
  <c r="N348" i="13"/>
  <c r="N347" i="13"/>
  <c r="N346" i="13"/>
  <c r="N345" i="13"/>
  <c r="N344" i="13"/>
  <c r="N343" i="13"/>
  <c r="N342" i="13"/>
  <c r="N341" i="13"/>
  <c r="N340" i="13"/>
  <c r="N339" i="13"/>
  <c r="N338" i="13"/>
  <c r="N337" i="13"/>
  <c r="N336" i="13"/>
  <c r="N335" i="13"/>
  <c r="N334" i="13"/>
  <c r="N333" i="13"/>
  <c r="N332" i="13"/>
  <c r="N331" i="13"/>
  <c r="N330" i="13"/>
  <c r="N329" i="13"/>
  <c r="N328" i="13"/>
  <c r="N327" i="13"/>
  <c r="N326" i="13"/>
  <c r="N325" i="13"/>
  <c r="N324" i="13"/>
  <c r="N323" i="13"/>
  <c r="N322" i="13"/>
  <c r="N321" i="13"/>
  <c r="N320" i="13"/>
  <c r="N319" i="13"/>
  <c r="N318" i="13"/>
  <c r="N317" i="13"/>
  <c r="N316" i="13"/>
  <c r="N315" i="13"/>
  <c r="N314" i="13"/>
  <c r="N313" i="13"/>
  <c r="N312" i="13"/>
  <c r="N311" i="13"/>
  <c r="N310" i="13"/>
  <c r="N309" i="13"/>
  <c r="N308" i="13"/>
  <c r="N307" i="13"/>
  <c r="N306" i="13"/>
  <c r="N305" i="13"/>
  <c r="N304" i="13"/>
  <c r="N303" i="13"/>
  <c r="N302" i="13"/>
  <c r="N301" i="13"/>
  <c r="N300" i="13"/>
  <c r="N299" i="13"/>
  <c r="N298" i="13"/>
  <c r="N297" i="13"/>
  <c r="N296" i="13"/>
  <c r="N295" i="13"/>
  <c r="N294" i="13"/>
  <c r="N293" i="13"/>
  <c r="N292" i="13"/>
  <c r="N291" i="13"/>
  <c r="N290" i="13"/>
  <c r="N289" i="13"/>
  <c r="N288" i="13"/>
  <c r="N287" i="13"/>
  <c r="N286" i="13"/>
  <c r="N285" i="13"/>
  <c r="N284" i="13"/>
  <c r="N283" i="13"/>
  <c r="N282" i="13"/>
  <c r="N281" i="13"/>
  <c r="N280" i="13"/>
  <c r="N279" i="13"/>
  <c r="N278" i="13"/>
  <c r="N277" i="13"/>
  <c r="N276" i="13"/>
  <c r="N275" i="13"/>
  <c r="N274" i="13"/>
  <c r="N273" i="13"/>
  <c r="N272" i="13"/>
  <c r="N271" i="13"/>
  <c r="N270" i="13"/>
  <c r="N269" i="13"/>
  <c r="N268" i="13"/>
  <c r="N267" i="13"/>
  <c r="N266" i="13"/>
  <c r="N265" i="13"/>
  <c r="N264" i="13"/>
  <c r="N263" i="13"/>
  <c r="N262" i="13"/>
  <c r="N261" i="13"/>
  <c r="N260" i="13"/>
  <c r="N259" i="13"/>
  <c r="N258" i="13"/>
  <c r="N257" i="13"/>
  <c r="N256" i="13"/>
  <c r="N255" i="13"/>
  <c r="N254" i="13"/>
  <c r="N253" i="13"/>
  <c r="N252" i="13"/>
  <c r="N251" i="13"/>
  <c r="N250" i="13"/>
  <c r="N249" i="13"/>
  <c r="N248" i="13"/>
  <c r="N247" i="13"/>
  <c r="N246" i="13"/>
  <c r="N245" i="13"/>
  <c r="N244" i="13"/>
  <c r="N243" i="13"/>
  <c r="N242" i="13"/>
  <c r="N241" i="13"/>
  <c r="N240" i="13"/>
  <c r="N239" i="13"/>
  <c r="N238" i="13"/>
  <c r="N237" i="13"/>
  <c r="N236" i="13"/>
  <c r="N235" i="13"/>
  <c r="N234" i="13"/>
  <c r="N233" i="13"/>
  <c r="N232" i="13"/>
  <c r="N231" i="13"/>
  <c r="N230" i="13"/>
  <c r="N229" i="13"/>
  <c r="N228" i="13"/>
  <c r="N227" i="13"/>
  <c r="N226" i="13"/>
  <c r="N225" i="13"/>
  <c r="N224" i="13"/>
  <c r="N223" i="13"/>
  <c r="N222" i="13"/>
  <c r="N221" i="13"/>
  <c r="N220" i="13"/>
  <c r="N219" i="13"/>
  <c r="N218" i="13"/>
  <c r="N217" i="13"/>
  <c r="N216" i="13"/>
  <c r="N215" i="13"/>
  <c r="N214" i="13"/>
  <c r="N213" i="13"/>
  <c r="N212" i="13"/>
  <c r="N211" i="13"/>
  <c r="N210" i="13"/>
  <c r="N209" i="13"/>
  <c r="N208" i="13"/>
  <c r="N207" i="13"/>
  <c r="N206" i="13"/>
  <c r="N205" i="13"/>
  <c r="N204" i="13"/>
  <c r="N203" i="13"/>
  <c r="N202" i="13"/>
  <c r="N201" i="13"/>
  <c r="N200" i="13"/>
  <c r="N199" i="13"/>
  <c r="N198" i="13"/>
  <c r="N197" i="13"/>
  <c r="N196" i="13"/>
  <c r="N195" i="13"/>
  <c r="N194" i="13"/>
  <c r="N193" i="13"/>
  <c r="N192" i="13"/>
  <c r="N191" i="13"/>
  <c r="N190" i="13"/>
  <c r="N189" i="13"/>
  <c r="N188" i="13"/>
  <c r="N187" i="13"/>
  <c r="N186" i="13"/>
  <c r="N185" i="13"/>
  <c r="N184" i="13"/>
  <c r="N183" i="13"/>
  <c r="N182" i="13"/>
  <c r="N181" i="13"/>
  <c r="N180" i="13"/>
  <c r="N179" i="13"/>
  <c r="N178" i="13"/>
  <c r="N177" i="13"/>
  <c r="N176" i="13"/>
  <c r="N175" i="13"/>
  <c r="N174" i="13"/>
  <c r="N173" i="13"/>
  <c r="N172" i="13"/>
  <c r="N171" i="13"/>
  <c r="N170" i="13"/>
  <c r="N169" i="13"/>
  <c r="N168" i="13"/>
  <c r="N167" i="13"/>
  <c r="N166" i="13"/>
  <c r="N165" i="13"/>
  <c r="N164" i="13"/>
  <c r="N163" i="13"/>
  <c r="N162" i="13"/>
  <c r="N161" i="13"/>
  <c r="N160" i="13"/>
  <c r="N159" i="13"/>
  <c r="N158" i="13"/>
  <c r="N157" i="13"/>
  <c r="N156" i="13"/>
  <c r="N155" i="13"/>
  <c r="N154" i="13"/>
  <c r="N153" i="13"/>
  <c r="N152" i="13"/>
  <c r="N151" i="13"/>
  <c r="N150" i="13"/>
  <c r="N149" i="13"/>
  <c r="N148" i="13"/>
  <c r="N147" i="13"/>
  <c r="N146" i="13"/>
  <c r="N145" i="13"/>
  <c r="N144" i="13"/>
  <c r="N143" i="13"/>
  <c r="N142" i="13"/>
  <c r="N141" i="13"/>
  <c r="N140" i="13"/>
  <c r="N139" i="13"/>
  <c r="N138" i="13"/>
  <c r="N137" i="13"/>
  <c r="N136" i="13"/>
  <c r="N135" i="13"/>
  <c r="N134" i="13"/>
  <c r="N133" i="13"/>
  <c r="N132" i="13"/>
  <c r="N131" i="13"/>
  <c r="N130" i="13"/>
  <c r="N129" i="13"/>
  <c r="N128" i="13"/>
  <c r="N127" i="13"/>
  <c r="N126" i="13"/>
  <c r="N125" i="13"/>
  <c r="N124" i="13"/>
  <c r="N123" i="13"/>
  <c r="N122" i="13"/>
  <c r="N121" i="13"/>
  <c r="N120" i="13"/>
  <c r="N119" i="13"/>
  <c r="N118" i="13"/>
  <c r="N117" i="13"/>
  <c r="N116" i="13"/>
  <c r="N115" i="13"/>
  <c r="N114" i="13"/>
  <c r="N113" i="13"/>
  <c r="N112" i="13"/>
  <c r="N111" i="13"/>
  <c r="N110" i="13"/>
  <c r="N109" i="13"/>
  <c r="N108" i="13"/>
  <c r="N107" i="13"/>
  <c r="N106" i="13"/>
  <c r="N105" i="13"/>
  <c r="N104" i="13"/>
  <c r="N103" i="13"/>
  <c r="N102" i="13"/>
  <c r="N101" i="13"/>
  <c r="N100" i="13"/>
  <c r="N99" i="13"/>
  <c r="N98" i="13"/>
  <c r="N97" i="13"/>
  <c r="N96" i="13"/>
  <c r="N95" i="13"/>
  <c r="N94" i="13"/>
  <c r="N93" i="13"/>
  <c r="N92" i="13"/>
  <c r="N91" i="13"/>
  <c r="N90" i="13"/>
  <c r="N89" i="13"/>
  <c r="N88" i="13"/>
  <c r="N87" i="13"/>
  <c r="N86" i="13"/>
  <c r="N85" i="13"/>
  <c r="N84" i="13"/>
  <c r="N83" i="13"/>
  <c r="N82" i="13"/>
  <c r="N81" i="13"/>
  <c r="N80" i="13"/>
  <c r="N79" i="13"/>
  <c r="N78" i="13"/>
  <c r="N77" i="13"/>
  <c r="N76" i="13"/>
  <c r="N75" i="13"/>
  <c r="N74" i="13"/>
  <c r="N73" i="13"/>
  <c r="N72" i="13"/>
  <c r="N71" i="13"/>
  <c r="N70" i="13"/>
  <c r="N69" i="13"/>
  <c r="N68" i="13"/>
  <c r="N67" i="13"/>
  <c r="N66" i="13"/>
  <c r="N65" i="13"/>
  <c r="N64" i="13"/>
  <c r="N63" i="13"/>
  <c r="N62" i="13"/>
  <c r="N61" i="13"/>
  <c r="N60" i="13"/>
  <c r="N59" i="13"/>
  <c r="N58" i="13"/>
  <c r="N57" i="13"/>
  <c r="N56" i="13"/>
  <c r="N55" i="13"/>
  <c r="N54" i="13"/>
  <c r="N53" i="13"/>
  <c r="N52" i="13"/>
  <c r="N51" i="13"/>
  <c r="N50" i="13"/>
  <c r="N49" i="13"/>
  <c r="N48" i="13"/>
  <c r="N47" i="13"/>
  <c r="N46" i="13"/>
  <c r="N45" i="13"/>
  <c r="N44" i="13"/>
  <c r="N43" i="13"/>
  <c r="N42" i="13"/>
  <c r="N41" i="13"/>
  <c r="N40" i="13"/>
  <c r="N39" i="13"/>
  <c r="N38" i="13"/>
  <c r="N37" i="13"/>
  <c r="N36" i="13"/>
  <c r="N35" i="13"/>
  <c r="N34" i="13"/>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N5" i="13"/>
  <c r="N4" i="13"/>
  <c r="N3" i="13"/>
  <c r="N2" i="13"/>
  <c r="M742" i="13"/>
  <c r="M741" i="13"/>
  <c r="M740" i="13"/>
  <c r="M739" i="13"/>
  <c r="M738" i="13"/>
  <c r="M737" i="13"/>
  <c r="M736" i="13"/>
  <c r="M735" i="13"/>
  <c r="M734" i="13"/>
  <c r="M733" i="13"/>
  <c r="M732" i="13"/>
  <c r="M731" i="13"/>
  <c r="M730" i="13"/>
  <c r="M729" i="13"/>
  <c r="M728" i="13"/>
  <c r="M727" i="13"/>
  <c r="M726" i="13"/>
  <c r="M725" i="13"/>
  <c r="M724" i="13"/>
  <c r="M723" i="13"/>
  <c r="M722" i="13"/>
  <c r="M721" i="13"/>
  <c r="M720" i="13"/>
  <c r="M719" i="13"/>
  <c r="M718" i="13"/>
  <c r="M717" i="13"/>
  <c r="M716" i="13"/>
  <c r="M715" i="13"/>
  <c r="M714" i="13"/>
  <c r="M713" i="13"/>
  <c r="M712" i="13"/>
  <c r="M711" i="13"/>
  <c r="M710" i="13"/>
  <c r="M709" i="13"/>
  <c r="M708" i="13"/>
  <c r="M707" i="13"/>
  <c r="M706" i="13"/>
  <c r="M705" i="13"/>
  <c r="M704" i="13"/>
  <c r="M703" i="13"/>
  <c r="M702" i="13"/>
  <c r="M701" i="13"/>
  <c r="M700" i="13"/>
  <c r="M699" i="13"/>
  <c r="M698" i="13"/>
  <c r="M697" i="13"/>
  <c r="M696" i="13"/>
  <c r="M695" i="13"/>
  <c r="M694" i="13"/>
  <c r="M693" i="13"/>
  <c r="M692" i="13"/>
  <c r="M691" i="13"/>
  <c r="M690" i="13"/>
  <c r="M689" i="13"/>
  <c r="M688" i="13"/>
  <c r="M687" i="13"/>
  <c r="M686" i="13"/>
  <c r="M685" i="13"/>
  <c r="M684" i="13"/>
  <c r="M683" i="13"/>
  <c r="M682" i="13"/>
  <c r="M681" i="13"/>
  <c r="M680" i="13"/>
  <c r="M679" i="13"/>
  <c r="M678" i="13"/>
  <c r="M677" i="13"/>
  <c r="M676" i="13"/>
  <c r="M675" i="13"/>
  <c r="M674" i="13"/>
  <c r="M673" i="13"/>
  <c r="M672" i="13"/>
  <c r="M671" i="13"/>
  <c r="M670" i="13"/>
  <c r="M669" i="13"/>
  <c r="M668" i="13"/>
  <c r="M667" i="13"/>
  <c r="M666" i="13"/>
  <c r="M665" i="13"/>
  <c r="M664" i="13"/>
  <c r="M663" i="13"/>
  <c r="M662" i="13"/>
  <c r="M661" i="13"/>
  <c r="M660" i="13"/>
  <c r="M659" i="13"/>
  <c r="M658" i="13"/>
  <c r="M657" i="13"/>
  <c r="M656" i="13"/>
  <c r="M655" i="13"/>
  <c r="M654" i="13"/>
  <c r="M653" i="13"/>
  <c r="M652" i="13"/>
  <c r="M651" i="13"/>
  <c r="M650" i="13"/>
  <c r="M649" i="13"/>
  <c r="M648" i="13"/>
  <c r="M647" i="13"/>
  <c r="M646" i="13"/>
  <c r="M645" i="13"/>
  <c r="M644" i="13"/>
  <c r="M643" i="13"/>
  <c r="M642" i="13"/>
  <c r="M641" i="13"/>
  <c r="M640" i="13"/>
  <c r="M639" i="13"/>
  <c r="M638" i="13"/>
  <c r="M637" i="13"/>
  <c r="M636" i="13"/>
  <c r="M635" i="13"/>
  <c r="M634" i="13"/>
  <c r="M633" i="13"/>
  <c r="M632" i="13"/>
  <c r="M631" i="13"/>
  <c r="M630" i="13"/>
  <c r="M629" i="13"/>
  <c r="M628" i="13"/>
  <c r="M627" i="13"/>
  <c r="M626" i="13"/>
  <c r="M625" i="13"/>
  <c r="M624" i="13"/>
  <c r="M623" i="13"/>
  <c r="M622" i="13"/>
  <c r="M621" i="13"/>
  <c r="M620" i="13"/>
  <c r="M619" i="13"/>
  <c r="M618" i="13"/>
  <c r="M617" i="13"/>
  <c r="M616" i="13"/>
  <c r="M615" i="13"/>
  <c r="M614" i="13"/>
  <c r="M613" i="13"/>
  <c r="M612" i="13"/>
  <c r="M611" i="13"/>
  <c r="M610" i="13"/>
  <c r="M609" i="13"/>
  <c r="M608" i="13"/>
  <c r="M607" i="13"/>
  <c r="M606" i="13"/>
  <c r="M605" i="13"/>
  <c r="M604" i="13"/>
  <c r="M603" i="13"/>
  <c r="M602" i="13"/>
  <c r="M601" i="13"/>
  <c r="M600" i="13"/>
  <c r="M599" i="13"/>
  <c r="M598" i="13"/>
  <c r="M597" i="13"/>
  <c r="M596" i="13"/>
  <c r="M595" i="13"/>
  <c r="M594" i="13"/>
  <c r="M593" i="13"/>
  <c r="M592" i="13"/>
  <c r="M591" i="13"/>
  <c r="M590" i="13"/>
  <c r="M589" i="13"/>
  <c r="M588" i="13"/>
  <c r="M587" i="13"/>
  <c r="M586" i="13"/>
  <c r="M585" i="13"/>
  <c r="M584" i="13"/>
  <c r="M583" i="13"/>
  <c r="M582" i="13"/>
  <c r="M581" i="13"/>
  <c r="M580" i="13"/>
  <c r="M579" i="13"/>
  <c r="M578" i="13"/>
  <c r="M577" i="13"/>
  <c r="M576" i="13"/>
  <c r="M575" i="13"/>
  <c r="M574" i="13"/>
  <c r="M573" i="13"/>
  <c r="M572" i="13"/>
  <c r="M571" i="13"/>
  <c r="M570" i="13"/>
  <c r="M569" i="13"/>
  <c r="M568" i="13"/>
  <c r="M567" i="13"/>
  <c r="M566" i="13"/>
  <c r="M565" i="13"/>
  <c r="M564" i="13"/>
  <c r="M563" i="13"/>
  <c r="M562" i="13"/>
  <c r="M561" i="13"/>
  <c r="M560" i="13"/>
  <c r="M559" i="13"/>
  <c r="M558" i="13"/>
  <c r="M557" i="13"/>
  <c r="M556" i="13"/>
  <c r="M555" i="13"/>
  <c r="M554" i="13"/>
  <c r="M553" i="13"/>
  <c r="M552" i="13"/>
  <c r="M551" i="13"/>
  <c r="M550" i="13"/>
  <c r="M549" i="13"/>
  <c r="M548" i="13"/>
  <c r="M547" i="13"/>
  <c r="M546" i="13"/>
  <c r="M545" i="13"/>
  <c r="M544" i="13"/>
  <c r="M543" i="13"/>
  <c r="M542" i="13"/>
  <c r="M541" i="13"/>
  <c r="M540" i="13"/>
  <c r="M539" i="13"/>
  <c r="M538" i="13"/>
  <c r="M537" i="13"/>
  <c r="M536" i="13"/>
  <c r="M535" i="13"/>
  <c r="M534" i="13"/>
  <c r="M533" i="13"/>
  <c r="M532" i="13"/>
  <c r="M531" i="13"/>
  <c r="M530" i="13"/>
  <c r="M529" i="13"/>
  <c r="M528" i="13"/>
  <c r="M527" i="13"/>
  <c r="M526" i="13"/>
  <c r="M525" i="13"/>
  <c r="M524" i="13"/>
  <c r="M523" i="13"/>
  <c r="M522" i="13"/>
  <c r="M521" i="13"/>
  <c r="M520" i="13"/>
  <c r="M519" i="13"/>
  <c r="M518" i="13"/>
  <c r="M517" i="13"/>
  <c r="M516" i="13"/>
  <c r="M515" i="13"/>
  <c r="M514" i="13"/>
  <c r="M513" i="13"/>
  <c r="M512" i="13"/>
  <c r="M511" i="13"/>
  <c r="M510" i="13"/>
  <c r="M509" i="13"/>
  <c r="M508" i="13"/>
  <c r="M507" i="13"/>
  <c r="M506" i="13"/>
  <c r="M505" i="13"/>
  <c r="M504" i="13"/>
  <c r="M503" i="13"/>
  <c r="M502" i="13"/>
  <c r="M501" i="13"/>
  <c r="M500" i="13"/>
  <c r="M499" i="13"/>
  <c r="M498" i="13"/>
  <c r="M497" i="13"/>
  <c r="M496" i="13"/>
  <c r="M495" i="13"/>
  <c r="M494" i="13"/>
  <c r="M493" i="13"/>
  <c r="M492" i="13"/>
  <c r="M491" i="13"/>
  <c r="M490" i="13"/>
  <c r="M489" i="13"/>
  <c r="M488" i="13"/>
  <c r="M487" i="13"/>
  <c r="M486" i="13"/>
  <c r="M485" i="13"/>
  <c r="M484" i="13"/>
  <c r="M483" i="13"/>
  <c r="M482" i="13"/>
  <c r="M481" i="13"/>
  <c r="M480" i="13"/>
  <c r="M479" i="13"/>
  <c r="M478" i="13"/>
  <c r="M477" i="13"/>
  <c r="M476" i="13"/>
  <c r="M475" i="13"/>
  <c r="M474" i="13"/>
  <c r="M473" i="13"/>
  <c r="M472" i="13"/>
  <c r="M471" i="13"/>
  <c r="M470" i="13"/>
  <c r="M469" i="13"/>
  <c r="M468" i="13"/>
  <c r="M467" i="13"/>
  <c r="M466" i="13"/>
  <c r="M465" i="13"/>
  <c r="M464" i="13"/>
  <c r="M463" i="13"/>
  <c r="M462" i="13"/>
  <c r="M461" i="13"/>
  <c r="M460" i="13"/>
  <c r="M459" i="13"/>
  <c r="M458" i="13"/>
  <c r="M457" i="13"/>
  <c r="M456" i="13"/>
  <c r="M455" i="13"/>
  <c r="M454" i="13"/>
  <c r="M453" i="13"/>
  <c r="M452" i="13"/>
  <c r="M451" i="13"/>
  <c r="M450" i="13"/>
  <c r="M449" i="13"/>
  <c r="M448" i="13"/>
  <c r="M447" i="13"/>
  <c r="M446" i="13"/>
  <c r="M445" i="13"/>
  <c r="M444" i="13"/>
  <c r="M443" i="13"/>
  <c r="M442" i="13"/>
  <c r="M441" i="13"/>
  <c r="M440" i="13"/>
  <c r="M439" i="13"/>
  <c r="M438" i="13"/>
  <c r="M437" i="13"/>
  <c r="M436" i="13"/>
  <c r="M435" i="13"/>
  <c r="M434" i="13"/>
  <c r="M433" i="13"/>
  <c r="M432" i="13"/>
  <c r="M431" i="13"/>
  <c r="M430" i="13"/>
  <c r="M429" i="13"/>
  <c r="M428" i="13"/>
  <c r="M427" i="13"/>
  <c r="M426" i="13"/>
  <c r="M425" i="13"/>
  <c r="M424" i="13"/>
  <c r="M423" i="13"/>
  <c r="M422" i="13"/>
  <c r="M421" i="13"/>
  <c r="M420" i="13"/>
  <c r="M419" i="13"/>
  <c r="M418" i="13"/>
  <c r="M417" i="13"/>
  <c r="M416" i="13"/>
  <c r="M415" i="13"/>
  <c r="M414" i="13"/>
  <c r="M413" i="13"/>
  <c r="M412" i="13"/>
  <c r="M411" i="13"/>
  <c r="M410" i="13"/>
  <c r="M409" i="13"/>
  <c r="M408" i="13"/>
  <c r="M407" i="13"/>
  <c r="M406" i="13"/>
  <c r="M405" i="13"/>
  <c r="M404" i="13"/>
  <c r="M403" i="13"/>
  <c r="M402" i="13"/>
  <c r="M401" i="13"/>
  <c r="M400" i="13"/>
  <c r="M399" i="13"/>
  <c r="M398" i="13"/>
  <c r="M397" i="13"/>
  <c r="M396" i="13"/>
  <c r="M395" i="13"/>
  <c r="M394" i="13"/>
  <c r="M393" i="13"/>
  <c r="M392" i="13"/>
  <c r="M391" i="13"/>
  <c r="M390" i="13"/>
  <c r="M389" i="13"/>
  <c r="M388" i="13"/>
  <c r="M387" i="13"/>
  <c r="M386" i="13"/>
  <c r="M385" i="13"/>
  <c r="M384" i="13"/>
  <c r="M383" i="13"/>
  <c r="M382" i="13"/>
  <c r="M381" i="13"/>
  <c r="M380" i="13"/>
  <c r="M379" i="13"/>
  <c r="M378" i="13"/>
  <c r="M377" i="13"/>
  <c r="M376" i="13"/>
  <c r="M375" i="13"/>
  <c r="M374" i="13"/>
  <c r="M373" i="13"/>
  <c r="M372" i="13"/>
  <c r="M371" i="13"/>
  <c r="M370" i="13"/>
  <c r="M369" i="13"/>
  <c r="M368" i="13"/>
  <c r="M367" i="13"/>
  <c r="M366" i="13"/>
  <c r="M365" i="13"/>
  <c r="M364" i="13"/>
  <c r="M363" i="13"/>
  <c r="M362" i="13"/>
  <c r="M361" i="13"/>
  <c r="M360" i="13"/>
  <c r="M359" i="13"/>
  <c r="M358" i="13"/>
  <c r="M357" i="13"/>
  <c r="M356" i="13"/>
  <c r="M355" i="13"/>
  <c r="M354" i="13"/>
  <c r="M353" i="13"/>
  <c r="M352" i="13"/>
  <c r="M351" i="13"/>
  <c r="M350" i="13"/>
  <c r="M349" i="13"/>
  <c r="M348" i="13"/>
  <c r="M347" i="13"/>
  <c r="M346" i="13"/>
  <c r="M345" i="13"/>
  <c r="M344" i="13"/>
  <c r="M343" i="13"/>
  <c r="M342" i="13"/>
  <c r="M341" i="13"/>
  <c r="M340" i="13"/>
  <c r="M339" i="13"/>
  <c r="M338" i="13"/>
  <c r="M337" i="13"/>
  <c r="M336" i="13"/>
  <c r="M335" i="13"/>
  <c r="M334" i="13"/>
  <c r="M333" i="13"/>
  <c r="M332" i="13"/>
  <c r="M331" i="13"/>
  <c r="M330" i="13"/>
  <c r="M329" i="13"/>
  <c r="M328" i="13"/>
  <c r="M327" i="13"/>
  <c r="M326" i="13"/>
  <c r="M325" i="13"/>
  <c r="M324" i="13"/>
  <c r="M323" i="13"/>
  <c r="M322" i="13"/>
  <c r="M321" i="13"/>
  <c r="M320" i="13"/>
  <c r="M319" i="13"/>
  <c r="M318" i="13"/>
  <c r="M317" i="13"/>
  <c r="M316" i="13"/>
  <c r="M315" i="13"/>
  <c r="M314" i="13"/>
  <c r="M313" i="13"/>
  <c r="M312" i="13"/>
  <c r="M311" i="13"/>
  <c r="M310" i="13"/>
  <c r="M309" i="13"/>
  <c r="M308" i="13"/>
  <c r="M307" i="13"/>
  <c r="M306" i="13"/>
  <c r="M305" i="13"/>
  <c r="M304" i="13"/>
  <c r="M303" i="13"/>
  <c r="M302" i="13"/>
  <c r="M301" i="13"/>
  <c r="M300" i="13"/>
  <c r="M299" i="13"/>
  <c r="M298" i="13"/>
  <c r="M297" i="13"/>
  <c r="M296" i="13"/>
  <c r="M295" i="13"/>
  <c r="M294" i="13"/>
  <c r="M293" i="13"/>
  <c r="M292" i="13"/>
  <c r="M291" i="13"/>
  <c r="M290" i="13"/>
  <c r="M289" i="13"/>
  <c r="M288" i="13"/>
  <c r="M287" i="13"/>
  <c r="M286" i="13"/>
  <c r="M285" i="13"/>
  <c r="M284" i="13"/>
  <c r="M283" i="13"/>
  <c r="M282" i="13"/>
  <c r="M281" i="13"/>
  <c r="M280" i="13"/>
  <c r="M279" i="13"/>
  <c r="M278" i="13"/>
  <c r="M277" i="13"/>
  <c r="M276" i="13"/>
  <c r="M275" i="13"/>
  <c r="M274" i="13"/>
  <c r="M273" i="13"/>
  <c r="M272" i="13"/>
  <c r="M271" i="13"/>
  <c r="M270" i="13"/>
  <c r="M269" i="13"/>
  <c r="M268" i="13"/>
  <c r="M267" i="13"/>
  <c r="M266" i="13"/>
  <c r="M265" i="13"/>
  <c r="M264" i="13"/>
  <c r="M263" i="13"/>
  <c r="M262" i="13"/>
  <c r="M261" i="13"/>
  <c r="M260" i="13"/>
  <c r="M259" i="13"/>
  <c r="M258" i="13"/>
  <c r="M257" i="13"/>
  <c r="M256" i="13"/>
  <c r="M255" i="13"/>
  <c r="M254" i="13"/>
  <c r="M253" i="13"/>
  <c r="M252" i="13"/>
  <c r="M251" i="13"/>
  <c r="M250" i="13"/>
  <c r="M249" i="13"/>
  <c r="M248" i="13"/>
  <c r="M247" i="13"/>
  <c r="M246" i="13"/>
  <c r="M245" i="13"/>
  <c r="M244" i="13"/>
  <c r="M243" i="13"/>
  <c r="M242" i="13"/>
  <c r="M241" i="13"/>
  <c r="M240" i="13"/>
  <c r="M239" i="13"/>
  <c r="M238" i="13"/>
  <c r="M237" i="13"/>
  <c r="M236" i="13"/>
  <c r="M235" i="13"/>
  <c r="M234" i="13"/>
  <c r="M233" i="13"/>
  <c r="M232" i="13"/>
  <c r="M231" i="13"/>
  <c r="M230" i="13"/>
  <c r="M229" i="13"/>
  <c r="M228" i="13"/>
  <c r="M227" i="13"/>
  <c r="M226" i="13"/>
  <c r="M225" i="13"/>
  <c r="M224" i="13"/>
  <c r="M223" i="13"/>
  <c r="M222" i="13"/>
  <c r="M221" i="13"/>
  <c r="M220" i="13"/>
  <c r="M219" i="13"/>
  <c r="M218" i="13"/>
  <c r="M217" i="13"/>
  <c r="M216" i="13"/>
  <c r="M215" i="13"/>
  <c r="M214" i="13"/>
  <c r="M213" i="13"/>
  <c r="M212" i="13"/>
  <c r="M211" i="13"/>
  <c r="M210" i="13"/>
  <c r="M209" i="13"/>
  <c r="M208" i="13"/>
  <c r="M207" i="13"/>
  <c r="M206" i="13"/>
  <c r="M205" i="13"/>
  <c r="M204" i="13"/>
  <c r="M203" i="13"/>
  <c r="M202" i="13"/>
  <c r="M201" i="13"/>
  <c r="M200" i="13"/>
  <c r="M199" i="13"/>
  <c r="M198" i="13"/>
  <c r="M197" i="13"/>
  <c r="M196" i="13"/>
  <c r="M195" i="13"/>
  <c r="M194" i="13"/>
  <c r="M193" i="13"/>
  <c r="M192" i="13"/>
  <c r="M191" i="13"/>
  <c r="M190" i="13"/>
  <c r="M189" i="13"/>
  <c r="M188" i="13"/>
  <c r="M187" i="13"/>
  <c r="M186" i="13"/>
  <c r="M185" i="13"/>
  <c r="M184" i="13"/>
  <c r="M183" i="13"/>
  <c r="M182" i="13"/>
  <c r="M181" i="13"/>
  <c r="M180" i="13"/>
  <c r="M179" i="13"/>
  <c r="M178" i="13"/>
  <c r="M177" i="13"/>
  <c r="M176" i="13"/>
  <c r="M175" i="13"/>
  <c r="M174" i="13"/>
  <c r="M173" i="13"/>
  <c r="M172" i="13"/>
  <c r="M171" i="13"/>
  <c r="M170" i="13"/>
  <c r="M169" i="13"/>
  <c r="M168" i="13"/>
  <c r="M167" i="13"/>
  <c r="M166" i="13"/>
  <c r="M165" i="13"/>
  <c r="M164" i="13"/>
  <c r="M163" i="13"/>
  <c r="M162" i="13"/>
  <c r="M161" i="13"/>
  <c r="M160" i="13"/>
  <c r="M159" i="13"/>
  <c r="M158" i="13"/>
  <c r="M157" i="13"/>
  <c r="M156" i="13"/>
  <c r="M155" i="13"/>
  <c r="M154" i="13"/>
  <c r="M153" i="13"/>
  <c r="M152" i="13"/>
  <c r="M151" i="13"/>
  <c r="M150" i="13"/>
  <c r="M149" i="13"/>
  <c r="M148" i="13"/>
  <c r="M147" i="13"/>
  <c r="M146" i="13"/>
  <c r="M145" i="13"/>
  <c r="M144" i="13"/>
  <c r="M143" i="13"/>
  <c r="M142" i="13"/>
  <c r="M141" i="13"/>
  <c r="M140" i="13"/>
  <c r="M139" i="13"/>
  <c r="M138" i="13"/>
  <c r="M137" i="13"/>
  <c r="M136" i="13"/>
  <c r="M135" i="13"/>
  <c r="M134" i="13"/>
  <c r="M133" i="13"/>
  <c r="M132" i="13"/>
  <c r="M131" i="13"/>
  <c r="M130" i="13"/>
  <c r="M129" i="13"/>
  <c r="M128" i="13"/>
  <c r="M127" i="13"/>
  <c r="M126" i="13"/>
  <c r="M125" i="13"/>
  <c r="M124" i="13"/>
  <c r="M123" i="13"/>
  <c r="M122" i="13"/>
  <c r="M121" i="13"/>
  <c r="M120" i="13"/>
  <c r="M119" i="13"/>
  <c r="M118" i="13"/>
  <c r="M117" i="13"/>
  <c r="M116" i="13"/>
  <c r="M115" i="13"/>
  <c r="M114" i="13"/>
  <c r="M113" i="13"/>
  <c r="M112" i="13"/>
  <c r="M111" i="13"/>
  <c r="M110" i="13"/>
  <c r="M109" i="13"/>
  <c r="M108" i="13"/>
  <c r="M107" i="13"/>
  <c r="M106" i="13"/>
  <c r="M105" i="13"/>
  <c r="M104" i="13"/>
  <c r="M103" i="13"/>
  <c r="M102" i="13"/>
  <c r="M101" i="13"/>
  <c r="M100" i="13"/>
  <c r="M99" i="13"/>
  <c r="M98" i="13"/>
  <c r="M97" i="13"/>
  <c r="M96" i="13"/>
  <c r="M95" i="13"/>
  <c r="M94" i="13"/>
  <c r="M93" i="13"/>
  <c r="M92" i="13"/>
  <c r="M91" i="13"/>
  <c r="M90" i="13"/>
  <c r="M89" i="13"/>
  <c r="M88" i="13"/>
  <c r="M87" i="13"/>
  <c r="M86" i="13"/>
  <c r="M85" i="13"/>
  <c r="M84" i="13"/>
  <c r="M83" i="13"/>
  <c r="M82" i="13"/>
  <c r="M81" i="13"/>
  <c r="M80" i="13"/>
  <c r="M79" i="13"/>
  <c r="M78" i="13"/>
  <c r="M77" i="13"/>
  <c r="M76" i="13"/>
  <c r="M75" i="13"/>
  <c r="M74" i="13"/>
  <c r="M73" i="13"/>
  <c r="M72" i="13"/>
  <c r="M71" i="13"/>
  <c r="M70" i="13"/>
  <c r="M69" i="13"/>
  <c r="M68" i="13"/>
  <c r="M67" i="13"/>
  <c r="M66" i="13"/>
  <c r="M65" i="13"/>
  <c r="M64" i="13"/>
  <c r="M63" i="13"/>
  <c r="M62" i="13"/>
  <c r="M61" i="13"/>
  <c r="M60" i="13"/>
  <c r="M59" i="13"/>
  <c r="M58" i="13"/>
  <c r="M57" i="13"/>
  <c r="M56" i="13"/>
  <c r="M55" i="13"/>
  <c r="M54" i="13"/>
  <c r="M53" i="13"/>
  <c r="M52" i="13"/>
  <c r="M51" i="13"/>
  <c r="M50" i="13"/>
  <c r="M49" i="13"/>
  <c r="M48" i="13"/>
  <c r="M47" i="13"/>
  <c r="M46" i="13"/>
  <c r="M45" i="13"/>
  <c r="M44" i="13"/>
  <c r="M43" i="13"/>
  <c r="M4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M3" i="13"/>
  <c r="M2" i="13"/>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AA742" i="1"/>
  <c r="AA741" i="1"/>
  <c r="AA740" i="1"/>
  <c r="AA739" i="1"/>
  <c r="AA738" i="1"/>
  <c r="AA737" i="1"/>
  <c r="AA736" i="1"/>
  <c r="AA735" i="1"/>
  <c r="AA734" i="1"/>
  <c r="AA733" i="1"/>
  <c r="AA732" i="1"/>
  <c r="AA731" i="1"/>
  <c r="AA730" i="1"/>
  <c r="AA729" i="1"/>
  <c r="AA728" i="1"/>
  <c r="AA727" i="1"/>
  <c r="AA726" i="1"/>
  <c r="AA725" i="1"/>
  <c r="AA724" i="1"/>
  <c r="AA723" i="1"/>
  <c r="AA722" i="1"/>
  <c r="AA721" i="1"/>
  <c r="AA720" i="1"/>
  <c r="AA719" i="1"/>
  <c r="AA718" i="1"/>
  <c r="AA717" i="1"/>
  <c r="AA716" i="1"/>
  <c r="AA715" i="1"/>
  <c r="AA714" i="1"/>
  <c r="AA713" i="1"/>
  <c r="AA712" i="1"/>
  <c r="AA711" i="1"/>
  <c r="AA710" i="1"/>
  <c r="AA709" i="1"/>
  <c r="AA708" i="1"/>
  <c r="AA707" i="1"/>
  <c r="AA706" i="1"/>
  <c r="AA705" i="1"/>
  <c r="AA704" i="1"/>
  <c r="AA703" i="1"/>
  <c r="AA702" i="1"/>
  <c r="AA701" i="1"/>
  <c r="AA700" i="1"/>
  <c r="AA699" i="1"/>
  <c r="AA698" i="1"/>
  <c r="AA697" i="1"/>
  <c r="AA696" i="1"/>
  <c r="AA695" i="1"/>
  <c r="AA694" i="1"/>
  <c r="AA693" i="1"/>
  <c r="AA692" i="1"/>
  <c r="AA691" i="1"/>
  <c r="AA690" i="1"/>
  <c r="AA689" i="1"/>
  <c r="AA688" i="1"/>
  <c r="AA687" i="1"/>
  <c r="AA686" i="1"/>
  <c r="AA685" i="1"/>
  <c r="AA684" i="1"/>
  <c r="AA683" i="1"/>
  <c r="AA682" i="1"/>
  <c r="AA681" i="1"/>
  <c r="AA680" i="1"/>
  <c r="AA679" i="1"/>
  <c r="AA678" i="1"/>
  <c r="AA677" i="1"/>
  <c r="AA676" i="1"/>
  <c r="AA675" i="1"/>
  <c r="AA674" i="1"/>
  <c r="AA673" i="1"/>
  <c r="AA672" i="1"/>
  <c r="AA671" i="1"/>
  <c r="AA670" i="1"/>
  <c r="AA669" i="1"/>
  <c r="AA668" i="1"/>
  <c r="AA667" i="1"/>
  <c r="AA666" i="1"/>
  <c r="AA665" i="1"/>
  <c r="AA664" i="1"/>
  <c r="AA663"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AA347" i="1"/>
  <c r="AA346" i="1"/>
  <c r="AA345" i="1"/>
  <c r="AA344" i="1"/>
  <c r="AA343" i="1"/>
  <c r="AA342" i="1"/>
  <c r="AA341" i="1"/>
  <c r="AA340"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228" i="1"/>
  <c r="AA227" i="1"/>
  <c r="AA226" i="1"/>
  <c r="AA225" i="1"/>
  <c r="AA224" i="1"/>
  <c r="AA223" i="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AA76" i="1"/>
  <c r="AA75" i="1"/>
  <c r="AA74" i="1"/>
  <c r="AA73" i="1"/>
  <c r="AA72" i="1"/>
  <c r="AA71" i="1"/>
  <c r="AA70" i="1"/>
  <c r="AA69" i="1"/>
  <c r="AA68" i="1"/>
  <c r="AA67" i="1"/>
  <c r="AA66" i="1"/>
  <c r="AA65" i="1"/>
  <c r="AA64" i="1"/>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Z2"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AH742" i="1"/>
  <c r="AH741" i="1"/>
  <c r="AH740" i="1"/>
  <c r="AH739" i="1"/>
  <c r="AH738" i="1"/>
  <c r="AH737" i="1"/>
  <c r="AH736" i="1"/>
  <c r="AH735" i="1"/>
  <c r="AH734" i="1"/>
  <c r="AH733" i="1"/>
  <c r="AH732" i="1"/>
  <c r="AH731" i="1"/>
  <c r="AH730" i="1"/>
  <c r="AH729" i="1"/>
  <c r="AH728" i="1"/>
  <c r="AH727" i="1"/>
  <c r="AH726" i="1"/>
  <c r="AH725" i="1"/>
  <c r="AH724" i="1"/>
  <c r="AH723" i="1"/>
  <c r="AH722" i="1"/>
  <c r="AH721" i="1"/>
  <c r="AH720" i="1"/>
  <c r="AH719" i="1"/>
  <c r="AH718" i="1"/>
  <c r="AH717" i="1"/>
  <c r="AH716" i="1"/>
  <c r="AH715" i="1"/>
  <c r="AH714" i="1"/>
  <c r="AH713" i="1"/>
  <c r="AH712" i="1"/>
  <c r="AH711" i="1"/>
  <c r="AH710" i="1"/>
  <c r="AH709" i="1"/>
  <c r="AH708" i="1"/>
  <c r="AH707" i="1"/>
  <c r="AH706" i="1"/>
  <c r="AH705" i="1"/>
  <c r="AH704" i="1"/>
  <c r="AH703" i="1"/>
  <c r="AH702" i="1"/>
  <c r="AH701" i="1"/>
  <c r="AH700" i="1"/>
  <c r="AH699" i="1"/>
  <c r="AH698" i="1"/>
  <c r="AH697" i="1"/>
  <c r="AH696" i="1"/>
  <c r="AH695" i="1"/>
  <c r="AH694" i="1"/>
  <c r="AH693" i="1"/>
  <c r="AH692" i="1"/>
  <c r="AH691" i="1"/>
  <c r="AH690" i="1"/>
  <c r="AH689" i="1"/>
  <c r="AH688" i="1"/>
  <c r="AH687" i="1"/>
  <c r="AH686" i="1"/>
  <c r="AH685" i="1"/>
  <c r="AH684" i="1"/>
  <c r="AH683" i="1"/>
  <c r="AH682" i="1"/>
  <c r="AH681" i="1"/>
  <c r="AH680" i="1"/>
  <c r="AH679" i="1"/>
  <c r="AH678" i="1"/>
  <c r="AH677" i="1"/>
  <c r="AH676" i="1"/>
  <c r="AH675" i="1"/>
  <c r="AH674" i="1"/>
  <c r="AH673" i="1"/>
  <c r="AH672" i="1"/>
  <c r="AH671" i="1"/>
  <c r="AH670" i="1"/>
  <c r="AH669" i="1"/>
  <c r="AH668" i="1"/>
  <c r="AH667" i="1"/>
  <c r="AH666" i="1"/>
  <c r="AH665" i="1"/>
  <c r="AH664" i="1"/>
  <c r="AH663" i="1"/>
  <c r="AH662" i="1"/>
  <c r="AH661" i="1"/>
  <c r="AH660" i="1"/>
  <c r="AH659" i="1"/>
  <c r="AH658" i="1"/>
  <c r="AH657" i="1"/>
  <c r="AH656" i="1"/>
  <c r="AH655" i="1"/>
  <c r="AH654" i="1"/>
  <c r="AH653" i="1"/>
  <c r="AH652" i="1"/>
  <c r="AH651" i="1"/>
  <c r="AH650" i="1"/>
  <c r="AH649" i="1"/>
  <c r="AH648" i="1"/>
  <c r="AH647" i="1"/>
  <c r="AH646" i="1"/>
  <c r="AH645" i="1"/>
  <c r="AH644" i="1"/>
  <c r="AH643" i="1"/>
  <c r="AH642" i="1"/>
  <c r="AH641" i="1"/>
  <c r="AH640" i="1"/>
  <c r="AH639" i="1"/>
  <c r="AH638" i="1"/>
  <c r="AH637" i="1"/>
  <c r="AH636" i="1"/>
  <c r="AH635" i="1"/>
  <c r="AH634" i="1"/>
  <c r="AH633" i="1"/>
  <c r="AH632" i="1"/>
  <c r="AH631" i="1"/>
  <c r="AH630" i="1"/>
  <c r="AH629" i="1"/>
  <c r="AH628" i="1"/>
  <c r="AH627" i="1"/>
  <c r="AH626" i="1"/>
  <c r="AH625" i="1"/>
  <c r="AH624" i="1"/>
  <c r="AH623" i="1"/>
  <c r="AH622" i="1"/>
  <c r="AH621" i="1"/>
  <c r="AH620" i="1"/>
  <c r="AH619" i="1"/>
  <c r="AH618" i="1"/>
  <c r="AH617" i="1"/>
  <c r="AH616" i="1"/>
  <c r="AH615" i="1"/>
  <c r="AH614" i="1"/>
  <c r="AH613" i="1"/>
  <c r="AH612" i="1"/>
  <c r="AH611" i="1"/>
  <c r="AH610" i="1"/>
  <c r="AH609" i="1"/>
  <c r="AH608" i="1"/>
  <c r="AH607" i="1"/>
  <c r="AH606" i="1"/>
  <c r="AH605" i="1"/>
  <c r="AH604" i="1"/>
  <c r="AH603" i="1"/>
  <c r="AH602" i="1"/>
  <c r="AH601" i="1"/>
  <c r="AH600" i="1"/>
  <c r="AH599" i="1"/>
  <c r="AH598" i="1"/>
  <c r="AH597" i="1"/>
  <c r="AH596" i="1"/>
  <c r="AH595" i="1"/>
  <c r="AH594" i="1"/>
  <c r="AH593" i="1"/>
  <c r="AH592" i="1"/>
  <c r="AH591" i="1"/>
  <c r="AH590" i="1"/>
  <c r="AH589" i="1"/>
  <c r="AH588" i="1"/>
  <c r="AH587" i="1"/>
  <c r="AH586" i="1"/>
  <c r="AH585" i="1"/>
  <c r="AH584" i="1"/>
  <c r="AH583" i="1"/>
  <c r="AH582" i="1"/>
  <c r="AH581" i="1"/>
  <c r="AH580" i="1"/>
  <c r="AH579" i="1"/>
  <c r="AH578" i="1"/>
  <c r="AH577" i="1"/>
  <c r="AH576" i="1"/>
  <c r="AH575" i="1"/>
  <c r="AH574" i="1"/>
  <c r="AH573" i="1"/>
  <c r="AH572" i="1"/>
  <c r="AH571" i="1"/>
  <c r="AH570" i="1"/>
  <c r="AH569" i="1"/>
  <c r="AH568" i="1"/>
  <c r="AH567" i="1"/>
  <c r="AH566" i="1"/>
  <c r="AH565" i="1"/>
  <c r="AH564" i="1"/>
  <c r="AH563" i="1"/>
  <c r="AH562" i="1"/>
  <c r="AH561" i="1"/>
  <c r="AH560" i="1"/>
  <c r="AH559" i="1"/>
  <c r="AH558" i="1"/>
  <c r="AH557" i="1"/>
  <c r="AH556" i="1"/>
  <c r="AH555" i="1"/>
  <c r="AH554" i="1"/>
  <c r="AH553" i="1"/>
  <c r="AH552" i="1"/>
  <c r="AH551" i="1"/>
  <c r="AH550" i="1"/>
  <c r="AH549" i="1"/>
  <c r="AH548" i="1"/>
  <c r="AH547" i="1"/>
  <c r="AH546" i="1"/>
  <c r="AH545" i="1"/>
  <c r="AH544" i="1"/>
  <c r="AH543" i="1"/>
  <c r="AH542" i="1"/>
  <c r="AH541" i="1"/>
  <c r="AH540" i="1"/>
  <c r="AH539" i="1"/>
  <c r="AH538" i="1"/>
  <c r="AH537" i="1"/>
  <c r="AH536" i="1"/>
  <c r="AH535" i="1"/>
  <c r="AH534" i="1"/>
  <c r="AH533" i="1"/>
  <c r="AH532" i="1"/>
  <c r="AH531" i="1"/>
  <c r="AH530" i="1"/>
  <c r="AH529" i="1"/>
  <c r="AH528" i="1"/>
  <c r="AH527" i="1"/>
  <c r="AH526" i="1"/>
  <c r="AH525" i="1"/>
  <c r="AH524" i="1"/>
  <c r="AH523" i="1"/>
  <c r="AH522" i="1"/>
  <c r="AH521" i="1"/>
  <c r="AH520" i="1"/>
  <c r="AH519" i="1"/>
  <c r="AH518" i="1"/>
  <c r="AH517" i="1"/>
  <c r="AH516" i="1"/>
  <c r="AH515" i="1"/>
  <c r="AH514" i="1"/>
  <c r="AH513" i="1"/>
  <c r="AH512" i="1"/>
  <c r="AH511" i="1"/>
  <c r="AH510" i="1"/>
  <c r="AH509" i="1"/>
  <c r="AH508" i="1"/>
  <c r="AH507" i="1"/>
  <c r="AH506" i="1"/>
  <c r="AH505" i="1"/>
  <c r="AH504" i="1"/>
  <c r="AH503" i="1"/>
  <c r="AH502" i="1"/>
  <c r="AH501" i="1"/>
  <c r="AH500" i="1"/>
  <c r="AH499" i="1"/>
  <c r="AH498" i="1"/>
  <c r="AH497" i="1"/>
  <c r="AH496" i="1"/>
  <c r="AH495" i="1"/>
  <c r="AH494" i="1"/>
  <c r="AH493" i="1"/>
  <c r="AH492" i="1"/>
  <c r="AH491" i="1"/>
  <c r="AH490" i="1"/>
  <c r="AH489" i="1"/>
  <c r="AH488" i="1"/>
  <c r="AH487" i="1"/>
  <c r="AH486" i="1"/>
  <c r="AH485" i="1"/>
  <c r="AH484" i="1"/>
  <c r="AH483" i="1"/>
  <c r="AH482" i="1"/>
  <c r="AH481" i="1"/>
  <c r="AH480" i="1"/>
  <c r="AH479" i="1"/>
  <c r="AH478" i="1"/>
  <c r="AH477" i="1"/>
  <c r="AH476" i="1"/>
  <c r="AH475" i="1"/>
  <c r="AH474" i="1"/>
  <c r="AH473" i="1"/>
  <c r="AH472" i="1"/>
  <c r="AH471" i="1"/>
  <c r="AH470" i="1"/>
  <c r="AH469" i="1"/>
  <c r="AH468" i="1"/>
  <c r="AH467" i="1"/>
  <c r="AH466" i="1"/>
  <c r="AH465" i="1"/>
  <c r="AH464" i="1"/>
  <c r="AH463" i="1"/>
  <c r="AH462" i="1"/>
  <c r="AH461" i="1"/>
  <c r="AH460" i="1"/>
  <c r="AH459" i="1"/>
  <c r="AH458" i="1"/>
  <c r="AH457" i="1"/>
  <c r="AH456" i="1"/>
  <c r="AH455" i="1"/>
  <c r="AH454" i="1"/>
  <c r="AH453" i="1"/>
  <c r="AH452" i="1"/>
  <c r="AH451" i="1"/>
  <c r="AH450" i="1"/>
  <c r="AH449" i="1"/>
  <c r="AH448" i="1"/>
  <c r="AH447" i="1"/>
  <c r="AH446" i="1"/>
  <c r="AH445" i="1"/>
  <c r="AH444" i="1"/>
  <c r="AH443" i="1"/>
  <c r="AH442" i="1"/>
  <c r="AH441" i="1"/>
  <c r="AH440" i="1"/>
  <c r="AH439" i="1"/>
  <c r="AH438" i="1"/>
  <c r="AH437" i="1"/>
  <c r="AH436" i="1"/>
  <c r="AH435" i="1"/>
  <c r="AH434" i="1"/>
  <c r="AH433" i="1"/>
  <c r="AH432" i="1"/>
  <c r="AH431" i="1"/>
  <c r="AH430" i="1"/>
  <c r="AH429" i="1"/>
  <c r="AH428" i="1"/>
  <c r="AH427" i="1"/>
  <c r="AH426" i="1"/>
  <c r="AH425" i="1"/>
  <c r="AH424" i="1"/>
  <c r="AH423" i="1"/>
  <c r="AH422" i="1"/>
  <c r="AH421" i="1"/>
  <c r="AH420" i="1"/>
  <c r="AH419" i="1"/>
  <c r="AH418" i="1"/>
  <c r="AH417" i="1"/>
  <c r="AH416" i="1"/>
  <c r="AH415" i="1"/>
  <c r="AH414" i="1"/>
  <c r="AH413" i="1"/>
  <c r="AH412" i="1"/>
  <c r="AH411" i="1"/>
  <c r="AH410" i="1"/>
  <c r="AH409" i="1"/>
  <c r="AH408" i="1"/>
  <c r="AH407" i="1"/>
  <c r="AH406" i="1"/>
  <c r="AH405" i="1"/>
  <c r="AH404" i="1"/>
  <c r="AH403" i="1"/>
  <c r="AH402" i="1"/>
  <c r="AH401" i="1"/>
  <c r="AH400" i="1"/>
  <c r="AH399" i="1"/>
  <c r="AH398" i="1"/>
  <c r="AH397" i="1"/>
  <c r="AH396" i="1"/>
  <c r="AH395" i="1"/>
  <c r="AH394" i="1"/>
  <c r="AH393" i="1"/>
  <c r="AH392" i="1"/>
  <c r="AH391" i="1"/>
  <c r="AH390" i="1"/>
  <c r="AH389" i="1"/>
  <c r="AH388" i="1"/>
  <c r="AH387" i="1"/>
  <c r="AH386" i="1"/>
  <c r="AH385" i="1"/>
  <c r="AH384" i="1"/>
  <c r="AH383" i="1"/>
  <c r="AH382" i="1"/>
  <c r="AH381" i="1"/>
  <c r="AH380" i="1"/>
  <c r="AH379" i="1"/>
  <c r="AH378" i="1"/>
  <c r="AH377" i="1"/>
  <c r="AH376" i="1"/>
  <c r="AH375" i="1"/>
  <c r="AH374" i="1"/>
  <c r="AH373" i="1"/>
  <c r="AH372" i="1"/>
  <c r="AH371" i="1"/>
  <c r="AH370" i="1"/>
  <c r="AH369" i="1"/>
  <c r="AH368" i="1"/>
  <c r="AH367" i="1"/>
  <c r="AH366" i="1"/>
  <c r="AH365" i="1"/>
  <c r="AH364" i="1"/>
  <c r="AH363" i="1"/>
  <c r="AH362" i="1"/>
  <c r="AH361" i="1"/>
  <c r="AH360" i="1"/>
  <c r="AH359" i="1"/>
  <c r="AH358" i="1"/>
  <c r="AH357" i="1"/>
  <c r="AH356" i="1"/>
  <c r="AH355" i="1"/>
  <c r="AH354" i="1"/>
  <c r="AH353" i="1"/>
  <c r="AH352" i="1"/>
  <c r="AH351" i="1"/>
  <c r="AH350" i="1"/>
  <c r="AH349" i="1"/>
  <c r="AH348" i="1"/>
  <c r="AH347" i="1"/>
  <c r="AH346" i="1"/>
  <c r="AH345" i="1"/>
  <c r="AH344" i="1"/>
  <c r="AH343" i="1"/>
  <c r="AH342" i="1"/>
  <c r="AH341" i="1"/>
  <c r="AH340" i="1"/>
  <c r="AH339" i="1"/>
  <c r="AH338" i="1"/>
  <c r="AH337" i="1"/>
  <c r="AH336" i="1"/>
  <c r="AH335" i="1"/>
  <c r="AH334" i="1"/>
  <c r="AH333" i="1"/>
  <c r="AH332" i="1"/>
  <c r="AH331" i="1"/>
  <c r="AH330" i="1"/>
  <c r="AH329" i="1"/>
  <c r="AH328" i="1"/>
  <c r="AH327" i="1"/>
  <c r="AH326" i="1"/>
  <c r="AH325" i="1"/>
  <c r="AH324" i="1"/>
  <c r="AH323" i="1"/>
  <c r="AH322" i="1"/>
  <c r="AH321" i="1"/>
  <c r="AH320" i="1"/>
  <c r="AH319" i="1"/>
  <c r="AH318" i="1"/>
  <c r="AH317" i="1"/>
  <c r="AH316" i="1"/>
  <c r="AH315" i="1"/>
  <c r="AH314" i="1"/>
  <c r="AH313" i="1"/>
  <c r="AH312" i="1"/>
  <c r="AH311" i="1"/>
  <c r="AH310" i="1"/>
  <c r="AH309" i="1"/>
  <c r="AH308" i="1"/>
  <c r="AH307" i="1"/>
  <c r="AH306" i="1"/>
  <c r="AH305" i="1"/>
  <c r="AH304" i="1"/>
  <c r="AH303" i="1"/>
  <c r="AH302" i="1"/>
  <c r="AH301" i="1"/>
  <c r="AH300" i="1"/>
  <c r="AH299" i="1"/>
  <c r="AH298" i="1"/>
  <c r="AH297" i="1"/>
  <c r="AH296" i="1"/>
  <c r="AH295" i="1"/>
  <c r="AH294" i="1"/>
  <c r="AH293" i="1"/>
  <c r="AH292" i="1"/>
  <c r="AH291" i="1"/>
  <c r="AH290" i="1"/>
  <c r="AH289" i="1"/>
  <c r="AH288" i="1"/>
  <c r="AH287" i="1"/>
  <c r="AH286" i="1"/>
  <c r="AH285" i="1"/>
  <c r="AH284" i="1"/>
  <c r="AH283" i="1"/>
  <c r="AH282" i="1"/>
  <c r="AH281" i="1"/>
  <c r="AH280" i="1"/>
  <c r="AH279" i="1"/>
  <c r="AH278" i="1"/>
  <c r="AH277" i="1"/>
  <c r="AH276" i="1"/>
  <c r="AH275" i="1"/>
  <c r="AH274" i="1"/>
  <c r="AH273" i="1"/>
  <c r="AH272" i="1"/>
  <c r="AH271" i="1"/>
  <c r="AH270" i="1"/>
  <c r="AH269" i="1"/>
  <c r="AH268" i="1"/>
  <c r="AH267" i="1"/>
  <c r="AH266" i="1"/>
  <c r="AH265" i="1"/>
  <c r="AH264" i="1"/>
  <c r="AH263" i="1"/>
  <c r="AH262" i="1"/>
  <c r="AH261" i="1"/>
  <c r="AH260" i="1"/>
  <c r="AH259" i="1"/>
  <c r="AH258" i="1"/>
  <c r="AH257" i="1"/>
  <c r="AH256" i="1"/>
  <c r="AH255" i="1"/>
  <c r="AH254" i="1"/>
  <c r="AH253" i="1"/>
  <c r="AH252" i="1"/>
  <c r="AH251" i="1"/>
  <c r="AH250" i="1"/>
  <c r="AH249" i="1"/>
  <c r="AH248" i="1"/>
  <c r="AH247" i="1"/>
  <c r="AH246" i="1"/>
  <c r="AH245" i="1"/>
  <c r="AH244" i="1"/>
  <c r="AH243" i="1"/>
  <c r="AH242" i="1"/>
  <c r="AH241" i="1"/>
  <c r="AH240" i="1"/>
  <c r="AH239" i="1"/>
  <c r="AH238" i="1"/>
  <c r="AH237" i="1"/>
  <c r="AH236" i="1"/>
  <c r="AH235" i="1"/>
  <c r="AH234" i="1"/>
  <c r="AH233" i="1"/>
  <c r="AH232" i="1"/>
  <c r="AH231" i="1"/>
  <c r="AH230" i="1"/>
  <c r="AH229" i="1"/>
  <c r="AH228" i="1"/>
  <c r="AH227" i="1"/>
  <c r="AH226" i="1"/>
  <c r="AH225" i="1"/>
  <c r="AH224" i="1"/>
  <c r="AH223" i="1"/>
  <c r="AH222" i="1"/>
  <c r="AH221" i="1"/>
  <c r="AH220" i="1"/>
  <c r="AH219" i="1"/>
  <c r="AH218" i="1"/>
  <c r="AH217" i="1"/>
  <c r="AH216" i="1"/>
  <c r="AH215" i="1"/>
  <c r="AH214" i="1"/>
  <c r="AH213" i="1"/>
  <c r="AH212" i="1"/>
  <c r="AH211" i="1"/>
  <c r="AH210" i="1"/>
  <c r="AH209" i="1"/>
  <c r="AH208" i="1"/>
  <c r="AH207" i="1"/>
  <c r="AH206" i="1"/>
  <c r="AH205" i="1"/>
  <c r="AH204" i="1"/>
  <c r="AH203" i="1"/>
  <c r="AH202" i="1"/>
  <c r="AH201" i="1"/>
  <c r="AH200" i="1"/>
  <c r="AH199" i="1"/>
  <c r="AH198" i="1"/>
  <c r="AH197" i="1"/>
  <c r="AH196" i="1"/>
  <c r="AH195" i="1"/>
  <c r="AH194" i="1"/>
  <c r="AH193" i="1"/>
  <c r="AH192" i="1"/>
  <c r="AH191" i="1"/>
  <c r="AH190" i="1"/>
  <c r="AH189" i="1"/>
  <c r="AH188" i="1"/>
  <c r="AH187" i="1"/>
  <c r="AH186" i="1"/>
  <c r="AH185" i="1"/>
  <c r="AH184" i="1"/>
  <c r="AH183" i="1"/>
  <c r="AH182" i="1"/>
  <c r="AH181" i="1"/>
  <c r="AH180" i="1"/>
  <c r="AH179" i="1"/>
  <c r="AH178" i="1"/>
  <c r="AH177" i="1"/>
  <c r="AH176" i="1"/>
  <c r="AH175" i="1"/>
  <c r="AH174" i="1"/>
  <c r="AH173" i="1"/>
  <c r="AH172" i="1"/>
  <c r="AH171" i="1"/>
  <c r="AH170" i="1"/>
  <c r="AH169" i="1"/>
  <c r="AH168" i="1"/>
  <c r="AH167" i="1"/>
  <c r="AH166" i="1"/>
  <c r="AH165" i="1"/>
  <c r="AH164" i="1"/>
  <c r="AH163" i="1"/>
  <c r="AH162" i="1"/>
  <c r="AH161" i="1"/>
  <c r="AH160" i="1"/>
  <c r="AH159" i="1"/>
  <c r="AH158" i="1"/>
  <c r="AH157" i="1"/>
  <c r="AH156" i="1"/>
  <c r="AH155" i="1"/>
  <c r="AH154" i="1"/>
  <c r="AH153" i="1"/>
  <c r="AH152" i="1"/>
  <c r="AH151" i="1"/>
  <c r="AH150" i="1"/>
  <c r="AH149" i="1"/>
  <c r="AH148" i="1"/>
  <c r="AH147" i="1"/>
  <c r="AH146" i="1"/>
  <c r="AH145" i="1"/>
  <c r="AH144" i="1"/>
  <c r="AH143" i="1"/>
  <c r="AH142" i="1"/>
  <c r="AH141" i="1"/>
  <c r="AH140" i="1"/>
  <c r="AH139" i="1"/>
  <c r="AH138" i="1"/>
  <c r="AH137" i="1"/>
  <c r="AH136" i="1"/>
  <c r="AH135" i="1"/>
  <c r="AH134" i="1"/>
  <c r="AH133" i="1"/>
  <c r="AH132" i="1"/>
  <c r="AH131" i="1"/>
  <c r="AH130" i="1"/>
  <c r="AH129" i="1"/>
  <c r="AH128" i="1"/>
  <c r="AH127" i="1"/>
  <c r="AH126" i="1"/>
  <c r="AH125" i="1"/>
  <c r="AH124" i="1"/>
  <c r="AH123" i="1"/>
  <c r="AH122" i="1"/>
  <c r="AH121" i="1"/>
  <c r="AH120" i="1"/>
  <c r="AH119" i="1"/>
  <c r="AH118" i="1"/>
  <c r="AH117" i="1"/>
  <c r="AH116" i="1"/>
  <c r="AH115" i="1"/>
  <c r="AH114" i="1"/>
  <c r="AH113" i="1"/>
  <c r="AH112" i="1"/>
  <c r="AH111" i="1"/>
  <c r="AH110" i="1"/>
  <c r="AH109" i="1"/>
  <c r="AH108" i="1"/>
  <c r="AH107" i="1"/>
  <c r="AH106" i="1"/>
  <c r="AH105" i="1"/>
  <c r="AH104" i="1"/>
  <c r="AH103" i="1"/>
  <c r="AH102" i="1"/>
  <c r="AH101" i="1"/>
  <c r="AH100" i="1"/>
  <c r="AH99" i="1"/>
  <c r="AH98" i="1"/>
  <c r="AH97" i="1"/>
  <c r="AH96" i="1"/>
  <c r="AH95" i="1"/>
  <c r="AH94" i="1"/>
  <c r="AH93" i="1"/>
  <c r="AH92" i="1"/>
  <c r="AH91" i="1"/>
  <c r="AH90" i="1"/>
  <c r="AH89" i="1"/>
  <c r="AH88" i="1"/>
  <c r="AH87" i="1"/>
  <c r="AH86" i="1"/>
  <c r="AH85" i="1"/>
  <c r="AH84" i="1"/>
  <c r="AH83" i="1"/>
  <c r="AH82" i="1"/>
  <c r="AH81" i="1"/>
  <c r="AH80" i="1"/>
  <c r="AH79" i="1"/>
  <c r="AH78" i="1"/>
  <c r="AH77" i="1"/>
  <c r="AH76" i="1"/>
  <c r="AH75" i="1"/>
  <c r="AH74" i="1"/>
  <c r="AH73" i="1"/>
  <c r="AH72" i="1"/>
  <c r="AH71" i="1"/>
  <c r="AH70" i="1"/>
  <c r="AH69" i="1"/>
  <c r="AH68" i="1"/>
  <c r="AH67" i="1"/>
  <c r="AH66" i="1"/>
  <c r="AH65" i="1"/>
  <c r="AH64" i="1"/>
  <c r="AH63" i="1"/>
  <c r="AH62" i="1"/>
  <c r="AH61" i="1"/>
  <c r="AH60" i="1"/>
  <c r="AH59" i="1"/>
  <c r="AH58" i="1"/>
  <c r="AH57" i="1"/>
  <c r="AH56" i="1"/>
  <c r="AH55" i="1"/>
  <c r="AH54" i="1"/>
  <c r="AH53" i="1"/>
  <c r="AH52" i="1"/>
  <c r="AH51" i="1"/>
  <c r="AH50" i="1"/>
  <c r="AH49" i="1"/>
  <c r="AH48" i="1"/>
  <c r="AH47" i="1"/>
  <c r="AH46" i="1"/>
  <c r="AH45" i="1"/>
  <c r="AH44" i="1"/>
  <c r="AH43" i="1"/>
  <c r="AH42" i="1"/>
  <c r="AH41" i="1"/>
  <c r="AH40" i="1"/>
  <c r="AH39" i="1"/>
  <c r="AH38" i="1"/>
  <c r="AH37" i="1"/>
  <c r="AH36" i="1"/>
  <c r="AH35" i="1"/>
  <c r="AH34" i="1"/>
  <c r="AH33" i="1"/>
  <c r="AH32" i="1"/>
  <c r="AH31" i="1"/>
  <c r="AH30" i="1"/>
  <c r="AH29" i="1"/>
  <c r="AH28" i="1"/>
  <c r="AH27" i="1"/>
  <c r="AH26" i="1"/>
  <c r="AH25" i="1"/>
  <c r="AH24" i="1"/>
  <c r="AH23" i="1"/>
  <c r="AH22" i="1"/>
  <c r="AH21" i="1"/>
  <c r="AH20" i="1"/>
  <c r="AH19" i="1"/>
  <c r="AH18" i="1"/>
  <c r="AH17" i="1"/>
  <c r="AH16" i="1"/>
  <c r="AH15" i="1"/>
  <c r="AH14" i="1"/>
  <c r="AH13" i="1"/>
  <c r="AH12" i="1"/>
  <c r="AH11" i="1"/>
  <c r="AH10" i="1"/>
  <c r="AH9" i="1"/>
  <c r="AH8" i="1"/>
  <c r="AH7" i="1"/>
  <c r="AH6" i="1"/>
  <c r="AH5" i="1"/>
  <c r="AH4" i="1"/>
  <c r="AH3" i="1"/>
  <c r="AH2" i="1"/>
  <c r="BU742" i="1"/>
  <c r="BU741" i="1"/>
  <c r="BU740" i="1"/>
  <c r="BU739" i="1"/>
  <c r="BU738" i="1"/>
  <c r="BU737" i="1"/>
  <c r="BU736" i="1"/>
  <c r="BU735" i="1"/>
  <c r="BU734" i="1"/>
  <c r="BU733" i="1"/>
  <c r="BU732" i="1"/>
  <c r="BU731" i="1"/>
  <c r="BU730" i="1"/>
  <c r="BU729" i="1"/>
  <c r="BU728" i="1"/>
  <c r="BU727" i="1"/>
  <c r="BU726" i="1"/>
  <c r="BU725" i="1"/>
  <c r="BU724" i="1"/>
  <c r="BU723" i="1"/>
  <c r="BU722" i="1"/>
  <c r="BU721" i="1"/>
  <c r="BU720" i="1"/>
  <c r="BU719" i="1"/>
  <c r="BU718" i="1"/>
  <c r="BU717" i="1"/>
  <c r="BU716" i="1"/>
  <c r="BU715" i="1"/>
  <c r="BU714" i="1"/>
  <c r="BU713" i="1"/>
  <c r="BU712" i="1"/>
  <c r="BU711" i="1"/>
  <c r="BU710" i="1"/>
  <c r="BU709" i="1"/>
  <c r="BU708" i="1"/>
  <c r="BU707" i="1"/>
  <c r="BU706" i="1"/>
  <c r="BU705" i="1"/>
  <c r="BU704" i="1"/>
  <c r="BU703" i="1"/>
  <c r="BU702" i="1"/>
  <c r="BU701" i="1"/>
  <c r="BU700" i="1"/>
  <c r="BU699" i="1"/>
  <c r="BU698" i="1"/>
  <c r="BU697" i="1"/>
  <c r="BU696" i="1"/>
  <c r="BU695" i="1"/>
  <c r="BU694" i="1"/>
  <c r="BU693" i="1"/>
  <c r="BU692" i="1"/>
  <c r="BU691" i="1"/>
  <c r="BU690" i="1"/>
  <c r="BU689" i="1"/>
  <c r="BU688" i="1"/>
  <c r="BU687" i="1"/>
  <c r="BU686" i="1"/>
  <c r="BU685" i="1"/>
  <c r="BU684" i="1"/>
  <c r="BU683" i="1"/>
  <c r="BU682" i="1"/>
  <c r="BU681" i="1"/>
  <c r="BU680" i="1"/>
  <c r="BU679" i="1"/>
  <c r="BU678" i="1"/>
  <c r="BU677" i="1"/>
  <c r="BU676" i="1"/>
  <c r="BU675" i="1"/>
  <c r="BU674" i="1"/>
  <c r="BU673" i="1"/>
  <c r="BU672" i="1"/>
  <c r="BU671" i="1"/>
  <c r="BU670" i="1"/>
  <c r="BU669" i="1"/>
  <c r="BU668" i="1"/>
  <c r="BU667" i="1"/>
  <c r="BU666" i="1"/>
  <c r="BU665" i="1"/>
  <c r="BU664" i="1"/>
  <c r="BU663" i="1"/>
  <c r="BU662" i="1"/>
  <c r="BU661" i="1"/>
  <c r="BU660" i="1"/>
  <c r="BU659" i="1"/>
  <c r="BU658" i="1"/>
  <c r="BU657" i="1"/>
  <c r="BU656" i="1"/>
  <c r="BU655" i="1"/>
  <c r="BU654" i="1"/>
  <c r="BU653" i="1"/>
  <c r="BU652" i="1"/>
  <c r="BU651" i="1"/>
  <c r="BU650" i="1"/>
  <c r="BU649" i="1"/>
  <c r="BU648" i="1"/>
  <c r="BU647" i="1"/>
  <c r="BU646" i="1"/>
  <c r="BU645" i="1"/>
  <c r="BU644" i="1"/>
  <c r="BU643" i="1"/>
  <c r="BU642" i="1"/>
  <c r="BU641" i="1"/>
  <c r="BU640" i="1"/>
  <c r="BU639" i="1"/>
  <c r="BU638" i="1"/>
  <c r="BU637" i="1"/>
  <c r="BU636" i="1"/>
  <c r="BU635" i="1"/>
  <c r="BU634" i="1"/>
  <c r="BU633" i="1"/>
  <c r="BU632" i="1"/>
  <c r="BU631" i="1"/>
  <c r="BU630" i="1"/>
  <c r="BU629" i="1"/>
  <c r="BU628" i="1"/>
  <c r="BU627" i="1"/>
  <c r="BU626" i="1"/>
  <c r="BU625" i="1"/>
  <c r="BU624" i="1"/>
  <c r="BU623" i="1"/>
  <c r="BU622" i="1"/>
  <c r="BU621" i="1"/>
  <c r="BU620" i="1"/>
  <c r="BU619" i="1"/>
  <c r="BU618" i="1"/>
  <c r="BU617" i="1"/>
  <c r="BU616" i="1"/>
  <c r="BU615" i="1"/>
  <c r="BU614" i="1"/>
  <c r="BU613" i="1"/>
  <c r="BU612" i="1"/>
  <c r="BU611" i="1"/>
  <c r="BU610" i="1"/>
  <c r="BU609" i="1"/>
  <c r="BU608" i="1"/>
  <c r="BU607" i="1"/>
  <c r="BU606" i="1"/>
  <c r="BU605" i="1"/>
  <c r="BU604" i="1"/>
  <c r="BU603" i="1"/>
  <c r="BU602" i="1"/>
  <c r="BU601" i="1"/>
  <c r="BU600" i="1"/>
  <c r="BU599" i="1"/>
  <c r="BU598" i="1"/>
  <c r="BU597" i="1"/>
  <c r="BU596" i="1"/>
  <c r="BU595" i="1"/>
  <c r="BU594" i="1"/>
  <c r="BU593" i="1"/>
  <c r="BU592" i="1"/>
  <c r="BU591" i="1"/>
  <c r="BU590" i="1"/>
  <c r="BU589" i="1"/>
  <c r="BU588" i="1"/>
  <c r="BU587" i="1"/>
  <c r="BU586" i="1"/>
  <c r="BU585" i="1"/>
  <c r="BU584" i="1"/>
  <c r="BU583" i="1"/>
  <c r="BU582" i="1"/>
  <c r="BU581" i="1"/>
  <c r="BU580" i="1"/>
  <c r="BU579" i="1"/>
  <c r="BU578" i="1"/>
  <c r="BU577" i="1"/>
  <c r="BU576" i="1"/>
  <c r="BU575" i="1"/>
  <c r="BU574" i="1"/>
  <c r="BU573" i="1"/>
  <c r="BU572" i="1"/>
  <c r="BU571" i="1"/>
  <c r="BU570" i="1"/>
  <c r="BU569" i="1"/>
  <c r="BU568" i="1"/>
  <c r="BU567" i="1"/>
  <c r="BU566" i="1"/>
  <c r="BU565" i="1"/>
  <c r="BU564" i="1"/>
  <c r="BU563" i="1"/>
  <c r="BU562" i="1"/>
  <c r="BU561" i="1"/>
  <c r="BU560" i="1"/>
  <c r="BU559" i="1"/>
  <c r="BU558" i="1"/>
  <c r="BU557" i="1"/>
  <c r="BU556" i="1"/>
  <c r="BU555" i="1"/>
  <c r="BU554" i="1"/>
  <c r="BU553" i="1"/>
  <c r="BU552" i="1"/>
  <c r="BU551" i="1"/>
  <c r="BU550" i="1"/>
  <c r="BU549" i="1"/>
  <c r="BU548" i="1"/>
  <c r="BU547" i="1"/>
  <c r="BU546" i="1"/>
  <c r="BU545" i="1"/>
  <c r="BU544" i="1"/>
  <c r="BU543" i="1"/>
  <c r="BU542" i="1"/>
  <c r="BU541" i="1"/>
  <c r="BU540" i="1"/>
  <c r="BU539" i="1"/>
  <c r="BU538" i="1"/>
  <c r="BU537" i="1"/>
  <c r="BU536" i="1"/>
  <c r="BU535" i="1"/>
  <c r="BU534" i="1"/>
  <c r="BU533" i="1"/>
  <c r="BU532" i="1"/>
  <c r="BU531" i="1"/>
  <c r="BU530" i="1"/>
  <c r="BU529" i="1"/>
  <c r="BU528" i="1"/>
  <c r="BU527" i="1"/>
  <c r="BU526" i="1"/>
  <c r="BU525" i="1"/>
  <c r="BU524" i="1"/>
  <c r="BU523" i="1"/>
  <c r="BU522" i="1"/>
  <c r="BU521" i="1"/>
  <c r="BU520" i="1"/>
  <c r="BU519" i="1"/>
  <c r="BU518" i="1"/>
  <c r="BU517" i="1"/>
  <c r="BU516" i="1"/>
  <c r="BU515" i="1"/>
  <c r="BU514" i="1"/>
  <c r="BU513" i="1"/>
  <c r="BU512" i="1"/>
  <c r="BU511" i="1"/>
  <c r="BU510" i="1"/>
  <c r="BU509" i="1"/>
  <c r="BU508" i="1"/>
  <c r="BU507" i="1"/>
  <c r="BU506" i="1"/>
  <c r="BU505" i="1"/>
  <c r="BU504" i="1"/>
  <c r="BU503" i="1"/>
  <c r="BU502" i="1"/>
  <c r="BU501" i="1"/>
  <c r="BU500" i="1"/>
  <c r="BU499" i="1"/>
  <c r="BU498" i="1"/>
  <c r="BU497" i="1"/>
  <c r="BU496" i="1"/>
  <c r="BU495" i="1"/>
  <c r="BU494" i="1"/>
  <c r="BU493" i="1"/>
  <c r="BU492" i="1"/>
  <c r="BU491" i="1"/>
  <c r="BU490" i="1"/>
  <c r="BU489" i="1"/>
  <c r="BU488" i="1"/>
  <c r="BU487" i="1"/>
  <c r="BU486" i="1"/>
  <c r="BU485" i="1"/>
  <c r="BU484" i="1"/>
  <c r="BU483" i="1"/>
  <c r="BU482" i="1"/>
  <c r="BU481" i="1"/>
  <c r="BU480" i="1"/>
  <c r="BU479" i="1"/>
  <c r="BU478" i="1"/>
  <c r="BU477" i="1"/>
  <c r="BU476" i="1"/>
  <c r="BU475" i="1"/>
  <c r="BU474" i="1"/>
  <c r="BU473" i="1"/>
  <c r="BU472" i="1"/>
  <c r="BU471" i="1"/>
  <c r="BU470" i="1"/>
  <c r="BU469" i="1"/>
  <c r="BU468" i="1"/>
  <c r="BU467" i="1"/>
  <c r="BU466" i="1"/>
  <c r="BU465" i="1"/>
  <c r="BU464" i="1"/>
  <c r="BU463" i="1"/>
  <c r="BU462" i="1"/>
  <c r="BU461" i="1"/>
  <c r="BU460" i="1"/>
  <c r="BU459" i="1"/>
  <c r="BU458" i="1"/>
  <c r="BU457" i="1"/>
  <c r="BU456" i="1"/>
  <c r="BU455" i="1"/>
  <c r="BU454" i="1"/>
  <c r="BU453" i="1"/>
  <c r="BU452" i="1"/>
  <c r="BU451" i="1"/>
  <c r="BU450" i="1"/>
  <c r="BU449" i="1"/>
  <c r="BU448" i="1"/>
  <c r="BU447" i="1"/>
  <c r="BU446" i="1"/>
  <c r="BU445" i="1"/>
  <c r="BU444" i="1"/>
  <c r="BU443" i="1"/>
  <c r="BU442" i="1"/>
  <c r="BU441" i="1"/>
  <c r="BU440" i="1"/>
  <c r="BU439" i="1"/>
  <c r="BU438" i="1"/>
  <c r="BU437" i="1"/>
  <c r="BU436" i="1"/>
  <c r="BU435" i="1"/>
  <c r="BU434" i="1"/>
  <c r="BU433" i="1"/>
  <c r="BU432" i="1"/>
  <c r="BU431" i="1"/>
  <c r="BU430" i="1"/>
  <c r="BU429" i="1"/>
  <c r="BU428" i="1"/>
  <c r="BU427" i="1"/>
  <c r="BU426" i="1"/>
  <c r="BU425" i="1"/>
  <c r="BU424" i="1"/>
  <c r="BU423" i="1"/>
  <c r="BU422" i="1"/>
  <c r="BU421" i="1"/>
  <c r="BU420" i="1"/>
  <c r="BU419" i="1"/>
  <c r="BU418" i="1"/>
  <c r="BU417" i="1"/>
  <c r="BU416" i="1"/>
  <c r="BU415" i="1"/>
  <c r="BU414" i="1"/>
  <c r="BU413" i="1"/>
  <c r="BU412" i="1"/>
  <c r="BU411" i="1"/>
  <c r="BU410" i="1"/>
  <c r="BU409" i="1"/>
  <c r="BU408" i="1"/>
  <c r="BU407" i="1"/>
  <c r="BU406" i="1"/>
  <c r="BU405" i="1"/>
  <c r="BU404" i="1"/>
  <c r="BU403" i="1"/>
  <c r="BU402" i="1"/>
  <c r="BU401" i="1"/>
  <c r="BU400" i="1"/>
  <c r="BU399" i="1"/>
  <c r="BU398" i="1"/>
  <c r="BU397" i="1"/>
  <c r="BU396" i="1"/>
  <c r="BU395" i="1"/>
  <c r="BU394" i="1"/>
  <c r="BU393" i="1"/>
  <c r="BU392" i="1"/>
  <c r="BU391" i="1"/>
  <c r="BU390" i="1"/>
  <c r="BU389" i="1"/>
  <c r="BU388" i="1"/>
  <c r="BU387" i="1"/>
  <c r="BU386" i="1"/>
  <c r="BU385" i="1"/>
  <c r="BU384" i="1"/>
  <c r="BU383" i="1"/>
  <c r="BU382" i="1"/>
  <c r="BU381" i="1"/>
  <c r="BU380" i="1"/>
  <c r="BU379" i="1"/>
  <c r="BU378" i="1"/>
  <c r="BU377" i="1"/>
  <c r="BU376" i="1"/>
  <c r="BU375" i="1"/>
  <c r="BU374" i="1"/>
  <c r="BU373" i="1"/>
  <c r="BU372" i="1"/>
  <c r="BU371" i="1"/>
  <c r="BU370" i="1"/>
  <c r="BU369" i="1"/>
  <c r="BU368" i="1"/>
  <c r="BU367" i="1"/>
  <c r="BU366" i="1"/>
  <c r="BU365" i="1"/>
  <c r="BU364" i="1"/>
  <c r="BU363" i="1"/>
  <c r="BU362" i="1"/>
  <c r="BU361" i="1"/>
  <c r="BU360" i="1"/>
  <c r="BU359" i="1"/>
  <c r="BU358" i="1"/>
  <c r="BU357" i="1"/>
  <c r="BU356" i="1"/>
  <c r="BU355" i="1"/>
  <c r="BU354" i="1"/>
  <c r="BU353" i="1"/>
  <c r="BU352" i="1"/>
  <c r="BU351" i="1"/>
  <c r="BU350" i="1"/>
  <c r="BU349" i="1"/>
  <c r="BU348" i="1"/>
  <c r="BU347" i="1"/>
  <c r="BU346" i="1"/>
  <c r="BU345" i="1"/>
  <c r="BU344" i="1"/>
  <c r="BU343" i="1"/>
  <c r="BU342" i="1"/>
  <c r="BU341" i="1"/>
  <c r="BU340" i="1"/>
  <c r="BU339" i="1"/>
  <c r="BU338" i="1"/>
  <c r="BU337" i="1"/>
  <c r="BU336" i="1"/>
  <c r="BU335" i="1"/>
  <c r="BU334" i="1"/>
  <c r="BU333" i="1"/>
  <c r="BU332" i="1"/>
  <c r="BU331" i="1"/>
  <c r="BU330" i="1"/>
  <c r="BU329" i="1"/>
  <c r="BU328" i="1"/>
  <c r="BU327" i="1"/>
  <c r="BU326" i="1"/>
  <c r="BU325" i="1"/>
  <c r="BU324" i="1"/>
  <c r="BU323" i="1"/>
  <c r="BU322" i="1"/>
  <c r="BU321" i="1"/>
  <c r="BU320" i="1"/>
  <c r="BU319" i="1"/>
  <c r="BU318" i="1"/>
  <c r="BU317" i="1"/>
  <c r="BU316" i="1"/>
  <c r="BU315" i="1"/>
  <c r="BU314" i="1"/>
  <c r="BU313" i="1"/>
  <c r="BU312" i="1"/>
  <c r="BU311" i="1"/>
  <c r="BU310" i="1"/>
  <c r="BU309" i="1"/>
  <c r="BU308" i="1"/>
  <c r="BU307" i="1"/>
  <c r="BU306" i="1"/>
  <c r="BU305" i="1"/>
  <c r="BU304" i="1"/>
  <c r="BU303" i="1"/>
  <c r="BU302" i="1"/>
  <c r="BU301" i="1"/>
  <c r="BU300" i="1"/>
  <c r="BU299" i="1"/>
  <c r="BU298" i="1"/>
  <c r="BU297" i="1"/>
  <c r="BU296" i="1"/>
  <c r="BU295" i="1"/>
  <c r="BU294" i="1"/>
  <c r="BU293" i="1"/>
  <c r="BU292" i="1"/>
  <c r="BU291" i="1"/>
  <c r="BU290" i="1"/>
  <c r="BU289" i="1"/>
  <c r="BU288" i="1"/>
  <c r="BU287" i="1"/>
  <c r="BU286" i="1"/>
  <c r="BU285" i="1"/>
  <c r="BU284" i="1"/>
  <c r="BU283" i="1"/>
  <c r="BU282" i="1"/>
  <c r="BU281" i="1"/>
  <c r="BU280" i="1"/>
  <c r="BU279" i="1"/>
  <c r="BU278" i="1"/>
  <c r="BU277" i="1"/>
  <c r="BU276" i="1"/>
  <c r="BU275" i="1"/>
  <c r="BU274" i="1"/>
  <c r="BU273" i="1"/>
  <c r="BU272" i="1"/>
  <c r="BU271" i="1"/>
  <c r="BU270" i="1"/>
  <c r="BU269" i="1"/>
  <c r="BU268" i="1"/>
  <c r="BU267" i="1"/>
  <c r="BU266" i="1"/>
  <c r="BU265" i="1"/>
  <c r="BU264" i="1"/>
  <c r="BU263" i="1"/>
  <c r="BU262" i="1"/>
  <c r="BU261" i="1"/>
  <c r="BU260" i="1"/>
  <c r="BU259" i="1"/>
  <c r="BU258" i="1"/>
  <c r="BU257" i="1"/>
  <c r="BU256" i="1"/>
  <c r="BU255" i="1"/>
  <c r="BU254" i="1"/>
  <c r="BU253" i="1"/>
  <c r="BU252" i="1"/>
  <c r="BU251" i="1"/>
  <c r="BU250" i="1"/>
  <c r="BU249" i="1"/>
  <c r="BU248" i="1"/>
  <c r="BU247" i="1"/>
  <c r="BU246" i="1"/>
  <c r="BU245" i="1"/>
  <c r="BU244" i="1"/>
  <c r="BU243" i="1"/>
  <c r="BU242" i="1"/>
  <c r="BU241" i="1"/>
  <c r="BU240" i="1"/>
  <c r="BU239" i="1"/>
  <c r="BU238" i="1"/>
  <c r="BU237" i="1"/>
  <c r="BU236" i="1"/>
  <c r="BU235" i="1"/>
  <c r="BU234" i="1"/>
  <c r="BU233" i="1"/>
  <c r="BU232" i="1"/>
  <c r="BU231" i="1"/>
  <c r="BU230" i="1"/>
  <c r="BU229" i="1"/>
  <c r="BU228" i="1"/>
  <c r="BU227" i="1"/>
  <c r="BU226" i="1"/>
  <c r="BU225" i="1"/>
  <c r="BU224" i="1"/>
  <c r="BU223" i="1"/>
  <c r="BU222" i="1"/>
  <c r="BU221" i="1"/>
  <c r="BU220" i="1"/>
  <c r="BU219" i="1"/>
  <c r="BU218" i="1"/>
  <c r="BU217" i="1"/>
  <c r="BU216" i="1"/>
  <c r="BU215" i="1"/>
  <c r="BU214" i="1"/>
  <c r="BU213" i="1"/>
  <c r="BU212" i="1"/>
  <c r="BU211" i="1"/>
  <c r="BU210" i="1"/>
  <c r="BU209" i="1"/>
  <c r="BU208" i="1"/>
  <c r="BU207" i="1"/>
  <c r="BU206" i="1"/>
  <c r="BU205" i="1"/>
  <c r="BU204" i="1"/>
  <c r="BU203" i="1"/>
  <c r="BU202" i="1"/>
  <c r="BU201" i="1"/>
  <c r="BU200" i="1"/>
  <c r="BU199" i="1"/>
  <c r="BU198" i="1"/>
  <c r="BU197" i="1"/>
  <c r="BU196" i="1"/>
  <c r="BU195" i="1"/>
  <c r="BU194" i="1"/>
  <c r="BU193" i="1"/>
  <c r="BU192" i="1"/>
  <c r="BU191" i="1"/>
  <c r="BU190" i="1"/>
  <c r="BU189" i="1"/>
  <c r="BU188" i="1"/>
  <c r="BU187" i="1"/>
  <c r="BU186" i="1"/>
  <c r="BU185" i="1"/>
  <c r="BU184" i="1"/>
  <c r="BU183" i="1"/>
  <c r="BU182" i="1"/>
  <c r="BU181" i="1"/>
  <c r="BU180" i="1"/>
  <c r="BU179" i="1"/>
  <c r="BU178" i="1"/>
  <c r="BU177" i="1"/>
  <c r="BU176" i="1"/>
  <c r="BU175" i="1"/>
  <c r="BU174" i="1"/>
  <c r="BU173" i="1"/>
  <c r="BU172" i="1"/>
  <c r="BU171" i="1"/>
  <c r="BU170" i="1"/>
  <c r="BU169" i="1"/>
  <c r="BU168" i="1"/>
  <c r="BU167" i="1"/>
  <c r="BU166" i="1"/>
  <c r="BU165" i="1"/>
  <c r="BU164" i="1"/>
  <c r="BU163" i="1"/>
  <c r="BU162" i="1"/>
  <c r="BU161" i="1"/>
  <c r="BU160" i="1"/>
  <c r="BU159" i="1"/>
  <c r="BU158" i="1"/>
  <c r="BU157" i="1"/>
  <c r="BU156" i="1"/>
  <c r="BU155" i="1"/>
  <c r="BU154" i="1"/>
  <c r="BU153" i="1"/>
  <c r="BU152" i="1"/>
  <c r="BU151" i="1"/>
  <c r="BU150" i="1"/>
  <c r="BU149" i="1"/>
  <c r="BU148" i="1"/>
  <c r="BU147" i="1"/>
  <c r="BU146" i="1"/>
  <c r="BU145" i="1"/>
  <c r="BU144" i="1"/>
  <c r="BU143" i="1"/>
  <c r="BU142" i="1"/>
  <c r="BU141" i="1"/>
  <c r="BU140" i="1"/>
  <c r="BU139" i="1"/>
  <c r="BU138" i="1"/>
  <c r="BU137" i="1"/>
  <c r="BU136" i="1"/>
  <c r="BU135" i="1"/>
  <c r="BU134" i="1"/>
  <c r="BU133" i="1"/>
  <c r="BU132" i="1"/>
  <c r="BU131" i="1"/>
  <c r="BU130" i="1"/>
  <c r="BU129" i="1"/>
  <c r="BU128" i="1"/>
  <c r="BU127" i="1"/>
  <c r="BU126" i="1"/>
  <c r="BU125" i="1"/>
  <c r="BU124" i="1"/>
  <c r="BU123" i="1"/>
  <c r="BU122" i="1"/>
  <c r="BU121" i="1"/>
  <c r="BU120" i="1"/>
  <c r="BU119" i="1"/>
  <c r="BU118" i="1"/>
  <c r="BU117" i="1"/>
  <c r="BU116" i="1"/>
  <c r="BU115" i="1"/>
  <c r="BU114" i="1"/>
  <c r="BU113" i="1"/>
  <c r="BU112" i="1"/>
  <c r="BU111" i="1"/>
  <c r="BU110" i="1"/>
  <c r="BU109" i="1"/>
  <c r="BU108" i="1"/>
  <c r="BU107" i="1"/>
  <c r="BU106" i="1"/>
  <c r="BU105" i="1"/>
  <c r="BU104" i="1"/>
  <c r="BU103" i="1"/>
  <c r="BU102" i="1"/>
  <c r="BU101" i="1"/>
  <c r="BU100" i="1"/>
  <c r="BU99" i="1"/>
  <c r="BU98" i="1"/>
  <c r="BU97" i="1"/>
  <c r="BU96" i="1"/>
  <c r="BU95" i="1"/>
  <c r="BU94" i="1"/>
  <c r="BU93" i="1"/>
  <c r="BU92" i="1"/>
  <c r="BU91" i="1"/>
  <c r="BU90" i="1"/>
  <c r="BU89" i="1"/>
  <c r="BU88" i="1"/>
  <c r="BU87" i="1"/>
  <c r="BU86" i="1"/>
  <c r="BU85" i="1"/>
  <c r="BU84" i="1"/>
  <c r="BU83" i="1"/>
  <c r="BU82" i="1"/>
  <c r="BU81" i="1"/>
  <c r="BU80" i="1"/>
  <c r="BU79" i="1"/>
  <c r="BU78" i="1"/>
  <c r="BU77" i="1"/>
  <c r="BU76" i="1"/>
  <c r="BU75" i="1"/>
  <c r="BU74" i="1"/>
  <c r="BU73" i="1"/>
  <c r="BU72" i="1"/>
  <c r="BU71" i="1"/>
  <c r="BU70" i="1"/>
  <c r="BU69" i="1"/>
  <c r="BU68" i="1"/>
  <c r="BU67" i="1"/>
  <c r="BU66" i="1"/>
  <c r="BU65" i="1"/>
  <c r="BU64" i="1"/>
  <c r="BU63" i="1"/>
  <c r="BU62" i="1"/>
  <c r="BU61" i="1"/>
  <c r="BU60" i="1"/>
  <c r="BU59" i="1"/>
  <c r="BU58" i="1"/>
  <c r="BU57" i="1"/>
  <c r="BU56" i="1"/>
  <c r="BU55" i="1"/>
  <c r="BU54" i="1"/>
  <c r="BU53" i="1"/>
  <c r="BU52" i="1"/>
  <c r="BU51" i="1"/>
  <c r="BU50" i="1"/>
  <c r="BU49" i="1"/>
  <c r="BU48" i="1"/>
  <c r="BU47" i="1"/>
  <c r="BU46" i="1"/>
  <c r="BU45" i="1"/>
  <c r="BU44" i="1"/>
  <c r="BU43" i="1"/>
  <c r="BU42" i="1"/>
  <c r="BU41" i="1"/>
  <c r="BU40" i="1"/>
  <c r="BU39" i="1"/>
  <c r="BU38" i="1"/>
  <c r="BU37" i="1"/>
  <c r="BU36" i="1"/>
  <c r="BU35" i="1"/>
  <c r="BU34" i="1"/>
  <c r="BU33" i="1"/>
  <c r="BU32" i="1"/>
  <c r="BU31" i="1"/>
  <c r="BU30" i="1"/>
  <c r="BU29" i="1"/>
  <c r="BU28" i="1"/>
  <c r="BU27" i="1"/>
  <c r="BU26" i="1"/>
  <c r="BU25" i="1"/>
  <c r="BU24" i="1"/>
  <c r="BU23" i="1"/>
  <c r="BU22" i="1"/>
  <c r="BU21" i="1"/>
  <c r="BU20" i="1"/>
  <c r="BU19" i="1"/>
  <c r="BU18" i="1"/>
  <c r="BU17" i="1"/>
  <c r="BU16" i="1"/>
  <c r="BU15" i="1"/>
  <c r="BU14" i="1"/>
  <c r="BU13" i="1"/>
  <c r="BU12" i="1"/>
  <c r="BU11" i="1"/>
  <c r="BU10" i="1"/>
  <c r="BU9" i="1"/>
  <c r="BU8" i="1"/>
  <c r="BU7" i="1"/>
  <c r="BU6" i="1"/>
  <c r="BU5" i="1"/>
  <c r="BU4" i="1"/>
  <c r="BU3" i="1"/>
  <c r="BU2" i="1"/>
  <c r="BT742" i="1"/>
  <c r="BS742" i="1"/>
  <c r="BR742" i="1"/>
  <c r="BQ742" i="1"/>
  <c r="BP742" i="1"/>
  <c r="BO742" i="1"/>
  <c r="BN742" i="1"/>
  <c r="BM742" i="1"/>
  <c r="BL742" i="1"/>
  <c r="BK742" i="1"/>
  <c r="BJ742" i="1"/>
  <c r="BT741" i="1"/>
  <c r="BS741" i="1"/>
  <c r="BR741" i="1"/>
  <c r="BQ741" i="1"/>
  <c r="BP741" i="1"/>
  <c r="BO741" i="1"/>
  <c r="BN741" i="1"/>
  <c r="BM741" i="1"/>
  <c r="BL741" i="1"/>
  <c r="BK741" i="1"/>
  <c r="BJ741" i="1"/>
  <c r="BT740" i="1"/>
  <c r="BS740" i="1"/>
  <c r="BR740" i="1"/>
  <c r="BQ740" i="1"/>
  <c r="BP740" i="1"/>
  <c r="BO740" i="1"/>
  <c r="BN740" i="1"/>
  <c r="BM740" i="1"/>
  <c r="BL740" i="1"/>
  <c r="BK740" i="1"/>
  <c r="BJ740" i="1"/>
  <c r="BT739" i="1"/>
  <c r="BS739" i="1"/>
  <c r="BR739" i="1"/>
  <c r="BQ739" i="1"/>
  <c r="BP739" i="1"/>
  <c r="BO739" i="1"/>
  <c r="BN739" i="1"/>
  <c r="BM739" i="1"/>
  <c r="BL739" i="1"/>
  <c r="BK739" i="1"/>
  <c r="BJ739" i="1"/>
  <c r="BT738" i="1"/>
  <c r="BS738" i="1"/>
  <c r="BR738" i="1"/>
  <c r="BQ738" i="1"/>
  <c r="BP738" i="1"/>
  <c r="BO738" i="1"/>
  <c r="BN738" i="1"/>
  <c r="BM738" i="1"/>
  <c r="BL738" i="1"/>
  <c r="BK738" i="1"/>
  <c r="BJ738" i="1"/>
  <c r="BT737" i="1"/>
  <c r="BS737" i="1"/>
  <c r="BR737" i="1"/>
  <c r="BQ737" i="1"/>
  <c r="BP737" i="1"/>
  <c r="BO737" i="1"/>
  <c r="BN737" i="1"/>
  <c r="BM737" i="1"/>
  <c r="BL737" i="1"/>
  <c r="BK737" i="1"/>
  <c r="BJ737" i="1"/>
  <c r="BT736" i="1"/>
  <c r="BS736" i="1"/>
  <c r="BR736" i="1"/>
  <c r="BQ736" i="1"/>
  <c r="BP736" i="1"/>
  <c r="BO736" i="1"/>
  <c r="BN736" i="1"/>
  <c r="BM736" i="1"/>
  <c r="BL736" i="1"/>
  <c r="BK736" i="1"/>
  <c r="BJ736" i="1"/>
  <c r="BT735" i="1"/>
  <c r="BS735" i="1"/>
  <c r="BR735" i="1"/>
  <c r="BQ735" i="1"/>
  <c r="BP735" i="1"/>
  <c r="BO735" i="1"/>
  <c r="BN735" i="1"/>
  <c r="BM735" i="1"/>
  <c r="BL735" i="1"/>
  <c r="BK735" i="1"/>
  <c r="BJ735" i="1"/>
  <c r="BT734" i="1"/>
  <c r="BS734" i="1"/>
  <c r="BR734" i="1"/>
  <c r="BQ734" i="1"/>
  <c r="BP734" i="1"/>
  <c r="BO734" i="1"/>
  <c r="BN734" i="1"/>
  <c r="BM734" i="1"/>
  <c r="BL734" i="1"/>
  <c r="BK734" i="1"/>
  <c r="BJ734" i="1"/>
  <c r="BT733" i="1"/>
  <c r="BS733" i="1"/>
  <c r="BR733" i="1"/>
  <c r="BQ733" i="1"/>
  <c r="BP733" i="1"/>
  <c r="BO733" i="1"/>
  <c r="BN733" i="1"/>
  <c r="BM733" i="1"/>
  <c r="BL733" i="1"/>
  <c r="BK733" i="1"/>
  <c r="BJ733" i="1"/>
  <c r="BT732" i="1"/>
  <c r="BS732" i="1"/>
  <c r="BR732" i="1"/>
  <c r="BQ732" i="1"/>
  <c r="BP732" i="1"/>
  <c r="BO732" i="1"/>
  <c r="BN732" i="1"/>
  <c r="BM732" i="1"/>
  <c r="BL732" i="1"/>
  <c r="BK732" i="1"/>
  <c r="BJ732" i="1"/>
  <c r="BT731" i="1"/>
  <c r="BS731" i="1"/>
  <c r="BR731" i="1"/>
  <c r="BQ731" i="1"/>
  <c r="BP731" i="1"/>
  <c r="BO731" i="1"/>
  <c r="BN731" i="1"/>
  <c r="BM731" i="1"/>
  <c r="BL731" i="1"/>
  <c r="BK731" i="1"/>
  <c r="BJ731" i="1"/>
  <c r="BT730" i="1"/>
  <c r="BS730" i="1"/>
  <c r="BR730" i="1"/>
  <c r="BQ730" i="1"/>
  <c r="BP730" i="1"/>
  <c r="BO730" i="1"/>
  <c r="BN730" i="1"/>
  <c r="BM730" i="1"/>
  <c r="BL730" i="1"/>
  <c r="BK730" i="1"/>
  <c r="BJ730" i="1"/>
  <c r="BT729" i="1"/>
  <c r="BS729" i="1"/>
  <c r="BR729" i="1"/>
  <c r="BQ729" i="1"/>
  <c r="BP729" i="1"/>
  <c r="BO729" i="1"/>
  <c r="BN729" i="1"/>
  <c r="BM729" i="1"/>
  <c r="BL729" i="1"/>
  <c r="BK729" i="1"/>
  <c r="BJ729" i="1"/>
  <c r="BT728" i="1"/>
  <c r="BS728" i="1"/>
  <c r="BR728" i="1"/>
  <c r="BQ728" i="1"/>
  <c r="BP728" i="1"/>
  <c r="BO728" i="1"/>
  <c r="BN728" i="1"/>
  <c r="BM728" i="1"/>
  <c r="BL728" i="1"/>
  <c r="BK728" i="1"/>
  <c r="BJ728" i="1"/>
  <c r="BT727" i="1"/>
  <c r="BS727" i="1"/>
  <c r="BR727" i="1"/>
  <c r="BQ727" i="1"/>
  <c r="BP727" i="1"/>
  <c r="BO727" i="1"/>
  <c r="BN727" i="1"/>
  <c r="BM727" i="1"/>
  <c r="BL727" i="1"/>
  <c r="BK727" i="1"/>
  <c r="BJ727" i="1"/>
  <c r="BT726" i="1"/>
  <c r="BS726" i="1"/>
  <c r="BR726" i="1"/>
  <c r="BQ726" i="1"/>
  <c r="BP726" i="1"/>
  <c r="BO726" i="1"/>
  <c r="BN726" i="1"/>
  <c r="BM726" i="1"/>
  <c r="BL726" i="1"/>
  <c r="BK726" i="1"/>
  <c r="BJ726" i="1"/>
  <c r="BT725" i="1"/>
  <c r="BS725" i="1"/>
  <c r="BR725" i="1"/>
  <c r="BQ725" i="1"/>
  <c r="BP725" i="1"/>
  <c r="BO725" i="1"/>
  <c r="BN725" i="1"/>
  <c r="BM725" i="1"/>
  <c r="BL725" i="1"/>
  <c r="BK725" i="1"/>
  <c r="BJ725" i="1"/>
  <c r="BT724" i="1"/>
  <c r="BS724" i="1"/>
  <c r="BR724" i="1"/>
  <c r="BQ724" i="1"/>
  <c r="BP724" i="1"/>
  <c r="BO724" i="1"/>
  <c r="BN724" i="1"/>
  <c r="BM724" i="1"/>
  <c r="BL724" i="1"/>
  <c r="BK724" i="1"/>
  <c r="BJ724" i="1"/>
  <c r="BT723" i="1"/>
  <c r="BS723" i="1"/>
  <c r="BR723" i="1"/>
  <c r="BQ723" i="1"/>
  <c r="BP723" i="1"/>
  <c r="BO723" i="1"/>
  <c r="BN723" i="1"/>
  <c r="BM723" i="1"/>
  <c r="BL723" i="1"/>
  <c r="BK723" i="1"/>
  <c r="BJ723" i="1"/>
  <c r="BT722" i="1"/>
  <c r="BS722" i="1"/>
  <c r="BR722" i="1"/>
  <c r="BQ722" i="1"/>
  <c r="BP722" i="1"/>
  <c r="BO722" i="1"/>
  <c r="BN722" i="1"/>
  <c r="BM722" i="1"/>
  <c r="BL722" i="1"/>
  <c r="BK722" i="1"/>
  <c r="BJ722" i="1"/>
  <c r="BT721" i="1"/>
  <c r="BS721" i="1"/>
  <c r="BR721" i="1"/>
  <c r="BQ721" i="1"/>
  <c r="BP721" i="1"/>
  <c r="BO721" i="1"/>
  <c r="BN721" i="1"/>
  <c r="BM721" i="1"/>
  <c r="BL721" i="1"/>
  <c r="BK721" i="1"/>
  <c r="BJ721" i="1"/>
  <c r="BT720" i="1"/>
  <c r="BS720" i="1"/>
  <c r="BR720" i="1"/>
  <c r="BQ720" i="1"/>
  <c r="BP720" i="1"/>
  <c r="BO720" i="1"/>
  <c r="BN720" i="1"/>
  <c r="BM720" i="1"/>
  <c r="BL720" i="1"/>
  <c r="BK720" i="1"/>
  <c r="BJ720" i="1"/>
  <c r="BT719" i="1"/>
  <c r="BS719" i="1"/>
  <c r="BR719" i="1"/>
  <c r="BQ719" i="1"/>
  <c r="BP719" i="1"/>
  <c r="BO719" i="1"/>
  <c r="BN719" i="1"/>
  <c r="BM719" i="1"/>
  <c r="BL719" i="1"/>
  <c r="BK719" i="1"/>
  <c r="BJ719" i="1"/>
  <c r="BT718" i="1"/>
  <c r="BS718" i="1"/>
  <c r="BR718" i="1"/>
  <c r="BQ718" i="1"/>
  <c r="BP718" i="1"/>
  <c r="BO718" i="1"/>
  <c r="BN718" i="1"/>
  <c r="BM718" i="1"/>
  <c r="BL718" i="1"/>
  <c r="BK718" i="1"/>
  <c r="BJ718" i="1"/>
  <c r="BT717" i="1"/>
  <c r="BS717" i="1"/>
  <c r="BR717" i="1"/>
  <c r="BQ717" i="1"/>
  <c r="BP717" i="1"/>
  <c r="BO717" i="1"/>
  <c r="BN717" i="1"/>
  <c r="BM717" i="1"/>
  <c r="BL717" i="1"/>
  <c r="BK717" i="1"/>
  <c r="BJ717" i="1"/>
  <c r="BT716" i="1"/>
  <c r="BS716" i="1"/>
  <c r="BR716" i="1"/>
  <c r="BQ716" i="1"/>
  <c r="BP716" i="1"/>
  <c r="BO716" i="1"/>
  <c r="BN716" i="1"/>
  <c r="BM716" i="1"/>
  <c r="BL716" i="1"/>
  <c r="BK716" i="1"/>
  <c r="BJ716" i="1"/>
  <c r="BT715" i="1"/>
  <c r="BS715" i="1"/>
  <c r="BR715" i="1"/>
  <c r="BQ715" i="1"/>
  <c r="BP715" i="1"/>
  <c r="BO715" i="1"/>
  <c r="BN715" i="1"/>
  <c r="BM715" i="1"/>
  <c r="BL715" i="1"/>
  <c r="BK715" i="1"/>
  <c r="BJ715" i="1"/>
  <c r="BT714" i="1"/>
  <c r="BS714" i="1"/>
  <c r="BR714" i="1"/>
  <c r="BQ714" i="1"/>
  <c r="BP714" i="1"/>
  <c r="BO714" i="1"/>
  <c r="BN714" i="1"/>
  <c r="BM714" i="1"/>
  <c r="BL714" i="1"/>
  <c r="BK714" i="1"/>
  <c r="BJ714" i="1"/>
  <c r="BT713" i="1"/>
  <c r="BS713" i="1"/>
  <c r="BR713" i="1"/>
  <c r="BQ713" i="1"/>
  <c r="BP713" i="1"/>
  <c r="BO713" i="1"/>
  <c r="BN713" i="1"/>
  <c r="BM713" i="1"/>
  <c r="BL713" i="1"/>
  <c r="BK713" i="1"/>
  <c r="BJ713" i="1"/>
  <c r="BT712" i="1"/>
  <c r="BS712" i="1"/>
  <c r="BR712" i="1"/>
  <c r="BQ712" i="1"/>
  <c r="BP712" i="1"/>
  <c r="BO712" i="1"/>
  <c r="BN712" i="1"/>
  <c r="BM712" i="1"/>
  <c r="BL712" i="1"/>
  <c r="BK712" i="1"/>
  <c r="BJ712" i="1"/>
  <c r="BT711" i="1"/>
  <c r="BS711" i="1"/>
  <c r="BR711" i="1"/>
  <c r="BQ711" i="1"/>
  <c r="BP711" i="1"/>
  <c r="BO711" i="1"/>
  <c r="BN711" i="1"/>
  <c r="BM711" i="1"/>
  <c r="BL711" i="1"/>
  <c r="BK711" i="1"/>
  <c r="BJ711" i="1"/>
  <c r="BT710" i="1"/>
  <c r="BS710" i="1"/>
  <c r="BR710" i="1"/>
  <c r="BQ710" i="1"/>
  <c r="BP710" i="1"/>
  <c r="BO710" i="1"/>
  <c r="BN710" i="1"/>
  <c r="BM710" i="1"/>
  <c r="BL710" i="1"/>
  <c r="BK710" i="1"/>
  <c r="BJ710" i="1"/>
  <c r="BT709" i="1"/>
  <c r="BS709" i="1"/>
  <c r="BR709" i="1"/>
  <c r="BQ709" i="1"/>
  <c r="BP709" i="1"/>
  <c r="BO709" i="1"/>
  <c r="BN709" i="1"/>
  <c r="BM709" i="1"/>
  <c r="BL709" i="1"/>
  <c r="BK709" i="1"/>
  <c r="BJ709" i="1"/>
  <c r="BT708" i="1"/>
  <c r="BS708" i="1"/>
  <c r="BR708" i="1"/>
  <c r="BQ708" i="1"/>
  <c r="BP708" i="1"/>
  <c r="BO708" i="1"/>
  <c r="BN708" i="1"/>
  <c r="BM708" i="1"/>
  <c r="BL708" i="1"/>
  <c r="BK708" i="1"/>
  <c r="BJ708" i="1"/>
  <c r="BT707" i="1"/>
  <c r="BS707" i="1"/>
  <c r="BR707" i="1"/>
  <c r="BQ707" i="1"/>
  <c r="BP707" i="1"/>
  <c r="BO707" i="1"/>
  <c r="BN707" i="1"/>
  <c r="BM707" i="1"/>
  <c r="BL707" i="1"/>
  <c r="BK707" i="1"/>
  <c r="BJ707" i="1"/>
  <c r="BT706" i="1"/>
  <c r="BS706" i="1"/>
  <c r="BR706" i="1"/>
  <c r="BQ706" i="1"/>
  <c r="BP706" i="1"/>
  <c r="BO706" i="1"/>
  <c r="BN706" i="1"/>
  <c r="BM706" i="1"/>
  <c r="BL706" i="1"/>
  <c r="BK706" i="1"/>
  <c r="BJ706" i="1"/>
  <c r="BT705" i="1"/>
  <c r="BS705" i="1"/>
  <c r="BR705" i="1"/>
  <c r="BQ705" i="1"/>
  <c r="BP705" i="1"/>
  <c r="BO705" i="1"/>
  <c r="BN705" i="1"/>
  <c r="BM705" i="1"/>
  <c r="BL705" i="1"/>
  <c r="BK705" i="1"/>
  <c r="BJ705" i="1"/>
  <c r="BT704" i="1"/>
  <c r="BS704" i="1"/>
  <c r="BR704" i="1"/>
  <c r="BQ704" i="1"/>
  <c r="BP704" i="1"/>
  <c r="BO704" i="1"/>
  <c r="BN704" i="1"/>
  <c r="BM704" i="1"/>
  <c r="BL704" i="1"/>
  <c r="BK704" i="1"/>
  <c r="BJ704" i="1"/>
  <c r="BT703" i="1"/>
  <c r="BS703" i="1"/>
  <c r="BR703" i="1"/>
  <c r="BQ703" i="1"/>
  <c r="BP703" i="1"/>
  <c r="BO703" i="1"/>
  <c r="BN703" i="1"/>
  <c r="BM703" i="1"/>
  <c r="BL703" i="1"/>
  <c r="BK703" i="1"/>
  <c r="BJ703" i="1"/>
  <c r="BT702" i="1"/>
  <c r="BS702" i="1"/>
  <c r="BR702" i="1"/>
  <c r="BQ702" i="1"/>
  <c r="BP702" i="1"/>
  <c r="BO702" i="1"/>
  <c r="BN702" i="1"/>
  <c r="BM702" i="1"/>
  <c r="BL702" i="1"/>
  <c r="BK702" i="1"/>
  <c r="BJ702" i="1"/>
  <c r="BT701" i="1"/>
  <c r="BS701" i="1"/>
  <c r="BR701" i="1"/>
  <c r="BQ701" i="1"/>
  <c r="BP701" i="1"/>
  <c r="BO701" i="1"/>
  <c r="BN701" i="1"/>
  <c r="BM701" i="1"/>
  <c r="BL701" i="1"/>
  <c r="BK701" i="1"/>
  <c r="BJ701" i="1"/>
  <c r="BT700" i="1"/>
  <c r="BS700" i="1"/>
  <c r="BR700" i="1"/>
  <c r="BQ700" i="1"/>
  <c r="BP700" i="1"/>
  <c r="BO700" i="1"/>
  <c r="BN700" i="1"/>
  <c r="BM700" i="1"/>
  <c r="BL700" i="1"/>
  <c r="BK700" i="1"/>
  <c r="BJ700" i="1"/>
  <c r="BT699" i="1"/>
  <c r="BS699" i="1"/>
  <c r="BR699" i="1"/>
  <c r="BQ699" i="1"/>
  <c r="BP699" i="1"/>
  <c r="BO699" i="1"/>
  <c r="BN699" i="1"/>
  <c r="BM699" i="1"/>
  <c r="BL699" i="1"/>
  <c r="BK699" i="1"/>
  <c r="BJ699" i="1"/>
  <c r="BT698" i="1"/>
  <c r="BS698" i="1"/>
  <c r="BR698" i="1"/>
  <c r="BQ698" i="1"/>
  <c r="BP698" i="1"/>
  <c r="BO698" i="1"/>
  <c r="BN698" i="1"/>
  <c r="BM698" i="1"/>
  <c r="BL698" i="1"/>
  <c r="BK698" i="1"/>
  <c r="BJ698" i="1"/>
  <c r="BT697" i="1"/>
  <c r="BS697" i="1"/>
  <c r="BR697" i="1"/>
  <c r="BQ697" i="1"/>
  <c r="BP697" i="1"/>
  <c r="BO697" i="1"/>
  <c r="BN697" i="1"/>
  <c r="BM697" i="1"/>
  <c r="BL697" i="1"/>
  <c r="BK697" i="1"/>
  <c r="BJ697" i="1"/>
  <c r="BT696" i="1"/>
  <c r="BS696" i="1"/>
  <c r="BR696" i="1"/>
  <c r="BQ696" i="1"/>
  <c r="BP696" i="1"/>
  <c r="BO696" i="1"/>
  <c r="BN696" i="1"/>
  <c r="BM696" i="1"/>
  <c r="BL696" i="1"/>
  <c r="BK696" i="1"/>
  <c r="BJ696" i="1"/>
  <c r="BT695" i="1"/>
  <c r="BS695" i="1"/>
  <c r="BR695" i="1"/>
  <c r="BQ695" i="1"/>
  <c r="BP695" i="1"/>
  <c r="BO695" i="1"/>
  <c r="BN695" i="1"/>
  <c r="BM695" i="1"/>
  <c r="BL695" i="1"/>
  <c r="BK695" i="1"/>
  <c r="BJ695" i="1"/>
  <c r="BT694" i="1"/>
  <c r="BS694" i="1"/>
  <c r="BR694" i="1"/>
  <c r="BQ694" i="1"/>
  <c r="BP694" i="1"/>
  <c r="BO694" i="1"/>
  <c r="BN694" i="1"/>
  <c r="BM694" i="1"/>
  <c r="BL694" i="1"/>
  <c r="BK694" i="1"/>
  <c r="BJ694" i="1"/>
  <c r="BT693" i="1"/>
  <c r="BS693" i="1"/>
  <c r="BR693" i="1"/>
  <c r="BQ693" i="1"/>
  <c r="BP693" i="1"/>
  <c r="BO693" i="1"/>
  <c r="BN693" i="1"/>
  <c r="BM693" i="1"/>
  <c r="BL693" i="1"/>
  <c r="BK693" i="1"/>
  <c r="BJ693" i="1"/>
  <c r="BT692" i="1"/>
  <c r="BS692" i="1"/>
  <c r="BR692" i="1"/>
  <c r="BQ692" i="1"/>
  <c r="BP692" i="1"/>
  <c r="BO692" i="1"/>
  <c r="BN692" i="1"/>
  <c r="BM692" i="1"/>
  <c r="BL692" i="1"/>
  <c r="BK692" i="1"/>
  <c r="BJ692" i="1"/>
  <c r="BT691" i="1"/>
  <c r="BS691" i="1"/>
  <c r="BR691" i="1"/>
  <c r="BQ691" i="1"/>
  <c r="BP691" i="1"/>
  <c r="BO691" i="1"/>
  <c r="BN691" i="1"/>
  <c r="BM691" i="1"/>
  <c r="BL691" i="1"/>
  <c r="BK691" i="1"/>
  <c r="BJ691" i="1"/>
  <c r="BT690" i="1"/>
  <c r="BS690" i="1"/>
  <c r="BR690" i="1"/>
  <c r="BQ690" i="1"/>
  <c r="BP690" i="1"/>
  <c r="BO690" i="1"/>
  <c r="BN690" i="1"/>
  <c r="BM690" i="1"/>
  <c r="BL690" i="1"/>
  <c r="BK690" i="1"/>
  <c r="BJ690" i="1"/>
  <c r="BT689" i="1"/>
  <c r="BS689" i="1"/>
  <c r="BR689" i="1"/>
  <c r="BQ689" i="1"/>
  <c r="BP689" i="1"/>
  <c r="BO689" i="1"/>
  <c r="BN689" i="1"/>
  <c r="BM689" i="1"/>
  <c r="BL689" i="1"/>
  <c r="BK689" i="1"/>
  <c r="BJ689" i="1"/>
  <c r="BT688" i="1"/>
  <c r="BS688" i="1"/>
  <c r="BR688" i="1"/>
  <c r="BQ688" i="1"/>
  <c r="BP688" i="1"/>
  <c r="BO688" i="1"/>
  <c r="BN688" i="1"/>
  <c r="BM688" i="1"/>
  <c r="BL688" i="1"/>
  <c r="BK688" i="1"/>
  <c r="BJ688" i="1"/>
  <c r="BT687" i="1"/>
  <c r="BS687" i="1"/>
  <c r="BR687" i="1"/>
  <c r="BQ687" i="1"/>
  <c r="BP687" i="1"/>
  <c r="BO687" i="1"/>
  <c r="BN687" i="1"/>
  <c r="BM687" i="1"/>
  <c r="BL687" i="1"/>
  <c r="BK687" i="1"/>
  <c r="BJ687" i="1"/>
  <c r="BT686" i="1"/>
  <c r="BS686" i="1"/>
  <c r="BR686" i="1"/>
  <c r="BQ686" i="1"/>
  <c r="BP686" i="1"/>
  <c r="BO686" i="1"/>
  <c r="BN686" i="1"/>
  <c r="BM686" i="1"/>
  <c r="BL686" i="1"/>
  <c r="BK686" i="1"/>
  <c r="BJ686" i="1"/>
  <c r="BT685" i="1"/>
  <c r="BS685" i="1"/>
  <c r="BR685" i="1"/>
  <c r="BQ685" i="1"/>
  <c r="BP685" i="1"/>
  <c r="BO685" i="1"/>
  <c r="BN685" i="1"/>
  <c r="BM685" i="1"/>
  <c r="BL685" i="1"/>
  <c r="BK685" i="1"/>
  <c r="BJ685" i="1"/>
  <c r="BT684" i="1"/>
  <c r="BS684" i="1"/>
  <c r="BR684" i="1"/>
  <c r="BQ684" i="1"/>
  <c r="BP684" i="1"/>
  <c r="BO684" i="1"/>
  <c r="BN684" i="1"/>
  <c r="BM684" i="1"/>
  <c r="BL684" i="1"/>
  <c r="BK684" i="1"/>
  <c r="BJ684" i="1"/>
  <c r="BT683" i="1"/>
  <c r="BS683" i="1"/>
  <c r="BR683" i="1"/>
  <c r="BQ683" i="1"/>
  <c r="BP683" i="1"/>
  <c r="BO683" i="1"/>
  <c r="BN683" i="1"/>
  <c r="BM683" i="1"/>
  <c r="BL683" i="1"/>
  <c r="BK683" i="1"/>
  <c r="BJ683" i="1"/>
  <c r="BT682" i="1"/>
  <c r="BS682" i="1"/>
  <c r="BR682" i="1"/>
  <c r="BQ682" i="1"/>
  <c r="BP682" i="1"/>
  <c r="BO682" i="1"/>
  <c r="BN682" i="1"/>
  <c r="BM682" i="1"/>
  <c r="BL682" i="1"/>
  <c r="BK682" i="1"/>
  <c r="BJ682" i="1"/>
  <c r="BT681" i="1"/>
  <c r="BS681" i="1"/>
  <c r="BR681" i="1"/>
  <c r="BQ681" i="1"/>
  <c r="BP681" i="1"/>
  <c r="BO681" i="1"/>
  <c r="BN681" i="1"/>
  <c r="BM681" i="1"/>
  <c r="BL681" i="1"/>
  <c r="BK681" i="1"/>
  <c r="BJ681" i="1"/>
  <c r="BT680" i="1"/>
  <c r="BS680" i="1"/>
  <c r="BR680" i="1"/>
  <c r="BQ680" i="1"/>
  <c r="BP680" i="1"/>
  <c r="BO680" i="1"/>
  <c r="BN680" i="1"/>
  <c r="BM680" i="1"/>
  <c r="BL680" i="1"/>
  <c r="BK680" i="1"/>
  <c r="BJ680" i="1"/>
  <c r="BT679" i="1"/>
  <c r="BS679" i="1"/>
  <c r="BR679" i="1"/>
  <c r="BQ679" i="1"/>
  <c r="BP679" i="1"/>
  <c r="BO679" i="1"/>
  <c r="BN679" i="1"/>
  <c r="BM679" i="1"/>
  <c r="BL679" i="1"/>
  <c r="BK679" i="1"/>
  <c r="BJ679" i="1"/>
  <c r="BT678" i="1"/>
  <c r="BS678" i="1"/>
  <c r="BR678" i="1"/>
  <c r="BQ678" i="1"/>
  <c r="BP678" i="1"/>
  <c r="BO678" i="1"/>
  <c r="BN678" i="1"/>
  <c r="BM678" i="1"/>
  <c r="BL678" i="1"/>
  <c r="BK678" i="1"/>
  <c r="BJ678" i="1"/>
  <c r="BT677" i="1"/>
  <c r="BS677" i="1"/>
  <c r="BR677" i="1"/>
  <c r="BQ677" i="1"/>
  <c r="BP677" i="1"/>
  <c r="BO677" i="1"/>
  <c r="BN677" i="1"/>
  <c r="BM677" i="1"/>
  <c r="BL677" i="1"/>
  <c r="BK677" i="1"/>
  <c r="BJ677" i="1"/>
  <c r="BT676" i="1"/>
  <c r="BS676" i="1"/>
  <c r="BR676" i="1"/>
  <c r="BQ676" i="1"/>
  <c r="BP676" i="1"/>
  <c r="BO676" i="1"/>
  <c r="BN676" i="1"/>
  <c r="BM676" i="1"/>
  <c r="BL676" i="1"/>
  <c r="BK676" i="1"/>
  <c r="BJ676" i="1"/>
  <c r="BT675" i="1"/>
  <c r="BS675" i="1"/>
  <c r="BR675" i="1"/>
  <c r="BQ675" i="1"/>
  <c r="BP675" i="1"/>
  <c r="BO675" i="1"/>
  <c r="BN675" i="1"/>
  <c r="BM675" i="1"/>
  <c r="BL675" i="1"/>
  <c r="BK675" i="1"/>
  <c r="BJ675" i="1"/>
  <c r="BT674" i="1"/>
  <c r="BS674" i="1"/>
  <c r="BR674" i="1"/>
  <c r="BQ674" i="1"/>
  <c r="BP674" i="1"/>
  <c r="BO674" i="1"/>
  <c r="BN674" i="1"/>
  <c r="BM674" i="1"/>
  <c r="BL674" i="1"/>
  <c r="BK674" i="1"/>
  <c r="BJ674" i="1"/>
  <c r="BT673" i="1"/>
  <c r="BS673" i="1"/>
  <c r="BR673" i="1"/>
  <c r="BQ673" i="1"/>
  <c r="BP673" i="1"/>
  <c r="BO673" i="1"/>
  <c r="BN673" i="1"/>
  <c r="BM673" i="1"/>
  <c r="BL673" i="1"/>
  <c r="BK673" i="1"/>
  <c r="BJ673" i="1"/>
  <c r="BT672" i="1"/>
  <c r="BS672" i="1"/>
  <c r="BR672" i="1"/>
  <c r="BQ672" i="1"/>
  <c r="BP672" i="1"/>
  <c r="BO672" i="1"/>
  <c r="BN672" i="1"/>
  <c r="BM672" i="1"/>
  <c r="BL672" i="1"/>
  <c r="BK672" i="1"/>
  <c r="BJ672" i="1"/>
  <c r="BT671" i="1"/>
  <c r="BS671" i="1"/>
  <c r="BR671" i="1"/>
  <c r="BQ671" i="1"/>
  <c r="BP671" i="1"/>
  <c r="BO671" i="1"/>
  <c r="BN671" i="1"/>
  <c r="BM671" i="1"/>
  <c r="BL671" i="1"/>
  <c r="BK671" i="1"/>
  <c r="BJ671" i="1"/>
  <c r="BT670" i="1"/>
  <c r="BS670" i="1"/>
  <c r="BR670" i="1"/>
  <c r="BQ670" i="1"/>
  <c r="BP670" i="1"/>
  <c r="BO670" i="1"/>
  <c r="BN670" i="1"/>
  <c r="BM670" i="1"/>
  <c r="BL670" i="1"/>
  <c r="BK670" i="1"/>
  <c r="BJ670" i="1"/>
  <c r="BT669" i="1"/>
  <c r="BS669" i="1"/>
  <c r="BR669" i="1"/>
  <c r="BQ669" i="1"/>
  <c r="BP669" i="1"/>
  <c r="BO669" i="1"/>
  <c r="BN669" i="1"/>
  <c r="BM669" i="1"/>
  <c r="BL669" i="1"/>
  <c r="BK669" i="1"/>
  <c r="BJ669" i="1"/>
  <c r="BT668" i="1"/>
  <c r="BS668" i="1"/>
  <c r="BR668" i="1"/>
  <c r="BQ668" i="1"/>
  <c r="BP668" i="1"/>
  <c r="BO668" i="1"/>
  <c r="BN668" i="1"/>
  <c r="BM668" i="1"/>
  <c r="BL668" i="1"/>
  <c r="BK668" i="1"/>
  <c r="BJ668" i="1"/>
  <c r="BT667" i="1"/>
  <c r="BS667" i="1"/>
  <c r="BR667" i="1"/>
  <c r="BQ667" i="1"/>
  <c r="BP667" i="1"/>
  <c r="BO667" i="1"/>
  <c r="BN667" i="1"/>
  <c r="BM667" i="1"/>
  <c r="BL667" i="1"/>
  <c r="BK667" i="1"/>
  <c r="BJ667" i="1"/>
  <c r="BT666" i="1"/>
  <c r="BS666" i="1"/>
  <c r="BR666" i="1"/>
  <c r="BQ666" i="1"/>
  <c r="BP666" i="1"/>
  <c r="BO666" i="1"/>
  <c r="BN666" i="1"/>
  <c r="BM666" i="1"/>
  <c r="BL666" i="1"/>
  <c r="BK666" i="1"/>
  <c r="BJ666" i="1"/>
  <c r="BT665" i="1"/>
  <c r="BS665" i="1"/>
  <c r="BR665" i="1"/>
  <c r="BQ665" i="1"/>
  <c r="BP665" i="1"/>
  <c r="BO665" i="1"/>
  <c r="BN665" i="1"/>
  <c r="BM665" i="1"/>
  <c r="BL665" i="1"/>
  <c r="BK665" i="1"/>
  <c r="BJ665" i="1"/>
  <c r="BT664" i="1"/>
  <c r="BS664" i="1"/>
  <c r="BR664" i="1"/>
  <c r="BQ664" i="1"/>
  <c r="BP664" i="1"/>
  <c r="BO664" i="1"/>
  <c r="BN664" i="1"/>
  <c r="BM664" i="1"/>
  <c r="BL664" i="1"/>
  <c r="BK664" i="1"/>
  <c r="BJ664" i="1"/>
  <c r="BT663" i="1"/>
  <c r="BS663" i="1"/>
  <c r="BR663" i="1"/>
  <c r="BQ663" i="1"/>
  <c r="BP663" i="1"/>
  <c r="BO663" i="1"/>
  <c r="BN663" i="1"/>
  <c r="BM663" i="1"/>
  <c r="BL663" i="1"/>
  <c r="BK663" i="1"/>
  <c r="BJ663" i="1"/>
  <c r="BT662" i="1"/>
  <c r="BS662" i="1"/>
  <c r="BR662" i="1"/>
  <c r="BQ662" i="1"/>
  <c r="BP662" i="1"/>
  <c r="BO662" i="1"/>
  <c r="BN662" i="1"/>
  <c r="BM662" i="1"/>
  <c r="BL662" i="1"/>
  <c r="BK662" i="1"/>
  <c r="BJ662" i="1"/>
  <c r="BT661" i="1"/>
  <c r="BS661" i="1"/>
  <c r="BR661" i="1"/>
  <c r="BQ661" i="1"/>
  <c r="BP661" i="1"/>
  <c r="BO661" i="1"/>
  <c r="BN661" i="1"/>
  <c r="BM661" i="1"/>
  <c r="BL661" i="1"/>
  <c r="BK661" i="1"/>
  <c r="BJ661" i="1"/>
  <c r="BT660" i="1"/>
  <c r="BS660" i="1"/>
  <c r="BR660" i="1"/>
  <c r="BQ660" i="1"/>
  <c r="BP660" i="1"/>
  <c r="BO660" i="1"/>
  <c r="BN660" i="1"/>
  <c r="BM660" i="1"/>
  <c r="BL660" i="1"/>
  <c r="BK660" i="1"/>
  <c r="BJ660" i="1"/>
  <c r="BT659" i="1"/>
  <c r="BS659" i="1"/>
  <c r="BR659" i="1"/>
  <c r="BQ659" i="1"/>
  <c r="BP659" i="1"/>
  <c r="BO659" i="1"/>
  <c r="BN659" i="1"/>
  <c r="BM659" i="1"/>
  <c r="BL659" i="1"/>
  <c r="BK659" i="1"/>
  <c r="BJ659" i="1"/>
  <c r="BT658" i="1"/>
  <c r="BS658" i="1"/>
  <c r="BR658" i="1"/>
  <c r="BQ658" i="1"/>
  <c r="BP658" i="1"/>
  <c r="BO658" i="1"/>
  <c r="BN658" i="1"/>
  <c r="BM658" i="1"/>
  <c r="BL658" i="1"/>
  <c r="BK658" i="1"/>
  <c r="BJ658" i="1"/>
  <c r="BT657" i="1"/>
  <c r="BS657" i="1"/>
  <c r="BR657" i="1"/>
  <c r="BQ657" i="1"/>
  <c r="BP657" i="1"/>
  <c r="BO657" i="1"/>
  <c r="BN657" i="1"/>
  <c r="BM657" i="1"/>
  <c r="BL657" i="1"/>
  <c r="BK657" i="1"/>
  <c r="BJ657" i="1"/>
  <c r="BT656" i="1"/>
  <c r="BS656" i="1"/>
  <c r="BR656" i="1"/>
  <c r="BQ656" i="1"/>
  <c r="BP656" i="1"/>
  <c r="BO656" i="1"/>
  <c r="BN656" i="1"/>
  <c r="BM656" i="1"/>
  <c r="BL656" i="1"/>
  <c r="BK656" i="1"/>
  <c r="BJ656" i="1"/>
  <c r="BT655" i="1"/>
  <c r="BS655" i="1"/>
  <c r="BR655" i="1"/>
  <c r="BQ655" i="1"/>
  <c r="BP655" i="1"/>
  <c r="BO655" i="1"/>
  <c r="BN655" i="1"/>
  <c r="BM655" i="1"/>
  <c r="BL655" i="1"/>
  <c r="BK655" i="1"/>
  <c r="BJ655" i="1"/>
  <c r="BT654" i="1"/>
  <c r="BS654" i="1"/>
  <c r="BR654" i="1"/>
  <c r="BQ654" i="1"/>
  <c r="BP654" i="1"/>
  <c r="BO654" i="1"/>
  <c r="BN654" i="1"/>
  <c r="BM654" i="1"/>
  <c r="BL654" i="1"/>
  <c r="BK654" i="1"/>
  <c r="BJ654" i="1"/>
  <c r="BT653" i="1"/>
  <c r="BS653" i="1"/>
  <c r="BR653" i="1"/>
  <c r="BQ653" i="1"/>
  <c r="BP653" i="1"/>
  <c r="BO653" i="1"/>
  <c r="BN653" i="1"/>
  <c r="BM653" i="1"/>
  <c r="BL653" i="1"/>
  <c r="BK653" i="1"/>
  <c r="BJ653" i="1"/>
  <c r="BT652" i="1"/>
  <c r="BS652" i="1"/>
  <c r="BR652" i="1"/>
  <c r="BQ652" i="1"/>
  <c r="BP652" i="1"/>
  <c r="BO652" i="1"/>
  <c r="BN652" i="1"/>
  <c r="BM652" i="1"/>
  <c r="BL652" i="1"/>
  <c r="BK652" i="1"/>
  <c r="BJ652" i="1"/>
  <c r="BT651" i="1"/>
  <c r="BS651" i="1"/>
  <c r="BR651" i="1"/>
  <c r="BQ651" i="1"/>
  <c r="BP651" i="1"/>
  <c r="BO651" i="1"/>
  <c r="BN651" i="1"/>
  <c r="BM651" i="1"/>
  <c r="BL651" i="1"/>
  <c r="BK651" i="1"/>
  <c r="BJ651" i="1"/>
  <c r="BT650" i="1"/>
  <c r="BS650" i="1"/>
  <c r="BR650" i="1"/>
  <c r="BQ650" i="1"/>
  <c r="BP650" i="1"/>
  <c r="BO650" i="1"/>
  <c r="BN650" i="1"/>
  <c r="BM650" i="1"/>
  <c r="BL650" i="1"/>
  <c r="BK650" i="1"/>
  <c r="BJ650" i="1"/>
  <c r="BT649" i="1"/>
  <c r="BS649" i="1"/>
  <c r="BR649" i="1"/>
  <c r="BQ649" i="1"/>
  <c r="BP649" i="1"/>
  <c r="BO649" i="1"/>
  <c r="BN649" i="1"/>
  <c r="BM649" i="1"/>
  <c r="BL649" i="1"/>
  <c r="BK649" i="1"/>
  <c r="BJ649" i="1"/>
  <c r="BT648" i="1"/>
  <c r="BS648" i="1"/>
  <c r="BR648" i="1"/>
  <c r="BQ648" i="1"/>
  <c r="BP648" i="1"/>
  <c r="BO648" i="1"/>
  <c r="BN648" i="1"/>
  <c r="BM648" i="1"/>
  <c r="BL648" i="1"/>
  <c r="BK648" i="1"/>
  <c r="BJ648" i="1"/>
  <c r="BT647" i="1"/>
  <c r="BS647" i="1"/>
  <c r="BR647" i="1"/>
  <c r="BQ647" i="1"/>
  <c r="BP647" i="1"/>
  <c r="BO647" i="1"/>
  <c r="BN647" i="1"/>
  <c r="BM647" i="1"/>
  <c r="BL647" i="1"/>
  <c r="BK647" i="1"/>
  <c r="BJ647" i="1"/>
  <c r="BT646" i="1"/>
  <c r="BS646" i="1"/>
  <c r="BR646" i="1"/>
  <c r="BQ646" i="1"/>
  <c r="BP646" i="1"/>
  <c r="BO646" i="1"/>
  <c r="BN646" i="1"/>
  <c r="BM646" i="1"/>
  <c r="BL646" i="1"/>
  <c r="BK646" i="1"/>
  <c r="BJ646" i="1"/>
  <c r="BT645" i="1"/>
  <c r="BS645" i="1"/>
  <c r="BR645" i="1"/>
  <c r="BQ645" i="1"/>
  <c r="BP645" i="1"/>
  <c r="BO645" i="1"/>
  <c r="BN645" i="1"/>
  <c r="BM645" i="1"/>
  <c r="BL645" i="1"/>
  <c r="BK645" i="1"/>
  <c r="BJ645" i="1"/>
  <c r="BT644" i="1"/>
  <c r="BS644" i="1"/>
  <c r="BR644" i="1"/>
  <c r="BQ644" i="1"/>
  <c r="BP644" i="1"/>
  <c r="BO644" i="1"/>
  <c r="BN644" i="1"/>
  <c r="BM644" i="1"/>
  <c r="BL644" i="1"/>
  <c r="BK644" i="1"/>
  <c r="BJ644" i="1"/>
  <c r="BT643" i="1"/>
  <c r="BS643" i="1"/>
  <c r="BR643" i="1"/>
  <c r="BQ643" i="1"/>
  <c r="BP643" i="1"/>
  <c r="BO643" i="1"/>
  <c r="BN643" i="1"/>
  <c r="BM643" i="1"/>
  <c r="BL643" i="1"/>
  <c r="BK643" i="1"/>
  <c r="BJ643" i="1"/>
  <c r="BT642" i="1"/>
  <c r="BS642" i="1"/>
  <c r="BR642" i="1"/>
  <c r="BQ642" i="1"/>
  <c r="BP642" i="1"/>
  <c r="BO642" i="1"/>
  <c r="BN642" i="1"/>
  <c r="BM642" i="1"/>
  <c r="BL642" i="1"/>
  <c r="BK642" i="1"/>
  <c r="BJ642" i="1"/>
  <c r="BT641" i="1"/>
  <c r="BS641" i="1"/>
  <c r="BR641" i="1"/>
  <c r="BQ641" i="1"/>
  <c r="BP641" i="1"/>
  <c r="BO641" i="1"/>
  <c r="BN641" i="1"/>
  <c r="BM641" i="1"/>
  <c r="BL641" i="1"/>
  <c r="BK641" i="1"/>
  <c r="BJ641" i="1"/>
  <c r="BT640" i="1"/>
  <c r="BS640" i="1"/>
  <c r="BR640" i="1"/>
  <c r="BQ640" i="1"/>
  <c r="BP640" i="1"/>
  <c r="BO640" i="1"/>
  <c r="BN640" i="1"/>
  <c r="BM640" i="1"/>
  <c r="BL640" i="1"/>
  <c r="BK640" i="1"/>
  <c r="BJ640" i="1"/>
  <c r="BT639" i="1"/>
  <c r="BS639" i="1"/>
  <c r="BR639" i="1"/>
  <c r="BQ639" i="1"/>
  <c r="BP639" i="1"/>
  <c r="BO639" i="1"/>
  <c r="BN639" i="1"/>
  <c r="BM639" i="1"/>
  <c r="BL639" i="1"/>
  <c r="BK639" i="1"/>
  <c r="BJ639" i="1"/>
  <c r="BT638" i="1"/>
  <c r="BS638" i="1"/>
  <c r="BR638" i="1"/>
  <c r="BQ638" i="1"/>
  <c r="BP638" i="1"/>
  <c r="BO638" i="1"/>
  <c r="BN638" i="1"/>
  <c r="BM638" i="1"/>
  <c r="BL638" i="1"/>
  <c r="BK638" i="1"/>
  <c r="BJ638" i="1"/>
  <c r="BT637" i="1"/>
  <c r="BS637" i="1"/>
  <c r="BR637" i="1"/>
  <c r="BQ637" i="1"/>
  <c r="BP637" i="1"/>
  <c r="BO637" i="1"/>
  <c r="BN637" i="1"/>
  <c r="BM637" i="1"/>
  <c r="BL637" i="1"/>
  <c r="BK637" i="1"/>
  <c r="BJ637" i="1"/>
  <c r="BT636" i="1"/>
  <c r="BS636" i="1"/>
  <c r="BR636" i="1"/>
  <c r="BQ636" i="1"/>
  <c r="BP636" i="1"/>
  <c r="BO636" i="1"/>
  <c r="BN636" i="1"/>
  <c r="BM636" i="1"/>
  <c r="BL636" i="1"/>
  <c r="BK636" i="1"/>
  <c r="BJ636" i="1"/>
  <c r="BT635" i="1"/>
  <c r="BS635" i="1"/>
  <c r="BR635" i="1"/>
  <c r="BQ635" i="1"/>
  <c r="BP635" i="1"/>
  <c r="BO635" i="1"/>
  <c r="BN635" i="1"/>
  <c r="BM635" i="1"/>
  <c r="BL635" i="1"/>
  <c r="BK635" i="1"/>
  <c r="BJ635" i="1"/>
  <c r="BT634" i="1"/>
  <c r="BS634" i="1"/>
  <c r="BR634" i="1"/>
  <c r="BQ634" i="1"/>
  <c r="BP634" i="1"/>
  <c r="BO634" i="1"/>
  <c r="BN634" i="1"/>
  <c r="BM634" i="1"/>
  <c r="BL634" i="1"/>
  <c r="BK634" i="1"/>
  <c r="BJ634" i="1"/>
  <c r="BT633" i="1"/>
  <c r="BS633" i="1"/>
  <c r="BR633" i="1"/>
  <c r="BQ633" i="1"/>
  <c r="BP633" i="1"/>
  <c r="BO633" i="1"/>
  <c r="BN633" i="1"/>
  <c r="BM633" i="1"/>
  <c r="BL633" i="1"/>
  <c r="BK633" i="1"/>
  <c r="BJ633" i="1"/>
  <c r="BT632" i="1"/>
  <c r="BS632" i="1"/>
  <c r="BR632" i="1"/>
  <c r="BQ632" i="1"/>
  <c r="BP632" i="1"/>
  <c r="BO632" i="1"/>
  <c r="BN632" i="1"/>
  <c r="BM632" i="1"/>
  <c r="BL632" i="1"/>
  <c r="BK632" i="1"/>
  <c r="BJ632" i="1"/>
  <c r="BT631" i="1"/>
  <c r="BS631" i="1"/>
  <c r="BR631" i="1"/>
  <c r="BQ631" i="1"/>
  <c r="BP631" i="1"/>
  <c r="BO631" i="1"/>
  <c r="BN631" i="1"/>
  <c r="BM631" i="1"/>
  <c r="BL631" i="1"/>
  <c r="BK631" i="1"/>
  <c r="BJ631" i="1"/>
  <c r="BT630" i="1"/>
  <c r="BS630" i="1"/>
  <c r="BR630" i="1"/>
  <c r="BQ630" i="1"/>
  <c r="BP630" i="1"/>
  <c r="BO630" i="1"/>
  <c r="BN630" i="1"/>
  <c r="BM630" i="1"/>
  <c r="BL630" i="1"/>
  <c r="BK630" i="1"/>
  <c r="BJ630" i="1"/>
  <c r="BT629" i="1"/>
  <c r="BS629" i="1"/>
  <c r="BR629" i="1"/>
  <c r="BQ629" i="1"/>
  <c r="BP629" i="1"/>
  <c r="BO629" i="1"/>
  <c r="BN629" i="1"/>
  <c r="BM629" i="1"/>
  <c r="BL629" i="1"/>
  <c r="BK629" i="1"/>
  <c r="BJ629" i="1"/>
  <c r="BT628" i="1"/>
  <c r="BS628" i="1"/>
  <c r="BR628" i="1"/>
  <c r="BQ628" i="1"/>
  <c r="BP628" i="1"/>
  <c r="BO628" i="1"/>
  <c r="BN628" i="1"/>
  <c r="BM628" i="1"/>
  <c r="BL628" i="1"/>
  <c r="BK628" i="1"/>
  <c r="BJ628" i="1"/>
  <c r="BT627" i="1"/>
  <c r="BS627" i="1"/>
  <c r="BR627" i="1"/>
  <c r="BQ627" i="1"/>
  <c r="BP627" i="1"/>
  <c r="BO627" i="1"/>
  <c r="BN627" i="1"/>
  <c r="BM627" i="1"/>
  <c r="BL627" i="1"/>
  <c r="BK627" i="1"/>
  <c r="BJ627" i="1"/>
  <c r="BT626" i="1"/>
  <c r="BS626" i="1"/>
  <c r="BR626" i="1"/>
  <c r="BQ626" i="1"/>
  <c r="BP626" i="1"/>
  <c r="BO626" i="1"/>
  <c r="BN626" i="1"/>
  <c r="BM626" i="1"/>
  <c r="BL626" i="1"/>
  <c r="BK626" i="1"/>
  <c r="BJ626" i="1"/>
  <c r="BT625" i="1"/>
  <c r="BS625" i="1"/>
  <c r="BR625" i="1"/>
  <c r="BQ625" i="1"/>
  <c r="BP625" i="1"/>
  <c r="BO625" i="1"/>
  <c r="BN625" i="1"/>
  <c r="BM625" i="1"/>
  <c r="BL625" i="1"/>
  <c r="BK625" i="1"/>
  <c r="BJ625" i="1"/>
  <c r="BT624" i="1"/>
  <c r="BS624" i="1"/>
  <c r="BR624" i="1"/>
  <c r="BQ624" i="1"/>
  <c r="BP624" i="1"/>
  <c r="BO624" i="1"/>
  <c r="BN624" i="1"/>
  <c r="BM624" i="1"/>
  <c r="BL624" i="1"/>
  <c r="BK624" i="1"/>
  <c r="BJ624" i="1"/>
  <c r="BT623" i="1"/>
  <c r="BS623" i="1"/>
  <c r="BR623" i="1"/>
  <c r="BQ623" i="1"/>
  <c r="BP623" i="1"/>
  <c r="BO623" i="1"/>
  <c r="BN623" i="1"/>
  <c r="BM623" i="1"/>
  <c r="BL623" i="1"/>
  <c r="BK623" i="1"/>
  <c r="BJ623" i="1"/>
  <c r="BT622" i="1"/>
  <c r="BS622" i="1"/>
  <c r="BR622" i="1"/>
  <c r="BQ622" i="1"/>
  <c r="BP622" i="1"/>
  <c r="BO622" i="1"/>
  <c r="BN622" i="1"/>
  <c r="BM622" i="1"/>
  <c r="BL622" i="1"/>
  <c r="BK622" i="1"/>
  <c r="BJ622" i="1"/>
  <c r="BT621" i="1"/>
  <c r="BS621" i="1"/>
  <c r="BR621" i="1"/>
  <c r="BQ621" i="1"/>
  <c r="BP621" i="1"/>
  <c r="BO621" i="1"/>
  <c r="BN621" i="1"/>
  <c r="BM621" i="1"/>
  <c r="BL621" i="1"/>
  <c r="BK621" i="1"/>
  <c r="BJ621" i="1"/>
  <c r="BT620" i="1"/>
  <c r="BS620" i="1"/>
  <c r="BR620" i="1"/>
  <c r="BQ620" i="1"/>
  <c r="BP620" i="1"/>
  <c r="BO620" i="1"/>
  <c r="BN620" i="1"/>
  <c r="BM620" i="1"/>
  <c r="BL620" i="1"/>
  <c r="BK620" i="1"/>
  <c r="BJ620" i="1"/>
  <c r="BT619" i="1"/>
  <c r="BS619" i="1"/>
  <c r="BR619" i="1"/>
  <c r="BQ619" i="1"/>
  <c r="BP619" i="1"/>
  <c r="BO619" i="1"/>
  <c r="BN619" i="1"/>
  <c r="BM619" i="1"/>
  <c r="BL619" i="1"/>
  <c r="BK619" i="1"/>
  <c r="BJ619" i="1"/>
  <c r="BT618" i="1"/>
  <c r="BS618" i="1"/>
  <c r="BR618" i="1"/>
  <c r="BQ618" i="1"/>
  <c r="BP618" i="1"/>
  <c r="BO618" i="1"/>
  <c r="BN618" i="1"/>
  <c r="BM618" i="1"/>
  <c r="BL618" i="1"/>
  <c r="BK618" i="1"/>
  <c r="BJ618" i="1"/>
  <c r="BT617" i="1"/>
  <c r="BS617" i="1"/>
  <c r="BR617" i="1"/>
  <c r="BQ617" i="1"/>
  <c r="BP617" i="1"/>
  <c r="BO617" i="1"/>
  <c r="BN617" i="1"/>
  <c r="BM617" i="1"/>
  <c r="BL617" i="1"/>
  <c r="BK617" i="1"/>
  <c r="BJ617" i="1"/>
  <c r="BT616" i="1"/>
  <c r="BS616" i="1"/>
  <c r="BR616" i="1"/>
  <c r="BQ616" i="1"/>
  <c r="BP616" i="1"/>
  <c r="BO616" i="1"/>
  <c r="BN616" i="1"/>
  <c r="BM616" i="1"/>
  <c r="BL616" i="1"/>
  <c r="BK616" i="1"/>
  <c r="BJ616" i="1"/>
  <c r="BT615" i="1"/>
  <c r="BS615" i="1"/>
  <c r="BR615" i="1"/>
  <c r="BQ615" i="1"/>
  <c r="BP615" i="1"/>
  <c r="BO615" i="1"/>
  <c r="BN615" i="1"/>
  <c r="BM615" i="1"/>
  <c r="BL615" i="1"/>
  <c r="BK615" i="1"/>
  <c r="BJ615" i="1"/>
  <c r="BT614" i="1"/>
  <c r="BS614" i="1"/>
  <c r="BR614" i="1"/>
  <c r="BQ614" i="1"/>
  <c r="BP614" i="1"/>
  <c r="BO614" i="1"/>
  <c r="BN614" i="1"/>
  <c r="BM614" i="1"/>
  <c r="BL614" i="1"/>
  <c r="BK614" i="1"/>
  <c r="BJ614" i="1"/>
  <c r="BT613" i="1"/>
  <c r="BS613" i="1"/>
  <c r="BR613" i="1"/>
  <c r="BQ613" i="1"/>
  <c r="BP613" i="1"/>
  <c r="BO613" i="1"/>
  <c r="BN613" i="1"/>
  <c r="BM613" i="1"/>
  <c r="BL613" i="1"/>
  <c r="BK613" i="1"/>
  <c r="BJ613" i="1"/>
  <c r="BT612" i="1"/>
  <c r="BS612" i="1"/>
  <c r="BR612" i="1"/>
  <c r="BQ612" i="1"/>
  <c r="BP612" i="1"/>
  <c r="BO612" i="1"/>
  <c r="BN612" i="1"/>
  <c r="BM612" i="1"/>
  <c r="BL612" i="1"/>
  <c r="BK612" i="1"/>
  <c r="BJ612" i="1"/>
  <c r="BT611" i="1"/>
  <c r="BS611" i="1"/>
  <c r="BR611" i="1"/>
  <c r="BQ611" i="1"/>
  <c r="BP611" i="1"/>
  <c r="BO611" i="1"/>
  <c r="BN611" i="1"/>
  <c r="BM611" i="1"/>
  <c r="BL611" i="1"/>
  <c r="BK611" i="1"/>
  <c r="BJ611" i="1"/>
  <c r="BT610" i="1"/>
  <c r="BS610" i="1"/>
  <c r="BR610" i="1"/>
  <c r="BQ610" i="1"/>
  <c r="BP610" i="1"/>
  <c r="BO610" i="1"/>
  <c r="BN610" i="1"/>
  <c r="BM610" i="1"/>
  <c r="BL610" i="1"/>
  <c r="BK610" i="1"/>
  <c r="BJ610" i="1"/>
  <c r="BT609" i="1"/>
  <c r="BS609" i="1"/>
  <c r="BR609" i="1"/>
  <c r="BQ609" i="1"/>
  <c r="BP609" i="1"/>
  <c r="BO609" i="1"/>
  <c r="BN609" i="1"/>
  <c r="BM609" i="1"/>
  <c r="BL609" i="1"/>
  <c r="BK609" i="1"/>
  <c r="BJ609" i="1"/>
  <c r="BT608" i="1"/>
  <c r="BS608" i="1"/>
  <c r="BR608" i="1"/>
  <c r="BQ608" i="1"/>
  <c r="BP608" i="1"/>
  <c r="BO608" i="1"/>
  <c r="BN608" i="1"/>
  <c r="BM608" i="1"/>
  <c r="BL608" i="1"/>
  <c r="BK608" i="1"/>
  <c r="BJ608" i="1"/>
  <c r="BT607" i="1"/>
  <c r="BS607" i="1"/>
  <c r="BR607" i="1"/>
  <c r="BQ607" i="1"/>
  <c r="BP607" i="1"/>
  <c r="BO607" i="1"/>
  <c r="BN607" i="1"/>
  <c r="BM607" i="1"/>
  <c r="BL607" i="1"/>
  <c r="BK607" i="1"/>
  <c r="BJ607" i="1"/>
  <c r="BT606" i="1"/>
  <c r="BS606" i="1"/>
  <c r="BR606" i="1"/>
  <c r="BQ606" i="1"/>
  <c r="BP606" i="1"/>
  <c r="BO606" i="1"/>
  <c r="BN606" i="1"/>
  <c r="BM606" i="1"/>
  <c r="BL606" i="1"/>
  <c r="BK606" i="1"/>
  <c r="BJ606" i="1"/>
  <c r="BT605" i="1"/>
  <c r="BS605" i="1"/>
  <c r="BR605" i="1"/>
  <c r="BQ605" i="1"/>
  <c r="BP605" i="1"/>
  <c r="BO605" i="1"/>
  <c r="BN605" i="1"/>
  <c r="BM605" i="1"/>
  <c r="BL605" i="1"/>
  <c r="BK605" i="1"/>
  <c r="BJ605" i="1"/>
  <c r="BT604" i="1"/>
  <c r="BS604" i="1"/>
  <c r="BR604" i="1"/>
  <c r="BQ604" i="1"/>
  <c r="BP604" i="1"/>
  <c r="BO604" i="1"/>
  <c r="BN604" i="1"/>
  <c r="BM604" i="1"/>
  <c r="BL604" i="1"/>
  <c r="BK604" i="1"/>
  <c r="BJ604" i="1"/>
  <c r="BT603" i="1"/>
  <c r="BS603" i="1"/>
  <c r="BR603" i="1"/>
  <c r="BQ603" i="1"/>
  <c r="BP603" i="1"/>
  <c r="BO603" i="1"/>
  <c r="BN603" i="1"/>
  <c r="BM603" i="1"/>
  <c r="BL603" i="1"/>
  <c r="BK603" i="1"/>
  <c r="BJ603" i="1"/>
  <c r="BT602" i="1"/>
  <c r="BS602" i="1"/>
  <c r="BR602" i="1"/>
  <c r="BQ602" i="1"/>
  <c r="BP602" i="1"/>
  <c r="BO602" i="1"/>
  <c r="BN602" i="1"/>
  <c r="BM602" i="1"/>
  <c r="BL602" i="1"/>
  <c r="BK602" i="1"/>
  <c r="BJ602" i="1"/>
  <c r="BT601" i="1"/>
  <c r="BS601" i="1"/>
  <c r="BR601" i="1"/>
  <c r="BQ601" i="1"/>
  <c r="BP601" i="1"/>
  <c r="BO601" i="1"/>
  <c r="BN601" i="1"/>
  <c r="BM601" i="1"/>
  <c r="BL601" i="1"/>
  <c r="BK601" i="1"/>
  <c r="BJ601" i="1"/>
  <c r="BT600" i="1"/>
  <c r="BS600" i="1"/>
  <c r="BR600" i="1"/>
  <c r="BQ600" i="1"/>
  <c r="BP600" i="1"/>
  <c r="BO600" i="1"/>
  <c r="BN600" i="1"/>
  <c r="BM600" i="1"/>
  <c r="BL600" i="1"/>
  <c r="BK600" i="1"/>
  <c r="BJ600" i="1"/>
  <c r="BT599" i="1"/>
  <c r="BS599" i="1"/>
  <c r="BR599" i="1"/>
  <c r="BQ599" i="1"/>
  <c r="BP599" i="1"/>
  <c r="BO599" i="1"/>
  <c r="BN599" i="1"/>
  <c r="BM599" i="1"/>
  <c r="BL599" i="1"/>
  <c r="BK599" i="1"/>
  <c r="BJ599" i="1"/>
  <c r="BT598" i="1"/>
  <c r="BS598" i="1"/>
  <c r="BR598" i="1"/>
  <c r="BQ598" i="1"/>
  <c r="BP598" i="1"/>
  <c r="BO598" i="1"/>
  <c r="BN598" i="1"/>
  <c r="BM598" i="1"/>
  <c r="BL598" i="1"/>
  <c r="BK598" i="1"/>
  <c r="BJ598" i="1"/>
  <c r="BT597" i="1"/>
  <c r="BS597" i="1"/>
  <c r="BR597" i="1"/>
  <c r="BQ597" i="1"/>
  <c r="BP597" i="1"/>
  <c r="BO597" i="1"/>
  <c r="BN597" i="1"/>
  <c r="BM597" i="1"/>
  <c r="BL597" i="1"/>
  <c r="BK597" i="1"/>
  <c r="BJ597" i="1"/>
  <c r="BT596" i="1"/>
  <c r="BS596" i="1"/>
  <c r="BR596" i="1"/>
  <c r="BQ596" i="1"/>
  <c r="BP596" i="1"/>
  <c r="BO596" i="1"/>
  <c r="BN596" i="1"/>
  <c r="BM596" i="1"/>
  <c r="BL596" i="1"/>
  <c r="BK596" i="1"/>
  <c r="BJ596" i="1"/>
  <c r="BT595" i="1"/>
  <c r="BS595" i="1"/>
  <c r="BR595" i="1"/>
  <c r="BQ595" i="1"/>
  <c r="BP595" i="1"/>
  <c r="BO595" i="1"/>
  <c r="BN595" i="1"/>
  <c r="BM595" i="1"/>
  <c r="BL595" i="1"/>
  <c r="BK595" i="1"/>
  <c r="BJ595" i="1"/>
  <c r="BT594" i="1"/>
  <c r="BS594" i="1"/>
  <c r="BR594" i="1"/>
  <c r="BQ594" i="1"/>
  <c r="BP594" i="1"/>
  <c r="BO594" i="1"/>
  <c r="BN594" i="1"/>
  <c r="BM594" i="1"/>
  <c r="BL594" i="1"/>
  <c r="BK594" i="1"/>
  <c r="BJ594" i="1"/>
  <c r="BT593" i="1"/>
  <c r="BS593" i="1"/>
  <c r="BR593" i="1"/>
  <c r="BQ593" i="1"/>
  <c r="BP593" i="1"/>
  <c r="BO593" i="1"/>
  <c r="BN593" i="1"/>
  <c r="BM593" i="1"/>
  <c r="BL593" i="1"/>
  <c r="BK593" i="1"/>
  <c r="BJ593" i="1"/>
  <c r="BT592" i="1"/>
  <c r="BS592" i="1"/>
  <c r="BR592" i="1"/>
  <c r="BQ592" i="1"/>
  <c r="BP592" i="1"/>
  <c r="BO592" i="1"/>
  <c r="BN592" i="1"/>
  <c r="BM592" i="1"/>
  <c r="BL592" i="1"/>
  <c r="BK592" i="1"/>
  <c r="BJ592" i="1"/>
  <c r="BT591" i="1"/>
  <c r="BS591" i="1"/>
  <c r="BR591" i="1"/>
  <c r="BQ591" i="1"/>
  <c r="BP591" i="1"/>
  <c r="BO591" i="1"/>
  <c r="BN591" i="1"/>
  <c r="BM591" i="1"/>
  <c r="BL591" i="1"/>
  <c r="BK591" i="1"/>
  <c r="BJ591" i="1"/>
  <c r="BT590" i="1"/>
  <c r="BS590" i="1"/>
  <c r="BR590" i="1"/>
  <c r="BQ590" i="1"/>
  <c r="BP590" i="1"/>
  <c r="BO590" i="1"/>
  <c r="BN590" i="1"/>
  <c r="BM590" i="1"/>
  <c r="BL590" i="1"/>
  <c r="BK590" i="1"/>
  <c r="BJ590" i="1"/>
  <c r="BT589" i="1"/>
  <c r="BS589" i="1"/>
  <c r="BR589" i="1"/>
  <c r="BQ589" i="1"/>
  <c r="BP589" i="1"/>
  <c r="BO589" i="1"/>
  <c r="BN589" i="1"/>
  <c r="BM589" i="1"/>
  <c r="BL589" i="1"/>
  <c r="BK589" i="1"/>
  <c r="BJ589" i="1"/>
  <c r="BT588" i="1"/>
  <c r="BS588" i="1"/>
  <c r="BR588" i="1"/>
  <c r="BQ588" i="1"/>
  <c r="BP588" i="1"/>
  <c r="BO588" i="1"/>
  <c r="BN588" i="1"/>
  <c r="BM588" i="1"/>
  <c r="BL588" i="1"/>
  <c r="BK588" i="1"/>
  <c r="BJ588" i="1"/>
  <c r="BT587" i="1"/>
  <c r="BS587" i="1"/>
  <c r="BR587" i="1"/>
  <c r="BQ587" i="1"/>
  <c r="BP587" i="1"/>
  <c r="BO587" i="1"/>
  <c r="BN587" i="1"/>
  <c r="BM587" i="1"/>
  <c r="BL587" i="1"/>
  <c r="BK587" i="1"/>
  <c r="BJ587" i="1"/>
  <c r="BT586" i="1"/>
  <c r="BS586" i="1"/>
  <c r="BR586" i="1"/>
  <c r="BQ586" i="1"/>
  <c r="BP586" i="1"/>
  <c r="BO586" i="1"/>
  <c r="BN586" i="1"/>
  <c r="BM586" i="1"/>
  <c r="BL586" i="1"/>
  <c r="BK586" i="1"/>
  <c r="BJ586" i="1"/>
  <c r="BT585" i="1"/>
  <c r="BS585" i="1"/>
  <c r="BR585" i="1"/>
  <c r="BQ585" i="1"/>
  <c r="BP585" i="1"/>
  <c r="BO585" i="1"/>
  <c r="BN585" i="1"/>
  <c r="BM585" i="1"/>
  <c r="BL585" i="1"/>
  <c r="BK585" i="1"/>
  <c r="BJ585" i="1"/>
  <c r="BT584" i="1"/>
  <c r="BS584" i="1"/>
  <c r="BR584" i="1"/>
  <c r="BQ584" i="1"/>
  <c r="BP584" i="1"/>
  <c r="BO584" i="1"/>
  <c r="BN584" i="1"/>
  <c r="BM584" i="1"/>
  <c r="BL584" i="1"/>
  <c r="BK584" i="1"/>
  <c r="BJ584" i="1"/>
  <c r="BT583" i="1"/>
  <c r="BS583" i="1"/>
  <c r="BR583" i="1"/>
  <c r="BQ583" i="1"/>
  <c r="BP583" i="1"/>
  <c r="BO583" i="1"/>
  <c r="BN583" i="1"/>
  <c r="BM583" i="1"/>
  <c r="BL583" i="1"/>
  <c r="BK583" i="1"/>
  <c r="BJ583" i="1"/>
  <c r="BT582" i="1"/>
  <c r="BS582" i="1"/>
  <c r="BR582" i="1"/>
  <c r="BQ582" i="1"/>
  <c r="BP582" i="1"/>
  <c r="BO582" i="1"/>
  <c r="BN582" i="1"/>
  <c r="BM582" i="1"/>
  <c r="BL582" i="1"/>
  <c r="BK582" i="1"/>
  <c r="BJ582" i="1"/>
  <c r="BT581" i="1"/>
  <c r="BS581" i="1"/>
  <c r="BR581" i="1"/>
  <c r="BQ581" i="1"/>
  <c r="BP581" i="1"/>
  <c r="BO581" i="1"/>
  <c r="BN581" i="1"/>
  <c r="BM581" i="1"/>
  <c r="BL581" i="1"/>
  <c r="BK581" i="1"/>
  <c r="BJ581" i="1"/>
  <c r="BT580" i="1"/>
  <c r="BS580" i="1"/>
  <c r="BR580" i="1"/>
  <c r="BQ580" i="1"/>
  <c r="BP580" i="1"/>
  <c r="BO580" i="1"/>
  <c r="BN580" i="1"/>
  <c r="BM580" i="1"/>
  <c r="BL580" i="1"/>
  <c r="BK580" i="1"/>
  <c r="BJ580" i="1"/>
  <c r="BT579" i="1"/>
  <c r="BS579" i="1"/>
  <c r="BR579" i="1"/>
  <c r="BQ579" i="1"/>
  <c r="BP579" i="1"/>
  <c r="BO579" i="1"/>
  <c r="BN579" i="1"/>
  <c r="BM579" i="1"/>
  <c r="BL579" i="1"/>
  <c r="BK579" i="1"/>
  <c r="BJ579" i="1"/>
  <c r="BT578" i="1"/>
  <c r="BS578" i="1"/>
  <c r="BR578" i="1"/>
  <c r="BQ578" i="1"/>
  <c r="BP578" i="1"/>
  <c r="BO578" i="1"/>
  <c r="BN578" i="1"/>
  <c r="BM578" i="1"/>
  <c r="BL578" i="1"/>
  <c r="BK578" i="1"/>
  <c r="BJ578" i="1"/>
  <c r="BT577" i="1"/>
  <c r="BS577" i="1"/>
  <c r="BR577" i="1"/>
  <c r="BQ577" i="1"/>
  <c r="BP577" i="1"/>
  <c r="BO577" i="1"/>
  <c r="BN577" i="1"/>
  <c r="BM577" i="1"/>
  <c r="BL577" i="1"/>
  <c r="BK577" i="1"/>
  <c r="BJ577" i="1"/>
  <c r="BT576" i="1"/>
  <c r="BS576" i="1"/>
  <c r="BR576" i="1"/>
  <c r="BQ576" i="1"/>
  <c r="BP576" i="1"/>
  <c r="BO576" i="1"/>
  <c r="BN576" i="1"/>
  <c r="BM576" i="1"/>
  <c r="BL576" i="1"/>
  <c r="BK576" i="1"/>
  <c r="BJ576" i="1"/>
  <c r="BT575" i="1"/>
  <c r="BS575" i="1"/>
  <c r="BR575" i="1"/>
  <c r="BQ575" i="1"/>
  <c r="BP575" i="1"/>
  <c r="BO575" i="1"/>
  <c r="BN575" i="1"/>
  <c r="BM575" i="1"/>
  <c r="BL575" i="1"/>
  <c r="BK575" i="1"/>
  <c r="BJ575" i="1"/>
  <c r="BT574" i="1"/>
  <c r="BS574" i="1"/>
  <c r="BR574" i="1"/>
  <c r="BQ574" i="1"/>
  <c r="BP574" i="1"/>
  <c r="BO574" i="1"/>
  <c r="BN574" i="1"/>
  <c r="BM574" i="1"/>
  <c r="BL574" i="1"/>
  <c r="BK574" i="1"/>
  <c r="BJ574" i="1"/>
  <c r="BT573" i="1"/>
  <c r="BS573" i="1"/>
  <c r="BR573" i="1"/>
  <c r="BQ573" i="1"/>
  <c r="BP573" i="1"/>
  <c r="BO573" i="1"/>
  <c r="BN573" i="1"/>
  <c r="BM573" i="1"/>
  <c r="BL573" i="1"/>
  <c r="BK573" i="1"/>
  <c r="BJ573" i="1"/>
  <c r="BT572" i="1"/>
  <c r="BS572" i="1"/>
  <c r="BR572" i="1"/>
  <c r="BQ572" i="1"/>
  <c r="BP572" i="1"/>
  <c r="BO572" i="1"/>
  <c r="BN572" i="1"/>
  <c r="BM572" i="1"/>
  <c r="BL572" i="1"/>
  <c r="BK572" i="1"/>
  <c r="BJ572" i="1"/>
  <c r="BT571" i="1"/>
  <c r="BS571" i="1"/>
  <c r="BR571" i="1"/>
  <c r="BQ571" i="1"/>
  <c r="BP571" i="1"/>
  <c r="BO571" i="1"/>
  <c r="BN571" i="1"/>
  <c r="BM571" i="1"/>
  <c r="BL571" i="1"/>
  <c r="BK571" i="1"/>
  <c r="BJ571" i="1"/>
  <c r="BT570" i="1"/>
  <c r="BS570" i="1"/>
  <c r="BR570" i="1"/>
  <c r="BQ570" i="1"/>
  <c r="BP570" i="1"/>
  <c r="BO570" i="1"/>
  <c r="BN570" i="1"/>
  <c r="BM570" i="1"/>
  <c r="BL570" i="1"/>
  <c r="BK570" i="1"/>
  <c r="BJ570" i="1"/>
  <c r="BT569" i="1"/>
  <c r="BS569" i="1"/>
  <c r="BR569" i="1"/>
  <c r="BQ569" i="1"/>
  <c r="BP569" i="1"/>
  <c r="BO569" i="1"/>
  <c r="BN569" i="1"/>
  <c r="BM569" i="1"/>
  <c r="BL569" i="1"/>
  <c r="BK569" i="1"/>
  <c r="BJ569" i="1"/>
  <c r="BT568" i="1"/>
  <c r="BS568" i="1"/>
  <c r="BR568" i="1"/>
  <c r="BQ568" i="1"/>
  <c r="BP568" i="1"/>
  <c r="BO568" i="1"/>
  <c r="BN568" i="1"/>
  <c r="BM568" i="1"/>
  <c r="BL568" i="1"/>
  <c r="BK568" i="1"/>
  <c r="BJ568" i="1"/>
  <c r="BT567" i="1"/>
  <c r="BS567" i="1"/>
  <c r="BR567" i="1"/>
  <c r="BQ567" i="1"/>
  <c r="BP567" i="1"/>
  <c r="BO567" i="1"/>
  <c r="BN567" i="1"/>
  <c r="BM567" i="1"/>
  <c r="BL567" i="1"/>
  <c r="BK567" i="1"/>
  <c r="BJ567" i="1"/>
  <c r="BT566" i="1"/>
  <c r="BS566" i="1"/>
  <c r="BR566" i="1"/>
  <c r="BQ566" i="1"/>
  <c r="BP566" i="1"/>
  <c r="BO566" i="1"/>
  <c r="BN566" i="1"/>
  <c r="BM566" i="1"/>
  <c r="BL566" i="1"/>
  <c r="BK566" i="1"/>
  <c r="BJ566" i="1"/>
  <c r="BT565" i="1"/>
  <c r="BS565" i="1"/>
  <c r="BR565" i="1"/>
  <c r="BQ565" i="1"/>
  <c r="BP565" i="1"/>
  <c r="BO565" i="1"/>
  <c r="BN565" i="1"/>
  <c r="BM565" i="1"/>
  <c r="BL565" i="1"/>
  <c r="BK565" i="1"/>
  <c r="BJ565" i="1"/>
  <c r="BT564" i="1"/>
  <c r="BS564" i="1"/>
  <c r="BR564" i="1"/>
  <c r="BQ564" i="1"/>
  <c r="BP564" i="1"/>
  <c r="BO564" i="1"/>
  <c r="BN564" i="1"/>
  <c r="BM564" i="1"/>
  <c r="BL564" i="1"/>
  <c r="BK564" i="1"/>
  <c r="BJ564" i="1"/>
  <c r="BT563" i="1"/>
  <c r="BS563" i="1"/>
  <c r="BR563" i="1"/>
  <c r="BQ563" i="1"/>
  <c r="BP563" i="1"/>
  <c r="BO563" i="1"/>
  <c r="BN563" i="1"/>
  <c r="BM563" i="1"/>
  <c r="BL563" i="1"/>
  <c r="BK563" i="1"/>
  <c r="BJ563" i="1"/>
  <c r="BT562" i="1"/>
  <c r="BS562" i="1"/>
  <c r="BR562" i="1"/>
  <c r="BQ562" i="1"/>
  <c r="BP562" i="1"/>
  <c r="BO562" i="1"/>
  <c r="BN562" i="1"/>
  <c r="BM562" i="1"/>
  <c r="BL562" i="1"/>
  <c r="BK562" i="1"/>
  <c r="BJ562" i="1"/>
  <c r="BT561" i="1"/>
  <c r="BS561" i="1"/>
  <c r="BR561" i="1"/>
  <c r="BQ561" i="1"/>
  <c r="BP561" i="1"/>
  <c r="BO561" i="1"/>
  <c r="BN561" i="1"/>
  <c r="BM561" i="1"/>
  <c r="BL561" i="1"/>
  <c r="BK561" i="1"/>
  <c r="BJ561" i="1"/>
  <c r="BT560" i="1"/>
  <c r="BS560" i="1"/>
  <c r="BR560" i="1"/>
  <c r="BQ560" i="1"/>
  <c r="BP560" i="1"/>
  <c r="BO560" i="1"/>
  <c r="BN560" i="1"/>
  <c r="BM560" i="1"/>
  <c r="BL560" i="1"/>
  <c r="BK560" i="1"/>
  <c r="BJ560" i="1"/>
  <c r="BT559" i="1"/>
  <c r="BS559" i="1"/>
  <c r="BR559" i="1"/>
  <c r="BQ559" i="1"/>
  <c r="BP559" i="1"/>
  <c r="BO559" i="1"/>
  <c r="BN559" i="1"/>
  <c r="BM559" i="1"/>
  <c r="BL559" i="1"/>
  <c r="BK559" i="1"/>
  <c r="BJ559" i="1"/>
  <c r="BT558" i="1"/>
  <c r="BS558" i="1"/>
  <c r="BR558" i="1"/>
  <c r="BQ558" i="1"/>
  <c r="BP558" i="1"/>
  <c r="BO558" i="1"/>
  <c r="BN558" i="1"/>
  <c r="BM558" i="1"/>
  <c r="BL558" i="1"/>
  <c r="BK558" i="1"/>
  <c r="BJ558" i="1"/>
  <c r="BT557" i="1"/>
  <c r="BS557" i="1"/>
  <c r="BR557" i="1"/>
  <c r="BQ557" i="1"/>
  <c r="BP557" i="1"/>
  <c r="BO557" i="1"/>
  <c r="BN557" i="1"/>
  <c r="BM557" i="1"/>
  <c r="BL557" i="1"/>
  <c r="BK557" i="1"/>
  <c r="BJ557" i="1"/>
  <c r="BT556" i="1"/>
  <c r="BS556" i="1"/>
  <c r="BR556" i="1"/>
  <c r="BQ556" i="1"/>
  <c r="BP556" i="1"/>
  <c r="BO556" i="1"/>
  <c r="BN556" i="1"/>
  <c r="BM556" i="1"/>
  <c r="BL556" i="1"/>
  <c r="BK556" i="1"/>
  <c r="BJ556" i="1"/>
  <c r="BT555" i="1"/>
  <c r="BS555" i="1"/>
  <c r="BR555" i="1"/>
  <c r="BQ555" i="1"/>
  <c r="BP555" i="1"/>
  <c r="BO555" i="1"/>
  <c r="BN555" i="1"/>
  <c r="BM555" i="1"/>
  <c r="BL555" i="1"/>
  <c r="BK555" i="1"/>
  <c r="BJ555" i="1"/>
  <c r="BT554" i="1"/>
  <c r="BS554" i="1"/>
  <c r="BR554" i="1"/>
  <c r="BQ554" i="1"/>
  <c r="BP554" i="1"/>
  <c r="BO554" i="1"/>
  <c r="BN554" i="1"/>
  <c r="BM554" i="1"/>
  <c r="BL554" i="1"/>
  <c r="BK554" i="1"/>
  <c r="BJ554" i="1"/>
  <c r="BT553" i="1"/>
  <c r="BS553" i="1"/>
  <c r="BR553" i="1"/>
  <c r="BQ553" i="1"/>
  <c r="BP553" i="1"/>
  <c r="BO553" i="1"/>
  <c r="BN553" i="1"/>
  <c r="BM553" i="1"/>
  <c r="BL553" i="1"/>
  <c r="BK553" i="1"/>
  <c r="BJ553" i="1"/>
  <c r="BT552" i="1"/>
  <c r="BS552" i="1"/>
  <c r="BR552" i="1"/>
  <c r="BQ552" i="1"/>
  <c r="BP552" i="1"/>
  <c r="BO552" i="1"/>
  <c r="BN552" i="1"/>
  <c r="BM552" i="1"/>
  <c r="BL552" i="1"/>
  <c r="BK552" i="1"/>
  <c r="BJ552" i="1"/>
  <c r="BT551" i="1"/>
  <c r="BS551" i="1"/>
  <c r="BR551" i="1"/>
  <c r="BQ551" i="1"/>
  <c r="BP551" i="1"/>
  <c r="BO551" i="1"/>
  <c r="BN551" i="1"/>
  <c r="BM551" i="1"/>
  <c r="BL551" i="1"/>
  <c r="BK551" i="1"/>
  <c r="BJ551" i="1"/>
  <c r="BT550" i="1"/>
  <c r="BS550" i="1"/>
  <c r="BR550" i="1"/>
  <c r="BQ550" i="1"/>
  <c r="BP550" i="1"/>
  <c r="BO550" i="1"/>
  <c r="BN550" i="1"/>
  <c r="BM550" i="1"/>
  <c r="BL550" i="1"/>
  <c r="BK550" i="1"/>
  <c r="BJ550" i="1"/>
  <c r="BT549" i="1"/>
  <c r="BS549" i="1"/>
  <c r="BR549" i="1"/>
  <c r="BQ549" i="1"/>
  <c r="BP549" i="1"/>
  <c r="BO549" i="1"/>
  <c r="BN549" i="1"/>
  <c r="BM549" i="1"/>
  <c r="BL549" i="1"/>
  <c r="BK549" i="1"/>
  <c r="BJ549" i="1"/>
  <c r="BT548" i="1"/>
  <c r="BS548" i="1"/>
  <c r="BR548" i="1"/>
  <c r="BQ548" i="1"/>
  <c r="BP548" i="1"/>
  <c r="BO548" i="1"/>
  <c r="BN548" i="1"/>
  <c r="BM548" i="1"/>
  <c r="BL548" i="1"/>
  <c r="BK548" i="1"/>
  <c r="BJ548" i="1"/>
  <c r="BT547" i="1"/>
  <c r="BS547" i="1"/>
  <c r="BR547" i="1"/>
  <c r="BQ547" i="1"/>
  <c r="BP547" i="1"/>
  <c r="BO547" i="1"/>
  <c r="BN547" i="1"/>
  <c r="BM547" i="1"/>
  <c r="BL547" i="1"/>
  <c r="BK547" i="1"/>
  <c r="BJ547" i="1"/>
  <c r="BT546" i="1"/>
  <c r="BS546" i="1"/>
  <c r="BR546" i="1"/>
  <c r="BQ546" i="1"/>
  <c r="BP546" i="1"/>
  <c r="BO546" i="1"/>
  <c r="BN546" i="1"/>
  <c r="BM546" i="1"/>
  <c r="BL546" i="1"/>
  <c r="BK546" i="1"/>
  <c r="BJ546" i="1"/>
  <c r="BT545" i="1"/>
  <c r="BS545" i="1"/>
  <c r="BR545" i="1"/>
  <c r="BQ545" i="1"/>
  <c r="BP545" i="1"/>
  <c r="BO545" i="1"/>
  <c r="BN545" i="1"/>
  <c r="BM545" i="1"/>
  <c r="BL545" i="1"/>
  <c r="BK545" i="1"/>
  <c r="BJ545" i="1"/>
  <c r="BT544" i="1"/>
  <c r="BS544" i="1"/>
  <c r="BR544" i="1"/>
  <c r="BQ544" i="1"/>
  <c r="BP544" i="1"/>
  <c r="BO544" i="1"/>
  <c r="BN544" i="1"/>
  <c r="BM544" i="1"/>
  <c r="BL544" i="1"/>
  <c r="BK544" i="1"/>
  <c r="BJ544" i="1"/>
  <c r="BT543" i="1"/>
  <c r="BS543" i="1"/>
  <c r="BR543" i="1"/>
  <c r="BQ543" i="1"/>
  <c r="BP543" i="1"/>
  <c r="BO543" i="1"/>
  <c r="BN543" i="1"/>
  <c r="BM543" i="1"/>
  <c r="BL543" i="1"/>
  <c r="BK543" i="1"/>
  <c r="BJ543" i="1"/>
  <c r="BT542" i="1"/>
  <c r="BS542" i="1"/>
  <c r="BR542" i="1"/>
  <c r="BQ542" i="1"/>
  <c r="BP542" i="1"/>
  <c r="BO542" i="1"/>
  <c r="BN542" i="1"/>
  <c r="BM542" i="1"/>
  <c r="BL542" i="1"/>
  <c r="BK542" i="1"/>
  <c r="BJ542" i="1"/>
  <c r="BT541" i="1"/>
  <c r="BS541" i="1"/>
  <c r="BR541" i="1"/>
  <c r="BQ541" i="1"/>
  <c r="BP541" i="1"/>
  <c r="BO541" i="1"/>
  <c r="BN541" i="1"/>
  <c r="BM541" i="1"/>
  <c r="BL541" i="1"/>
  <c r="BK541" i="1"/>
  <c r="BJ541" i="1"/>
  <c r="BT540" i="1"/>
  <c r="BS540" i="1"/>
  <c r="BR540" i="1"/>
  <c r="BQ540" i="1"/>
  <c r="BP540" i="1"/>
  <c r="BO540" i="1"/>
  <c r="BN540" i="1"/>
  <c r="BM540" i="1"/>
  <c r="BL540" i="1"/>
  <c r="BK540" i="1"/>
  <c r="BJ540" i="1"/>
  <c r="BT539" i="1"/>
  <c r="BS539" i="1"/>
  <c r="BR539" i="1"/>
  <c r="BQ539" i="1"/>
  <c r="BP539" i="1"/>
  <c r="BO539" i="1"/>
  <c r="BN539" i="1"/>
  <c r="BM539" i="1"/>
  <c r="BL539" i="1"/>
  <c r="BK539" i="1"/>
  <c r="BJ539" i="1"/>
  <c r="BT538" i="1"/>
  <c r="BS538" i="1"/>
  <c r="BR538" i="1"/>
  <c r="BQ538" i="1"/>
  <c r="BP538" i="1"/>
  <c r="BO538" i="1"/>
  <c r="BN538" i="1"/>
  <c r="BM538" i="1"/>
  <c r="BL538" i="1"/>
  <c r="BK538" i="1"/>
  <c r="BJ538" i="1"/>
  <c r="BT537" i="1"/>
  <c r="BS537" i="1"/>
  <c r="BR537" i="1"/>
  <c r="BQ537" i="1"/>
  <c r="BP537" i="1"/>
  <c r="BO537" i="1"/>
  <c r="BN537" i="1"/>
  <c r="BM537" i="1"/>
  <c r="BL537" i="1"/>
  <c r="BK537" i="1"/>
  <c r="BJ537" i="1"/>
  <c r="BT536" i="1"/>
  <c r="BS536" i="1"/>
  <c r="BR536" i="1"/>
  <c r="BQ536" i="1"/>
  <c r="BP536" i="1"/>
  <c r="BO536" i="1"/>
  <c r="BN536" i="1"/>
  <c r="BM536" i="1"/>
  <c r="BL536" i="1"/>
  <c r="BK536" i="1"/>
  <c r="BJ536" i="1"/>
  <c r="BT535" i="1"/>
  <c r="BS535" i="1"/>
  <c r="BR535" i="1"/>
  <c r="BQ535" i="1"/>
  <c r="BP535" i="1"/>
  <c r="BO535" i="1"/>
  <c r="BN535" i="1"/>
  <c r="BM535" i="1"/>
  <c r="BL535" i="1"/>
  <c r="BK535" i="1"/>
  <c r="BJ535" i="1"/>
  <c r="BT534" i="1"/>
  <c r="BS534" i="1"/>
  <c r="BR534" i="1"/>
  <c r="BQ534" i="1"/>
  <c r="BP534" i="1"/>
  <c r="BO534" i="1"/>
  <c r="BN534" i="1"/>
  <c r="BM534" i="1"/>
  <c r="BL534" i="1"/>
  <c r="BK534" i="1"/>
  <c r="BJ534" i="1"/>
  <c r="BT533" i="1"/>
  <c r="BS533" i="1"/>
  <c r="BR533" i="1"/>
  <c r="BQ533" i="1"/>
  <c r="BP533" i="1"/>
  <c r="BO533" i="1"/>
  <c r="BN533" i="1"/>
  <c r="BM533" i="1"/>
  <c r="BL533" i="1"/>
  <c r="BK533" i="1"/>
  <c r="BJ533" i="1"/>
  <c r="BT532" i="1"/>
  <c r="BS532" i="1"/>
  <c r="BR532" i="1"/>
  <c r="BQ532" i="1"/>
  <c r="BP532" i="1"/>
  <c r="BO532" i="1"/>
  <c r="BN532" i="1"/>
  <c r="BM532" i="1"/>
  <c r="BL532" i="1"/>
  <c r="BK532" i="1"/>
  <c r="BJ532" i="1"/>
  <c r="BT531" i="1"/>
  <c r="BS531" i="1"/>
  <c r="BR531" i="1"/>
  <c r="BQ531" i="1"/>
  <c r="BP531" i="1"/>
  <c r="BO531" i="1"/>
  <c r="BN531" i="1"/>
  <c r="BM531" i="1"/>
  <c r="BL531" i="1"/>
  <c r="BK531" i="1"/>
  <c r="BJ531" i="1"/>
  <c r="BT530" i="1"/>
  <c r="BS530" i="1"/>
  <c r="BR530" i="1"/>
  <c r="BQ530" i="1"/>
  <c r="BP530" i="1"/>
  <c r="BO530" i="1"/>
  <c r="BN530" i="1"/>
  <c r="BM530" i="1"/>
  <c r="BL530" i="1"/>
  <c r="BK530" i="1"/>
  <c r="BJ530" i="1"/>
  <c r="BT529" i="1"/>
  <c r="BS529" i="1"/>
  <c r="BR529" i="1"/>
  <c r="BQ529" i="1"/>
  <c r="BP529" i="1"/>
  <c r="BO529" i="1"/>
  <c r="BN529" i="1"/>
  <c r="BM529" i="1"/>
  <c r="BL529" i="1"/>
  <c r="BK529" i="1"/>
  <c r="BJ529" i="1"/>
  <c r="BT528" i="1"/>
  <c r="BS528" i="1"/>
  <c r="BR528" i="1"/>
  <c r="BQ528" i="1"/>
  <c r="BP528" i="1"/>
  <c r="BO528" i="1"/>
  <c r="BN528" i="1"/>
  <c r="BM528" i="1"/>
  <c r="BL528" i="1"/>
  <c r="BK528" i="1"/>
  <c r="BJ528" i="1"/>
  <c r="BT527" i="1"/>
  <c r="BS527" i="1"/>
  <c r="BR527" i="1"/>
  <c r="BQ527" i="1"/>
  <c r="BP527" i="1"/>
  <c r="BO527" i="1"/>
  <c r="BN527" i="1"/>
  <c r="BM527" i="1"/>
  <c r="BL527" i="1"/>
  <c r="BK527" i="1"/>
  <c r="BJ527" i="1"/>
  <c r="BT526" i="1"/>
  <c r="BS526" i="1"/>
  <c r="BR526" i="1"/>
  <c r="BQ526" i="1"/>
  <c r="BP526" i="1"/>
  <c r="BO526" i="1"/>
  <c r="BN526" i="1"/>
  <c r="BM526" i="1"/>
  <c r="BL526" i="1"/>
  <c r="BK526" i="1"/>
  <c r="BJ526" i="1"/>
  <c r="BT525" i="1"/>
  <c r="BS525" i="1"/>
  <c r="BR525" i="1"/>
  <c r="BQ525" i="1"/>
  <c r="BP525" i="1"/>
  <c r="BO525" i="1"/>
  <c r="BN525" i="1"/>
  <c r="BM525" i="1"/>
  <c r="BL525" i="1"/>
  <c r="BK525" i="1"/>
  <c r="BJ525" i="1"/>
  <c r="BT524" i="1"/>
  <c r="BS524" i="1"/>
  <c r="BR524" i="1"/>
  <c r="BQ524" i="1"/>
  <c r="BP524" i="1"/>
  <c r="BO524" i="1"/>
  <c r="BN524" i="1"/>
  <c r="BM524" i="1"/>
  <c r="BL524" i="1"/>
  <c r="BK524" i="1"/>
  <c r="BJ524" i="1"/>
  <c r="BT523" i="1"/>
  <c r="BS523" i="1"/>
  <c r="BR523" i="1"/>
  <c r="BQ523" i="1"/>
  <c r="BP523" i="1"/>
  <c r="BO523" i="1"/>
  <c r="BN523" i="1"/>
  <c r="BM523" i="1"/>
  <c r="BL523" i="1"/>
  <c r="BK523" i="1"/>
  <c r="BJ523" i="1"/>
  <c r="BT522" i="1"/>
  <c r="BS522" i="1"/>
  <c r="BR522" i="1"/>
  <c r="BQ522" i="1"/>
  <c r="BP522" i="1"/>
  <c r="BO522" i="1"/>
  <c r="BN522" i="1"/>
  <c r="BM522" i="1"/>
  <c r="BL522" i="1"/>
  <c r="BK522" i="1"/>
  <c r="BJ522" i="1"/>
  <c r="BT521" i="1"/>
  <c r="BS521" i="1"/>
  <c r="BR521" i="1"/>
  <c r="BQ521" i="1"/>
  <c r="BP521" i="1"/>
  <c r="BO521" i="1"/>
  <c r="BN521" i="1"/>
  <c r="BM521" i="1"/>
  <c r="BL521" i="1"/>
  <c r="BK521" i="1"/>
  <c r="BJ521" i="1"/>
  <c r="BT520" i="1"/>
  <c r="BS520" i="1"/>
  <c r="BR520" i="1"/>
  <c r="BQ520" i="1"/>
  <c r="BP520" i="1"/>
  <c r="BO520" i="1"/>
  <c r="BN520" i="1"/>
  <c r="BM520" i="1"/>
  <c r="BL520" i="1"/>
  <c r="BK520" i="1"/>
  <c r="BJ520" i="1"/>
  <c r="BT519" i="1"/>
  <c r="BS519" i="1"/>
  <c r="BR519" i="1"/>
  <c r="BQ519" i="1"/>
  <c r="BP519" i="1"/>
  <c r="BO519" i="1"/>
  <c r="BN519" i="1"/>
  <c r="BM519" i="1"/>
  <c r="BL519" i="1"/>
  <c r="BK519" i="1"/>
  <c r="BJ519" i="1"/>
  <c r="BT518" i="1"/>
  <c r="BS518" i="1"/>
  <c r="BR518" i="1"/>
  <c r="BQ518" i="1"/>
  <c r="BP518" i="1"/>
  <c r="BO518" i="1"/>
  <c r="BN518" i="1"/>
  <c r="BM518" i="1"/>
  <c r="BL518" i="1"/>
  <c r="BK518" i="1"/>
  <c r="BJ518" i="1"/>
  <c r="BT517" i="1"/>
  <c r="BS517" i="1"/>
  <c r="BR517" i="1"/>
  <c r="BQ517" i="1"/>
  <c r="BP517" i="1"/>
  <c r="BO517" i="1"/>
  <c r="BN517" i="1"/>
  <c r="BM517" i="1"/>
  <c r="BL517" i="1"/>
  <c r="BK517" i="1"/>
  <c r="BJ517" i="1"/>
  <c r="BT516" i="1"/>
  <c r="BS516" i="1"/>
  <c r="BR516" i="1"/>
  <c r="BQ516" i="1"/>
  <c r="BP516" i="1"/>
  <c r="BO516" i="1"/>
  <c r="BN516" i="1"/>
  <c r="BM516" i="1"/>
  <c r="BL516" i="1"/>
  <c r="BK516" i="1"/>
  <c r="BJ516" i="1"/>
  <c r="BT515" i="1"/>
  <c r="BS515" i="1"/>
  <c r="BR515" i="1"/>
  <c r="BQ515" i="1"/>
  <c r="BP515" i="1"/>
  <c r="BO515" i="1"/>
  <c r="BN515" i="1"/>
  <c r="BM515" i="1"/>
  <c r="BL515" i="1"/>
  <c r="BK515" i="1"/>
  <c r="BJ515" i="1"/>
  <c r="BT514" i="1"/>
  <c r="BS514" i="1"/>
  <c r="BR514" i="1"/>
  <c r="BQ514" i="1"/>
  <c r="BP514" i="1"/>
  <c r="BO514" i="1"/>
  <c r="BN514" i="1"/>
  <c r="BM514" i="1"/>
  <c r="BL514" i="1"/>
  <c r="BK514" i="1"/>
  <c r="BJ514" i="1"/>
  <c r="BT513" i="1"/>
  <c r="BS513" i="1"/>
  <c r="BR513" i="1"/>
  <c r="BQ513" i="1"/>
  <c r="BP513" i="1"/>
  <c r="BO513" i="1"/>
  <c r="BN513" i="1"/>
  <c r="BM513" i="1"/>
  <c r="BL513" i="1"/>
  <c r="BK513" i="1"/>
  <c r="BJ513" i="1"/>
  <c r="BT512" i="1"/>
  <c r="BS512" i="1"/>
  <c r="BR512" i="1"/>
  <c r="BQ512" i="1"/>
  <c r="BP512" i="1"/>
  <c r="BO512" i="1"/>
  <c r="BN512" i="1"/>
  <c r="BM512" i="1"/>
  <c r="BL512" i="1"/>
  <c r="BK512" i="1"/>
  <c r="BJ512" i="1"/>
  <c r="BT511" i="1"/>
  <c r="BS511" i="1"/>
  <c r="BR511" i="1"/>
  <c r="BQ511" i="1"/>
  <c r="BP511" i="1"/>
  <c r="BO511" i="1"/>
  <c r="BN511" i="1"/>
  <c r="BM511" i="1"/>
  <c r="BL511" i="1"/>
  <c r="BK511" i="1"/>
  <c r="BJ511" i="1"/>
  <c r="BT510" i="1"/>
  <c r="BS510" i="1"/>
  <c r="BR510" i="1"/>
  <c r="BQ510" i="1"/>
  <c r="BP510" i="1"/>
  <c r="BO510" i="1"/>
  <c r="BN510" i="1"/>
  <c r="BM510" i="1"/>
  <c r="BL510" i="1"/>
  <c r="BK510" i="1"/>
  <c r="BJ510" i="1"/>
  <c r="BT509" i="1"/>
  <c r="BS509" i="1"/>
  <c r="BR509" i="1"/>
  <c r="BQ509" i="1"/>
  <c r="BP509" i="1"/>
  <c r="BO509" i="1"/>
  <c r="BN509" i="1"/>
  <c r="BM509" i="1"/>
  <c r="BL509" i="1"/>
  <c r="BK509" i="1"/>
  <c r="BJ509" i="1"/>
  <c r="BT508" i="1"/>
  <c r="BS508" i="1"/>
  <c r="BR508" i="1"/>
  <c r="BQ508" i="1"/>
  <c r="BP508" i="1"/>
  <c r="BO508" i="1"/>
  <c r="BN508" i="1"/>
  <c r="BM508" i="1"/>
  <c r="BL508" i="1"/>
  <c r="BK508" i="1"/>
  <c r="BJ508" i="1"/>
  <c r="BT507" i="1"/>
  <c r="BS507" i="1"/>
  <c r="BR507" i="1"/>
  <c r="BQ507" i="1"/>
  <c r="BP507" i="1"/>
  <c r="BO507" i="1"/>
  <c r="BN507" i="1"/>
  <c r="BM507" i="1"/>
  <c r="BL507" i="1"/>
  <c r="BK507" i="1"/>
  <c r="BJ507" i="1"/>
  <c r="BT506" i="1"/>
  <c r="BS506" i="1"/>
  <c r="BR506" i="1"/>
  <c r="BQ506" i="1"/>
  <c r="BP506" i="1"/>
  <c r="BO506" i="1"/>
  <c r="BN506" i="1"/>
  <c r="BM506" i="1"/>
  <c r="BL506" i="1"/>
  <c r="BK506" i="1"/>
  <c r="BJ506" i="1"/>
  <c r="BT505" i="1"/>
  <c r="BS505" i="1"/>
  <c r="BR505" i="1"/>
  <c r="BQ505" i="1"/>
  <c r="BP505" i="1"/>
  <c r="BO505" i="1"/>
  <c r="BN505" i="1"/>
  <c r="BM505" i="1"/>
  <c r="BL505" i="1"/>
  <c r="BK505" i="1"/>
  <c r="BJ505" i="1"/>
  <c r="BT504" i="1"/>
  <c r="BS504" i="1"/>
  <c r="BR504" i="1"/>
  <c r="BQ504" i="1"/>
  <c r="BP504" i="1"/>
  <c r="BO504" i="1"/>
  <c r="BN504" i="1"/>
  <c r="BM504" i="1"/>
  <c r="BL504" i="1"/>
  <c r="BK504" i="1"/>
  <c r="BJ504" i="1"/>
  <c r="BT503" i="1"/>
  <c r="BS503" i="1"/>
  <c r="BR503" i="1"/>
  <c r="BQ503" i="1"/>
  <c r="BP503" i="1"/>
  <c r="BO503" i="1"/>
  <c r="BN503" i="1"/>
  <c r="BM503" i="1"/>
  <c r="BL503" i="1"/>
  <c r="BK503" i="1"/>
  <c r="BJ503" i="1"/>
  <c r="BT502" i="1"/>
  <c r="BS502" i="1"/>
  <c r="BR502" i="1"/>
  <c r="BQ502" i="1"/>
  <c r="BP502" i="1"/>
  <c r="BO502" i="1"/>
  <c r="BN502" i="1"/>
  <c r="BM502" i="1"/>
  <c r="BL502" i="1"/>
  <c r="BK502" i="1"/>
  <c r="BJ502" i="1"/>
  <c r="BT501" i="1"/>
  <c r="BS501" i="1"/>
  <c r="BR501" i="1"/>
  <c r="BQ501" i="1"/>
  <c r="BP501" i="1"/>
  <c r="BO501" i="1"/>
  <c r="BN501" i="1"/>
  <c r="BM501" i="1"/>
  <c r="BL501" i="1"/>
  <c r="BK501" i="1"/>
  <c r="BJ501" i="1"/>
  <c r="BT500" i="1"/>
  <c r="BS500" i="1"/>
  <c r="BR500" i="1"/>
  <c r="BQ500" i="1"/>
  <c r="BP500" i="1"/>
  <c r="BO500" i="1"/>
  <c r="BN500" i="1"/>
  <c r="BM500" i="1"/>
  <c r="BL500" i="1"/>
  <c r="BK500" i="1"/>
  <c r="BJ500" i="1"/>
  <c r="BT499" i="1"/>
  <c r="BS499" i="1"/>
  <c r="BR499" i="1"/>
  <c r="BQ499" i="1"/>
  <c r="BP499" i="1"/>
  <c r="BO499" i="1"/>
  <c r="BN499" i="1"/>
  <c r="BM499" i="1"/>
  <c r="BL499" i="1"/>
  <c r="BK499" i="1"/>
  <c r="BJ499" i="1"/>
  <c r="BT498" i="1"/>
  <c r="BS498" i="1"/>
  <c r="BR498" i="1"/>
  <c r="BQ498" i="1"/>
  <c r="BP498" i="1"/>
  <c r="BO498" i="1"/>
  <c r="BN498" i="1"/>
  <c r="BM498" i="1"/>
  <c r="BL498" i="1"/>
  <c r="BK498" i="1"/>
  <c r="BJ498" i="1"/>
  <c r="BT497" i="1"/>
  <c r="BS497" i="1"/>
  <c r="BR497" i="1"/>
  <c r="BQ497" i="1"/>
  <c r="BP497" i="1"/>
  <c r="BO497" i="1"/>
  <c r="BN497" i="1"/>
  <c r="BM497" i="1"/>
  <c r="BL497" i="1"/>
  <c r="BK497" i="1"/>
  <c r="BJ497" i="1"/>
  <c r="BT496" i="1"/>
  <c r="BS496" i="1"/>
  <c r="BR496" i="1"/>
  <c r="BQ496" i="1"/>
  <c r="BP496" i="1"/>
  <c r="BO496" i="1"/>
  <c r="BN496" i="1"/>
  <c r="BM496" i="1"/>
  <c r="BL496" i="1"/>
  <c r="BK496" i="1"/>
  <c r="BJ496" i="1"/>
  <c r="BT495" i="1"/>
  <c r="BS495" i="1"/>
  <c r="BR495" i="1"/>
  <c r="BQ495" i="1"/>
  <c r="BP495" i="1"/>
  <c r="BO495" i="1"/>
  <c r="BN495" i="1"/>
  <c r="BM495" i="1"/>
  <c r="BL495" i="1"/>
  <c r="BK495" i="1"/>
  <c r="BJ495" i="1"/>
  <c r="BT494" i="1"/>
  <c r="BS494" i="1"/>
  <c r="BR494" i="1"/>
  <c r="BQ494" i="1"/>
  <c r="BP494" i="1"/>
  <c r="BO494" i="1"/>
  <c r="BN494" i="1"/>
  <c r="BM494" i="1"/>
  <c r="BL494" i="1"/>
  <c r="BK494" i="1"/>
  <c r="BJ494" i="1"/>
  <c r="BT493" i="1"/>
  <c r="BS493" i="1"/>
  <c r="BR493" i="1"/>
  <c r="BQ493" i="1"/>
  <c r="BP493" i="1"/>
  <c r="BO493" i="1"/>
  <c r="BN493" i="1"/>
  <c r="BM493" i="1"/>
  <c r="BL493" i="1"/>
  <c r="BK493" i="1"/>
  <c r="BJ493" i="1"/>
  <c r="BT492" i="1"/>
  <c r="BS492" i="1"/>
  <c r="BR492" i="1"/>
  <c r="BQ492" i="1"/>
  <c r="BP492" i="1"/>
  <c r="BO492" i="1"/>
  <c r="BN492" i="1"/>
  <c r="BM492" i="1"/>
  <c r="BL492" i="1"/>
  <c r="BK492" i="1"/>
  <c r="BJ492" i="1"/>
  <c r="BT491" i="1"/>
  <c r="BS491" i="1"/>
  <c r="BR491" i="1"/>
  <c r="BQ491" i="1"/>
  <c r="BP491" i="1"/>
  <c r="BO491" i="1"/>
  <c r="BN491" i="1"/>
  <c r="BM491" i="1"/>
  <c r="BL491" i="1"/>
  <c r="BK491" i="1"/>
  <c r="BJ491" i="1"/>
  <c r="BT490" i="1"/>
  <c r="BS490" i="1"/>
  <c r="BR490" i="1"/>
  <c r="BQ490" i="1"/>
  <c r="BP490" i="1"/>
  <c r="BO490" i="1"/>
  <c r="BN490" i="1"/>
  <c r="BM490" i="1"/>
  <c r="BL490" i="1"/>
  <c r="BK490" i="1"/>
  <c r="BJ490" i="1"/>
  <c r="BT489" i="1"/>
  <c r="BS489" i="1"/>
  <c r="BR489" i="1"/>
  <c r="BQ489" i="1"/>
  <c r="BP489" i="1"/>
  <c r="BO489" i="1"/>
  <c r="BN489" i="1"/>
  <c r="BM489" i="1"/>
  <c r="BL489" i="1"/>
  <c r="BK489" i="1"/>
  <c r="BJ489" i="1"/>
  <c r="BT488" i="1"/>
  <c r="BS488" i="1"/>
  <c r="BR488" i="1"/>
  <c r="BQ488" i="1"/>
  <c r="BP488" i="1"/>
  <c r="BO488" i="1"/>
  <c r="BN488" i="1"/>
  <c r="BM488" i="1"/>
  <c r="BL488" i="1"/>
  <c r="BK488" i="1"/>
  <c r="BJ488" i="1"/>
  <c r="BT487" i="1"/>
  <c r="BS487" i="1"/>
  <c r="BR487" i="1"/>
  <c r="BQ487" i="1"/>
  <c r="BP487" i="1"/>
  <c r="BO487" i="1"/>
  <c r="BN487" i="1"/>
  <c r="BM487" i="1"/>
  <c r="BL487" i="1"/>
  <c r="BK487" i="1"/>
  <c r="BJ487" i="1"/>
  <c r="BT486" i="1"/>
  <c r="BS486" i="1"/>
  <c r="BR486" i="1"/>
  <c r="BQ486" i="1"/>
  <c r="BP486" i="1"/>
  <c r="BO486" i="1"/>
  <c r="BN486" i="1"/>
  <c r="BM486" i="1"/>
  <c r="BL486" i="1"/>
  <c r="BK486" i="1"/>
  <c r="BJ486" i="1"/>
  <c r="BT485" i="1"/>
  <c r="BS485" i="1"/>
  <c r="BR485" i="1"/>
  <c r="BQ485" i="1"/>
  <c r="BP485" i="1"/>
  <c r="BO485" i="1"/>
  <c r="BN485" i="1"/>
  <c r="BM485" i="1"/>
  <c r="BL485" i="1"/>
  <c r="BK485" i="1"/>
  <c r="BJ485" i="1"/>
  <c r="BT484" i="1"/>
  <c r="BS484" i="1"/>
  <c r="BR484" i="1"/>
  <c r="BQ484" i="1"/>
  <c r="BP484" i="1"/>
  <c r="BO484" i="1"/>
  <c r="BN484" i="1"/>
  <c r="BM484" i="1"/>
  <c r="BL484" i="1"/>
  <c r="BK484" i="1"/>
  <c r="BJ484" i="1"/>
  <c r="BT483" i="1"/>
  <c r="BS483" i="1"/>
  <c r="BR483" i="1"/>
  <c r="BQ483" i="1"/>
  <c r="BP483" i="1"/>
  <c r="BO483" i="1"/>
  <c r="BN483" i="1"/>
  <c r="BM483" i="1"/>
  <c r="BL483" i="1"/>
  <c r="BK483" i="1"/>
  <c r="BJ483" i="1"/>
  <c r="BT482" i="1"/>
  <c r="BS482" i="1"/>
  <c r="BR482" i="1"/>
  <c r="BQ482" i="1"/>
  <c r="BP482" i="1"/>
  <c r="BO482" i="1"/>
  <c r="BN482" i="1"/>
  <c r="BM482" i="1"/>
  <c r="BL482" i="1"/>
  <c r="BK482" i="1"/>
  <c r="BJ482" i="1"/>
  <c r="BT481" i="1"/>
  <c r="BS481" i="1"/>
  <c r="BR481" i="1"/>
  <c r="BQ481" i="1"/>
  <c r="BP481" i="1"/>
  <c r="BO481" i="1"/>
  <c r="BN481" i="1"/>
  <c r="BM481" i="1"/>
  <c r="BL481" i="1"/>
  <c r="BK481" i="1"/>
  <c r="BJ481" i="1"/>
  <c r="BT480" i="1"/>
  <c r="BS480" i="1"/>
  <c r="BR480" i="1"/>
  <c r="BQ480" i="1"/>
  <c r="BP480" i="1"/>
  <c r="BO480" i="1"/>
  <c r="BN480" i="1"/>
  <c r="BM480" i="1"/>
  <c r="BL480" i="1"/>
  <c r="BK480" i="1"/>
  <c r="BJ480" i="1"/>
  <c r="BT479" i="1"/>
  <c r="BS479" i="1"/>
  <c r="BR479" i="1"/>
  <c r="BQ479" i="1"/>
  <c r="BP479" i="1"/>
  <c r="BO479" i="1"/>
  <c r="BN479" i="1"/>
  <c r="BM479" i="1"/>
  <c r="BL479" i="1"/>
  <c r="BK479" i="1"/>
  <c r="BJ479" i="1"/>
  <c r="BT478" i="1"/>
  <c r="BS478" i="1"/>
  <c r="BR478" i="1"/>
  <c r="BQ478" i="1"/>
  <c r="BP478" i="1"/>
  <c r="BO478" i="1"/>
  <c r="BN478" i="1"/>
  <c r="BM478" i="1"/>
  <c r="BL478" i="1"/>
  <c r="BK478" i="1"/>
  <c r="BJ478" i="1"/>
  <c r="BT477" i="1"/>
  <c r="BS477" i="1"/>
  <c r="BR477" i="1"/>
  <c r="BQ477" i="1"/>
  <c r="BP477" i="1"/>
  <c r="BO477" i="1"/>
  <c r="BN477" i="1"/>
  <c r="BM477" i="1"/>
  <c r="BL477" i="1"/>
  <c r="BK477" i="1"/>
  <c r="BJ477" i="1"/>
  <c r="BT476" i="1"/>
  <c r="BS476" i="1"/>
  <c r="BR476" i="1"/>
  <c r="BQ476" i="1"/>
  <c r="BP476" i="1"/>
  <c r="BO476" i="1"/>
  <c r="BN476" i="1"/>
  <c r="BM476" i="1"/>
  <c r="BL476" i="1"/>
  <c r="BK476" i="1"/>
  <c r="BJ476" i="1"/>
  <c r="BT475" i="1"/>
  <c r="BS475" i="1"/>
  <c r="BR475" i="1"/>
  <c r="BQ475" i="1"/>
  <c r="BP475" i="1"/>
  <c r="BO475" i="1"/>
  <c r="BN475" i="1"/>
  <c r="BM475" i="1"/>
  <c r="BL475" i="1"/>
  <c r="BK475" i="1"/>
  <c r="BJ475" i="1"/>
  <c r="BT474" i="1"/>
  <c r="BS474" i="1"/>
  <c r="BR474" i="1"/>
  <c r="BQ474" i="1"/>
  <c r="BP474" i="1"/>
  <c r="BO474" i="1"/>
  <c r="BN474" i="1"/>
  <c r="BM474" i="1"/>
  <c r="BL474" i="1"/>
  <c r="BK474" i="1"/>
  <c r="BJ474" i="1"/>
  <c r="BT473" i="1"/>
  <c r="BS473" i="1"/>
  <c r="BR473" i="1"/>
  <c r="BQ473" i="1"/>
  <c r="BP473" i="1"/>
  <c r="BO473" i="1"/>
  <c r="BN473" i="1"/>
  <c r="BM473" i="1"/>
  <c r="BL473" i="1"/>
  <c r="BK473" i="1"/>
  <c r="BJ473" i="1"/>
  <c r="BT472" i="1"/>
  <c r="BS472" i="1"/>
  <c r="BR472" i="1"/>
  <c r="BQ472" i="1"/>
  <c r="BP472" i="1"/>
  <c r="BO472" i="1"/>
  <c r="BN472" i="1"/>
  <c r="BM472" i="1"/>
  <c r="BL472" i="1"/>
  <c r="BK472" i="1"/>
  <c r="BJ472" i="1"/>
  <c r="BT471" i="1"/>
  <c r="BS471" i="1"/>
  <c r="BR471" i="1"/>
  <c r="BQ471" i="1"/>
  <c r="BP471" i="1"/>
  <c r="BO471" i="1"/>
  <c r="BN471" i="1"/>
  <c r="BM471" i="1"/>
  <c r="BL471" i="1"/>
  <c r="BK471" i="1"/>
  <c r="BJ471" i="1"/>
  <c r="BT470" i="1"/>
  <c r="BS470" i="1"/>
  <c r="BR470" i="1"/>
  <c r="BQ470" i="1"/>
  <c r="BP470" i="1"/>
  <c r="BO470" i="1"/>
  <c r="BN470" i="1"/>
  <c r="BM470" i="1"/>
  <c r="BL470" i="1"/>
  <c r="BK470" i="1"/>
  <c r="BJ470" i="1"/>
  <c r="BT469" i="1"/>
  <c r="BS469" i="1"/>
  <c r="BR469" i="1"/>
  <c r="BQ469" i="1"/>
  <c r="BP469" i="1"/>
  <c r="BO469" i="1"/>
  <c r="BN469" i="1"/>
  <c r="BM469" i="1"/>
  <c r="BL469" i="1"/>
  <c r="BK469" i="1"/>
  <c r="BJ469" i="1"/>
  <c r="BT468" i="1"/>
  <c r="BS468" i="1"/>
  <c r="BR468" i="1"/>
  <c r="BQ468" i="1"/>
  <c r="BP468" i="1"/>
  <c r="BO468" i="1"/>
  <c r="BN468" i="1"/>
  <c r="BM468" i="1"/>
  <c r="BL468" i="1"/>
  <c r="BK468" i="1"/>
  <c r="BJ468" i="1"/>
  <c r="BT467" i="1"/>
  <c r="BS467" i="1"/>
  <c r="BR467" i="1"/>
  <c r="BQ467" i="1"/>
  <c r="BP467" i="1"/>
  <c r="BO467" i="1"/>
  <c r="BN467" i="1"/>
  <c r="BM467" i="1"/>
  <c r="BL467" i="1"/>
  <c r="BK467" i="1"/>
  <c r="BJ467" i="1"/>
  <c r="BT466" i="1"/>
  <c r="BS466" i="1"/>
  <c r="BR466" i="1"/>
  <c r="BQ466" i="1"/>
  <c r="BP466" i="1"/>
  <c r="BO466" i="1"/>
  <c r="BN466" i="1"/>
  <c r="BM466" i="1"/>
  <c r="BL466" i="1"/>
  <c r="BK466" i="1"/>
  <c r="BJ466" i="1"/>
  <c r="BT465" i="1"/>
  <c r="BS465" i="1"/>
  <c r="BR465" i="1"/>
  <c r="BQ465" i="1"/>
  <c r="BP465" i="1"/>
  <c r="BO465" i="1"/>
  <c r="BN465" i="1"/>
  <c r="BM465" i="1"/>
  <c r="BL465" i="1"/>
  <c r="BK465" i="1"/>
  <c r="BJ465" i="1"/>
  <c r="BT464" i="1"/>
  <c r="BS464" i="1"/>
  <c r="BR464" i="1"/>
  <c r="BQ464" i="1"/>
  <c r="BP464" i="1"/>
  <c r="BO464" i="1"/>
  <c r="BN464" i="1"/>
  <c r="BM464" i="1"/>
  <c r="BL464" i="1"/>
  <c r="BK464" i="1"/>
  <c r="BJ464" i="1"/>
  <c r="BT463" i="1"/>
  <c r="BS463" i="1"/>
  <c r="BR463" i="1"/>
  <c r="BQ463" i="1"/>
  <c r="BP463" i="1"/>
  <c r="BO463" i="1"/>
  <c r="BN463" i="1"/>
  <c r="BM463" i="1"/>
  <c r="BL463" i="1"/>
  <c r="BK463" i="1"/>
  <c r="BJ463" i="1"/>
  <c r="BT462" i="1"/>
  <c r="BS462" i="1"/>
  <c r="BR462" i="1"/>
  <c r="BQ462" i="1"/>
  <c r="BP462" i="1"/>
  <c r="BO462" i="1"/>
  <c r="BN462" i="1"/>
  <c r="BM462" i="1"/>
  <c r="BL462" i="1"/>
  <c r="BK462" i="1"/>
  <c r="BJ462" i="1"/>
  <c r="BT461" i="1"/>
  <c r="BS461" i="1"/>
  <c r="BR461" i="1"/>
  <c r="BQ461" i="1"/>
  <c r="BP461" i="1"/>
  <c r="BO461" i="1"/>
  <c r="BN461" i="1"/>
  <c r="BM461" i="1"/>
  <c r="BL461" i="1"/>
  <c r="BK461" i="1"/>
  <c r="BJ461" i="1"/>
  <c r="BT460" i="1"/>
  <c r="BS460" i="1"/>
  <c r="BR460" i="1"/>
  <c r="BQ460" i="1"/>
  <c r="BP460" i="1"/>
  <c r="BO460" i="1"/>
  <c r="BN460" i="1"/>
  <c r="BM460" i="1"/>
  <c r="BL460" i="1"/>
  <c r="BK460" i="1"/>
  <c r="BJ460" i="1"/>
  <c r="BT459" i="1"/>
  <c r="BS459" i="1"/>
  <c r="BR459" i="1"/>
  <c r="BQ459" i="1"/>
  <c r="BP459" i="1"/>
  <c r="BO459" i="1"/>
  <c r="BN459" i="1"/>
  <c r="BM459" i="1"/>
  <c r="BL459" i="1"/>
  <c r="BK459" i="1"/>
  <c r="BJ459" i="1"/>
  <c r="BT458" i="1"/>
  <c r="BS458" i="1"/>
  <c r="BR458" i="1"/>
  <c r="BQ458" i="1"/>
  <c r="BP458" i="1"/>
  <c r="BO458" i="1"/>
  <c r="BN458" i="1"/>
  <c r="BM458" i="1"/>
  <c r="BL458" i="1"/>
  <c r="BK458" i="1"/>
  <c r="BJ458" i="1"/>
  <c r="BT457" i="1"/>
  <c r="BS457" i="1"/>
  <c r="BR457" i="1"/>
  <c r="BQ457" i="1"/>
  <c r="BP457" i="1"/>
  <c r="BO457" i="1"/>
  <c r="BN457" i="1"/>
  <c r="BM457" i="1"/>
  <c r="BL457" i="1"/>
  <c r="BK457" i="1"/>
  <c r="BJ457" i="1"/>
  <c r="BT456" i="1"/>
  <c r="BS456" i="1"/>
  <c r="BR456" i="1"/>
  <c r="BQ456" i="1"/>
  <c r="BP456" i="1"/>
  <c r="BO456" i="1"/>
  <c r="BN456" i="1"/>
  <c r="BM456" i="1"/>
  <c r="BL456" i="1"/>
  <c r="BK456" i="1"/>
  <c r="BJ456" i="1"/>
  <c r="BT455" i="1"/>
  <c r="BS455" i="1"/>
  <c r="BR455" i="1"/>
  <c r="BQ455" i="1"/>
  <c r="BP455" i="1"/>
  <c r="BO455" i="1"/>
  <c r="BN455" i="1"/>
  <c r="BM455" i="1"/>
  <c r="BL455" i="1"/>
  <c r="BK455" i="1"/>
  <c r="BJ455" i="1"/>
  <c r="BT454" i="1"/>
  <c r="BS454" i="1"/>
  <c r="BR454" i="1"/>
  <c r="BQ454" i="1"/>
  <c r="BP454" i="1"/>
  <c r="BO454" i="1"/>
  <c r="BN454" i="1"/>
  <c r="BM454" i="1"/>
  <c r="BL454" i="1"/>
  <c r="BK454" i="1"/>
  <c r="BJ454" i="1"/>
  <c r="BT453" i="1"/>
  <c r="BS453" i="1"/>
  <c r="BR453" i="1"/>
  <c r="BQ453" i="1"/>
  <c r="BP453" i="1"/>
  <c r="BO453" i="1"/>
  <c r="BN453" i="1"/>
  <c r="BM453" i="1"/>
  <c r="BL453" i="1"/>
  <c r="BK453" i="1"/>
  <c r="BJ453" i="1"/>
  <c r="BT452" i="1"/>
  <c r="BS452" i="1"/>
  <c r="BR452" i="1"/>
  <c r="BQ452" i="1"/>
  <c r="BP452" i="1"/>
  <c r="BO452" i="1"/>
  <c r="BN452" i="1"/>
  <c r="BM452" i="1"/>
  <c r="BL452" i="1"/>
  <c r="BK452" i="1"/>
  <c r="BJ452" i="1"/>
  <c r="BT451" i="1"/>
  <c r="BS451" i="1"/>
  <c r="BR451" i="1"/>
  <c r="BQ451" i="1"/>
  <c r="BP451" i="1"/>
  <c r="BO451" i="1"/>
  <c r="BN451" i="1"/>
  <c r="BM451" i="1"/>
  <c r="BL451" i="1"/>
  <c r="BK451" i="1"/>
  <c r="BJ451" i="1"/>
  <c r="BT450" i="1"/>
  <c r="BS450" i="1"/>
  <c r="BR450" i="1"/>
  <c r="BQ450" i="1"/>
  <c r="BP450" i="1"/>
  <c r="BO450" i="1"/>
  <c r="BN450" i="1"/>
  <c r="BM450" i="1"/>
  <c r="BL450" i="1"/>
  <c r="BK450" i="1"/>
  <c r="BJ450" i="1"/>
  <c r="BT449" i="1"/>
  <c r="BS449" i="1"/>
  <c r="BR449" i="1"/>
  <c r="BQ449" i="1"/>
  <c r="BP449" i="1"/>
  <c r="BO449" i="1"/>
  <c r="BN449" i="1"/>
  <c r="BM449" i="1"/>
  <c r="BL449" i="1"/>
  <c r="BK449" i="1"/>
  <c r="BJ449" i="1"/>
  <c r="BT448" i="1"/>
  <c r="BS448" i="1"/>
  <c r="BR448" i="1"/>
  <c r="BQ448" i="1"/>
  <c r="BP448" i="1"/>
  <c r="BO448" i="1"/>
  <c r="BN448" i="1"/>
  <c r="BM448" i="1"/>
  <c r="BL448" i="1"/>
  <c r="BK448" i="1"/>
  <c r="BJ448" i="1"/>
  <c r="BT447" i="1"/>
  <c r="BS447" i="1"/>
  <c r="BR447" i="1"/>
  <c r="BQ447" i="1"/>
  <c r="BP447" i="1"/>
  <c r="BO447" i="1"/>
  <c r="BN447" i="1"/>
  <c r="BM447" i="1"/>
  <c r="BL447" i="1"/>
  <c r="BK447" i="1"/>
  <c r="BJ447" i="1"/>
  <c r="BT446" i="1"/>
  <c r="BS446" i="1"/>
  <c r="BR446" i="1"/>
  <c r="BQ446" i="1"/>
  <c r="BP446" i="1"/>
  <c r="BO446" i="1"/>
  <c r="BN446" i="1"/>
  <c r="BM446" i="1"/>
  <c r="BL446" i="1"/>
  <c r="BK446" i="1"/>
  <c r="BJ446" i="1"/>
  <c r="BT445" i="1"/>
  <c r="BS445" i="1"/>
  <c r="BR445" i="1"/>
  <c r="BQ445" i="1"/>
  <c r="BP445" i="1"/>
  <c r="BO445" i="1"/>
  <c r="BN445" i="1"/>
  <c r="BM445" i="1"/>
  <c r="BL445" i="1"/>
  <c r="BK445" i="1"/>
  <c r="BJ445" i="1"/>
  <c r="BT444" i="1"/>
  <c r="BS444" i="1"/>
  <c r="BR444" i="1"/>
  <c r="BQ444" i="1"/>
  <c r="BP444" i="1"/>
  <c r="BO444" i="1"/>
  <c r="BN444" i="1"/>
  <c r="BM444" i="1"/>
  <c r="BL444" i="1"/>
  <c r="BK444" i="1"/>
  <c r="BJ444" i="1"/>
  <c r="BT443" i="1"/>
  <c r="BS443" i="1"/>
  <c r="BR443" i="1"/>
  <c r="BQ443" i="1"/>
  <c r="BP443" i="1"/>
  <c r="BO443" i="1"/>
  <c r="BN443" i="1"/>
  <c r="BM443" i="1"/>
  <c r="BL443" i="1"/>
  <c r="BK443" i="1"/>
  <c r="BJ443" i="1"/>
  <c r="BT442" i="1"/>
  <c r="BS442" i="1"/>
  <c r="BR442" i="1"/>
  <c r="BQ442" i="1"/>
  <c r="BP442" i="1"/>
  <c r="BO442" i="1"/>
  <c r="BN442" i="1"/>
  <c r="BM442" i="1"/>
  <c r="BL442" i="1"/>
  <c r="BK442" i="1"/>
  <c r="BJ442" i="1"/>
  <c r="BT441" i="1"/>
  <c r="BS441" i="1"/>
  <c r="BR441" i="1"/>
  <c r="BQ441" i="1"/>
  <c r="BP441" i="1"/>
  <c r="BO441" i="1"/>
  <c r="BN441" i="1"/>
  <c r="BM441" i="1"/>
  <c r="BL441" i="1"/>
  <c r="BK441" i="1"/>
  <c r="BJ441" i="1"/>
  <c r="BT440" i="1"/>
  <c r="BS440" i="1"/>
  <c r="BR440" i="1"/>
  <c r="BQ440" i="1"/>
  <c r="BP440" i="1"/>
  <c r="BO440" i="1"/>
  <c r="BN440" i="1"/>
  <c r="BM440" i="1"/>
  <c r="BL440" i="1"/>
  <c r="BK440" i="1"/>
  <c r="BJ440" i="1"/>
  <c r="BT439" i="1"/>
  <c r="BS439" i="1"/>
  <c r="BR439" i="1"/>
  <c r="BQ439" i="1"/>
  <c r="BP439" i="1"/>
  <c r="BO439" i="1"/>
  <c r="BN439" i="1"/>
  <c r="BM439" i="1"/>
  <c r="BL439" i="1"/>
  <c r="BK439" i="1"/>
  <c r="BJ439" i="1"/>
  <c r="BT438" i="1"/>
  <c r="BS438" i="1"/>
  <c r="BR438" i="1"/>
  <c r="BQ438" i="1"/>
  <c r="BP438" i="1"/>
  <c r="BO438" i="1"/>
  <c r="BN438" i="1"/>
  <c r="BM438" i="1"/>
  <c r="BL438" i="1"/>
  <c r="BK438" i="1"/>
  <c r="BJ438" i="1"/>
  <c r="BT437" i="1"/>
  <c r="BS437" i="1"/>
  <c r="BR437" i="1"/>
  <c r="BQ437" i="1"/>
  <c r="BP437" i="1"/>
  <c r="BO437" i="1"/>
  <c r="BN437" i="1"/>
  <c r="BM437" i="1"/>
  <c r="BL437" i="1"/>
  <c r="BK437" i="1"/>
  <c r="BJ437" i="1"/>
  <c r="BT436" i="1"/>
  <c r="BS436" i="1"/>
  <c r="BR436" i="1"/>
  <c r="BQ436" i="1"/>
  <c r="BP436" i="1"/>
  <c r="BO436" i="1"/>
  <c r="BN436" i="1"/>
  <c r="BM436" i="1"/>
  <c r="BL436" i="1"/>
  <c r="BK436" i="1"/>
  <c r="BJ436" i="1"/>
  <c r="BT435" i="1"/>
  <c r="BS435" i="1"/>
  <c r="BR435" i="1"/>
  <c r="BQ435" i="1"/>
  <c r="BP435" i="1"/>
  <c r="BO435" i="1"/>
  <c r="BN435" i="1"/>
  <c r="BM435" i="1"/>
  <c r="BL435" i="1"/>
  <c r="BK435" i="1"/>
  <c r="BJ435" i="1"/>
  <c r="BT434" i="1"/>
  <c r="BS434" i="1"/>
  <c r="BR434" i="1"/>
  <c r="BQ434" i="1"/>
  <c r="BP434" i="1"/>
  <c r="BO434" i="1"/>
  <c r="BN434" i="1"/>
  <c r="BM434" i="1"/>
  <c r="BL434" i="1"/>
  <c r="BK434" i="1"/>
  <c r="BJ434" i="1"/>
  <c r="BT433" i="1"/>
  <c r="BS433" i="1"/>
  <c r="BR433" i="1"/>
  <c r="BQ433" i="1"/>
  <c r="BP433" i="1"/>
  <c r="BO433" i="1"/>
  <c r="BN433" i="1"/>
  <c r="BM433" i="1"/>
  <c r="BL433" i="1"/>
  <c r="BK433" i="1"/>
  <c r="BJ433" i="1"/>
  <c r="BT432" i="1"/>
  <c r="BS432" i="1"/>
  <c r="BR432" i="1"/>
  <c r="BQ432" i="1"/>
  <c r="BP432" i="1"/>
  <c r="BO432" i="1"/>
  <c r="BN432" i="1"/>
  <c r="BM432" i="1"/>
  <c r="BL432" i="1"/>
  <c r="BK432" i="1"/>
  <c r="BJ432" i="1"/>
  <c r="BT431" i="1"/>
  <c r="BS431" i="1"/>
  <c r="BR431" i="1"/>
  <c r="BQ431" i="1"/>
  <c r="BP431" i="1"/>
  <c r="BO431" i="1"/>
  <c r="BN431" i="1"/>
  <c r="BM431" i="1"/>
  <c r="BL431" i="1"/>
  <c r="BK431" i="1"/>
  <c r="BJ431" i="1"/>
  <c r="BT430" i="1"/>
  <c r="BS430" i="1"/>
  <c r="BR430" i="1"/>
  <c r="BQ430" i="1"/>
  <c r="BP430" i="1"/>
  <c r="BO430" i="1"/>
  <c r="BN430" i="1"/>
  <c r="BM430" i="1"/>
  <c r="BL430" i="1"/>
  <c r="BK430" i="1"/>
  <c r="BJ430" i="1"/>
  <c r="BT429" i="1"/>
  <c r="BS429" i="1"/>
  <c r="BR429" i="1"/>
  <c r="BQ429" i="1"/>
  <c r="BP429" i="1"/>
  <c r="BO429" i="1"/>
  <c r="BN429" i="1"/>
  <c r="BM429" i="1"/>
  <c r="BL429" i="1"/>
  <c r="BK429" i="1"/>
  <c r="BJ429" i="1"/>
  <c r="BT428" i="1"/>
  <c r="BS428" i="1"/>
  <c r="BR428" i="1"/>
  <c r="BQ428" i="1"/>
  <c r="BP428" i="1"/>
  <c r="BO428" i="1"/>
  <c r="BN428" i="1"/>
  <c r="BM428" i="1"/>
  <c r="BL428" i="1"/>
  <c r="BK428" i="1"/>
  <c r="BJ428" i="1"/>
  <c r="BT427" i="1"/>
  <c r="BS427" i="1"/>
  <c r="BR427" i="1"/>
  <c r="BQ427" i="1"/>
  <c r="BP427" i="1"/>
  <c r="BO427" i="1"/>
  <c r="BN427" i="1"/>
  <c r="BM427" i="1"/>
  <c r="BL427" i="1"/>
  <c r="BK427" i="1"/>
  <c r="BJ427" i="1"/>
  <c r="BT426" i="1"/>
  <c r="BS426" i="1"/>
  <c r="BR426" i="1"/>
  <c r="BQ426" i="1"/>
  <c r="BP426" i="1"/>
  <c r="BO426" i="1"/>
  <c r="BN426" i="1"/>
  <c r="BM426" i="1"/>
  <c r="BL426" i="1"/>
  <c r="BK426" i="1"/>
  <c r="BJ426" i="1"/>
  <c r="BT425" i="1"/>
  <c r="BS425" i="1"/>
  <c r="BR425" i="1"/>
  <c r="BQ425" i="1"/>
  <c r="BP425" i="1"/>
  <c r="BO425" i="1"/>
  <c r="BN425" i="1"/>
  <c r="BM425" i="1"/>
  <c r="BL425" i="1"/>
  <c r="BK425" i="1"/>
  <c r="BJ425" i="1"/>
  <c r="BT424" i="1"/>
  <c r="BS424" i="1"/>
  <c r="BR424" i="1"/>
  <c r="BQ424" i="1"/>
  <c r="BP424" i="1"/>
  <c r="BO424" i="1"/>
  <c r="BN424" i="1"/>
  <c r="BM424" i="1"/>
  <c r="BL424" i="1"/>
  <c r="BK424" i="1"/>
  <c r="BJ424" i="1"/>
  <c r="BT423" i="1"/>
  <c r="BS423" i="1"/>
  <c r="BR423" i="1"/>
  <c r="BQ423" i="1"/>
  <c r="BP423" i="1"/>
  <c r="BO423" i="1"/>
  <c r="BN423" i="1"/>
  <c r="BM423" i="1"/>
  <c r="BL423" i="1"/>
  <c r="BK423" i="1"/>
  <c r="BJ423" i="1"/>
  <c r="BT422" i="1"/>
  <c r="BS422" i="1"/>
  <c r="BR422" i="1"/>
  <c r="BQ422" i="1"/>
  <c r="BP422" i="1"/>
  <c r="BO422" i="1"/>
  <c r="BN422" i="1"/>
  <c r="BM422" i="1"/>
  <c r="BL422" i="1"/>
  <c r="BK422" i="1"/>
  <c r="BJ422" i="1"/>
  <c r="BT421" i="1"/>
  <c r="BS421" i="1"/>
  <c r="BR421" i="1"/>
  <c r="BQ421" i="1"/>
  <c r="BP421" i="1"/>
  <c r="BO421" i="1"/>
  <c r="BN421" i="1"/>
  <c r="BM421" i="1"/>
  <c r="BL421" i="1"/>
  <c r="BK421" i="1"/>
  <c r="BJ421" i="1"/>
  <c r="BT420" i="1"/>
  <c r="BS420" i="1"/>
  <c r="BR420" i="1"/>
  <c r="BQ420" i="1"/>
  <c r="BP420" i="1"/>
  <c r="BO420" i="1"/>
  <c r="BN420" i="1"/>
  <c r="BM420" i="1"/>
  <c r="BL420" i="1"/>
  <c r="BK420" i="1"/>
  <c r="BJ420" i="1"/>
  <c r="BT419" i="1"/>
  <c r="BS419" i="1"/>
  <c r="BR419" i="1"/>
  <c r="BQ419" i="1"/>
  <c r="BP419" i="1"/>
  <c r="BO419" i="1"/>
  <c r="BN419" i="1"/>
  <c r="BM419" i="1"/>
  <c r="BL419" i="1"/>
  <c r="BK419" i="1"/>
  <c r="BJ419" i="1"/>
  <c r="BT418" i="1"/>
  <c r="BS418" i="1"/>
  <c r="BR418" i="1"/>
  <c r="BQ418" i="1"/>
  <c r="BP418" i="1"/>
  <c r="BO418" i="1"/>
  <c r="BN418" i="1"/>
  <c r="BM418" i="1"/>
  <c r="BL418" i="1"/>
  <c r="BK418" i="1"/>
  <c r="BJ418" i="1"/>
  <c r="BT417" i="1"/>
  <c r="BS417" i="1"/>
  <c r="BR417" i="1"/>
  <c r="BQ417" i="1"/>
  <c r="BP417" i="1"/>
  <c r="BO417" i="1"/>
  <c r="BN417" i="1"/>
  <c r="BM417" i="1"/>
  <c r="BL417" i="1"/>
  <c r="BK417" i="1"/>
  <c r="BJ417" i="1"/>
  <c r="BT416" i="1"/>
  <c r="BS416" i="1"/>
  <c r="BR416" i="1"/>
  <c r="BQ416" i="1"/>
  <c r="BP416" i="1"/>
  <c r="BO416" i="1"/>
  <c r="BN416" i="1"/>
  <c r="BM416" i="1"/>
  <c r="BL416" i="1"/>
  <c r="BK416" i="1"/>
  <c r="BJ416" i="1"/>
  <c r="BT415" i="1"/>
  <c r="BS415" i="1"/>
  <c r="BR415" i="1"/>
  <c r="BQ415" i="1"/>
  <c r="BP415" i="1"/>
  <c r="BO415" i="1"/>
  <c r="BN415" i="1"/>
  <c r="BM415" i="1"/>
  <c r="BL415" i="1"/>
  <c r="BK415" i="1"/>
  <c r="BJ415" i="1"/>
  <c r="BT414" i="1"/>
  <c r="BS414" i="1"/>
  <c r="BR414" i="1"/>
  <c r="BQ414" i="1"/>
  <c r="BP414" i="1"/>
  <c r="BO414" i="1"/>
  <c r="BN414" i="1"/>
  <c r="BM414" i="1"/>
  <c r="BL414" i="1"/>
  <c r="BK414" i="1"/>
  <c r="BJ414" i="1"/>
  <c r="BT413" i="1"/>
  <c r="BS413" i="1"/>
  <c r="BR413" i="1"/>
  <c r="BQ413" i="1"/>
  <c r="BP413" i="1"/>
  <c r="BO413" i="1"/>
  <c r="BN413" i="1"/>
  <c r="BM413" i="1"/>
  <c r="BL413" i="1"/>
  <c r="BK413" i="1"/>
  <c r="BJ413" i="1"/>
  <c r="BT412" i="1"/>
  <c r="BS412" i="1"/>
  <c r="BR412" i="1"/>
  <c r="BQ412" i="1"/>
  <c r="BP412" i="1"/>
  <c r="BO412" i="1"/>
  <c r="BN412" i="1"/>
  <c r="BM412" i="1"/>
  <c r="BL412" i="1"/>
  <c r="BK412" i="1"/>
  <c r="BJ412" i="1"/>
  <c r="BT411" i="1"/>
  <c r="BS411" i="1"/>
  <c r="BR411" i="1"/>
  <c r="BQ411" i="1"/>
  <c r="BP411" i="1"/>
  <c r="BO411" i="1"/>
  <c r="BN411" i="1"/>
  <c r="BM411" i="1"/>
  <c r="BL411" i="1"/>
  <c r="BK411" i="1"/>
  <c r="BJ411" i="1"/>
  <c r="BT410" i="1"/>
  <c r="BS410" i="1"/>
  <c r="BR410" i="1"/>
  <c r="BQ410" i="1"/>
  <c r="BP410" i="1"/>
  <c r="BO410" i="1"/>
  <c r="BN410" i="1"/>
  <c r="BM410" i="1"/>
  <c r="BL410" i="1"/>
  <c r="BK410" i="1"/>
  <c r="BJ410" i="1"/>
  <c r="BT409" i="1"/>
  <c r="BS409" i="1"/>
  <c r="BR409" i="1"/>
  <c r="BQ409" i="1"/>
  <c r="BP409" i="1"/>
  <c r="BO409" i="1"/>
  <c r="BN409" i="1"/>
  <c r="BM409" i="1"/>
  <c r="BL409" i="1"/>
  <c r="BK409" i="1"/>
  <c r="BJ409" i="1"/>
  <c r="BT408" i="1"/>
  <c r="BS408" i="1"/>
  <c r="BR408" i="1"/>
  <c r="BQ408" i="1"/>
  <c r="BP408" i="1"/>
  <c r="BO408" i="1"/>
  <c r="BN408" i="1"/>
  <c r="BM408" i="1"/>
  <c r="BL408" i="1"/>
  <c r="BK408" i="1"/>
  <c r="BJ408" i="1"/>
  <c r="BT407" i="1"/>
  <c r="BS407" i="1"/>
  <c r="BR407" i="1"/>
  <c r="BQ407" i="1"/>
  <c r="BP407" i="1"/>
  <c r="BO407" i="1"/>
  <c r="BN407" i="1"/>
  <c r="BM407" i="1"/>
  <c r="BL407" i="1"/>
  <c r="BK407" i="1"/>
  <c r="BJ407" i="1"/>
  <c r="BT406" i="1"/>
  <c r="BS406" i="1"/>
  <c r="BR406" i="1"/>
  <c r="BQ406" i="1"/>
  <c r="BP406" i="1"/>
  <c r="BO406" i="1"/>
  <c r="BN406" i="1"/>
  <c r="BM406" i="1"/>
  <c r="BL406" i="1"/>
  <c r="BK406" i="1"/>
  <c r="BJ406" i="1"/>
  <c r="BT405" i="1"/>
  <c r="BS405" i="1"/>
  <c r="BR405" i="1"/>
  <c r="BQ405" i="1"/>
  <c r="BP405" i="1"/>
  <c r="BO405" i="1"/>
  <c r="BN405" i="1"/>
  <c r="BM405" i="1"/>
  <c r="BL405" i="1"/>
  <c r="BK405" i="1"/>
  <c r="BJ405" i="1"/>
  <c r="BT404" i="1"/>
  <c r="BS404" i="1"/>
  <c r="BR404" i="1"/>
  <c r="BQ404" i="1"/>
  <c r="BP404" i="1"/>
  <c r="BO404" i="1"/>
  <c r="BN404" i="1"/>
  <c r="BM404" i="1"/>
  <c r="BL404" i="1"/>
  <c r="BK404" i="1"/>
  <c r="BJ404" i="1"/>
  <c r="BT403" i="1"/>
  <c r="BS403" i="1"/>
  <c r="BR403" i="1"/>
  <c r="BQ403" i="1"/>
  <c r="BP403" i="1"/>
  <c r="BO403" i="1"/>
  <c r="BN403" i="1"/>
  <c r="BM403" i="1"/>
  <c r="BL403" i="1"/>
  <c r="BK403" i="1"/>
  <c r="BJ403" i="1"/>
  <c r="BT402" i="1"/>
  <c r="BS402" i="1"/>
  <c r="BR402" i="1"/>
  <c r="BQ402" i="1"/>
  <c r="BP402" i="1"/>
  <c r="BO402" i="1"/>
  <c r="BN402" i="1"/>
  <c r="BM402" i="1"/>
  <c r="BL402" i="1"/>
  <c r="BK402" i="1"/>
  <c r="BJ402" i="1"/>
  <c r="BT401" i="1"/>
  <c r="BS401" i="1"/>
  <c r="BR401" i="1"/>
  <c r="BQ401" i="1"/>
  <c r="BP401" i="1"/>
  <c r="BO401" i="1"/>
  <c r="BN401" i="1"/>
  <c r="BM401" i="1"/>
  <c r="BL401" i="1"/>
  <c r="BK401" i="1"/>
  <c r="BJ401" i="1"/>
  <c r="BT400" i="1"/>
  <c r="BS400" i="1"/>
  <c r="BR400" i="1"/>
  <c r="BQ400" i="1"/>
  <c r="BP400" i="1"/>
  <c r="BO400" i="1"/>
  <c r="BN400" i="1"/>
  <c r="BM400" i="1"/>
  <c r="BL400" i="1"/>
  <c r="BK400" i="1"/>
  <c r="BJ400" i="1"/>
  <c r="BT399" i="1"/>
  <c r="BS399" i="1"/>
  <c r="BR399" i="1"/>
  <c r="BQ399" i="1"/>
  <c r="BP399" i="1"/>
  <c r="BO399" i="1"/>
  <c r="BN399" i="1"/>
  <c r="BM399" i="1"/>
  <c r="BL399" i="1"/>
  <c r="BK399" i="1"/>
  <c r="BJ399" i="1"/>
  <c r="BT398" i="1"/>
  <c r="BS398" i="1"/>
  <c r="BR398" i="1"/>
  <c r="BQ398" i="1"/>
  <c r="BP398" i="1"/>
  <c r="BO398" i="1"/>
  <c r="BN398" i="1"/>
  <c r="BM398" i="1"/>
  <c r="BL398" i="1"/>
  <c r="BK398" i="1"/>
  <c r="BJ398" i="1"/>
  <c r="BT397" i="1"/>
  <c r="BS397" i="1"/>
  <c r="BR397" i="1"/>
  <c r="BQ397" i="1"/>
  <c r="BP397" i="1"/>
  <c r="BO397" i="1"/>
  <c r="BN397" i="1"/>
  <c r="BM397" i="1"/>
  <c r="BL397" i="1"/>
  <c r="BK397" i="1"/>
  <c r="BJ397" i="1"/>
  <c r="BT396" i="1"/>
  <c r="BS396" i="1"/>
  <c r="BR396" i="1"/>
  <c r="BQ396" i="1"/>
  <c r="BP396" i="1"/>
  <c r="BO396" i="1"/>
  <c r="BN396" i="1"/>
  <c r="BM396" i="1"/>
  <c r="BL396" i="1"/>
  <c r="BK396" i="1"/>
  <c r="BJ396" i="1"/>
  <c r="BT395" i="1"/>
  <c r="BS395" i="1"/>
  <c r="BR395" i="1"/>
  <c r="BQ395" i="1"/>
  <c r="BP395" i="1"/>
  <c r="BO395" i="1"/>
  <c r="BN395" i="1"/>
  <c r="BM395" i="1"/>
  <c r="BL395" i="1"/>
  <c r="BK395" i="1"/>
  <c r="BJ395" i="1"/>
  <c r="BT394" i="1"/>
  <c r="BS394" i="1"/>
  <c r="BR394" i="1"/>
  <c r="BQ394" i="1"/>
  <c r="BP394" i="1"/>
  <c r="BO394" i="1"/>
  <c r="BN394" i="1"/>
  <c r="BM394" i="1"/>
  <c r="BL394" i="1"/>
  <c r="BK394" i="1"/>
  <c r="BJ394" i="1"/>
  <c r="BT393" i="1"/>
  <c r="BS393" i="1"/>
  <c r="BR393" i="1"/>
  <c r="BQ393" i="1"/>
  <c r="BP393" i="1"/>
  <c r="BO393" i="1"/>
  <c r="BN393" i="1"/>
  <c r="BM393" i="1"/>
  <c r="BL393" i="1"/>
  <c r="BK393" i="1"/>
  <c r="BJ393" i="1"/>
  <c r="BT392" i="1"/>
  <c r="BS392" i="1"/>
  <c r="BR392" i="1"/>
  <c r="BQ392" i="1"/>
  <c r="BP392" i="1"/>
  <c r="BO392" i="1"/>
  <c r="BN392" i="1"/>
  <c r="BM392" i="1"/>
  <c r="BL392" i="1"/>
  <c r="BK392" i="1"/>
  <c r="BJ392" i="1"/>
  <c r="BT391" i="1"/>
  <c r="BS391" i="1"/>
  <c r="BR391" i="1"/>
  <c r="BQ391" i="1"/>
  <c r="BP391" i="1"/>
  <c r="BO391" i="1"/>
  <c r="BN391" i="1"/>
  <c r="BM391" i="1"/>
  <c r="BL391" i="1"/>
  <c r="BK391" i="1"/>
  <c r="BJ391" i="1"/>
  <c r="BT390" i="1"/>
  <c r="BS390" i="1"/>
  <c r="BR390" i="1"/>
  <c r="BQ390" i="1"/>
  <c r="BP390" i="1"/>
  <c r="BO390" i="1"/>
  <c r="BN390" i="1"/>
  <c r="BM390" i="1"/>
  <c r="BL390" i="1"/>
  <c r="BK390" i="1"/>
  <c r="BJ390" i="1"/>
  <c r="BT389" i="1"/>
  <c r="BS389" i="1"/>
  <c r="BR389" i="1"/>
  <c r="BQ389" i="1"/>
  <c r="BP389" i="1"/>
  <c r="BO389" i="1"/>
  <c r="BN389" i="1"/>
  <c r="BM389" i="1"/>
  <c r="BL389" i="1"/>
  <c r="BK389" i="1"/>
  <c r="BJ389" i="1"/>
  <c r="BT388" i="1"/>
  <c r="BS388" i="1"/>
  <c r="BR388" i="1"/>
  <c r="BQ388" i="1"/>
  <c r="BP388" i="1"/>
  <c r="BO388" i="1"/>
  <c r="BN388" i="1"/>
  <c r="BM388" i="1"/>
  <c r="BL388" i="1"/>
  <c r="BK388" i="1"/>
  <c r="BJ388" i="1"/>
  <c r="BT387" i="1"/>
  <c r="BS387" i="1"/>
  <c r="BR387" i="1"/>
  <c r="BQ387" i="1"/>
  <c r="BP387" i="1"/>
  <c r="BO387" i="1"/>
  <c r="BN387" i="1"/>
  <c r="BM387" i="1"/>
  <c r="BL387" i="1"/>
  <c r="BK387" i="1"/>
  <c r="BJ387" i="1"/>
  <c r="BT386" i="1"/>
  <c r="BS386" i="1"/>
  <c r="BR386" i="1"/>
  <c r="BQ386" i="1"/>
  <c r="BP386" i="1"/>
  <c r="BO386" i="1"/>
  <c r="BN386" i="1"/>
  <c r="BM386" i="1"/>
  <c r="BL386" i="1"/>
  <c r="BK386" i="1"/>
  <c r="BJ386" i="1"/>
  <c r="BT385" i="1"/>
  <c r="BS385" i="1"/>
  <c r="BR385" i="1"/>
  <c r="BQ385" i="1"/>
  <c r="BP385" i="1"/>
  <c r="BO385" i="1"/>
  <c r="BN385" i="1"/>
  <c r="BM385" i="1"/>
  <c r="BL385" i="1"/>
  <c r="BK385" i="1"/>
  <c r="BJ385" i="1"/>
  <c r="BT384" i="1"/>
  <c r="BS384" i="1"/>
  <c r="BR384" i="1"/>
  <c r="BQ384" i="1"/>
  <c r="BP384" i="1"/>
  <c r="BO384" i="1"/>
  <c r="BN384" i="1"/>
  <c r="BM384" i="1"/>
  <c r="BL384" i="1"/>
  <c r="BK384" i="1"/>
  <c r="BJ384" i="1"/>
  <c r="BT383" i="1"/>
  <c r="BS383" i="1"/>
  <c r="BR383" i="1"/>
  <c r="BQ383" i="1"/>
  <c r="BP383" i="1"/>
  <c r="BO383" i="1"/>
  <c r="BN383" i="1"/>
  <c r="BM383" i="1"/>
  <c r="BL383" i="1"/>
  <c r="BK383" i="1"/>
  <c r="BJ383" i="1"/>
  <c r="BT382" i="1"/>
  <c r="BS382" i="1"/>
  <c r="BR382" i="1"/>
  <c r="BQ382" i="1"/>
  <c r="BP382" i="1"/>
  <c r="BO382" i="1"/>
  <c r="BN382" i="1"/>
  <c r="BM382" i="1"/>
  <c r="BL382" i="1"/>
  <c r="BK382" i="1"/>
  <c r="BJ382" i="1"/>
  <c r="BT381" i="1"/>
  <c r="BS381" i="1"/>
  <c r="BR381" i="1"/>
  <c r="BQ381" i="1"/>
  <c r="BP381" i="1"/>
  <c r="BO381" i="1"/>
  <c r="BN381" i="1"/>
  <c r="BM381" i="1"/>
  <c r="BL381" i="1"/>
  <c r="BK381" i="1"/>
  <c r="BJ381" i="1"/>
  <c r="BT380" i="1"/>
  <c r="BS380" i="1"/>
  <c r="BR380" i="1"/>
  <c r="BQ380" i="1"/>
  <c r="BP380" i="1"/>
  <c r="BO380" i="1"/>
  <c r="BN380" i="1"/>
  <c r="BM380" i="1"/>
  <c r="BL380" i="1"/>
  <c r="BK380" i="1"/>
  <c r="BJ380" i="1"/>
  <c r="BT379" i="1"/>
  <c r="BS379" i="1"/>
  <c r="BR379" i="1"/>
  <c r="BQ379" i="1"/>
  <c r="BP379" i="1"/>
  <c r="BO379" i="1"/>
  <c r="BN379" i="1"/>
  <c r="BM379" i="1"/>
  <c r="BL379" i="1"/>
  <c r="BK379" i="1"/>
  <c r="BJ379" i="1"/>
  <c r="BT378" i="1"/>
  <c r="BS378" i="1"/>
  <c r="BR378" i="1"/>
  <c r="BQ378" i="1"/>
  <c r="BP378" i="1"/>
  <c r="BO378" i="1"/>
  <c r="BN378" i="1"/>
  <c r="BM378" i="1"/>
  <c r="BL378" i="1"/>
  <c r="BK378" i="1"/>
  <c r="BJ378" i="1"/>
  <c r="BT377" i="1"/>
  <c r="BS377" i="1"/>
  <c r="BR377" i="1"/>
  <c r="BQ377" i="1"/>
  <c r="BP377" i="1"/>
  <c r="BO377" i="1"/>
  <c r="BN377" i="1"/>
  <c r="BM377" i="1"/>
  <c r="BL377" i="1"/>
  <c r="BK377" i="1"/>
  <c r="BJ377" i="1"/>
  <c r="BT376" i="1"/>
  <c r="BS376" i="1"/>
  <c r="BR376" i="1"/>
  <c r="BQ376" i="1"/>
  <c r="BP376" i="1"/>
  <c r="BO376" i="1"/>
  <c r="BN376" i="1"/>
  <c r="BM376" i="1"/>
  <c r="BL376" i="1"/>
  <c r="BK376" i="1"/>
  <c r="BJ376" i="1"/>
  <c r="BT375" i="1"/>
  <c r="BS375" i="1"/>
  <c r="BR375" i="1"/>
  <c r="BQ375" i="1"/>
  <c r="BP375" i="1"/>
  <c r="BO375" i="1"/>
  <c r="BN375" i="1"/>
  <c r="BM375" i="1"/>
  <c r="BL375" i="1"/>
  <c r="BK375" i="1"/>
  <c r="BJ375" i="1"/>
  <c r="BT374" i="1"/>
  <c r="BS374" i="1"/>
  <c r="BR374" i="1"/>
  <c r="BQ374" i="1"/>
  <c r="BP374" i="1"/>
  <c r="BO374" i="1"/>
  <c r="BN374" i="1"/>
  <c r="BM374" i="1"/>
  <c r="BL374" i="1"/>
  <c r="BK374" i="1"/>
  <c r="BJ374" i="1"/>
  <c r="BT373" i="1"/>
  <c r="BS373" i="1"/>
  <c r="BR373" i="1"/>
  <c r="BQ373" i="1"/>
  <c r="BP373" i="1"/>
  <c r="BO373" i="1"/>
  <c r="BN373" i="1"/>
  <c r="BM373" i="1"/>
  <c r="BL373" i="1"/>
  <c r="BK373" i="1"/>
  <c r="BJ373" i="1"/>
  <c r="BT372" i="1"/>
  <c r="BS372" i="1"/>
  <c r="BR372" i="1"/>
  <c r="BQ372" i="1"/>
  <c r="BP372" i="1"/>
  <c r="BO372" i="1"/>
  <c r="BN372" i="1"/>
  <c r="BM372" i="1"/>
  <c r="BL372" i="1"/>
  <c r="BK372" i="1"/>
  <c r="BJ372" i="1"/>
  <c r="BT371" i="1"/>
  <c r="BS371" i="1"/>
  <c r="BR371" i="1"/>
  <c r="BQ371" i="1"/>
  <c r="BP371" i="1"/>
  <c r="BO371" i="1"/>
  <c r="BN371" i="1"/>
  <c r="BM371" i="1"/>
  <c r="BL371" i="1"/>
  <c r="BK371" i="1"/>
  <c r="BJ371" i="1"/>
  <c r="BT370" i="1"/>
  <c r="BS370" i="1"/>
  <c r="BR370" i="1"/>
  <c r="BQ370" i="1"/>
  <c r="BP370" i="1"/>
  <c r="BO370" i="1"/>
  <c r="BN370" i="1"/>
  <c r="BM370" i="1"/>
  <c r="BL370" i="1"/>
  <c r="BK370" i="1"/>
  <c r="BJ370" i="1"/>
  <c r="BT369" i="1"/>
  <c r="BS369" i="1"/>
  <c r="BR369" i="1"/>
  <c r="BQ369" i="1"/>
  <c r="BP369" i="1"/>
  <c r="BO369" i="1"/>
  <c r="BN369" i="1"/>
  <c r="BM369" i="1"/>
  <c r="BL369" i="1"/>
  <c r="BK369" i="1"/>
  <c r="BJ369" i="1"/>
  <c r="BT368" i="1"/>
  <c r="BS368" i="1"/>
  <c r="BR368" i="1"/>
  <c r="BQ368" i="1"/>
  <c r="BP368" i="1"/>
  <c r="BO368" i="1"/>
  <c r="BN368" i="1"/>
  <c r="BM368" i="1"/>
  <c r="BL368" i="1"/>
  <c r="BK368" i="1"/>
  <c r="BJ368" i="1"/>
  <c r="BT367" i="1"/>
  <c r="BS367" i="1"/>
  <c r="BR367" i="1"/>
  <c r="BQ367" i="1"/>
  <c r="BP367" i="1"/>
  <c r="BO367" i="1"/>
  <c r="BN367" i="1"/>
  <c r="BM367" i="1"/>
  <c r="BL367" i="1"/>
  <c r="BK367" i="1"/>
  <c r="BJ367" i="1"/>
  <c r="BT366" i="1"/>
  <c r="BS366" i="1"/>
  <c r="BR366" i="1"/>
  <c r="BQ366" i="1"/>
  <c r="BP366" i="1"/>
  <c r="BO366" i="1"/>
  <c r="BN366" i="1"/>
  <c r="BM366" i="1"/>
  <c r="BL366" i="1"/>
  <c r="BK366" i="1"/>
  <c r="BJ366" i="1"/>
  <c r="BT365" i="1"/>
  <c r="BS365" i="1"/>
  <c r="BR365" i="1"/>
  <c r="BQ365" i="1"/>
  <c r="BP365" i="1"/>
  <c r="BO365" i="1"/>
  <c r="BN365" i="1"/>
  <c r="BM365" i="1"/>
  <c r="BL365" i="1"/>
  <c r="BK365" i="1"/>
  <c r="BJ365" i="1"/>
  <c r="BT364" i="1"/>
  <c r="BS364" i="1"/>
  <c r="BR364" i="1"/>
  <c r="BQ364" i="1"/>
  <c r="BP364" i="1"/>
  <c r="BO364" i="1"/>
  <c r="BN364" i="1"/>
  <c r="BM364" i="1"/>
  <c r="BL364" i="1"/>
  <c r="BK364" i="1"/>
  <c r="BJ364" i="1"/>
  <c r="BT363" i="1"/>
  <c r="BS363" i="1"/>
  <c r="BR363" i="1"/>
  <c r="BQ363" i="1"/>
  <c r="BP363" i="1"/>
  <c r="BO363" i="1"/>
  <c r="BN363" i="1"/>
  <c r="BM363" i="1"/>
  <c r="BL363" i="1"/>
  <c r="BK363" i="1"/>
  <c r="BJ363" i="1"/>
  <c r="BT362" i="1"/>
  <c r="BS362" i="1"/>
  <c r="BR362" i="1"/>
  <c r="BQ362" i="1"/>
  <c r="BP362" i="1"/>
  <c r="BO362" i="1"/>
  <c r="BN362" i="1"/>
  <c r="BM362" i="1"/>
  <c r="BL362" i="1"/>
  <c r="BK362" i="1"/>
  <c r="BJ362" i="1"/>
  <c r="BT361" i="1"/>
  <c r="BS361" i="1"/>
  <c r="BR361" i="1"/>
  <c r="BQ361" i="1"/>
  <c r="BP361" i="1"/>
  <c r="BO361" i="1"/>
  <c r="BN361" i="1"/>
  <c r="BM361" i="1"/>
  <c r="BL361" i="1"/>
  <c r="BK361" i="1"/>
  <c r="BJ361" i="1"/>
  <c r="BT360" i="1"/>
  <c r="BS360" i="1"/>
  <c r="BR360" i="1"/>
  <c r="BQ360" i="1"/>
  <c r="BP360" i="1"/>
  <c r="BO360" i="1"/>
  <c r="BN360" i="1"/>
  <c r="BM360" i="1"/>
  <c r="BL360" i="1"/>
  <c r="BK360" i="1"/>
  <c r="BJ360" i="1"/>
  <c r="BT359" i="1"/>
  <c r="BS359" i="1"/>
  <c r="BR359" i="1"/>
  <c r="BQ359" i="1"/>
  <c r="BP359" i="1"/>
  <c r="BO359" i="1"/>
  <c r="BN359" i="1"/>
  <c r="BM359" i="1"/>
  <c r="BL359" i="1"/>
  <c r="BK359" i="1"/>
  <c r="BJ359" i="1"/>
  <c r="BT358" i="1"/>
  <c r="BS358" i="1"/>
  <c r="BR358" i="1"/>
  <c r="BQ358" i="1"/>
  <c r="BP358" i="1"/>
  <c r="BO358" i="1"/>
  <c r="BN358" i="1"/>
  <c r="BM358" i="1"/>
  <c r="BL358" i="1"/>
  <c r="BK358" i="1"/>
  <c r="BJ358" i="1"/>
  <c r="BT357" i="1"/>
  <c r="BS357" i="1"/>
  <c r="BR357" i="1"/>
  <c r="BQ357" i="1"/>
  <c r="BP357" i="1"/>
  <c r="BO357" i="1"/>
  <c r="BN357" i="1"/>
  <c r="BM357" i="1"/>
  <c r="BL357" i="1"/>
  <c r="BK357" i="1"/>
  <c r="BJ357" i="1"/>
  <c r="BT356" i="1"/>
  <c r="BS356" i="1"/>
  <c r="BR356" i="1"/>
  <c r="BQ356" i="1"/>
  <c r="BP356" i="1"/>
  <c r="BO356" i="1"/>
  <c r="BN356" i="1"/>
  <c r="BM356" i="1"/>
  <c r="BL356" i="1"/>
  <c r="BK356" i="1"/>
  <c r="BJ356" i="1"/>
  <c r="BT355" i="1"/>
  <c r="BS355" i="1"/>
  <c r="BR355" i="1"/>
  <c r="BQ355" i="1"/>
  <c r="BP355" i="1"/>
  <c r="BO355" i="1"/>
  <c r="BN355" i="1"/>
  <c r="BM355" i="1"/>
  <c r="BL355" i="1"/>
  <c r="BK355" i="1"/>
  <c r="BJ355" i="1"/>
  <c r="BT354" i="1"/>
  <c r="BS354" i="1"/>
  <c r="BR354" i="1"/>
  <c r="BQ354" i="1"/>
  <c r="BP354" i="1"/>
  <c r="BO354" i="1"/>
  <c r="BN354" i="1"/>
  <c r="BM354" i="1"/>
  <c r="BL354" i="1"/>
  <c r="BK354" i="1"/>
  <c r="BJ354" i="1"/>
  <c r="BT353" i="1"/>
  <c r="BS353" i="1"/>
  <c r="BR353" i="1"/>
  <c r="BQ353" i="1"/>
  <c r="BP353" i="1"/>
  <c r="BO353" i="1"/>
  <c r="BN353" i="1"/>
  <c r="BM353" i="1"/>
  <c r="BL353" i="1"/>
  <c r="BK353" i="1"/>
  <c r="BJ353" i="1"/>
  <c r="BT352" i="1"/>
  <c r="BS352" i="1"/>
  <c r="BR352" i="1"/>
  <c r="BQ352" i="1"/>
  <c r="BP352" i="1"/>
  <c r="BO352" i="1"/>
  <c r="BN352" i="1"/>
  <c r="BM352" i="1"/>
  <c r="BL352" i="1"/>
  <c r="BK352" i="1"/>
  <c r="BJ352" i="1"/>
  <c r="BT351" i="1"/>
  <c r="BS351" i="1"/>
  <c r="BR351" i="1"/>
  <c r="BQ351" i="1"/>
  <c r="BP351" i="1"/>
  <c r="BO351" i="1"/>
  <c r="BN351" i="1"/>
  <c r="BM351" i="1"/>
  <c r="BL351" i="1"/>
  <c r="BK351" i="1"/>
  <c r="BJ351" i="1"/>
  <c r="BT350" i="1"/>
  <c r="BS350" i="1"/>
  <c r="BR350" i="1"/>
  <c r="BQ350" i="1"/>
  <c r="BP350" i="1"/>
  <c r="BO350" i="1"/>
  <c r="BN350" i="1"/>
  <c r="BM350" i="1"/>
  <c r="BL350" i="1"/>
  <c r="BK350" i="1"/>
  <c r="BJ350" i="1"/>
  <c r="BT349" i="1"/>
  <c r="BS349" i="1"/>
  <c r="BR349" i="1"/>
  <c r="BQ349" i="1"/>
  <c r="BP349" i="1"/>
  <c r="BO349" i="1"/>
  <c r="BN349" i="1"/>
  <c r="BM349" i="1"/>
  <c r="BL349" i="1"/>
  <c r="BK349" i="1"/>
  <c r="BJ349" i="1"/>
  <c r="BT348" i="1"/>
  <c r="BS348" i="1"/>
  <c r="BR348" i="1"/>
  <c r="BQ348" i="1"/>
  <c r="BP348" i="1"/>
  <c r="BO348" i="1"/>
  <c r="BN348" i="1"/>
  <c r="BM348" i="1"/>
  <c r="BL348" i="1"/>
  <c r="BK348" i="1"/>
  <c r="BJ348" i="1"/>
  <c r="BT347" i="1"/>
  <c r="BS347" i="1"/>
  <c r="BR347" i="1"/>
  <c r="BQ347" i="1"/>
  <c r="BP347" i="1"/>
  <c r="BO347" i="1"/>
  <c r="BN347" i="1"/>
  <c r="BM347" i="1"/>
  <c r="BL347" i="1"/>
  <c r="BK347" i="1"/>
  <c r="BJ347" i="1"/>
  <c r="BT346" i="1"/>
  <c r="BS346" i="1"/>
  <c r="BR346" i="1"/>
  <c r="BQ346" i="1"/>
  <c r="BP346" i="1"/>
  <c r="BO346" i="1"/>
  <c r="BN346" i="1"/>
  <c r="BM346" i="1"/>
  <c r="BL346" i="1"/>
  <c r="BK346" i="1"/>
  <c r="BJ346" i="1"/>
  <c r="BT345" i="1"/>
  <c r="BS345" i="1"/>
  <c r="BR345" i="1"/>
  <c r="BQ345" i="1"/>
  <c r="BP345" i="1"/>
  <c r="BO345" i="1"/>
  <c r="BN345" i="1"/>
  <c r="BM345" i="1"/>
  <c r="BL345" i="1"/>
  <c r="BK345" i="1"/>
  <c r="BJ345" i="1"/>
  <c r="BT344" i="1"/>
  <c r="BS344" i="1"/>
  <c r="BR344" i="1"/>
  <c r="BQ344" i="1"/>
  <c r="BP344" i="1"/>
  <c r="BO344" i="1"/>
  <c r="BN344" i="1"/>
  <c r="BM344" i="1"/>
  <c r="BL344" i="1"/>
  <c r="BK344" i="1"/>
  <c r="BJ344" i="1"/>
  <c r="BT343" i="1"/>
  <c r="BS343" i="1"/>
  <c r="BR343" i="1"/>
  <c r="BQ343" i="1"/>
  <c r="BP343" i="1"/>
  <c r="BO343" i="1"/>
  <c r="BN343" i="1"/>
  <c r="BM343" i="1"/>
  <c r="BL343" i="1"/>
  <c r="BK343" i="1"/>
  <c r="BJ343" i="1"/>
  <c r="BT342" i="1"/>
  <c r="BS342" i="1"/>
  <c r="BR342" i="1"/>
  <c r="BQ342" i="1"/>
  <c r="BP342" i="1"/>
  <c r="BO342" i="1"/>
  <c r="BN342" i="1"/>
  <c r="BM342" i="1"/>
  <c r="BL342" i="1"/>
  <c r="BK342" i="1"/>
  <c r="BJ342" i="1"/>
  <c r="BT341" i="1"/>
  <c r="BS341" i="1"/>
  <c r="BR341" i="1"/>
  <c r="BQ341" i="1"/>
  <c r="BP341" i="1"/>
  <c r="BO341" i="1"/>
  <c r="BN341" i="1"/>
  <c r="BM341" i="1"/>
  <c r="BL341" i="1"/>
  <c r="BK341" i="1"/>
  <c r="BJ341" i="1"/>
  <c r="BT340" i="1"/>
  <c r="BS340" i="1"/>
  <c r="BR340" i="1"/>
  <c r="BQ340" i="1"/>
  <c r="BP340" i="1"/>
  <c r="BO340" i="1"/>
  <c r="BN340" i="1"/>
  <c r="BM340" i="1"/>
  <c r="BL340" i="1"/>
  <c r="BK340" i="1"/>
  <c r="BJ340" i="1"/>
  <c r="BT339" i="1"/>
  <c r="BS339" i="1"/>
  <c r="BR339" i="1"/>
  <c r="BQ339" i="1"/>
  <c r="BP339" i="1"/>
  <c r="BO339" i="1"/>
  <c r="BN339" i="1"/>
  <c r="BM339" i="1"/>
  <c r="BL339" i="1"/>
  <c r="BK339" i="1"/>
  <c r="BJ339" i="1"/>
  <c r="BT338" i="1"/>
  <c r="BS338" i="1"/>
  <c r="BR338" i="1"/>
  <c r="BQ338" i="1"/>
  <c r="BP338" i="1"/>
  <c r="BO338" i="1"/>
  <c r="BN338" i="1"/>
  <c r="BM338" i="1"/>
  <c r="BL338" i="1"/>
  <c r="BK338" i="1"/>
  <c r="BJ338" i="1"/>
  <c r="BT337" i="1"/>
  <c r="BS337" i="1"/>
  <c r="BR337" i="1"/>
  <c r="BQ337" i="1"/>
  <c r="BP337" i="1"/>
  <c r="BO337" i="1"/>
  <c r="BN337" i="1"/>
  <c r="BM337" i="1"/>
  <c r="BL337" i="1"/>
  <c r="BK337" i="1"/>
  <c r="BJ337" i="1"/>
  <c r="BT336" i="1"/>
  <c r="BS336" i="1"/>
  <c r="BR336" i="1"/>
  <c r="BQ336" i="1"/>
  <c r="BP336" i="1"/>
  <c r="BO336" i="1"/>
  <c r="BN336" i="1"/>
  <c r="BM336" i="1"/>
  <c r="BL336" i="1"/>
  <c r="BK336" i="1"/>
  <c r="BJ336" i="1"/>
  <c r="BT335" i="1"/>
  <c r="BS335" i="1"/>
  <c r="BR335" i="1"/>
  <c r="BQ335" i="1"/>
  <c r="BP335" i="1"/>
  <c r="BO335" i="1"/>
  <c r="BN335" i="1"/>
  <c r="BM335" i="1"/>
  <c r="BL335" i="1"/>
  <c r="BK335" i="1"/>
  <c r="BJ335" i="1"/>
  <c r="BT334" i="1"/>
  <c r="BS334" i="1"/>
  <c r="BR334" i="1"/>
  <c r="BQ334" i="1"/>
  <c r="BP334" i="1"/>
  <c r="BO334" i="1"/>
  <c r="BN334" i="1"/>
  <c r="BM334" i="1"/>
  <c r="BL334" i="1"/>
  <c r="BK334" i="1"/>
  <c r="BJ334" i="1"/>
  <c r="BT333" i="1"/>
  <c r="BS333" i="1"/>
  <c r="BR333" i="1"/>
  <c r="BQ333" i="1"/>
  <c r="BP333" i="1"/>
  <c r="BO333" i="1"/>
  <c r="BN333" i="1"/>
  <c r="BM333" i="1"/>
  <c r="BL333" i="1"/>
  <c r="BK333" i="1"/>
  <c r="BJ333" i="1"/>
  <c r="BT332" i="1"/>
  <c r="BS332" i="1"/>
  <c r="BR332" i="1"/>
  <c r="BQ332" i="1"/>
  <c r="BP332" i="1"/>
  <c r="BO332" i="1"/>
  <c r="BN332" i="1"/>
  <c r="BM332" i="1"/>
  <c r="BL332" i="1"/>
  <c r="BK332" i="1"/>
  <c r="BJ332" i="1"/>
  <c r="BT331" i="1"/>
  <c r="BS331" i="1"/>
  <c r="BR331" i="1"/>
  <c r="BQ331" i="1"/>
  <c r="BP331" i="1"/>
  <c r="BO331" i="1"/>
  <c r="BN331" i="1"/>
  <c r="BM331" i="1"/>
  <c r="BL331" i="1"/>
  <c r="BK331" i="1"/>
  <c r="BJ331" i="1"/>
  <c r="BT330" i="1"/>
  <c r="BS330" i="1"/>
  <c r="BR330" i="1"/>
  <c r="BQ330" i="1"/>
  <c r="BP330" i="1"/>
  <c r="BO330" i="1"/>
  <c r="BN330" i="1"/>
  <c r="BM330" i="1"/>
  <c r="BL330" i="1"/>
  <c r="BK330" i="1"/>
  <c r="BJ330" i="1"/>
  <c r="BT329" i="1"/>
  <c r="BS329" i="1"/>
  <c r="BR329" i="1"/>
  <c r="BQ329" i="1"/>
  <c r="BP329" i="1"/>
  <c r="BO329" i="1"/>
  <c r="BN329" i="1"/>
  <c r="BM329" i="1"/>
  <c r="BL329" i="1"/>
  <c r="BK329" i="1"/>
  <c r="BJ329" i="1"/>
  <c r="BT328" i="1"/>
  <c r="BS328" i="1"/>
  <c r="BR328" i="1"/>
  <c r="BQ328" i="1"/>
  <c r="BP328" i="1"/>
  <c r="BO328" i="1"/>
  <c r="BN328" i="1"/>
  <c r="BM328" i="1"/>
  <c r="BL328" i="1"/>
  <c r="BK328" i="1"/>
  <c r="BJ328" i="1"/>
  <c r="BT327" i="1"/>
  <c r="BS327" i="1"/>
  <c r="BR327" i="1"/>
  <c r="BQ327" i="1"/>
  <c r="BP327" i="1"/>
  <c r="BO327" i="1"/>
  <c r="BN327" i="1"/>
  <c r="BM327" i="1"/>
  <c r="BL327" i="1"/>
  <c r="BK327" i="1"/>
  <c r="BJ327" i="1"/>
  <c r="BT326" i="1"/>
  <c r="BS326" i="1"/>
  <c r="BR326" i="1"/>
  <c r="BQ326" i="1"/>
  <c r="BP326" i="1"/>
  <c r="BO326" i="1"/>
  <c r="BN326" i="1"/>
  <c r="BM326" i="1"/>
  <c r="BL326" i="1"/>
  <c r="BK326" i="1"/>
  <c r="BJ326" i="1"/>
  <c r="BT325" i="1"/>
  <c r="BS325" i="1"/>
  <c r="BR325" i="1"/>
  <c r="BQ325" i="1"/>
  <c r="BP325" i="1"/>
  <c r="BO325" i="1"/>
  <c r="BN325" i="1"/>
  <c r="BM325" i="1"/>
  <c r="BL325" i="1"/>
  <c r="BK325" i="1"/>
  <c r="BJ325" i="1"/>
  <c r="BT324" i="1"/>
  <c r="BS324" i="1"/>
  <c r="BR324" i="1"/>
  <c r="BQ324" i="1"/>
  <c r="BP324" i="1"/>
  <c r="BO324" i="1"/>
  <c r="BN324" i="1"/>
  <c r="BM324" i="1"/>
  <c r="BL324" i="1"/>
  <c r="BK324" i="1"/>
  <c r="BJ324" i="1"/>
  <c r="BT323" i="1"/>
  <c r="BS323" i="1"/>
  <c r="BR323" i="1"/>
  <c r="BQ323" i="1"/>
  <c r="BP323" i="1"/>
  <c r="BO323" i="1"/>
  <c r="BN323" i="1"/>
  <c r="BM323" i="1"/>
  <c r="BL323" i="1"/>
  <c r="BK323" i="1"/>
  <c r="BJ323" i="1"/>
  <c r="BT322" i="1"/>
  <c r="BS322" i="1"/>
  <c r="BR322" i="1"/>
  <c r="BQ322" i="1"/>
  <c r="BP322" i="1"/>
  <c r="BO322" i="1"/>
  <c r="BN322" i="1"/>
  <c r="BM322" i="1"/>
  <c r="BL322" i="1"/>
  <c r="BK322" i="1"/>
  <c r="BJ322" i="1"/>
  <c r="BT321" i="1"/>
  <c r="BS321" i="1"/>
  <c r="BR321" i="1"/>
  <c r="BQ321" i="1"/>
  <c r="BP321" i="1"/>
  <c r="BO321" i="1"/>
  <c r="BN321" i="1"/>
  <c r="BM321" i="1"/>
  <c r="BL321" i="1"/>
  <c r="BK321" i="1"/>
  <c r="BJ321" i="1"/>
  <c r="BT320" i="1"/>
  <c r="BS320" i="1"/>
  <c r="BR320" i="1"/>
  <c r="BQ320" i="1"/>
  <c r="BP320" i="1"/>
  <c r="BO320" i="1"/>
  <c r="BN320" i="1"/>
  <c r="BM320" i="1"/>
  <c r="BL320" i="1"/>
  <c r="BK320" i="1"/>
  <c r="BJ320" i="1"/>
  <c r="BT319" i="1"/>
  <c r="BS319" i="1"/>
  <c r="BR319" i="1"/>
  <c r="BQ319" i="1"/>
  <c r="BP319" i="1"/>
  <c r="BO319" i="1"/>
  <c r="BN319" i="1"/>
  <c r="BM319" i="1"/>
  <c r="BL319" i="1"/>
  <c r="BK319" i="1"/>
  <c r="BJ319" i="1"/>
  <c r="BT318" i="1"/>
  <c r="BS318" i="1"/>
  <c r="BR318" i="1"/>
  <c r="BQ318" i="1"/>
  <c r="BP318" i="1"/>
  <c r="BO318" i="1"/>
  <c r="BN318" i="1"/>
  <c r="BM318" i="1"/>
  <c r="BL318" i="1"/>
  <c r="BK318" i="1"/>
  <c r="BJ318" i="1"/>
  <c r="BT317" i="1"/>
  <c r="BS317" i="1"/>
  <c r="BR317" i="1"/>
  <c r="BQ317" i="1"/>
  <c r="BP317" i="1"/>
  <c r="BO317" i="1"/>
  <c r="BN317" i="1"/>
  <c r="BM317" i="1"/>
  <c r="BL317" i="1"/>
  <c r="BK317" i="1"/>
  <c r="BJ317" i="1"/>
  <c r="BT316" i="1"/>
  <c r="BS316" i="1"/>
  <c r="BR316" i="1"/>
  <c r="BQ316" i="1"/>
  <c r="BP316" i="1"/>
  <c r="BO316" i="1"/>
  <c r="BN316" i="1"/>
  <c r="BM316" i="1"/>
  <c r="BL316" i="1"/>
  <c r="BK316" i="1"/>
  <c r="BJ316" i="1"/>
  <c r="BT315" i="1"/>
  <c r="BS315" i="1"/>
  <c r="BR315" i="1"/>
  <c r="BQ315" i="1"/>
  <c r="BP315" i="1"/>
  <c r="BO315" i="1"/>
  <c r="BN315" i="1"/>
  <c r="BM315" i="1"/>
  <c r="BL315" i="1"/>
  <c r="BK315" i="1"/>
  <c r="BJ315" i="1"/>
  <c r="BT314" i="1"/>
  <c r="BS314" i="1"/>
  <c r="BR314" i="1"/>
  <c r="BQ314" i="1"/>
  <c r="BP314" i="1"/>
  <c r="BO314" i="1"/>
  <c r="BN314" i="1"/>
  <c r="BM314" i="1"/>
  <c r="BL314" i="1"/>
  <c r="BK314" i="1"/>
  <c r="BJ314" i="1"/>
  <c r="BT313" i="1"/>
  <c r="BS313" i="1"/>
  <c r="BR313" i="1"/>
  <c r="BQ313" i="1"/>
  <c r="BP313" i="1"/>
  <c r="BO313" i="1"/>
  <c r="BN313" i="1"/>
  <c r="BM313" i="1"/>
  <c r="BL313" i="1"/>
  <c r="BK313" i="1"/>
  <c r="BJ313" i="1"/>
  <c r="BT312" i="1"/>
  <c r="BS312" i="1"/>
  <c r="BR312" i="1"/>
  <c r="BQ312" i="1"/>
  <c r="BP312" i="1"/>
  <c r="BO312" i="1"/>
  <c r="BN312" i="1"/>
  <c r="BM312" i="1"/>
  <c r="BL312" i="1"/>
  <c r="BK312" i="1"/>
  <c r="BJ312" i="1"/>
  <c r="BT311" i="1"/>
  <c r="BS311" i="1"/>
  <c r="BR311" i="1"/>
  <c r="BQ311" i="1"/>
  <c r="BP311" i="1"/>
  <c r="BO311" i="1"/>
  <c r="BN311" i="1"/>
  <c r="BM311" i="1"/>
  <c r="BL311" i="1"/>
  <c r="BK311" i="1"/>
  <c r="BJ311" i="1"/>
  <c r="BT310" i="1"/>
  <c r="BS310" i="1"/>
  <c r="BR310" i="1"/>
  <c r="BQ310" i="1"/>
  <c r="BP310" i="1"/>
  <c r="BO310" i="1"/>
  <c r="BN310" i="1"/>
  <c r="BM310" i="1"/>
  <c r="BL310" i="1"/>
  <c r="BK310" i="1"/>
  <c r="BJ310" i="1"/>
  <c r="BT309" i="1"/>
  <c r="BS309" i="1"/>
  <c r="BR309" i="1"/>
  <c r="BQ309" i="1"/>
  <c r="BP309" i="1"/>
  <c r="BO309" i="1"/>
  <c r="BN309" i="1"/>
  <c r="BM309" i="1"/>
  <c r="BL309" i="1"/>
  <c r="BK309" i="1"/>
  <c r="BJ309" i="1"/>
  <c r="BT308" i="1"/>
  <c r="BS308" i="1"/>
  <c r="BR308" i="1"/>
  <c r="BQ308" i="1"/>
  <c r="BP308" i="1"/>
  <c r="BO308" i="1"/>
  <c r="BN308" i="1"/>
  <c r="BM308" i="1"/>
  <c r="BL308" i="1"/>
  <c r="BK308" i="1"/>
  <c r="BJ308" i="1"/>
  <c r="BT307" i="1"/>
  <c r="BS307" i="1"/>
  <c r="BR307" i="1"/>
  <c r="BQ307" i="1"/>
  <c r="BP307" i="1"/>
  <c r="BO307" i="1"/>
  <c r="BN307" i="1"/>
  <c r="BM307" i="1"/>
  <c r="BL307" i="1"/>
  <c r="BK307" i="1"/>
  <c r="BJ307" i="1"/>
  <c r="BT306" i="1"/>
  <c r="BS306" i="1"/>
  <c r="BR306" i="1"/>
  <c r="BQ306" i="1"/>
  <c r="BP306" i="1"/>
  <c r="BO306" i="1"/>
  <c r="BN306" i="1"/>
  <c r="BM306" i="1"/>
  <c r="BL306" i="1"/>
  <c r="BK306" i="1"/>
  <c r="BJ306" i="1"/>
  <c r="BT305" i="1"/>
  <c r="BS305" i="1"/>
  <c r="BR305" i="1"/>
  <c r="BQ305" i="1"/>
  <c r="BP305" i="1"/>
  <c r="BO305" i="1"/>
  <c r="BN305" i="1"/>
  <c r="BM305" i="1"/>
  <c r="BL305" i="1"/>
  <c r="BK305" i="1"/>
  <c r="BJ305" i="1"/>
  <c r="BT304" i="1"/>
  <c r="BS304" i="1"/>
  <c r="BR304" i="1"/>
  <c r="BQ304" i="1"/>
  <c r="BP304" i="1"/>
  <c r="BO304" i="1"/>
  <c r="BN304" i="1"/>
  <c r="BM304" i="1"/>
  <c r="BL304" i="1"/>
  <c r="BK304" i="1"/>
  <c r="BJ304" i="1"/>
  <c r="BT303" i="1"/>
  <c r="BS303" i="1"/>
  <c r="BR303" i="1"/>
  <c r="BQ303" i="1"/>
  <c r="BP303" i="1"/>
  <c r="BO303" i="1"/>
  <c r="BN303" i="1"/>
  <c r="BM303" i="1"/>
  <c r="BL303" i="1"/>
  <c r="BK303" i="1"/>
  <c r="BJ303" i="1"/>
  <c r="BT302" i="1"/>
  <c r="BS302" i="1"/>
  <c r="BR302" i="1"/>
  <c r="BQ302" i="1"/>
  <c r="BP302" i="1"/>
  <c r="BO302" i="1"/>
  <c r="BN302" i="1"/>
  <c r="BM302" i="1"/>
  <c r="BL302" i="1"/>
  <c r="BK302" i="1"/>
  <c r="BJ302" i="1"/>
  <c r="BT301" i="1"/>
  <c r="BS301" i="1"/>
  <c r="BR301" i="1"/>
  <c r="BQ301" i="1"/>
  <c r="BP301" i="1"/>
  <c r="BO301" i="1"/>
  <c r="BN301" i="1"/>
  <c r="BM301" i="1"/>
  <c r="BL301" i="1"/>
  <c r="BK301" i="1"/>
  <c r="BJ301" i="1"/>
  <c r="BT300" i="1"/>
  <c r="BS300" i="1"/>
  <c r="BR300" i="1"/>
  <c r="BQ300" i="1"/>
  <c r="BP300" i="1"/>
  <c r="BO300" i="1"/>
  <c r="BN300" i="1"/>
  <c r="BM300" i="1"/>
  <c r="BL300" i="1"/>
  <c r="BK300" i="1"/>
  <c r="BJ300" i="1"/>
  <c r="BT299" i="1"/>
  <c r="BS299" i="1"/>
  <c r="BR299" i="1"/>
  <c r="BQ299" i="1"/>
  <c r="BP299" i="1"/>
  <c r="BO299" i="1"/>
  <c r="BN299" i="1"/>
  <c r="BM299" i="1"/>
  <c r="BL299" i="1"/>
  <c r="BK299" i="1"/>
  <c r="BJ299" i="1"/>
  <c r="BT298" i="1"/>
  <c r="BS298" i="1"/>
  <c r="BR298" i="1"/>
  <c r="BQ298" i="1"/>
  <c r="BP298" i="1"/>
  <c r="BO298" i="1"/>
  <c r="BN298" i="1"/>
  <c r="BM298" i="1"/>
  <c r="BL298" i="1"/>
  <c r="BK298" i="1"/>
  <c r="BJ298" i="1"/>
  <c r="BT297" i="1"/>
  <c r="BS297" i="1"/>
  <c r="BR297" i="1"/>
  <c r="BQ297" i="1"/>
  <c r="BP297" i="1"/>
  <c r="BO297" i="1"/>
  <c r="BN297" i="1"/>
  <c r="BM297" i="1"/>
  <c r="BL297" i="1"/>
  <c r="BK297" i="1"/>
  <c r="BJ297" i="1"/>
  <c r="BT296" i="1"/>
  <c r="BS296" i="1"/>
  <c r="BR296" i="1"/>
  <c r="BQ296" i="1"/>
  <c r="BP296" i="1"/>
  <c r="BO296" i="1"/>
  <c r="BN296" i="1"/>
  <c r="BM296" i="1"/>
  <c r="BL296" i="1"/>
  <c r="BK296" i="1"/>
  <c r="BJ296" i="1"/>
  <c r="BT295" i="1"/>
  <c r="BS295" i="1"/>
  <c r="BR295" i="1"/>
  <c r="BQ295" i="1"/>
  <c r="BP295" i="1"/>
  <c r="BO295" i="1"/>
  <c r="BN295" i="1"/>
  <c r="BM295" i="1"/>
  <c r="BL295" i="1"/>
  <c r="BK295" i="1"/>
  <c r="BJ295" i="1"/>
  <c r="BT294" i="1"/>
  <c r="BS294" i="1"/>
  <c r="BR294" i="1"/>
  <c r="BQ294" i="1"/>
  <c r="BP294" i="1"/>
  <c r="BO294" i="1"/>
  <c r="BN294" i="1"/>
  <c r="BM294" i="1"/>
  <c r="BL294" i="1"/>
  <c r="BK294" i="1"/>
  <c r="BJ294" i="1"/>
  <c r="BT293" i="1"/>
  <c r="BS293" i="1"/>
  <c r="BR293" i="1"/>
  <c r="BQ293" i="1"/>
  <c r="BP293" i="1"/>
  <c r="BO293" i="1"/>
  <c r="BN293" i="1"/>
  <c r="BM293" i="1"/>
  <c r="BL293" i="1"/>
  <c r="BK293" i="1"/>
  <c r="BJ293" i="1"/>
  <c r="BT292" i="1"/>
  <c r="BS292" i="1"/>
  <c r="BR292" i="1"/>
  <c r="BQ292" i="1"/>
  <c r="BP292" i="1"/>
  <c r="BO292" i="1"/>
  <c r="BN292" i="1"/>
  <c r="BM292" i="1"/>
  <c r="BL292" i="1"/>
  <c r="BK292" i="1"/>
  <c r="BJ292" i="1"/>
  <c r="BT291" i="1"/>
  <c r="BS291" i="1"/>
  <c r="BR291" i="1"/>
  <c r="BQ291" i="1"/>
  <c r="BP291" i="1"/>
  <c r="BO291" i="1"/>
  <c r="BN291" i="1"/>
  <c r="BM291" i="1"/>
  <c r="BL291" i="1"/>
  <c r="BK291" i="1"/>
  <c r="BJ291" i="1"/>
  <c r="BT290" i="1"/>
  <c r="BS290" i="1"/>
  <c r="BR290" i="1"/>
  <c r="BQ290" i="1"/>
  <c r="BP290" i="1"/>
  <c r="BO290" i="1"/>
  <c r="BN290" i="1"/>
  <c r="BM290" i="1"/>
  <c r="BL290" i="1"/>
  <c r="BK290" i="1"/>
  <c r="BJ290" i="1"/>
  <c r="BT289" i="1"/>
  <c r="BS289" i="1"/>
  <c r="BR289" i="1"/>
  <c r="BQ289" i="1"/>
  <c r="BP289" i="1"/>
  <c r="BO289" i="1"/>
  <c r="BN289" i="1"/>
  <c r="BM289" i="1"/>
  <c r="BL289" i="1"/>
  <c r="BK289" i="1"/>
  <c r="BJ289" i="1"/>
  <c r="BT288" i="1"/>
  <c r="BS288" i="1"/>
  <c r="BR288" i="1"/>
  <c r="BQ288" i="1"/>
  <c r="BP288" i="1"/>
  <c r="BO288" i="1"/>
  <c r="BN288" i="1"/>
  <c r="BM288" i="1"/>
  <c r="BL288" i="1"/>
  <c r="BK288" i="1"/>
  <c r="BJ288" i="1"/>
  <c r="BT287" i="1"/>
  <c r="BS287" i="1"/>
  <c r="BR287" i="1"/>
  <c r="BQ287" i="1"/>
  <c r="BP287" i="1"/>
  <c r="BO287" i="1"/>
  <c r="BN287" i="1"/>
  <c r="BM287" i="1"/>
  <c r="BL287" i="1"/>
  <c r="BK287" i="1"/>
  <c r="BJ287" i="1"/>
  <c r="BT286" i="1"/>
  <c r="BS286" i="1"/>
  <c r="BR286" i="1"/>
  <c r="BQ286" i="1"/>
  <c r="BP286" i="1"/>
  <c r="BO286" i="1"/>
  <c r="BN286" i="1"/>
  <c r="BM286" i="1"/>
  <c r="BL286" i="1"/>
  <c r="BK286" i="1"/>
  <c r="BJ286" i="1"/>
  <c r="BT285" i="1"/>
  <c r="BS285" i="1"/>
  <c r="BR285" i="1"/>
  <c r="BQ285" i="1"/>
  <c r="BP285" i="1"/>
  <c r="BO285" i="1"/>
  <c r="BN285" i="1"/>
  <c r="BM285" i="1"/>
  <c r="BL285" i="1"/>
  <c r="BK285" i="1"/>
  <c r="BJ285" i="1"/>
  <c r="BT284" i="1"/>
  <c r="BS284" i="1"/>
  <c r="BR284" i="1"/>
  <c r="BQ284" i="1"/>
  <c r="BP284" i="1"/>
  <c r="BO284" i="1"/>
  <c r="BN284" i="1"/>
  <c r="BM284" i="1"/>
  <c r="BL284" i="1"/>
  <c r="BK284" i="1"/>
  <c r="BJ284" i="1"/>
  <c r="BT283" i="1"/>
  <c r="BS283" i="1"/>
  <c r="BR283" i="1"/>
  <c r="BQ283" i="1"/>
  <c r="BP283" i="1"/>
  <c r="BO283" i="1"/>
  <c r="BN283" i="1"/>
  <c r="BM283" i="1"/>
  <c r="BL283" i="1"/>
  <c r="BK283" i="1"/>
  <c r="BJ283" i="1"/>
  <c r="BT282" i="1"/>
  <c r="BS282" i="1"/>
  <c r="BR282" i="1"/>
  <c r="BQ282" i="1"/>
  <c r="BP282" i="1"/>
  <c r="BO282" i="1"/>
  <c r="BN282" i="1"/>
  <c r="BM282" i="1"/>
  <c r="BL282" i="1"/>
  <c r="BK282" i="1"/>
  <c r="BJ282" i="1"/>
  <c r="BT281" i="1"/>
  <c r="BS281" i="1"/>
  <c r="BR281" i="1"/>
  <c r="BQ281" i="1"/>
  <c r="BP281" i="1"/>
  <c r="BO281" i="1"/>
  <c r="BN281" i="1"/>
  <c r="BM281" i="1"/>
  <c r="BL281" i="1"/>
  <c r="BK281" i="1"/>
  <c r="BJ281" i="1"/>
  <c r="BT280" i="1"/>
  <c r="BS280" i="1"/>
  <c r="BR280" i="1"/>
  <c r="BQ280" i="1"/>
  <c r="BP280" i="1"/>
  <c r="BO280" i="1"/>
  <c r="BN280" i="1"/>
  <c r="BM280" i="1"/>
  <c r="BL280" i="1"/>
  <c r="BK280" i="1"/>
  <c r="BJ280" i="1"/>
  <c r="BT279" i="1"/>
  <c r="BS279" i="1"/>
  <c r="BR279" i="1"/>
  <c r="BQ279" i="1"/>
  <c r="BP279" i="1"/>
  <c r="BO279" i="1"/>
  <c r="BN279" i="1"/>
  <c r="BM279" i="1"/>
  <c r="BL279" i="1"/>
  <c r="BK279" i="1"/>
  <c r="BJ279" i="1"/>
  <c r="BT278" i="1"/>
  <c r="BS278" i="1"/>
  <c r="BR278" i="1"/>
  <c r="BQ278" i="1"/>
  <c r="BP278" i="1"/>
  <c r="BO278" i="1"/>
  <c r="BN278" i="1"/>
  <c r="BM278" i="1"/>
  <c r="BL278" i="1"/>
  <c r="BK278" i="1"/>
  <c r="BJ278" i="1"/>
  <c r="BT277" i="1"/>
  <c r="BS277" i="1"/>
  <c r="BR277" i="1"/>
  <c r="BQ277" i="1"/>
  <c r="BP277" i="1"/>
  <c r="BO277" i="1"/>
  <c r="BN277" i="1"/>
  <c r="BM277" i="1"/>
  <c r="BL277" i="1"/>
  <c r="BK277" i="1"/>
  <c r="BJ277" i="1"/>
  <c r="BT276" i="1"/>
  <c r="BS276" i="1"/>
  <c r="BR276" i="1"/>
  <c r="BQ276" i="1"/>
  <c r="BP276" i="1"/>
  <c r="BO276" i="1"/>
  <c r="BN276" i="1"/>
  <c r="BM276" i="1"/>
  <c r="BL276" i="1"/>
  <c r="BK276" i="1"/>
  <c r="BJ276" i="1"/>
  <c r="BT275" i="1"/>
  <c r="BS275" i="1"/>
  <c r="BR275" i="1"/>
  <c r="BQ275" i="1"/>
  <c r="BP275" i="1"/>
  <c r="BO275" i="1"/>
  <c r="BN275" i="1"/>
  <c r="BM275" i="1"/>
  <c r="BL275" i="1"/>
  <c r="BK275" i="1"/>
  <c r="BJ275" i="1"/>
  <c r="BT274" i="1"/>
  <c r="BS274" i="1"/>
  <c r="BR274" i="1"/>
  <c r="BQ274" i="1"/>
  <c r="BP274" i="1"/>
  <c r="BO274" i="1"/>
  <c r="BN274" i="1"/>
  <c r="BM274" i="1"/>
  <c r="BL274" i="1"/>
  <c r="BK274" i="1"/>
  <c r="BJ274" i="1"/>
  <c r="BT273" i="1"/>
  <c r="BS273" i="1"/>
  <c r="BR273" i="1"/>
  <c r="BQ273" i="1"/>
  <c r="BP273" i="1"/>
  <c r="BO273" i="1"/>
  <c r="BN273" i="1"/>
  <c r="BM273" i="1"/>
  <c r="BL273" i="1"/>
  <c r="BK273" i="1"/>
  <c r="BJ273" i="1"/>
  <c r="BT272" i="1"/>
  <c r="BS272" i="1"/>
  <c r="BR272" i="1"/>
  <c r="BQ272" i="1"/>
  <c r="BP272" i="1"/>
  <c r="BO272" i="1"/>
  <c r="BN272" i="1"/>
  <c r="BM272" i="1"/>
  <c r="BL272" i="1"/>
  <c r="BK272" i="1"/>
  <c r="BJ272" i="1"/>
  <c r="BT271" i="1"/>
  <c r="BS271" i="1"/>
  <c r="BR271" i="1"/>
  <c r="BQ271" i="1"/>
  <c r="BP271" i="1"/>
  <c r="BO271" i="1"/>
  <c r="BN271" i="1"/>
  <c r="BM271" i="1"/>
  <c r="BL271" i="1"/>
  <c r="BK271" i="1"/>
  <c r="BJ271" i="1"/>
  <c r="BT270" i="1"/>
  <c r="BS270" i="1"/>
  <c r="BR270" i="1"/>
  <c r="BQ270" i="1"/>
  <c r="BP270" i="1"/>
  <c r="BO270" i="1"/>
  <c r="BN270" i="1"/>
  <c r="BM270" i="1"/>
  <c r="BL270" i="1"/>
  <c r="BK270" i="1"/>
  <c r="BJ270" i="1"/>
  <c r="BT269" i="1"/>
  <c r="BS269" i="1"/>
  <c r="BR269" i="1"/>
  <c r="BQ269" i="1"/>
  <c r="BP269" i="1"/>
  <c r="BO269" i="1"/>
  <c r="BN269" i="1"/>
  <c r="BM269" i="1"/>
  <c r="BL269" i="1"/>
  <c r="BK269" i="1"/>
  <c r="BJ269" i="1"/>
  <c r="BT268" i="1"/>
  <c r="BS268" i="1"/>
  <c r="BR268" i="1"/>
  <c r="BQ268" i="1"/>
  <c r="BP268" i="1"/>
  <c r="BO268" i="1"/>
  <c r="BN268" i="1"/>
  <c r="BM268" i="1"/>
  <c r="BL268" i="1"/>
  <c r="BK268" i="1"/>
  <c r="BJ268" i="1"/>
  <c r="BT267" i="1"/>
  <c r="BS267" i="1"/>
  <c r="BR267" i="1"/>
  <c r="BQ267" i="1"/>
  <c r="BP267" i="1"/>
  <c r="BO267" i="1"/>
  <c r="BN267" i="1"/>
  <c r="BM267" i="1"/>
  <c r="BL267" i="1"/>
  <c r="BK267" i="1"/>
  <c r="BJ267" i="1"/>
  <c r="BT266" i="1"/>
  <c r="BS266" i="1"/>
  <c r="BR266" i="1"/>
  <c r="BQ266" i="1"/>
  <c r="BP266" i="1"/>
  <c r="BO266" i="1"/>
  <c r="BN266" i="1"/>
  <c r="BM266" i="1"/>
  <c r="BL266" i="1"/>
  <c r="BK266" i="1"/>
  <c r="BJ266" i="1"/>
  <c r="BT265" i="1"/>
  <c r="BS265" i="1"/>
  <c r="BR265" i="1"/>
  <c r="BQ265" i="1"/>
  <c r="BP265" i="1"/>
  <c r="BO265" i="1"/>
  <c r="BN265" i="1"/>
  <c r="BM265" i="1"/>
  <c r="BL265" i="1"/>
  <c r="BK265" i="1"/>
  <c r="BJ265" i="1"/>
  <c r="BT264" i="1"/>
  <c r="BS264" i="1"/>
  <c r="BR264" i="1"/>
  <c r="BQ264" i="1"/>
  <c r="BP264" i="1"/>
  <c r="BO264" i="1"/>
  <c r="BN264" i="1"/>
  <c r="BM264" i="1"/>
  <c r="BL264" i="1"/>
  <c r="BK264" i="1"/>
  <c r="BJ264" i="1"/>
  <c r="BT263" i="1"/>
  <c r="BS263" i="1"/>
  <c r="BR263" i="1"/>
  <c r="BQ263" i="1"/>
  <c r="BP263" i="1"/>
  <c r="BO263" i="1"/>
  <c r="BN263" i="1"/>
  <c r="BM263" i="1"/>
  <c r="BL263" i="1"/>
  <c r="BK263" i="1"/>
  <c r="BJ263" i="1"/>
  <c r="BT262" i="1"/>
  <c r="BS262" i="1"/>
  <c r="BR262" i="1"/>
  <c r="BQ262" i="1"/>
  <c r="BP262" i="1"/>
  <c r="BO262" i="1"/>
  <c r="BN262" i="1"/>
  <c r="BM262" i="1"/>
  <c r="BL262" i="1"/>
  <c r="BK262" i="1"/>
  <c r="BJ262" i="1"/>
  <c r="BT261" i="1"/>
  <c r="BS261" i="1"/>
  <c r="BR261" i="1"/>
  <c r="BQ261" i="1"/>
  <c r="BP261" i="1"/>
  <c r="BO261" i="1"/>
  <c r="BN261" i="1"/>
  <c r="BM261" i="1"/>
  <c r="BL261" i="1"/>
  <c r="BK261" i="1"/>
  <c r="BJ261" i="1"/>
  <c r="BT260" i="1"/>
  <c r="BS260" i="1"/>
  <c r="BR260" i="1"/>
  <c r="BQ260" i="1"/>
  <c r="BP260" i="1"/>
  <c r="BO260" i="1"/>
  <c r="BN260" i="1"/>
  <c r="BM260" i="1"/>
  <c r="BL260" i="1"/>
  <c r="BK260" i="1"/>
  <c r="BJ260" i="1"/>
  <c r="BT259" i="1"/>
  <c r="BS259" i="1"/>
  <c r="BR259" i="1"/>
  <c r="BQ259" i="1"/>
  <c r="BP259" i="1"/>
  <c r="BO259" i="1"/>
  <c r="BN259" i="1"/>
  <c r="BM259" i="1"/>
  <c r="BL259" i="1"/>
  <c r="BK259" i="1"/>
  <c r="BJ259" i="1"/>
  <c r="BT258" i="1"/>
  <c r="BS258" i="1"/>
  <c r="BR258" i="1"/>
  <c r="BQ258" i="1"/>
  <c r="BP258" i="1"/>
  <c r="BO258" i="1"/>
  <c r="BN258" i="1"/>
  <c r="BM258" i="1"/>
  <c r="BL258" i="1"/>
  <c r="BK258" i="1"/>
  <c r="BJ258" i="1"/>
  <c r="BT257" i="1"/>
  <c r="BS257" i="1"/>
  <c r="BR257" i="1"/>
  <c r="BQ257" i="1"/>
  <c r="BP257" i="1"/>
  <c r="BO257" i="1"/>
  <c r="BN257" i="1"/>
  <c r="BM257" i="1"/>
  <c r="BL257" i="1"/>
  <c r="BK257" i="1"/>
  <c r="BJ257" i="1"/>
  <c r="BT256" i="1"/>
  <c r="BS256" i="1"/>
  <c r="BR256" i="1"/>
  <c r="BQ256" i="1"/>
  <c r="BP256" i="1"/>
  <c r="BO256" i="1"/>
  <c r="BN256" i="1"/>
  <c r="BM256" i="1"/>
  <c r="BL256" i="1"/>
  <c r="BK256" i="1"/>
  <c r="BJ256" i="1"/>
  <c r="BT255" i="1"/>
  <c r="BS255" i="1"/>
  <c r="BR255" i="1"/>
  <c r="BQ255" i="1"/>
  <c r="BP255" i="1"/>
  <c r="BO255" i="1"/>
  <c r="BN255" i="1"/>
  <c r="BM255" i="1"/>
  <c r="BL255" i="1"/>
  <c r="BK255" i="1"/>
  <c r="BJ255" i="1"/>
  <c r="BT254" i="1"/>
  <c r="BS254" i="1"/>
  <c r="BR254" i="1"/>
  <c r="BQ254" i="1"/>
  <c r="BP254" i="1"/>
  <c r="BO254" i="1"/>
  <c r="BN254" i="1"/>
  <c r="BM254" i="1"/>
  <c r="BL254" i="1"/>
  <c r="BK254" i="1"/>
  <c r="BJ254" i="1"/>
  <c r="BT253" i="1"/>
  <c r="BS253" i="1"/>
  <c r="BR253" i="1"/>
  <c r="BQ253" i="1"/>
  <c r="BP253" i="1"/>
  <c r="BO253" i="1"/>
  <c r="BN253" i="1"/>
  <c r="BM253" i="1"/>
  <c r="BL253" i="1"/>
  <c r="BK253" i="1"/>
  <c r="BJ253" i="1"/>
  <c r="BT252" i="1"/>
  <c r="BS252" i="1"/>
  <c r="BR252" i="1"/>
  <c r="BQ252" i="1"/>
  <c r="BP252" i="1"/>
  <c r="BO252" i="1"/>
  <c r="BN252" i="1"/>
  <c r="BM252" i="1"/>
  <c r="BL252" i="1"/>
  <c r="BK252" i="1"/>
  <c r="BJ252" i="1"/>
  <c r="BT251" i="1"/>
  <c r="BS251" i="1"/>
  <c r="BR251" i="1"/>
  <c r="BQ251" i="1"/>
  <c r="BP251" i="1"/>
  <c r="BO251" i="1"/>
  <c r="BN251" i="1"/>
  <c r="BM251" i="1"/>
  <c r="BL251" i="1"/>
  <c r="BK251" i="1"/>
  <c r="BJ251" i="1"/>
  <c r="BT250" i="1"/>
  <c r="BS250" i="1"/>
  <c r="BR250" i="1"/>
  <c r="BQ250" i="1"/>
  <c r="BP250" i="1"/>
  <c r="BO250" i="1"/>
  <c r="BN250" i="1"/>
  <c r="BM250" i="1"/>
  <c r="BL250" i="1"/>
  <c r="BK250" i="1"/>
  <c r="BJ250" i="1"/>
  <c r="BT249" i="1"/>
  <c r="BS249" i="1"/>
  <c r="BR249" i="1"/>
  <c r="BQ249" i="1"/>
  <c r="BP249" i="1"/>
  <c r="BO249" i="1"/>
  <c r="BN249" i="1"/>
  <c r="BM249" i="1"/>
  <c r="BL249" i="1"/>
  <c r="BK249" i="1"/>
  <c r="BJ249" i="1"/>
  <c r="BT248" i="1"/>
  <c r="BS248" i="1"/>
  <c r="BR248" i="1"/>
  <c r="BQ248" i="1"/>
  <c r="BP248" i="1"/>
  <c r="BO248" i="1"/>
  <c r="BN248" i="1"/>
  <c r="BM248" i="1"/>
  <c r="BL248" i="1"/>
  <c r="BK248" i="1"/>
  <c r="BJ248" i="1"/>
  <c r="BT247" i="1"/>
  <c r="BS247" i="1"/>
  <c r="BR247" i="1"/>
  <c r="BQ247" i="1"/>
  <c r="BP247" i="1"/>
  <c r="BO247" i="1"/>
  <c r="BN247" i="1"/>
  <c r="BM247" i="1"/>
  <c r="BL247" i="1"/>
  <c r="BK247" i="1"/>
  <c r="BJ247" i="1"/>
  <c r="BT246" i="1"/>
  <c r="BS246" i="1"/>
  <c r="BR246" i="1"/>
  <c r="BQ246" i="1"/>
  <c r="BP246" i="1"/>
  <c r="BO246" i="1"/>
  <c r="BN246" i="1"/>
  <c r="BM246" i="1"/>
  <c r="BL246" i="1"/>
  <c r="BK246" i="1"/>
  <c r="BJ246" i="1"/>
  <c r="BT245" i="1"/>
  <c r="BS245" i="1"/>
  <c r="BR245" i="1"/>
  <c r="BQ245" i="1"/>
  <c r="BP245" i="1"/>
  <c r="BO245" i="1"/>
  <c r="BN245" i="1"/>
  <c r="BM245" i="1"/>
  <c r="BL245" i="1"/>
  <c r="BK245" i="1"/>
  <c r="BJ245" i="1"/>
  <c r="BT244" i="1"/>
  <c r="BS244" i="1"/>
  <c r="BR244" i="1"/>
  <c r="BQ244" i="1"/>
  <c r="BP244" i="1"/>
  <c r="BO244" i="1"/>
  <c r="BN244" i="1"/>
  <c r="BM244" i="1"/>
  <c r="BL244" i="1"/>
  <c r="BK244" i="1"/>
  <c r="BJ244" i="1"/>
  <c r="BT243" i="1"/>
  <c r="BS243" i="1"/>
  <c r="BR243" i="1"/>
  <c r="BQ243" i="1"/>
  <c r="BP243" i="1"/>
  <c r="BO243" i="1"/>
  <c r="BN243" i="1"/>
  <c r="BM243" i="1"/>
  <c r="BL243" i="1"/>
  <c r="BK243" i="1"/>
  <c r="BJ243" i="1"/>
  <c r="BT242" i="1"/>
  <c r="BS242" i="1"/>
  <c r="BR242" i="1"/>
  <c r="BQ242" i="1"/>
  <c r="BP242" i="1"/>
  <c r="BO242" i="1"/>
  <c r="BN242" i="1"/>
  <c r="BM242" i="1"/>
  <c r="BL242" i="1"/>
  <c r="BK242" i="1"/>
  <c r="BJ242" i="1"/>
  <c r="BT241" i="1"/>
  <c r="BS241" i="1"/>
  <c r="BR241" i="1"/>
  <c r="BQ241" i="1"/>
  <c r="BP241" i="1"/>
  <c r="BO241" i="1"/>
  <c r="BN241" i="1"/>
  <c r="BM241" i="1"/>
  <c r="BL241" i="1"/>
  <c r="BK241" i="1"/>
  <c r="BJ241" i="1"/>
  <c r="BT240" i="1"/>
  <c r="BS240" i="1"/>
  <c r="BR240" i="1"/>
  <c r="BQ240" i="1"/>
  <c r="BP240" i="1"/>
  <c r="BO240" i="1"/>
  <c r="BN240" i="1"/>
  <c r="BM240" i="1"/>
  <c r="BL240" i="1"/>
  <c r="BK240" i="1"/>
  <c r="BJ240" i="1"/>
  <c r="BT239" i="1"/>
  <c r="BS239" i="1"/>
  <c r="BR239" i="1"/>
  <c r="BQ239" i="1"/>
  <c r="BP239" i="1"/>
  <c r="BO239" i="1"/>
  <c r="BN239" i="1"/>
  <c r="BM239" i="1"/>
  <c r="BL239" i="1"/>
  <c r="BK239" i="1"/>
  <c r="BJ239" i="1"/>
  <c r="BT238" i="1"/>
  <c r="BS238" i="1"/>
  <c r="BR238" i="1"/>
  <c r="BQ238" i="1"/>
  <c r="BP238" i="1"/>
  <c r="BO238" i="1"/>
  <c r="BN238" i="1"/>
  <c r="BM238" i="1"/>
  <c r="BL238" i="1"/>
  <c r="BK238" i="1"/>
  <c r="BJ238" i="1"/>
  <c r="BT237" i="1"/>
  <c r="BS237" i="1"/>
  <c r="BR237" i="1"/>
  <c r="BQ237" i="1"/>
  <c r="BP237" i="1"/>
  <c r="BO237" i="1"/>
  <c r="BN237" i="1"/>
  <c r="BM237" i="1"/>
  <c r="BL237" i="1"/>
  <c r="BK237" i="1"/>
  <c r="BJ237" i="1"/>
  <c r="BT236" i="1"/>
  <c r="BS236" i="1"/>
  <c r="BR236" i="1"/>
  <c r="BQ236" i="1"/>
  <c r="BP236" i="1"/>
  <c r="BO236" i="1"/>
  <c r="BN236" i="1"/>
  <c r="BM236" i="1"/>
  <c r="BL236" i="1"/>
  <c r="BK236" i="1"/>
  <c r="BJ236" i="1"/>
  <c r="BT235" i="1"/>
  <c r="BS235" i="1"/>
  <c r="BR235" i="1"/>
  <c r="BQ235" i="1"/>
  <c r="BP235" i="1"/>
  <c r="BO235" i="1"/>
  <c r="BN235" i="1"/>
  <c r="BM235" i="1"/>
  <c r="BL235" i="1"/>
  <c r="BK235" i="1"/>
  <c r="BJ235" i="1"/>
  <c r="BT234" i="1"/>
  <c r="BS234" i="1"/>
  <c r="BR234" i="1"/>
  <c r="BQ234" i="1"/>
  <c r="BP234" i="1"/>
  <c r="BO234" i="1"/>
  <c r="BN234" i="1"/>
  <c r="BM234" i="1"/>
  <c r="BL234" i="1"/>
  <c r="BK234" i="1"/>
  <c r="BJ234" i="1"/>
  <c r="BT233" i="1"/>
  <c r="BS233" i="1"/>
  <c r="BR233" i="1"/>
  <c r="BQ233" i="1"/>
  <c r="BP233" i="1"/>
  <c r="BO233" i="1"/>
  <c r="BN233" i="1"/>
  <c r="BM233" i="1"/>
  <c r="BL233" i="1"/>
  <c r="BK233" i="1"/>
  <c r="BJ233" i="1"/>
  <c r="BT232" i="1"/>
  <c r="BS232" i="1"/>
  <c r="BR232" i="1"/>
  <c r="BQ232" i="1"/>
  <c r="BP232" i="1"/>
  <c r="BO232" i="1"/>
  <c r="BN232" i="1"/>
  <c r="BM232" i="1"/>
  <c r="BL232" i="1"/>
  <c r="BK232" i="1"/>
  <c r="BJ232" i="1"/>
  <c r="BT231" i="1"/>
  <c r="BS231" i="1"/>
  <c r="BR231" i="1"/>
  <c r="BQ231" i="1"/>
  <c r="BP231" i="1"/>
  <c r="BO231" i="1"/>
  <c r="BN231" i="1"/>
  <c r="BM231" i="1"/>
  <c r="BL231" i="1"/>
  <c r="BK231" i="1"/>
  <c r="BJ231" i="1"/>
  <c r="BT230" i="1"/>
  <c r="BS230" i="1"/>
  <c r="BR230" i="1"/>
  <c r="BQ230" i="1"/>
  <c r="BP230" i="1"/>
  <c r="BO230" i="1"/>
  <c r="BN230" i="1"/>
  <c r="BM230" i="1"/>
  <c r="BL230" i="1"/>
  <c r="BK230" i="1"/>
  <c r="BJ230" i="1"/>
  <c r="BT229" i="1"/>
  <c r="BS229" i="1"/>
  <c r="BR229" i="1"/>
  <c r="BQ229" i="1"/>
  <c r="BP229" i="1"/>
  <c r="BO229" i="1"/>
  <c r="BN229" i="1"/>
  <c r="BM229" i="1"/>
  <c r="BL229" i="1"/>
  <c r="BK229" i="1"/>
  <c r="BJ229" i="1"/>
  <c r="BT228" i="1"/>
  <c r="BS228" i="1"/>
  <c r="BR228" i="1"/>
  <c r="BQ228" i="1"/>
  <c r="BP228" i="1"/>
  <c r="BO228" i="1"/>
  <c r="BN228" i="1"/>
  <c r="BM228" i="1"/>
  <c r="BL228" i="1"/>
  <c r="BK228" i="1"/>
  <c r="BJ228" i="1"/>
  <c r="BT227" i="1"/>
  <c r="BS227" i="1"/>
  <c r="BR227" i="1"/>
  <c r="BQ227" i="1"/>
  <c r="BP227" i="1"/>
  <c r="BO227" i="1"/>
  <c r="BN227" i="1"/>
  <c r="BM227" i="1"/>
  <c r="BL227" i="1"/>
  <c r="BK227" i="1"/>
  <c r="BJ227" i="1"/>
  <c r="BT226" i="1"/>
  <c r="BS226" i="1"/>
  <c r="BR226" i="1"/>
  <c r="BQ226" i="1"/>
  <c r="BP226" i="1"/>
  <c r="BO226" i="1"/>
  <c r="BN226" i="1"/>
  <c r="BM226" i="1"/>
  <c r="BL226" i="1"/>
  <c r="BK226" i="1"/>
  <c r="BJ226" i="1"/>
  <c r="BT225" i="1"/>
  <c r="BS225" i="1"/>
  <c r="BR225" i="1"/>
  <c r="BQ225" i="1"/>
  <c r="BP225" i="1"/>
  <c r="BO225" i="1"/>
  <c r="BN225" i="1"/>
  <c r="BM225" i="1"/>
  <c r="BL225" i="1"/>
  <c r="BK225" i="1"/>
  <c r="BJ225" i="1"/>
  <c r="BT224" i="1"/>
  <c r="BS224" i="1"/>
  <c r="BR224" i="1"/>
  <c r="BQ224" i="1"/>
  <c r="BP224" i="1"/>
  <c r="BO224" i="1"/>
  <c r="BN224" i="1"/>
  <c r="BM224" i="1"/>
  <c r="BL224" i="1"/>
  <c r="BK224" i="1"/>
  <c r="BJ224" i="1"/>
  <c r="BT223" i="1"/>
  <c r="BS223" i="1"/>
  <c r="BR223" i="1"/>
  <c r="BQ223" i="1"/>
  <c r="BP223" i="1"/>
  <c r="BO223" i="1"/>
  <c r="BN223" i="1"/>
  <c r="BM223" i="1"/>
  <c r="BL223" i="1"/>
  <c r="BK223" i="1"/>
  <c r="BJ223" i="1"/>
  <c r="BT222" i="1"/>
  <c r="BS222" i="1"/>
  <c r="BR222" i="1"/>
  <c r="BQ222" i="1"/>
  <c r="BP222" i="1"/>
  <c r="BO222" i="1"/>
  <c r="BN222" i="1"/>
  <c r="BM222" i="1"/>
  <c r="BL222" i="1"/>
  <c r="BK222" i="1"/>
  <c r="BJ222" i="1"/>
  <c r="BT221" i="1"/>
  <c r="BS221" i="1"/>
  <c r="BR221" i="1"/>
  <c r="BQ221" i="1"/>
  <c r="BP221" i="1"/>
  <c r="BO221" i="1"/>
  <c r="BN221" i="1"/>
  <c r="BM221" i="1"/>
  <c r="BL221" i="1"/>
  <c r="BK221" i="1"/>
  <c r="BJ221" i="1"/>
  <c r="BT220" i="1"/>
  <c r="BS220" i="1"/>
  <c r="BR220" i="1"/>
  <c r="BQ220" i="1"/>
  <c r="BP220" i="1"/>
  <c r="BO220" i="1"/>
  <c r="BN220" i="1"/>
  <c r="BM220" i="1"/>
  <c r="BL220" i="1"/>
  <c r="BK220" i="1"/>
  <c r="BJ220" i="1"/>
  <c r="BT219" i="1"/>
  <c r="BS219" i="1"/>
  <c r="BR219" i="1"/>
  <c r="BQ219" i="1"/>
  <c r="BP219" i="1"/>
  <c r="BO219" i="1"/>
  <c r="BN219" i="1"/>
  <c r="BM219" i="1"/>
  <c r="BL219" i="1"/>
  <c r="BK219" i="1"/>
  <c r="BJ219" i="1"/>
  <c r="BT218" i="1"/>
  <c r="BS218" i="1"/>
  <c r="BR218" i="1"/>
  <c r="BQ218" i="1"/>
  <c r="BP218" i="1"/>
  <c r="BO218" i="1"/>
  <c r="BN218" i="1"/>
  <c r="BM218" i="1"/>
  <c r="BL218" i="1"/>
  <c r="BK218" i="1"/>
  <c r="BJ218" i="1"/>
  <c r="BT217" i="1"/>
  <c r="BS217" i="1"/>
  <c r="BR217" i="1"/>
  <c r="BQ217" i="1"/>
  <c r="BP217" i="1"/>
  <c r="BO217" i="1"/>
  <c r="BN217" i="1"/>
  <c r="BM217" i="1"/>
  <c r="BL217" i="1"/>
  <c r="BK217" i="1"/>
  <c r="BJ217" i="1"/>
  <c r="BT216" i="1"/>
  <c r="BS216" i="1"/>
  <c r="BR216" i="1"/>
  <c r="BQ216" i="1"/>
  <c r="BP216" i="1"/>
  <c r="BO216" i="1"/>
  <c r="BN216" i="1"/>
  <c r="BM216" i="1"/>
  <c r="BL216" i="1"/>
  <c r="BK216" i="1"/>
  <c r="BJ216" i="1"/>
  <c r="BT215" i="1"/>
  <c r="BS215" i="1"/>
  <c r="BR215" i="1"/>
  <c r="BQ215" i="1"/>
  <c r="BP215" i="1"/>
  <c r="BO215" i="1"/>
  <c r="BN215" i="1"/>
  <c r="BM215" i="1"/>
  <c r="BL215" i="1"/>
  <c r="BK215" i="1"/>
  <c r="BJ215" i="1"/>
  <c r="BT214" i="1"/>
  <c r="BS214" i="1"/>
  <c r="BR214" i="1"/>
  <c r="BQ214" i="1"/>
  <c r="BP214" i="1"/>
  <c r="BO214" i="1"/>
  <c r="BN214" i="1"/>
  <c r="BM214" i="1"/>
  <c r="BL214" i="1"/>
  <c r="BK214" i="1"/>
  <c r="BJ214" i="1"/>
  <c r="BT213" i="1"/>
  <c r="BS213" i="1"/>
  <c r="BR213" i="1"/>
  <c r="BQ213" i="1"/>
  <c r="BP213" i="1"/>
  <c r="BO213" i="1"/>
  <c r="BN213" i="1"/>
  <c r="BM213" i="1"/>
  <c r="BL213" i="1"/>
  <c r="BK213" i="1"/>
  <c r="BJ213" i="1"/>
  <c r="BT212" i="1"/>
  <c r="BS212" i="1"/>
  <c r="BR212" i="1"/>
  <c r="BQ212" i="1"/>
  <c r="BP212" i="1"/>
  <c r="BO212" i="1"/>
  <c r="BN212" i="1"/>
  <c r="BM212" i="1"/>
  <c r="BL212" i="1"/>
  <c r="BK212" i="1"/>
  <c r="BJ212" i="1"/>
  <c r="BT211" i="1"/>
  <c r="BS211" i="1"/>
  <c r="BR211" i="1"/>
  <c r="BQ211" i="1"/>
  <c r="BP211" i="1"/>
  <c r="BO211" i="1"/>
  <c r="BN211" i="1"/>
  <c r="BM211" i="1"/>
  <c r="BL211" i="1"/>
  <c r="BK211" i="1"/>
  <c r="BJ211" i="1"/>
  <c r="BT210" i="1"/>
  <c r="BS210" i="1"/>
  <c r="BR210" i="1"/>
  <c r="BQ210" i="1"/>
  <c r="BP210" i="1"/>
  <c r="BO210" i="1"/>
  <c r="BN210" i="1"/>
  <c r="BM210" i="1"/>
  <c r="BL210" i="1"/>
  <c r="BK210" i="1"/>
  <c r="BJ210" i="1"/>
  <c r="BT209" i="1"/>
  <c r="BS209" i="1"/>
  <c r="BR209" i="1"/>
  <c r="BQ209" i="1"/>
  <c r="BP209" i="1"/>
  <c r="BO209" i="1"/>
  <c r="BN209" i="1"/>
  <c r="BM209" i="1"/>
  <c r="BL209" i="1"/>
  <c r="BK209" i="1"/>
  <c r="BJ209" i="1"/>
  <c r="BT208" i="1"/>
  <c r="BS208" i="1"/>
  <c r="BR208" i="1"/>
  <c r="BQ208" i="1"/>
  <c r="BP208" i="1"/>
  <c r="BO208" i="1"/>
  <c r="BN208" i="1"/>
  <c r="BM208" i="1"/>
  <c r="BL208" i="1"/>
  <c r="BK208" i="1"/>
  <c r="BJ208" i="1"/>
  <c r="BT207" i="1"/>
  <c r="BS207" i="1"/>
  <c r="BR207" i="1"/>
  <c r="BQ207" i="1"/>
  <c r="BP207" i="1"/>
  <c r="BO207" i="1"/>
  <c r="BN207" i="1"/>
  <c r="BM207" i="1"/>
  <c r="BL207" i="1"/>
  <c r="BK207" i="1"/>
  <c r="BJ207" i="1"/>
  <c r="BT206" i="1"/>
  <c r="BS206" i="1"/>
  <c r="BR206" i="1"/>
  <c r="BQ206" i="1"/>
  <c r="BP206" i="1"/>
  <c r="BO206" i="1"/>
  <c r="BN206" i="1"/>
  <c r="BM206" i="1"/>
  <c r="BL206" i="1"/>
  <c r="BK206" i="1"/>
  <c r="BJ206" i="1"/>
  <c r="BT205" i="1"/>
  <c r="BS205" i="1"/>
  <c r="BR205" i="1"/>
  <c r="BQ205" i="1"/>
  <c r="BP205" i="1"/>
  <c r="BO205" i="1"/>
  <c r="BN205" i="1"/>
  <c r="BM205" i="1"/>
  <c r="BL205" i="1"/>
  <c r="BK205" i="1"/>
  <c r="BJ205" i="1"/>
  <c r="BT204" i="1"/>
  <c r="BS204" i="1"/>
  <c r="BR204" i="1"/>
  <c r="BQ204" i="1"/>
  <c r="BP204" i="1"/>
  <c r="BO204" i="1"/>
  <c r="BN204" i="1"/>
  <c r="BM204" i="1"/>
  <c r="BL204" i="1"/>
  <c r="BK204" i="1"/>
  <c r="BJ204" i="1"/>
  <c r="BT203" i="1"/>
  <c r="BS203" i="1"/>
  <c r="BR203" i="1"/>
  <c r="BQ203" i="1"/>
  <c r="BP203" i="1"/>
  <c r="BO203" i="1"/>
  <c r="BN203" i="1"/>
  <c r="BM203" i="1"/>
  <c r="BL203" i="1"/>
  <c r="BK203" i="1"/>
  <c r="BJ203" i="1"/>
  <c r="BT202" i="1"/>
  <c r="BS202" i="1"/>
  <c r="BR202" i="1"/>
  <c r="BQ202" i="1"/>
  <c r="BP202" i="1"/>
  <c r="BO202" i="1"/>
  <c r="BN202" i="1"/>
  <c r="BM202" i="1"/>
  <c r="BL202" i="1"/>
  <c r="BK202" i="1"/>
  <c r="BJ202" i="1"/>
  <c r="BT201" i="1"/>
  <c r="BS201" i="1"/>
  <c r="BR201" i="1"/>
  <c r="BQ201" i="1"/>
  <c r="BP201" i="1"/>
  <c r="BO201" i="1"/>
  <c r="BN201" i="1"/>
  <c r="BM201" i="1"/>
  <c r="BL201" i="1"/>
  <c r="BK201" i="1"/>
  <c r="BJ201" i="1"/>
  <c r="BT200" i="1"/>
  <c r="BS200" i="1"/>
  <c r="BR200" i="1"/>
  <c r="BQ200" i="1"/>
  <c r="BP200" i="1"/>
  <c r="BO200" i="1"/>
  <c r="BN200" i="1"/>
  <c r="BM200" i="1"/>
  <c r="BL200" i="1"/>
  <c r="BK200" i="1"/>
  <c r="BJ200" i="1"/>
  <c r="BT199" i="1"/>
  <c r="BS199" i="1"/>
  <c r="BR199" i="1"/>
  <c r="BQ199" i="1"/>
  <c r="BP199" i="1"/>
  <c r="BO199" i="1"/>
  <c r="BN199" i="1"/>
  <c r="BM199" i="1"/>
  <c r="BL199" i="1"/>
  <c r="BK199" i="1"/>
  <c r="BJ199" i="1"/>
  <c r="BT198" i="1"/>
  <c r="BS198" i="1"/>
  <c r="BR198" i="1"/>
  <c r="BQ198" i="1"/>
  <c r="BP198" i="1"/>
  <c r="BO198" i="1"/>
  <c r="BN198" i="1"/>
  <c r="BM198" i="1"/>
  <c r="BL198" i="1"/>
  <c r="BK198" i="1"/>
  <c r="BJ198" i="1"/>
  <c r="BT197" i="1"/>
  <c r="BS197" i="1"/>
  <c r="BR197" i="1"/>
  <c r="BQ197" i="1"/>
  <c r="BP197" i="1"/>
  <c r="BO197" i="1"/>
  <c r="BN197" i="1"/>
  <c r="BM197" i="1"/>
  <c r="BL197" i="1"/>
  <c r="BK197" i="1"/>
  <c r="BJ197" i="1"/>
  <c r="BT196" i="1"/>
  <c r="BS196" i="1"/>
  <c r="BR196" i="1"/>
  <c r="BQ196" i="1"/>
  <c r="BP196" i="1"/>
  <c r="BO196" i="1"/>
  <c r="BN196" i="1"/>
  <c r="BM196" i="1"/>
  <c r="BL196" i="1"/>
  <c r="BK196" i="1"/>
  <c r="BJ196" i="1"/>
  <c r="BT195" i="1"/>
  <c r="BS195" i="1"/>
  <c r="BR195" i="1"/>
  <c r="BQ195" i="1"/>
  <c r="BP195" i="1"/>
  <c r="BO195" i="1"/>
  <c r="BN195" i="1"/>
  <c r="BM195" i="1"/>
  <c r="BL195" i="1"/>
  <c r="BK195" i="1"/>
  <c r="BJ195" i="1"/>
  <c r="BT194" i="1"/>
  <c r="BS194" i="1"/>
  <c r="BR194" i="1"/>
  <c r="BQ194" i="1"/>
  <c r="BP194" i="1"/>
  <c r="BO194" i="1"/>
  <c r="BN194" i="1"/>
  <c r="BM194" i="1"/>
  <c r="BL194" i="1"/>
  <c r="BK194" i="1"/>
  <c r="BJ194" i="1"/>
  <c r="BT193" i="1"/>
  <c r="BS193" i="1"/>
  <c r="BR193" i="1"/>
  <c r="BQ193" i="1"/>
  <c r="BP193" i="1"/>
  <c r="BO193" i="1"/>
  <c r="BN193" i="1"/>
  <c r="BM193" i="1"/>
  <c r="BL193" i="1"/>
  <c r="BK193" i="1"/>
  <c r="BJ193" i="1"/>
  <c r="BT192" i="1"/>
  <c r="BS192" i="1"/>
  <c r="BR192" i="1"/>
  <c r="BQ192" i="1"/>
  <c r="BP192" i="1"/>
  <c r="BO192" i="1"/>
  <c r="BN192" i="1"/>
  <c r="BM192" i="1"/>
  <c r="BL192" i="1"/>
  <c r="BK192" i="1"/>
  <c r="BJ192" i="1"/>
  <c r="BT191" i="1"/>
  <c r="BS191" i="1"/>
  <c r="BR191" i="1"/>
  <c r="BQ191" i="1"/>
  <c r="BP191" i="1"/>
  <c r="BO191" i="1"/>
  <c r="BN191" i="1"/>
  <c r="BM191" i="1"/>
  <c r="BL191" i="1"/>
  <c r="BK191" i="1"/>
  <c r="BJ191" i="1"/>
  <c r="BT190" i="1"/>
  <c r="BS190" i="1"/>
  <c r="BR190" i="1"/>
  <c r="BQ190" i="1"/>
  <c r="BP190" i="1"/>
  <c r="BO190" i="1"/>
  <c r="BN190" i="1"/>
  <c r="BM190" i="1"/>
  <c r="BL190" i="1"/>
  <c r="BK190" i="1"/>
  <c r="BJ190" i="1"/>
  <c r="BT189" i="1"/>
  <c r="BS189" i="1"/>
  <c r="BR189" i="1"/>
  <c r="BQ189" i="1"/>
  <c r="BP189" i="1"/>
  <c r="BO189" i="1"/>
  <c r="BN189" i="1"/>
  <c r="BM189" i="1"/>
  <c r="BL189" i="1"/>
  <c r="BK189" i="1"/>
  <c r="BJ189" i="1"/>
  <c r="BT188" i="1"/>
  <c r="BS188" i="1"/>
  <c r="BR188" i="1"/>
  <c r="BQ188" i="1"/>
  <c r="BP188" i="1"/>
  <c r="BO188" i="1"/>
  <c r="BN188" i="1"/>
  <c r="BM188" i="1"/>
  <c r="BL188" i="1"/>
  <c r="BK188" i="1"/>
  <c r="BJ188" i="1"/>
  <c r="BT187" i="1"/>
  <c r="BS187" i="1"/>
  <c r="BR187" i="1"/>
  <c r="BQ187" i="1"/>
  <c r="BP187" i="1"/>
  <c r="BO187" i="1"/>
  <c r="BN187" i="1"/>
  <c r="BM187" i="1"/>
  <c r="BL187" i="1"/>
  <c r="BK187" i="1"/>
  <c r="BJ187" i="1"/>
  <c r="BT186" i="1"/>
  <c r="BS186" i="1"/>
  <c r="BR186" i="1"/>
  <c r="BQ186" i="1"/>
  <c r="BP186" i="1"/>
  <c r="BO186" i="1"/>
  <c r="BN186" i="1"/>
  <c r="BM186" i="1"/>
  <c r="BL186" i="1"/>
  <c r="BK186" i="1"/>
  <c r="BJ186" i="1"/>
  <c r="BT185" i="1"/>
  <c r="BS185" i="1"/>
  <c r="BR185" i="1"/>
  <c r="BQ185" i="1"/>
  <c r="BP185" i="1"/>
  <c r="BO185" i="1"/>
  <c r="BN185" i="1"/>
  <c r="BM185" i="1"/>
  <c r="BL185" i="1"/>
  <c r="BK185" i="1"/>
  <c r="BJ185" i="1"/>
  <c r="BT184" i="1"/>
  <c r="BS184" i="1"/>
  <c r="BR184" i="1"/>
  <c r="BQ184" i="1"/>
  <c r="BP184" i="1"/>
  <c r="BO184" i="1"/>
  <c r="BN184" i="1"/>
  <c r="BM184" i="1"/>
  <c r="BL184" i="1"/>
  <c r="BK184" i="1"/>
  <c r="BJ184" i="1"/>
  <c r="BT183" i="1"/>
  <c r="BS183" i="1"/>
  <c r="BR183" i="1"/>
  <c r="BQ183" i="1"/>
  <c r="BP183" i="1"/>
  <c r="BO183" i="1"/>
  <c r="BN183" i="1"/>
  <c r="BM183" i="1"/>
  <c r="BL183" i="1"/>
  <c r="BK183" i="1"/>
  <c r="BJ183" i="1"/>
  <c r="BT182" i="1"/>
  <c r="BS182" i="1"/>
  <c r="BR182" i="1"/>
  <c r="BQ182" i="1"/>
  <c r="BP182" i="1"/>
  <c r="BO182" i="1"/>
  <c r="BN182" i="1"/>
  <c r="BM182" i="1"/>
  <c r="BL182" i="1"/>
  <c r="BK182" i="1"/>
  <c r="BJ182" i="1"/>
  <c r="BT181" i="1"/>
  <c r="BS181" i="1"/>
  <c r="BR181" i="1"/>
  <c r="BQ181" i="1"/>
  <c r="BP181" i="1"/>
  <c r="BO181" i="1"/>
  <c r="BN181" i="1"/>
  <c r="BM181" i="1"/>
  <c r="BL181" i="1"/>
  <c r="BK181" i="1"/>
  <c r="BJ181" i="1"/>
  <c r="BT180" i="1"/>
  <c r="BS180" i="1"/>
  <c r="BR180" i="1"/>
  <c r="BQ180" i="1"/>
  <c r="BP180" i="1"/>
  <c r="BO180" i="1"/>
  <c r="BN180" i="1"/>
  <c r="BM180" i="1"/>
  <c r="BL180" i="1"/>
  <c r="BK180" i="1"/>
  <c r="BJ180" i="1"/>
  <c r="BT179" i="1"/>
  <c r="BS179" i="1"/>
  <c r="BR179" i="1"/>
  <c r="BQ179" i="1"/>
  <c r="BP179" i="1"/>
  <c r="BO179" i="1"/>
  <c r="BN179" i="1"/>
  <c r="BM179" i="1"/>
  <c r="BL179" i="1"/>
  <c r="BK179" i="1"/>
  <c r="BJ179" i="1"/>
  <c r="BT178" i="1"/>
  <c r="BS178" i="1"/>
  <c r="BR178" i="1"/>
  <c r="BQ178" i="1"/>
  <c r="BP178" i="1"/>
  <c r="BO178" i="1"/>
  <c r="BN178" i="1"/>
  <c r="BM178" i="1"/>
  <c r="BL178" i="1"/>
  <c r="BK178" i="1"/>
  <c r="BJ178" i="1"/>
  <c r="BT177" i="1"/>
  <c r="BS177" i="1"/>
  <c r="BR177" i="1"/>
  <c r="BQ177" i="1"/>
  <c r="BP177" i="1"/>
  <c r="BO177" i="1"/>
  <c r="BN177" i="1"/>
  <c r="BM177" i="1"/>
  <c r="BL177" i="1"/>
  <c r="BK177" i="1"/>
  <c r="BJ177" i="1"/>
  <c r="BT176" i="1"/>
  <c r="BS176" i="1"/>
  <c r="BR176" i="1"/>
  <c r="BQ176" i="1"/>
  <c r="BP176" i="1"/>
  <c r="BO176" i="1"/>
  <c r="BN176" i="1"/>
  <c r="BM176" i="1"/>
  <c r="BL176" i="1"/>
  <c r="BK176" i="1"/>
  <c r="BJ176" i="1"/>
  <c r="BT175" i="1"/>
  <c r="BS175" i="1"/>
  <c r="BR175" i="1"/>
  <c r="BQ175" i="1"/>
  <c r="BP175" i="1"/>
  <c r="BO175" i="1"/>
  <c r="BN175" i="1"/>
  <c r="BM175" i="1"/>
  <c r="BL175" i="1"/>
  <c r="BK175" i="1"/>
  <c r="BJ175" i="1"/>
  <c r="BT174" i="1"/>
  <c r="BS174" i="1"/>
  <c r="BR174" i="1"/>
  <c r="BQ174" i="1"/>
  <c r="BP174" i="1"/>
  <c r="BO174" i="1"/>
  <c r="BN174" i="1"/>
  <c r="BM174" i="1"/>
  <c r="BL174" i="1"/>
  <c r="BK174" i="1"/>
  <c r="BJ174" i="1"/>
  <c r="BT173" i="1"/>
  <c r="BS173" i="1"/>
  <c r="BR173" i="1"/>
  <c r="BQ173" i="1"/>
  <c r="BP173" i="1"/>
  <c r="BO173" i="1"/>
  <c r="BN173" i="1"/>
  <c r="BM173" i="1"/>
  <c r="BL173" i="1"/>
  <c r="BK173" i="1"/>
  <c r="BJ173" i="1"/>
  <c r="BT172" i="1"/>
  <c r="BS172" i="1"/>
  <c r="BR172" i="1"/>
  <c r="BQ172" i="1"/>
  <c r="BP172" i="1"/>
  <c r="BO172" i="1"/>
  <c r="BN172" i="1"/>
  <c r="BM172" i="1"/>
  <c r="BL172" i="1"/>
  <c r="BK172" i="1"/>
  <c r="BJ172" i="1"/>
  <c r="BT171" i="1"/>
  <c r="BS171" i="1"/>
  <c r="BR171" i="1"/>
  <c r="BQ171" i="1"/>
  <c r="BP171" i="1"/>
  <c r="BO171" i="1"/>
  <c r="BN171" i="1"/>
  <c r="BM171" i="1"/>
  <c r="BL171" i="1"/>
  <c r="BK171" i="1"/>
  <c r="BJ171" i="1"/>
  <c r="BT170" i="1"/>
  <c r="BS170" i="1"/>
  <c r="BR170" i="1"/>
  <c r="BQ170" i="1"/>
  <c r="BP170" i="1"/>
  <c r="BO170" i="1"/>
  <c r="BN170" i="1"/>
  <c r="BM170" i="1"/>
  <c r="BL170" i="1"/>
  <c r="BK170" i="1"/>
  <c r="BJ170" i="1"/>
  <c r="BT169" i="1"/>
  <c r="BS169" i="1"/>
  <c r="BR169" i="1"/>
  <c r="BQ169" i="1"/>
  <c r="BP169" i="1"/>
  <c r="BO169" i="1"/>
  <c r="BN169" i="1"/>
  <c r="BM169" i="1"/>
  <c r="BL169" i="1"/>
  <c r="BK169" i="1"/>
  <c r="BJ169" i="1"/>
  <c r="BT168" i="1"/>
  <c r="BS168" i="1"/>
  <c r="BR168" i="1"/>
  <c r="BQ168" i="1"/>
  <c r="BP168" i="1"/>
  <c r="BO168" i="1"/>
  <c r="BN168" i="1"/>
  <c r="BM168" i="1"/>
  <c r="BL168" i="1"/>
  <c r="BK168" i="1"/>
  <c r="BJ168" i="1"/>
  <c r="BT167" i="1"/>
  <c r="BS167" i="1"/>
  <c r="BR167" i="1"/>
  <c r="BQ167" i="1"/>
  <c r="BP167" i="1"/>
  <c r="BO167" i="1"/>
  <c r="BN167" i="1"/>
  <c r="BM167" i="1"/>
  <c r="BL167" i="1"/>
  <c r="BK167" i="1"/>
  <c r="BJ167" i="1"/>
  <c r="BT166" i="1"/>
  <c r="BS166" i="1"/>
  <c r="BR166" i="1"/>
  <c r="BQ166" i="1"/>
  <c r="BP166" i="1"/>
  <c r="BO166" i="1"/>
  <c r="BN166" i="1"/>
  <c r="BM166" i="1"/>
  <c r="BL166" i="1"/>
  <c r="BK166" i="1"/>
  <c r="BJ166" i="1"/>
  <c r="BT165" i="1"/>
  <c r="BS165" i="1"/>
  <c r="BR165" i="1"/>
  <c r="BQ165" i="1"/>
  <c r="BP165" i="1"/>
  <c r="BO165" i="1"/>
  <c r="BN165" i="1"/>
  <c r="BM165" i="1"/>
  <c r="BL165" i="1"/>
  <c r="BK165" i="1"/>
  <c r="BJ165" i="1"/>
  <c r="BT164" i="1"/>
  <c r="BS164" i="1"/>
  <c r="BR164" i="1"/>
  <c r="BQ164" i="1"/>
  <c r="BP164" i="1"/>
  <c r="BO164" i="1"/>
  <c r="BN164" i="1"/>
  <c r="BM164" i="1"/>
  <c r="BL164" i="1"/>
  <c r="BK164" i="1"/>
  <c r="BJ164" i="1"/>
  <c r="BT163" i="1"/>
  <c r="BS163" i="1"/>
  <c r="BR163" i="1"/>
  <c r="BQ163" i="1"/>
  <c r="BP163" i="1"/>
  <c r="BO163" i="1"/>
  <c r="BN163" i="1"/>
  <c r="BM163" i="1"/>
  <c r="BL163" i="1"/>
  <c r="BK163" i="1"/>
  <c r="BJ163" i="1"/>
  <c r="BT162" i="1"/>
  <c r="BS162" i="1"/>
  <c r="BR162" i="1"/>
  <c r="BQ162" i="1"/>
  <c r="BP162" i="1"/>
  <c r="BO162" i="1"/>
  <c r="BN162" i="1"/>
  <c r="BM162" i="1"/>
  <c r="BL162" i="1"/>
  <c r="BK162" i="1"/>
  <c r="BJ162" i="1"/>
  <c r="BT161" i="1"/>
  <c r="BS161" i="1"/>
  <c r="BR161" i="1"/>
  <c r="BQ161" i="1"/>
  <c r="BP161" i="1"/>
  <c r="BO161" i="1"/>
  <c r="BN161" i="1"/>
  <c r="BM161" i="1"/>
  <c r="BL161" i="1"/>
  <c r="BK161" i="1"/>
  <c r="BJ161" i="1"/>
  <c r="BT160" i="1"/>
  <c r="BS160" i="1"/>
  <c r="BR160" i="1"/>
  <c r="BQ160" i="1"/>
  <c r="BP160" i="1"/>
  <c r="BO160" i="1"/>
  <c r="BN160" i="1"/>
  <c r="BM160" i="1"/>
  <c r="BL160" i="1"/>
  <c r="BK160" i="1"/>
  <c r="BJ160" i="1"/>
  <c r="BT159" i="1"/>
  <c r="BS159" i="1"/>
  <c r="BR159" i="1"/>
  <c r="BQ159" i="1"/>
  <c r="BP159" i="1"/>
  <c r="BO159" i="1"/>
  <c r="BN159" i="1"/>
  <c r="BM159" i="1"/>
  <c r="BL159" i="1"/>
  <c r="BK159" i="1"/>
  <c r="BJ159" i="1"/>
  <c r="BT158" i="1"/>
  <c r="BS158" i="1"/>
  <c r="BR158" i="1"/>
  <c r="BQ158" i="1"/>
  <c r="BP158" i="1"/>
  <c r="BO158" i="1"/>
  <c r="BN158" i="1"/>
  <c r="BM158" i="1"/>
  <c r="BL158" i="1"/>
  <c r="BK158" i="1"/>
  <c r="BJ158" i="1"/>
  <c r="BT157" i="1"/>
  <c r="BS157" i="1"/>
  <c r="BR157" i="1"/>
  <c r="BQ157" i="1"/>
  <c r="BP157" i="1"/>
  <c r="BO157" i="1"/>
  <c r="BN157" i="1"/>
  <c r="BM157" i="1"/>
  <c r="BL157" i="1"/>
  <c r="BK157" i="1"/>
  <c r="BJ157" i="1"/>
  <c r="BT156" i="1"/>
  <c r="BS156" i="1"/>
  <c r="BR156" i="1"/>
  <c r="BQ156" i="1"/>
  <c r="BP156" i="1"/>
  <c r="BO156" i="1"/>
  <c r="BN156" i="1"/>
  <c r="BM156" i="1"/>
  <c r="BL156" i="1"/>
  <c r="BK156" i="1"/>
  <c r="BJ156" i="1"/>
  <c r="BT155" i="1"/>
  <c r="BS155" i="1"/>
  <c r="BR155" i="1"/>
  <c r="BQ155" i="1"/>
  <c r="BP155" i="1"/>
  <c r="BO155" i="1"/>
  <c r="BN155" i="1"/>
  <c r="BM155" i="1"/>
  <c r="BL155" i="1"/>
  <c r="BK155" i="1"/>
  <c r="BJ155" i="1"/>
  <c r="BT154" i="1"/>
  <c r="BS154" i="1"/>
  <c r="BR154" i="1"/>
  <c r="BQ154" i="1"/>
  <c r="BP154" i="1"/>
  <c r="BO154" i="1"/>
  <c r="BN154" i="1"/>
  <c r="BM154" i="1"/>
  <c r="BL154" i="1"/>
  <c r="BK154" i="1"/>
  <c r="BJ154" i="1"/>
  <c r="BT153" i="1"/>
  <c r="BS153" i="1"/>
  <c r="BR153" i="1"/>
  <c r="BQ153" i="1"/>
  <c r="BP153" i="1"/>
  <c r="BO153" i="1"/>
  <c r="BN153" i="1"/>
  <c r="BM153" i="1"/>
  <c r="BL153" i="1"/>
  <c r="BK153" i="1"/>
  <c r="BJ153" i="1"/>
  <c r="BT152" i="1"/>
  <c r="BS152" i="1"/>
  <c r="BR152" i="1"/>
  <c r="BQ152" i="1"/>
  <c r="BP152" i="1"/>
  <c r="BO152" i="1"/>
  <c r="BN152" i="1"/>
  <c r="BM152" i="1"/>
  <c r="BL152" i="1"/>
  <c r="BK152" i="1"/>
  <c r="BJ152" i="1"/>
  <c r="BT151" i="1"/>
  <c r="BS151" i="1"/>
  <c r="BR151" i="1"/>
  <c r="BQ151" i="1"/>
  <c r="BP151" i="1"/>
  <c r="BO151" i="1"/>
  <c r="BN151" i="1"/>
  <c r="BM151" i="1"/>
  <c r="BL151" i="1"/>
  <c r="BK151" i="1"/>
  <c r="BJ151" i="1"/>
  <c r="BT150" i="1"/>
  <c r="BS150" i="1"/>
  <c r="BR150" i="1"/>
  <c r="BQ150" i="1"/>
  <c r="BP150" i="1"/>
  <c r="BO150" i="1"/>
  <c r="BN150" i="1"/>
  <c r="BM150" i="1"/>
  <c r="BL150" i="1"/>
  <c r="BK150" i="1"/>
  <c r="BJ150" i="1"/>
  <c r="BT149" i="1"/>
  <c r="BS149" i="1"/>
  <c r="BR149" i="1"/>
  <c r="BQ149" i="1"/>
  <c r="BP149" i="1"/>
  <c r="BO149" i="1"/>
  <c r="BN149" i="1"/>
  <c r="BM149" i="1"/>
  <c r="BL149" i="1"/>
  <c r="BK149" i="1"/>
  <c r="BJ149" i="1"/>
  <c r="BT148" i="1"/>
  <c r="BS148" i="1"/>
  <c r="BR148" i="1"/>
  <c r="BQ148" i="1"/>
  <c r="BP148" i="1"/>
  <c r="BO148" i="1"/>
  <c r="BN148" i="1"/>
  <c r="BM148" i="1"/>
  <c r="BL148" i="1"/>
  <c r="BK148" i="1"/>
  <c r="BJ148" i="1"/>
  <c r="BT147" i="1"/>
  <c r="BS147" i="1"/>
  <c r="BR147" i="1"/>
  <c r="BQ147" i="1"/>
  <c r="BP147" i="1"/>
  <c r="BO147" i="1"/>
  <c r="BN147" i="1"/>
  <c r="BM147" i="1"/>
  <c r="BL147" i="1"/>
  <c r="BK147" i="1"/>
  <c r="BJ147" i="1"/>
  <c r="BT146" i="1"/>
  <c r="BS146" i="1"/>
  <c r="BR146" i="1"/>
  <c r="BQ146" i="1"/>
  <c r="BP146" i="1"/>
  <c r="BO146" i="1"/>
  <c r="BN146" i="1"/>
  <c r="BM146" i="1"/>
  <c r="BL146" i="1"/>
  <c r="BK146" i="1"/>
  <c r="BJ146" i="1"/>
  <c r="BT145" i="1"/>
  <c r="BS145" i="1"/>
  <c r="BR145" i="1"/>
  <c r="BQ145" i="1"/>
  <c r="BP145" i="1"/>
  <c r="BO145" i="1"/>
  <c r="BN145" i="1"/>
  <c r="BM145" i="1"/>
  <c r="BL145" i="1"/>
  <c r="BK145" i="1"/>
  <c r="BJ145" i="1"/>
  <c r="BT144" i="1"/>
  <c r="BS144" i="1"/>
  <c r="BR144" i="1"/>
  <c r="BQ144" i="1"/>
  <c r="BP144" i="1"/>
  <c r="BO144" i="1"/>
  <c r="BN144" i="1"/>
  <c r="BM144" i="1"/>
  <c r="BL144" i="1"/>
  <c r="BK144" i="1"/>
  <c r="BJ144" i="1"/>
  <c r="BT143" i="1"/>
  <c r="BS143" i="1"/>
  <c r="BR143" i="1"/>
  <c r="BQ143" i="1"/>
  <c r="BP143" i="1"/>
  <c r="BO143" i="1"/>
  <c r="BN143" i="1"/>
  <c r="BM143" i="1"/>
  <c r="BL143" i="1"/>
  <c r="BK143" i="1"/>
  <c r="BJ143" i="1"/>
  <c r="BT142" i="1"/>
  <c r="BS142" i="1"/>
  <c r="BR142" i="1"/>
  <c r="BQ142" i="1"/>
  <c r="BP142" i="1"/>
  <c r="BO142" i="1"/>
  <c r="BN142" i="1"/>
  <c r="BM142" i="1"/>
  <c r="BL142" i="1"/>
  <c r="BK142" i="1"/>
  <c r="BJ142" i="1"/>
  <c r="BT141" i="1"/>
  <c r="BS141" i="1"/>
  <c r="BR141" i="1"/>
  <c r="BQ141" i="1"/>
  <c r="BP141" i="1"/>
  <c r="BO141" i="1"/>
  <c r="BN141" i="1"/>
  <c r="BM141" i="1"/>
  <c r="BL141" i="1"/>
  <c r="BK141" i="1"/>
  <c r="BJ141" i="1"/>
  <c r="BT140" i="1"/>
  <c r="BS140" i="1"/>
  <c r="BR140" i="1"/>
  <c r="BQ140" i="1"/>
  <c r="BP140" i="1"/>
  <c r="BO140" i="1"/>
  <c r="BN140" i="1"/>
  <c r="BM140" i="1"/>
  <c r="BL140" i="1"/>
  <c r="BK140" i="1"/>
  <c r="BJ140" i="1"/>
  <c r="BT139" i="1"/>
  <c r="BS139" i="1"/>
  <c r="BR139" i="1"/>
  <c r="BQ139" i="1"/>
  <c r="BP139" i="1"/>
  <c r="BO139" i="1"/>
  <c r="BN139" i="1"/>
  <c r="BM139" i="1"/>
  <c r="BL139" i="1"/>
  <c r="BK139" i="1"/>
  <c r="BJ139" i="1"/>
  <c r="BT138" i="1"/>
  <c r="BS138" i="1"/>
  <c r="BR138" i="1"/>
  <c r="BQ138" i="1"/>
  <c r="BP138" i="1"/>
  <c r="BO138" i="1"/>
  <c r="BN138" i="1"/>
  <c r="BM138" i="1"/>
  <c r="BL138" i="1"/>
  <c r="BK138" i="1"/>
  <c r="BJ138" i="1"/>
  <c r="BT137" i="1"/>
  <c r="BS137" i="1"/>
  <c r="BR137" i="1"/>
  <c r="BQ137" i="1"/>
  <c r="BP137" i="1"/>
  <c r="BO137" i="1"/>
  <c r="BN137" i="1"/>
  <c r="BM137" i="1"/>
  <c r="BL137" i="1"/>
  <c r="BK137" i="1"/>
  <c r="BJ137" i="1"/>
  <c r="BT136" i="1"/>
  <c r="BS136" i="1"/>
  <c r="BR136" i="1"/>
  <c r="BQ136" i="1"/>
  <c r="BP136" i="1"/>
  <c r="BO136" i="1"/>
  <c r="BN136" i="1"/>
  <c r="BM136" i="1"/>
  <c r="BL136" i="1"/>
  <c r="BK136" i="1"/>
  <c r="BJ136" i="1"/>
  <c r="BT135" i="1"/>
  <c r="BS135" i="1"/>
  <c r="BR135" i="1"/>
  <c r="BQ135" i="1"/>
  <c r="BP135" i="1"/>
  <c r="BO135" i="1"/>
  <c r="BN135" i="1"/>
  <c r="BM135" i="1"/>
  <c r="BL135" i="1"/>
  <c r="BK135" i="1"/>
  <c r="BJ135" i="1"/>
  <c r="BT134" i="1"/>
  <c r="BS134" i="1"/>
  <c r="BR134" i="1"/>
  <c r="BQ134" i="1"/>
  <c r="BP134" i="1"/>
  <c r="BO134" i="1"/>
  <c r="BN134" i="1"/>
  <c r="BM134" i="1"/>
  <c r="BL134" i="1"/>
  <c r="BK134" i="1"/>
  <c r="BJ134" i="1"/>
  <c r="BT133" i="1"/>
  <c r="BS133" i="1"/>
  <c r="BR133" i="1"/>
  <c r="BQ133" i="1"/>
  <c r="BP133" i="1"/>
  <c r="BO133" i="1"/>
  <c r="BN133" i="1"/>
  <c r="BM133" i="1"/>
  <c r="BL133" i="1"/>
  <c r="BK133" i="1"/>
  <c r="BJ133" i="1"/>
  <c r="BT132" i="1"/>
  <c r="BS132" i="1"/>
  <c r="BR132" i="1"/>
  <c r="BQ132" i="1"/>
  <c r="BP132" i="1"/>
  <c r="BO132" i="1"/>
  <c r="BN132" i="1"/>
  <c r="BM132" i="1"/>
  <c r="BL132" i="1"/>
  <c r="BK132" i="1"/>
  <c r="BJ132" i="1"/>
  <c r="BT131" i="1"/>
  <c r="BS131" i="1"/>
  <c r="BR131" i="1"/>
  <c r="BQ131" i="1"/>
  <c r="BP131" i="1"/>
  <c r="BO131" i="1"/>
  <c r="BN131" i="1"/>
  <c r="BM131" i="1"/>
  <c r="BL131" i="1"/>
  <c r="BK131" i="1"/>
  <c r="BJ131" i="1"/>
  <c r="BT130" i="1"/>
  <c r="BS130" i="1"/>
  <c r="BR130" i="1"/>
  <c r="BQ130" i="1"/>
  <c r="BP130" i="1"/>
  <c r="BO130" i="1"/>
  <c r="BN130" i="1"/>
  <c r="BM130" i="1"/>
  <c r="BL130" i="1"/>
  <c r="BK130" i="1"/>
  <c r="BJ130" i="1"/>
  <c r="BT129" i="1"/>
  <c r="BS129" i="1"/>
  <c r="BR129" i="1"/>
  <c r="BQ129" i="1"/>
  <c r="BP129" i="1"/>
  <c r="BO129" i="1"/>
  <c r="BN129" i="1"/>
  <c r="BM129" i="1"/>
  <c r="BL129" i="1"/>
  <c r="BK129" i="1"/>
  <c r="BJ129" i="1"/>
  <c r="BT128" i="1"/>
  <c r="BS128" i="1"/>
  <c r="BR128" i="1"/>
  <c r="BQ128" i="1"/>
  <c r="BP128" i="1"/>
  <c r="BO128" i="1"/>
  <c r="BN128" i="1"/>
  <c r="BM128" i="1"/>
  <c r="BL128" i="1"/>
  <c r="BK128" i="1"/>
  <c r="BJ128" i="1"/>
  <c r="BT127" i="1"/>
  <c r="BS127" i="1"/>
  <c r="BR127" i="1"/>
  <c r="BQ127" i="1"/>
  <c r="BP127" i="1"/>
  <c r="BO127" i="1"/>
  <c r="BN127" i="1"/>
  <c r="BM127" i="1"/>
  <c r="BL127" i="1"/>
  <c r="BK127" i="1"/>
  <c r="BJ127" i="1"/>
  <c r="BT126" i="1"/>
  <c r="BS126" i="1"/>
  <c r="BR126" i="1"/>
  <c r="BQ126" i="1"/>
  <c r="BP126" i="1"/>
  <c r="BO126" i="1"/>
  <c r="BN126" i="1"/>
  <c r="BM126" i="1"/>
  <c r="BL126" i="1"/>
  <c r="BK126" i="1"/>
  <c r="BJ126" i="1"/>
  <c r="BT125" i="1"/>
  <c r="BS125" i="1"/>
  <c r="BR125" i="1"/>
  <c r="BQ125" i="1"/>
  <c r="BP125" i="1"/>
  <c r="BO125" i="1"/>
  <c r="BN125" i="1"/>
  <c r="BM125" i="1"/>
  <c r="BL125" i="1"/>
  <c r="BK125" i="1"/>
  <c r="BJ125" i="1"/>
  <c r="BT124" i="1"/>
  <c r="BS124" i="1"/>
  <c r="BR124" i="1"/>
  <c r="BQ124" i="1"/>
  <c r="BP124" i="1"/>
  <c r="BO124" i="1"/>
  <c r="BN124" i="1"/>
  <c r="BM124" i="1"/>
  <c r="BL124" i="1"/>
  <c r="BK124" i="1"/>
  <c r="BJ124" i="1"/>
  <c r="BT123" i="1"/>
  <c r="BS123" i="1"/>
  <c r="BR123" i="1"/>
  <c r="BQ123" i="1"/>
  <c r="BP123" i="1"/>
  <c r="BO123" i="1"/>
  <c r="BN123" i="1"/>
  <c r="BM123" i="1"/>
  <c r="BL123" i="1"/>
  <c r="BK123" i="1"/>
  <c r="BJ123" i="1"/>
  <c r="BT122" i="1"/>
  <c r="BS122" i="1"/>
  <c r="BR122" i="1"/>
  <c r="BQ122" i="1"/>
  <c r="BP122" i="1"/>
  <c r="BO122" i="1"/>
  <c r="BN122" i="1"/>
  <c r="BM122" i="1"/>
  <c r="BL122" i="1"/>
  <c r="BK122" i="1"/>
  <c r="BJ122" i="1"/>
  <c r="BT121" i="1"/>
  <c r="BS121" i="1"/>
  <c r="BR121" i="1"/>
  <c r="BQ121" i="1"/>
  <c r="BP121" i="1"/>
  <c r="BO121" i="1"/>
  <c r="BN121" i="1"/>
  <c r="BM121" i="1"/>
  <c r="BL121" i="1"/>
  <c r="BK121" i="1"/>
  <c r="BJ121" i="1"/>
  <c r="BT120" i="1"/>
  <c r="BS120" i="1"/>
  <c r="BR120" i="1"/>
  <c r="BQ120" i="1"/>
  <c r="BP120" i="1"/>
  <c r="BO120" i="1"/>
  <c r="BN120" i="1"/>
  <c r="BM120" i="1"/>
  <c r="BL120" i="1"/>
  <c r="BK120" i="1"/>
  <c r="BJ120" i="1"/>
  <c r="BT119" i="1"/>
  <c r="BS119" i="1"/>
  <c r="BR119" i="1"/>
  <c r="BQ119" i="1"/>
  <c r="BP119" i="1"/>
  <c r="BO119" i="1"/>
  <c r="BN119" i="1"/>
  <c r="BM119" i="1"/>
  <c r="BL119" i="1"/>
  <c r="BK119" i="1"/>
  <c r="BJ119" i="1"/>
  <c r="BT118" i="1"/>
  <c r="BS118" i="1"/>
  <c r="BR118" i="1"/>
  <c r="BQ118" i="1"/>
  <c r="BP118" i="1"/>
  <c r="BO118" i="1"/>
  <c r="BN118" i="1"/>
  <c r="BM118" i="1"/>
  <c r="BL118" i="1"/>
  <c r="BK118" i="1"/>
  <c r="BJ118" i="1"/>
  <c r="BT117" i="1"/>
  <c r="BS117" i="1"/>
  <c r="BR117" i="1"/>
  <c r="BQ117" i="1"/>
  <c r="BP117" i="1"/>
  <c r="BO117" i="1"/>
  <c r="BN117" i="1"/>
  <c r="BM117" i="1"/>
  <c r="BL117" i="1"/>
  <c r="BK117" i="1"/>
  <c r="BJ117" i="1"/>
  <c r="BT116" i="1"/>
  <c r="BS116" i="1"/>
  <c r="BR116" i="1"/>
  <c r="BQ116" i="1"/>
  <c r="BP116" i="1"/>
  <c r="BO116" i="1"/>
  <c r="BN116" i="1"/>
  <c r="BM116" i="1"/>
  <c r="BL116" i="1"/>
  <c r="BK116" i="1"/>
  <c r="BJ116" i="1"/>
  <c r="BT115" i="1"/>
  <c r="BS115" i="1"/>
  <c r="BR115" i="1"/>
  <c r="BQ115" i="1"/>
  <c r="BP115" i="1"/>
  <c r="BO115" i="1"/>
  <c r="BN115" i="1"/>
  <c r="BM115" i="1"/>
  <c r="BL115" i="1"/>
  <c r="BK115" i="1"/>
  <c r="BJ115" i="1"/>
  <c r="BT114" i="1"/>
  <c r="BS114" i="1"/>
  <c r="BR114" i="1"/>
  <c r="BQ114" i="1"/>
  <c r="BP114" i="1"/>
  <c r="BO114" i="1"/>
  <c r="BN114" i="1"/>
  <c r="BM114" i="1"/>
  <c r="BL114" i="1"/>
  <c r="BK114" i="1"/>
  <c r="BJ114" i="1"/>
  <c r="BT113" i="1"/>
  <c r="BS113" i="1"/>
  <c r="BR113" i="1"/>
  <c r="BQ113" i="1"/>
  <c r="BP113" i="1"/>
  <c r="BO113" i="1"/>
  <c r="BN113" i="1"/>
  <c r="BM113" i="1"/>
  <c r="BL113" i="1"/>
  <c r="BK113" i="1"/>
  <c r="BJ113" i="1"/>
  <c r="BT112" i="1"/>
  <c r="BS112" i="1"/>
  <c r="BR112" i="1"/>
  <c r="BQ112" i="1"/>
  <c r="BP112" i="1"/>
  <c r="BO112" i="1"/>
  <c r="BN112" i="1"/>
  <c r="BM112" i="1"/>
  <c r="BL112" i="1"/>
  <c r="BK112" i="1"/>
  <c r="BJ112" i="1"/>
  <c r="BT111" i="1"/>
  <c r="BS111" i="1"/>
  <c r="BR111" i="1"/>
  <c r="BQ111" i="1"/>
  <c r="BP111" i="1"/>
  <c r="BO111" i="1"/>
  <c r="BN111" i="1"/>
  <c r="BM111" i="1"/>
  <c r="BL111" i="1"/>
  <c r="BK111" i="1"/>
  <c r="BJ111" i="1"/>
  <c r="BT110" i="1"/>
  <c r="BS110" i="1"/>
  <c r="BR110" i="1"/>
  <c r="BQ110" i="1"/>
  <c r="BP110" i="1"/>
  <c r="BO110" i="1"/>
  <c r="BN110" i="1"/>
  <c r="BM110" i="1"/>
  <c r="BL110" i="1"/>
  <c r="BK110" i="1"/>
  <c r="BJ110" i="1"/>
  <c r="BT109" i="1"/>
  <c r="BS109" i="1"/>
  <c r="BR109" i="1"/>
  <c r="BQ109" i="1"/>
  <c r="BP109" i="1"/>
  <c r="BO109" i="1"/>
  <c r="BN109" i="1"/>
  <c r="BM109" i="1"/>
  <c r="BL109" i="1"/>
  <c r="BK109" i="1"/>
  <c r="BJ109" i="1"/>
  <c r="BT108" i="1"/>
  <c r="BS108" i="1"/>
  <c r="BR108" i="1"/>
  <c r="BQ108" i="1"/>
  <c r="BP108" i="1"/>
  <c r="BO108" i="1"/>
  <c r="BN108" i="1"/>
  <c r="BM108" i="1"/>
  <c r="BL108" i="1"/>
  <c r="BK108" i="1"/>
  <c r="BJ108" i="1"/>
  <c r="BT107" i="1"/>
  <c r="BS107" i="1"/>
  <c r="BR107" i="1"/>
  <c r="BQ107" i="1"/>
  <c r="BP107" i="1"/>
  <c r="BO107" i="1"/>
  <c r="BN107" i="1"/>
  <c r="BM107" i="1"/>
  <c r="BL107" i="1"/>
  <c r="BK107" i="1"/>
  <c r="BJ107" i="1"/>
  <c r="BT106" i="1"/>
  <c r="BS106" i="1"/>
  <c r="BR106" i="1"/>
  <c r="BQ106" i="1"/>
  <c r="BP106" i="1"/>
  <c r="BO106" i="1"/>
  <c r="BN106" i="1"/>
  <c r="BM106" i="1"/>
  <c r="BL106" i="1"/>
  <c r="BK106" i="1"/>
  <c r="BJ106" i="1"/>
  <c r="BT105" i="1"/>
  <c r="BS105" i="1"/>
  <c r="BR105" i="1"/>
  <c r="BQ105" i="1"/>
  <c r="BP105" i="1"/>
  <c r="BO105" i="1"/>
  <c r="BN105" i="1"/>
  <c r="BM105" i="1"/>
  <c r="BL105" i="1"/>
  <c r="BK105" i="1"/>
  <c r="BJ105" i="1"/>
  <c r="BT104" i="1"/>
  <c r="BS104" i="1"/>
  <c r="BR104" i="1"/>
  <c r="BQ104" i="1"/>
  <c r="BP104" i="1"/>
  <c r="BO104" i="1"/>
  <c r="BN104" i="1"/>
  <c r="BM104" i="1"/>
  <c r="BL104" i="1"/>
  <c r="BK104" i="1"/>
  <c r="BJ104" i="1"/>
  <c r="BT103" i="1"/>
  <c r="BS103" i="1"/>
  <c r="BR103" i="1"/>
  <c r="BQ103" i="1"/>
  <c r="BP103" i="1"/>
  <c r="BO103" i="1"/>
  <c r="BN103" i="1"/>
  <c r="BM103" i="1"/>
  <c r="BL103" i="1"/>
  <c r="BK103" i="1"/>
  <c r="BJ103" i="1"/>
  <c r="BT102" i="1"/>
  <c r="BS102" i="1"/>
  <c r="BR102" i="1"/>
  <c r="BQ102" i="1"/>
  <c r="BP102" i="1"/>
  <c r="BO102" i="1"/>
  <c r="BN102" i="1"/>
  <c r="BM102" i="1"/>
  <c r="BL102" i="1"/>
  <c r="BK102" i="1"/>
  <c r="BJ102" i="1"/>
  <c r="BT101" i="1"/>
  <c r="BS101" i="1"/>
  <c r="BR101" i="1"/>
  <c r="BQ101" i="1"/>
  <c r="BP101" i="1"/>
  <c r="BO101" i="1"/>
  <c r="BN101" i="1"/>
  <c r="BM101" i="1"/>
  <c r="BL101" i="1"/>
  <c r="BK101" i="1"/>
  <c r="BJ101" i="1"/>
  <c r="BT100" i="1"/>
  <c r="BS100" i="1"/>
  <c r="BR100" i="1"/>
  <c r="BQ100" i="1"/>
  <c r="BP100" i="1"/>
  <c r="BO100" i="1"/>
  <c r="BN100" i="1"/>
  <c r="BM100" i="1"/>
  <c r="BL100" i="1"/>
  <c r="BK100" i="1"/>
  <c r="BJ100" i="1"/>
  <c r="BT99" i="1"/>
  <c r="BS99" i="1"/>
  <c r="BR99" i="1"/>
  <c r="BQ99" i="1"/>
  <c r="BP99" i="1"/>
  <c r="BO99" i="1"/>
  <c r="BN99" i="1"/>
  <c r="BM99" i="1"/>
  <c r="BL99" i="1"/>
  <c r="BK99" i="1"/>
  <c r="BJ99" i="1"/>
  <c r="BT98" i="1"/>
  <c r="BS98" i="1"/>
  <c r="BR98" i="1"/>
  <c r="BQ98" i="1"/>
  <c r="BP98" i="1"/>
  <c r="BO98" i="1"/>
  <c r="BN98" i="1"/>
  <c r="BM98" i="1"/>
  <c r="BL98" i="1"/>
  <c r="BK98" i="1"/>
  <c r="BJ98" i="1"/>
  <c r="BT97" i="1"/>
  <c r="BS97" i="1"/>
  <c r="BR97" i="1"/>
  <c r="BQ97" i="1"/>
  <c r="BP97" i="1"/>
  <c r="BO97" i="1"/>
  <c r="BN97" i="1"/>
  <c r="BM97" i="1"/>
  <c r="BL97" i="1"/>
  <c r="BK97" i="1"/>
  <c r="BJ97" i="1"/>
  <c r="BT96" i="1"/>
  <c r="BS96" i="1"/>
  <c r="BR96" i="1"/>
  <c r="BQ96" i="1"/>
  <c r="BP96" i="1"/>
  <c r="BO96" i="1"/>
  <c r="BN96" i="1"/>
  <c r="BM96" i="1"/>
  <c r="BL96" i="1"/>
  <c r="BK96" i="1"/>
  <c r="BJ96" i="1"/>
  <c r="BT95" i="1"/>
  <c r="BS95" i="1"/>
  <c r="BR95" i="1"/>
  <c r="BQ95" i="1"/>
  <c r="BP95" i="1"/>
  <c r="BO95" i="1"/>
  <c r="BN95" i="1"/>
  <c r="BM95" i="1"/>
  <c r="BL95" i="1"/>
  <c r="BK95" i="1"/>
  <c r="BJ95" i="1"/>
  <c r="BT94" i="1"/>
  <c r="BS94" i="1"/>
  <c r="BR94" i="1"/>
  <c r="BQ94" i="1"/>
  <c r="BP94" i="1"/>
  <c r="BO94" i="1"/>
  <c r="BN94" i="1"/>
  <c r="BM94" i="1"/>
  <c r="BL94" i="1"/>
  <c r="BK94" i="1"/>
  <c r="BJ94" i="1"/>
  <c r="BT93" i="1"/>
  <c r="BS93" i="1"/>
  <c r="BR93" i="1"/>
  <c r="BQ93" i="1"/>
  <c r="BP93" i="1"/>
  <c r="BO93" i="1"/>
  <c r="BN93" i="1"/>
  <c r="BM93" i="1"/>
  <c r="BL93" i="1"/>
  <c r="BK93" i="1"/>
  <c r="BJ93" i="1"/>
  <c r="BT92" i="1"/>
  <c r="BS92" i="1"/>
  <c r="BR92" i="1"/>
  <c r="BQ92" i="1"/>
  <c r="BP92" i="1"/>
  <c r="BO92" i="1"/>
  <c r="BN92" i="1"/>
  <c r="BM92" i="1"/>
  <c r="BL92" i="1"/>
  <c r="BK92" i="1"/>
  <c r="BJ92" i="1"/>
  <c r="BT91" i="1"/>
  <c r="BS91" i="1"/>
  <c r="BR91" i="1"/>
  <c r="BQ91" i="1"/>
  <c r="BP91" i="1"/>
  <c r="BO91" i="1"/>
  <c r="BN91" i="1"/>
  <c r="BM91" i="1"/>
  <c r="BL91" i="1"/>
  <c r="BK91" i="1"/>
  <c r="BJ91" i="1"/>
  <c r="BT90" i="1"/>
  <c r="BS90" i="1"/>
  <c r="BR90" i="1"/>
  <c r="BQ90" i="1"/>
  <c r="BP90" i="1"/>
  <c r="BO90" i="1"/>
  <c r="BN90" i="1"/>
  <c r="BM90" i="1"/>
  <c r="BL90" i="1"/>
  <c r="BK90" i="1"/>
  <c r="BJ90" i="1"/>
  <c r="BT89" i="1"/>
  <c r="BS89" i="1"/>
  <c r="BR89" i="1"/>
  <c r="BQ89" i="1"/>
  <c r="BP89" i="1"/>
  <c r="BO89" i="1"/>
  <c r="BN89" i="1"/>
  <c r="BM89" i="1"/>
  <c r="BL89" i="1"/>
  <c r="BK89" i="1"/>
  <c r="BJ89" i="1"/>
  <c r="BT88" i="1"/>
  <c r="BS88" i="1"/>
  <c r="BR88" i="1"/>
  <c r="BQ88" i="1"/>
  <c r="BP88" i="1"/>
  <c r="BO88" i="1"/>
  <c r="BN88" i="1"/>
  <c r="BM88" i="1"/>
  <c r="BL88" i="1"/>
  <c r="BK88" i="1"/>
  <c r="BJ88" i="1"/>
  <c r="BT87" i="1"/>
  <c r="BS87" i="1"/>
  <c r="BR87" i="1"/>
  <c r="BQ87" i="1"/>
  <c r="BP87" i="1"/>
  <c r="BO87" i="1"/>
  <c r="BN87" i="1"/>
  <c r="BM87" i="1"/>
  <c r="BL87" i="1"/>
  <c r="BK87" i="1"/>
  <c r="BJ87" i="1"/>
  <c r="BT86" i="1"/>
  <c r="BS86" i="1"/>
  <c r="BR86" i="1"/>
  <c r="BQ86" i="1"/>
  <c r="BP86" i="1"/>
  <c r="BO86" i="1"/>
  <c r="BN86" i="1"/>
  <c r="BM86" i="1"/>
  <c r="BL86" i="1"/>
  <c r="BK86" i="1"/>
  <c r="BJ86" i="1"/>
  <c r="BT85" i="1"/>
  <c r="BS85" i="1"/>
  <c r="BR85" i="1"/>
  <c r="BQ85" i="1"/>
  <c r="BP85" i="1"/>
  <c r="BO85" i="1"/>
  <c r="BN85" i="1"/>
  <c r="BM85" i="1"/>
  <c r="BL85" i="1"/>
  <c r="BK85" i="1"/>
  <c r="BJ85" i="1"/>
  <c r="BT84" i="1"/>
  <c r="BS84" i="1"/>
  <c r="BR84" i="1"/>
  <c r="BQ84" i="1"/>
  <c r="BP84" i="1"/>
  <c r="BO84" i="1"/>
  <c r="BN84" i="1"/>
  <c r="BM84" i="1"/>
  <c r="BL84" i="1"/>
  <c r="BK84" i="1"/>
  <c r="BJ84" i="1"/>
  <c r="BT83" i="1"/>
  <c r="BS83" i="1"/>
  <c r="BR83" i="1"/>
  <c r="BQ83" i="1"/>
  <c r="BP83" i="1"/>
  <c r="BO83" i="1"/>
  <c r="BN83" i="1"/>
  <c r="BM83" i="1"/>
  <c r="BL83" i="1"/>
  <c r="BK83" i="1"/>
  <c r="BJ83" i="1"/>
  <c r="BT82" i="1"/>
  <c r="BS82" i="1"/>
  <c r="BR82" i="1"/>
  <c r="BQ82" i="1"/>
  <c r="BP82" i="1"/>
  <c r="BO82" i="1"/>
  <c r="BN82" i="1"/>
  <c r="BM82" i="1"/>
  <c r="BL82" i="1"/>
  <c r="BK82" i="1"/>
  <c r="BJ82" i="1"/>
  <c r="BT81" i="1"/>
  <c r="BS81" i="1"/>
  <c r="BR81" i="1"/>
  <c r="BQ81" i="1"/>
  <c r="BP81" i="1"/>
  <c r="BO81" i="1"/>
  <c r="BN81" i="1"/>
  <c r="BM81" i="1"/>
  <c r="BL81" i="1"/>
  <c r="BK81" i="1"/>
  <c r="BJ81" i="1"/>
  <c r="BT80" i="1"/>
  <c r="BS80" i="1"/>
  <c r="BR80" i="1"/>
  <c r="BQ80" i="1"/>
  <c r="BP80" i="1"/>
  <c r="BO80" i="1"/>
  <c r="BN80" i="1"/>
  <c r="BM80" i="1"/>
  <c r="BL80" i="1"/>
  <c r="BK80" i="1"/>
  <c r="BJ80" i="1"/>
  <c r="BT79" i="1"/>
  <c r="BS79" i="1"/>
  <c r="BR79" i="1"/>
  <c r="BQ79" i="1"/>
  <c r="BP79" i="1"/>
  <c r="BO79" i="1"/>
  <c r="BN79" i="1"/>
  <c r="BM79" i="1"/>
  <c r="BL79" i="1"/>
  <c r="BK79" i="1"/>
  <c r="BJ79" i="1"/>
  <c r="BT78" i="1"/>
  <c r="BS78" i="1"/>
  <c r="BR78" i="1"/>
  <c r="BQ78" i="1"/>
  <c r="BP78" i="1"/>
  <c r="BO78" i="1"/>
  <c r="BN78" i="1"/>
  <c r="BM78" i="1"/>
  <c r="BL78" i="1"/>
  <c r="BK78" i="1"/>
  <c r="BJ78" i="1"/>
  <c r="BT77" i="1"/>
  <c r="BS77" i="1"/>
  <c r="BR77" i="1"/>
  <c r="BQ77" i="1"/>
  <c r="BP77" i="1"/>
  <c r="BO77" i="1"/>
  <c r="BN77" i="1"/>
  <c r="BM77" i="1"/>
  <c r="BL77" i="1"/>
  <c r="BK77" i="1"/>
  <c r="BJ77" i="1"/>
  <c r="BT76" i="1"/>
  <c r="BS76" i="1"/>
  <c r="BR76" i="1"/>
  <c r="BQ76" i="1"/>
  <c r="BP76" i="1"/>
  <c r="BO76" i="1"/>
  <c r="BN76" i="1"/>
  <c r="BM76" i="1"/>
  <c r="BL76" i="1"/>
  <c r="BK76" i="1"/>
  <c r="BJ76" i="1"/>
  <c r="BT75" i="1"/>
  <c r="BS75" i="1"/>
  <c r="BR75" i="1"/>
  <c r="BQ75" i="1"/>
  <c r="BP75" i="1"/>
  <c r="BO75" i="1"/>
  <c r="BN75" i="1"/>
  <c r="BM75" i="1"/>
  <c r="BL75" i="1"/>
  <c r="BK75" i="1"/>
  <c r="BJ75" i="1"/>
  <c r="BT74" i="1"/>
  <c r="BS74" i="1"/>
  <c r="BR74" i="1"/>
  <c r="BQ74" i="1"/>
  <c r="BP74" i="1"/>
  <c r="BO74" i="1"/>
  <c r="BN74" i="1"/>
  <c r="BM74" i="1"/>
  <c r="BL74" i="1"/>
  <c r="BK74" i="1"/>
  <c r="BJ74" i="1"/>
  <c r="BT73" i="1"/>
  <c r="BS73" i="1"/>
  <c r="BR73" i="1"/>
  <c r="BQ73" i="1"/>
  <c r="BP73" i="1"/>
  <c r="BO73" i="1"/>
  <c r="BN73" i="1"/>
  <c r="BM73" i="1"/>
  <c r="BL73" i="1"/>
  <c r="BK73" i="1"/>
  <c r="BJ73" i="1"/>
  <c r="BT72" i="1"/>
  <c r="BS72" i="1"/>
  <c r="BR72" i="1"/>
  <c r="BQ72" i="1"/>
  <c r="BP72" i="1"/>
  <c r="BO72" i="1"/>
  <c r="BN72" i="1"/>
  <c r="BM72" i="1"/>
  <c r="BL72" i="1"/>
  <c r="BK72" i="1"/>
  <c r="BJ72" i="1"/>
  <c r="BT71" i="1"/>
  <c r="BS71" i="1"/>
  <c r="BR71" i="1"/>
  <c r="BQ71" i="1"/>
  <c r="BP71" i="1"/>
  <c r="BO71" i="1"/>
  <c r="BN71" i="1"/>
  <c r="BM71" i="1"/>
  <c r="BL71" i="1"/>
  <c r="BK71" i="1"/>
  <c r="BJ71" i="1"/>
  <c r="BT70" i="1"/>
  <c r="BS70" i="1"/>
  <c r="BR70" i="1"/>
  <c r="BQ70" i="1"/>
  <c r="BP70" i="1"/>
  <c r="BO70" i="1"/>
  <c r="BN70" i="1"/>
  <c r="BM70" i="1"/>
  <c r="BL70" i="1"/>
  <c r="BK70" i="1"/>
  <c r="BJ70" i="1"/>
  <c r="BT69" i="1"/>
  <c r="BS69" i="1"/>
  <c r="BR69" i="1"/>
  <c r="BQ69" i="1"/>
  <c r="BP69" i="1"/>
  <c r="BO69" i="1"/>
  <c r="BN69" i="1"/>
  <c r="BM69" i="1"/>
  <c r="BL69" i="1"/>
  <c r="BK69" i="1"/>
  <c r="BJ69" i="1"/>
  <c r="BT68" i="1"/>
  <c r="BS68" i="1"/>
  <c r="BR68" i="1"/>
  <c r="BQ68" i="1"/>
  <c r="BP68" i="1"/>
  <c r="BO68" i="1"/>
  <c r="BN68" i="1"/>
  <c r="BM68" i="1"/>
  <c r="BL68" i="1"/>
  <c r="BK68" i="1"/>
  <c r="BJ68" i="1"/>
  <c r="BT67" i="1"/>
  <c r="BS67" i="1"/>
  <c r="BR67" i="1"/>
  <c r="BQ67" i="1"/>
  <c r="BP67" i="1"/>
  <c r="BO67" i="1"/>
  <c r="BN67" i="1"/>
  <c r="BM67" i="1"/>
  <c r="BL67" i="1"/>
  <c r="BK67" i="1"/>
  <c r="BJ67" i="1"/>
  <c r="BT66" i="1"/>
  <c r="BS66" i="1"/>
  <c r="BR66" i="1"/>
  <c r="BQ66" i="1"/>
  <c r="BP66" i="1"/>
  <c r="BO66" i="1"/>
  <c r="BN66" i="1"/>
  <c r="BM66" i="1"/>
  <c r="BL66" i="1"/>
  <c r="BK66" i="1"/>
  <c r="BJ66" i="1"/>
  <c r="BT65" i="1"/>
  <c r="BS65" i="1"/>
  <c r="BR65" i="1"/>
  <c r="BQ65" i="1"/>
  <c r="BP65" i="1"/>
  <c r="BO65" i="1"/>
  <c r="BN65" i="1"/>
  <c r="BM65" i="1"/>
  <c r="BL65" i="1"/>
  <c r="BK65" i="1"/>
  <c r="BJ65" i="1"/>
  <c r="BT64" i="1"/>
  <c r="BS64" i="1"/>
  <c r="BR64" i="1"/>
  <c r="BQ64" i="1"/>
  <c r="BP64" i="1"/>
  <c r="BO64" i="1"/>
  <c r="BN64" i="1"/>
  <c r="BM64" i="1"/>
  <c r="BL64" i="1"/>
  <c r="BK64" i="1"/>
  <c r="BJ64" i="1"/>
  <c r="BT63" i="1"/>
  <c r="BS63" i="1"/>
  <c r="BR63" i="1"/>
  <c r="BQ63" i="1"/>
  <c r="BP63" i="1"/>
  <c r="BO63" i="1"/>
  <c r="BN63" i="1"/>
  <c r="BM63" i="1"/>
  <c r="BL63" i="1"/>
  <c r="BK63" i="1"/>
  <c r="BJ63" i="1"/>
  <c r="BT62" i="1"/>
  <c r="BS62" i="1"/>
  <c r="BR62" i="1"/>
  <c r="BQ62" i="1"/>
  <c r="BP62" i="1"/>
  <c r="BO62" i="1"/>
  <c r="BN62" i="1"/>
  <c r="BM62" i="1"/>
  <c r="BL62" i="1"/>
  <c r="BK62" i="1"/>
  <c r="BJ62" i="1"/>
  <c r="BT61" i="1"/>
  <c r="BS61" i="1"/>
  <c r="BR61" i="1"/>
  <c r="BQ61" i="1"/>
  <c r="BP61" i="1"/>
  <c r="BO61" i="1"/>
  <c r="BN61" i="1"/>
  <c r="BM61" i="1"/>
  <c r="BL61" i="1"/>
  <c r="BK61" i="1"/>
  <c r="BJ61" i="1"/>
  <c r="BT60" i="1"/>
  <c r="BS60" i="1"/>
  <c r="BR60" i="1"/>
  <c r="BQ60" i="1"/>
  <c r="BP60" i="1"/>
  <c r="BO60" i="1"/>
  <c r="BN60" i="1"/>
  <c r="BM60" i="1"/>
  <c r="BL60" i="1"/>
  <c r="BK60" i="1"/>
  <c r="BJ60" i="1"/>
  <c r="BT59" i="1"/>
  <c r="BS59" i="1"/>
  <c r="BR59" i="1"/>
  <c r="BQ59" i="1"/>
  <c r="BP59" i="1"/>
  <c r="BO59" i="1"/>
  <c r="BN59" i="1"/>
  <c r="BM59" i="1"/>
  <c r="BL59" i="1"/>
  <c r="BK59" i="1"/>
  <c r="BJ59" i="1"/>
  <c r="BT58" i="1"/>
  <c r="BS58" i="1"/>
  <c r="BR58" i="1"/>
  <c r="BQ58" i="1"/>
  <c r="BP58" i="1"/>
  <c r="BO58" i="1"/>
  <c r="BN58" i="1"/>
  <c r="BM58" i="1"/>
  <c r="BL58" i="1"/>
  <c r="BK58" i="1"/>
  <c r="BJ58" i="1"/>
  <c r="BT57" i="1"/>
  <c r="BS57" i="1"/>
  <c r="BR57" i="1"/>
  <c r="BQ57" i="1"/>
  <c r="BP57" i="1"/>
  <c r="BO57" i="1"/>
  <c r="BN57" i="1"/>
  <c r="BM57" i="1"/>
  <c r="BL57" i="1"/>
  <c r="BK57" i="1"/>
  <c r="BJ57" i="1"/>
  <c r="BT56" i="1"/>
  <c r="BS56" i="1"/>
  <c r="BR56" i="1"/>
  <c r="BQ56" i="1"/>
  <c r="BP56" i="1"/>
  <c r="BO56" i="1"/>
  <c r="BN56" i="1"/>
  <c r="BM56" i="1"/>
  <c r="BL56" i="1"/>
  <c r="BK56" i="1"/>
  <c r="BJ56" i="1"/>
  <c r="BT55" i="1"/>
  <c r="BS55" i="1"/>
  <c r="BR55" i="1"/>
  <c r="BQ55" i="1"/>
  <c r="BP55" i="1"/>
  <c r="BO55" i="1"/>
  <c r="BN55" i="1"/>
  <c r="BM55" i="1"/>
  <c r="BL55" i="1"/>
  <c r="BK55" i="1"/>
  <c r="BJ55" i="1"/>
  <c r="BT54" i="1"/>
  <c r="BS54" i="1"/>
  <c r="BR54" i="1"/>
  <c r="BQ54" i="1"/>
  <c r="BP54" i="1"/>
  <c r="BO54" i="1"/>
  <c r="BN54" i="1"/>
  <c r="BM54" i="1"/>
  <c r="BL54" i="1"/>
  <c r="BK54" i="1"/>
  <c r="BJ54" i="1"/>
  <c r="BT53" i="1"/>
  <c r="BS53" i="1"/>
  <c r="BR53" i="1"/>
  <c r="BQ53" i="1"/>
  <c r="BP53" i="1"/>
  <c r="BO53" i="1"/>
  <c r="BN53" i="1"/>
  <c r="BM53" i="1"/>
  <c r="BL53" i="1"/>
  <c r="BK53" i="1"/>
  <c r="BJ53" i="1"/>
  <c r="BT52" i="1"/>
  <c r="BS52" i="1"/>
  <c r="BR52" i="1"/>
  <c r="BQ52" i="1"/>
  <c r="BP52" i="1"/>
  <c r="BO52" i="1"/>
  <c r="BN52" i="1"/>
  <c r="BM52" i="1"/>
  <c r="BL52" i="1"/>
  <c r="BK52" i="1"/>
  <c r="BJ52" i="1"/>
  <c r="BT51" i="1"/>
  <c r="BS51" i="1"/>
  <c r="BR51" i="1"/>
  <c r="BQ51" i="1"/>
  <c r="BP51" i="1"/>
  <c r="BO51" i="1"/>
  <c r="BN51" i="1"/>
  <c r="BM51" i="1"/>
  <c r="BL51" i="1"/>
  <c r="BK51" i="1"/>
  <c r="BJ51" i="1"/>
  <c r="BT50" i="1"/>
  <c r="BS50" i="1"/>
  <c r="BR50" i="1"/>
  <c r="BQ50" i="1"/>
  <c r="BP50" i="1"/>
  <c r="BO50" i="1"/>
  <c r="BN50" i="1"/>
  <c r="BM50" i="1"/>
  <c r="BL50" i="1"/>
  <c r="BK50" i="1"/>
  <c r="BJ50" i="1"/>
  <c r="BT49" i="1"/>
  <c r="BS49" i="1"/>
  <c r="BR49" i="1"/>
  <c r="BQ49" i="1"/>
  <c r="BP49" i="1"/>
  <c r="BO49" i="1"/>
  <c r="BN49" i="1"/>
  <c r="BM49" i="1"/>
  <c r="BL49" i="1"/>
  <c r="BK49" i="1"/>
  <c r="BJ49" i="1"/>
  <c r="BT48" i="1"/>
  <c r="BS48" i="1"/>
  <c r="BR48" i="1"/>
  <c r="BQ48" i="1"/>
  <c r="BP48" i="1"/>
  <c r="BO48" i="1"/>
  <c r="BN48" i="1"/>
  <c r="BM48" i="1"/>
  <c r="BL48" i="1"/>
  <c r="BK48" i="1"/>
  <c r="BJ48" i="1"/>
  <c r="BT47" i="1"/>
  <c r="BS47" i="1"/>
  <c r="BR47" i="1"/>
  <c r="BQ47" i="1"/>
  <c r="BP47" i="1"/>
  <c r="BO47" i="1"/>
  <c r="BN47" i="1"/>
  <c r="BM47" i="1"/>
  <c r="BL47" i="1"/>
  <c r="BK47" i="1"/>
  <c r="BJ47" i="1"/>
  <c r="BT46" i="1"/>
  <c r="BS46" i="1"/>
  <c r="BR46" i="1"/>
  <c r="BQ46" i="1"/>
  <c r="BP46" i="1"/>
  <c r="BO46" i="1"/>
  <c r="BN46" i="1"/>
  <c r="BM46" i="1"/>
  <c r="BL46" i="1"/>
  <c r="BK46" i="1"/>
  <c r="BJ46" i="1"/>
  <c r="BT45" i="1"/>
  <c r="BS45" i="1"/>
  <c r="BR45" i="1"/>
  <c r="BQ45" i="1"/>
  <c r="BP45" i="1"/>
  <c r="BO45" i="1"/>
  <c r="BN45" i="1"/>
  <c r="BM45" i="1"/>
  <c r="BL45" i="1"/>
  <c r="BK45" i="1"/>
  <c r="BJ45" i="1"/>
  <c r="BT44" i="1"/>
  <c r="BS44" i="1"/>
  <c r="BR44" i="1"/>
  <c r="BQ44" i="1"/>
  <c r="BP44" i="1"/>
  <c r="BO44" i="1"/>
  <c r="BN44" i="1"/>
  <c r="BM44" i="1"/>
  <c r="BL44" i="1"/>
  <c r="BK44" i="1"/>
  <c r="BJ44" i="1"/>
  <c r="BT43" i="1"/>
  <c r="BS43" i="1"/>
  <c r="BR43" i="1"/>
  <c r="BQ43" i="1"/>
  <c r="BP43" i="1"/>
  <c r="BO43" i="1"/>
  <c r="BN43" i="1"/>
  <c r="BM43" i="1"/>
  <c r="BL43" i="1"/>
  <c r="BK43" i="1"/>
  <c r="BJ43" i="1"/>
  <c r="BT42" i="1"/>
  <c r="BS42" i="1"/>
  <c r="BR42" i="1"/>
  <c r="BQ42" i="1"/>
  <c r="BP42" i="1"/>
  <c r="BO42" i="1"/>
  <c r="BN42" i="1"/>
  <c r="BM42" i="1"/>
  <c r="BL42" i="1"/>
  <c r="BK42" i="1"/>
  <c r="BJ42" i="1"/>
  <c r="BT41" i="1"/>
  <c r="BS41" i="1"/>
  <c r="BR41" i="1"/>
  <c r="BQ41" i="1"/>
  <c r="BP41" i="1"/>
  <c r="BO41" i="1"/>
  <c r="BN41" i="1"/>
  <c r="BM41" i="1"/>
  <c r="BL41" i="1"/>
  <c r="BK41" i="1"/>
  <c r="BJ41" i="1"/>
  <c r="BT40" i="1"/>
  <c r="BS40" i="1"/>
  <c r="BR40" i="1"/>
  <c r="BQ40" i="1"/>
  <c r="BP40" i="1"/>
  <c r="BO40" i="1"/>
  <c r="BN40" i="1"/>
  <c r="BM40" i="1"/>
  <c r="BL40" i="1"/>
  <c r="BK40" i="1"/>
  <c r="BJ40" i="1"/>
  <c r="BT39" i="1"/>
  <c r="BS39" i="1"/>
  <c r="BR39" i="1"/>
  <c r="BQ39" i="1"/>
  <c r="BP39" i="1"/>
  <c r="BO39" i="1"/>
  <c r="BN39" i="1"/>
  <c r="BM39" i="1"/>
  <c r="BL39" i="1"/>
  <c r="BK39" i="1"/>
  <c r="BJ39" i="1"/>
  <c r="BT38" i="1"/>
  <c r="BS38" i="1"/>
  <c r="BR38" i="1"/>
  <c r="BQ38" i="1"/>
  <c r="BP38" i="1"/>
  <c r="BO38" i="1"/>
  <c r="BN38" i="1"/>
  <c r="BM38" i="1"/>
  <c r="BL38" i="1"/>
  <c r="BK38" i="1"/>
  <c r="BJ38" i="1"/>
  <c r="BT37" i="1"/>
  <c r="BS37" i="1"/>
  <c r="BR37" i="1"/>
  <c r="BQ37" i="1"/>
  <c r="BP37" i="1"/>
  <c r="BO37" i="1"/>
  <c r="BN37" i="1"/>
  <c r="BM37" i="1"/>
  <c r="BL37" i="1"/>
  <c r="BK37" i="1"/>
  <c r="BJ37" i="1"/>
  <c r="BT36" i="1"/>
  <c r="BS36" i="1"/>
  <c r="BR36" i="1"/>
  <c r="BQ36" i="1"/>
  <c r="BP36" i="1"/>
  <c r="BO36" i="1"/>
  <c r="BN36" i="1"/>
  <c r="BM36" i="1"/>
  <c r="BL36" i="1"/>
  <c r="BK36" i="1"/>
  <c r="BJ36" i="1"/>
  <c r="BT35" i="1"/>
  <c r="BS35" i="1"/>
  <c r="BR35" i="1"/>
  <c r="BQ35" i="1"/>
  <c r="BP35" i="1"/>
  <c r="BO35" i="1"/>
  <c r="BN35" i="1"/>
  <c r="BM35" i="1"/>
  <c r="BL35" i="1"/>
  <c r="BK35" i="1"/>
  <c r="BJ35" i="1"/>
  <c r="BT34" i="1"/>
  <c r="BS34" i="1"/>
  <c r="BR34" i="1"/>
  <c r="BQ34" i="1"/>
  <c r="BP34" i="1"/>
  <c r="BO34" i="1"/>
  <c r="BN34" i="1"/>
  <c r="BM34" i="1"/>
  <c r="BL34" i="1"/>
  <c r="BK34" i="1"/>
  <c r="BJ34" i="1"/>
  <c r="BT33" i="1"/>
  <c r="BS33" i="1"/>
  <c r="BR33" i="1"/>
  <c r="BQ33" i="1"/>
  <c r="BP33" i="1"/>
  <c r="BO33" i="1"/>
  <c r="BN33" i="1"/>
  <c r="BM33" i="1"/>
  <c r="BL33" i="1"/>
  <c r="BK33" i="1"/>
  <c r="BJ33" i="1"/>
  <c r="BT32" i="1"/>
  <c r="BS32" i="1"/>
  <c r="BR32" i="1"/>
  <c r="BQ32" i="1"/>
  <c r="BP32" i="1"/>
  <c r="BO32" i="1"/>
  <c r="BN32" i="1"/>
  <c r="BM32" i="1"/>
  <c r="BL32" i="1"/>
  <c r="BK32" i="1"/>
  <c r="BJ32" i="1"/>
  <c r="BT31" i="1"/>
  <c r="BS31" i="1"/>
  <c r="BR31" i="1"/>
  <c r="BQ31" i="1"/>
  <c r="BP31" i="1"/>
  <c r="BO31" i="1"/>
  <c r="BN31" i="1"/>
  <c r="BM31" i="1"/>
  <c r="BL31" i="1"/>
  <c r="BK31" i="1"/>
  <c r="BJ31" i="1"/>
  <c r="BT30" i="1"/>
  <c r="BS30" i="1"/>
  <c r="BR30" i="1"/>
  <c r="BQ30" i="1"/>
  <c r="BP30" i="1"/>
  <c r="BO30" i="1"/>
  <c r="BN30" i="1"/>
  <c r="BM30" i="1"/>
  <c r="BL30" i="1"/>
  <c r="BK30" i="1"/>
  <c r="BJ30" i="1"/>
  <c r="BT29" i="1"/>
  <c r="BS29" i="1"/>
  <c r="BR29" i="1"/>
  <c r="BQ29" i="1"/>
  <c r="BP29" i="1"/>
  <c r="BO29" i="1"/>
  <c r="BN29" i="1"/>
  <c r="BM29" i="1"/>
  <c r="BL29" i="1"/>
  <c r="BK29" i="1"/>
  <c r="BJ29" i="1"/>
  <c r="BT28" i="1"/>
  <c r="BS28" i="1"/>
  <c r="BR28" i="1"/>
  <c r="BQ28" i="1"/>
  <c r="BP28" i="1"/>
  <c r="BO28" i="1"/>
  <c r="BN28" i="1"/>
  <c r="BM28" i="1"/>
  <c r="BL28" i="1"/>
  <c r="BK28" i="1"/>
  <c r="BJ28" i="1"/>
  <c r="BT27" i="1"/>
  <c r="BS27" i="1"/>
  <c r="BR27" i="1"/>
  <c r="BQ27" i="1"/>
  <c r="BP27" i="1"/>
  <c r="BO27" i="1"/>
  <c r="BN27" i="1"/>
  <c r="BM27" i="1"/>
  <c r="BL27" i="1"/>
  <c r="BK27" i="1"/>
  <c r="BJ27" i="1"/>
  <c r="BT26" i="1"/>
  <c r="BS26" i="1"/>
  <c r="BR26" i="1"/>
  <c r="BQ26" i="1"/>
  <c r="BP26" i="1"/>
  <c r="BO26" i="1"/>
  <c r="BN26" i="1"/>
  <c r="BM26" i="1"/>
  <c r="BL26" i="1"/>
  <c r="BK26" i="1"/>
  <c r="BJ26" i="1"/>
  <c r="BT25" i="1"/>
  <c r="BS25" i="1"/>
  <c r="BR25" i="1"/>
  <c r="BQ25" i="1"/>
  <c r="BP25" i="1"/>
  <c r="BO25" i="1"/>
  <c r="BN25" i="1"/>
  <c r="BM25" i="1"/>
  <c r="BL25" i="1"/>
  <c r="BK25" i="1"/>
  <c r="BJ25" i="1"/>
  <c r="BT24" i="1"/>
  <c r="BS24" i="1"/>
  <c r="BR24" i="1"/>
  <c r="BQ24" i="1"/>
  <c r="BP24" i="1"/>
  <c r="BO24" i="1"/>
  <c r="BN24" i="1"/>
  <c r="BM24" i="1"/>
  <c r="BL24" i="1"/>
  <c r="BK24" i="1"/>
  <c r="BJ24" i="1"/>
  <c r="BT23" i="1"/>
  <c r="BS23" i="1"/>
  <c r="BR23" i="1"/>
  <c r="BQ23" i="1"/>
  <c r="BP23" i="1"/>
  <c r="BO23" i="1"/>
  <c r="BN23" i="1"/>
  <c r="BM23" i="1"/>
  <c r="BL23" i="1"/>
  <c r="BK23" i="1"/>
  <c r="BJ23" i="1"/>
  <c r="BT22" i="1"/>
  <c r="BS22" i="1"/>
  <c r="BR22" i="1"/>
  <c r="BQ22" i="1"/>
  <c r="BP22" i="1"/>
  <c r="BO22" i="1"/>
  <c r="BN22" i="1"/>
  <c r="BM22" i="1"/>
  <c r="BL22" i="1"/>
  <c r="BK22" i="1"/>
  <c r="BJ22" i="1"/>
  <c r="BT21" i="1"/>
  <c r="BS21" i="1"/>
  <c r="BR21" i="1"/>
  <c r="BQ21" i="1"/>
  <c r="BP21" i="1"/>
  <c r="BO21" i="1"/>
  <c r="BN21" i="1"/>
  <c r="BM21" i="1"/>
  <c r="BL21" i="1"/>
  <c r="BK21" i="1"/>
  <c r="BJ21" i="1"/>
  <c r="BT20" i="1"/>
  <c r="BS20" i="1"/>
  <c r="BR20" i="1"/>
  <c r="BQ20" i="1"/>
  <c r="BP20" i="1"/>
  <c r="BO20" i="1"/>
  <c r="BN20" i="1"/>
  <c r="BM20" i="1"/>
  <c r="BL20" i="1"/>
  <c r="BK20" i="1"/>
  <c r="BJ20" i="1"/>
  <c r="BT19" i="1"/>
  <c r="BS19" i="1"/>
  <c r="BR19" i="1"/>
  <c r="BQ19" i="1"/>
  <c r="BP19" i="1"/>
  <c r="BO19" i="1"/>
  <c r="BN19" i="1"/>
  <c r="BM19" i="1"/>
  <c r="BL19" i="1"/>
  <c r="BK19" i="1"/>
  <c r="BJ19" i="1"/>
  <c r="BT18" i="1"/>
  <c r="BS18" i="1"/>
  <c r="BR18" i="1"/>
  <c r="BQ18" i="1"/>
  <c r="BP18" i="1"/>
  <c r="BO18" i="1"/>
  <c r="BN18" i="1"/>
  <c r="BM18" i="1"/>
  <c r="BL18" i="1"/>
  <c r="BK18" i="1"/>
  <c r="BJ18" i="1"/>
  <c r="BT17" i="1"/>
  <c r="BS17" i="1"/>
  <c r="BR17" i="1"/>
  <c r="BQ17" i="1"/>
  <c r="BP17" i="1"/>
  <c r="BO17" i="1"/>
  <c r="BN17" i="1"/>
  <c r="BM17" i="1"/>
  <c r="BL17" i="1"/>
  <c r="BK17" i="1"/>
  <c r="BJ17" i="1"/>
  <c r="BT16" i="1"/>
  <c r="BS16" i="1"/>
  <c r="BR16" i="1"/>
  <c r="BQ16" i="1"/>
  <c r="BP16" i="1"/>
  <c r="BO16" i="1"/>
  <c r="BN16" i="1"/>
  <c r="BM16" i="1"/>
  <c r="BL16" i="1"/>
  <c r="BK16" i="1"/>
  <c r="BJ16" i="1"/>
  <c r="BT15" i="1"/>
  <c r="BS15" i="1"/>
  <c r="BR15" i="1"/>
  <c r="BQ15" i="1"/>
  <c r="BP15" i="1"/>
  <c r="BO15" i="1"/>
  <c r="BN15" i="1"/>
  <c r="BM15" i="1"/>
  <c r="BL15" i="1"/>
  <c r="BK15" i="1"/>
  <c r="BJ15" i="1"/>
  <c r="BT14" i="1"/>
  <c r="BS14" i="1"/>
  <c r="BR14" i="1"/>
  <c r="BQ14" i="1"/>
  <c r="BP14" i="1"/>
  <c r="BO14" i="1"/>
  <c r="BN14" i="1"/>
  <c r="BM14" i="1"/>
  <c r="BL14" i="1"/>
  <c r="BK14" i="1"/>
  <c r="BJ14" i="1"/>
  <c r="BT13" i="1"/>
  <c r="BS13" i="1"/>
  <c r="BR13" i="1"/>
  <c r="BQ13" i="1"/>
  <c r="BP13" i="1"/>
  <c r="BO13" i="1"/>
  <c r="BN13" i="1"/>
  <c r="BM13" i="1"/>
  <c r="BL13" i="1"/>
  <c r="BK13" i="1"/>
  <c r="BJ13" i="1"/>
  <c r="BT12" i="1"/>
  <c r="BS12" i="1"/>
  <c r="BR12" i="1"/>
  <c r="BQ12" i="1"/>
  <c r="BP12" i="1"/>
  <c r="BO12" i="1"/>
  <c r="BN12" i="1"/>
  <c r="BM12" i="1"/>
  <c r="BL12" i="1"/>
  <c r="BK12" i="1"/>
  <c r="BJ12" i="1"/>
  <c r="BT11" i="1"/>
  <c r="BS11" i="1"/>
  <c r="BR11" i="1"/>
  <c r="BQ11" i="1"/>
  <c r="BP11" i="1"/>
  <c r="BO11" i="1"/>
  <c r="BN11" i="1"/>
  <c r="BM11" i="1"/>
  <c r="BL11" i="1"/>
  <c r="BK11" i="1"/>
  <c r="BJ11" i="1"/>
  <c r="BT10" i="1"/>
  <c r="BS10" i="1"/>
  <c r="BR10" i="1"/>
  <c r="BQ10" i="1"/>
  <c r="BP10" i="1"/>
  <c r="BO10" i="1"/>
  <c r="BN10" i="1"/>
  <c r="BM10" i="1"/>
  <c r="BL10" i="1"/>
  <c r="BK10" i="1"/>
  <c r="BJ10" i="1"/>
  <c r="BT9" i="1"/>
  <c r="BS9" i="1"/>
  <c r="BR9" i="1"/>
  <c r="BQ9" i="1"/>
  <c r="BP9" i="1"/>
  <c r="BO9" i="1"/>
  <c r="BN9" i="1"/>
  <c r="BM9" i="1"/>
  <c r="BL9" i="1"/>
  <c r="BK9" i="1"/>
  <c r="BJ9" i="1"/>
  <c r="BT8" i="1"/>
  <c r="BS8" i="1"/>
  <c r="BR8" i="1"/>
  <c r="BQ8" i="1"/>
  <c r="BP8" i="1"/>
  <c r="BO8" i="1"/>
  <c r="BN8" i="1"/>
  <c r="BM8" i="1"/>
  <c r="BL8" i="1"/>
  <c r="BK8" i="1"/>
  <c r="BJ8" i="1"/>
  <c r="BT7" i="1"/>
  <c r="BS7" i="1"/>
  <c r="BR7" i="1"/>
  <c r="BQ7" i="1"/>
  <c r="BP7" i="1"/>
  <c r="BO7" i="1"/>
  <c r="BN7" i="1"/>
  <c r="BM7" i="1"/>
  <c r="BL7" i="1"/>
  <c r="BK7" i="1"/>
  <c r="BJ7" i="1"/>
  <c r="BT6" i="1"/>
  <c r="BS6" i="1"/>
  <c r="BR6" i="1"/>
  <c r="BQ6" i="1"/>
  <c r="BP6" i="1"/>
  <c r="BO6" i="1"/>
  <c r="BN6" i="1"/>
  <c r="BM6" i="1"/>
  <c r="BL6" i="1"/>
  <c r="BK6" i="1"/>
  <c r="BJ6" i="1"/>
  <c r="BT5" i="1"/>
  <c r="BS5" i="1"/>
  <c r="BR5" i="1"/>
  <c r="BQ5" i="1"/>
  <c r="BP5" i="1"/>
  <c r="BO5" i="1"/>
  <c r="BN5" i="1"/>
  <c r="BM5" i="1"/>
  <c r="BL5" i="1"/>
  <c r="BK5" i="1"/>
  <c r="BJ5" i="1"/>
  <c r="BT4" i="1"/>
  <c r="BS4" i="1"/>
  <c r="BR4" i="1"/>
  <c r="BQ4" i="1"/>
  <c r="BP4" i="1"/>
  <c r="BO4" i="1"/>
  <c r="BN4" i="1"/>
  <c r="BM4" i="1"/>
  <c r="BL4" i="1"/>
  <c r="BK4" i="1"/>
  <c r="BJ4" i="1"/>
  <c r="BT3" i="1"/>
  <c r="BS3" i="1"/>
  <c r="BR3" i="1"/>
  <c r="BQ3" i="1"/>
  <c r="BP3" i="1"/>
  <c r="BO3" i="1"/>
  <c r="BN3" i="1"/>
  <c r="BM3" i="1"/>
  <c r="BL3" i="1"/>
  <c r="BK3" i="1"/>
  <c r="BJ3" i="1"/>
  <c r="BT2" i="1"/>
  <c r="BS2" i="1"/>
  <c r="BR2" i="1"/>
  <c r="BQ2" i="1"/>
  <c r="BP2" i="1"/>
  <c r="BO2" i="1"/>
  <c r="BN2" i="1"/>
  <c r="BM2" i="1"/>
  <c r="BL2" i="1"/>
  <c r="BK2" i="1"/>
  <c r="BJ2" i="1"/>
  <c r="BG742" i="1"/>
  <c r="BF742" i="1"/>
  <c r="BE742" i="1"/>
  <c r="BD742" i="1"/>
  <c r="BC742" i="1"/>
  <c r="BB742" i="1"/>
  <c r="BA742" i="1"/>
  <c r="AZ742" i="1"/>
  <c r="AY742" i="1"/>
  <c r="AX742" i="1"/>
  <c r="AW742" i="1"/>
  <c r="AV742" i="1"/>
  <c r="BG741" i="1"/>
  <c r="BF741" i="1"/>
  <c r="BE741" i="1"/>
  <c r="BD741" i="1"/>
  <c r="BC741" i="1"/>
  <c r="BB741" i="1"/>
  <c r="BA741" i="1"/>
  <c r="AZ741" i="1"/>
  <c r="AY741" i="1"/>
  <c r="AX741" i="1"/>
  <c r="AW741" i="1"/>
  <c r="AV741" i="1"/>
  <c r="BG740" i="1"/>
  <c r="BF740" i="1"/>
  <c r="BE740" i="1"/>
  <c r="BD740" i="1"/>
  <c r="BC740" i="1"/>
  <c r="BB740" i="1"/>
  <c r="BA740" i="1"/>
  <c r="AZ740" i="1"/>
  <c r="AY740" i="1"/>
  <c r="AX740" i="1"/>
  <c r="AW740" i="1"/>
  <c r="AV740" i="1"/>
  <c r="BG739" i="1"/>
  <c r="BF739" i="1"/>
  <c r="BE739" i="1"/>
  <c r="BD739" i="1"/>
  <c r="BC739" i="1"/>
  <c r="BB739" i="1"/>
  <c r="BA739" i="1"/>
  <c r="AZ739" i="1"/>
  <c r="AY739" i="1"/>
  <c r="AX739" i="1"/>
  <c r="AW739" i="1"/>
  <c r="AV739" i="1"/>
  <c r="BG738" i="1"/>
  <c r="BF738" i="1"/>
  <c r="BE738" i="1"/>
  <c r="BD738" i="1"/>
  <c r="BC738" i="1"/>
  <c r="BB738" i="1"/>
  <c r="BA738" i="1"/>
  <c r="AZ738" i="1"/>
  <c r="AY738" i="1"/>
  <c r="AX738" i="1"/>
  <c r="AW738" i="1"/>
  <c r="AV738" i="1"/>
  <c r="BG737" i="1"/>
  <c r="BF737" i="1"/>
  <c r="BE737" i="1"/>
  <c r="BD737" i="1"/>
  <c r="BC737" i="1"/>
  <c r="BB737" i="1"/>
  <c r="BA737" i="1"/>
  <c r="AZ737" i="1"/>
  <c r="AY737" i="1"/>
  <c r="AX737" i="1"/>
  <c r="AW737" i="1"/>
  <c r="AV737" i="1"/>
  <c r="BG736" i="1"/>
  <c r="BF736" i="1"/>
  <c r="BE736" i="1"/>
  <c r="BD736" i="1"/>
  <c r="BC736" i="1"/>
  <c r="BB736" i="1"/>
  <c r="BA736" i="1"/>
  <c r="AZ736" i="1"/>
  <c r="AY736" i="1"/>
  <c r="AX736" i="1"/>
  <c r="AW736" i="1"/>
  <c r="AV736" i="1"/>
  <c r="BG735" i="1"/>
  <c r="BF735" i="1"/>
  <c r="BE735" i="1"/>
  <c r="BD735" i="1"/>
  <c r="BC735" i="1"/>
  <c r="BB735" i="1"/>
  <c r="BA735" i="1"/>
  <c r="AZ735" i="1"/>
  <c r="AY735" i="1"/>
  <c r="AX735" i="1"/>
  <c r="AW735" i="1"/>
  <c r="AV735" i="1"/>
  <c r="BG734" i="1"/>
  <c r="BF734" i="1"/>
  <c r="BE734" i="1"/>
  <c r="BD734" i="1"/>
  <c r="BC734" i="1"/>
  <c r="BB734" i="1"/>
  <c r="BA734" i="1"/>
  <c r="AZ734" i="1"/>
  <c r="AY734" i="1"/>
  <c r="AX734" i="1"/>
  <c r="AW734" i="1"/>
  <c r="AV734" i="1"/>
  <c r="BG733" i="1"/>
  <c r="BF733" i="1"/>
  <c r="BE733" i="1"/>
  <c r="BD733" i="1"/>
  <c r="BC733" i="1"/>
  <c r="BB733" i="1"/>
  <c r="BA733" i="1"/>
  <c r="AZ733" i="1"/>
  <c r="AY733" i="1"/>
  <c r="AX733" i="1"/>
  <c r="AW733" i="1"/>
  <c r="AV733" i="1"/>
  <c r="BG732" i="1"/>
  <c r="BF732" i="1"/>
  <c r="BE732" i="1"/>
  <c r="BD732" i="1"/>
  <c r="BC732" i="1"/>
  <c r="BB732" i="1"/>
  <c r="BA732" i="1"/>
  <c r="AZ732" i="1"/>
  <c r="AY732" i="1"/>
  <c r="AX732" i="1"/>
  <c r="AW732" i="1"/>
  <c r="AV732" i="1"/>
  <c r="BG731" i="1"/>
  <c r="BF731" i="1"/>
  <c r="BE731" i="1"/>
  <c r="BD731" i="1"/>
  <c r="BC731" i="1"/>
  <c r="BB731" i="1"/>
  <c r="BA731" i="1"/>
  <c r="AZ731" i="1"/>
  <c r="AY731" i="1"/>
  <c r="AX731" i="1"/>
  <c r="AW731" i="1"/>
  <c r="AV731" i="1"/>
  <c r="BG730" i="1"/>
  <c r="BF730" i="1"/>
  <c r="BE730" i="1"/>
  <c r="BD730" i="1"/>
  <c r="BC730" i="1"/>
  <c r="BB730" i="1"/>
  <c r="BA730" i="1"/>
  <c r="AZ730" i="1"/>
  <c r="AY730" i="1"/>
  <c r="AX730" i="1"/>
  <c r="AW730" i="1"/>
  <c r="AV730" i="1"/>
  <c r="BG729" i="1"/>
  <c r="BF729" i="1"/>
  <c r="BE729" i="1"/>
  <c r="BD729" i="1"/>
  <c r="BC729" i="1"/>
  <c r="BB729" i="1"/>
  <c r="BA729" i="1"/>
  <c r="AZ729" i="1"/>
  <c r="AY729" i="1"/>
  <c r="AX729" i="1"/>
  <c r="AW729" i="1"/>
  <c r="AV729" i="1"/>
  <c r="BG728" i="1"/>
  <c r="BF728" i="1"/>
  <c r="BE728" i="1"/>
  <c r="BD728" i="1"/>
  <c r="BC728" i="1"/>
  <c r="BB728" i="1"/>
  <c r="BA728" i="1"/>
  <c r="AZ728" i="1"/>
  <c r="AY728" i="1"/>
  <c r="AX728" i="1"/>
  <c r="AW728" i="1"/>
  <c r="AV728" i="1"/>
  <c r="BG727" i="1"/>
  <c r="BF727" i="1"/>
  <c r="BE727" i="1"/>
  <c r="BD727" i="1"/>
  <c r="BC727" i="1"/>
  <c r="BB727" i="1"/>
  <c r="BA727" i="1"/>
  <c r="AZ727" i="1"/>
  <c r="AY727" i="1"/>
  <c r="AX727" i="1"/>
  <c r="AW727" i="1"/>
  <c r="AV727" i="1"/>
  <c r="BG726" i="1"/>
  <c r="BF726" i="1"/>
  <c r="BE726" i="1"/>
  <c r="BD726" i="1"/>
  <c r="BC726" i="1"/>
  <c r="BB726" i="1"/>
  <c r="BA726" i="1"/>
  <c r="AZ726" i="1"/>
  <c r="AY726" i="1"/>
  <c r="AX726" i="1"/>
  <c r="AW726" i="1"/>
  <c r="AV726" i="1"/>
  <c r="BG725" i="1"/>
  <c r="BF725" i="1"/>
  <c r="BE725" i="1"/>
  <c r="BD725" i="1"/>
  <c r="BC725" i="1"/>
  <c r="BB725" i="1"/>
  <c r="BA725" i="1"/>
  <c r="AZ725" i="1"/>
  <c r="AY725" i="1"/>
  <c r="AX725" i="1"/>
  <c r="AW725" i="1"/>
  <c r="AV725" i="1"/>
  <c r="BG724" i="1"/>
  <c r="BF724" i="1"/>
  <c r="BE724" i="1"/>
  <c r="BD724" i="1"/>
  <c r="BC724" i="1"/>
  <c r="BB724" i="1"/>
  <c r="BA724" i="1"/>
  <c r="AZ724" i="1"/>
  <c r="AY724" i="1"/>
  <c r="AX724" i="1"/>
  <c r="AW724" i="1"/>
  <c r="AV724" i="1"/>
  <c r="BG723" i="1"/>
  <c r="BF723" i="1"/>
  <c r="BE723" i="1"/>
  <c r="BD723" i="1"/>
  <c r="BC723" i="1"/>
  <c r="BB723" i="1"/>
  <c r="BA723" i="1"/>
  <c r="AZ723" i="1"/>
  <c r="AY723" i="1"/>
  <c r="AX723" i="1"/>
  <c r="AW723" i="1"/>
  <c r="AV723" i="1"/>
  <c r="BG722" i="1"/>
  <c r="BF722" i="1"/>
  <c r="BE722" i="1"/>
  <c r="BD722" i="1"/>
  <c r="BC722" i="1"/>
  <c r="BB722" i="1"/>
  <c r="BA722" i="1"/>
  <c r="AZ722" i="1"/>
  <c r="AY722" i="1"/>
  <c r="AX722" i="1"/>
  <c r="AW722" i="1"/>
  <c r="AV722" i="1"/>
  <c r="BG721" i="1"/>
  <c r="BF721" i="1"/>
  <c r="BE721" i="1"/>
  <c r="BD721" i="1"/>
  <c r="BC721" i="1"/>
  <c r="BB721" i="1"/>
  <c r="BA721" i="1"/>
  <c r="AZ721" i="1"/>
  <c r="AY721" i="1"/>
  <c r="AX721" i="1"/>
  <c r="AW721" i="1"/>
  <c r="AV721" i="1"/>
  <c r="BG720" i="1"/>
  <c r="BF720" i="1"/>
  <c r="BE720" i="1"/>
  <c r="BD720" i="1"/>
  <c r="BC720" i="1"/>
  <c r="BB720" i="1"/>
  <c r="BA720" i="1"/>
  <c r="AZ720" i="1"/>
  <c r="AY720" i="1"/>
  <c r="AX720" i="1"/>
  <c r="AW720" i="1"/>
  <c r="AV720" i="1"/>
  <c r="BG719" i="1"/>
  <c r="BF719" i="1"/>
  <c r="BE719" i="1"/>
  <c r="BD719" i="1"/>
  <c r="BC719" i="1"/>
  <c r="BB719" i="1"/>
  <c r="BA719" i="1"/>
  <c r="AZ719" i="1"/>
  <c r="AY719" i="1"/>
  <c r="AX719" i="1"/>
  <c r="AW719" i="1"/>
  <c r="AV719" i="1"/>
  <c r="BG718" i="1"/>
  <c r="BF718" i="1"/>
  <c r="BE718" i="1"/>
  <c r="BD718" i="1"/>
  <c r="BC718" i="1"/>
  <c r="BB718" i="1"/>
  <c r="BA718" i="1"/>
  <c r="AZ718" i="1"/>
  <c r="AY718" i="1"/>
  <c r="AX718" i="1"/>
  <c r="AW718" i="1"/>
  <c r="AV718" i="1"/>
  <c r="BG717" i="1"/>
  <c r="BF717" i="1"/>
  <c r="BE717" i="1"/>
  <c r="BD717" i="1"/>
  <c r="BC717" i="1"/>
  <c r="BB717" i="1"/>
  <c r="BA717" i="1"/>
  <c r="AZ717" i="1"/>
  <c r="AY717" i="1"/>
  <c r="AX717" i="1"/>
  <c r="AW717" i="1"/>
  <c r="AV717" i="1"/>
  <c r="BG716" i="1"/>
  <c r="BF716" i="1"/>
  <c r="BE716" i="1"/>
  <c r="BD716" i="1"/>
  <c r="BC716" i="1"/>
  <c r="BB716" i="1"/>
  <c r="BA716" i="1"/>
  <c r="AZ716" i="1"/>
  <c r="AY716" i="1"/>
  <c r="AX716" i="1"/>
  <c r="AW716" i="1"/>
  <c r="AV716" i="1"/>
  <c r="BG715" i="1"/>
  <c r="BF715" i="1"/>
  <c r="BE715" i="1"/>
  <c r="BD715" i="1"/>
  <c r="BC715" i="1"/>
  <c r="BB715" i="1"/>
  <c r="BA715" i="1"/>
  <c r="AZ715" i="1"/>
  <c r="AY715" i="1"/>
  <c r="AX715" i="1"/>
  <c r="AW715" i="1"/>
  <c r="AV715" i="1"/>
  <c r="BG714" i="1"/>
  <c r="BF714" i="1"/>
  <c r="BE714" i="1"/>
  <c r="BD714" i="1"/>
  <c r="BC714" i="1"/>
  <c r="BB714" i="1"/>
  <c r="BA714" i="1"/>
  <c r="AZ714" i="1"/>
  <c r="AY714" i="1"/>
  <c r="AX714" i="1"/>
  <c r="AW714" i="1"/>
  <c r="AV714" i="1"/>
  <c r="BG713" i="1"/>
  <c r="BF713" i="1"/>
  <c r="BE713" i="1"/>
  <c r="BD713" i="1"/>
  <c r="BC713" i="1"/>
  <c r="BB713" i="1"/>
  <c r="BA713" i="1"/>
  <c r="AZ713" i="1"/>
  <c r="AY713" i="1"/>
  <c r="AX713" i="1"/>
  <c r="AW713" i="1"/>
  <c r="AV713" i="1"/>
  <c r="BG712" i="1"/>
  <c r="BF712" i="1"/>
  <c r="BE712" i="1"/>
  <c r="BD712" i="1"/>
  <c r="BC712" i="1"/>
  <c r="BB712" i="1"/>
  <c r="BA712" i="1"/>
  <c r="AZ712" i="1"/>
  <c r="AY712" i="1"/>
  <c r="AX712" i="1"/>
  <c r="AW712" i="1"/>
  <c r="AV712" i="1"/>
  <c r="BG711" i="1"/>
  <c r="BF711" i="1"/>
  <c r="BE711" i="1"/>
  <c r="BD711" i="1"/>
  <c r="BC711" i="1"/>
  <c r="BB711" i="1"/>
  <c r="BA711" i="1"/>
  <c r="AZ711" i="1"/>
  <c r="AY711" i="1"/>
  <c r="AX711" i="1"/>
  <c r="AW711" i="1"/>
  <c r="AV711" i="1"/>
  <c r="BG710" i="1"/>
  <c r="BF710" i="1"/>
  <c r="BE710" i="1"/>
  <c r="BD710" i="1"/>
  <c r="BC710" i="1"/>
  <c r="BB710" i="1"/>
  <c r="BA710" i="1"/>
  <c r="AZ710" i="1"/>
  <c r="AY710" i="1"/>
  <c r="AX710" i="1"/>
  <c r="AW710" i="1"/>
  <c r="AV710" i="1"/>
  <c r="BG709" i="1"/>
  <c r="BF709" i="1"/>
  <c r="BE709" i="1"/>
  <c r="BD709" i="1"/>
  <c r="BC709" i="1"/>
  <c r="BB709" i="1"/>
  <c r="BA709" i="1"/>
  <c r="AZ709" i="1"/>
  <c r="AY709" i="1"/>
  <c r="AX709" i="1"/>
  <c r="AW709" i="1"/>
  <c r="AV709" i="1"/>
  <c r="BG708" i="1"/>
  <c r="BF708" i="1"/>
  <c r="BE708" i="1"/>
  <c r="BD708" i="1"/>
  <c r="BC708" i="1"/>
  <c r="BB708" i="1"/>
  <c r="BA708" i="1"/>
  <c r="AZ708" i="1"/>
  <c r="AY708" i="1"/>
  <c r="AX708" i="1"/>
  <c r="AW708" i="1"/>
  <c r="AV708" i="1"/>
  <c r="BG707" i="1"/>
  <c r="BF707" i="1"/>
  <c r="BE707" i="1"/>
  <c r="BD707" i="1"/>
  <c r="BC707" i="1"/>
  <c r="BB707" i="1"/>
  <c r="BA707" i="1"/>
  <c r="AZ707" i="1"/>
  <c r="AY707" i="1"/>
  <c r="AX707" i="1"/>
  <c r="AW707" i="1"/>
  <c r="AV707" i="1"/>
  <c r="BG706" i="1"/>
  <c r="BF706" i="1"/>
  <c r="BE706" i="1"/>
  <c r="BD706" i="1"/>
  <c r="BC706" i="1"/>
  <c r="BB706" i="1"/>
  <c r="BA706" i="1"/>
  <c r="AZ706" i="1"/>
  <c r="AY706" i="1"/>
  <c r="AX706" i="1"/>
  <c r="AW706" i="1"/>
  <c r="AV706" i="1"/>
  <c r="BG705" i="1"/>
  <c r="BF705" i="1"/>
  <c r="BE705" i="1"/>
  <c r="BD705" i="1"/>
  <c r="BC705" i="1"/>
  <c r="BB705" i="1"/>
  <c r="BA705" i="1"/>
  <c r="AZ705" i="1"/>
  <c r="AY705" i="1"/>
  <c r="AX705" i="1"/>
  <c r="AW705" i="1"/>
  <c r="AV705" i="1"/>
  <c r="BG704" i="1"/>
  <c r="BF704" i="1"/>
  <c r="BE704" i="1"/>
  <c r="BD704" i="1"/>
  <c r="BC704" i="1"/>
  <c r="BB704" i="1"/>
  <c r="BA704" i="1"/>
  <c r="AZ704" i="1"/>
  <c r="AY704" i="1"/>
  <c r="AX704" i="1"/>
  <c r="AW704" i="1"/>
  <c r="AV704" i="1"/>
  <c r="BG703" i="1"/>
  <c r="BF703" i="1"/>
  <c r="BE703" i="1"/>
  <c r="BD703" i="1"/>
  <c r="BC703" i="1"/>
  <c r="BB703" i="1"/>
  <c r="BA703" i="1"/>
  <c r="AZ703" i="1"/>
  <c r="AY703" i="1"/>
  <c r="AX703" i="1"/>
  <c r="AW703" i="1"/>
  <c r="AV703" i="1"/>
  <c r="BG702" i="1"/>
  <c r="BF702" i="1"/>
  <c r="BE702" i="1"/>
  <c r="BD702" i="1"/>
  <c r="BC702" i="1"/>
  <c r="BB702" i="1"/>
  <c r="BA702" i="1"/>
  <c r="AZ702" i="1"/>
  <c r="AY702" i="1"/>
  <c r="AX702" i="1"/>
  <c r="AW702" i="1"/>
  <c r="AV702" i="1"/>
  <c r="BG701" i="1"/>
  <c r="BF701" i="1"/>
  <c r="BE701" i="1"/>
  <c r="BD701" i="1"/>
  <c r="BC701" i="1"/>
  <c r="BB701" i="1"/>
  <c r="BA701" i="1"/>
  <c r="AZ701" i="1"/>
  <c r="AY701" i="1"/>
  <c r="AX701" i="1"/>
  <c r="AW701" i="1"/>
  <c r="AV701" i="1"/>
  <c r="BG700" i="1"/>
  <c r="BF700" i="1"/>
  <c r="BE700" i="1"/>
  <c r="BD700" i="1"/>
  <c r="BC700" i="1"/>
  <c r="BB700" i="1"/>
  <c r="BA700" i="1"/>
  <c r="AZ700" i="1"/>
  <c r="AY700" i="1"/>
  <c r="AX700" i="1"/>
  <c r="AW700" i="1"/>
  <c r="AV700" i="1"/>
  <c r="BG699" i="1"/>
  <c r="BF699" i="1"/>
  <c r="BE699" i="1"/>
  <c r="BD699" i="1"/>
  <c r="BC699" i="1"/>
  <c r="BB699" i="1"/>
  <c r="BA699" i="1"/>
  <c r="AZ699" i="1"/>
  <c r="AY699" i="1"/>
  <c r="AX699" i="1"/>
  <c r="AW699" i="1"/>
  <c r="AV699" i="1"/>
  <c r="BG698" i="1"/>
  <c r="BF698" i="1"/>
  <c r="BE698" i="1"/>
  <c r="BD698" i="1"/>
  <c r="BC698" i="1"/>
  <c r="BB698" i="1"/>
  <c r="BA698" i="1"/>
  <c r="AZ698" i="1"/>
  <c r="AY698" i="1"/>
  <c r="AX698" i="1"/>
  <c r="AW698" i="1"/>
  <c r="AV698" i="1"/>
  <c r="BG697" i="1"/>
  <c r="BF697" i="1"/>
  <c r="BE697" i="1"/>
  <c r="BD697" i="1"/>
  <c r="BC697" i="1"/>
  <c r="BB697" i="1"/>
  <c r="BA697" i="1"/>
  <c r="AZ697" i="1"/>
  <c r="AY697" i="1"/>
  <c r="AX697" i="1"/>
  <c r="AW697" i="1"/>
  <c r="AV697" i="1"/>
  <c r="BG696" i="1"/>
  <c r="BF696" i="1"/>
  <c r="BE696" i="1"/>
  <c r="BD696" i="1"/>
  <c r="BC696" i="1"/>
  <c r="BB696" i="1"/>
  <c r="BA696" i="1"/>
  <c r="AZ696" i="1"/>
  <c r="AY696" i="1"/>
  <c r="AX696" i="1"/>
  <c r="AW696" i="1"/>
  <c r="AV696" i="1"/>
  <c r="BG695" i="1"/>
  <c r="BF695" i="1"/>
  <c r="BE695" i="1"/>
  <c r="BD695" i="1"/>
  <c r="BC695" i="1"/>
  <c r="BB695" i="1"/>
  <c r="BA695" i="1"/>
  <c r="AZ695" i="1"/>
  <c r="AY695" i="1"/>
  <c r="AX695" i="1"/>
  <c r="AW695" i="1"/>
  <c r="AV695" i="1"/>
  <c r="BG694" i="1"/>
  <c r="BF694" i="1"/>
  <c r="BE694" i="1"/>
  <c r="BD694" i="1"/>
  <c r="BC694" i="1"/>
  <c r="BB694" i="1"/>
  <c r="BA694" i="1"/>
  <c r="AZ694" i="1"/>
  <c r="AY694" i="1"/>
  <c r="AX694" i="1"/>
  <c r="AW694" i="1"/>
  <c r="AV694" i="1"/>
  <c r="BG693" i="1"/>
  <c r="BF693" i="1"/>
  <c r="BE693" i="1"/>
  <c r="BD693" i="1"/>
  <c r="BC693" i="1"/>
  <c r="BB693" i="1"/>
  <c r="BA693" i="1"/>
  <c r="AZ693" i="1"/>
  <c r="AY693" i="1"/>
  <c r="AX693" i="1"/>
  <c r="AW693" i="1"/>
  <c r="AV693" i="1"/>
  <c r="BG692" i="1"/>
  <c r="BF692" i="1"/>
  <c r="BE692" i="1"/>
  <c r="BD692" i="1"/>
  <c r="BC692" i="1"/>
  <c r="BB692" i="1"/>
  <c r="BA692" i="1"/>
  <c r="AZ692" i="1"/>
  <c r="AY692" i="1"/>
  <c r="AX692" i="1"/>
  <c r="AW692" i="1"/>
  <c r="AV692" i="1"/>
  <c r="BG691" i="1"/>
  <c r="BF691" i="1"/>
  <c r="BE691" i="1"/>
  <c r="BD691" i="1"/>
  <c r="BC691" i="1"/>
  <c r="BB691" i="1"/>
  <c r="BA691" i="1"/>
  <c r="AZ691" i="1"/>
  <c r="AY691" i="1"/>
  <c r="AX691" i="1"/>
  <c r="AW691" i="1"/>
  <c r="AV691" i="1"/>
  <c r="BG690" i="1"/>
  <c r="BF690" i="1"/>
  <c r="BE690" i="1"/>
  <c r="BD690" i="1"/>
  <c r="BC690" i="1"/>
  <c r="BB690" i="1"/>
  <c r="BA690" i="1"/>
  <c r="AZ690" i="1"/>
  <c r="AY690" i="1"/>
  <c r="AX690" i="1"/>
  <c r="AW690" i="1"/>
  <c r="AV690" i="1"/>
  <c r="BG689" i="1"/>
  <c r="BF689" i="1"/>
  <c r="BE689" i="1"/>
  <c r="BD689" i="1"/>
  <c r="BC689" i="1"/>
  <c r="BB689" i="1"/>
  <c r="BA689" i="1"/>
  <c r="AZ689" i="1"/>
  <c r="AY689" i="1"/>
  <c r="AX689" i="1"/>
  <c r="AW689" i="1"/>
  <c r="AV689" i="1"/>
  <c r="BG688" i="1"/>
  <c r="BF688" i="1"/>
  <c r="BE688" i="1"/>
  <c r="BD688" i="1"/>
  <c r="BC688" i="1"/>
  <c r="BB688" i="1"/>
  <c r="BA688" i="1"/>
  <c r="AZ688" i="1"/>
  <c r="AY688" i="1"/>
  <c r="AX688" i="1"/>
  <c r="AW688" i="1"/>
  <c r="AV688" i="1"/>
  <c r="BG687" i="1"/>
  <c r="BF687" i="1"/>
  <c r="BE687" i="1"/>
  <c r="BD687" i="1"/>
  <c r="BC687" i="1"/>
  <c r="BB687" i="1"/>
  <c r="BA687" i="1"/>
  <c r="AZ687" i="1"/>
  <c r="AY687" i="1"/>
  <c r="AX687" i="1"/>
  <c r="AW687" i="1"/>
  <c r="AV687" i="1"/>
  <c r="BG686" i="1"/>
  <c r="BF686" i="1"/>
  <c r="BE686" i="1"/>
  <c r="BD686" i="1"/>
  <c r="BC686" i="1"/>
  <c r="BB686" i="1"/>
  <c r="BA686" i="1"/>
  <c r="AZ686" i="1"/>
  <c r="AY686" i="1"/>
  <c r="AX686" i="1"/>
  <c r="AW686" i="1"/>
  <c r="AV686" i="1"/>
  <c r="BG685" i="1"/>
  <c r="BF685" i="1"/>
  <c r="BE685" i="1"/>
  <c r="BD685" i="1"/>
  <c r="BC685" i="1"/>
  <c r="BB685" i="1"/>
  <c r="BA685" i="1"/>
  <c r="AZ685" i="1"/>
  <c r="AY685" i="1"/>
  <c r="AX685" i="1"/>
  <c r="AW685" i="1"/>
  <c r="AV685" i="1"/>
  <c r="BG684" i="1"/>
  <c r="BF684" i="1"/>
  <c r="BE684" i="1"/>
  <c r="BD684" i="1"/>
  <c r="BC684" i="1"/>
  <c r="BB684" i="1"/>
  <c r="BA684" i="1"/>
  <c r="AZ684" i="1"/>
  <c r="AY684" i="1"/>
  <c r="AX684" i="1"/>
  <c r="AW684" i="1"/>
  <c r="AV684" i="1"/>
  <c r="BG683" i="1"/>
  <c r="BF683" i="1"/>
  <c r="BE683" i="1"/>
  <c r="BD683" i="1"/>
  <c r="BC683" i="1"/>
  <c r="BB683" i="1"/>
  <c r="BA683" i="1"/>
  <c r="AZ683" i="1"/>
  <c r="AY683" i="1"/>
  <c r="AX683" i="1"/>
  <c r="AW683" i="1"/>
  <c r="AV683" i="1"/>
  <c r="BG682" i="1"/>
  <c r="BF682" i="1"/>
  <c r="BE682" i="1"/>
  <c r="BD682" i="1"/>
  <c r="BC682" i="1"/>
  <c r="BB682" i="1"/>
  <c r="BA682" i="1"/>
  <c r="AZ682" i="1"/>
  <c r="AY682" i="1"/>
  <c r="AX682" i="1"/>
  <c r="AW682" i="1"/>
  <c r="AV682" i="1"/>
  <c r="BG681" i="1"/>
  <c r="BF681" i="1"/>
  <c r="BE681" i="1"/>
  <c r="BD681" i="1"/>
  <c r="BC681" i="1"/>
  <c r="BB681" i="1"/>
  <c r="BA681" i="1"/>
  <c r="AZ681" i="1"/>
  <c r="AY681" i="1"/>
  <c r="AX681" i="1"/>
  <c r="AW681" i="1"/>
  <c r="AV681" i="1"/>
  <c r="BG680" i="1"/>
  <c r="BF680" i="1"/>
  <c r="BE680" i="1"/>
  <c r="BD680" i="1"/>
  <c r="BC680" i="1"/>
  <c r="BB680" i="1"/>
  <c r="BA680" i="1"/>
  <c r="AZ680" i="1"/>
  <c r="AY680" i="1"/>
  <c r="AX680" i="1"/>
  <c r="AW680" i="1"/>
  <c r="AV680" i="1"/>
  <c r="BG679" i="1"/>
  <c r="BF679" i="1"/>
  <c r="BE679" i="1"/>
  <c r="BD679" i="1"/>
  <c r="BC679" i="1"/>
  <c r="BB679" i="1"/>
  <c r="BA679" i="1"/>
  <c r="AZ679" i="1"/>
  <c r="AY679" i="1"/>
  <c r="AX679" i="1"/>
  <c r="AW679" i="1"/>
  <c r="AV679" i="1"/>
  <c r="BG678" i="1"/>
  <c r="BF678" i="1"/>
  <c r="BE678" i="1"/>
  <c r="BD678" i="1"/>
  <c r="BC678" i="1"/>
  <c r="BB678" i="1"/>
  <c r="BA678" i="1"/>
  <c r="AZ678" i="1"/>
  <c r="AY678" i="1"/>
  <c r="AX678" i="1"/>
  <c r="AW678" i="1"/>
  <c r="AV678" i="1"/>
  <c r="BG677" i="1"/>
  <c r="BF677" i="1"/>
  <c r="BE677" i="1"/>
  <c r="BD677" i="1"/>
  <c r="BC677" i="1"/>
  <c r="BB677" i="1"/>
  <c r="BA677" i="1"/>
  <c r="AZ677" i="1"/>
  <c r="AY677" i="1"/>
  <c r="AX677" i="1"/>
  <c r="AW677" i="1"/>
  <c r="AV677" i="1"/>
  <c r="BG676" i="1"/>
  <c r="BF676" i="1"/>
  <c r="BE676" i="1"/>
  <c r="BD676" i="1"/>
  <c r="BC676" i="1"/>
  <c r="BB676" i="1"/>
  <c r="BA676" i="1"/>
  <c r="AZ676" i="1"/>
  <c r="AY676" i="1"/>
  <c r="AX676" i="1"/>
  <c r="AW676" i="1"/>
  <c r="AV676" i="1"/>
  <c r="BG675" i="1"/>
  <c r="BF675" i="1"/>
  <c r="BE675" i="1"/>
  <c r="BD675" i="1"/>
  <c r="BC675" i="1"/>
  <c r="BB675" i="1"/>
  <c r="BA675" i="1"/>
  <c r="AZ675" i="1"/>
  <c r="AY675" i="1"/>
  <c r="AX675" i="1"/>
  <c r="AW675" i="1"/>
  <c r="AV675" i="1"/>
  <c r="BG674" i="1"/>
  <c r="BF674" i="1"/>
  <c r="BE674" i="1"/>
  <c r="BD674" i="1"/>
  <c r="BC674" i="1"/>
  <c r="BB674" i="1"/>
  <c r="BA674" i="1"/>
  <c r="AZ674" i="1"/>
  <c r="AY674" i="1"/>
  <c r="AX674" i="1"/>
  <c r="AW674" i="1"/>
  <c r="AV674" i="1"/>
  <c r="BG673" i="1"/>
  <c r="BF673" i="1"/>
  <c r="BE673" i="1"/>
  <c r="BD673" i="1"/>
  <c r="BC673" i="1"/>
  <c r="BB673" i="1"/>
  <c r="BA673" i="1"/>
  <c r="AZ673" i="1"/>
  <c r="AY673" i="1"/>
  <c r="AX673" i="1"/>
  <c r="AW673" i="1"/>
  <c r="AV673" i="1"/>
  <c r="BG672" i="1"/>
  <c r="BF672" i="1"/>
  <c r="BE672" i="1"/>
  <c r="BD672" i="1"/>
  <c r="BC672" i="1"/>
  <c r="BB672" i="1"/>
  <c r="BA672" i="1"/>
  <c r="AZ672" i="1"/>
  <c r="AY672" i="1"/>
  <c r="AX672" i="1"/>
  <c r="AW672" i="1"/>
  <c r="AV672" i="1"/>
  <c r="BG671" i="1"/>
  <c r="BF671" i="1"/>
  <c r="BE671" i="1"/>
  <c r="BD671" i="1"/>
  <c r="BC671" i="1"/>
  <c r="BB671" i="1"/>
  <c r="BA671" i="1"/>
  <c r="AZ671" i="1"/>
  <c r="AY671" i="1"/>
  <c r="AX671" i="1"/>
  <c r="AW671" i="1"/>
  <c r="AV671" i="1"/>
  <c r="BG670" i="1"/>
  <c r="BF670" i="1"/>
  <c r="BE670" i="1"/>
  <c r="BD670" i="1"/>
  <c r="BC670" i="1"/>
  <c r="BB670" i="1"/>
  <c r="BA670" i="1"/>
  <c r="AZ670" i="1"/>
  <c r="AY670" i="1"/>
  <c r="AX670" i="1"/>
  <c r="AW670" i="1"/>
  <c r="AV670" i="1"/>
  <c r="BG669" i="1"/>
  <c r="BF669" i="1"/>
  <c r="BE669" i="1"/>
  <c r="BD669" i="1"/>
  <c r="BC669" i="1"/>
  <c r="BB669" i="1"/>
  <c r="BA669" i="1"/>
  <c r="AZ669" i="1"/>
  <c r="AY669" i="1"/>
  <c r="AX669" i="1"/>
  <c r="AW669" i="1"/>
  <c r="AV669" i="1"/>
  <c r="BG668" i="1"/>
  <c r="BF668" i="1"/>
  <c r="BE668" i="1"/>
  <c r="BD668" i="1"/>
  <c r="BC668" i="1"/>
  <c r="BB668" i="1"/>
  <c r="BA668" i="1"/>
  <c r="AZ668" i="1"/>
  <c r="AY668" i="1"/>
  <c r="AX668" i="1"/>
  <c r="AW668" i="1"/>
  <c r="AV668" i="1"/>
  <c r="BG667" i="1"/>
  <c r="BF667" i="1"/>
  <c r="BE667" i="1"/>
  <c r="BD667" i="1"/>
  <c r="BC667" i="1"/>
  <c r="BB667" i="1"/>
  <c r="BA667" i="1"/>
  <c r="AZ667" i="1"/>
  <c r="AY667" i="1"/>
  <c r="AX667" i="1"/>
  <c r="AW667" i="1"/>
  <c r="AV667" i="1"/>
  <c r="BG666" i="1"/>
  <c r="BF666" i="1"/>
  <c r="BE666" i="1"/>
  <c r="BD666" i="1"/>
  <c r="BC666" i="1"/>
  <c r="BB666" i="1"/>
  <c r="BA666" i="1"/>
  <c r="AZ666" i="1"/>
  <c r="AY666" i="1"/>
  <c r="AX666" i="1"/>
  <c r="AW666" i="1"/>
  <c r="AV666" i="1"/>
  <c r="BG665" i="1"/>
  <c r="BF665" i="1"/>
  <c r="BE665" i="1"/>
  <c r="BD665" i="1"/>
  <c r="BC665" i="1"/>
  <c r="BB665" i="1"/>
  <c r="BA665" i="1"/>
  <c r="AZ665" i="1"/>
  <c r="AY665" i="1"/>
  <c r="AX665" i="1"/>
  <c r="AW665" i="1"/>
  <c r="AV665" i="1"/>
  <c r="BG664" i="1"/>
  <c r="BF664" i="1"/>
  <c r="BE664" i="1"/>
  <c r="BD664" i="1"/>
  <c r="BC664" i="1"/>
  <c r="BB664" i="1"/>
  <c r="BA664" i="1"/>
  <c r="AZ664" i="1"/>
  <c r="AY664" i="1"/>
  <c r="AX664" i="1"/>
  <c r="AW664" i="1"/>
  <c r="AV664" i="1"/>
  <c r="BG663" i="1"/>
  <c r="BF663" i="1"/>
  <c r="BE663" i="1"/>
  <c r="BD663" i="1"/>
  <c r="BC663" i="1"/>
  <c r="BB663" i="1"/>
  <c r="BA663" i="1"/>
  <c r="AZ663" i="1"/>
  <c r="AY663" i="1"/>
  <c r="AX663" i="1"/>
  <c r="AW663" i="1"/>
  <c r="AV663" i="1"/>
  <c r="BG662" i="1"/>
  <c r="BF662" i="1"/>
  <c r="BE662" i="1"/>
  <c r="BD662" i="1"/>
  <c r="BC662" i="1"/>
  <c r="BB662" i="1"/>
  <c r="BA662" i="1"/>
  <c r="AZ662" i="1"/>
  <c r="AY662" i="1"/>
  <c r="AX662" i="1"/>
  <c r="AW662" i="1"/>
  <c r="AV662" i="1"/>
  <c r="BG661" i="1"/>
  <c r="BF661" i="1"/>
  <c r="BE661" i="1"/>
  <c r="BD661" i="1"/>
  <c r="BC661" i="1"/>
  <c r="BB661" i="1"/>
  <c r="BA661" i="1"/>
  <c r="AZ661" i="1"/>
  <c r="AY661" i="1"/>
  <c r="AX661" i="1"/>
  <c r="AW661" i="1"/>
  <c r="AV661" i="1"/>
  <c r="BG660" i="1"/>
  <c r="BF660" i="1"/>
  <c r="BE660" i="1"/>
  <c r="BD660" i="1"/>
  <c r="BC660" i="1"/>
  <c r="BB660" i="1"/>
  <c r="BA660" i="1"/>
  <c r="AZ660" i="1"/>
  <c r="AY660" i="1"/>
  <c r="AX660" i="1"/>
  <c r="AW660" i="1"/>
  <c r="AV660" i="1"/>
  <c r="BG659" i="1"/>
  <c r="BF659" i="1"/>
  <c r="BE659" i="1"/>
  <c r="BD659" i="1"/>
  <c r="BC659" i="1"/>
  <c r="BB659" i="1"/>
  <c r="BA659" i="1"/>
  <c r="AZ659" i="1"/>
  <c r="AY659" i="1"/>
  <c r="AX659" i="1"/>
  <c r="AW659" i="1"/>
  <c r="AV659" i="1"/>
  <c r="BG658" i="1"/>
  <c r="BF658" i="1"/>
  <c r="BE658" i="1"/>
  <c r="BD658" i="1"/>
  <c r="BC658" i="1"/>
  <c r="BB658" i="1"/>
  <c r="BA658" i="1"/>
  <c r="AZ658" i="1"/>
  <c r="AY658" i="1"/>
  <c r="AX658" i="1"/>
  <c r="AW658" i="1"/>
  <c r="AV658" i="1"/>
  <c r="BG657" i="1"/>
  <c r="BF657" i="1"/>
  <c r="BE657" i="1"/>
  <c r="BD657" i="1"/>
  <c r="BC657" i="1"/>
  <c r="BB657" i="1"/>
  <c r="BA657" i="1"/>
  <c r="AZ657" i="1"/>
  <c r="AY657" i="1"/>
  <c r="AX657" i="1"/>
  <c r="AW657" i="1"/>
  <c r="AV657" i="1"/>
  <c r="BG656" i="1"/>
  <c r="BF656" i="1"/>
  <c r="BE656" i="1"/>
  <c r="BD656" i="1"/>
  <c r="BC656" i="1"/>
  <c r="BB656" i="1"/>
  <c r="BA656" i="1"/>
  <c r="AZ656" i="1"/>
  <c r="AY656" i="1"/>
  <c r="AX656" i="1"/>
  <c r="AW656" i="1"/>
  <c r="AV656" i="1"/>
  <c r="BG655" i="1"/>
  <c r="BF655" i="1"/>
  <c r="BE655" i="1"/>
  <c r="BD655" i="1"/>
  <c r="BC655" i="1"/>
  <c r="BB655" i="1"/>
  <c r="BA655" i="1"/>
  <c r="AZ655" i="1"/>
  <c r="AY655" i="1"/>
  <c r="AX655" i="1"/>
  <c r="AW655" i="1"/>
  <c r="AV655" i="1"/>
  <c r="BG654" i="1"/>
  <c r="BF654" i="1"/>
  <c r="BE654" i="1"/>
  <c r="BD654" i="1"/>
  <c r="BC654" i="1"/>
  <c r="BB654" i="1"/>
  <c r="BA654" i="1"/>
  <c r="AZ654" i="1"/>
  <c r="AY654" i="1"/>
  <c r="AX654" i="1"/>
  <c r="AW654" i="1"/>
  <c r="AV654" i="1"/>
  <c r="BG653" i="1"/>
  <c r="BF653" i="1"/>
  <c r="BE653" i="1"/>
  <c r="BD653" i="1"/>
  <c r="BC653" i="1"/>
  <c r="BB653" i="1"/>
  <c r="BA653" i="1"/>
  <c r="AZ653" i="1"/>
  <c r="AY653" i="1"/>
  <c r="AX653" i="1"/>
  <c r="AW653" i="1"/>
  <c r="AV653" i="1"/>
  <c r="BG652" i="1"/>
  <c r="BF652" i="1"/>
  <c r="BE652" i="1"/>
  <c r="BD652" i="1"/>
  <c r="BC652" i="1"/>
  <c r="BB652" i="1"/>
  <c r="BA652" i="1"/>
  <c r="AZ652" i="1"/>
  <c r="AY652" i="1"/>
  <c r="AX652" i="1"/>
  <c r="AW652" i="1"/>
  <c r="AV652" i="1"/>
  <c r="BG651" i="1"/>
  <c r="BF651" i="1"/>
  <c r="BE651" i="1"/>
  <c r="BD651" i="1"/>
  <c r="BC651" i="1"/>
  <c r="BB651" i="1"/>
  <c r="BA651" i="1"/>
  <c r="AZ651" i="1"/>
  <c r="AY651" i="1"/>
  <c r="AX651" i="1"/>
  <c r="AW651" i="1"/>
  <c r="AV651" i="1"/>
  <c r="BG650" i="1"/>
  <c r="BF650" i="1"/>
  <c r="BE650" i="1"/>
  <c r="BD650" i="1"/>
  <c r="BC650" i="1"/>
  <c r="BB650" i="1"/>
  <c r="BA650" i="1"/>
  <c r="AZ650" i="1"/>
  <c r="AY650" i="1"/>
  <c r="AX650" i="1"/>
  <c r="AW650" i="1"/>
  <c r="AV650" i="1"/>
  <c r="BG649" i="1"/>
  <c r="BF649" i="1"/>
  <c r="BE649" i="1"/>
  <c r="BD649" i="1"/>
  <c r="BC649" i="1"/>
  <c r="BB649" i="1"/>
  <c r="BA649" i="1"/>
  <c r="AZ649" i="1"/>
  <c r="AY649" i="1"/>
  <c r="AX649" i="1"/>
  <c r="AW649" i="1"/>
  <c r="AV649" i="1"/>
  <c r="BG648" i="1"/>
  <c r="BF648" i="1"/>
  <c r="BE648" i="1"/>
  <c r="BD648" i="1"/>
  <c r="BC648" i="1"/>
  <c r="BB648" i="1"/>
  <c r="BA648" i="1"/>
  <c r="AZ648" i="1"/>
  <c r="AY648" i="1"/>
  <c r="AX648" i="1"/>
  <c r="AW648" i="1"/>
  <c r="AV648" i="1"/>
  <c r="BG647" i="1"/>
  <c r="BF647" i="1"/>
  <c r="BE647" i="1"/>
  <c r="BD647" i="1"/>
  <c r="BC647" i="1"/>
  <c r="BB647" i="1"/>
  <c r="BA647" i="1"/>
  <c r="AZ647" i="1"/>
  <c r="AY647" i="1"/>
  <c r="AX647" i="1"/>
  <c r="AW647" i="1"/>
  <c r="AV647" i="1"/>
  <c r="BG646" i="1"/>
  <c r="BF646" i="1"/>
  <c r="BE646" i="1"/>
  <c r="BD646" i="1"/>
  <c r="BC646" i="1"/>
  <c r="BB646" i="1"/>
  <c r="BA646" i="1"/>
  <c r="AZ646" i="1"/>
  <c r="AY646" i="1"/>
  <c r="AX646" i="1"/>
  <c r="AW646" i="1"/>
  <c r="AV646" i="1"/>
  <c r="BG645" i="1"/>
  <c r="BF645" i="1"/>
  <c r="BE645" i="1"/>
  <c r="BD645" i="1"/>
  <c r="BC645" i="1"/>
  <c r="BB645" i="1"/>
  <c r="BA645" i="1"/>
  <c r="AZ645" i="1"/>
  <c r="AY645" i="1"/>
  <c r="AX645" i="1"/>
  <c r="AW645" i="1"/>
  <c r="AV645" i="1"/>
  <c r="BG644" i="1"/>
  <c r="BF644" i="1"/>
  <c r="BE644" i="1"/>
  <c r="BD644" i="1"/>
  <c r="BC644" i="1"/>
  <c r="BB644" i="1"/>
  <c r="BA644" i="1"/>
  <c r="AZ644" i="1"/>
  <c r="AY644" i="1"/>
  <c r="AX644" i="1"/>
  <c r="AW644" i="1"/>
  <c r="AV644" i="1"/>
  <c r="BG643" i="1"/>
  <c r="BF643" i="1"/>
  <c r="BE643" i="1"/>
  <c r="BD643" i="1"/>
  <c r="BC643" i="1"/>
  <c r="BB643" i="1"/>
  <c r="BA643" i="1"/>
  <c r="AZ643" i="1"/>
  <c r="AY643" i="1"/>
  <c r="AX643" i="1"/>
  <c r="AW643" i="1"/>
  <c r="AV643" i="1"/>
  <c r="BG642" i="1"/>
  <c r="BF642" i="1"/>
  <c r="BE642" i="1"/>
  <c r="BD642" i="1"/>
  <c r="BC642" i="1"/>
  <c r="BB642" i="1"/>
  <c r="BA642" i="1"/>
  <c r="AZ642" i="1"/>
  <c r="AY642" i="1"/>
  <c r="AX642" i="1"/>
  <c r="AW642" i="1"/>
  <c r="AV642" i="1"/>
  <c r="BG641" i="1"/>
  <c r="BF641" i="1"/>
  <c r="BE641" i="1"/>
  <c r="BD641" i="1"/>
  <c r="BC641" i="1"/>
  <c r="BB641" i="1"/>
  <c r="BA641" i="1"/>
  <c r="AZ641" i="1"/>
  <c r="AY641" i="1"/>
  <c r="AX641" i="1"/>
  <c r="AW641" i="1"/>
  <c r="AV641" i="1"/>
  <c r="BG640" i="1"/>
  <c r="BF640" i="1"/>
  <c r="BE640" i="1"/>
  <c r="BD640" i="1"/>
  <c r="BC640" i="1"/>
  <c r="BB640" i="1"/>
  <c r="BA640" i="1"/>
  <c r="AZ640" i="1"/>
  <c r="AY640" i="1"/>
  <c r="AX640" i="1"/>
  <c r="AW640" i="1"/>
  <c r="AV640" i="1"/>
  <c r="BG639" i="1"/>
  <c r="BF639" i="1"/>
  <c r="BE639" i="1"/>
  <c r="BD639" i="1"/>
  <c r="BC639" i="1"/>
  <c r="BB639" i="1"/>
  <c r="BA639" i="1"/>
  <c r="AZ639" i="1"/>
  <c r="AY639" i="1"/>
  <c r="AX639" i="1"/>
  <c r="AW639" i="1"/>
  <c r="AV639" i="1"/>
  <c r="BG638" i="1"/>
  <c r="BF638" i="1"/>
  <c r="BE638" i="1"/>
  <c r="BD638" i="1"/>
  <c r="BC638" i="1"/>
  <c r="BB638" i="1"/>
  <c r="BA638" i="1"/>
  <c r="AZ638" i="1"/>
  <c r="AY638" i="1"/>
  <c r="AX638" i="1"/>
  <c r="AW638" i="1"/>
  <c r="AV638" i="1"/>
  <c r="BG637" i="1"/>
  <c r="BF637" i="1"/>
  <c r="BE637" i="1"/>
  <c r="BD637" i="1"/>
  <c r="BC637" i="1"/>
  <c r="BB637" i="1"/>
  <c r="BA637" i="1"/>
  <c r="AZ637" i="1"/>
  <c r="AY637" i="1"/>
  <c r="AX637" i="1"/>
  <c r="AW637" i="1"/>
  <c r="AV637" i="1"/>
  <c r="BG636" i="1"/>
  <c r="BF636" i="1"/>
  <c r="BE636" i="1"/>
  <c r="BD636" i="1"/>
  <c r="BC636" i="1"/>
  <c r="BB636" i="1"/>
  <c r="BA636" i="1"/>
  <c r="AZ636" i="1"/>
  <c r="AY636" i="1"/>
  <c r="AX636" i="1"/>
  <c r="AW636" i="1"/>
  <c r="AV636" i="1"/>
  <c r="BG635" i="1"/>
  <c r="BF635" i="1"/>
  <c r="BE635" i="1"/>
  <c r="BD635" i="1"/>
  <c r="BC635" i="1"/>
  <c r="BB635" i="1"/>
  <c r="BA635" i="1"/>
  <c r="AZ635" i="1"/>
  <c r="AY635" i="1"/>
  <c r="AX635" i="1"/>
  <c r="AW635" i="1"/>
  <c r="AV635" i="1"/>
  <c r="BG634" i="1"/>
  <c r="BF634" i="1"/>
  <c r="BE634" i="1"/>
  <c r="BD634" i="1"/>
  <c r="BC634" i="1"/>
  <c r="BB634" i="1"/>
  <c r="BA634" i="1"/>
  <c r="AZ634" i="1"/>
  <c r="AY634" i="1"/>
  <c r="AX634" i="1"/>
  <c r="AW634" i="1"/>
  <c r="AV634" i="1"/>
  <c r="BG633" i="1"/>
  <c r="BF633" i="1"/>
  <c r="BE633" i="1"/>
  <c r="BD633" i="1"/>
  <c r="BC633" i="1"/>
  <c r="BB633" i="1"/>
  <c r="BA633" i="1"/>
  <c r="AZ633" i="1"/>
  <c r="AY633" i="1"/>
  <c r="AX633" i="1"/>
  <c r="AW633" i="1"/>
  <c r="AV633" i="1"/>
  <c r="BG632" i="1"/>
  <c r="BF632" i="1"/>
  <c r="BE632" i="1"/>
  <c r="BD632" i="1"/>
  <c r="BC632" i="1"/>
  <c r="BB632" i="1"/>
  <c r="BA632" i="1"/>
  <c r="AZ632" i="1"/>
  <c r="AY632" i="1"/>
  <c r="AX632" i="1"/>
  <c r="AW632" i="1"/>
  <c r="AV632" i="1"/>
  <c r="BG631" i="1"/>
  <c r="BF631" i="1"/>
  <c r="BE631" i="1"/>
  <c r="BD631" i="1"/>
  <c r="BC631" i="1"/>
  <c r="BB631" i="1"/>
  <c r="BA631" i="1"/>
  <c r="AZ631" i="1"/>
  <c r="AY631" i="1"/>
  <c r="AX631" i="1"/>
  <c r="AW631" i="1"/>
  <c r="AV631" i="1"/>
  <c r="BG630" i="1"/>
  <c r="BF630" i="1"/>
  <c r="BE630" i="1"/>
  <c r="BD630" i="1"/>
  <c r="BC630" i="1"/>
  <c r="BB630" i="1"/>
  <c r="BA630" i="1"/>
  <c r="AZ630" i="1"/>
  <c r="AY630" i="1"/>
  <c r="AX630" i="1"/>
  <c r="AW630" i="1"/>
  <c r="AV630" i="1"/>
  <c r="BG629" i="1"/>
  <c r="BF629" i="1"/>
  <c r="BE629" i="1"/>
  <c r="BD629" i="1"/>
  <c r="BC629" i="1"/>
  <c r="BB629" i="1"/>
  <c r="BA629" i="1"/>
  <c r="AZ629" i="1"/>
  <c r="AY629" i="1"/>
  <c r="AX629" i="1"/>
  <c r="AW629" i="1"/>
  <c r="AV629" i="1"/>
  <c r="BG628" i="1"/>
  <c r="BF628" i="1"/>
  <c r="BE628" i="1"/>
  <c r="BD628" i="1"/>
  <c r="BC628" i="1"/>
  <c r="BB628" i="1"/>
  <c r="BA628" i="1"/>
  <c r="AZ628" i="1"/>
  <c r="AY628" i="1"/>
  <c r="AX628" i="1"/>
  <c r="AW628" i="1"/>
  <c r="AV628" i="1"/>
  <c r="BG627" i="1"/>
  <c r="BF627" i="1"/>
  <c r="BE627" i="1"/>
  <c r="BD627" i="1"/>
  <c r="BC627" i="1"/>
  <c r="BB627" i="1"/>
  <c r="BA627" i="1"/>
  <c r="AZ627" i="1"/>
  <c r="AY627" i="1"/>
  <c r="AX627" i="1"/>
  <c r="AW627" i="1"/>
  <c r="AV627" i="1"/>
  <c r="BG626" i="1"/>
  <c r="BF626" i="1"/>
  <c r="BE626" i="1"/>
  <c r="BD626" i="1"/>
  <c r="BC626" i="1"/>
  <c r="BB626" i="1"/>
  <c r="BA626" i="1"/>
  <c r="AZ626" i="1"/>
  <c r="AY626" i="1"/>
  <c r="AX626" i="1"/>
  <c r="AW626" i="1"/>
  <c r="AV626" i="1"/>
  <c r="BG625" i="1"/>
  <c r="BF625" i="1"/>
  <c r="BE625" i="1"/>
  <c r="BD625" i="1"/>
  <c r="BC625" i="1"/>
  <c r="BB625" i="1"/>
  <c r="BA625" i="1"/>
  <c r="AZ625" i="1"/>
  <c r="AY625" i="1"/>
  <c r="AX625" i="1"/>
  <c r="AW625" i="1"/>
  <c r="AV625" i="1"/>
  <c r="BG624" i="1"/>
  <c r="BF624" i="1"/>
  <c r="BE624" i="1"/>
  <c r="BD624" i="1"/>
  <c r="BC624" i="1"/>
  <c r="BB624" i="1"/>
  <c r="BA624" i="1"/>
  <c r="AZ624" i="1"/>
  <c r="AY624" i="1"/>
  <c r="AX624" i="1"/>
  <c r="AW624" i="1"/>
  <c r="AV624" i="1"/>
  <c r="BG623" i="1"/>
  <c r="BF623" i="1"/>
  <c r="BE623" i="1"/>
  <c r="BD623" i="1"/>
  <c r="BC623" i="1"/>
  <c r="BB623" i="1"/>
  <c r="BA623" i="1"/>
  <c r="AZ623" i="1"/>
  <c r="AY623" i="1"/>
  <c r="AX623" i="1"/>
  <c r="AW623" i="1"/>
  <c r="AV623" i="1"/>
  <c r="BG622" i="1"/>
  <c r="BF622" i="1"/>
  <c r="BE622" i="1"/>
  <c r="BD622" i="1"/>
  <c r="BC622" i="1"/>
  <c r="BB622" i="1"/>
  <c r="BA622" i="1"/>
  <c r="AZ622" i="1"/>
  <c r="AY622" i="1"/>
  <c r="AX622" i="1"/>
  <c r="AW622" i="1"/>
  <c r="AV622" i="1"/>
  <c r="BG621" i="1"/>
  <c r="BF621" i="1"/>
  <c r="BE621" i="1"/>
  <c r="BD621" i="1"/>
  <c r="BC621" i="1"/>
  <c r="BB621" i="1"/>
  <c r="BA621" i="1"/>
  <c r="AZ621" i="1"/>
  <c r="AY621" i="1"/>
  <c r="AX621" i="1"/>
  <c r="AW621" i="1"/>
  <c r="AV621" i="1"/>
  <c r="BG620" i="1"/>
  <c r="BF620" i="1"/>
  <c r="BE620" i="1"/>
  <c r="BD620" i="1"/>
  <c r="BC620" i="1"/>
  <c r="BB620" i="1"/>
  <c r="BA620" i="1"/>
  <c r="AZ620" i="1"/>
  <c r="AY620" i="1"/>
  <c r="AX620" i="1"/>
  <c r="AW620" i="1"/>
  <c r="AV620" i="1"/>
  <c r="BG619" i="1"/>
  <c r="BF619" i="1"/>
  <c r="BE619" i="1"/>
  <c r="BD619" i="1"/>
  <c r="BC619" i="1"/>
  <c r="BB619" i="1"/>
  <c r="BA619" i="1"/>
  <c r="AZ619" i="1"/>
  <c r="AY619" i="1"/>
  <c r="AX619" i="1"/>
  <c r="AW619" i="1"/>
  <c r="AV619" i="1"/>
  <c r="BG618" i="1"/>
  <c r="BF618" i="1"/>
  <c r="BE618" i="1"/>
  <c r="BD618" i="1"/>
  <c r="BC618" i="1"/>
  <c r="BB618" i="1"/>
  <c r="BA618" i="1"/>
  <c r="AZ618" i="1"/>
  <c r="AY618" i="1"/>
  <c r="AX618" i="1"/>
  <c r="AW618" i="1"/>
  <c r="AV618" i="1"/>
  <c r="BG617" i="1"/>
  <c r="BF617" i="1"/>
  <c r="BE617" i="1"/>
  <c r="BD617" i="1"/>
  <c r="BC617" i="1"/>
  <c r="BB617" i="1"/>
  <c r="BA617" i="1"/>
  <c r="AZ617" i="1"/>
  <c r="AY617" i="1"/>
  <c r="AX617" i="1"/>
  <c r="AW617" i="1"/>
  <c r="AV617" i="1"/>
  <c r="BG616" i="1"/>
  <c r="BF616" i="1"/>
  <c r="BE616" i="1"/>
  <c r="BD616" i="1"/>
  <c r="BC616" i="1"/>
  <c r="BB616" i="1"/>
  <c r="BA616" i="1"/>
  <c r="AZ616" i="1"/>
  <c r="AY616" i="1"/>
  <c r="AX616" i="1"/>
  <c r="AW616" i="1"/>
  <c r="AV616" i="1"/>
  <c r="BG615" i="1"/>
  <c r="BF615" i="1"/>
  <c r="BE615" i="1"/>
  <c r="BD615" i="1"/>
  <c r="BC615" i="1"/>
  <c r="BB615" i="1"/>
  <c r="BA615" i="1"/>
  <c r="AZ615" i="1"/>
  <c r="AY615" i="1"/>
  <c r="AX615" i="1"/>
  <c r="AW615" i="1"/>
  <c r="AV615" i="1"/>
  <c r="BG614" i="1"/>
  <c r="BF614" i="1"/>
  <c r="BE614" i="1"/>
  <c r="BD614" i="1"/>
  <c r="BC614" i="1"/>
  <c r="BB614" i="1"/>
  <c r="BA614" i="1"/>
  <c r="AZ614" i="1"/>
  <c r="AY614" i="1"/>
  <c r="AX614" i="1"/>
  <c r="AW614" i="1"/>
  <c r="AV614" i="1"/>
  <c r="BG613" i="1"/>
  <c r="BF613" i="1"/>
  <c r="BE613" i="1"/>
  <c r="BD613" i="1"/>
  <c r="BC613" i="1"/>
  <c r="BB613" i="1"/>
  <c r="BA613" i="1"/>
  <c r="AZ613" i="1"/>
  <c r="AY613" i="1"/>
  <c r="AX613" i="1"/>
  <c r="AW613" i="1"/>
  <c r="AV613" i="1"/>
  <c r="BG612" i="1"/>
  <c r="BF612" i="1"/>
  <c r="BE612" i="1"/>
  <c r="BD612" i="1"/>
  <c r="BC612" i="1"/>
  <c r="BB612" i="1"/>
  <c r="BA612" i="1"/>
  <c r="AZ612" i="1"/>
  <c r="AY612" i="1"/>
  <c r="AX612" i="1"/>
  <c r="AW612" i="1"/>
  <c r="AV612" i="1"/>
  <c r="BG611" i="1"/>
  <c r="BF611" i="1"/>
  <c r="BE611" i="1"/>
  <c r="BD611" i="1"/>
  <c r="BC611" i="1"/>
  <c r="BB611" i="1"/>
  <c r="BA611" i="1"/>
  <c r="AZ611" i="1"/>
  <c r="AY611" i="1"/>
  <c r="AX611" i="1"/>
  <c r="AW611" i="1"/>
  <c r="AV611" i="1"/>
  <c r="BG610" i="1"/>
  <c r="BF610" i="1"/>
  <c r="BE610" i="1"/>
  <c r="BD610" i="1"/>
  <c r="BC610" i="1"/>
  <c r="BB610" i="1"/>
  <c r="BA610" i="1"/>
  <c r="AZ610" i="1"/>
  <c r="AY610" i="1"/>
  <c r="AX610" i="1"/>
  <c r="AW610" i="1"/>
  <c r="AV610" i="1"/>
  <c r="BG609" i="1"/>
  <c r="BF609" i="1"/>
  <c r="BE609" i="1"/>
  <c r="BD609" i="1"/>
  <c r="BC609" i="1"/>
  <c r="BB609" i="1"/>
  <c r="BA609" i="1"/>
  <c r="AZ609" i="1"/>
  <c r="AY609" i="1"/>
  <c r="AX609" i="1"/>
  <c r="AW609" i="1"/>
  <c r="AV609" i="1"/>
  <c r="BG608" i="1"/>
  <c r="BF608" i="1"/>
  <c r="BE608" i="1"/>
  <c r="BD608" i="1"/>
  <c r="BC608" i="1"/>
  <c r="BB608" i="1"/>
  <c r="BA608" i="1"/>
  <c r="AZ608" i="1"/>
  <c r="AY608" i="1"/>
  <c r="AX608" i="1"/>
  <c r="AW608" i="1"/>
  <c r="AV608" i="1"/>
  <c r="BG607" i="1"/>
  <c r="BF607" i="1"/>
  <c r="BE607" i="1"/>
  <c r="BD607" i="1"/>
  <c r="BC607" i="1"/>
  <c r="BB607" i="1"/>
  <c r="BA607" i="1"/>
  <c r="AZ607" i="1"/>
  <c r="AY607" i="1"/>
  <c r="AX607" i="1"/>
  <c r="AW607" i="1"/>
  <c r="AV607" i="1"/>
  <c r="BG606" i="1"/>
  <c r="BF606" i="1"/>
  <c r="BE606" i="1"/>
  <c r="BD606" i="1"/>
  <c r="BC606" i="1"/>
  <c r="BB606" i="1"/>
  <c r="BA606" i="1"/>
  <c r="AZ606" i="1"/>
  <c r="AY606" i="1"/>
  <c r="AX606" i="1"/>
  <c r="AW606" i="1"/>
  <c r="AV606" i="1"/>
  <c r="BG605" i="1"/>
  <c r="BF605" i="1"/>
  <c r="BE605" i="1"/>
  <c r="BD605" i="1"/>
  <c r="BC605" i="1"/>
  <c r="BB605" i="1"/>
  <c r="BA605" i="1"/>
  <c r="AZ605" i="1"/>
  <c r="AY605" i="1"/>
  <c r="AX605" i="1"/>
  <c r="AW605" i="1"/>
  <c r="AV605" i="1"/>
  <c r="BG604" i="1"/>
  <c r="BF604" i="1"/>
  <c r="BE604" i="1"/>
  <c r="BD604" i="1"/>
  <c r="BC604" i="1"/>
  <c r="BB604" i="1"/>
  <c r="BA604" i="1"/>
  <c r="AZ604" i="1"/>
  <c r="AY604" i="1"/>
  <c r="AX604" i="1"/>
  <c r="AW604" i="1"/>
  <c r="AV604" i="1"/>
  <c r="BG603" i="1"/>
  <c r="BF603" i="1"/>
  <c r="BE603" i="1"/>
  <c r="BD603" i="1"/>
  <c r="BC603" i="1"/>
  <c r="BB603" i="1"/>
  <c r="BA603" i="1"/>
  <c r="AZ603" i="1"/>
  <c r="AY603" i="1"/>
  <c r="AX603" i="1"/>
  <c r="AW603" i="1"/>
  <c r="AV603" i="1"/>
  <c r="BG602" i="1"/>
  <c r="BF602" i="1"/>
  <c r="BE602" i="1"/>
  <c r="BD602" i="1"/>
  <c r="BC602" i="1"/>
  <c r="BB602" i="1"/>
  <c r="BA602" i="1"/>
  <c r="AZ602" i="1"/>
  <c r="AY602" i="1"/>
  <c r="AX602" i="1"/>
  <c r="AW602" i="1"/>
  <c r="AV602" i="1"/>
  <c r="BG601" i="1"/>
  <c r="BF601" i="1"/>
  <c r="BE601" i="1"/>
  <c r="BD601" i="1"/>
  <c r="BC601" i="1"/>
  <c r="BB601" i="1"/>
  <c r="BA601" i="1"/>
  <c r="AZ601" i="1"/>
  <c r="AY601" i="1"/>
  <c r="AX601" i="1"/>
  <c r="AW601" i="1"/>
  <c r="AV601" i="1"/>
  <c r="BG600" i="1"/>
  <c r="BF600" i="1"/>
  <c r="BE600" i="1"/>
  <c r="BD600" i="1"/>
  <c r="BC600" i="1"/>
  <c r="BB600" i="1"/>
  <c r="BA600" i="1"/>
  <c r="AZ600" i="1"/>
  <c r="AY600" i="1"/>
  <c r="AX600" i="1"/>
  <c r="AW600" i="1"/>
  <c r="AV600" i="1"/>
  <c r="BG599" i="1"/>
  <c r="BF599" i="1"/>
  <c r="BE599" i="1"/>
  <c r="BD599" i="1"/>
  <c r="BC599" i="1"/>
  <c r="BB599" i="1"/>
  <c r="BA599" i="1"/>
  <c r="AZ599" i="1"/>
  <c r="AY599" i="1"/>
  <c r="AX599" i="1"/>
  <c r="AW599" i="1"/>
  <c r="AV599" i="1"/>
  <c r="BG598" i="1"/>
  <c r="BF598" i="1"/>
  <c r="BE598" i="1"/>
  <c r="BD598" i="1"/>
  <c r="BC598" i="1"/>
  <c r="BB598" i="1"/>
  <c r="BA598" i="1"/>
  <c r="AZ598" i="1"/>
  <c r="AY598" i="1"/>
  <c r="AX598" i="1"/>
  <c r="AW598" i="1"/>
  <c r="AV598" i="1"/>
  <c r="BG597" i="1"/>
  <c r="BF597" i="1"/>
  <c r="BE597" i="1"/>
  <c r="BD597" i="1"/>
  <c r="BC597" i="1"/>
  <c r="BB597" i="1"/>
  <c r="BA597" i="1"/>
  <c r="AZ597" i="1"/>
  <c r="AY597" i="1"/>
  <c r="AX597" i="1"/>
  <c r="AW597" i="1"/>
  <c r="AV597" i="1"/>
  <c r="BG596" i="1"/>
  <c r="BF596" i="1"/>
  <c r="BE596" i="1"/>
  <c r="BD596" i="1"/>
  <c r="BC596" i="1"/>
  <c r="BB596" i="1"/>
  <c r="BA596" i="1"/>
  <c r="AZ596" i="1"/>
  <c r="AY596" i="1"/>
  <c r="AX596" i="1"/>
  <c r="AW596" i="1"/>
  <c r="AV596" i="1"/>
  <c r="BG595" i="1"/>
  <c r="BF595" i="1"/>
  <c r="BE595" i="1"/>
  <c r="BD595" i="1"/>
  <c r="BC595" i="1"/>
  <c r="BB595" i="1"/>
  <c r="BA595" i="1"/>
  <c r="AZ595" i="1"/>
  <c r="AY595" i="1"/>
  <c r="AX595" i="1"/>
  <c r="AW595" i="1"/>
  <c r="AV595" i="1"/>
  <c r="BG594" i="1"/>
  <c r="BF594" i="1"/>
  <c r="BE594" i="1"/>
  <c r="BD594" i="1"/>
  <c r="BC594" i="1"/>
  <c r="BB594" i="1"/>
  <c r="BA594" i="1"/>
  <c r="AZ594" i="1"/>
  <c r="AY594" i="1"/>
  <c r="AX594" i="1"/>
  <c r="AW594" i="1"/>
  <c r="AV594" i="1"/>
  <c r="BG593" i="1"/>
  <c r="BF593" i="1"/>
  <c r="BE593" i="1"/>
  <c r="BD593" i="1"/>
  <c r="BC593" i="1"/>
  <c r="BB593" i="1"/>
  <c r="BA593" i="1"/>
  <c r="AZ593" i="1"/>
  <c r="AY593" i="1"/>
  <c r="AX593" i="1"/>
  <c r="AW593" i="1"/>
  <c r="AV593" i="1"/>
  <c r="BG592" i="1"/>
  <c r="BF592" i="1"/>
  <c r="BE592" i="1"/>
  <c r="BD592" i="1"/>
  <c r="BC592" i="1"/>
  <c r="BB592" i="1"/>
  <c r="BA592" i="1"/>
  <c r="AZ592" i="1"/>
  <c r="AY592" i="1"/>
  <c r="AX592" i="1"/>
  <c r="AW592" i="1"/>
  <c r="AV592" i="1"/>
  <c r="BG591" i="1"/>
  <c r="BF591" i="1"/>
  <c r="BE591" i="1"/>
  <c r="BD591" i="1"/>
  <c r="BC591" i="1"/>
  <c r="BB591" i="1"/>
  <c r="BA591" i="1"/>
  <c r="AZ591" i="1"/>
  <c r="AY591" i="1"/>
  <c r="AX591" i="1"/>
  <c r="AW591" i="1"/>
  <c r="AV591" i="1"/>
  <c r="BG590" i="1"/>
  <c r="BF590" i="1"/>
  <c r="BE590" i="1"/>
  <c r="BD590" i="1"/>
  <c r="BC590" i="1"/>
  <c r="BB590" i="1"/>
  <c r="BA590" i="1"/>
  <c r="AZ590" i="1"/>
  <c r="AY590" i="1"/>
  <c r="AX590" i="1"/>
  <c r="AW590" i="1"/>
  <c r="AV590" i="1"/>
  <c r="BG589" i="1"/>
  <c r="BF589" i="1"/>
  <c r="BE589" i="1"/>
  <c r="BD589" i="1"/>
  <c r="BC589" i="1"/>
  <c r="BB589" i="1"/>
  <c r="BA589" i="1"/>
  <c r="AZ589" i="1"/>
  <c r="AY589" i="1"/>
  <c r="AX589" i="1"/>
  <c r="AW589" i="1"/>
  <c r="AV589" i="1"/>
  <c r="BG588" i="1"/>
  <c r="BF588" i="1"/>
  <c r="BE588" i="1"/>
  <c r="BD588" i="1"/>
  <c r="BC588" i="1"/>
  <c r="BB588" i="1"/>
  <c r="BA588" i="1"/>
  <c r="AZ588" i="1"/>
  <c r="AY588" i="1"/>
  <c r="AX588" i="1"/>
  <c r="AW588" i="1"/>
  <c r="AV588" i="1"/>
  <c r="BG587" i="1"/>
  <c r="BF587" i="1"/>
  <c r="BE587" i="1"/>
  <c r="BD587" i="1"/>
  <c r="BC587" i="1"/>
  <c r="BB587" i="1"/>
  <c r="BA587" i="1"/>
  <c r="AZ587" i="1"/>
  <c r="AY587" i="1"/>
  <c r="AX587" i="1"/>
  <c r="AW587" i="1"/>
  <c r="AV587" i="1"/>
  <c r="BG586" i="1"/>
  <c r="BF586" i="1"/>
  <c r="BE586" i="1"/>
  <c r="BD586" i="1"/>
  <c r="BC586" i="1"/>
  <c r="BB586" i="1"/>
  <c r="BA586" i="1"/>
  <c r="AZ586" i="1"/>
  <c r="AY586" i="1"/>
  <c r="AX586" i="1"/>
  <c r="AW586" i="1"/>
  <c r="AV586" i="1"/>
  <c r="BG585" i="1"/>
  <c r="BF585" i="1"/>
  <c r="BE585" i="1"/>
  <c r="BD585" i="1"/>
  <c r="BC585" i="1"/>
  <c r="BB585" i="1"/>
  <c r="BA585" i="1"/>
  <c r="AZ585" i="1"/>
  <c r="AY585" i="1"/>
  <c r="AX585" i="1"/>
  <c r="AW585" i="1"/>
  <c r="AV585" i="1"/>
  <c r="BG584" i="1"/>
  <c r="BF584" i="1"/>
  <c r="BE584" i="1"/>
  <c r="BD584" i="1"/>
  <c r="BC584" i="1"/>
  <c r="BB584" i="1"/>
  <c r="BA584" i="1"/>
  <c r="AZ584" i="1"/>
  <c r="AY584" i="1"/>
  <c r="AX584" i="1"/>
  <c r="AW584" i="1"/>
  <c r="AV584" i="1"/>
  <c r="BG583" i="1"/>
  <c r="BF583" i="1"/>
  <c r="BE583" i="1"/>
  <c r="BD583" i="1"/>
  <c r="BC583" i="1"/>
  <c r="BB583" i="1"/>
  <c r="BA583" i="1"/>
  <c r="AZ583" i="1"/>
  <c r="AY583" i="1"/>
  <c r="AX583" i="1"/>
  <c r="AW583" i="1"/>
  <c r="AV583" i="1"/>
  <c r="BG582" i="1"/>
  <c r="BF582" i="1"/>
  <c r="BE582" i="1"/>
  <c r="BD582" i="1"/>
  <c r="BC582" i="1"/>
  <c r="BB582" i="1"/>
  <c r="BA582" i="1"/>
  <c r="AZ582" i="1"/>
  <c r="AY582" i="1"/>
  <c r="AX582" i="1"/>
  <c r="AW582" i="1"/>
  <c r="AV582" i="1"/>
  <c r="BG581" i="1"/>
  <c r="BF581" i="1"/>
  <c r="BE581" i="1"/>
  <c r="BD581" i="1"/>
  <c r="BC581" i="1"/>
  <c r="BB581" i="1"/>
  <c r="BA581" i="1"/>
  <c r="AZ581" i="1"/>
  <c r="AY581" i="1"/>
  <c r="AX581" i="1"/>
  <c r="AW581" i="1"/>
  <c r="AV581" i="1"/>
  <c r="BG580" i="1"/>
  <c r="BF580" i="1"/>
  <c r="BE580" i="1"/>
  <c r="BD580" i="1"/>
  <c r="BC580" i="1"/>
  <c r="BB580" i="1"/>
  <c r="BA580" i="1"/>
  <c r="AZ580" i="1"/>
  <c r="AY580" i="1"/>
  <c r="AX580" i="1"/>
  <c r="AW580" i="1"/>
  <c r="AV580" i="1"/>
  <c r="BG579" i="1"/>
  <c r="BF579" i="1"/>
  <c r="BE579" i="1"/>
  <c r="BD579" i="1"/>
  <c r="BC579" i="1"/>
  <c r="BB579" i="1"/>
  <c r="BA579" i="1"/>
  <c r="AZ579" i="1"/>
  <c r="AY579" i="1"/>
  <c r="AX579" i="1"/>
  <c r="AW579" i="1"/>
  <c r="AV579" i="1"/>
  <c r="BG578" i="1"/>
  <c r="BF578" i="1"/>
  <c r="BE578" i="1"/>
  <c r="BD578" i="1"/>
  <c r="BC578" i="1"/>
  <c r="BB578" i="1"/>
  <c r="BA578" i="1"/>
  <c r="AZ578" i="1"/>
  <c r="AY578" i="1"/>
  <c r="AX578" i="1"/>
  <c r="AW578" i="1"/>
  <c r="AV578" i="1"/>
  <c r="BG577" i="1"/>
  <c r="BF577" i="1"/>
  <c r="BE577" i="1"/>
  <c r="BD577" i="1"/>
  <c r="BC577" i="1"/>
  <c r="BB577" i="1"/>
  <c r="BA577" i="1"/>
  <c r="AZ577" i="1"/>
  <c r="AY577" i="1"/>
  <c r="AX577" i="1"/>
  <c r="AW577" i="1"/>
  <c r="AV577" i="1"/>
  <c r="BG576" i="1"/>
  <c r="BF576" i="1"/>
  <c r="BE576" i="1"/>
  <c r="BD576" i="1"/>
  <c r="BC576" i="1"/>
  <c r="BB576" i="1"/>
  <c r="BA576" i="1"/>
  <c r="AZ576" i="1"/>
  <c r="AY576" i="1"/>
  <c r="AX576" i="1"/>
  <c r="AW576" i="1"/>
  <c r="AV576" i="1"/>
  <c r="BG575" i="1"/>
  <c r="BF575" i="1"/>
  <c r="BE575" i="1"/>
  <c r="BD575" i="1"/>
  <c r="BC575" i="1"/>
  <c r="BB575" i="1"/>
  <c r="BA575" i="1"/>
  <c r="AZ575" i="1"/>
  <c r="AY575" i="1"/>
  <c r="AX575" i="1"/>
  <c r="AW575" i="1"/>
  <c r="AV575" i="1"/>
  <c r="BG574" i="1"/>
  <c r="BF574" i="1"/>
  <c r="BE574" i="1"/>
  <c r="BD574" i="1"/>
  <c r="BC574" i="1"/>
  <c r="BB574" i="1"/>
  <c r="BA574" i="1"/>
  <c r="AZ574" i="1"/>
  <c r="AY574" i="1"/>
  <c r="AX574" i="1"/>
  <c r="AW574" i="1"/>
  <c r="AV574" i="1"/>
  <c r="BG573" i="1"/>
  <c r="BF573" i="1"/>
  <c r="BE573" i="1"/>
  <c r="BD573" i="1"/>
  <c r="BC573" i="1"/>
  <c r="BB573" i="1"/>
  <c r="BA573" i="1"/>
  <c r="AZ573" i="1"/>
  <c r="AY573" i="1"/>
  <c r="AX573" i="1"/>
  <c r="AW573" i="1"/>
  <c r="AV573" i="1"/>
  <c r="BG572" i="1"/>
  <c r="BF572" i="1"/>
  <c r="BE572" i="1"/>
  <c r="BD572" i="1"/>
  <c r="BC572" i="1"/>
  <c r="BB572" i="1"/>
  <c r="BA572" i="1"/>
  <c r="AZ572" i="1"/>
  <c r="AY572" i="1"/>
  <c r="AX572" i="1"/>
  <c r="AW572" i="1"/>
  <c r="AV572" i="1"/>
  <c r="BG571" i="1"/>
  <c r="BF571" i="1"/>
  <c r="BE571" i="1"/>
  <c r="BD571" i="1"/>
  <c r="BC571" i="1"/>
  <c r="BB571" i="1"/>
  <c r="BA571" i="1"/>
  <c r="AZ571" i="1"/>
  <c r="AY571" i="1"/>
  <c r="AX571" i="1"/>
  <c r="AW571" i="1"/>
  <c r="AV571" i="1"/>
  <c r="BG570" i="1"/>
  <c r="BF570" i="1"/>
  <c r="BE570" i="1"/>
  <c r="BD570" i="1"/>
  <c r="BC570" i="1"/>
  <c r="BB570" i="1"/>
  <c r="BA570" i="1"/>
  <c r="AZ570" i="1"/>
  <c r="AY570" i="1"/>
  <c r="AX570" i="1"/>
  <c r="AW570" i="1"/>
  <c r="AV570" i="1"/>
  <c r="BG569" i="1"/>
  <c r="BF569" i="1"/>
  <c r="BE569" i="1"/>
  <c r="BD569" i="1"/>
  <c r="BC569" i="1"/>
  <c r="BB569" i="1"/>
  <c r="BA569" i="1"/>
  <c r="AZ569" i="1"/>
  <c r="AY569" i="1"/>
  <c r="AX569" i="1"/>
  <c r="AW569" i="1"/>
  <c r="AV569" i="1"/>
  <c r="BG568" i="1"/>
  <c r="BF568" i="1"/>
  <c r="BE568" i="1"/>
  <c r="BD568" i="1"/>
  <c r="BC568" i="1"/>
  <c r="BB568" i="1"/>
  <c r="BA568" i="1"/>
  <c r="AZ568" i="1"/>
  <c r="AY568" i="1"/>
  <c r="AX568" i="1"/>
  <c r="AW568" i="1"/>
  <c r="AV568" i="1"/>
  <c r="BG567" i="1"/>
  <c r="BF567" i="1"/>
  <c r="BE567" i="1"/>
  <c r="BD567" i="1"/>
  <c r="BC567" i="1"/>
  <c r="BB567" i="1"/>
  <c r="BA567" i="1"/>
  <c r="AZ567" i="1"/>
  <c r="AY567" i="1"/>
  <c r="AX567" i="1"/>
  <c r="AW567" i="1"/>
  <c r="AV567" i="1"/>
  <c r="BG566" i="1"/>
  <c r="BF566" i="1"/>
  <c r="BE566" i="1"/>
  <c r="BD566" i="1"/>
  <c r="BC566" i="1"/>
  <c r="BB566" i="1"/>
  <c r="BA566" i="1"/>
  <c r="AZ566" i="1"/>
  <c r="AY566" i="1"/>
  <c r="AX566" i="1"/>
  <c r="AW566" i="1"/>
  <c r="AV566" i="1"/>
  <c r="BG565" i="1"/>
  <c r="BF565" i="1"/>
  <c r="BE565" i="1"/>
  <c r="BD565" i="1"/>
  <c r="BC565" i="1"/>
  <c r="BB565" i="1"/>
  <c r="BA565" i="1"/>
  <c r="AZ565" i="1"/>
  <c r="AY565" i="1"/>
  <c r="AX565" i="1"/>
  <c r="AW565" i="1"/>
  <c r="AV565" i="1"/>
  <c r="BG564" i="1"/>
  <c r="BF564" i="1"/>
  <c r="BE564" i="1"/>
  <c r="BD564" i="1"/>
  <c r="BC564" i="1"/>
  <c r="BB564" i="1"/>
  <c r="BA564" i="1"/>
  <c r="AZ564" i="1"/>
  <c r="AY564" i="1"/>
  <c r="AX564" i="1"/>
  <c r="AW564" i="1"/>
  <c r="AV564" i="1"/>
  <c r="BG563" i="1"/>
  <c r="BF563" i="1"/>
  <c r="BE563" i="1"/>
  <c r="BD563" i="1"/>
  <c r="BC563" i="1"/>
  <c r="BB563" i="1"/>
  <c r="BA563" i="1"/>
  <c r="AZ563" i="1"/>
  <c r="AY563" i="1"/>
  <c r="AX563" i="1"/>
  <c r="AW563" i="1"/>
  <c r="AV563" i="1"/>
  <c r="BG562" i="1"/>
  <c r="BF562" i="1"/>
  <c r="BE562" i="1"/>
  <c r="BD562" i="1"/>
  <c r="BC562" i="1"/>
  <c r="BB562" i="1"/>
  <c r="BA562" i="1"/>
  <c r="AZ562" i="1"/>
  <c r="AY562" i="1"/>
  <c r="AX562" i="1"/>
  <c r="AW562" i="1"/>
  <c r="AV562" i="1"/>
  <c r="BG561" i="1"/>
  <c r="BF561" i="1"/>
  <c r="BE561" i="1"/>
  <c r="BD561" i="1"/>
  <c r="BC561" i="1"/>
  <c r="BB561" i="1"/>
  <c r="BA561" i="1"/>
  <c r="AZ561" i="1"/>
  <c r="AY561" i="1"/>
  <c r="AX561" i="1"/>
  <c r="AW561" i="1"/>
  <c r="AV561" i="1"/>
  <c r="BG560" i="1"/>
  <c r="BF560" i="1"/>
  <c r="BE560" i="1"/>
  <c r="BD560" i="1"/>
  <c r="BC560" i="1"/>
  <c r="BB560" i="1"/>
  <c r="BA560" i="1"/>
  <c r="AZ560" i="1"/>
  <c r="AY560" i="1"/>
  <c r="AX560" i="1"/>
  <c r="AW560" i="1"/>
  <c r="AV560" i="1"/>
  <c r="BG559" i="1"/>
  <c r="BF559" i="1"/>
  <c r="BE559" i="1"/>
  <c r="BD559" i="1"/>
  <c r="BC559" i="1"/>
  <c r="BB559" i="1"/>
  <c r="BA559" i="1"/>
  <c r="AZ559" i="1"/>
  <c r="AY559" i="1"/>
  <c r="AX559" i="1"/>
  <c r="AW559" i="1"/>
  <c r="AV559" i="1"/>
  <c r="BG558" i="1"/>
  <c r="BF558" i="1"/>
  <c r="BE558" i="1"/>
  <c r="BD558" i="1"/>
  <c r="BC558" i="1"/>
  <c r="BB558" i="1"/>
  <c r="BA558" i="1"/>
  <c r="AZ558" i="1"/>
  <c r="AY558" i="1"/>
  <c r="AX558" i="1"/>
  <c r="AW558" i="1"/>
  <c r="AV558" i="1"/>
  <c r="BG557" i="1"/>
  <c r="BF557" i="1"/>
  <c r="BE557" i="1"/>
  <c r="BD557" i="1"/>
  <c r="BC557" i="1"/>
  <c r="BB557" i="1"/>
  <c r="BA557" i="1"/>
  <c r="AZ557" i="1"/>
  <c r="AY557" i="1"/>
  <c r="AX557" i="1"/>
  <c r="AW557" i="1"/>
  <c r="AV557" i="1"/>
  <c r="BG556" i="1"/>
  <c r="BF556" i="1"/>
  <c r="BE556" i="1"/>
  <c r="BD556" i="1"/>
  <c r="BC556" i="1"/>
  <c r="BB556" i="1"/>
  <c r="BA556" i="1"/>
  <c r="AZ556" i="1"/>
  <c r="AY556" i="1"/>
  <c r="AX556" i="1"/>
  <c r="AW556" i="1"/>
  <c r="AV556" i="1"/>
  <c r="BG555" i="1"/>
  <c r="BF555" i="1"/>
  <c r="BE555" i="1"/>
  <c r="BD555" i="1"/>
  <c r="BC555" i="1"/>
  <c r="BB555" i="1"/>
  <c r="BA555" i="1"/>
  <c r="AZ555" i="1"/>
  <c r="AY555" i="1"/>
  <c r="AX555" i="1"/>
  <c r="AW555" i="1"/>
  <c r="AV555" i="1"/>
  <c r="BG554" i="1"/>
  <c r="BF554" i="1"/>
  <c r="BE554" i="1"/>
  <c r="BD554" i="1"/>
  <c r="BC554" i="1"/>
  <c r="BB554" i="1"/>
  <c r="BA554" i="1"/>
  <c r="AZ554" i="1"/>
  <c r="AY554" i="1"/>
  <c r="AX554" i="1"/>
  <c r="AW554" i="1"/>
  <c r="AV554" i="1"/>
  <c r="BG553" i="1"/>
  <c r="BF553" i="1"/>
  <c r="BE553" i="1"/>
  <c r="BD553" i="1"/>
  <c r="BC553" i="1"/>
  <c r="BB553" i="1"/>
  <c r="BA553" i="1"/>
  <c r="AZ553" i="1"/>
  <c r="AY553" i="1"/>
  <c r="AX553" i="1"/>
  <c r="AW553" i="1"/>
  <c r="AV553" i="1"/>
  <c r="BG552" i="1"/>
  <c r="BF552" i="1"/>
  <c r="BE552" i="1"/>
  <c r="BD552" i="1"/>
  <c r="BC552" i="1"/>
  <c r="BB552" i="1"/>
  <c r="BA552" i="1"/>
  <c r="AZ552" i="1"/>
  <c r="AY552" i="1"/>
  <c r="AX552" i="1"/>
  <c r="AW552" i="1"/>
  <c r="AV552" i="1"/>
  <c r="BG551" i="1"/>
  <c r="BF551" i="1"/>
  <c r="BE551" i="1"/>
  <c r="BD551" i="1"/>
  <c r="BC551" i="1"/>
  <c r="BB551" i="1"/>
  <c r="BA551" i="1"/>
  <c r="AZ551" i="1"/>
  <c r="AY551" i="1"/>
  <c r="AX551" i="1"/>
  <c r="AW551" i="1"/>
  <c r="AV551" i="1"/>
  <c r="BG550" i="1"/>
  <c r="BF550" i="1"/>
  <c r="BE550" i="1"/>
  <c r="BD550" i="1"/>
  <c r="BC550" i="1"/>
  <c r="BB550" i="1"/>
  <c r="BA550" i="1"/>
  <c r="AZ550" i="1"/>
  <c r="AY550" i="1"/>
  <c r="AX550" i="1"/>
  <c r="AW550" i="1"/>
  <c r="AV550" i="1"/>
  <c r="BG549" i="1"/>
  <c r="BF549" i="1"/>
  <c r="BE549" i="1"/>
  <c r="BD549" i="1"/>
  <c r="BC549" i="1"/>
  <c r="BB549" i="1"/>
  <c r="BA549" i="1"/>
  <c r="AZ549" i="1"/>
  <c r="AY549" i="1"/>
  <c r="AX549" i="1"/>
  <c r="AW549" i="1"/>
  <c r="AV549" i="1"/>
  <c r="BG548" i="1"/>
  <c r="BF548" i="1"/>
  <c r="BE548" i="1"/>
  <c r="BD548" i="1"/>
  <c r="BC548" i="1"/>
  <c r="BB548" i="1"/>
  <c r="BA548" i="1"/>
  <c r="AZ548" i="1"/>
  <c r="AY548" i="1"/>
  <c r="AX548" i="1"/>
  <c r="AW548" i="1"/>
  <c r="AV548" i="1"/>
  <c r="BG547" i="1"/>
  <c r="BF547" i="1"/>
  <c r="BE547" i="1"/>
  <c r="BD547" i="1"/>
  <c r="BC547" i="1"/>
  <c r="BB547" i="1"/>
  <c r="BA547" i="1"/>
  <c r="AZ547" i="1"/>
  <c r="AY547" i="1"/>
  <c r="AX547" i="1"/>
  <c r="AW547" i="1"/>
  <c r="AV547" i="1"/>
  <c r="BG546" i="1"/>
  <c r="BF546" i="1"/>
  <c r="BE546" i="1"/>
  <c r="BD546" i="1"/>
  <c r="BC546" i="1"/>
  <c r="BB546" i="1"/>
  <c r="BA546" i="1"/>
  <c r="AZ546" i="1"/>
  <c r="AY546" i="1"/>
  <c r="AX546" i="1"/>
  <c r="AW546" i="1"/>
  <c r="AV546" i="1"/>
  <c r="BG545" i="1"/>
  <c r="BF545" i="1"/>
  <c r="BE545" i="1"/>
  <c r="BD545" i="1"/>
  <c r="BC545" i="1"/>
  <c r="BB545" i="1"/>
  <c r="BA545" i="1"/>
  <c r="AZ545" i="1"/>
  <c r="AY545" i="1"/>
  <c r="AX545" i="1"/>
  <c r="AW545" i="1"/>
  <c r="AV545" i="1"/>
  <c r="BG544" i="1"/>
  <c r="BF544" i="1"/>
  <c r="BE544" i="1"/>
  <c r="BD544" i="1"/>
  <c r="BC544" i="1"/>
  <c r="BB544" i="1"/>
  <c r="BA544" i="1"/>
  <c r="AZ544" i="1"/>
  <c r="AY544" i="1"/>
  <c r="AX544" i="1"/>
  <c r="AW544" i="1"/>
  <c r="AV544" i="1"/>
  <c r="BG543" i="1"/>
  <c r="BF543" i="1"/>
  <c r="BE543" i="1"/>
  <c r="BD543" i="1"/>
  <c r="BC543" i="1"/>
  <c r="BB543" i="1"/>
  <c r="BA543" i="1"/>
  <c r="AZ543" i="1"/>
  <c r="AY543" i="1"/>
  <c r="AX543" i="1"/>
  <c r="AW543" i="1"/>
  <c r="AV543" i="1"/>
  <c r="BG542" i="1"/>
  <c r="BF542" i="1"/>
  <c r="BE542" i="1"/>
  <c r="BD542" i="1"/>
  <c r="BC542" i="1"/>
  <c r="BB542" i="1"/>
  <c r="BA542" i="1"/>
  <c r="AZ542" i="1"/>
  <c r="AY542" i="1"/>
  <c r="AX542" i="1"/>
  <c r="AW542" i="1"/>
  <c r="AV542" i="1"/>
  <c r="BG541" i="1"/>
  <c r="BF541" i="1"/>
  <c r="BE541" i="1"/>
  <c r="BD541" i="1"/>
  <c r="BC541" i="1"/>
  <c r="BB541" i="1"/>
  <c r="BA541" i="1"/>
  <c r="AZ541" i="1"/>
  <c r="AY541" i="1"/>
  <c r="AX541" i="1"/>
  <c r="AW541" i="1"/>
  <c r="AV541" i="1"/>
  <c r="BG540" i="1"/>
  <c r="BF540" i="1"/>
  <c r="BE540" i="1"/>
  <c r="BD540" i="1"/>
  <c r="BC540" i="1"/>
  <c r="BB540" i="1"/>
  <c r="BA540" i="1"/>
  <c r="AZ540" i="1"/>
  <c r="AY540" i="1"/>
  <c r="AX540" i="1"/>
  <c r="AW540" i="1"/>
  <c r="AV540" i="1"/>
  <c r="BG539" i="1"/>
  <c r="BF539" i="1"/>
  <c r="BE539" i="1"/>
  <c r="BD539" i="1"/>
  <c r="BC539" i="1"/>
  <c r="BB539" i="1"/>
  <c r="BA539" i="1"/>
  <c r="AZ539" i="1"/>
  <c r="AY539" i="1"/>
  <c r="AX539" i="1"/>
  <c r="AW539" i="1"/>
  <c r="AV539" i="1"/>
  <c r="BG538" i="1"/>
  <c r="BF538" i="1"/>
  <c r="BE538" i="1"/>
  <c r="BD538" i="1"/>
  <c r="BC538" i="1"/>
  <c r="BB538" i="1"/>
  <c r="BA538" i="1"/>
  <c r="AZ538" i="1"/>
  <c r="AY538" i="1"/>
  <c r="AX538" i="1"/>
  <c r="AW538" i="1"/>
  <c r="AV538" i="1"/>
  <c r="BG537" i="1"/>
  <c r="BF537" i="1"/>
  <c r="BE537" i="1"/>
  <c r="BD537" i="1"/>
  <c r="BC537" i="1"/>
  <c r="BB537" i="1"/>
  <c r="BA537" i="1"/>
  <c r="AZ537" i="1"/>
  <c r="AY537" i="1"/>
  <c r="AX537" i="1"/>
  <c r="AW537" i="1"/>
  <c r="AV537" i="1"/>
  <c r="BG536" i="1"/>
  <c r="BF536" i="1"/>
  <c r="BE536" i="1"/>
  <c r="BD536" i="1"/>
  <c r="BC536" i="1"/>
  <c r="BB536" i="1"/>
  <c r="BA536" i="1"/>
  <c r="AZ536" i="1"/>
  <c r="AY536" i="1"/>
  <c r="AX536" i="1"/>
  <c r="AW536" i="1"/>
  <c r="AV536" i="1"/>
  <c r="BG535" i="1"/>
  <c r="BF535" i="1"/>
  <c r="BE535" i="1"/>
  <c r="BD535" i="1"/>
  <c r="BC535" i="1"/>
  <c r="BB535" i="1"/>
  <c r="BA535" i="1"/>
  <c r="AZ535" i="1"/>
  <c r="AY535" i="1"/>
  <c r="AX535" i="1"/>
  <c r="AW535" i="1"/>
  <c r="AV535" i="1"/>
  <c r="BG534" i="1"/>
  <c r="BF534" i="1"/>
  <c r="BE534" i="1"/>
  <c r="BD534" i="1"/>
  <c r="BC534" i="1"/>
  <c r="BB534" i="1"/>
  <c r="BA534" i="1"/>
  <c r="AZ534" i="1"/>
  <c r="AY534" i="1"/>
  <c r="AX534" i="1"/>
  <c r="AW534" i="1"/>
  <c r="AV534" i="1"/>
  <c r="BG533" i="1"/>
  <c r="BF533" i="1"/>
  <c r="BE533" i="1"/>
  <c r="BD533" i="1"/>
  <c r="BC533" i="1"/>
  <c r="BB533" i="1"/>
  <c r="BA533" i="1"/>
  <c r="AZ533" i="1"/>
  <c r="AY533" i="1"/>
  <c r="AX533" i="1"/>
  <c r="AW533" i="1"/>
  <c r="AV533" i="1"/>
  <c r="BG532" i="1"/>
  <c r="BF532" i="1"/>
  <c r="BE532" i="1"/>
  <c r="BD532" i="1"/>
  <c r="BC532" i="1"/>
  <c r="BB532" i="1"/>
  <c r="BA532" i="1"/>
  <c r="AZ532" i="1"/>
  <c r="AY532" i="1"/>
  <c r="AX532" i="1"/>
  <c r="AW532" i="1"/>
  <c r="AV532" i="1"/>
  <c r="BG531" i="1"/>
  <c r="BF531" i="1"/>
  <c r="BE531" i="1"/>
  <c r="BD531" i="1"/>
  <c r="BC531" i="1"/>
  <c r="BB531" i="1"/>
  <c r="BA531" i="1"/>
  <c r="AZ531" i="1"/>
  <c r="AY531" i="1"/>
  <c r="AX531" i="1"/>
  <c r="AW531" i="1"/>
  <c r="AV531" i="1"/>
  <c r="BG530" i="1"/>
  <c r="BF530" i="1"/>
  <c r="BE530" i="1"/>
  <c r="BD530" i="1"/>
  <c r="BC530" i="1"/>
  <c r="BB530" i="1"/>
  <c r="BA530" i="1"/>
  <c r="AZ530" i="1"/>
  <c r="AY530" i="1"/>
  <c r="AX530" i="1"/>
  <c r="AW530" i="1"/>
  <c r="AV530" i="1"/>
  <c r="BG529" i="1"/>
  <c r="BF529" i="1"/>
  <c r="BE529" i="1"/>
  <c r="BD529" i="1"/>
  <c r="BC529" i="1"/>
  <c r="BB529" i="1"/>
  <c r="BA529" i="1"/>
  <c r="AZ529" i="1"/>
  <c r="AY529" i="1"/>
  <c r="AX529" i="1"/>
  <c r="AW529" i="1"/>
  <c r="AV529" i="1"/>
  <c r="BG528" i="1"/>
  <c r="BF528" i="1"/>
  <c r="BE528" i="1"/>
  <c r="BD528" i="1"/>
  <c r="BC528" i="1"/>
  <c r="BB528" i="1"/>
  <c r="BA528" i="1"/>
  <c r="AZ528" i="1"/>
  <c r="AY528" i="1"/>
  <c r="AX528" i="1"/>
  <c r="AW528" i="1"/>
  <c r="AV528" i="1"/>
  <c r="BG527" i="1"/>
  <c r="BF527" i="1"/>
  <c r="BE527" i="1"/>
  <c r="BD527" i="1"/>
  <c r="BC527" i="1"/>
  <c r="BB527" i="1"/>
  <c r="BA527" i="1"/>
  <c r="AZ527" i="1"/>
  <c r="AY527" i="1"/>
  <c r="AX527" i="1"/>
  <c r="AW527" i="1"/>
  <c r="AV527" i="1"/>
  <c r="BG526" i="1"/>
  <c r="BF526" i="1"/>
  <c r="BE526" i="1"/>
  <c r="BD526" i="1"/>
  <c r="BC526" i="1"/>
  <c r="BB526" i="1"/>
  <c r="BA526" i="1"/>
  <c r="AZ526" i="1"/>
  <c r="AY526" i="1"/>
  <c r="AX526" i="1"/>
  <c r="AW526" i="1"/>
  <c r="AV526" i="1"/>
  <c r="BG525" i="1"/>
  <c r="BF525" i="1"/>
  <c r="BE525" i="1"/>
  <c r="BD525" i="1"/>
  <c r="BC525" i="1"/>
  <c r="BB525" i="1"/>
  <c r="BA525" i="1"/>
  <c r="AZ525" i="1"/>
  <c r="AY525" i="1"/>
  <c r="AX525" i="1"/>
  <c r="AW525" i="1"/>
  <c r="AV525" i="1"/>
  <c r="BG524" i="1"/>
  <c r="BF524" i="1"/>
  <c r="BE524" i="1"/>
  <c r="BD524" i="1"/>
  <c r="BC524" i="1"/>
  <c r="BB524" i="1"/>
  <c r="BA524" i="1"/>
  <c r="AZ524" i="1"/>
  <c r="AY524" i="1"/>
  <c r="AX524" i="1"/>
  <c r="AW524" i="1"/>
  <c r="AV524" i="1"/>
  <c r="BG523" i="1"/>
  <c r="BF523" i="1"/>
  <c r="BE523" i="1"/>
  <c r="BD523" i="1"/>
  <c r="BC523" i="1"/>
  <c r="BB523" i="1"/>
  <c r="BA523" i="1"/>
  <c r="AZ523" i="1"/>
  <c r="AY523" i="1"/>
  <c r="AX523" i="1"/>
  <c r="AW523" i="1"/>
  <c r="AV523" i="1"/>
  <c r="BG522" i="1"/>
  <c r="BF522" i="1"/>
  <c r="BE522" i="1"/>
  <c r="BD522" i="1"/>
  <c r="BC522" i="1"/>
  <c r="BB522" i="1"/>
  <c r="BA522" i="1"/>
  <c r="AZ522" i="1"/>
  <c r="AY522" i="1"/>
  <c r="AX522" i="1"/>
  <c r="AW522" i="1"/>
  <c r="AV522" i="1"/>
  <c r="BG521" i="1"/>
  <c r="BF521" i="1"/>
  <c r="BE521" i="1"/>
  <c r="BD521" i="1"/>
  <c r="BC521" i="1"/>
  <c r="BB521" i="1"/>
  <c r="BA521" i="1"/>
  <c r="AZ521" i="1"/>
  <c r="AY521" i="1"/>
  <c r="AX521" i="1"/>
  <c r="AW521" i="1"/>
  <c r="AV521" i="1"/>
  <c r="BG520" i="1"/>
  <c r="BF520" i="1"/>
  <c r="BE520" i="1"/>
  <c r="BD520" i="1"/>
  <c r="BC520" i="1"/>
  <c r="BB520" i="1"/>
  <c r="BA520" i="1"/>
  <c r="AZ520" i="1"/>
  <c r="AY520" i="1"/>
  <c r="AX520" i="1"/>
  <c r="AW520" i="1"/>
  <c r="AV520" i="1"/>
  <c r="BG519" i="1"/>
  <c r="BF519" i="1"/>
  <c r="BE519" i="1"/>
  <c r="BD519" i="1"/>
  <c r="BC519" i="1"/>
  <c r="BB519" i="1"/>
  <c r="BA519" i="1"/>
  <c r="AZ519" i="1"/>
  <c r="AY519" i="1"/>
  <c r="AX519" i="1"/>
  <c r="AW519" i="1"/>
  <c r="AV519" i="1"/>
  <c r="BG518" i="1"/>
  <c r="BF518" i="1"/>
  <c r="BE518" i="1"/>
  <c r="BD518" i="1"/>
  <c r="BC518" i="1"/>
  <c r="BB518" i="1"/>
  <c r="BA518" i="1"/>
  <c r="AZ518" i="1"/>
  <c r="AY518" i="1"/>
  <c r="AX518" i="1"/>
  <c r="AW518" i="1"/>
  <c r="AV518" i="1"/>
  <c r="BG517" i="1"/>
  <c r="BF517" i="1"/>
  <c r="BE517" i="1"/>
  <c r="BD517" i="1"/>
  <c r="BC517" i="1"/>
  <c r="BB517" i="1"/>
  <c r="BA517" i="1"/>
  <c r="AZ517" i="1"/>
  <c r="AY517" i="1"/>
  <c r="AX517" i="1"/>
  <c r="AW517" i="1"/>
  <c r="AV517" i="1"/>
  <c r="BG516" i="1"/>
  <c r="BF516" i="1"/>
  <c r="BE516" i="1"/>
  <c r="BD516" i="1"/>
  <c r="BC516" i="1"/>
  <c r="BB516" i="1"/>
  <c r="BA516" i="1"/>
  <c r="AZ516" i="1"/>
  <c r="AY516" i="1"/>
  <c r="AX516" i="1"/>
  <c r="AW516" i="1"/>
  <c r="AV516" i="1"/>
  <c r="BG515" i="1"/>
  <c r="BF515" i="1"/>
  <c r="BE515" i="1"/>
  <c r="BD515" i="1"/>
  <c r="BC515" i="1"/>
  <c r="BB515" i="1"/>
  <c r="BA515" i="1"/>
  <c r="AZ515" i="1"/>
  <c r="AY515" i="1"/>
  <c r="AX515" i="1"/>
  <c r="AW515" i="1"/>
  <c r="AV515" i="1"/>
  <c r="BG514" i="1"/>
  <c r="BF514" i="1"/>
  <c r="BE514" i="1"/>
  <c r="BD514" i="1"/>
  <c r="BC514" i="1"/>
  <c r="BB514" i="1"/>
  <c r="BA514" i="1"/>
  <c r="AZ514" i="1"/>
  <c r="AY514" i="1"/>
  <c r="AX514" i="1"/>
  <c r="AW514" i="1"/>
  <c r="AV514" i="1"/>
  <c r="BG513" i="1"/>
  <c r="BF513" i="1"/>
  <c r="BE513" i="1"/>
  <c r="BD513" i="1"/>
  <c r="BC513" i="1"/>
  <c r="BB513" i="1"/>
  <c r="BA513" i="1"/>
  <c r="AZ513" i="1"/>
  <c r="AY513" i="1"/>
  <c r="AX513" i="1"/>
  <c r="AW513" i="1"/>
  <c r="AV513" i="1"/>
  <c r="BG512" i="1"/>
  <c r="BF512" i="1"/>
  <c r="BE512" i="1"/>
  <c r="BD512" i="1"/>
  <c r="BC512" i="1"/>
  <c r="BB512" i="1"/>
  <c r="BA512" i="1"/>
  <c r="AZ512" i="1"/>
  <c r="AY512" i="1"/>
  <c r="AX512" i="1"/>
  <c r="AW512" i="1"/>
  <c r="AV512" i="1"/>
  <c r="BG511" i="1"/>
  <c r="BF511" i="1"/>
  <c r="BE511" i="1"/>
  <c r="BD511" i="1"/>
  <c r="BC511" i="1"/>
  <c r="BB511" i="1"/>
  <c r="BA511" i="1"/>
  <c r="AZ511" i="1"/>
  <c r="AY511" i="1"/>
  <c r="AX511" i="1"/>
  <c r="AW511" i="1"/>
  <c r="AV511" i="1"/>
  <c r="BG510" i="1"/>
  <c r="BF510" i="1"/>
  <c r="BE510" i="1"/>
  <c r="BD510" i="1"/>
  <c r="BC510" i="1"/>
  <c r="BB510" i="1"/>
  <c r="BA510" i="1"/>
  <c r="AZ510" i="1"/>
  <c r="AY510" i="1"/>
  <c r="AX510" i="1"/>
  <c r="AW510" i="1"/>
  <c r="AV510" i="1"/>
  <c r="BG509" i="1"/>
  <c r="BF509" i="1"/>
  <c r="BE509" i="1"/>
  <c r="BD509" i="1"/>
  <c r="BC509" i="1"/>
  <c r="BB509" i="1"/>
  <c r="BA509" i="1"/>
  <c r="AZ509" i="1"/>
  <c r="AY509" i="1"/>
  <c r="AX509" i="1"/>
  <c r="AW509" i="1"/>
  <c r="AV509" i="1"/>
  <c r="BG508" i="1"/>
  <c r="BF508" i="1"/>
  <c r="BE508" i="1"/>
  <c r="BD508" i="1"/>
  <c r="BC508" i="1"/>
  <c r="BB508" i="1"/>
  <c r="BA508" i="1"/>
  <c r="AZ508" i="1"/>
  <c r="AY508" i="1"/>
  <c r="AX508" i="1"/>
  <c r="AW508" i="1"/>
  <c r="AV508" i="1"/>
  <c r="BG507" i="1"/>
  <c r="BF507" i="1"/>
  <c r="BE507" i="1"/>
  <c r="BD507" i="1"/>
  <c r="BC507" i="1"/>
  <c r="BB507" i="1"/>
  <c r="BA507" i="1"/>
  <c r="AZ507" i="1"/>
  <c r="AY507" i="1"/>
  <c r="AX507" i="1"/>
  <c r="AW507" i="1"/>
  <c r="AV507" i="1"/>
  <c r="BG506" i="1"/>
  <c r="BF506" i="1"/>
  <c r="BE506" i="1"/>
  <c r="BD506" i="1"/>
  <c r="BC506" i="1"/>
  <c r="BB506" i="1"/>
  <c r="BA506" i="1"/>
  <c r="AZ506" i="1"/>
  <c r="AY506" i="1"/>
  <c r="AX506" i="1"/>
  <c r="AW506" i="1"/>
  <c r="AV506" i="1"/>
  <c r="BG505" i="1"/>
  <c r="BF505" i="1"/>
  <c r="BE505" i="1"/>
  <c r="BD505" i="1"/>
  <c r="BC505" i="1"/>
  <c r="BB505" i="1"/>
  <c r="BA505" i="1"/>
  <c r="AZ505" i="1"/>
  <c r="AY505" i="1"/>
  <c r="AX505" i="1"/>
  <c r="AW505" i="1"/>
  <c r="AV505" i="1"/>
  <c r="BG504" i="1"/>
  <c r="BF504" i="1"/>
  <c r="BE504" i="1"/>
  <c r="BD504" i="1"/>
  <c r="BC504" i="1"/>
  <c r="BB504" i="1"/>
  <c r="BA504" i="1"/>
  <c r="AZ504" i="1"/>
  <c r="AY504" i="1"/>
  <c r="AX504" i="1"/>
  <c r="AW504" i="1"/>
  <c r="AV504" i="1"/>
  <c r="BG503" i="1"/>
  <c r="BF503" i="1"/>
  <c r="BE503" i="1"/>
  <c r="BD503" i="1"/>
  <c r="BC503" i="1"/>
  <c r="BB503" i="1"/>
  <c r="BA503" i="1"/>
  <c r="AZ503" i="1"/>
  <c r="AY503" i="1"/>
  <c r="AX503" i="1"/>
  <c r="AW503" i="1"/>
  <c r="AV503" i="1"/>
  <c r="BG502" i="1"/>
  <c r="BF502" i="1"/>
  <c r="BE502" i="1"/>
  <c r="BD502" i="1"/>
  <c r="BC502" i="1"/>
  <c r="BB502" i="1"/>
  <c r="BA502" i="1"/>
  <c r="AZ502" i="1"/>
  <c r="AY502" i="1"/>
  <c r="AX502" i="1"/>
  <c r="AW502" i="1"/>
  <c r="AV502" i="1"/>
  <c r="BG501" i="1"/>
  <c r="BF501" i="1"/>
  <c r="BE501" i="1"/>
  <c r="BD501" i="1"/>
  <c r="BC501" i="1"/>
  <c r="BB501" i="1"/>
  <c r="BA501" i="1"/>
  <c r="AZ501" i="1"/>
  <c r="AY501" i="1"/>
  <c r="AX501" i="1"/>
  <c r="AW501" i="1"/>
  <c r="AV501" i="1"/>
  <c r="BG500" i="1"/>
  <c r="BF500" i="1"/>
  <c r="BE500" i="1"/>
  <c r="BD500" i="1"/>
  <c r="BC500" i="1"/>
  <c r="BB500" i="1"/>
  <c r="BA500" i="1"/>
  <c r="AZ500" i="1"/>
  <c r="AY500" i="1"/>
  <c r="AX500" i="1"/>
  <c r="AW500" i="1"/>
  <c r="AV500" i="1"/>
  <c r="BG499" i="1"/>
  <c r="BF499" i="1"/>
  <c r="BE499" i="1"/>
  <c r="BD499" i="1"/>
  <c r="BC499" i="1"/>
  <c r="BB499" i="1"/>
  <c r="BA499" i="1"/>
  <c r="AZ499" i="1"/>
  <c r="AY499" i="1"/>
  <c r="AX499" i="1"/>
  <c r="AW499" i="1"/>
  <c r="AV499" i="1"/>
  <c r="BG498" i="1"/>
  <c r="BF498" i="1"/>
  <c r="BE498" i="1"/>
  <c r="BD498" i="1"/>
  <c r="BC498" i="1"/>
  <c r="BB498" i="1"/>
  <c r="BA498" i="1"/>
  <c r="AZ498" i="1"/>
  <c r="AY498" i="1"/>
  <c r="AX498" i="1"/>
  <c r="AW498" i="1"/>
  <c r="AV498" i="1"/>
  <c r="BG497" i="1"/>
  <c r="BF497" i="1"/>
  <c r="BE497" i="1"/>
  <c r="BD497" i="1"/>
  <c r="BC497" i="1"/>
  <c r="BB497" i="1"/>
  <c r="BA497" i="1"/>
  <c r="AZ497" i="1"/>
  <c r="AY497" i="1"/>
  <c r="AX497" i="1"/>
  <c r="AW497" i="1"/>
  <c r="AV497" i="1"/>
  <c r="BG496" i="1"/>
  <c r="BF496" i="1"/>
  <c r="BE496" i="1"/>
  <c r="BD496" i="1"/>
  <c r="BC496" i="1"/>
  <c r="BB496" i="1"/>
  <c r="BA496" i="1"/>
  <c r="AZ496" i="1"/>
  <c r="AY496" i="1"/>
  <c r="AX496" i="1"/>
  <c r="AW496" i="1"/>
  <c r="AV496" i="1"/>
  <c r="BG495" i="1"/>
  <c r="BF495" i="1"/>
  <c r="BE495" i="1"/>
  <c r="BD495" i="1"/>
  <c r="BC495" i="1"/>
  <c r="BB495" i="1"/>
  <c r="BA495" i="1"/>
  <c r="AZ495" i="1"/>
  <c r="AY495" i="1"/>
  <c r="AX495" i="1"/>
  <c r="AW495" i="1"/>
  <c r="AV495" i="1"/>
  <c r="BG494" i="1"/>
  <c r="BF494" i="1"/>
  <c r="BE494" i="1"/>
  <c r="BD494" i="1"/>
  <c r="BC494" i="1"/>
  <c r="BB494" i="1"/>
  <c r="BA494" i="1"/>
  <c r="AZ494" i="1"/>
  <c r="AY494" i="1"/>
  <c r="AX494" i="1"/>
  <c r="AW494" i="1"/>
  <c r="AV494" i="1"/>
  <c r="BG493" i="1"/>
  <c r="BF493" i="1"/>
  <c r="BE493" i="1"/>
  <c r="BD493" i="1"/>
  <c r="BC493" i="1"/>
  <c r="BB493" i="1"/>
  <c r="BA493" i="1"/>
  <c r="AZ493" i="1"/>
  <c r="AY493" i="1"/>
  <c r="AX493" i="1"/>
  <c r="AW493" i="1"/>
  <c r="AV493" i="1"/>
  <c r="BG492" i="1"/>
  <c r="BF492" i="1"/>
  <c r="BE492" i="1"/>
  <c r="BD492" i="1"/>
  <c r="BC492" i="1"/>
  <c r="BB492" i="1"/>
  <c r="BA492" i="1"/>
  <c r="AZ492" i="1"/>
  <c r="AY492" i="1"/>
  <c r="AX492" i="1"/>
  <c r="AW492" i="1"/>
  <c r="AV492" i="1"/>
  <c r="BG491" i="1"/>
  <c r="BF491" i="1"/>
  <c r="BE491" i="1"/>
  <c r="BD491" i="1"/>
  <c r="BC491" i="1"/>
  <c r="BB491" i="1"/>
  <c r="BA491" i="1"/>
  <c r="AZ491" i="1"/>
  <c r="AY491" i="1"/>
  <c r="AX491" i="1"/>
  <c r="AW491" i="1"/>
  <c r="AV491" i="1"/>
  <c r="BG490" i="1"/>
  <c r="BF490" i="1"/>
  <c r="BE490" i="1"/>
  <c r="BD490" i="1"/>
  <c r="BC490" i="1"/>
  <c r="BB490" i="1"/>
  <c r="BA490" i="1"/>
  <c r="AZ490" i="1"/>
  <c r="AY490" i="1"/>
  <c r="AX490" i="1"/>
  <c r="AW490" i="1"/>
  <c r="AV490" i="1"/>
  <c r="BG489" i="1"/>
  <c r="BF489" i="1"/>
  <c r="BE489" i="1"/>
  <c r="BD489" i="1"/>
  <c r="BC489" i="1"/>
  <c r="BB489" i="1"/>
  <c r="BA489" i="1"/>
  <c r="AZ489" i="1"/>
  <c r="AY489" i="1"/>
  <c r="AX489" i="1"/>
  <c r="AW489" i="1"/>
  <c r="AV489" i="1"/>
  <c r="BG488" i="1"/>
  <c r="BF488" i="1"/>
  <c r="BE488" i="1"/>
  <c r="BD488" i="1"/>
  <c r="BC488" i="1"/>
  <c r="BB488" i="1"/>
  <c r="BA488" i="1"/>
  <c r="AZ488" i="1"/>
  <c r="AY488" i="1"/>
  <c r="AX488" i="1"/>
  <c r="AW488" i="1"/>
  <c r="AV488" i="1"/>
  <c r="BG487" i="1"/>
  <c r="BF487" i="1"/>
  <c r="BE487" i="1"/>
  <c r="BD487" i="1"/>
  <c r="BC487" i="1"/>
  <c r="BB487" i="1"/>
  <c r="BA487" i="1"/>
  <c r="AZ487" i="1"/>
  <c r="AY487" i="1"/>
  <c r="AX487" i="1"/>
  <c r="AW487" i="1"/>
  <c r="AV487" i="1"/>
  <c r="BG486" i="1"/>
  <c r="BF486" i="1"/>
  <c r="BE486" i="1"/>
  <c r="BD486" i="1"/>
  <c r="BC486" i="1"/>
  <c r="BB486" i="1"/>
  <c r="BA486" i="1"/>
  <c r="AZ486" i="1"/>
  <c r="AY486" i="1"/>
  <c r="AX486" i="1"/>
  <c r="AW486" i="1"/>
  <c r="AV486" i="1"/>
  <c r="BG485" i="1"/>
  <c r="BF485" i="1"/>
  <c r="BE485" i="1"/>
  <c r="BD485" i="1"/>
  <c r="BC485" i="1"/>
  <c r="BB485" i="1"/>
  <c r="BA485" i="1"/>
  <c r="AZ485" i="1"/>
  <c r="AY485" i="1"/>
  <c r="AX485" i="1"/>
  <c r="AW485" i="1"/>
  <c r="AV485" i="1"/>
  <c r="BG484" i="1"/>
  <c r="BF484" i="1"/>
  <c r="BE484" i="1"/>
  <c r="BD484" i="1"/>
  <c r="BC484" i="1"/>
  <c r="BB484" i="1"/>
  <c r="BA484" i="1"/>
  <c r="AZ484" i="1"/>
  <c r="AY484" i="1"/>
  <c r="AX484" i="1"/>
  <c r="AW484" i="1"/>
  <c r="AV484" i="1"/>
  <c r="BG483" i="1"/>
  <c r="BF483" i="1"/>
  <c r="BE483" i="1"/>
  <c r="BD483" i="1"/>
  <c r="BC483" i="1"/>
  <c r="BB483" i="1"/>
  <c r="BA483" i="1"/>
  <c r="AZ483" i="1"/>
  <c r="AY483" i="1"/>
  <c r="AX483" i="1"/>
  <c r="AW483" i="1"/>
  <c r="AV483" i="1"/>
  <c r="BG482" i="1"/>
  <c r="BF482" i="1"/>
  <c r="BE482" i="1"/>
  <c r="BD482" i="1"/>
  <c r="BC482" i="1"/>
  <c r="BB482" i="1"/>
  <c r="BA482" i="1"/>
  <c r="AZ482" i="1"/>
  <c r="AY482" i="1"/>
  <c r="AX482" i="1"/>
  <c r="AW482" i="1"/>
  <c r="AV482" i="1"/>
  <c r="BG481" i="1"/>
  <c r="BF481" i="1"/>
  <c r="BE481" i="1"/>
  <c r="BD481" i="1"/>
  <c r="BC481" i="1"/>
  <c r="BB481" i="1"/>
  <c r="BA481" i="1"/>
  <c r="AZ481" i="1"/>
  <c r="AY481" i="1"/>
  <c r="AX481" i="1"/>
  <c r="AW481" i="1"/>
  <c r="AV481" i="1"/>
  <c r="BG480" i="1"/>
  <c r="BF480" i="1"/>
  <c r="BE480" i="1"/>
  <c r="BD480" i="1"/>
  <c r="BC480" i="1"/>
  <c r="BB480" i="1"/>
  <c r="BA480" i="1"/>
  <c r="AZ480" i="1"/>
  <c r="AY480" i="1"/>
  <c r="AX480" i="1"/>
  <c r="AW480" i="1"/>
  <c r="AV480" i="1"/>
  <c r="BG479" i="1"/>
  <c r="BF479" i="1"/>
  <c r="BE479" i="1"/>
  <c r="BD479" i="1"/>
  <c r="BC479" i="1"/>
  <c r="BB479" i="1"/>
  <c r="BA479" i="1"/>
  <c r="AZ479" i="1"/>
  <c r="AY479" i="1"/>
  <c r="AX479" i="1"/>
  <c r="AW479" i="1"/>
  <c r="AV479" i="1"/>
  <c r="BG478" i="1"/>
  <c r="BF478" i="1"/>
  <c r="BE478" i="1"/>
  <c r="BD478" i="1"/>
  <c r="BC478" i="1"/>
  <c r="BB478" i="1"/>
  <c r="BA478" i="1"/>
  <c r="AZ478" i="1"/>
  <c r="AY478" i="1"/>
  <c r="AX478" i="1"/>
  <c r="AW478" i="1"/>
  <c r="AV478" i="1"/>
  <c r="BG477" i="1"/>
  <c r="BF477" i="1"/>
  <c r="BE477" i="1"/>
  <c r="BD477" i="1"/>
  <c r="BC477" i="1"/>
  <c r="BB477" i="1"/>
  <c r="BA477" i="1"/>
  <c r="AZ477" i="1"/>
  <c r="AY477" i="1"/>
  <c r="AX477" i="1"/>
  <c r="AW477" i="1"/>
  <c r="AV477" i="1"/>
  <c r="BG476" i="1"/>
  <c r="BF476" i="1"/>
  <c r="BE476" i="1"/>
  <c r="BD476" i="1"/>
  <c r="BC476" i="1"/>
  <c r="BB476" i="1"/>
  <c r="BA476" i="1"/>
  <c r="AZ476" i="1"/>
  <c r="AY476" i="1"/>
  <c r="AX476" i="1"/>
  <c r="AW476" i="1"/>
  <c r="AV476" i="1"/>
  <c r="BG475" i="1"/>
  <c r="BF475" i="1"/>
  <c r="BE475" i="1"/>
  <c r="BD475" i="1"/>
  <c r="BC475" i="1"/>
  <c r="BB475" i="1"/>
  <c r="BA475" i="1"/>
  <c r="AZ475" i="1"/>
  <c r="AY475" i="1"/>
  <c r="AX475" i="1"/>
  <c r="AW475" i="1"/>
  <c r="AV475" i="1"/>
  <c r="BG474" i="1"/>
  <c r="BF474" i="1"/>
  <c r="BE474" i="1"/>
  <c r="BD474" i="1"/>
  <c r="BC474" i="1"/>
  <c r="BB474" i="1"/>
  <c r="BA474" i="1"/>
  <c r="AZ474" i="1"/>
  <c r="AY474" i="1"/>
  <c r="AX474" i="1"/>
  <c r="AW474" i="1"/>
  <c r="AV474" i="1"/>
  <c r="BG473" i="1"/>
  <c r="BF473" i="1"/>
  <c r="BE473" i="1"/>
  <c r="BD473" i="1"/>
  <c r="BC473" i="1"/>
  <c r="BB473" i="1"/>
  <c r="BA473" i="1"/>
  <c r="AZ473" i="1"/>
  <c r="AY473" i="1"/>
  <c r="AX473" i="1"/>
  <c r="AW473" i="1"/>
  <c r="AV473" i="1"/>
  <c r="BG472" i="1"/>
  <c r="BF472" i="1"/>
  <c r="BE472" i="1"/>
  <c r="BD472" i="1"/>
  <c r="BC472" i="1"/>
  <c r="BB472" i="1"/>
  <c r="BA472" i="1"/>
  <c r="AZ472" i="1"/>
  <c r="AY472" i="1"/>
  <c r="AX472" i="1"/>
  <c r="AW472" i="1"/>
  <c r="AV472" i="1"/>
  <c r="BG471" i="1"/>
  <c r="BF471" i="1"/>
  <c r="BE471" i="1"/>
  <c r="BD471" i="1"/>
  <c r="BC471" i="1"/>
  <c r="BB471" i="1"/>
  <c r="BA471" i="1"/>
  <c r="AZ471" i="1"/>
  <c r="AY471" i="1"/>
  <c r="AX471" i="1"/>
  <c r="AW471" i="1"/>
  <c r="AV471" i="1"/>
  <c r="BG470" i="1"/>
  <c r="BF470" i="1"/>
  <c r="BE470" i="1"/>
  <c r="BD470" i="1"/>
  <c r="BC470" i="1"/>
  <c r="BB470" i="1"/>
  <c r="BA470" i="1"/>
  <c r="AZ470" i="1"/>
  <c r="AY470" i="1"/>
  <c r="AX470" i="1"/>
  <c r="AW470" i="1"/>
  <c r="AV470" i="1"/>
  <c r="BG469" i="1"/>
  <c r="BF469" i="1"/>
  <c r="BE469" i="1"/>
  <c r="BD469" i="1"/>
  <c r="BC469" i="1"/>
  <c r="BB469" i="1"/>
  <c r="BA469" i="1"/>
  <c r="AZ469" i="1"/>
  <c r="AY469" i="1"/>
  <c r="AX469" i="1"/>
  <c r="AW469" i="1"/>
  <c r="AV469" i="1"/>
  <c r="BG468" i="1"/>
  <c r="BF468" i="1"/>
  <c r="BE468" i="1"/>
  <c r="BD468" i="1"/>
  <c r="BC468" i="1"/>
  <c r="BB468" i="1"/>
  <c r="BA468" i="1"/>
  <c r="AZ468" i="1"/>
  <c r="AY468" i="1"/>
  <c r="AX468" i="1"/>
  <c r="AW468" i="1"/>
  <c r="AV468" i="1"/>
  <c r="BG467" i="1"/>
  <c r="BF467" i="1"/>
  <c r="BE467" i="1"/>
  <c r="BD467" i="1"/>
  <c r="BC467" i="1"/>
  <c r="BB467" i="1"/>
  <c r="BA467" i="1"/>
  <c r="AZ467" i="1"/>
  <c r="AY467" i="1"/>
  <c r="AX467" i="1"/>
  <c r="AW467" i="1"/>
  <c r="AV467" i="1"/>
  <c r="BG466" i="1"/>
  <c r="BF466" i="1"/>
  <c r="BE466" i="1"/>
  <c r="BD466" i="1"/>
  <c r="BC466" i="1"/>
  <c r="BB466" i="1"/>
  <c r="BA466" i="1"/>
  <c r="AZ466" i="1"/>
  <c r="AY466" i="1"/>
  <c r="AX466" i="1"/>
  <c r="AW466" i="1"/>
  <c r="AV466" i="1"/>
  <c r="BG465" i="1"/>
  <c r="BF465" i="1"/>
  <c r="BE465" i="1"/>
  <c r="BD465" i="1"/>
  <c r="BC465" i="1"/>
  <c r="BB465" i="1"/>
  <c r="BA465" i="1"/>
  <c r="AZ465" i="1"/>
  <c r="AY465" i="1"/>
  <c r="AX465" i="1"/>
  <c r="AW465" i="1"/>
  <c r="AV465" i="1"/>
  <c r="BG464" i="1"/>
  <c r="BF464" i="1"/>
  <c r="BE464" i="1"/>
  <c r="BD464" i="1"/>
  <c r="BC464" i="1"/>
  <c r="BB464" i="1"/>
  <c r="BA464" i="1"/>
  <c r="AZ464" i="1"/>
  <c r="AY464" i="1"/>
  <c r="AX464" i="1"/>
  <c r="AW464" i="1"/>
  <c r="AV464" i="1"/>
  <c r="BG463" i="1"/>
  <c r="BF463" i="1"/>
  <c r="BE463" i="1"/>
  <c r="BD463" i="1"/>
  <c r="BC463" i="1"/>
  <c r="BB463" i="1"/>
  <c r="BA463" i="1"/>
  <c r="AZ463" i="1"/>
  <c r="AY463" i="1"/>
  <c r="AX463" i="1"/>
  <c r="AW463" i="1"/>
  <c r="AV463" i="1"/>
  <c r="BG462" i="1"/>
  <c r="BF462" i="1"/>
  <c r="BE462" i="1"/>
  <c r="BD462" i="1"/>
  <c r="BC462" i="1"/>
  <c r="BB462" i="1"/>
  <c r="BA462" i="1"/>
  <c r="AZ462" i="1"/>
  <c r="AY462" i="1"/>
  <c r="AX462" i="1"/>
  <c r="AW462" i="1"/>
  <c r="AV462" i="1"/>
  <c r="BG461" i="1"/>
  <c r="BF461" i="1"/>
  <c r="BE461" i="1"/>
  <c r="BD461" i="1"/>
  <c r="BC461" i="1"/>
  <c r="BB461" i="1"/>
  <c r="BA461" i="1"/>
  <c r="AZ461" i="1"/>
  <c r="AY461" i="1"/>
  <c r="AX461" i="1"/>
  <c r="AW461" i="1"/>
  <c r="AV461" i="1"/>
  <c r="BG460" i="1"/>
  <c r="BF460" i="1"/>
  <c r="BE460" i="1"/>
  <c r="BD460" i="1"/>
  <c r="BC460" i="1"/>
  <c r="BB460" i="1"/>
  <c r="BA460" i="1"/>
  <c r="AZ460" i="1"/>
  <c r="AY460" i="1"/>
  <c r="AX460" i="1"/>
  <c r="AW460" i="1"/>
  <c r="AV460" i="1"/>
  <c r="BG459" i="1"/>
  <c r="BF459" i="1"/>
  <c r="BE459" i="1"/>
  <c r="BD459" i="1"/>
  <c r="BC459" i="1"/>
  <c r="BB459" i="1"/>
  <c r="BA459" i="1"/>
  <c r="AZ459" i="1"/>
  <c r="AY459" i="1"/>
  <c r="AX459" i="1"/>
  <c r="AW459" i="1"/>
  <c r="AV459" i="1"/>
  <c r="BG458" i="1"/>
  <c r="BF458" i="1"/>
  <c r="BE458" i="1"/>
  <c r="BD458" i="1"/>
  <c r="BC458" i="1"/>
  <c r="BB458" i="1"/>
  <c r="BA458" i="1"/>
  <c r="AZ458" i="1"/>
  <c r="AY458" i="1"/>
  <c r="AX458" i="1"/>
  <c r="AW458" i="1"/>
  <c r="AV458" i="1"/>
  <c r="BG457" i="1"/>
  <c r="BF457" i="1"/>
  <c r="BE457" i="1"/>
  <c r="BD457" i="1"/>
  <c r="BC457" i="1"/>
  <c r="BB457" i="1"/>
  <c r="BA457" i="1"/>
  <c r="AZ457" i="1"/>
  <c r="AY457" i="1"/>
  <c r="AX457" i="1"/>
  <c r="AW457" i="1"/>
  <c r="AV457" i="1"/>
  <c r="BG456" i="1"/>
  <c r="BF456" i="1"/>
  <c r="BE456" i="1"/>
  <c r="BD456" i="1"/>
  <c r="BC456" i="1"/>
  <c r="BB456" i="1"/>
  <c r="BA456" i="1"/>
  <c r="AZ456" i="1"/>
  <c r="AY456" i="1"/>
  <c r="AX456" i="1"/>
  <c r="AW456" i="1"/>
  <c r="AV456" i="1"/>
  <c r="BG455" i="1"/>
  <c r="BF455" i="1"/>
  <c r="BE455" i="1"/>
  <c r="BD455" i="1"/>
  <c r="BC455" i="1"/>
  <c r="BB455" i="1"/>
  <c r="BA455" i="1"/>
  <c r="AZ455" i="1"/>
  <c r="AY455" i="1"/>
  <c r="AX455" i="1"/>
  <c r="AW455" i="1"/>
  <c r="AV455" i="1"/>
  <c r="BG454" i="1"/>
  <c r="BF454" i="1"/>
  <c r="BE454" i="1"/>
  <c r="BD454" i="1"/>
  <c r="BC454" i="1"/>
  <c r="BB454" i="1"/>
  <c r="BA454" i="1"/>
  <c r="AZ454" i="1"/>
  <c r="AY454" i="1"/>
  <c r="AX454" i="1"/>
  <c r="AW454" i="1"/>
  <c r="AV454" i="1"/>
  <c r="BG453" i="1"/>
  <c r="BF453" i="1"/>
  <c r="BE453" i="1"/>
  <c r="BD453" i="1"/>
  <c r="BC453" i="1"/>
  <c r="BB453" i="1"/>
  <c r="BA453" i="1"/>
  <c r="AZ453" i="1"/>
  <c r="AY453" i="1"/>
  <c r="AX453" i="1"/>
  <c r="AW453" i="1"/>
  <c r="AV453" i="1"/>
  <c r="BG452" i="1"/>
  <c r="BF452" i="1"/>
  <c r="BE452" i="1"/>
  <c r="BD452" i="1"/>
  <c r="BC452" i="1"/>
  <c r="BB452" i="1"/>
  <c r="BA452" i="1"/>
  <c r="AZ452" i="1"/>
  <c r="AY452" i="1"/>
  <c r="AX452" i="1"/>
  <c r="AW452" i="1"/>
  <c r="AV452" i="1"/>
  <c r="BG451" i="1"/>
  <c r="BF451" i="1"/>
  <c r="BE451" i="1"/>
  <c r="BD451" i="1"/>
  <c r="BC451" i="1"/>
  <c r="BB451" i="1"/>
  <c r="BA451" i="1"/>
  <c r="AZ451" i="1"/>
  <c r="AY451" i="1"/>
  <c r="AX451" i="1"/>
  <c r="AW451" i="1"/>
  <c r="AV451" i="1"/>
  <c r="BG450" i="1"/>
  <c r="BF450" i="1"/>
  <c r="BE450" i="1"/>
  <c r="BD450" i="1"/>
  <c r="BC450" i="1"/>
  <c r="BB450" i="1"/>
  <c r="BA450" i="1"/>
  <c r="AZ450" i="1"/>
  <c r="AY450" i="1"/>
  <c r="AX450" i="1"/>
  <c r="AW450" i="1"/>
  <c r="AV450" i="1"/>
  <c r="BG449" i="1"/>
  <c r="BF449" i="1"/>
  <c r="BE449" i="1"/>
  <c r="BD449" i="1"/>
  <c r="BC449" i="1"/>
  <c r="BB449" i="1"/>
  <c r="BA449" i="1"/>
  <c r="AZ449" i="1"/>
  <c r="AY449" i="1"/>
  <c r="AX449" i="1"/>
  <c r="AW449" i="1"/>
  <c r="AV449" i="1"/>
  <c r="BG448" i="1"/>
  <c r="BF448" i="1"/>
  <c r="BE448" i="1"/>
  <c r="BD448" i="1"/>
  <c r="BC448" i="1"/>
  <c r="BB448" i="1"/>
  <c r="BA448" i="1"/>
  <c r="AZ448" i="1"/>
  <c r="AY448" i="1"/>
  <c r="AX448" i="1"/>
  <c r="AW448" i="1"/>
  <c r="AV448" i="1"/>
  <c r="BG447" i="1"/>
  <c r="BF447" i="1"/>
  <c r="BE447" i="1"/>
  <c r="BD447" i="1"/>
  <c r="BC447" i="1"/>
  <c r="BB447" i="1"/>
  <c r="BA447" i="1"/>
  <c r="AZ447" i="1"/>
  <c r="AY447" i="1"/>
  <c r="AX447" i="1"/>
  <c r="AW447" i="1"/>
  <c r="AV447" i="1"/>
  <c r="BG446" i="1"/>
  <c r="BF446" i="1"/>
  <c r="BE446" i="1"/>
  <c r="BD446" i="1"/>
  <c r="BC446" i="1"/>
  <c r="BB446" i="1"/>
  <c r="BA446" i="1"/>
  <c r="AZ446" i="1"/>
  <c r="AY446" i="1"/>
  <c r="AX446" i="1"/>
  <c r="AW446" i="1"/>
  <c r="AV446" i="1"/>
  <c r="BG445" i="1"/>
  <c r="BF445" i="1"/>
  <c r="BE445" i="1"/>
  <c r="BD445" i="1"/>
  <c r="BC445" i="1"/>
  <c r="BB445" i="1"/>
  <c r="BA445" i="1"/>
  <c r="AZ445" i="1"/>
  <c r="AY445" i="1"/>
  <c r="AX445" i="1"/>
  <c r="AW445" i="1"/>
  <c r="AV445" i="1"/>
  <c r="BG444" i="1"/>
  <c r="BF444" i="1"/>
  <c r="BE444" i="1"/>
  <c r="BD444" i="1"/>
  <c r="BC444" i="1"/>
  <c r="BB444" i="1"/>
  <c r="BA444" i="1"/>
  <c r="AZ444" i="1"/>
  <c r="AY444" i="1"/>
  <c r="AX444" i="1"/>
  <c r="AW444" i="1"/>
  <c r="AV444" i="1"/>
  <c r="BG443" i="1"/>
  <c r="BF443" i="1"/>
  <c r="BE443" i="1"/>
  <c r="BD443" i="1"/>
  <c r="BC443" i="1"/>
  <c r="BB443" i="1"/>
  <c r="BA443" i="1"/>
  <c r="AZ443" i="1"/>
  <c r="AY443" i="1"/>
  <c r="AX443" i="1"/>
  <c r="AW443" i="1"/>
  <c r="AV443" i="1"/>
  <c r="BG442" i="1"/>
  <c r="BF442" i="1"/>
  <c r="BE442" i="1"/>
  <c r="BD442" i="1"/>
  <c r="BC442" i="1"/>
  <c r="BB442" i="1"/>
  <c r="BA442" i="1"/>
  <c r="AZ442" i="1"/>
  <c r="AY442" i="1"/>
  <c r="AX442" i="1"/>
  <c r="AW442" i="1"/>
  <c r="AV442" i="1"/>
  <c r="BG441" i="1"/>
  <c r="BF441" i="1"/>
  <c r="BE441" i="1"/>
  <c r="BD441" i="1"/>
  <c r="BC441" i="1"/>
  <c r="BB441" i="1"/>
  <c r="BA441" i="1"/>
  <c r="AZ441" i="1"/>
  <c r="AY441" i="1"/>
  <c r="AX441" i="1"/>
  <c r="AW441" i="1"/>
  <c r="AV441" i="1"/>
  <c r="BG440" i="1"/>
  <c r="BF440" i="1"/>
  <c r="BE440" i="1"/>
  <c r="BD440" i="1"/>
  <c r="BC440" i="1"/>
  <c r="BB440" i="1"/>
  <c r="BA440" i="1"/>
  <c r="AZ440" i="1"/>
  <c r="AY440" i="1"/>
  <c r="AX440" i="1"/>
  <c r="AW440" i="1"/>
  <c r="AV440" i="1"/>
  <c r="BG439" i="1"/>
  <c r="BF439" i="1"/>
  <c r="BE439" i="1"/>
  <c r="BD439" i="1"/>
  <c r="BC439" i="1"/>
  <c r="BB439" i="1"/>
  <c r="BA439" i="1"/>
  <c r="AZ439" i="1"/>
  <c r="AY439" i="1"/>
  <c r="AX439" i="1"/>
  <c r="AW439" i="1"/>
  <c r="AV439" i="1"/>
  <c r="BG438" i="1"/>
  <c r="BF438" i="1"/>
  <c r="BE438" i="1"/>
  <c r="BD438" i="1"/>
  <c r="BC438" i="1"/>
  <c r="BB438" i="1"/>
  <c r="BA438" i="1"/>
  <c r="AZ438" i="1"/>
  <c r="AY438" i="1"/>
  <c r="AX438" i="1"/>
  <c r="AW438" i="1"/>
  <c r="AV438" i="1"/>
  <c r="BG437" i="1"/>
  <c r="BF437" i="1"/>
  <c r="BE437" i="1"/>
  <c r="BD437" i="1"/>
  <c r="BC437" i="1"/>
  <c r="BB437" i="1"/>
  <c r="BA437" i="1"/>
  <c r="AZ437" i="1"/>
  <c r="AY437" i="1"/>
  <c r="AX437" i="1"/>
  <c r="AW437" i="1"/>
  <c r="AV437" i="1"/>
  <c r="BG436" i="1"/>
  <c r="BF436" i="1"/>
  <c r="BE436" i="1"/>
  <c r="BD436" i="1"/>
  <c r="BC436" i="1"/>
  <c r="BB436" i="1"/>
  <c r="BA436" i="1"/>
  <c r="AZ436" i="1"/>
  <c r="AY436" i="1"/>
  <c r="AX436" i="1"/>
  <c r="AW436" i="1"/>
  <c r="AV436" i="1"/>
  <c r="BG435" i="1"/>
  <c r="BF435" i="1"/>
  <c r="BE435" i="1"/>
  <c r="BD435" i="1"/>
  <c r="BC435" i="1"/>
  <c r="BB435" i="1"/>
  <c r="BA435" i="1"/>
  <c r="AZ435" i="1"/>
  <c r="AY435" i="1"/>
  <c r="AX435" i="1"/>
  <c r="AW435" i="1"/>
  <c r="AV435" i="1"/>
  <c r="BG434" i="1"/>
  <c r="BF434" i="1"/>
  <c r="BE434" i="1"/>
  <c r="BD434" i="1"/>
  <c r="BC434" i="1"/>
  <c r="BB434" i="1"/>
  <c r="BA434" i="1"/>
  <c r="AZ434" i="1"/>
  <c r="AY434" i="1"/>
  <c r="AX434" i="1"/>
  <c r="AW434" i="1"/>
  <c r="AV434" i="1"/>
  <c r="BG433" i="1"/>
  <c r="BF433" i="1"/>
  <c r="BE433" i="1"/>
  <c r="BD433" i="1"/>
  <c r="BC433" i="1"/>
  <c r="BB433" i="1"/>
  <c r="BA433" i="1"/>
  <c r="AZ433" i="1"/>
  <c r="AY433" i="1"/>
  <c r="AX433" i="1"/>
  <c r="AW433" i="1"/>
  <c r="AV433" i="1"/>
  <c r="BG432" i="1"/>
  <c r="BF432" i="1"/>
  <c r="BE432" i="1"/>
  <c r="BD432" i="1"/>
  <c r="BC432" i="1"/>
  <c r="BB432" i="1"/>
  <c r="BA432" i="1"/>
  <c r="AZ432" i="1"/>
  <c r="AY432" i="1"/>
  <c r="AX432" i="1"/>
  <c r="AW432" i="1"/>
  <c r="AV432" i="1"/>
  <c r="BG431" i="1"/>
  <c r="BF431" i="1"/>
  <c r="BE431" i="1"/>
  <c r="BD431" i="1"/>
  <c r="BC431" i="1"/>
  <c r="BB431" i="1"/>
  <c r="BA431" i="1"/>
  <c r="AZ431" i="1"/>
  <c r="AY431" i="1"/>
  <c r="AX431" i="1"/>
  <c r="AW431" i="1"/>
  <c r="AV431" i="1"/>
  <c r="BG430" i="1"/>
  <c r="BF430" i="1"/>
  <c r="BE430" i="1"/>
  <c r="BD430" i="1"/>
  <c r="BC430" i="1"/>
  <c r="BB430" i="1"/>
  <c r="BA430" i="1"/>
  <c r="AZ430" i="1"/>
  <c r="AY430" i="1"/>
  <c r="AX430" i="1"/>
  <c r="AW430" i="1"/>
  <c r="AV430" i="1"/>
  <c r="BG429" i="1"/>
  <c r="BF429" i="1"/>
  <c r="BE429" i="1"/>
  <c r="BD429" i="1"/>
  <c r="BC429" i="1"/>
  <c r="BB429" i="1"/>
  <c r="BA429" i="1"/>
  <c r="AZ429" i="1"/>
  <c r="AY429" i="1"/>
  <c r="AX429" i="1"/>
  <c r="AW429" i="1"/>
  <c r="AV429" i="1"/>
  <c r="BG428" i="1"/>
  <c r="BF428" i="1"/>
  <c r="BE428" i="1"/>
  <c r="BD428" i="1"/>
  <c r="BC428" i="1"/>
  <c r="BB428" i="1"/>
  <c r="BA428" i="1"/>
  <c r="AZ428" i="1"/>
  <c r="AY428" i="1"/>
  <c r="AX428" i="1"/>
  <c r="AW428" i="1"/>
  <c r="AV428" i="1"/>
  <c r="BG427" i="1"/>
  <c r="BF427" i="1"/>
  <c r="BE427" i="1"/>
  <c r="BD427" i="1"/>
  <c r="BC427" i="1"/>
  <c r="BB427" i="1"/>
  <c r="BA427" i="1"/>
  <c r="AZ427" i="1"/>
  <c r="AY427" i="1"/>
  <c r="AX427" i="1"/>
  <c r="AW427" i="1"/>
  <c r="AV427" i="1"/>
  <c r="BG426" i="1"/>
  <c r="BF426" i="1"/>
  <c r="BE426" i="1"/>
  <c r="BD426" i="1"/>
  <c r="BC426" i="1"/>
  <c r="BB426" i="1"/>
  <c r="BA426" i="1"/>
  <c r="AZ426" i="1"/>
  <c r="AY426" i="1"/>
  <c r="AX426" i="1"/>
  <c r="AW426" i="1"/>
  <c r="AV426" i="1"/>
  <c r="BG425" i="1"/>
  <c r="BF425" i="1"/>
  <c r="BE425" i="1"/>
  <c r="BD425" i="1"/>
  <c r="BC425" i="1"/>
  <c r="BB425" i="1"/>
  <c r="BA425" i="1"/>
  <c r="AZ425" i="1"/>
  <c r="AY425" i="1"/>
  <c r="AX425" i="1"/>
  <c r="AW425" i="1"/>
  <c r="AV425" i="1"/>
  <c r="BG424" i="1"/>
  <c r="BF424" i="1"/>
  <c r="BE424" i="1"/>
  <c r="BD424" i="1"/>
  <c r="BC424" i="1"/>
  <c r="BB424" i="1"/>
  <c r="BA424" i="1"/>
  <c r="AZ424" i="1"/>
  <c r="AY424" i="1"/>
  <c r="AX424" i="1"/>
  <c r="AW424" i="1"/>
  <c r="AV424" i="1"/>
  <c r="BG423" i="1"/>
  <c r="BF423" i="1"/>
  <c r="BE423" i="1"/>
  <c r="BD423" i="1"/>
  <c r="BC423" i="1"/>
  <c r="BB423" i="1"/>
  <c r="BA423" i="1"/>
  <c r="AZ423" i="1"/>
  <c r="AY423" i="1"/>
  <c r="AX423" i="1"/>
  <c r="AW423" i="1"/>
  <c r="AV423" i="1"/>
  <c r="BG422" i="1"/>
  <c r="BF422" i="1"/>
  <c r="BE422" i="1"/>
  <c r="BD422" i="1"/>
  <c r="BC422" i="1"/>
  <c r="BB422" i="1"/>
  <c r="BA422" i="1"/>
  <c r="AZ422" i="1"/>
  <c r="AY422" i="1"/>
  <c r="AX422" i="1"/>
  <c r="AW422" i="1"/>
  <c r="AV422" i="1"/>
  <c r="BG421" i="1"/>
  <c r="BF421" i="1"/>
  <c r="BE421" i="1"/>
  <c r="BD421" i="1"/>
  <c r="BC421" i="1"/>
  <c r="BB421" i="1"/>
  <c r="BA421" i="1"/>
  <c r="AZ421" i="1"/>
  <c r="AY421" i="1"/>
  <c r="AX421" i="1"/>
  <c r="AW421" i="1"/>
  <c r="AV421" i="1"/>
  <c r="BG420" i="1"/>
  <c r="BF420" i="1"/>
  <c r="BE420" i="1"/>
  <c r="BD420" i="1"/>
  <c r="BC420" i="1"/>
  <c r="BB420" i="1"/>
  <c r="BA420" i="1"/>
  <c r="AZ420" i="1"/>
  <c r="AY420" i="1"/>
  <c r="AX420" i="1"/>
  <c r="AW420" i="1"/>
  <c r="AV420" i="1"/>
  <c r="BG419" i="1"/>
  <c r="BF419" i="1"/>
  <c r="BE419" i="1"/>
  <c r="BD419" i="1"/>
  <c r="BC419" i="1"/>
  <c r="BB419" i="1"/>
  <c r="BA419" i="1"/>
  <c r="AZ419" i="1"/>
  <c r="AY419" i="1"/>
  <c r="AX419" i="1"/>
  <c r="AW419" i="1"/>
  <c r="AV419" i="1"/>
  <c r="BG418" i="1"/>
  <c r="BF418" i="1"/>
  <c r="BE418" i="1"/>
  <c r="BD418" i="1"/>
  <c r="BC418" i="1"/>
  <c r="BB418" i="1"/>
  <c r="BA418" i="1"/>
  <c r="AZ418" i="1"/>
  <c r="AY418" i="1"/>
  <c r="AX418" i="1"/>
  <c r="AW418" i="1"/>
  <c r="AV418" i="1"/>
  <c r="BG417" i="1"/>
  <c r="BF417" i="1"/>
  <c r="BE417" i="1"/>
  <c r="BD417" i="1"/>
  <c r="BC417" i="1"/>
  <c r="BB417" i="1"/>
  <c r="BA417" i="1"/>
  <c r="AZ417" i="1"/>
  <c r="AY417" i="1"/>
  <c r="AX417" i="1"/>
  <c r="AW417" i="1"/>
  <c r="AV417" i="1"/>
  <c r="BG416" i="1"/>
  <c r="BF416" i="1"/>
  <c r="BE416" i="1"/>
  <c r="BD416" i="1"/>
  <c r="BC416" i="1"/>
  <c r="BB416" i="1"/>
  <c r="BA416" i="1"/>
  <c r="AZ416" i="1"/>
  <c r="AY416" i="1"/>
  <c r="AX416" i="1"/>
  <c r="AW416" i="1"/>
  <c r="AV416" i="1"/>
  <c r="BG415" i="1"/>
  <c r="BF415" i="1"/>
  <c r="BE415" i="1"/>
  <c r="BD415" i="1"/>
  <c r="BC415" i="1"/>
  <c r="BB415" i="1"/>
  <c r="BA415" i="1"/>
  <c r="AZ415" i="1"/>
  <c r="AY415" i="1"/>
  <c r="AX415" i="1"/>
  <c r="AW415" i="1"/>
  <c r="AV415" i="1"/>
  <c r="BG414" i="1"/>
  <c r="BF414" i="1"/>
  <c r="BE414" i="1"/>
  <c r="BD414" i="1"/>
  <c r="BC414" i="1"/>
  <c r="BB414" i="1"/>
  <c r="BA414" i="1"/>
  <c r="AZ414" i="1"/>
  <c r="AY414" i="1"/>
  <c r="AX414" i="1"/>
  <c r="AW414" i="1"/>
  <c r="AV414" i="1"/>
  <c r="BG413" i="1"/>
  <c r="BF413" i="1"/>
  <c r="BE413" i="1"/>
  <c r="BD413" i="1"/>
  <c r="BC413" i="1"/>
  <c r="BB413" i="1"/>
  <c r="BA413" i="1"/>
  <c r="AZ413" i="1"/>
  <c r="AY413" i="1"/>
  <c r="AX413" i="1"/>
  <c r="AW413" i="1"/>
  <c r="AV413" i="1"/>
  <c r="BG412" i="1"/>
  <c r="BF412" i="1"/>
  <c r="BE412" i="1"/>
  <c r="BD412" i="1"/>
  <c r="BC412" i="1"/>
  <c r="BB412" i="1"/>
  <c r="BA412" i="1"/>
  <c r="AZ412" i="1"/>
  <c r="AY412" i="1"/>
  <c r="AX412" i="1"/>
  <c r="AW412" i="1"/>
  <c r="AV412" i="1"/>
  <c r="BG411" i="1"/>
  <c r="BF411" i="1"/>
  <c r="BE411" i="1"/>
  <c r="BD411" i="1"/>
  <c r="BC411" i="1"/>
  <c r="BB411" i="1"/>
  <c r="BA411" i="1"/>
  <c r="AZ411" i="1"/>
  <c r="AY411" i="1"/>
  <c r="AX411" i="1"/>
  <c r="AW411" i="1"/>
  <c r="AV411" i="1"/>
  <c r="BG410" i="1"/>
  <c r="BF410" i="1"/>
  <c r="BE410" i="1"/>
  <c r="BD410" i="1"/>
  <c r="BC410" i="1"/>
  <c r="BB410" i="1"/>
  <c r="BA410" i="1"/>
  <c r="AZ410" i="1"/>
  <c r="AY410" i="1"/>
  <c r="AX410" i="1"/>
  <c r="AW410" i="1"/>
  <c r="AV410" i="1"/>
  <c r="BG409" i="1"/>
  <c r="BF409" i="1"/>
  <c r="BE409" i="1"/>
  <c r="BD409" i="1"/>
  <c r="BC409" i="1"/>
  <c r="BB409" i="1"/>
  <c r="BA409" i="1"/>
  <c r="AZ409" i="1"/>
  <c r="AY409" i="1"/>
  <c r="AX409" i="1"/>
  <c r="AW409" i="1"/>
  <c r="AV409" i="1"/>
  <c r="BG408" i="1"/>
  <c r="BF408" i="1"/>
  <c r="BE408" i="1"/>
  <c r="BD408" i="1"/>
  <c r="BC408" i="1"/>
  <c r="BB408" i="1"/>
  <c r="BA408" i="1"/>
  <c r="AZ408" i="1"/>
  <c r="AY408" i="1"/>
  <c r="AX408" i="1"/>
  <c r="AW408" i="1"/>
  <c r="AV408" i="1"/>
  <c r="BG407" i="1"/>
  <c r="BF407" i="1"/>
  <c r="BE407" i="1"/>
  <c r="BD407" i="1"/>
  <c r="BC407" i="1"/>
  <c r="BB407" i="1"/>
  <c r="BA407" i="1"/>
  <c r="AZ407" i="1"/>
  <c r="AY407" i="1"/>
  <c r="AX407" i="1"/>
  <c r="AW407" i="1"/>
  <c r="AV407" i="1"/>
  <c r="BG406" i="1"/>
  <c r="BF406" i="1"/>
  <c r="BE406" i="1"/>
  <c r="BD406" i="1"/>
  <c r="BC406" i="1"/>
  <c r="BB406" i="1"/>
  <c r="BA406" i="1"/>
  <c r="AZ406" i="1"/>
  <c r="AY406" i="1"/>
  <c r="AX406" i="1"/>
  <c r="AW406" i="1"/>
  <c r="AV406" i="1"/>
  <c r="BG405" i="1"/>
  <c r="BF405" i="1"/>
  <c r="BE405" i="1"/>
  <c r="BD405" i="1"/>
  <c r="BC405" i="1"/>
  <c r="BB405" i="1"/>
  <c r="BA405" i="1"/>
  <c r="AZ405" i="1"/>
  <c r="AY405" i="1"/>
  <c r="AX405" i="1"/>
  <c r="AW405" i="1"/>
  <c r="AV405" i="1"/>
  <c r="BG404" i="1"/>
  <c r="BF404" i="1"/>
  <c r="BE404" i="1"/>
  <c r="BD404" i="1"/>
  <c r="BC404" i="1"/>
  <c r="BB404" i="1"/>
  <c r="BA404" i="1"/>
  <c r="AZ404" i="1"/>
  <c r="AY404" i="1"/>
  <c r="AX404" i="1"/>
  <c r="AW404" i="1"/>
  <c r="AV404" i="1"/>
  <c r="BG403" i="1"/>
  <c r="BF403" i="1"/>
  <c r="BE403" i="1"/>
  <c r="BD403" i="1"/>
  <c r="BC403" i="1"/>
  <c r="BB403" i="1"/>
  <c r="BA403" i="1"/>
  <c r="AZ403" i="1"/>
  <c r="AY403" i="1"/>
  <c r="AX403" i="1"/>
  <c r="AW403" i="1"/>
  <c r="AV403" i="1"/>
  <c r="BG402" i="1"/>
  <c r="BF402" i="1"/>
  <c r="BE402" i="1"/>
  <c r="BD402" i="1"/>
  <c r="BC402" i="1"/>
  <c r="BB402" i="1"/>
  <c r="BA402" i="1"/>
  <c r="AZ402" i="1"/>
  <c r="AY402" i="1"/>
  <c r="AX402" i="1"/>
  <c r="AW402" i="1"/>
  <c r="AV402" i="1"/>
  <c r="BG401" i="1"/>
  <c r="BF401" i="1"/>
  <c r="BE401" i="1"/>
  <c r="BD401" i="1"/>
  <c r="BC401" i="1"/>
  <c r="BB401" i="1"/>
  <c r="BA401" i="1"/>
  <c r="AZ401" i="1"/>
  <c r="AY401" i="1"/>
  <c r="AX401" i="1"/>
  <c r="AW401" i="1"/>
  <c r="AV401" i="1"/>
  <c r="BG400" i="1"/>
  <c r="BF400" i="1"/>
  <c r="BE400" i="1"/>
  <c r="BD400" i="1"/>
  <c r="BC400" i="1"/>
  <c r="BB400" i="1"/>
  <c r="BA400" i="1"/>
  <c r="AZ400" i="1"/>
  <c r="AY400" i="1"/>
  <c r="AX400" i="1"/>
  <c r="AW400" i="1"/>
  <c r="AV400" i="1"/>
  <c r="BG399" i="1"/>
  <c r="BF399" i="1"/>
  <c r="BE399" i="1"/>
  <c r="BD399" i="1"/>
  <c r="BC399" i="1"/>
  <c r="BB399" i="1"/>
  <c r="BA399" i="1"/>
  <c r="AZ399" i="1"/>
  <c r="AY399" i="1"/>
  <c r="AX399" i="1"/>
  <c r="AW399" i="1"/>
  <c r="AV399" i="1"/>
  <c r="BG398" i="1"/>
  <c r="BF398" i="1"/>
  <c r="BE398" i="1"/>
  <c r="BD398" i="1"/>
  <c r="BC398" i="1"/>
  <c r="BB398" i="1"/>
  <c r="BA398" i="1"/>
  <c r="AZ398" i="1"/>
  <c r="AY398" i="1"/>
  <c r="AX398" i="1"/>
  <c r="AW398" i="1"/>
  <c r="AV398" i="1"/>
  <c r="BG397" i="1"/>
  <c r="BF397" i="1"/>
  <c r="BE397" i="1"/>
  <c r="BD397" i="1"/>
  <c r="BC397" i="1"/>
  <c r="BB397" i="1"/>
  <c r="BA397" i="1"/>
  <c r="AZ397" i="1"/>
  <c r="AY397" i="1"/>
  <c r="AX397" i="1"/>
  <c r="AW397" i="1"/>
  <c r="AV397" i="1"/>
  <c r="BG396" i="1"/>
  <c r="BF396" i="1"/>
  <c r="BE396" i="1"/>
  <c r="BD396" i="1"/>
  <c r="BC396" i="1"/>
  <c r="BB396" i="1"/>
  <c r="BA396" i="1"/>
  <c r="AZ396" i="1"/>
  <c r="AY396" i="1"/>
  <c r="AX396" i="1"/>
  <c r="AW396" i="1"/>
  <c r="AV396" i="1"/>
  <c r="BG395" i="1"/>
  <c r="BF395" i="1"/>
  <c r="BE395" i="1"/>
  <c r="BD395" i="1"/>
  <c r="BC395" i="1"/>
  <c r="BB395" i="1"/>
  <c r="BA395" i="1"/>
  <c r="AZ395" i="1"/>
  <c r="AY395" i="1"/>
  <c r="AX395" i="1"/>
  <c r="AW395" i="1"/>
  <c r="AV395" i="1"/>
  <c r="BG394" i="1"/>
  <c r="BF394" i="1"/>
  <c r="BE394" i="1"/>
  <c r="BD394" i="1"/>
  <c r="BC394" i="1"/>
  <c r="BB394" i="1"/>
  <c r="BA394" i="1"/>
  <c r="AZ394" i="1"/>
  <c r="AY394" i="1"/>
  <c r="AX394" i="1"/>
  <c r="AW394" i="1"/>
  <c r="AV394" i="1"/>
  <c r="BG393" i="1"/>
  <c r="BF393" i="1"/>
  <c r="BE393" i="1"/>
  <c r="BD393" i="1"/>
  <c r="BC393" i="1"/>
  <c r="BB393" i="1"/>
  <c r="BA393" i="1"/>
  <c r="AZ393" i="1"/>
  <c r="AY393" i="1"/>
  <c r="AX393" i="1"/>
  <c r="AW393" i="1"/>
  <c r="AV393" i="1"/>
  <c r="BG392" i="1"/>
  <c r="BF392" i="1"/>
  <c r="BE392" i="1"/>
  <c r="BD392" i="1"/>
  <c r="BC392" i="1"/>
  <c r="BB392" i="1"/>
  <c r="BA392" i="1"/>
  <c r="AZ392" i="1"/>
  <c r="AY392" i="1"/>
  <c r="AX392" i="1"/>
  <c r="AW392" i="1"/>
  <c r="AV392" i="1"/>
  <c r="BG391" i="1"/>
  <c r="BF391" i="1"/>
  <c r="BE391" i="1"/>
  <c r="BD391" i="1"/>
  <c r="BC391" i="1"/>
  <c r="BB391" i="1"/>
  <c r="BA391" i="1"/>
  <c r="AZ391" i="1"/>
  <c r="AY391" i="1"/>
  <c r="AX391" i="1"/>
  <c r="AW391" i="1"/>
  <c r="AV391" i="1"/>
  <c r="BG390" i="1"/>
  <c r="BF390" i="1"/>
  <c r="BE390" i="1"/>
  <c r="BD390" i="1"/>
  <c r="BC390" i="1"/>
  <c r="BB390" i="1"/>
  <c r="BA390" i="1"/>
  <c r="AZ390" i="1"/>
  <c r="AY390" i="1"/>
  <c r="AX390" i="1"/>
  <c r="AW390" i="1"/>
  <c r="AV390" i="1"/>
  <c r="BG389" i="1"/>
  <c r="BF389" i="1"/>
  <c r="BE389" i="1"/>
  <c r="BD389" i="1"/>
  <c r="BC389" i="1"/>
  <c r="BB389" i="1"/>
  <c r="BA389" i="1"/>
  <c r="AZ389" i="1"/>
  <c r="AY389" i="1"/>
  <c r="AX389" i="1"/>
  <c r="AW389" i="1"/>
  <c r="AV389" i="1"/>
  <c r="BG388" i="1"/>
  <c r="BF388" i="1"/>
  <c r="BE388" i="1"/>
  <c r="BD388" i="1"/>
  <c r="BC388" i="1"/>
  <c r="BB388" i="1"/>
  <c r="BA388" i="1"/>
  <c r="AZ388" i="1"/>
  <c r="AY388" i="1"/>
  <c r="AX388" i="1"/>
  <c r="AW388" i="1"/>
  <c r="AV388" i="1"/>
  <c r="BG387" i="1"/>
  <c r="BF387" i="1"/>
  <c r="BE387" i="1"/>
  <c r="BD387" i="1"/>
  <c r="BC387" i="1"/>
  <c r="BB387" i="1"/>
  <c r="BA387" i="1"/>
  <c r="AZ387" i="1"/>
  <c r="AY387" i="1"/>
  <c r="AX387" i="1"/>
  <c r="AW387" i="1"/>
  <c r="AV387" i="1"/>
  <c r="BG386" i="1"/>
  <c r="BF386" i="1"/>
  <c r="BE386" i="1"/>
  <c r="BD386" i="1"/>
  <c r="BC386" i="1"/>
  <c r="BB386" i="1"/>
  <c r="BA386" i="1"/>
  <c r="AZ386" i="1"/>
  <c r="AY386" i="1"/>
  <c r="AX386" i="1"/>
  <c r="AW386" i="1"/>
  <c r="AV386" i="1"/>
  <c r="BG385" i="1"/>
  <c r="BF385" i="1"/>
  <c r="BE385" i="1"/>
  <c r="BD385" i="1"/>
  <c r="BC385" i="1"/>
  <c r="BB385" i="1"/>
  <c r="BA385" i="1"/>
  <c r="AZ385" i="1"/>
  <c r="AY385" i="1"/>
  <c r="AX385" i="1"/>
  <c r="AW385" i="1"/>
  <c r="AV385" i="1"/>
  <c r="BG384" i="1"/>
  <c r="BF384" i="1"/>
  <c r="BE384" i="1"/>
  <c r="BD384" i="1"/>
  <c r="BC384" i="1"/>
  <c r="BB384" i="1"/>
  <c r="BA384" i="1"/>
  <c r="AZ384" i="1"/>
  <c r="AY384" i="1"/>
  <c r="AX384" i="1"/>
  <c r="AW384" i="1"/>
  <c r="AV384" i="1"/>
  <c r="BG383" i="1"/>
  <c r="BF383" i="1"/>
  <c r="BE383" i="1"/>
  <c r="BD383" i="1"/>
  <c r="BC383" i="1"/>
  <c r="BB383" i="1"/>
  <c r="BA383" i="1"/>
  <c r="AZ383" i="1"/>
  <c r="AY383" i="1"/>
  <c r="AX383" i="1"/>
  <c r="AW383" i="1"/>
  <c r="AV383" i="1"/>
  <c r="BG382" i="1"/>
  <c r="BF382" i="1"/>
  <c r="BE382" i="1"/>
  <c r="BD382" i="1"/>
  <c r="BC382" i="1"/>
  <c r="BB382" i="1"/>
  <c r="BA382" i="1"/>
  <c r="AZ382" i="1"/>
  <c r="AY382" i="1"/>
  <c r="AX382" i="1"/>
  <c r="AW382" i="1"/>
  <c r="AV382" i="1"/>
  <c r="BG381" i="1"/>
  <c r="BF381" i="1"/>
  <c r="BE381" i="1"/>
  <c r="BD381" i="1"/>
  <c r="BC381" i="1"/>
  <c r="BB381" i="1"/>
  <c r="BA381" i="1"/>
  <c r="AZ381" i="1"/>
  <c r="AY381" i="1"/>
  <c r="AX381" i="1"/>
  <c r="AW381" i="1"/>
  <c r="AV381" i="1"/>
  <c r="BG380" i="1"/>
  <c r="BF380" i="1"/>
  <c r="BE380" i="1"/>
  <c r="BD380" i="1"/>
  <c r="BC380" i="1"/>
  <c r="BB380" i="1"/>
  <c r="BA380" i="1"/>
  <c r="AZ380" i="1"/>
  <c r="AY380" i="1"/>
  <c r="AX380" i="1"/>
  <c r="AW380" i="1"/>
  <c r="AV380" i="1"/>
  <c r="BG379" i="1"/>
  <c r="BF379" i="1"/>
  <c r="BE379" i="1"/>
  <c r="BD379" i="1"/>
  <c r="BC379" i="1"/>
  <c r="BB379" i="1"/>
  <c r="BA379" i="1"/>
  <c r="AZ379" i="1"/>
  <c r="AY379" i="1"/>
  <c r="AX379" i="1"/>
  <c r="AW379" i="1"/>
  <c r="AV379" i="1"/>
  <c r="BG378" i="1"/>
  <c r="BF378" i="1"/>
  <c r="BE378" i="1"/>
  <c r="BD378" i="1"/>
  <c r="BC378" i="1"/>
  <c r="BB378" i="1"/>
  <c r="BA378" i="1"/>
  <c r="AZ378" i="1"/>
  <c r="AY378" i="1"/>
  <c r="AX378" i="1"/>
  <c r="AW378" i="1"/>
  <c r="AV378" i="1"/>
  <c r="BG377" i="1"/>
  <c r="BF377" i="1"/>
  <c r="BE377" i="1"/>
  <c r="BD377" i="1"/>
  <c r="BC377" i="1"/>
  <c r="BB377" i="1"/>
  <c r="BA377" i="1"/>
  <c r="AZ377" i="1"/>
  <c r="AY377" i="1"/>
  <c r="AX377" i="1"/>
  <c r="AW377" i="1"/>
  <c r="AV377" i="1"/>
  <c r="BG376" i="1"/>
  <c r="BF376" i="1"/>
  <c r="BE376" i="1"/>
  <c r="BD376" i="1"/>
  <c r="BC376" i="1"/>
  <c r="BB376" i="1"/>
  <c r="BA376" i="1"/>
  <c r="AZ376" i="1"/>
  <c r="AY376" i="1"/>
  <c r="AX376" i="1"/>
  <c r="AW376" i="1"/>
  <c r="AV376" i="1"/>
  <c r="BG375" i="1"/>
  <c r="BF375" i="1"/>
  <c r="BE375" i="1"/>
  <c r="BD375" i="1"/>
  <c r="BC375" i="1"/>
  <c r="BB375" i="1"/>
  <c r="BA375" i="1"/>
  <c r="AZ375" i="1"/>
  <c r="AY375" i="1"/>
  <c r="AX375" i="1"/>
  <c r="AW375" i="1"/>
  <c r="AV375" i="1"/>
  <c r="BG374" i="1"/>
  <c r="BF374" i="1"/>
  <c r="BE374" i="1"/>
  <c r="BD374" i="1"/>
  <c r="BC374" i="1"/>
  <c r="BB374" i="1"/>
  <c r="BA374" i="1"/>
  <c r="AZ374" i="1"/>
  <c r="AY374" i="1"/>
  <c r="AX374" i="1"/>
  <c r="AW374" i="1"/>
  <c r="AV374" i="1"/>
  <c r="BG373" i="1"/>
  <c r="BF373" i="1"/>
  <c r="BE373" i="1"/>
  <c r="BD373" i="1"/>
  <c r="BC373" i="1"/>
  <c r="BB373" i="1"/>
  <c r="BA373" i="1"/>
  <c r="AZ373" i="1"/>
  <c r="AY373" i="1"/>
  <c r="AX373" i="1"/>
  <c r="AW373" i="1"/>
  <c r="AV373" i="1"/>
  <c r="BG372" i="1"/>
  <c r="BF372" i="1"/>
  <c r="BE372" i="1"/>
  <c r="BD372" i="1"/>
  <c r="BC372" i="1"/>
  <c r="BB372" i="1"/>
  <c r="BA372" i="1"/>
  <c r="AZ372" i="1"/>
  <c r="AY372" i="1"/>
  <c r="AX372" i="1"/>
  <c r="AW372" i="1"/>
  <c r="AV372" i="1"/>
  <c r="BG371" i="1"/>
  <c r="BF371" i="1"/>
  <c r="BE371" i="1"/>
  <c r="BD371" i="1"/>
  <c r="BC371" i="1"/>
  <c r="BB371" i="1"/>
  <c r="BA371" i="1"/>
  <c r="AZ371" i="1"/>
  <c r="AY371" i="1"/>
  <c r="AX371" i="1"/>
  <c r="AW371" i="1"/>
  <c r="AV371" i="1"/>
  <c r="BG370" i="1"/>
  <c r="BF370" i="1"/>
  <c r="BE370" i="1"/>
  <c r="BD370" i="1"/>
  <c r="BC370" i="1"/>
  <c r="BB370" i="1"/>
  <c r="BA370" i="1"/>
  <c r="AZ370" i="1"/>
  <c r="AY370" i="1"/>
  <c r="AX370" i="1"/>
  <c r="AW370" i="1"/>
  <c r="AV370" i="1"/>
  <c r="BG369" i="1"/>
  <c r="BF369" i="1"/>
  <c r="BE369" i="1"/>
  <c r="BD369" i="1"/>
  <c r="BC369" i="1"/>
  <c r="BB369" i="1"/>
  <c r="BA369" i="1"/>
  <c r="AZ369" i="1"/>
  <c r="AY369" i="1"/>
  <c r="AX369" i="1"/>
  <c r="AW369" i="1"/>
  <c r="AV369" i="1"/>
  <c r="BG368" i="1"/>
  <c r="BF368" i="1"/>
  <c r="BE368" i="1"/>
  <c r="BD368" i="1"/>
  <c r="BC368" i="1"/>
  <c r="BB368" i="1"/>
  <c r="BA368" i="1"/>
  <c r="AZ368" i="1"/>
  <c r="AY368" i="1"/>
  <c r="AX368" i="1"/>
  <c r="AW368" i="1"/>
  <c r="AV368" i="1"/>
  <c r="BG367" i="1"/>
  <c r="BF367" i="1"/>
  <c r="BE367" i="1"/>
  <c r="BD367" i="1"/>
  <c r="BC367" i="1"/>
  <c r="BB367" i="1"/>
  <c r="BA367" i="1"/>
  <c r="AZ367" i="1"/>
  <c r="AY367" i="1"/>
  <c r="AX367" i="1"/>
  <c r="AW367" i="1"/>
  <c r="AV367" i="1"/>
  <c r="BG366" i="1"/>
  <c r="BF366" i="1"/>
  <c r="BE366" i="1"/>
  <c r="BD366" i="1"/>
  <c r="BC366" i="1"/>
  <c r="BB366" i="1"/>
  <c r="BA366" i="1"/>
  <c r="AZ366" i="1"/>
  <c r="AY366" i="1"/>
  <c r="AX366" i="1"/>
  <c r="AW366" i="1"/>
  <c r="AV366" i="1"/>
  <c r="BG365" i="1"/>
  <c r="BF365" i="1"/>
  <c r="BE365" i="1"/>
  <c r="BD365" i="1"/>
  <c r="BC365" i="1"/>
  <c r="BB365" i="1"/>
  <c r="BA365" i="1"/>
  <c r="AZ365" i="1"/>
  <c r="AY365" i="1"/>
  <c r="AX365" i="1"/>
  <c r="AW365" i="1"/>
  <c r="AV365" i="1"/>
  <c r="BG364" i="1"/>
  <c r="BF364" i="1"/>
  <c r="BE364" i="1"/>
  <c r="BD364" i="1"/>
  <c r="BC364" i="1"/>
  <c r="BB364" i="1"/>
  <c r="BA364" i="1"/>
  <c r="AZ364" i="1"/>
  <c r="AY364" i="1"/>
  <c r="AX364" i="1"/>
  <c r="AW364" i="1"/>
  <c r="AV364" i="1"/>
  <c r="BG363" i="1"/>
  <c r="BF363" i="1"/>
  <c r="BE363" i="1"/>
  <c r="BD363" i="1"/>
  <c r="BC363" i="1"/>
  <c r="BB363" i="1"/>
  <c r="BA363" i="1"/>
  <c r="AZ363" i="1"/>
  <c r="AY363" i="1"/>
  <c r="AX363" i="1"/>
  <c r="AW363" i="1"/>
  <c r="AV363" i="1"/>
  <c r="BG362" i="1"/>
  <c r="BF362" i="1"/>
  <c r="BE362" i="1"/>
  <c r="BD362" i="1"/>
  <c r="BC362" i="1"/>
  <c r="BB362" i="1"/>
  <c r="BA362" i="1"/>
  <c r="AZ362" i="1"/>
  <c r="AY362" i="1"/>
  <c r="AX362" i="1"/>
  <c r="AW362" i="1"/>
  <c r="AV362" i="1"/>
  <c r="BG361" i="1"/>
  <c r="BF361" i="1"/>
  <c r="BE361" i="1"/>
  <c r="BD361" i="1"/>
  <c r="BC361" i="1"/>
  <c r="BB361" i="1"/>
  <c r="BA361" i="1"/>
  <c r="AZ361" i="1"/>
  <c r="AY361" i="1"/>
  <c r="AX361" i="1"/>
  <c r="AW361" i="1"/>
  <c r="AV361" i="1"/>
  <c r="BG360" i="1"/>
  <c r="BF360" i="1"/>
  <c r="BE360" i="1"/>
  <c r="BD360" i="1"/>
  <c r="BC360" i="1"/>
  <c r="BB360" i="1"/>
  <c r="BA360" i="1"/>
  <c r="AZ360" i="1"/>
  <c r="AY360" i="1"/>
  <c r="AX360" i="1"/>
  <c r="AW360" i="1"/>
  <c r="AV360" i="1"/>
  <c r="BG359" i="1"/>
  <c r="BF359" i="1"/>
  <c r="BE359" i="1"/>
  <c r="BD359" i="1"/>
  <c r="BC359" i="1"/>
  <c r="BB359" i="1"/>
  <c r="BA359" i="1"/>
  <c r="AZ359" i="1"/>
  <c r="AY359" i="1"/>
  <c r="AX359" i="1"/>
  <c r="AW359" i="1"/>
  <c r="AV359" i="1"/>
  <c r="BG358" i="1"/>
  <c r="BF358" i="1"/>
  <c r="BE358" i="1"/>
  <c r="BD358" i="1"/>
  <c r="BC358" i="1"/>
  <c r="BB358" i="1"/>
  <c r="BA358" i="1"/>
  <c r="AZ358" i="1"/>
  <c r="AY358" i="1"/>
  <c r="AX358" i="1"/>
  <c r="AW358" i="1"/>
  <c r="AV358" i="1"/>
  <c r="BG357" i="1"/>
  <c r="BF357" i="1"/>
  <c r="BE357" i="1"/>
  <c r="BD357" i="1"/>
  <c r="BC357" i="1"/>
  <c r="BB357" i="1"/>
  <c r="BA357" i="1"/>
  <c r="AZ357" i="1"/>
  <c r="AY357" i="1"/>
  <c r="AX357" i="1"/>
  <c r="AW357" i="1"/>
  <c r="AV357" i="1"/>
  <c r="BG356" i="1"/>
  <c r="BF356" i="1"/>
  <c r="BE356" i="1"/>
  <c r="BD356" i="1"/>
  <c r="BC356" i="1"/>
  <c r="BB356" i="1"/>
  <c r="BA356" i="1"/>
  <c r="AZ356" i="1"/>
  <c r="AY356" i="1"/>
  <c r="AX356" i="1"/>
  <c r="AW356" i="1"/>
  <c r="AV356" i="1"/>
  <c r="BG355" i="1"/>
  <c r="BF355" i="1"/>
  <c r="BE355" i="1"/>
  <c r="BD355" i="1"/>
  <c r="BC355" i="1"/>
  <c r="BB355" i="1"/>
  <c r="BA355" i="1"/>
  <c r="AZ355" i="1"/>
  <c r="AY355" i="1"/>
  <c r="AX355" i="1"/>
  <c r="AW355" i="1"/>
  <c r="AV355" i="1"/>
  <c r="BG354" i="1"/>
  <c r="BF354" i="1"/>
  <c r="BE354" i="1"/>
  <c r="BD354" i="1"/>
  <c r="BC354" i="1"/>
  <c r="BB354" i="1"/>
  <c r="BA354" i="1"/>
  <c r="AZ354" i="1"/>
  <c r="AY354" i="1"/>
  <c r="AX354" i="1"/>
  <c r="AW354" i="1"/>
  <c r="AV354" i="1"/>
  <c r="BG353" i="1"/>
  <c r="BF353" i="1"/>
  <c r="BE353" i="1"/>
  <c r="BD353" i="1"/>
  <c r="BC353" i="1"/>
  <c r="BB353" i="1"/>
  <c r="BA353" i="1"/>
  <c r="AZ353" i="1"/>
  <c r="AY353" i="1"/>
  <c r="AX353" i="1"/>
  <c r="AW353" i="1"/>
  <c r="AV353" i="1"/>
  <c r="BG352" i="1"/>
  <c r="BF352" i="1"/>
  <c r="BE352" i="1"/>
  <c r="BD352" i="1"/>
  <c r="BC352" i="1"/>
  <c r="BB352" i="1"/>
  <c r="BA352" i="1"/>
  <c r="AZ352" i="1"/>
  <c r="AY352" i="1"/>
  <c r="AX352" i="1"/>
  <c r="AW352" i="1"/>
  <c r="AV352" i="1"/>
  <c r="BG351" i="1"/>
  <c r="BF351" i="1"/>
  <c r="BE351" i="1"/>
  <c r="BD351" i="1"/>
  <c r="BC351" i="1"/>
  <c r="BB351" i="1"/>
  <c r="BA351" i="1"/>
  <c r="AZ351" i="1"/>
  <c r="AY351" i="1"/>
  <c r="AX351" i="1"/>
  <c r="AW351" i="1"/>
  <c r="AV351" i="1"/>
  <c r="BG350" i="1"/>
  <c r="BF350" i="1"/>
  <c r="BE350" i="1"/>
  <c r="BD350" i="1"/>
  <c r="BC350" i="1"/>
  <c r="BB350" i="1"/>
  <c r="BA350" i="1"/>
  <c r="AZ350" i="1"/>
  <c r="AY350" i="1"/>
  <c r="AX350" i="1"/>
  <c r="AW350" i="1"/>
  <c r="AV350" i="1"/>
  <c r="BG349" i="1"/>
  <c r="BF349" i="1"/>
  <c r="BE349" i="1"/>
  <c r="BD349" i="1"/>
  <c r="BC349" i="1"/>
  <c r="BB349" i="1"/>
  <c r="BA349" i="1"/>
  <c r="AZ349" i="1"/>
  <c r="AY349" i="1"/>
  <c r="AX349" i="1"/>
  <c r="AW349" i="1"/>
  <c r="AV349" i="1"/>
  <c r="BG348" i="1"/>
  <c r="BF348" i="1"/>
  <c r="BE348" i="1"/>
  <c r="BD348" i="1"/>
  <c r="BC348" i="1"/>
  <c r="BB348" i="1"/>
  <c r="BA348" i="1"/>
  <c r="AZ348" i="1"/>
  <c r="AY348" i="1"/>
  <c r="AX348" i="1"/>
  <c r="AW348" i="1"/>
  <c r="AV348" i="1"/>
  <c r="BG347" i="1"/>
  <c r="BF347" i="1"/>
  <c r="BE347" i="1"/>
  <c r="BD347" i="1"/>
  <c r="BC347" i="1"/>
  <c r="BB347" i="1"/>
  <c r="BA347" i="1"/>
  <c r="AZ347" i="1"/>
  <c r="AY347" i="1"/>
  <c r="AX347" i="1"/>
  <c r="AW347" i="1"/>
  <c r="AV347" i="1"/>
  <c r="BG346" i="1"/>
  <c r="BF346" i="1"/>
  <c r="BE346" i="1"/>
  <c r="BD346" i="1"/>
  <c r="BC346" i="1"/>
  <c r="BB346" i="1"/>
  <c r="BA346" i="1"/>
  <c r="AZ346" i="1"/>
  <c r="AY346" i="1"/>
  <c r="AX346" i="1"/>
  <c r="AW346" i="1"/>
  <c r="AV346" i="1"/>
  <c r="BG345" i="1"/>
  <c r="BF345" i="1"/>
  <c r="BE345" i="1"/>
  <c r="BD345" i="1"/>
  <c r="BC345" i="1"/>
  <c r="BB345" i="1"/>
  <c r="BA345" i="1"/>
  <c r="AZ345" i="1"/>
  <c r="AY345" i="1"/>
  <c r="AX345" i="1"/>
  <c r="AW345" i="1"/>
  <c r="AV345" i="1"/>
  <c r="BG344" i="1"/>
  <c r="BF344" i="1"/>
  <c r="BE344" i="1"/>
  <c r="BD344" i="1"/>
  <c r="BC344" i="1"/>
  <c r="BB344" i="1"/>
  <c r="BA344" i="1"/>
  <c r="AZ344" i="1"/>
  <c r="AY344" i="1"/>
  <c r="AX344" i="1"/>
  <c r="AW344" i="1"/>
  <c r="AV344" i="1"/>
  <c r="BG343" i="1"/>
  <c r="BF343" i="1"/>
  <c r="BE343" i="1"/>
  <c r="BD343" i="1"/>
  <c r="BC343" i="1"/>
  <c r="BB343" i="1"/>
  <c r="BA343" i="1"/>
  <c r="AZ343" i="1"/>
  <c r="AY343" i="1"/>
  <c r="AX343" i="1"/>
  <c r="AW343" i="1"/>
  <c r="AV343" i="1"/>
  <c r="BG342" i="1"/>
  <c r="BF342" i="1"/>
  <c r="BE342" i="1"/>
  <c r="BD342" i="1"/>
  <c r="BC342" i="1"/>
  <c r="BB342" i="1"/>
  <c r="BA342" i="1"/>
  <c r="AZ342" i="1"/>
  <c r="AY342" i="1"/>
  <c r="AX342" i="1"/>
  <c r="AW342" i="1"/>
  <c r="AV342" i="1"/>
  <c r="BG341" i="1"/>
  <c r="BF341" i="1"/>
  <c r="BE341" i="1"/>
  <c r="BD341" i="1"/>
  <c r="BC341" i="1"/>
  <c r="BB341" i="1"/>
  <c r="BA341" i="1"/>
  <c r="AZ341" i="1"/>
  <c r="AY341" i="1"/>
  <c r="AX341" i="1"/>
  <c r="AW341" i="1"/>
  <c r="AV341" i="1"/>
  <c r="BG340" i="1"/>
  <c r="BF340" i="1"/>
  <c r="BE340" i="1"/>
  <c r="BD340" i="1"/>
  <c r="BC340" i="1"/>
  <c r="BB340" i="1"/>
  <c r="BA340" i="1"/>
  <c r="AZ340" i="1"/>
  <c r="AY340" i="1"/>
  <c r="AX340" i="1"/>
  <c r="AW340" i="1"/>
  <c r="AV340" i="1"/>
  <c r="BG339" i="1"/>
  <c r="BF339" i="1"/>
  <c r="BE339" i="1"/>
  <c r="BD339" i="1"/>
  <c r="BC339" i="1"/>
  <c r="BB339" i="1"/>
  <c r="BA339" i="1"/>
  <c r="AZ339" i="1"/>
  <c r="AY339" i="1"/>
  <c r="AX339" i="1"/>
  <c r="AW339" i="1"/>
  <c r="AV339" i="1"/>
  <c r="BG338" i="1"/>
  <c r="BF338" i="1"/>
  <c r="BE338" i="1"/>
  <c r="BD338" i="1"/>
  <c r="BC338" i="1"/>
  <c r="BB338" i="1"/>
  <c r="BA338" i="1"/>
  <c r="AZ338" i="1"/>
  <c r="AY338" i="1"/>
  <c r="AX338" i="1"/>
  <c r="AW338" i="1"/>
  <c r="AV338" i="1"/>
  <c r="BG337" i="1"/>
  <c r="BF337" i="1"/>
  <c r="BE337" i="1"/>
  <c r="BD337" i="1"/>
  <c r="BC337" i="1"/>
  <c r="BB337" i="1"/>
  <c r="BA337" i="1"/>
  <c r="AZ337" i="1"/>
  <c r="AY337" i="1"/>
  <c r="AX337" i="1"/>
  <c r="AW337" i="1"/>
  <c r="AV337" i="1"/>
  <c r="BG336" i="1"/>
  <c r="BF336" i="1"/>
  <c r="BE336" i="1"/>
  <c r="BD336" i="1"/>
  <c r="BC336" i="1"/>
  <c r="BB336" i="1"/>
  <c r="BA336" i="1"/>
  <c r="AZ336" i="1"/>
  <c r="AY336" i="1"/>
  <c r="AX336" i="1"/>
  <c r="AW336" i="1"/>
  <c r="AV336" i="1"/>
  <c r="BG335" i="1"/>
  <c r="BF335" i="1"/>
  <c r="BE335" i="1"/>
  <c r="BD335" i="1"/>
  <c r="BC335" i="1"/>
  <c r="BB335" i="1"/>
  <c r="BA335" i="1"/>
  <c r="AZ335" i="1"/>
  <c r="AY335" i="1"/>
  <c r="AX335" i="1"/>
  <c r="AW335" i="1"/>
  <c r="AV335" i="1"/>
  <c r="BG334" i="1"/>
  <c r="BF334" i="1"/>
  <c r="BE334" i="1"/>
  <c r="BD334" i="1"/>
  <c r="BC334" i="1"/>
  <c r="BB334" i="1"/>
  <c r="BA334" i="1"/>
  <c r="AZ334" i="1"/>
  <c r="AY334" i="1"/>
  <c r="AX334" i="1"/>
  <c r="AW334" i="1"/>
  <c r="AV334" i="1"/>
  <c r="BG333" i="1"/>
  <c r="BF333" i="1"/>
  <c r="BE333" i="1"/>
  <c r="BD333" i="1"/>
  <c r="BC333" i="1"/>
  <c r="BB333" i="1"/>
  <c r="BA333" i="1"/>
  <c r="AZ333" i="1"/>
  <c r="AY333" i="1"/>
  <c r="AX333" i="1"/>
  <c r="AW333" i="1"/>
  <c r="AV333" i="1"/>
  <c r="BG332" i="1"/>
  <c r="BF332" i="1"/>
  <c r="BE332" i="1"/>
  <c r="BD332" i="1"/>
  <c r="BC332" i="1"/>
  <c r="BB332" i="1"/>
  <c r="BA332" i="1"/>
  <c r="AZ332" i="1"/>
  <c r="AY332" i="1"/>
  <c r="AX332" i="1"/>
  <c r="AW332" i="1"/>
  <c r="AV332" i="1"/>
  <c r="BG331" i="1"/>
  <c r="BF331" i="1"/>
  <c r="BE331" i="1"/>
  <c r="BD331" i="1"/>
  <c r="BC331" i="1"/>
  <c r="BB331" i="1"/>
  <c r="BA331" i="1"/>
  <c r="AZ331" i="1"/>
  <c r="AY331" i="1"/>
  <c r="AX331" i="1"/>
  <c r="AW331" i="1"/>
  <c r="AV331" i="1"/>
  <c r="BG330" i="1"/>
  <c r="BF330" i="1"/>
  <c r="BE330" i="1"/>
  <c r="BD330" i="1"/>
  <c r="BC330" i="1"/>
  <c r="BB330" i="1"/>
  <c r="BA330" i="1"/>
  <c r="AZ330" i="1"/>
  <c r="AY330" i="1"/>
  <c r="AX330" i="1"/>
  <c r="AW330" i="1"/>
  <c r="AV330" i="1"/>
  <c r="BG329" i="1"/>
  <c r="BF329" i="1"/>
  <c r="BE329" i="1"/>
  <c r="BD329" i="1"/>
  <c r="BC329" i="1"/>
  <c r="BB329" i="1"/>
  <c r="BA329" i="1"/>
  <c r="AZ329" i="1"/>
  <c r="AY329" i="1"/>
  <c r="AX329" i="1"/>
  <c r="AW329" i="1"/>
  <c r="AV329" i="1"/>
  <c r="BG328" i="1"/>
  <c r="BF328" i="1"/>
  <c r="BE328" i="1"/>
  <c r="BD328" i="1"/>
  <c r="BC328" i="1"/>
  <c r="BB328" i="1"/>
  <c r="BA328" i="1"/>
  <c r="AZ328" i="1"/>
  <c r="AY328" i="1"/>
  <c r="AX328" i="1"/>
  <c r="AW328" i="1"/>
  <c r="AV328" i="1"/>
  <c r="BG327" i="1"/>
  <c r="BF327" i="1"/>
  <c r="BE327" i="1"/>
  <c r="BD327" i="1"/>
  <c r="BC327" i="1"/>
  <c r="BB327" i="1"/>
  <c r="BA327" i="1"/>
  <c r="AZ327" i="1"/>
  <c r="AY327" i="1"/>
  <c r="AX327" i="1"/>
  <c r="AW327" i="1"/>
  <c r="AV327" i="1"/>
  <c r="BG326" i="1"/>
  <c r="BF326" i="1"/>
  <c r="BE326" i="1"/>
  <c r="BD326" i="1"/>
  <c r="BC326" i="1"/>
  <c r="BB326" i="1"/>
  <c r="BA326" i="1"/>
  <c r="AZ326" i="1"/>
  <c r="AY326" i="1"/>
  <c r="AX326" i="1"/>
  <c r="AW326" i="1"/>
  <c r="AV326" i="1"/>
  <c r="BG325" i="1"/>
  <c r="BF325" i="1"/>
  <c r="BE325" i="1"/>
  <c r="BD325" i="1"/>
  <c r="BC325" i="1"/>
  <c r="BB325" i="1"/>
  <c r="BA325" i="1"/>
  <c r="AZ325" i="1"/>
  <c r="AY325" i="1"/>
  <c r="AX325" i="1"/>
  <c r="AW325" i="1"/>
  <c r="AV325" i="1"/>
  <c r="BG324" i="1"/>
  <c r="BF324" i="1"/>
  <c r="BE324" i="1"/>
  <c r="BD324" i="1"/>
  <c r="BC324" i="1"/>
  <c r="BB324" i="1"/>
  <c r="BA324" i="1"/>
  <c r="AZ324" i="1"/>
  <c r="AY324" i="1"/>
  <c r="AX324" i="1"/>
  <c r="AW324" i="1"/>
  <c r="AV324" i="1"/>
  <c r="BG323" i="1"/>
  <c r="BF323" i="1"/>
  <c r="BE323" i="1"/>
  <c r="BD323" i="1"/>
  <c r="BC323" i="1"/>
  <c r="BB323" i="1"/>
  <c r="BA323" i="1"/>
  <c r="AZ323" i="1"/>
  <c r="AY323" i="1"/>
  <c r="AX323" i="1"/>
  <c r="AW323" i="1"/>
  <c r="AV323" i="1"/>
  <c r="BG322" i="1"/>
  <c r="BF322" i="1"/>
  <c r="BE322" i="1"/>
  <c r="BD322" i="1"/>
  <c r="BC322" i="1"/>
  <c r="BB322" i="1"/>
  <c r="BA322" i="1"/>
  <c r="AZ322" i="1"/>
  <c r="AY322" i="1"/>
  <c r="AX322" i="1"/>
  <c r="AW322" i="1"/>
  <c r="AV322" i="1"/>
  <c r="BG321" i="1"/>
  <c r="BF321" i="1"/>
  <c r="BE321" i="1"/>
  <c r="BD321" i="1"/>
  <c r="BC321" i="1"/>
  <c r="BB321" i="1"/>
  <c r="BA321" i="1"/>
  <c r="AZ321" i="1"/>
  <c r="AY321" i="1"/>
  <c r="AX321" i="1"/>
  <c r="AW321" i="1"/>
  <c r="AV321" i="1"/>
  <c r="BG320" i="1"/>
  <c r="BF320" i="1"/>
  <c r="BE320" i="1"/>
  <c r="BD320" i="1"/>
  <c r="BC320" i="1"/>
  <c r="BB320" i="1"/>
  <c r="BA320" i="1"/>
  <c r="AZ320" i="1"/>
  <c r="AY320" i="1"/>
  <c r="AX320" i="1"/>
  <c r="AW320" i="1"/>
  <c r="AV320" i="1"/>
  <c r="BG319" i="1"/>
  <c r="BF319" i="1"/>
  <c r="BE319" i="1"/>
  <c r="BD319" i="1"/>
  <c r="BC319" i="1"/>
  <c r="BB319" i="1"/>
  <c r="BA319" i="1"/>
  <c r="AZ319" i="1"/>
  <c r="AY319" i="1"/>
  <c r="AX319" i="1"/>
  <c r="AW319" i="1"/>
  <c r="AV319" i="1"/>
  <c r="BG318" i="1"/>
  <c r="BF318" i="1"/>
  <c r="BE318" i="1"/>
  <c r="BD318" i="1"/>
  <c r="BC318" i="1"/>
  <c r="BB318" i="1"/>
  <c r="BA318" i="1"/>
  <c r="AZ318" i="1"/>
  <c r="AY318" i="1"/>
  <c r="AX318" i="1"/>
  <c r="AW318" i="1"/>
  <c r="AV318" i="1"/>
  <c r="BG317" i="1"/>
  <c r="BF317" i="1"/>
  <c r="BE317" i="1"/>
  <c r="BD317" i="1"/>
  <c r="BC317" i="1"/>
  <c r="BB317" i="1"/>
  <c r="BA317" i="1"/>
  <c r="AZ317" i="1"/>
  <c r="AY317" i="1"/>
  <c r="AX317" i="1"/>
  <c r="AW317" i="1"/>
  <c r="AV317" i="1"/>
  <c r="BG316" i="1"/>
  <c r="BF316" i="1"/>
  <c r="BE316" i="1"/>
  <c r="BD316" i="1"/>
  <c r="BC316" i="1"/>
  <c r="BB316" i="1"/>
  <c r="BA316" i="1"/>
  <c r="AZ316" i="1"/>
  <c r="AY316" i="1"/>
  <c r="AX316" i="1"/>
  <c r="AW316" i="1"/>
  <c r="AV316" i="1"/>
  <c r="BG315" i="1"/>
  <c r="BF315" i="1"/>
  <c r="BE315" i="1"/>
  <c r="BD315" i="1"/>
  <c r="BC315" i="1"/>
  <c r="BB315" i="1"/>
  <c r="BA315" i="1"/>
  <c r="AZ315" i="1"/>
  <c r="AY315" i="1"/>
  <c r="AX315" i="1"/>
  <c r="AW315" i="1"/>
  <c r="AV315" i="1"/>
  <c r="BG314" i="1"/>
  <c r="BF314" i="1"/>
  <c r="BE314" i="1"/>
  <c r="BD314" i="1"/>
  <c r="BC314" i="1"/>
  <c r="BB314" i="1"/>
  <c r="BA314" i="1"/>
  <c r="AZ314" i="1"/>
  <c r="AY314" i="1"/>
  <c r="AX314" i="1"/>
  <c r="AW314" i="1"/>
  <c r="AV314" i="1"/>
  <c r="BG313" i="1"/>
  <c r="BF313" i="1"/>
  <c r="BE313" i="1"/>
  <c r="BD313" i="1"/>
  <c r="BC313" i="1"/>
  <c r="BB313" i="1"/>
  <c r="BA313" i="1"/>
  <c r="AZ313" i="1"/>
  <c r="AY313" i="1"/>
  <c r="AX313" i="1"/>
  <c r="AW313" i="1"/>
  <c r="AV313" i="1"/>
  <c r="BG312" i="1"/>
  <c r="BF312" i="1"/>
  <c r="BE312" i="1"/>
  <c r="BD312" i="1"/>
  <c r="BC312" i="1"/>
  <c r="BB312" i="1"/>
  <c r="BA312" i="1"/>
  <c r="AZ312" i="1"/>
  <c r="AY312" i="1"/>
  <c r="AX312" i="1"/>
  <c r="AW312" i="1"/>
  <c r="AV312" i="1"/>
  <c r="BG311" i="1"/>
  <c r="BF311" i="1"/>
  <c r="BE311" i="1"/>
  <c r="BD311" i="1"/>
  <c r="BC311" i="1"/>
  <c r="BB311" i="1"/>
  <c r="BA311" i="1"/>
  <c r="AZ311" i="1"/>
  <c r="AY311" i="1"/>
  <c r="AX311" i="1"/>
  <c r="AW311" i="1"/>
  <c r="AV311" i="1"/>
  <c r="BG310" i="1"/>
  <c r="BF310" i="1"/>
  <c r="BE310" i="1"/>
  <c r="BD310" i="1"/>
  <c r="BC310" i="1"/>
  <c r="BB310" i="1"/>
  <c r="BA310" i="1"/>
  <c r="AZ310" i="1"/>
  <c r="AY310" i="1"/>
  <c r="AX310" i="1"/>
  <c r="AW310" i="1"/>
  <c r="AV310" i="1"/>
  <c r="BG309" i="1"/>
  <c r="BF309" i="1"/>
  <c r="BE309" i="1"/>
  <c r="BD309" i="1"/>
  <c r="BC309" i="1"/>
  <c r="BB309" i="1"/>
  <c r="BA309" i="1"/>
  <c r="AZ309" i="1"/>
  <c r="AY309" i="1"/>
  <c r="AX309" i="1"/>
  <c r="AW309" i="1"/>
  <c r="AV309" i="1"/>
  <c r="BG308" i="1"/>
  <c r="BF308" i="1"/>
  <c r="BE308" i="1"/>
  <c r="BD308" i="1"/>
  <c r="BC308" i="1"/>
  <c r="BB308" i="1"/>
  <c r="BA308" i="1"/>
  <c r="AZ308" i="1"/>
  <c r="AY308" i="1"/>
  <c r="AX308" i="1"/>
  <c r="AW308" i="1"/>
  <c r="AV308" i="1"/>
  <c r="BG307" i="1"/>
  <c r="BF307" i="1"/>
  <c r="BE307" i="1"/>
  <c r="BD307" i="1"/>
  <c r="BC307" i="1"/>
  <c r="BB307" i="1"/>
  <c r="BA307" i="1"/>
  <c r="AZ307" i="1"/>
  <c r="AY307" i="1"/>
  <c r="AX307" i="1"/>
  <c r="AW307" i="1"/>
  <c r="AV307" i="1"/>
  <c r="BG306" i="1"/>
  <c r="BF306" i="1"/>
  <c r="BE306" i="1"/>
  <c r="BD306" i="1"/>
  <c r="BC306" i="1"/>
  <c r="BB306" i="1"/>
  <c r="BA306" i="1"/>
  <c r="AZ306" i="1"/>
  <c r="AY306" i="1"/>
  <c r="AX306" i="1"/>
  <c r="AW306" i="1"/>
  <c r="AV306" i="1"/>
  <c r="BG305" i="1"/>
  <c r="BF305" i="1"/>
  <c r="BE305" i="1"/>
  <c r="BD305" i="1"/>
  <c r="BC305" i="1"/>
  <c r="BB305" i="1"/>
  <c r="BA305" i="1"/>
  <c r="AZ305" i="1"/>
  <c r="AY305" i="1"/>
  <c r="AX305" i="1"/>
  <c r="AW305" i="1"/>
  <c r="AV305" i="1"/>
  <c r="BG304" i="1"/>
  <c r="BF304" i="1"/>
  <c r="BE304" i="1"/>
  <c r="BD304" i="1"/>
  <c r="BC304" i="1"/>
  <c r="BB304" i="1"/>
  <c r="BA304" i="1"/>
  <c r="AZ304" i="1"/>
  <c r="AY304" i="1"/>
  <c r="AX304" i="1"/>
  <c r="AW304" i="1"/>
  <c r="AV304" i="1"/>
  <c r="BG303" i="1"/>
  <c r="BF303" i="1"/>
  <c r="BE303" i="1"/>
  <c r="BD303" i="1"/>
  <c r="BC303" i="1"/>
  <c r="BB303" i="1"/>
  <c r="BA303" i="1"/>
  <c r="AZ303" i="1"/>
  <c r="AY303" i="1"/>
  <c r="AX303" i="1"/>
  <c r="AW303" i="1"/>
  <c r="AV303" i="1"/>
  <c r="BG302" i="1"/>
  <c r="BF302" i="1"/>
  <c r="BE302" i="1"/>
  <c r="BD302" i="1"/>
  <c r="BC302" i="1"/>
  <c r="BB302" i="1"/>
  <c r="BA302" i="1"/>
  <c r="AZ302" i="1"/>
  <c r="AY302" i="1"/>
  <c r="AX302" i="1"/>
  <c r="AW302" i="1"/>
  <c r="AV302" i="1"/>
  <c r="BG301" i="1"/>
  <c r="BF301" i="1"/>
  <c r="BE301" i="1"/>
  <c r="BD301" i="1"/>
  <c r="BC301" i="1"/>
  <c r="BB301" i="1"/>
  <c r="BA301" i="1"/>
  <c r="AZ301" i="1"/>
  <c r="AY301" i="1"/>
  <c r="AX301" i="1"/>
  <c r="AW301" i="1"/>
  <c r="AV301" i="1"/>
  <c r="BG300" i="1"/>
  <c r="BF300" i="1"/>
  <c r="BE300" i="1"/>
  <c r="BD300" i="1"/>
  <c r="BC300" i="1"/>
  <c r="BB300" i="1"/>
  <c r="BA300" i="1"/>
  <c r="AZ300" i="1"/>
  <c r="AY300" i="1"/>
  <c r="AX300" i="1"/>
  <c r="AW300" i="1"/>
  <c r="AV300" i="1"/>
  <c r="BG299" i="1"/>
  <c r="BF299" i="1"/>
  <c r="BE299" i="1"/>
  <c r="BD299" i="1"/>
  <c r="BC299" i="1"/>
  <c r="BB299" i="1"/>
  <c r="BA299" i="1"/>
  <c r="AZ299" i="1"/>
  <c r="AY299" i="1"/>
  <c r="AX299" i="1"/>
  <c r="AW299" i="1"/>
  <c r="AV299" i="1"/>
  <c r="BG298" i="1"/>
  <c r="BF298" i="1"/>
  <c r="BE298" i="1"/>
  <c r="BD298" i="1"/>
  <c r="BC298" i="1"/>
  <c r="BB298" i="1"/>
  <c r="BA298" i="1"/>
  <c r="AZ298" i="1"/>
  <c r="AY298" i="1"/>
  <c r="AX298" i="1"/>
  <c r="AW298" i="1"/>
  <c r="AV298" i="1"/>
  <c r="BG297" i="1"/>
  <c r="BF297" i="1"/>
  <c r="BE297" i="1"/>
  <c r="BD297" i="1"/>
  <c r="BC297" i="1"/>
  <c r="BB297" i="1"/>
  <c r="BA297" i="1"/>
  <c r="AZ297" i="1"/>
  <c r="AY297" i="1"/>
  <c r="AX297" i="1"/>
  <c r="AW297" i="1"/>
  <c r="AV297" i="1"/>
  <c r="BG296" i="1"/>
  <c r="BF296" i="1"/>
  <c r="BE296" i="1"/>
  <c r="BD296" i="1"/>
  <c r="BC296" i="1"/>
  <c r="BB296" i="1"/>
  <c r="BA296" i="1"/>
  <c r="AZ296" i="1"/>
  <c r="AY296" i="1"/>
  <c r="AX296" i="1"/>
  <c r="AW296" i="1"/>
  <c r="AV296" i="1"/>
  <c r="BG295" i="1"/>
  <c r="BF295" i="1"/>
  <c r="BE295" i="1"/>
  <c r="BD295" i="1"/>
  <c r="BC295" i="1"/>
  <c r="BB295" i="1"/>
  <c r="BA295" i="1"/>
  <c r="AZ295" i="1"/>
  <c r="AY295" i="1"/>
  <c r="AX295" i="1"/>
  <c r="AW295" i="1"/>
  <c r="AV295" i="1"/>
  <c r="BG294" i="1"/>
  <c r="BF294" i="1"/>
  <c r="BE294" i="1"/>
  <c r="BD294" i="1"/>
  <c r="BC294" i="1"/>
  <c r="BB294" i="1"/>
  <c r="BA294" i="1"/>
  <c r="AZ294" i="1"/>
  <c r="AY294" i="1"/>
  <c r="AX294" i="1"/>
  <c r="AW294" i="1"/>
  <c r="AV294" i="1"/>
  <c r="BG293" i="1"/>
  <c r="BF293" i="1"/>
  <c r="BE293" i="1"/>
  <c r="BD293" i="1"/>
  <c r="BC293" i="1"/>
  <c r="BB293" i="1"/>
  <c r="BA293" i="1"/>
  <c r="AZ293" i="1"/>
  <c r="AY293" i="1"/>
  <c r="AX293" i="1"/>
  <c r="AW293" i="1"/>
  <c r="AV293" i="1"/>
  <c r="BG292" i="1"/>
  <c r="BF292" i="1"/>
  <c r="BE292" i="1"/>
  <c r="BD292" i="1"/>
  <c r="BC292" i="1"/>
  <c r="BB292" i="1"/>
  <c r="BA292" i="1"/>
  <c r="AZ292" i="1"/>
  <c r="AY292" i="1"/>
  <c r="AX292" i="1"/>
  <c r="AW292" i="1"/>
  <c r="AV292" i="1"/>
  <c r="BG291" i="1"/>
  <c r="BF291" i="1"/>
  <c r="BE291" i="1"/>
  <c r="BD291" i="1"/>
  <c r="BC291" i="1"/>
  <c r="BB291" i="1"/>
  <c r="BA291" i="1"/>
  <c r="AZ291" i="1"/>
  <c r="AY291" i="1"/>
  <c r="AX291" i="1"/>
  <c r="AW291" i="1"/>
  <c r="AV291" i="1"/>
  <c r="BG290" i="1"/>
  <c r="BF290" i="1"/>
  <c r="BE290" i="1"/>
  <c r="BD290" i="1"/>
  <c r="BC290" i="1"/>
  <c r="BB290" i="1"/>
  <c r="BA290" i="1"/>
  <c r="AZ290" i="1"/>
  <c r="AY290" i="1"/>
  <c r="AX290" i="1"/>
  <c r="AW290" i="1"/>
  <c r="AV290" i="1"/>
  <c r="BG289" i="1"/>
  <c r="BF289" i="1"/>
  <c r="BE289" i="1"/>
  <c r="BD289" i="1"/>
  <c r="BC289" i="1"/>
  <c r="BB289" i="1"/>
  <c r="BA289" i="1"/>
  <c r="AZ289" i="1"/>
  <c r="AY289" i="1"/>
  <c r="AX289" i="1"/>
  <c r="AW289" i="1"/>
  <c r="AV289" i="1"/>
  <c r="BG288" i="1"/>
  <c r="BF288" i="1"/>
  <c r="BE288" i="1"/>
  <c r="BD288" i="1"/>
  <c r="BC288" i="1"/>
  <c r="BB288" i="1"/>
  <c r="BA288" i="1"/>
  <c r="AZ288" i="1"/>
  <c r="AY288" i="1"/>
  <c r="AX288" i="1"/>
  <c r="AW288" i="1"/>
  <c r="AV288" i="1"/>
  <c r="BG287" i="1"/>
  <c r="BF287" i="1"/>
  <c r="BE287" i="1"/>
  <c r="BD287" i="1"/>
  <c r="BC287" i="1"/>
  <c r="BB287" i="1"/>
  <c r="BA287" i="1"/>
  <c r="AZ287" i="1"/>
  <c r="AY287" i="1"/>
  <c r="AX287" i="1"/>
  <c r="AW287" i="1"/>
  <c r="AV287" i="1"/>
  <c r="BG286" i="1"/>
  <c r="BF286" i="1"/>
  <c r="BE286" i="1"/>
  <c r="BD286" i="1"/>
  <c r="BC286" i="1"/>
  <c r="BB286" i="1"/>
  <c r="BA286" i="1"/>
  <c r="AZ286" i="1"/>
  <c r="AY286" i="1"/>
  <c r="AX286" i="1"/>
  <c r="AW286" i="1"/>
  <c r="AV286" i="1"/>
  <c r="BG285" i="1"/>
  <c r="BF285" i="1"/>
  <c r="BE285" i="1"/>
  <c r="BD285" i="1"/>
  <c r="BC285" i="1"/>
  <c r="BB285" i="1"/>
  <c r="BA285" i="1"/>
  <c r="AZ285" i="1"/>
  <c r="AY285" i="1"/>
  <c r="AX285" i="1"/>
  <c r="AW285" i="1"/>
  <c r="AV285" i="1"/>
  <c r="BG284" i="1"/>
  <c r="BF284" i="1"/>
  <c r="BE284" i="1"/>
  <c r="BD284" i="1"/>
  <c r="BC284" i="1"/>
  <c r="BB284" i="1"/>
  <c r="BA284" i="1"/>
  <c r="AZ284" i="1"/>
  <c r="AY284" i="1"/>
  <c r="AX284" i="1"/>
  <c r="AW284" i="1"/>
  <c r="AV284" i="1"/>
  <c r="BG283" i="1"/>
  <c r="BF283" i="1"/>
  <c r="BE283" i="1"/>
  <c r="BD283" i="1"/>
  <c r="BC283" i="1"/>
  <c r="BB283" i="1"/>
  <c r="BA283" i="1"/>
  <c r="AZ283" i="1"/>
  <c r="AY283" i="1"/>
  <c r="AX283" i="1"/>
  <c r="AW283" i="1"/>
  <c r="AV283" i="1"/>
  <c r="BG282" i="1"/>
  <c r="BF282" i="1"/>
  <c r="BE282" i="1"/>
  <c r="BD282" i="1"/>
  <c r="BC282" i="1"/>
  <c r="BB282" i="1"/>
  <c r="BA282" i="1"/>
  <c r="AZ282" i="1"/>
  <c r="AY282" i="1"/>
  <c r="AX282" i="1"/>
  <c r="AW282" i="1"/>
  <c r="AV282" i="1"/>
  <c r="BG281" i="1"/>
  <c r="BF281" i="1"/>
  <c r="BE281" i="1"/>
  <c r="BD281" i="1"/>
  <c r="BC281" i="1"/>
  <c r="BB281" i="1"/>
  <c r="BA281" i="1"/>
  <c r="AZ281" i="1"/>
  <c r="AY281" i="1"/>
  <c r="AX281" i="1"/>
  <c r="AW281" i="1"/>
  <c r="AV281" i="1"/>
  <c r="BG280" i="1"/>
  <c r="BF280" i="1"/>
  <c r="BE280" i="1"/>
  <c r="BD280" i="1"/>
  <c r="BC280" i="1"/>
  <c r="BB280" i="1"/>
  <c r="BA280" i="1"/>
  <c r="AZ280" i="1"/>
  <c r="AY280" i="1"/>
  <c r="AX280" i="1"/>
  <c r="AW280" i="1"/>
  <c r="AV280" i="1"/>
  <c r="BG279" i="1"/>
  <c r="BF279" i="1"/>
  <c r="BE279" i="1"/>
  <c r="BD279" i="1"/>
  <c r="BC279" i="1"/>
  <c r="BB279" i="1"/>
  <c r="BA279" i="1"/>
  <c r="AZ279" i="1"/>
  <c r="AY279" i="1"/>
  <c r="AX279" i="1"/>
  <c r="AW279" i="1"/>
  <c r="AV279" i="1"/>
  <c r="BG278" i="1"/>
  <c r="BF278" i="1"/>
  <c r="BE278" i="1"/>
  <c r="BD278" i="1"/>
  <c r="BC278" i="1"/>
  <c r="BB278" i="1"/>
  <c r="BA278" i="1"/>
  <c r="AZ278" i="1"/>
  <c r="AY278" i="1"/>
  <c r="AX278" i="1"/>
  <c r="AW278" i="1"/>
  <c r="AV278" i="1"/>
  <c r="BG277" i="1"/>
  <c r="BF277" i="1"/>
  <c r="BE277" i="1"/>
  <c r="BD277" i="1"/>
  <c r="BC277" i="1"/>
  <c r="BB277" i="1"/>
  <c r="BA277" i="1"/>
  <c r="AZ277" i="1"/>
  <c r="AY277" i="1"/>
  <c r="AX277" i="1"/>
  <c r="AW277" i="1"/>
  <c r="AV277" i="1"/>
  <c r="BG276" i="1"/>
  <c r="BF276" i="1"/>
  <c r="BE276" i="1"/>
  <c r="BD276" i="1"/>
  <c r="BC276" i="1"/>
  <c r="BB276" i="1"/>
  <c r="BA276" i="1"/>
  <c r="AZ276" i="1"/>
  <c r="AY276" i="1"/>
  <c r="AX276" i="1"/>
  <c r="AW276" i="1"/>
  <c r="AV276" i="1"/>
  <c r="BG275" i="1"/>
  <c r="BF275" i="1"/>
  <c r="BE275" i="1"/>
  <c r="BD275" i="1"/>
  <c r="BC275" i="1"/>
  <c r="BB275" i="1"/>
  <c r="BA275" i="1"/>
  <c r="AZ275" i="1"/>
  <c r="AY275" i="1"/>
  <c r="AX275" i="1"/>
  <c r="AW275" i="1"/>
  <c r="AV275" i="1"/>
  <c r="BG274" i="1"/>
  <c r="BF274" i="1"/>
  <c r="BE274" i="1"/>
  <c r="BD274" i="1"/>
  <c r="BC274" i="1"/>
  <c r="BB274" i="1"/>
  <c r="BA274" i="1"/>
  <c r="AZ274" i="1"/>
  <c r="AY274" i="1"/>
  <c r="AX274" i="1"/>
  <c r="AW274" i="1"/>
  <c r="AV274" i="1"/>
  <c r="BG273" i="1"/>
  <c r="BF273" i="1"/>
  <c r="BE273" i="1"/>
  <c r="BD273" i="1"/>
  <c r="BC273" i="1"/>
  <c r="BB273" i="1"/>
  <c r="BA273" i="1"/>
  <c r="AZ273" i="1"/>
  <c r="AY273" i="1"/>
  <c r="AX273" i="1"/>
  <c r="AW273" i="1"/>
  <c r="AV273" i="1"/>
  <c r="BG272" i="1"/>
  <c r="BF272" i="1"/>
  <c r="BE272" i="1"/>
  <c r="BD272" i="1"/>
  <c r="BC272" i="1"/>
  <c r="BB272" i="1"/>
  <c r="BA272" i="1"/>
  <c r="AZ272" i="1"/>
  <c r="AY272" i="1"/>
  <c r="AX272" i="1"/>
  <c r="AW272" i="1"/>
  <c r="AV272" i="1"/>
  <c r="BG271" i="1"/>
  <c r="BF271" i="1"/>
  <c r="BE271" i="1"/>
  <c r="BD271" i="1"/>
  <c r="BC271" i="1"/>
  <c r="BB271" i="1"/>
  <c r="BA271" i="1"/>
  <c r="AZ271" i="1"/>
  <c r="AY271" i="1"/>
  <c r="AX271" i="1"/>
  <c r="AW271" i="1"/>
  <c r="AV271" i="1"/>
  <c r="BG270" i="1"/>
  <c r="BF270" i="1"/>
  <c r="BE270" i="1"/>
  <c r="BD270" i="1"/>
  <c r="BC270" i="1"/>
  <c r="BB270" i="1"/>
  <c r="BA270" i="1"/>
  <c r="AZ270" i="1"/>
  <c r="AY270" i="1"/>
  <c r="AX270" i="1"/>
  <c r="AW270" i="1"/>
  <c r="AV270" i="1"/>
  <c r="BG269" i="1"/>
  <c r="BF269" i="1"/>
  <c r="BE269" i="1"/>
  <c r="BD269" i="1"/>
  <c r="BC269" i="1"/>
  <c r="BB269" i="1"/>
  <c r="BA269" i="1"/>
  <c r="AZ269" i="1"/>
  <c r="AY269" i="1"/>
  <c r="AX269" i="1"/>
  <c r="AW269" i="1"/>
  <c r="AV269" i="1"/>
  <c r="BG268" i="1"/>
  <c r="BF268" i="1"/>
  <c r="BE268" i="1"/>
  <c r="BD268" i="1"/>
  <c r="BC268" i="1"/>
  <c r="BB268" i="1"/>
  <c r="BA268" i="1"/>
  <c r="AZ268" i="1"/>
  <c r="AY268" i="1"/>
  <c r="AX268" i="1"/>
  <c r="AW268" i="1"/>
  <c r="AV268" i="1"/>
  <c r="BG267" i="1"/>
  <c r="BF267" i="1"/>
  <c r="BE267" i="1"/>
  <c r="BD267" i="1"/>
  <c r="BC267" i="1"/>
  <c r="BB267" i="1"/>
  <c r="BA267" i="1"/>
  <c r="AZ267" i="1"/>
  <c r="AY267" i="1"/>
  <c r="AX267" i="1"/>
  <c r="AW267" i="1"/>
  <c r="AV267" i="1"/>
  <c r="BG266" i="1"/>
  <c r="BF266" i="1"/>
  <c r="BE266" i="1"/>
  <c r="BD266" i="1"/>
  <c r="BC266" i="1"/>
  <c r="BB266" i="1"/>
  <c r="BA266" i="1"/>
  <c r="AZ266" i="1"/>
  <c r="AY266" i="1"/>
  <c r="AX266" i="1"/>
  <c r="AW266" i="1"/>
  <c r="AV266" i="1"/>
  <c r="BG265" i="1"/>
  <c r="BF265" i="1"/>
  <c r="BE265" i="1"/>
  <c r="BD265" i="1"/>
  <c r="BC265" i="1"/>
  <c r="BB265" i="1"/>
  <c r="BA265" i="1"/>
  <c r="AZ265" i="1"/>
  <c r="AY265" i="1"/>
  <c r="AX265" i="1"/>
  <c r="AW265" i="1"/>
  <c r="AV265" i="1"/>
  <c r="BG264" i="1"/>
  <c r="BF264" i="1"/>
  <c r="BE264" i="1"/>
  <c r="BD264" i="1"/>
  <c r="BC264" i="1"/>
  <c r="BB264" i="1"/>
  <c r="BA264" i="1"/>
  <c r="AZ264" i="1"/>
  <c r="AY264" i="1"/>
  <c r="AX264" i="1"/>
  <c r="AW264" i="1"/>
  <c r="AV264" i="1"/>
  <c r="BG263" i="1"/>
  <c r="BF263" i="1"/>
  <c r="BE263" i="1"/>
  <c r="BD263" i="1"/>
  <c r="BC263" i="1"/>
  <c r="BB263" i="1"/>
  <c r="BA263" i="1"/>
  <c r="AZ263" i="1"/>
  <c r="AY263" i="1"/>
  <c r="AX263" i="1"/>
  <c r="AW263" i="1"/>
  <c r="AV263" i="1"/>
  <c r="BG262" i="1"/>
  <c r="BF262" i="1"/>
  <c r="BE262" i="1"/>
  <c r="BD262" i="1"/>
  <c r="BC262" i="1"/>
  <c r="BB262" i="1"/>
  <c r="BA262" i="1"/>
  <c r="AZ262" i="1"/>
  <c r="AY262" i="1"/>
  <c r="AX262" i="1"/>
  <c r="AW262" i="1"/>
  <c r="AV262" i="1"/>
  <c r="BG261" i="1"/>
  <c r="BF261" i="1"/>
  <c r="BE261" i="1"/>
  <c r="BD261" i="1"/>
  <c r="BC261" i="1"/>
  <c r="BB261" i="1"/>
  <c r="BA261" i="1"/>
  <c r="AZ261" i="1"/>
  <c r="AY261" i="1"/>
  <c r="AX261" i="1"/>
  <c r="AW261" i="1"/>
  <c r="AV261" i="1"/>
  <c r="BG260" i="1"/>
  <c r="BF260" i="1"/>
  <c r="BE260" i="1"/>
  <c r="BD260" i="1"/>
  <c r="BC260" i="1"/>
  <c r="BB260" i="1"/>
  <c r="BA260" i="1"/>
  <c r="AZ260" i="1"/>
  <c r="AY260" i="1"/>
  <c r="AX260" i="1"/>
  <c r="AW260" i="1"/>
  <c r="AV260" i="1"/>
  <c r="BG259" i="1"/>
  <c r="BF259" i="1"/>
  <c r="BE259" i="1"/>
  <c r="BD259" i="1"/>
  <c r="BC259" i="1"/>
  <c r="BB259" i="1"/>
  <c r="BA259" i="1"/>
  <c r="AZ259" i="1"/>
  <c r="AY259" i="1"/>
  <c r="AX259" i="1"/>
  <c r="AW259" i="1"/>
  <c r="AV259" i="1"/>
  <c r="BG258" i="1"/>
  <c r="BF258" i="1"/>
  <c r="BE258" i="1"/>
  <c r="BD258" i="1"/>
  <c r="BC258" i="1"/>
  <c r="BB258" i="1"/>
  <c r="BA258" i="1"/>
  <c r="AZ258" i="1"/>
  <c r="AY258" i="1"/>
  <c r="AX258" i="1"/>
  <c r="AW258" i="1"/>
  <c r="AV258" i="1"/>
  <c r="BG257" i="1"/>
  <c r="BF257" i="1"/>
  <c r="BE257" i="1"/>
  <c r="BD257" i="1"/>
  <c r="BC257" i="1"/>
  <c r="BB257" i="1"/>
  <c r="BA257" i="1"/>
  <c r="AZ257" i="1"/>
  <c r="AY257" i="1"/>
  <c r="AX257" i="1"/>
  <c r="AW257" i="1"/>
  <c r="AV257" i="1"/>
  <c r="BG256" i="1"/>
  <c r="BF256" i="1"/>
  <c r="BE256" i="1"/>
  <c r="BD256" i="1"/>
  <c r="BC256" i="1"/>
  <c r="BB256" i="1"/>
  <c r="BA256" i="1"/>
  <c r="AZ256" i="1"/>
  <c r="AY256" i="1"/>
  <c r="AX256" i="1"/>
  <c r="AW256" i="1"/>
  <c r="AV256" i="1"/>
  <c r="BG255" i="1"/>
  <c r="BF255" i="1"/>
  <c r="BE255" i="1"/>
  <c r="BD255" i="1"/>
  <c r="BC255" i="1"/>
  <c r="BB255" i="1"/>
  <c r="BA255" i="1"/>
  <c r="AZ255" i="1"/>
  <c r="AY255" i="1"/>
  <c r="AX255" i="1"/>
  <c r="AW255" i="1"/>
  <c r="AV255" i="1"/>
  <c r="BG254" i="1"/>
  <c r="BF254" i="1"/>
  <c r="BE254" i="1"/>
  <c r="BD254" i="1"/>
  <c r="BC254" i="1"/>
  <c r="BB254" i="1"/>
  <c r="BA254" i="1"/>
  <c r="AZ254" i="1"/>
  <c r="AY254" i="1"/>
  <c r="AX254" i="1"/>
  <c r="AW254" i="1"/>
  <c r="AV254" i="1"/>
  <c r="BG253" i="1"/>
  <c r="BF253" i="1"/>
  <c r="BE253" i="1"/>
  <c r="BD253" i="1"/>
  <c r="BC253" i="1"/>
  <c r="BB253" i="1"/>
  <c r="BA253" i="1"/>
  <c r="AZ253" i="1"/>
  <c r="AY253" i="1"/>
  <c r="AX253" i="1"/>
  <c r="AW253" i="1"/>
  <c r="AV253" i="1"/>
  <c r="BG252" i="1"/>
  <c r="BF252" i="1"/>
  <c r="BE252" i="1"/>
  <c r="BD252" i="1"/>
  <c r="BC252" i="1"/>
  <c r="BB252" i="1"/>
  <c r="BA252" i="1"/>
  <c r="AZ252" i="1"/>
  <c r="AY252" i="1"/>
  <c r="AX252" i="1"/>
  <c r="AW252" i="1"/>
  <c r="AV252" i="1"/>
  <c r="BG251" i="1"/>
  <c r="BF251" i="1"/>
  <c r="BE251" i="1"/>
  <c r="BD251" i="1"/>
  <c r="BC251" i="1"/>
  <c r="BB251" i="1"/>
  <c r="BA251" i="1"/>
  <c r="AZ251" i="1"/>
  <c r="AY251" i="1"/>
  <c r="AX251" i="1"/>
  <c r="AW251" i="1"/>
  <c r="AV251" i="1"/>
  <c r="BG250" i="1"/>
  <c r="BF250" i="1"/>
  <c r="BE250" i="1"/>
  <c r="BD250" i="1"/>
  <c r="BC250" i="1"/>
  <c r="BB250" i="1"/>
  <c r="BA250" i="1"/>
  <c r="AZ250" i="1"/>
  <c r="AY250" i="1"/>
  <c r="AX250" i="1"/>
  <c r="AW250" i="1"/>
  <c r="AV250" i="1"/>
  <c r="BG249" i="1"/>
  <c r="BF249" i="1"/>
  <c r="BE249" i="1"/>
  <c r="BD249" i="1"/>
  <c r="BC249" i="1"/>
  <c r="BB249" i="1"/>
  <c r="BA249" i="1"/>
  <c r="AZ249" i="1"/>
  <c r="AY249" i="1"/>
  <c r="AX249" i="1"/>
  <c r="AW249" i="1"/>
  <c r="AV249" i="1"/>
  <c r="BG248" i="1"/>
  <c r="BF248" i="1"/>
  <c r="BE248" i="1"/>
  <c r="BD248" i="1"/>
  <c r="BC248" i="1"/>
  <c r="BB248" i="1"/>
  <c r="BA248" i="1"/>
  <c r="AZ248" i="1"/>
  <c r="AY248" i="1"/>
  <c r="AX248" i="1"/>
  <c r="AW248" i="1"/>
  <c r="AV248" i="1"/>
  <c r="BG247" i="1"/>
  <c r="BF247" i="1"/>
  <c r="BE247" i="1"/>
  <c r="BD247" i="1"/>
  <c r="BC247" i="1"/>
  <c r="BB247" i="1"/>
  <c r="BA247" i="1"/>
  <c r="AZ247" i="1"/>
  <c r="AY247" i="1"/>
  <c r="AX247" i="1"/>
  <c r="AW247" i="1"/>
  <c r="AV247" i="1"/>
  <c r="BG246" i="1"/>
  <c r="BF246" i="1"/>
  <c r="BE246" i="1"/>
  <c r="BD246" i="1"/>
  <c r="BC246" i="1"/>
  <c r="BB246" i="1"/>
  <c r="BA246" i="1"/>
  <c r="AZ246" i="1"/>
  <c r="AY246" i="1"/>
  <c r="AX246" i="1"/>
  <c r="AW246" i="1"/>
  <c r="AV246" i="1"/>
  <c r="BG245" i="1"/>
  <c r="BF245" i="1"/>
  <c r="BE245" i="1"/>
  <c r="BD245" i="1"/>
  <c r="BC245" i="1"/>
  <c r="BB245" i="1"/>
  <c r="BA245" i="1"/>
  <c r="AZ245" i="1"/>
  <c r="AY245" i="1"/>
  <c r="AX245" i="1"/>
  <c r="AW245" i="1"/>
  <c r="AV245" i="1"/>
  <c r="BG244" i="1"/>
  <c r="BF244" i="1"/>
  <c r="BE244" i="1"/>
  <c r="BD244" i="1"/>
  <c r="BC244" i="1"/>
  <c r="BB244" i="1"/>
  <c r="BA244" i="1"/>
  <c r="AZ244" i="1"/>
  <c r="AY244" i="1"/>
  <c r="AX244" i="1"/>
  <c r="AW244" i="1"/>
  <c r="AV244" i="1"/>
  <c r="BG243" i="1"/>
  <c r="BF243" i="1"/>
  <c r="BE243" i="1"/>
  <c r="BD243" i="1"/>
  <c r="BC243" i="1"/>
  <c r="BB243" i="1"/>
  <c r="BA243" i="1"/>
  <c r="AZ243" i="1"/>
  <c r="AY243" i="1"/>
  <c r="AX243" i="1"/>
  <c r="AW243" i="1"/>
  <c r="AV243" i="1"/>
  <c r="BG242" i="1"/>
  <c r="BF242" i="1"/>
  <c r="BE242" i="1"/>
  <c r="BD242" i="1"/>
  <c r="BC242" i="1"/>
  <c r="BB242" i="1"/>
  <c r="BA242" i="1"/>
  <c r="AZ242" i="1"/>
  <c r="AY242" i="1"/>
  <c r="AX242" i="1"/>
  <c r="AW242" i="1"/>
  <c r="AV242" i="1"/>
  <c r="BG241" i="1"/>
  <c r="BF241" i="1"/>
  <c r="BE241" i="1"/>
  <c r="BD241" i="1"/>
  <c r="BC241" i="1"/>
  <c r="BB241" i="1"/>
  <c r="BA241" i="1"/>
  <c r="AZ241" i="1"/>
  <c r="AY241" i="1"/>
  <c r="AX241" i="1"/>
  <c r="AW241" i="1"/>
  <c r="AV241" i="1"/>
  <c r="BG240" i="1"/>
  <c r="BF240" i="1"/>
  <c r="BE240" i="1"/>
  <c r="BD240" i="1"/>
  <c r="BC240" i="1"/>
  <c r="BB240" i="1"/>
  <c r="BA240" i="1"/>
  <c r="AZ240" i="1"/>
  <c r="AY240" i="1"/>
  <c r="AX240" i="1"/>
  <c r="AW240" i="1"/>
  <c r="AV240" i="1"/>
  <c r="BG239" i="1"/>
  <c r="BF239" i="1"/>
  <c r="BE239" i="1"/>
  <c r="BD239" i="1"/>
  <c r="BC239" i="1"/>
  <c r="BB239" i="1"/>
  <c r="BA239" i="1"/>
  <c r="AZ239" i="1"/>
  <c r="AY239" i="1"/>
  <c r="AX239" i="1"/>
  <c r="AW239" i="1"/>
  <c r="AV239" i="1"/>
  <c r="BG238" i="1"/>
  <c r="BF238" i="1"/>
  <c r="BE238" i="1"/>
  <c r="BD238" i="1"/>
  <c r="BC238" i="1"/>
  <c r="BB238" i="1"/>
  <c r="BA238" i="1"/>
  <c r="AZ238" i="1"/>
  <c r="AY238" i="1"/>
  <c r="AX238" i="1"/>
  <c r="AW238" i="1"/>
  <c r="AV238" i="1"/>
  <c r="BG237" i="1"/>
  <c r="BF237" i="1"/>
  <c r="BE237" i="1"/>
  <c r="BD237" i="1"/>
  <c r="BC237" i="1"/>
  <c r="BB237" i="1"/>
  <c r="BA237" i="1"/>
  <c r="AZ237" i="1"/>
  <c r="AY237" i="1"/>
  <c r="AX237" i="1"/>
  <c r="AW237" i="1"/>
  <c r="AV237" i="1"/>
  <c r="BG236" i="1"/>
  <c r="BF236" i="1"/>
  <c r="BE236" i="1"/>
  <c r="BD236" i="1"/>
  <c r="BC236" i="1"/>
  <c r="BB236" i="1"/>
  <c r="BA236" i="1"/>
  <c r="AZ236" i="1"/>
  <c r="AY236" i="1"/>
  <c r="AX236" i="1"/>
  <c r="AW236" i="1"/>
  <c r="AV236" i="1"/>
  <c r="BG235" i="1"/>
  <c r="BF235" i="1"/>
  <c r="BE235" i="1"/>
  <c r="BD235" i="1"/>
  <c r="BC235" i="1"/>
  <c r="BB235" i="1"/>
  <c r="BA235" i="1"/>
  <c r="AZ235" i="1"/>
  <c r="AY235" i="1"/>
  <c r="AX235" i="1"/>
  <c r="AW235" i="1"/>
  <c r="AV235" i="1"/>
  <c r="BG234" i="1"/>
  <c r="BF234" i="1"/>
  <c r="BE234" i="1"/>
  <c r="BD234" i="1"/>
  <c r="BC234" i="1"/>
  <c r="BB234" i="1"/>
  <c r="BA234" i="1"/>
  <c r="AZ234" i="1"/>
  <c r="AY234" i="1"/>
  <c r="AX234" i="1"/>
  <c r="AW234" i="1"/>
  <c r="AV234" i="1"/>
  <c r="BG233" i="1"/>
  <c r="BF233" i="1"/>
  <c r="BE233" i="1"/>
  <c r="BD233" i="1"/>
  <c r="BC233" i="1"/>
  <c r="BB233" i="1"/>
  <c r="BA233" i="1"/>
  <c r="AZ233" i="1"/>
  <c r="AY233" i="1"/>
  <c r="AX233" i="1"/>
  <c r="AW233" i="1"/>
  <c r="AV233" i="1"/>
  <c r="BG232" i="1"/>
  <c r="BF232" i="1"/>
  <c r="BE232" i="1"/>
  <c r="BD232" i="1"/>
  <c r="BC232" i="1"/>
  <c r="BB232" i="1"/>
  <c r="BA232" i="1"/>
  <c r="AZ232" i="1"/>
  <c r="AY232" i="1"/>
  <c r="AX232" i="1"/>
  <c r="AW232" i="1"/>
  <c r="AV232" i="1"/>
  <c r="BG231" i="1"/>
  <c r="BF231" i="1"/>
  <c r="BE231" i="1"/>
  <c r="BD231" i="1"/>
  <c r="BC231" i="1"/>
  <c r="BB231" i="1"/>
  <c r="BA231" i="1"/>
  <c r="AZ231" i="1"/>
  <c r="AY231" i="1"/>
  <c r="AX231" i="1"/>
  <c r="AW231" i="1"/>
  <c r="AV231" i="1"/>
  <c r="BG230" i="1"/>
  <c r="BF230" i="1"/>
  <c r="BE230" i="1"/>
  <c r="BD230" i="1"/>
  <c r="BC230" i="1"/>
  <c r="BB230" i="1"/>
  <c r="BA230" i="1"/>
  <c r="AZ230" i="1"/>
  <c r="AY230" i="1"/>
  <c r="AX230" i="1"/>
  <c r="AW230" i="1"/>
  <c r="AV230" i="1"/>
  <c r="BG229" i="1"/>
  <c r="BF229" i="1"/>
  <c r="BE229" i="1"/>
  <c r="BD229" i="1"/>
  <c r="BC229" i="1"/>
  <c r="BB229" i="1"/>
  <c r="BA229" i="1"/>
  <c r="AZ229" i="1"/>
  <c r="AY229" i="1"/>
  <c r="AX229" i="1"/>
  <c r="AW229" i="1"/>
  <c r="AV229" i="1"/>
  <c r="BG228" i="1"/>
  <c r="BF228" i="1"/>
  <c r="BE228" i="1"/>
  <c r="BD228" i="1"/>
  <c r="BC228" i="1"/>
  <c r="BB228" i="1"/>
  <c r="BA228" i="1"/>
  <c r="AZ228" i="1"/>
  <c r="AY228" i="1"/>
  <c r="AX228" i="1"/>
  <c r="AW228" i="1"/>
  <c r="AV228" i="1"/>
  <c r="BG227" i="1"/>
  <c r="BF227" i="1"/>
  <c r="BE227" i="1"/>
  <c r="BD227" i="1"/>
  <c r="BC227" i="1"/>
  <c r="BB227" i="1"/>
  <c r="BA227" i="1"/>
  <c r="AZ227" i="1"/>
  <c r="AY227" i="1"/>
  <c r="AX227" i="1"/>
  <c r="AW227" i="1"/>
  <c r="AV227" i="1"/>
  <c r="BG226" i="1"/>
  <c r="BF226" i="1"/>
  <c r="BE226" i="1"/>
  <c r="BD226" i="1"/>
  <c r="BC226" i="1"/>
  <c r="BB226" i="1"/>
  <c r="BA226" i="1"/>
  <c r="AZ226" i="1"/>
  <c r="AY226" i="1"/>
  <c r="AX226" i="1"/>
  <c r="AW226" i="1"/>
  <c r="AV226" i="1"/>
  <c r="BG225" i="1"/>
  <c r="BF225" i="1"/>
  <c r="BE225" i="1"/>
  <c r="BD225" i="1"/>
  <c r="BC225" i="1"/>
  <c r="BB225" i="1"/>
  <c r="BA225" i="1"/>
  <c r="AZ225" i="1"/>
  <c r="AY225" i="1"/>
  <c r="AX225" i="1"/>
  <c r="AW225" i="1"/>
  <c r="AV225" i="1"/>
  <c r="BG224" i="1"/>
  <c r="BF224" i="1"/>
  <c r="BE224" i="1"/>
  <c r="BD224" i="1"/>
  <c r="BC224" i="1"/>
  <c r="BB224" i="1"/>
  <c r="BA224" i="1"/>
  <c r="AZ224" i="1"/>
  <c r="AY224" i="1"/>
  <c r="AX224" i="1"/>
  <c r="AW224" i="1"/>
  <c r="AV224" i="1"/>
  <c r="BG223" i="1"/>
  <c r="BF223" i="1"/>
  <c r="BE223" i="1"/>
  <c r="BD223" i="1"/>
  <c r="BC223" i="1"/>
  <c r="BB223" i="1"/>
  <c r="BA223" i="1"/>
  <c r="AZ223" i="1"/>
  <c r="AY223" i="1"/>
  <c r="AX223" i="1"/>
  <c r="AW223" i="1"/>
  <c r="AV223" i="1"/>
  <c r="BG222" i="1"/>
  <c r="BF222" i="1"/>
  <c r="BE222" i="1"/>
  <c r="BD222" i="1"/>
  <c r="BC222" i="1"/>
  <c r="BB222" i="1"/>
  <c r="BA222" i="1"/>
  <c r="AZ222" i="1"/>
  <c r="AY222" i="1"/>
  <c r="AX222" i="1"/>
  <c r="AW222" i="1"/>
  <c r="AV222" i="1"/>
  <c r="BG221" i="1"/>
  <c r="BF221" i="1"/>
  <c r="BE221" i="1"/>
  <c r="BD221" i="1"/>
  <c r="BC221" i="1"/>
  <c r="BB221" i="1"/>
  <c r="BA221" i="1"/>
  <c r="AZ221" i="1"/>
  <c r="AY221" i="1"/>
  <c r="AX221" i="1"/>
  <c r="AW221" i="1"/>
  <c r="AV221" i="1"/>
  <c r="BG220" i="1"/>
  <c r="BF220" i="1"/>
  <c r="BE220" i="1"/>
  <c r="BD220" i="1"/>
  <c r="BC220" i="1"/>
  <c r="BB220" i="1"/>
  <c r="BA220" i="1"/>
  <c r="AZ220" i="1"/>
  <c r="AY220" i="1"/>
  <c r="AX220" i="1"/>
  <c r="AW220" i="1"/>
  <c r="AV220" i="1"/>
  <c r="BG219" i="1"/>
  <c r="BF219" i="1"/>
  <c r="BE219" i="1"/>
  <c r="BD219" i="1"/>
  <c r="BC219" i="1"/>
  <c r="BB219" i="1"/>
  <c r="BA219" i="1"/>
  <c r="AZ219" i="1"/>
  <c r="AY219" i="1"/>
  <c r="AX219" i="1"/>
  <c r="AW219" i="1"/>
  <c r="AV219" i="1"/>
  <c r="BG218" i="1"/>
  <c r="BF218" i="1"/>
  <c r="BE218" i="1"/>
  <c r="BD218" i="1"/>
  <c r="BC218" i="1"/>
  <c r="BB218" i="1"/>
  <c r="BA218" i="1"/>
  <c r="AZ218" i="1"/>
  <c r="AY218" i="1"/>
  <c r="AX218" i="1"/>
  <c r="AW218" i="1"/>
  <c r="AV218" i="1"/>
  <c r="BG217" i="1"/>
  <c r="BF217" i="1"/>
  <c r="BE217" i="1"/>
  <c r="BD217" i="1"/>
  <c r="BC217" i="1"/>
  <c r="BB217" i="1"/>
  <c r="BA217" i="1"/>
  <c r="AZ217" i="1"/>
  <c r="AY217" i="1"/>
  <c r="AX217" i="1"/>
  <c r="AW217" i="1"/>
  <c r="AV217" i="1"/>
  <c r="BG216" i="1"/>
  <c r="BF216" i="1"/>
  <c r="BE216" i="1"/>
  <c r="BD216" i="1"/>
  <c r="BC216" i="1"/>
  <c r="BB216" i="1"/>
  <c r="BA216" i="1"/>
  <c r="AZ216" i="1"/>
  <c r="AY216" i="1"/>
  <c r="AX216" i="1"/>
  <c r="AW216" i="1"/>
  <c r="AV216" i="1"/>
  <c r="BG215" i="1"/>
  <c r="BF215" i="1"/>
  <c r="BE215" i="1"/>
  <c r="BD215" i="1"/>
  <c r="BC215" i="1"/>
  <c r="BB215" i="1"/>
  <c r="BA215" i="1"/>
  <c r="AZ215" i="1"/>
  <c r="AY215" i="1"/>
  <c r="AX215" i="1"/>
  <c r="AW215" i="1"/>
  <c r="AV215" i="1"/>
  <c r="BG214" i="1"/>
  <c r="BF214" i="1"/>
  <c r="BE214" i="1"/>
  <c r="BD214" i="1"/>
  <c r="BC214" i="1"/>
  <c r="BB214" i="1"/>
  <c r="BA214" i="1"/>
  <c r="AZ214" i="1"/>
  <c r="AY214" i="1"/>
  <c r="AX214" i="1"/>
  <c r="AW214" i="1"/>
  <c r="AV214" i="1"/>
  <c r="BG213" i="1"/>
  <c r="BF213" i="1"/>
  <c r="BE213" i="1"/>
  <c r="BD213" i="1"/>
  <c r="BC213" i="1"/>
  <c r="BB213" i="1"/>
  <c r="BA213" i="1"/>
  <c r="AZ213" i="1"/>
  <c r="AY213" i="1"/>
  <c r="AX213" i="1"/>
  <c r="AW213" i="1"/>
  <c r="AV213" i="1"/>
  <c r="BG212" i="1"/>
  <c r="BF212" i="1"/>
  <c r="BE212" i="1"/>
  <c r="BD212" i="1"/>
  <c r="BC212" i="1"/>
  <c r="BB212" i="1"/>
  <c r="BA212" i="1"/>
  <c r="AZ212" i="1"/>
  <c r="AY212" i="1"/>
  <c r="AX212" i="1"/>
  <c r="AW212" i="1"/>
  <c r="AV212" i="1"/>
  <c r="BG211" i="1"/>
  <c r="BF211" i="1"/>
  <c r="BE211" i="1"/>
  <c r="BD211" i="1"/>
  <c r="BC211" i="1"/>
  <c r="BB211" i="1"/>
  <c r="BA211" i="1"/>
  <c r="AZ211" i="1"/>
  <c r="AY211" i="1"/>
  <c r="AX211" i="1"/>
  <c r="AW211" i="1"/>
  <c r="AV211" i="1"/>
  <c r="BG210" i="1"/>
  <c r="BF210" i="1"/>
  <c r="BE210" i="1"/>
  <c r="BD210" i="1"/>
  <c r="BC210" i="1"/>
  <c r="BB210" i="1"/>
  <c r="BA210" i="1"/>
  <c r="AZ210" i="1"/>
  <c r="AY210" i="1"/>
  <c r="AX210" i="1"/>
  <c r="AW210" i="1"/>
  <c r="AV210" i="1"/>
  <c r="BG209" i="1"/>
  <c r="BF209" i="1"/>
  <c r="BE209" i="1"/>
  <c r="BD209" i="1"/>
  <c r="BC209" i="1"/>
  <c r="BB209" i="1"/>
  <c r="BA209" i="1"/>
  <c r="AZ209" i="1"/>
  <c r="AY209" i="1"/>
  <c r="AX209" i="1"/>
  <c r="AW209" i="1"/>
  <c r="AV209" i="1"/>
  <c r="BG208" i="1"/>
  <c r="BF208" i="1"/>
  <c r="BE208" i="1"/>
  <c r="BD208" i="1"/>
  <c r="BC208" i="1"/>
  <c r="BB208" i="1"/>
  <c r="BA208" i="1"/>
  <c r="AZ208" i="1"/>
  <c r="AY208" i="1"/>
  <c r="AX208" i="1"/>
  <c r="AW208" i="1"/>
  <c r="AV208" i="1"/>
  <c r="BG207" i="1"/>
  <c r="BF207" i="1"/>
  <c r="BE207" i="1"/>
  <c r="BD207" i="1"/>
  <c r="BC207" i="1"/>
  <c r="BB207" i="1"/>
  <c r="BA207" i="1"/>
  <c r="AZ207" i="1"/>
  <c r="AY207" i="1"/>
  <c r="AX207" i="1"/>
  <c r="AW207" i="1"/>
  <c r="AV207" i="1"/>
  <c r="BG206" i="1"/>
  <c r="BF206" i="1"/>
  <c r="BE206" i="1"/>
  <c r="BD206" i="1"/>
  <c r="BC206" i="1"/>
  <c r="BB206" i="1"/>
  <c r="BA206" i="1"/>
  <c r="AZ206" i="1"/>
  <c r="AY206" i="1"/>
  <c r="AX206" i="1"/>
  <c r="AW206" i="1"/>
  <c r="AV206" i="1"/>
  <c r="BG205" i="1"/>
  <c r="BF205" i="1"/>
  <c r="BE205" i="1"/>
  <c r="BD205" i="1"/>
  <c r="BC205" i="1"/>
  <c r="BB205" i="1"/>
  <c r="BA205" i="1"/>
  <c r="AZ205" i="1"/>
  <c r="AY205" i="1"/>
  <c r="AX205" i="1"/>
  <c r="AW205" i="1"/>
  <c r="AV205" i="1"/>
  <c r="BG204" i="1"/>
  <c r="BF204" i="1"/>
  <c r="BE204" i="1"/>
  <c r="BD204" i="1"/>
  <c r="BC204" i="1"/>
  <c r="BB204" i="1"/>
  <c r="BA204" i="1"/>
  <c r="AZ204" i="1"/>
  <c r="AY204" i="1"/>
  <c r="AX204" i="1"/>
  <c r="AW204" i="1"/>
  <c r="AV204" i="1"/>
  <c r="BG203" i="1"/>
  <c r="BF203" i="1"/>
  <c r="BE203" i="1"/>
  <c r="BD203" i="1"/>
  <c r="BC203" i="1"/>
  <c r="BB203" i="1"/>
  <c r="BA203" i="1"/>
  <c r="AZ203" i="1"/>
  <c r="AY203" i="1"/>
  <c r="AX203" i="1"/>
  <c r="AW203" i="1"/>
  <c r="AV203" i="1"/>
  <c r="BG202" i="1"/>
  <c r="BF202" i="1"/>
  <c r="BE202" i="1"/>
  <c r="BD202" i="1"/>
  <c r="BC202" i="1"/>
  <c r="BB202" i="1"/>
  <c r="BA202" i="1"/>
  <c r="AZ202" i="1"/>
  <c r="AY202" i="1"/>
  <c r="AX202" i="1"/>
  <c r="AW202" i="1"/>
  <c r="AV202" i="1"/>
  <c r="BG201" i="1"/>
  <c r="BF201" i="1"/>
  <c r="BE201" i="1"/>
  <c r="BD201" i="1"/>
  <c r="BC201" i="1"/>
  <c r="BB201" i="1"/>
  <c r="BA201" i="1"/>
  <c r="AZ201" i="1"/>
  <c r="AY201" i="1"/>
  <c r="AX201" i="1"/>
  <c r="AW201" i="1"/>
  <c r="AV201" i="1"/>
  <c r="BG200" i="1"/>
  <c r="BF200" i="1"/>
  <c r="BE200" i="1"/>
  <c r="BD200" i="1"/>
  <c r="BC200" i="1"/>
  <c r="BB200" i="1"/>
  <c r="BA200" i="1"/>
  <c r="AZ200" i="1"/>
  <c r="AY200" i="1"/>
  <c r="AX200" i="1"/>
  <c r="AW200" i="1"/>
  <c r="AV200" i="1"/>
  <c r="BG199" i="1"/>
  <c r="BF199" i="1"/>
  <c r="BE199" i="1"/>
  <c r="BD199" i="1"/>
  <c r="BC199" i="1"/>
  <c r="BB199" i="1"/>
  <c r="BA199" i="1"/>
  <c r="AZ199" i="1"/>
  <c r="AY199" i="1"/>
  <c r="AX199" i="1"/>
  <c r="AW199" i="1"/>
  <c r="AV199" i="1"/>
  <c r="BG198" i="1"/>
  <c r="BF198" i="1"/>
  <c r="BE198" i="1"/>
  <c r="BD198" i="1"/>
  <c r="BC198" i="1"/>
  <c r="BB198" i="1"/>
  <c r="BA198" i="1"/>
  <c r="AZ198" i="1"/>
  <c r="AY198" i="1"/>
  <c r="AX198" i="1"/>
  <c r="AW198" i="1"/>
  <c r="AV198" i="1"/>
  <c r="BG197" i="1"/>
  <c r="BF197" i="1"/>
  <c r="BE197" i="1"/>
  <c r="BD197" i="1"/>
  <c r="BC197" i="1"/>
  <c r="BB197" i="1"/>
  <c r="BA197" i="1"/>
  <c r="AZ197" i="1"/>
  <c r="AY197" i="1"/>
  <c r="AX197" i="1"/>
  <c r="AW197" i="1"/>
  <c r="AV197" i="1"/>
  <c r="BG196" i="1"/>
  <c r="BF196" i="1"/>
  <c r="BE196" i="1"/>
  <c r="BD196" i="1"/>
  <c r="BC196" i="1"/>
  <c r="BB196" i="1"/>
  <c r="BA196" i="1"/>
  <c r="AZ196" i="1"/>
  <c r="AY196" i="1"/>
  <c r="AX196" i="1"/>
  <c r="AW196" i="1"/>
  <c r="AV196" i="1"/>
  <c r="BG195" i="1"/>
  <c r="BF195" i="1"/>
  <c r="BE195" i="1"/>
  <c r="BD195" i="1"/>
  <c r="BC195" i="1"/>
  <c r="BB195" i="1"/>
  <c r="BA195" i="1"/>
  <c r="AZ195" i="1"/>
  <c r="AY195" i="1"/>
  <c r="AX195" i="1"/>
  <c r="AW195" i="1"/>
  <c r="AV195" i="1"/>
  <c r="BG194" i="1"/>
  <c r="BF194" i="1"/>
  <c r="BE194" i="1"/>
  <c r="BD194" i="1"/>
  <c r="BC194" i="1"/>
  <c r="BB194" i="1"/>
  <c r="BA194" i="1"/>
  <c r="AZ194" i="1"/>
  <c r="AY194" i="1"/>
  <c r="AX194" i="1"/>
  <c r="AW194" i="1"/>
  <c r="AV194" i="1"/>
  <c r="BG193" i="1"/>
  <c r="BF193" i="1"/>
  <c r="BE193" i="1"/>
  <c r="BD193" i="1"/>
  <c r="BC193" i="1"/>
  <c r="BB193" i="1"/>
  <c r="BA193" i="1"/>
  <c r="AZ193" i="1"/>
  <c r="AY193" i="1"/>
  <c r="AX193" i="1"/>
  <c r="AW193" i="1"/>
  <c r="AV193" i="1"/>
  <c r="BG192" i="1"/>
  <c r="BF192" i="1"/>
  <c r="BE192" i="1"/>
  <c r="BD192" i="1"/>
  <c r="BC192" i="1"/>
  <c r="BB192" i="1"/>
  <c r="BA192" i="1"/>
  <c r="AZ192" i="1"/>
  <c r="AY192" i="1"/>
  <c r="AX192" i="1"/>
  <c r="AW192" i="1"/>
  <c r="AV192" i="1"/>
  <c r="BG191" i="1"/>
  <c r="BF191" i="1"/>
  <c r="BE191" i="1"/>
  <c r="BD191" i="1"/>
  <c r="BC191" i="1"/>
  <c r="BB191" i="1"/>
  <c r="BA191" i="1"/>
  <c r="AZ191" i="1"/>
  <c r="AY191" i="1"/>
  <c r="AX191" i="1"/>
  <c r="AW191" i="1"/>
  <c r="AV191" i="1"/>
  <c r="BG190" i="1"/>
  <c r="BF190" i="1"/>
  <c r="BE190" i="1"/>
  <c r="BD190" i="1"/>
  <c r="BC190" i="1"/>
  <c r="BB190" i="1"/>
  <c r="BA190" i="1"/>
  <c r="AZ190" i="1"/>
  <c r="AY190" i="1"/>
  <c r="AX190" i="1"/>
  <c r="AW190" i="1"/>
  <c r="AV190" i="1"/>
  <c r="BG189" i="1"/>
  <c r="BF189" i="1"/>
  <c r="BE189" i="1"/>
  <c r="BD189" i="1"/>
  <c r="BC189" i="1"/>
  <c r="BB189" i="1"/>
  <c r="BA189" i="1"/>
  <c r="AZ189" i="1"/>
  <c r="AY189" i="1"/>
  <c r="AX189" i="1"/>
  <c r="AW189" i="1"/>
  <c r="AV189" i="1"/>
  <c r="BG188" i="1"/>
  <c r="BF188" i="1"/>
  <c r="BE188" i="1"/>
  <c r="BD188" i="1"/>
  <c r="BC188" i="1"/>
  <c r="BB188" i="1"/>
  <c r="BA188" i="1"/>
  <c r="AZ188" i="1"/>
  <c r="AY188" i="1"/>
  <c r="AX188" i="1"/>
  <c r="AW188" i="1"/>
  <c r="AV188" i="1"/>
  <c r="BG187" i="1"/>
  <c r="BF187" i="1"/>
  <c r="BE187" i="1"/>
  <c r="BD187" i="1"/>
  <c r="BC187" i="1"/>
  <c r="BB187" i="1"/>
  <c r="BA187" i="1"/>
  <c r="AZ187" i="1"/>
  <c r="AY187" i="1"/>
  <c r="AX187" i="1"/>
  <c r="AW187" i="1"/>
  <c r="AV187" i="1"/>
  <c r="BG186" i="1"/>
  <c r="BF186" i="1"/>
  <c r="BE186" i="1"/>
  <c r="BD186" i="1"/>
  <c r="BC186" i="1"/>
  <c r="BB186" i="1"/>
  <c r="BA186" i="1"/>
  <c r="AZ186" i="1"/>
  <c r="AY186" i="1"/>
  <c r="AX186" i="1"/>
  <c r="AW186" i="1"/>
  <c r="AV186" i="1"/>
  <c r="BG185" i="1"/>
  <c r="BF185" i="1"/>
  <c r="BE185" i="1"/>
  <c r="BD185" i="1"/>
  <c r="BC185" i="1"/>
  <c r="BB185" i="1"/>
  <c r="BA185" i="1"/>
  <c r="AZ185" i="1"/>
  <c r="AY185" i="1"/>
  <c r="AX185" i="1"/>
  <c r="AW185" i="1"/>
  <c r="AV185" i="1"/>
  <c r="BG184" i="1"/>
  <c r="BF184" i="1"/>
  <c r="BE184" i="1"/>
  <c r="BD184" i="1"/>
  <c r="BC184" i="1"/>
  <c r="BB184" i="1"/>
  <c r="BA184" i="1"/>
  <c r="AZ184" i="1"/>
  <c r="AY184" i="1"/>
  <c r="AX184" i="1"/>
  <c r="AW184" i="1"/>
  <c r="AV184" i="1"/>
  <c r="BG183" i="1"/>
  <c r="BF183" i="1"/>
  <c r="BE183" i="1"/>
  <c r="BD183" i="1"/>
  <c r="BC183" i="1"/>
  <c r="BB183" i="1"/>
  <c r="BA183" i="1"/>
  <c r="AZ183" i="1"/>
  <c r="AY183" i="1"/>
  <c r="AX183" i="1"/>
  <c r="AW183" i="1"/>
  <c r="AV183" i="1"/>
  <c r="BG182" i="1"/>
  <c r="BF182" i="1"/>
  <c r="BE182" i="1"/>
  <c r="BD182" i="1"/>
  <c r="BC182" i="1"/>
  <c r="BB182" i="1"/>
  <c r="BA182" i="1"/>
  <c r="AZ182" i="1"/>
  <c r="AY182" i="1"/>
  <c r="AX182" i="1"/>
  <c r="AW182" i="1"/>
  <c r="AV182" i="1"/>
  <c r="BG181" i="1"/>
  <c r="BF181" i="1"/>
  <c r="BE181" i="1"/>
  <c r="BD181" i="1"/>
  <c r="BC181" i="1"/>
  <c r="BB181" i="1"/>
  <c r="BA181" i="1"/>
  <c r="AZ181" i="1"/>
  <c r="AY181" i="1"/>
  <c r="AX181" i="1"/>
  <c r="AW181" i="1"/>
  <c r="AV181" i="1"/>
  <c r="BG180" i="1"/>
  <c r="BF180" i="1"/>
  <c r="BE180" i="1"/>
  <c r="BD180" i="1"/>
  <c r="BC180" i="1"/>
  <c r="BB180" i="1"/>
  <c r="BA180" i="1"/>
  <c r="AZ180" i="1"/>
  <c r="AY180" i="1"/>
  <c r="AX180" i="1"/>
  <c r="AW180" i="1"/>
  <c r="AV180" i="1"/>
  <c r="BG179" i="1"/>
  <c r="BF179" i="1"/>
  <c r="BE179" i="1"/>
  <c r="BD179" i="1"/>
  <c r="BC179" i="1"/>
  <c r="BB179" i="1"/>
  <c r="BA179" i="1"/>
  <c r="AZ179" i="1"/>
  <c r="AY179" i="1"/>
  <c r="AX179" i="1"/>
  <c r="AW179" i="1"/>
  <c r="AV179" i="1"/>
  <c r="BG178" i="1"/>
  <c r="BF178" i="1"/>
  <c r="BE178" i="1"/>
  <c r="BD178" i="1"/>
  <c r="BC178" i="1"/>
  <c r="BB178" i="1"/>
  <c r="BA178" i="1"/>
  <c r="AZ178" i="1"/>
  <c r="AY178" i="1"/>
  <c r="AX178" i="1"/>
  <c r="AW178" i="1"/>
  <c r="AV178" i="1"/>
  <c r="BG177" i="1"/>
  <c r="BF177" i="1"/>
  <c r="BE177" i="1"/>
  <c r="BD177" i="1"/>
  <c r="BC177" i="1"/>
  <c r="BB177" i="1"/>
  <c r="BA177" i="1"/>
  <c r="AZ177" i="1"/>
  <c r="AY177" i="1"/>
  <c r="AX177" i="1"/>
  <c r="AW177" i="1"/>
  <c r="AV177" i="1"/>
  <c r="BG176" i="1"/>
  <c r="BF176" i="1"/>
  <c r="BE176" i="1"/>
  <c r="BD176" i="1"/>
  <c r="BC176" i="1"/>
  <c r="BB176" i="1"/>
  <c r="BA176" i="1"/>
  <c r="AZ176" i="1"/>
  <c r="AY176" i="1"/>
  <c r="AX176" i="1"/>
  <c r="AW176" i="1"/>
  <c r="AV176" i="1"/>
  <c r="BG175" i="1"/>
  <c r="BF175" i="1"/>
  <c r="BE175" i="1"/>
  <c r="BD175" i="1"/>
  <c r="BC175" i="1"/>
  <c r="BB175" i="1"/>
  <c r="BA175" i="1"/>
  <c r="AZ175" i="1"/>
  <c r="AY175" i="1"/>
  <c r="AX175" i="1"/>
  <c r="AW175" i="1"/>
  <c r="AV175" i="1"/>
  <c r="BG174" i="1"/>
  <c r="BF174" i="1"/>
  <c r="BE174" i="1"/>
  <c r="BD174" i="1"/>
  <c r="BC174" i="1"/>
  <c r="BB174" i="1"/>
  <c r="BA174" i="1"/>
  <c r="AZ174" i="1"/>
  <c r="AY174" i="1"/>
  <c r="AX174" i="1"/>
  <c r="AW174" i="1"/>
  <c r="AV174" i="1"/>
  <c r="BG173" i="1"/>
  <c r="BF173" i="1"/>
  <c r="BE173" i="1"/>
  <c r="BD173" i="1"/>
  <c r="BC173" i="1"/>
  <c r="BB173" i="1"/>
  <c r="BA173" i="1"/>
  <c r="AZ173" i="1"/>
  <c r="AY173" i="1"/>
  <c r="AX173" i="1"/>
  <c r="AW173" i="1"/>
  <c r="AV173" i="1"/>
  <c r="BG172" i="1"/>
  <c r="BF172" i="1"/>
  <c r="BE172" i="1"/>
  <c r="BD172" i="1"/>
  <c r="BC172" i="1"/>
  <c r="BB172" i="1"/>
  <c r="BA172" i="1"/>
  <c r="AZ172" i="1"/>
  <c r="AY172" i="1"/>
  <c r="AX172" i="1"/>
  <c r="AW172" i="1"/>
  <c r="AV172" i="1"/>
  <c r="BG171" i="1"/>
  <c r="BF171" i="1"/>
  <c r="BE171" i="1"/>
  <c r="BD171" i="1"/>
  <c r="BC171" i="1"/>
  <c r="BB171" i="1"/>
  <c r="BA171" i="1"/>
  <c r="AZ171" i="1"/>
  <c r="AY171" i="1"/>
  <c r="AX171" i="1"/>
  <c r="AW171" i="1"/>
  <c r="AV171" i="1"/>
  <c r="BG170" i="1"/>
  <c r="BF170" i="1"/>
  <c r="BE170" i="1"/>
  <c r="BD170" i="1"/>
  <c r="BC170" i="1"/>
  <c r="BB170" i="1"/>
  <c r="BA170" i="1"/>
  <c r="AZ170" i="1"/>
  <c r="AY170" i="1"/>
  <c r="AX170" i="1"/>
  <c r="AW170" i="1"/>
  <c r="AV170" i="1"/>
  <c r="BG169" i="1"/>
  <c r="BF169" i="1"/>
  <c r="BE169" i="1"/>
  <c r="BD169" i="1"/>
  <c r="BC169" i="1"/>
  <c r="BB169" i="1"/>
  <c r="BA169" i="1"/>
  <c r="AZ169" i="1"/>
  <c r="AY169" i="1"/>
  <c r="AX169" i="1"/>
  <c r="AW169" i="1"/>
  <c r="AV169" i="1"/>
  <c r="BG168" i="1"/>
  <c r="BF168" i="1"/>
  <c r="BE168" i="1"/>
  <c r="BD168" i="1"/>
  <c r="BC168" i="1"/>
  <c r="BB168" i="1"/>
  <c r="BA168" i="1"/>
  <c r="AZ168" i="1"/>
  <c r="AY168" i="1"/>
  <c r="AX168" i="1"/>
  <c r="AW168" i="1"/>
  <c r="AV168" i="1"/>
  <c r="BG167" i="1"/>
  <c r="BF167" i="1"/>
  <c r="BE167" i="1"/>
  <c r="BD167" i="1"/>
  <c r="BC167" i="1"/>
  <c r="BB167" i="1"/>
  <c r="BA167" i="1"/>
  <c r="AZ167" i="1"/>
  <c r="AY167" i="1"/>
  <c r="AX167" i="1"/>
  <c r="AW167" i="1"/>
  <c r="AV167" i="1"/>
  <c r="BG166" i="1"/>
  <c r="BF166" i="1"/>
  <c r="BE166" i="1"/>
  <c r="BD166" i="1"/>
  <c r="BC166" i="1"/>
  <c r="BB166" i="1"/>
  <c r="BA166" i="1"/>
  <c r="AZ166" i="1"/>
  <c r="AY166" i="1"/>
  <c r="AX166" i="1"/>
  <c r="AW166" i="1"/>
  <c r="AV166" i="1"/>
  <c r="BG165" i="1"/>
  <c r="BF165" i="1"/>
  <c r="BE165" i="1"/>
  <c r="BD165" i="1"/>
  <c r="BC165" i="1"/>
  <c r="BB165" i="1"/>
  <c r="BA165" i="1"/>
  <c r="AZ165" i="1"/>
  <c r="AY165" i="1"/>
  <c r="AX165" i="1"/>
  <c r="AW165" i="1"/>
  <c r="AV165" i="1"/>
  <c r="BG164" i="1"/>
  <c r="BF164" i="1"/>
  <c r="BE164" i="1"/>
  <c r="BD164" i="1"/>
  <c r="BC164" i="1"/>
  <c r="BB164" i="1"/>
  <c r="BA164" i="1"/>
  <c r="AZ164" i="1"/>
  <c r="AY164" i="1"/>
  <c r="AX164" i="1"/>
  <c r="AW164" i="1"/>
  <c r="AV164" i="1"/>
  <c r="BG163" i="1"/>
  <c r="BF163" i="1"/>
  <c r="BE163" i="1"/>
  <c r="BD163" i="1"/>
  <c r="BC163" i="1"/>
  <c r="BB163" i="1"/>
  <c r="BA163" i="1"/>
  <c r="AZ163" i="1"/>
  <c r="AY163" i="1"/>
  <c r="AX163" i="1"/>
  <c r="AW163" i="1"/>
  <c r="AV163" i="1"/>
  <c r="BG162" i="1"/>
  <c r="BF162" i="1"/>
  <c r="BE162" i="1"/>
  <c r="BD162" i="1"/>
  <c r="BC162" i="1"/>
  <c r="BB162" i="1"/>
  <c r="BA162" i="1"/>
  <c r="AZ162" i="1"/>
  <c r="AY162" i="1"/>
  <c r="AX162" i="1"/>
  <c r="AW162" i="1"/>
  <c r="AV162" i="1"/>
  <c r="BG161" i="1"/>
  <c r="BF161" i="1"/>
  <c r="BE161" i="1"/>
  <c r="BD161" i="1"/>
  <c r="BC161" i="1"/>
  <c r="BB161" i="1"/>
  <c r="BA161" i="1"/>
  <c r="AZ161" i="1"/>
  <c r="AY161" i="1"/>
  <c r="AX161" i="1"/>
  <c r="AW161" i="1"/>
  <c r="AV161" i="1"/>
  <c r="BG160" i="1"/>
  <c r="BF160" i="1"/>
  <c r="BE160" i="1"/>
  <c r="BD160" i="1"/>
  <c r="BC160" i="1"/>
  <c r="BB160" i="1"/>
  <c r="BA160" i="1"/>
  <c r="AZ160" i="1"/>
  <c r="AY160" i="1"/>
  <c r="AX160" i="1"/>
  <c r="AW160" i="1"/>
  <c r="AV160" i="1"/>
  <c r="BG159" i="1"/>
  <c r="BF159" i="1"/>
  <c r="BE159" i="1"/>
  <c r="BD159" i="1"/>
  <c r="BC159" i="1"/>
  <c r="BB159" i="1"/>
  <c r="BA159" i="1"/>
  <c r="AZ159" i="1"/>
  <c r="AY159" i="1"/>
  <c r="AX159" i="1"/>
  <c r="AW159" i="1"/>
  <c r="AV159" i="1"/>
  <c r="BG158" i="1"/>
  <c r="BF158" i="1"/>
  <c r="BE158" i="1"/>
  <c r="BD158" i="1"/>
  <c r="BC158" i="1"/>
  <c r="BB158" i="1"/>
  <c r="BA158" i="1"/>
  <c r="AZ158" i="1"/>
  <c r="AY158" i="1"/>
  <c r="AX158" i="1"/>
  <c r="AW158" i="1"/>
  <c r="AV158" i="1"/>
  <c r="BG157" i="1"/>
  <c r="BF157" i="1"/>
  <c r="BE157" i="1"/>
  <c r="BD157" i="1"/>
  <c r="BC157" i="1"/>
  <c r="BB157" i="1"/>
  <c r="BA157" i="1"/>
  <c r="AZ157" i="1"/>
  <c r="AY157" i="1"/>
  <c r="AX157" i="1"/>
  <c r="AW157" i="1"/>
  <c r="AV157" i="1"/>
  <c r="BG156" i="1"/>
  <c r="BF156" i="1"/>
  <c r="BE156" i="1"/>
  <c r="BD156" i="1"/>
  <c r="BC156" i="1"/>
  <c r="BB156" i="1"/>
  <c r="BA156" i="1"/>
  <c r="AZ156" i="1"/>
  <c r="AY156" i="1"/>
  <c r="AX156" i="1"/>
  <c r="AW156" i="1"/>
  <c r="AV156" i="1"/>
  <c r="BG155" i="1"/>
  <c r="BF155" i="1"/>
  <c r="BE155" i="1"/>
  <c r="BD155" i="1"/>
  <c r="BC155" i="1"/>
  <c r="BB155" i="1"/>
  <c r="BA155" i="1"/>
  <c r="AZ155" i="1"/>
  <c r="AY155" i="1"/>
  <c r="AX155" i="1"/>
  <c r="AW155" i="1"/>
  <c r="AV155" i="1"/>
  <c r="BG154" i="1"/>
  <c r="BF154" i="1"/>
  <c r="BE154" i="1"/>
  <c r="BD154" i="1"/>
  <c r="BC154" i="1"/>
  <c r="BB154" i="1"/>
  <c r="BA154" i="1"/>
  <c r="AZ154" i="1"/>
  <c r="AY154" i="1"/>
  <c r="AX154" i="1"/>
  <c r="AW154" i="1"/>
  <c r="AV154" i="1"/>
  <c r="BG153" i="1"/>
  <c r="BF153" i="1"/>
  <c r="BE153" i="1"/>
  <c r="BD153" i="1"/>
  <c r="BC153" i="1"/>
  <c r="BB153" i="1"/>
  <c r="BA153" i="1"/>
  <c r="AZ153" i="1"/>
  <c r="AY153" i="1"/>
  <c r="AX153" i="1"/>
  <c r="AW153" i="1"/>
  <c r="AV153" i="1"/>
  <c r="BG152" i="1"/>
  <c r="BF152" i="1"/>
  <c r="BE152" i="1"/>
  <c r="BD152" i="1"/>
  <c r="BC152" i="1"/>
  <c r="BB152" i="1"/>
  <c r="BA152" i="1"/>
  <c r="AZ152" i="1"/>
  <c r="AY152" i="1"/>
  <c r="AX152" i="1"/>
  <c r="AW152" i="1"/>
  <c r="AV152" i="1"/>
  <c r="BG151" i="1"/>
  <c r="BF151" i="1"/>
  <c r="BE151" i="1"/>
  <c r="BD151" i="1"/>
  <c r="BC151" i="1"/>
  <c r="BB151" i="1"/>
  <c r="BA151" i="1"/>
  <c r="AZ151" i="1"/>
  <c r="AY151" i="1"/>
  <c r="AX151" i="1"/>
  <c r="AW151" i="1"/>
  <c r="AV151" i="1"/>
  <c r="BG150" i="1"/>
  <c r="BF150" i="1"/>
  <c r="BE150" i="1"/>
  <c r="BD150" i="1"/>
  <c r="BC150" i="1"/>
  <c r="BB150" i="1"/>
  <c r="BA150" i="1"/>
  <c r="AZ150" i="1"/>
  <c r="AY150" i="1"/>
  <c r="AX150" i="1"/>
  <c r="AW150" i="1"/>
  <c r="AV150" i="1"/>
  <c r="BG149" i="1"/>
  <c r="BF149" i="1"/>
  <c r="BE149" i="1"/>
  <c r="BD149" i="1"/>
  <c r="BC149" i="1"/>
  <c r="BB149" i="1"/>
  <c r="BA149" i="1"/>
  <c r="AZ149" i="1"/>
  <c r="AY149" i="1"/>
  <c r="AX149" i="1"/>
  <c r="AW149" i="1"/>
  <c r="AV149" i="1"/>
  <c r="BG148" i="1"/>
  <c r="BF148" i="1"/>
  <c r="BE148" i="1"/>
  <c r="BD148" i="1"/>
  <c r="BC148" i="1"/>
  <c r="BB148" i="1"/>
  <c r="BA148" i="1"/>
  <c r="AZ148" i="1"/>
  <c r="AY148" i="1"/>
  <c r="AX148" i="1"/>
  <c r="AW148" i="1"/>
  <c r="AV148" i="1"/>
  <c r="BG147" i="1"/>
  <c r="BF147" i="1"/>
  <c r="BE147" i="1"/>
  <c r="BD147" i="1"/>
  <c r="BC147" i="1"/>
  <c r="BB147" i="1"/>
  <c r="BA147" i="1"/>
  <c r="AZ147" i="1"/>
  <c r="AY147" i="1"/>
  <c r="AX147" i="1"/>
  <c r="AW147" i="1"/>
  <c r="AV147" i="1"/>
  <c r="BG146" i="1"/>
  <c r="BF146" i="1"/>
  <c r="BE146" i="1"/>
  <c r="BD146" i="1"/>
  <c r="BC146" i="1"/>
  <c r="BB146" i="1"/>
  <c r="BA146" i="1"/>
  <c r="AZ146" i="1"/>
  <c r="AY146" i="1"/>
  <c r="AX146" i="1"/>
  <c r="AW146" i="1"/>
  <c r="AV146" i="1"/>
  <c r="BG145" i="1"/>
  <c r="BF145" i="1"/>
  <c r="BE145" i="1"/>
  <c r="BD145" i="1"/>
  <c r="BC145" i="1"/>
  <c r="BB145" i="1"/>
  <c r="BA145" i="1"/>
  <c r="AZ145" i="1"/>
  <c r="AY145" i="1"/>
  <c r="AX145" i="1"/>
  <c r="AW145" i="1"/>
  <c r="AV145" i="1"/>
  <c r="BG144" i="1"/>
  <c r="BF144" i="1"/>
  <c r="BE144" i="1"/>
  <c r="BD144" i="1"/>
  <c r="BC144" i="1"/>
  <c r="BB144" i="1"/>
  <c r="BA144" i="1"/>
  <c r="AZ144" i="1"/>
  <c r="AY144" i="1"/>
  <c r="AX144" i="1"/>
  <c r="AW144" i="1"/>
  <c r="AV144" i="1"/>
  <c r="BG143" i="1"/>
  <c r="BF143" i="1"/>
  <c r="BE143" i="1"/>
  <c r="BD143" i="1"/>
  <c r="BC143" i="1"/>
  <c r="BB143" i="1"/>
  <c r="BA143" i="1"/>
  <c r="AZ143" i="1"/>
  <c r="AY143" i="1"/>
  <c r="AX143" i="1"/>
  <c r="AW143" i="1"/>
  <c r="AV143" i="1"/>
  <c r="BG142" i="1"/>
  <c r="BF142" i="1"/>
  <c r="BE142" i="1"/>
  <c r="BD142" i="1"/>
  <c r="BC142" i="1"/>
  <c r="BB142" i="1"/>
  <c r="BA142" i="1"/>
  <c r="AZ142" i="1"/>
  <c r="AY142" i="1"/>
  <c r="AX142" i="1"/>
  <c r="AW142" i="1"/>
  <c r="AV142" i="1"/>
  <c r="BG141" i="1"/>
  <c r="BF141" i="1"/>
  <c r="BE141" i="1"/>
  <c r="BD141" i="1"/>
  <c r="BC141" i="1"/>
  <c r="BB141" i="1"/>
  <c r="BA141" i="1"/>
  <c r="AZ141" i="1"/>
  <c r="AY141" i="1"/>
  <c r="AX141" i="1"/>
  <c r="AW141" i="1"/>
  <c r="AV141" i="1"/>
  <c r="BG140" i="1"/>
  <c r="BF140" i="1"/>
  <c r="BE140" i="1"/>
  <c r="BD140" i="1"/>
  <c r="BC140" i="1"/>
  <c r="BB140" i="1"/>
  <c r="BA140" i="1"/>
  <c r="AZ140" i="1"/>
  <c r="AY140" i="1"/>
  <c r="AX140" i="1"/>
  <c r="AW140" i="1"/>
  <c r="AV140" i="1"/>
  <c r="BG139" i="1"/>
  <c r="BF139" i="1"/>
  <c r="BE139" i="1"/>
  <c r="BD139" i="1"/>
  <c r="BC139" i="1"/>
  <c r="BB139" i="1"/>
  <c r="BA139" i="1"/>
  <c r="AZ139" i="1"/>
  <c r="AY139" i="1"/>
  <c r="AX139" i="1"/>
  <c r="AW139" i="1"/>
  <c r="AV139" i="1"/>
  <c r="BG138" i="1"/>
  <c r="BF138" i="1"/>
  <c r="BE138" i="1"/>
  <c r="BD138" i="1"/>
  <c r="BC138" i="1"/>
  <c r="BB138" i="1"/>
  <c r="BA138" i="1"/>
  <c r="AZ138" i="1"/>
  <c r="AY138" i="1"/>
  <c r="AX138" i="1"/>
  <c r="AW138" i="1"/>
  <c r="AV138" i="1"/>
  <c r="BG137" i="1"/>
  <c r="BF137" i="1"/>
  <c r="BE137" i="1"/>
  <c r="BD137" i="1"/>
  <c r="BC137" i="1"/>
  <c r="BB137" i="1"/>
  <c r="BA137" i="1"/>
  <c r="AZ137" i="1"/>
  <c r="AY137" i="1"/>
  <c r="AX137" i="1"/>
  <c r="AW137" i="1"/>
  <c r="AV137" i="1"/>
  <c r="BG136" i="1"/>
  <c r="BF136" i="1"/>
  <c r="BE136" i="1"/>
  <c r="BD136" i="1"/>
  <c r="BC136" i="1"/>
  <c r="BB136" i="1"/>
  <c r="BA136" i="1"/>
  <c r="AZ136" i="1"/>
  <c r="AY136" i="1"/>
  <c r="AX136" i="1"/>
  <c r="AW136" i="1"/>
  <c r="AV136" i="1"/>
  <c r="BG135" i="1"/>
  <c r="BF135" i="1"/>
  <c r="BE135" i="1"/>
  <c r="BD135" i="1"/>
  <c r="BC135" i="1"/>
  <c r="BB135" i="1"/>
  <c r="BA135" i="1"/>
  <c r="AZ135" i="1"/>
  <c r="AY135" i="1"/>
  <c r="AX135" i="1"/>
  <c r="AW135" i="1"/>
  <c r="AV135" i="1"/>
  <c r="BG134" i="1"/>
  <c r="BF134" i="1"/>
  <c r="BE134" i="1"/>
  <c r="BD134" i="1"/>
  <c r="BC134" i="1"/>
  <c r="BB134" i="1"/>
  <c r="BA134" i="1"/>
  <c r="AZ134" i="1"/>
  <c r="AY134" i="1"/>
  <c r="AX134" i="1"/>
  <c r="AW134" i="1"/>
  <c r="AV134" i="1"/>
  <c r="BG133" i="1"/>
  <c r="BF133" i="1"/>
  <c r="BE133" i="1"/>
  <c r="BD133" i="1"/>
  <c r="BC133" i="1"/>
  <c r="BB133" i="1"/>
  <c r="BA133" i="1"/>
  <c r="AZ133" i="1"/>
  <c r="AY133" i="1"/>
  <c r="AX133" i="1"/>
  <c r="AW133" i="1"/>
  <c r="AV133" i="1"/>
  <c r="BG132" i="1"/>
  <c r="BF132" i="1"/>
  <c r="BE132" i="1"/>
  <c r="BD132" i="1"/>
  <c r="BC132" i="1"/>
  <c r="BB132" i="1"/>
  <c r="BA132" i="1"/>
  <c r="AZ132" i="1"/>
  <c r="AY132" i="1"/>
  <c r="AX132" i="1"/>
  <c r="AW132" i="1"/>
  <c r="AV132" i="1"/>
  <c r="BG131" i="1"/>
  <c r="BF131" i="1"/>
  <c r="BE131" i="1"/>
  <c r="BD131" i="1"/>
  <c r="BC131" i="1"/>
  <c r="BB131" i="1"/>
  <c r="BA131" i="1"/>
  <c r="AZ131" i="1"/>
  <c r="AY131" i="1"/>
  <c r="AX131" i="1"/>
  <c r="AW131" i="1"/>
  <c r="AV131" i="1"/>
  <c r="BG130" i="1"/>
  <c r="BF130" i="1"/>
  <c r="BE130" i="1"/>
  <c r="BD130" i="1"/>
  <c r="BC130" i="1"/>
  <c r="BB130" i="1"/>
  <c r="BA130" i="1"/>
  <c r="AZ130" i="1"/>
  <c r="AY130" i="1"/>
  <c r="AX130" i="1"/>
  <c r="AW130" i="1"/>
  <c r="AV130" i="1"/>
  <c r="BG129" i="1"/>
  <c r="BF129" i="1"/>
  <c r="BE129" i="1"/>
  <c r="BD129" i="1"/>
  <c r="BC129" i="1"/>
  <c r="BB129" i="1"/>
  <c r="BA129" i="1"/>
  <c r="AZ129" i="1"/>
  <c r="AY129" i="1"/>
  <c r="AX129" i="1"/>
  <c r="AW129" i="1"/>
  <c r="AV129" i="1"/>
  <c r="BG128" i="1"/>
  <c r="BF128" i="1"/>
  <c r="BE128" i="1"/>
  <c r="BD128" i="1"/>
  <c r="BC128" i="1"/>
  <c r="BB128" i="1"/>
  <c r="BA128" i="1"/>
  <c r="AZ128" i="1"/>
  <c r="AY128" i="1"/>
  <c r="AX128" i="1"/>
  <c r="AW128" i="1"/>
  <c r="AV128" i="1"/>
  <c r="BG127" i="1"/>
  <c r="BF127" i="1"/>
  <c r="BE127" i="1"/>
  <c r="BD127" i="1"/>
  <c r="BC127" i="1"/>
  <c r="BB127" i="1"/>
  <c r="BA127" i="1"/>
  <c r="AZ127" i="1"/>
  <c r="AY127" i="1"/>
  <c r="AX127" i="1"/>
  <c r="AW127" i="1"/>
  <c r="AV127" i="1"/>
  <c r="BG126" i="1"/>
  <c r="BF126" i="1"/>
  <c r="BE126" i="1"/>
  <c r="BD126" i="1"/>
  <c r="BC126" i="1"/>
  <c r="BB126" i="1"/>
  <c r="BA126" i="1"/>
  <c r="AZ126" i="1"/>
  <c r="AY126" i="1"/>
  <c r="AX126" i="1"/>
  <c r="AW126" i="1"/>
  <c r="AV126" i="1"/>
  <c r="BG125" i="1"/>
  <c r="BF125" i="1"/>
  <c r="BE125" i="1"/>
  <c r="BD125" i="1"/>
  <c r="BC125" i="1"/>
  <c r="BB125" i="1"/>
  <c r="BA125" i="1"/>
  <c r="AZ125" i="1"/>
  <c r="AY125" i="1"/>
  <c r="AX125" i="1"/>
  <c r="AW125" i="1"/>
  <c r="AV125" i="1"/>
  <c r="BG124" i="1"/>
  <c r="BF124" i="1"/>
  <c r="BE124" i="1"/>
  <c r="BD124" i="1"/>
  <c r="BC124" i="1"/>
  <c r="BB124" i="1"/>
  <c r="BA124" i="1"/>
  <c r="AZ124" i="1"/>
  <c r="AY124" i="1"/>
  <c r="AX124" i="1"/>
  <c r="AW124" i="1"/>
  <c r="AV124" i="1"/>
  <c r="BG123" i="1"/>
  <c r="BF123" i="1"/>
  <c r="BE123" i="1"/>
  <c r="BD123" i="1"/>
  <c r="BC123" i="1"/>
  <c r="BB123" i="1"/>
  <c r="BA123" i="1"/>
  <c r="AZ123" i="1"/>
  <c r="AY123" i="1"/>
  <c r="AX123" i="1"/>
  <c r="AW123" i="1"/>
  <c r="AV123" i="1"/>
  <c r="BG122" i="1"/>
  <c r="BF122" i="1"/>
  <c r="BE122" i="1"/>
  <c r="BD122" i="1"/>
  <c r="BC122" i="1"/>
  <c r="BB122" i="1"/>
  <c r="BA122" i="1"/>
  <c r="AZ122" i="1"/>
  <c r="AY122" i="1"/>
  <c r="AX122" i="1"/>
  <c r="AW122" i="1"/>
  <c r="AV122" i="1"/>
  <c r="BG121" i="1"/>
  <c r="BF121" i="1"/>
  <c r="BE121" i="1"/>
  <c r="BD121" i="1"/>
  <c r="BC121" i="1"/>
  <c r="BB121" i="1"/>
  <c r="BA121" i="1"/>
  <c r="AZ121" i="1"/>
  <c r="AY121" i="1"/>
  <c r="AX121" i="1"/>
  <c r="AW121" i="1"/>
  <c r="AV121" i="1"/>
  <c r="BG120" i="1"/>
  <c r="BF120" i="1"/>
  <c r="BE120" i="1"/>
  <c r="BD120" i="1"/>
  <c r="BC120" i="1"/>
  <c r="BB120" i="1"/>
  <c r="BA120" i="1"/>
  <c r="AZ120" i="1"/>
  <c r="AY120" i="1"/>
  <c r="AX120" i="1"/>
  <c r="AW120" i="1"/>
  <c r="AV120" i="1"/>
  <c r="BG119" i="1"/>
  <c r="BF119" i="1"/>
  <c r="BE119" i="1"/>
  <c r="BD119" i="1"/>
  <c r="BC119" i="1"/>
  <c r="BB119" i="1"/>
  <c r="BA119" i="1"/>
  <c r="AZ119" i="1"/>
  <c r="AY119" i="1"/>
  <c r="AX119" i="1"/>
  <c r="AW119" i="1"/>
  <c r="AV119" i="1"/>
  <c r="BG118" i="1"/>
  <c r="BF118" i="1"/>
  <c r="BE118" i="1"/>
  <c r="BD118" i="1"/>
  <c r="BC118" i="1"/>
  <c r="BB118" i="1"/>
  <c r="BA118" i="1"/>
  <c r="AZ118" i="1"/>
  <c r="AY118" i="1"/>
  <c r="AX118" i="1"/>
  <c r="AW118" i="1"/>
  <c r="AV118" i="1"/>
  <c r="BG117" i="1"/>
  <c r="BF117" i="1"/>
  <c r="BE117" i="1"/>
  <c r="BD117" i="1"/>
  <c r="BC117" i="1"/>
  <c r="BB117" i="1"/>
  <c r="BA117" i="1"/>
  <c r="AZ117" i="1"/>
  <c r="AY117" i="1"/>
  <c r="AX117" i="1"/>
  <c r="AW117" i="1"/>
  <c r="AV117" i="1"/>
  <c r="BG116" i="1"/>
  <c r="BF116" i="1"/>
  <c r="BE116" i="1"/>
  <c r="BD116" i="1"/>
  <c r="BC116" i="1"/>
  <c r="BB116" i="1"/>
  <c r="BA116" i="1"/>
  <c r="AZ116" i="1"/>
  <c r="AY116" i="1"/>
  <c r="AX116" i="1"/>
  <c r="AW116" i="1"/>
  <c r="AV116" i="1"/>
  <c r="BG115" i="1"/>
  <c r="BF115" i="1"/>
  <c r="BE115" i="1"/>
  <c r="BD115" i="1"/>
  <c r="BC115" i="1"/>
  <c r="BB115" i="1"/>
  <c r="BA115" i="1"/>
  <c r="AZ115" i="1"/>
  <c r="AY115" i="1"/>
  <c r="AX115" i="1"/>
  <c r="AW115" i="1"/>
  <c r="AV115" i="1"/>
  <c r="BG114" i="1"/>
  <c r="BF114" i="1"/>
  <c r="BE114" i="1"/>
  <c r="BD114" i="1"/>
  <c r="BC114" i="1"/>
  <c r="BB114" i="1"/>
  <c r="BA114" i="1"/>
  <c r="AZ114" i="1"/>
  <c r="AY114" i="1"/>
  <c r="AX114" i="1"/>
  <c r="AW114" i="1"/>
  <c r="AV114" i="1"/>
  <c r="BG113" i="1"/>
  <c r="BF113" i="1"/>
  <c r="BE113" i="1"/>
  <c r="BD113" i="1"/>
  <c r="BC113" i="1"/>
  <c r="BB113" i="1"/>
  <c r="BA113" i="1"/>
  <c r="AZ113" i="1"/>
  <c r="AY113" i="1"/>
  <c r="AX113" i="1"/>
  <c r="AW113" i="1"/>
  <c r="AV113" i="1"/>
  <c r="BG112" i="1"/>
  <c r="BF112" i="1"/>
  <c r="BE112" i="1"/>
  <c r="BD112" i="1"/>
  <c r="BC112" i="1"/>
  <c r="BB112" i="1"/>
  <c r="BA112" i="1"/>
  <c r="AZ112" i="1"/>
  <c r="AY112" i="1"/>
  <c r="AX112" i="1"/>
  <c r="AW112" i="1"/>
  <c r="AV112" i="1"/>
  <c r="BG111" i="1"/>
  <c r="BF111" i="1"/>
  <c r="BE111" i="1"/>
  <c r="BD111" i="1"/>
  <c r="BC111" i="1"/>
  <c r="BB111" i="1"/>
  <c r="BA111" i="1"/>
  <c r="AZ111" i="1"/>
  <c r="AY111" i="1"/>
  <c r="AX111" i="1"/>
  <c r="AW111" i="1"/>
  <c r="AV111" i="1"/>
  <c r="BG110" i="1"/>
  <c r="BF110" i="1"/>
  <c r="BE110" i="1"/>
  <c r="BD110" i="1"/>
  <c r="BC110" i="1"/>
  <c r="BB110" i="1"/>
  <c r="BA110" i="1"/>
  <c r="AZ110" i="1"/>
  <c r="AY110" i="1"/>
  <c r="AX110" i="1"/>
  <c r="AW110" i="1"/>
  <c r="AV110" i="1"/>
  <c r="BG109" i="1"/>
  <c r="BF109" i="1"/>
  <c r="BE109" i="1"/>
  <c r="BD109" i="1"/>
  <c r="BC109" i="1"/>
  <c r="BB109" i="1"/>
  <c r="BA109" i="1"/>
  <c r="AZ109" i="1"/>
  <c r="AY109" i="1"/>
  <c r="AX109" i="1"/>
  <c r="AW109" i="1"/>
  <c r="AV109" i="1"/>
  <c r="BG108" i="1"/>
  <c r="BF108" i="1"/>
  <c r="BE108" i="1"/>
  <c r="BD108" i="1"/>
  <c r="BC108" i="1"/>
  <c r="BB108" i="1"/>
  <c r="BA108" i="1"/>
  <c r="AZ108" i="1"/>
  <c r="AY108" i="1"/>
  <c r="AX108" i="1"/>
  <c r="AW108" i="1"/>
  <c r="AV108" i="1"/>
  <c r="BG107" i="1"/>
  <c r="BF107" i="1"/>
  <c r="BE107" i="1"/>
  <c r="BD107" i="1"/>
  <c r="BC107" i="1"/>
  <c r="BB107" i="1"/>
  <c r="BA107" i="1"/>
  <c r="AZ107" i="1"/>
  <c r="AY107" i="1"/>
  <c r="AX107" i="1"/>
  <c r="AW107" i="1"/>
  <c r="AV107" i="1"/>
  <c r="BG106" i="1"/>
  <c r="BF106" i="1"/>
  <c r="BE106" i="1"/>
  <c r="BD106" i="1"/>
  <c r="BC106" i="1"/>
  <c r="BB106" i="1"/>
  <c r="BA106" i="1"/>
  <c r="AZ106" i="1"/>
  <c r="AY106" i="1"/>
  <c r="AX106" i="1"/>
  <c r="AW106" i="1"/>
  <c r="AV106" i="1"/>
  <c r="BG105" i="1"/>
  <c r="BF105" i="1"/>
  <c r="BE105" i="1"/>
  <c r="BD105" i="1"/>
  <c r="BC105" i="1"/>
  <c r="BB105" i="1"/>
  <c r="BA105" i="1"/>
  <c r="AZ105" i="1"/>
  <c r="AY105" i="1"/>
  <c r="AX105" i="1"/>
  <c r="AW105" i="1"/>
  <c r="AV105" i="1"/>
  <c r="BG104" i="1"/>
  <c r="BF104" i="1"/>
  <c r="BE104" i="1"/>
  <c r="BD104" i="1"/>
  <c r="BC104" i="1"/>
  <c r="BB104" i="1"/>
  <c r="BA104" i="1"/>
  <c r="AZ104" i="1"/>
  <c r="AY104" i="1"/>
  <c r="AX104" i="1"/>
  <c r="AW104" i="1"/>
  <c r="AV104" i="1"/>
  <c r="BG103" i="1"/>
  <c r="BF103" i="1"/>
  <c r="BE103" i="1"/>
  <c r="BD103" i="1"/>
  <c r="BC103" i="1"/>
  <c r="BB103" i="1"/>
  <c r="BA103" i="1"/>
  <c r="AZ103" i="1"/>
  <c r="AY103" i="1"/>
  <c r="AX103" i="1"/>
  <c r="AW103" i="1"/>
  <c r="AV103" i="1"/>
  <c r="BG102" i="1"/>
  <c r="BF102" i="1"/>
  <c r="BE102" i="1"/>
  <c r="BD102" i="1"/>
  <c r="BC102" i="1"/>
  <c r="BB102" i="1"/>
  <c r="BA102" i="1"/>
  <c r="AZ102" i="1"/>
  <c r="AY102" i="1"/>
  <c r="AX102" i="1"/>
  <c r="AW102" i="1"/>
  <c r="AV102" i="1"/>
  <c r="BG101" i="1"/>
  <c r="BF101" i="1"/>
  <c r="BE101" i="1"/>
  <c r="BD101" i="1"/>
  <c r="BC101" i="1"/>
  <c r="BB101" i="1"/>
  <c r="BA101" i="1"/>
  <c r="AZ101" i="1"/>
  <c r="AY101" i="1"/>
  <c r="AX101" i="1"/>
  <c r="AW101" i="1"/>
  <c r="AV101" i="1"/>
  <c r="BG100" i="1"/>
  <c r="BF100" i="1"/>
  <c r="BE100" i="1"/>
  <c r="BD100" i="1"/>
  <c r="BC100" i="1"/>
  <c r="BB100" i="1"/>
  <c r="BA100" i="1"/>
  <c r="AZ100" i="1"/>
  <c r="AY100" i="1"/>
  <c r="AX100" i="1"/>
  <c r="AW100" i="1"/>
  <c r="AV100" i="1"/>
  <c r="BG99" i="1"/>
  <c r="BF99" i="1"/>
  <c r="BE99" i="1"/>
  <c r="BD99" i="1"/>
  <c r="BC99" i="1"/>
  <c r="BB99" i="1"/>
  <c r="BA99" i="1"/>
  <c r="AZ99" i="1"/>
  <c r="AY99" i="1"/>
  <c r="AX99" i="1"/>
  <c r="AW99" i="1"/>
  <c r="AV99" i="1"/>
  <c r="BG98" i="1"/>
  <c r="BF98" i="1"/>
  <c r="BE98" i="1"/>
  <c r="BD98" i="1"/>
  <c r="BC98" i="1"/>
  <c r="BB98" i="1"/>
  <c r="BA98" i="1"/>
  <c r="AZ98" i="1"/>
  <c r="AY98" i="1"/>
  <c r="AX98" i="1"/>
  <c r="AW98" i="1"/>
  <c r="AV98" i="1"/>
  <c r="BG97" i="1"/>
  <c r="BF97" i="1"/>
  <c r="BE97" i="1"/>
  <c r="BD97" i="1"/>
  <c r="BC97" i="1"/>
  <c r="BB97" i="1"/>
  <c r="BA97" i="1"/>
  <c r="AZ97" i="1"/>
  <c r="AY97" i="1"/>
  <c r="AX97" i="1"/>
  <c r="AW97" i="1"/>
  <c r="AV97" i="1"/>
  <c r="BG96" i="1"/>
  <c r="BF96" i="1"/>
  <c r="BE96" i="1"/>
  <c r="BD96" i="1"/>
  <c r="BC96" i="1"/>
  <c r="BB96" i="1"/>
  <c r="BA96" i="1"/>
  <c r="AZ96" i="1"/>
  <c r="AY96" i="1"/>
  <c r="AX96" i="1"/>
  <c r="AW96" i="1"/>
  <c r="AV96" i="1"/>
  <c r="BG95" i="1"/>
  <c r="BF95" i="1"/>
  <c r="BE95" i="1"/>
  <c r="BD95" i="1"/>
  <c r="BC95" i="1"/>
  <c r="BB95" i="1"/>
  <c r="BA95" i="1"/>
  <c r="AZ95" i="1"/>
  <c r="AY95" i="1"/>
  <c r="AX95" i="1"/>
  <c r="AW95" i="1"/>
  <c r="AV95" i="1"/>
  <c r="BG94" i="1"/>
  <c r="BF94" i="1"/>
  <c r="BE94" i="1"/>
  <c r="BD94" i="1"/>
  <c r="BC94" i="1"/>
  <c r="BB94" i="1"/>
  <c r="BA94" i="1"/>
  <c r="AZ94" i="1"/>
  <c r="AY94" i="1"/>
  <c r="AX94" i="1"/>
  <c r="AW94" i="1"/>
  <c r="AV94" i="1"/>
  <c r="BG93" i="1"/>
  <c r="BF93" i="1"/>
  <c r="BE93" i="1"/>
  <c r="BD93" i="1"/>
  <c r="BC93" i="1"/>
  <c r="BB93" i="1"/>
  <c r="BA93" i="1"/>
  <c r="AZ93" i="1"/>
  <c r="AY93" i="1"/>
  <c r="AX93" i="1"/>
  <c r="AW93" i="1"/>
  <c r="AV93" i="1"/>
  <c r="BG92" i="1"/>
  <c r="BF92" i="1"/>
  <c r="BE92" i="1"/>
  <c r="BD92" i="1"/>
  <c r="BC92" i="1"/>
  <c r="BB92" i="1"/>
  <c r="BA92" i="1"/>
  <c r="AZ92" i="1"/>
  <c r="AY92" i="1"/>
  <c r="AX92" i="1"/>
  <c r="AW92" i="1"/>
  <c r="AV92" i="1"/>
  <c r="BG91" i="1"/>
  <c r="BF91" i="1"/>
  <c r="BE91" i="1"/>
  <c r="BD91" i="1"/>
  <c r="BC91" i="1"/>
  <c r="BB91" i="1"/>
  <c r="BA91" i="1"/>
  <c r="AZ91" i="1"/>
  <c r="AY91" i="1"/>
  <c r="AX91" i="1"/>
  <c r="AW91" i="1"/>
  <c r="AV91" i="1"/>
  <c r="BG90" i="1"/>
  <c r="BF90" i="1"/>
  <c r="BE90" i="1"/>
  <c r="BD90" i="1"/>
  <c r="BC90" i="1"/>
  <c r="BB90" i="1"/>
  <c r="BA90" i="1"/>
  <c r="AZ90" i="1"/>
  <c r="AY90" i="1"/>
  <c r="AX90" i="1"/>
  <c r="AW90" i="1"/>
  <c r="AV90" i="1"/>
  <c r="BG89" i="1"/>
  <c r="BF89" i="1"/>
  <c r="BE89" i="1"/>
  <c r="BD89" i="1"/>
  <c r="BC89" i="1"/>
  <c r="BB89" i="1"/>
  <c r="BA89" i="1"/>
  <c r="AZ89" i="1"/>
  <c r="AY89" i="1"/>
  <c r="AX89" i="1"/>
  <c r="AW89" i="1"/>
  <c r="AV89" i="1"/>
  <c r="BG88" i="1"/>
  <c r="BF88" i="1"/>
  <c r="BE88" i="1"/>
  <c r="BD88" i="1"/>
  <c r="BC88" i="1"/>
  <c r="BB88" i="1"/>
  <c r="BA88" i="1"/>
  <c r="AZ88" i="1"/>
  <c r="AY88" i="1"/>
  <c r="AX88" i="1"/>
  <c r="AW88" i="1"/>
  <c r="AV88" i="1"/>
  <c r="BG87" i="1"/>
  <c r="BF87" i="1"/>
  <c r="BE87" i="1"/>
  <c r="BD87" i="1"/>
  <c r="BC87" i="1"/>
  <c r="BB87" i="1"/>
  <c r="BA87" i="1"/>
  <c r="AZ87" i="1"/>
  <c r="AY87" i="1"/>
  <c r="AX87" i="1"/>
  <c r="AW87" i="1"/>
  <c r="AV87" i="1"/>
  <c r="BG86" i="1"/>
  <c r="BF86" i="1"/>
  <c r="BE86" i="1"/>
  <c r="BD86" i="1"/>
  <c r="BC86" i="1"/>
  <c r="BB86" i="1"/>
  <c r="BA86" i="1"/>
  <c r="AZ86" i="1"/>
  <c r="AY86" i="1"/>
  <c r="AX86" i="1"/>
  <c r="AW86" i="1"/>
  <c r="AV86" i="1"/>
  <c r="BG85" i="1"/>
  <c r="BF85" i="1"/>
  <c r="BE85" i="1"/>
  <c r="BD85" i="1"/>
  <c r="BC85" i="1"/>
  <c r="BB85" i="1"/>
  <c r="BA85" i="1"/>
  <c r="AZ85" i="1"/>
  <c r="AY85" i="1"/>
  <c r="AX85" i="1"/>
  <c r="AW85" i="1"/>
  <c r="AV85" i="1"/>
  <c r="BG84" i="1"/>
  <c r="BF84" i="1"/>
  <c r="BE84" i="1"/>
  <c r="BD84" i="1"/>
  <c r="BC84" i="1"/>
  <c r="BB84" i="1"/>
  <c r="BA84" i="1"/>
  <c r="AZ84" i="1"/>
  <c r="AY84" i="1"/>
  <c r="AX84" i="1"/>
  <c r="AW84" i="1"/>
  <c r="AV84" i="1"/>
  <c r="BG83" i="1"/>
  <c r="BF83" i="1"/>
  <c r="BE83" i="1"/>
  <c r="BD83" i="1"/>
  <c r="BC83" i="1"/>
  <c r="BB83" i="1"/>
  <c r="BA83" i="1"/>
  <c r="AZ83" i="1"/>
  <c r="AY83" i="1"/>
  <c r="AX83" i="1"/>
  <c r="AW83" i="1"/>
  <c r="AV83" i="1"/>
  <c r="BG82" i="1"/>
  <c r="BF82" i="1"/>
  <c r="BE82" i="1"/>
  <c r="BD82" i="1"/>
  <c r="BC82" i="1"/>
  <c r="BB82" i="1"/>
  <c r="BA82" i="1"/>
  <c r="AZ82" i="1"/>
  <c r="AY82" i="1"/>
  <c r="AX82" i="1"/>
  <c r="AW82" i="1"/>
  <c r="AV82" i="1"/>
  <c r="BG81" i="1"/>
  <c r="BF81" i="1"/>
  <c r="BE81" i="1"/>
  <c r="BD81" i="1"/>
  <c r="BC81" i="1"/>
  <c r="BB81" i="1"/>
  <c r="BA81" i="1"/>
  <c r="AZ81" i="1"/>
  <c r="AY81" i="1"/>
  <c r="AX81" i="1"/>
  <c r="AW81" i="1"/>
  <c r="AV81" i="1"/>
  <c r="BG80" i="1"/>
  <c r="BF80" i="1"/>
  <c r="BE80" i="1"/>
  <c r="BD80" i="1"/>
  <c r="BC80" i="1"/>
  <c r="BB80" i="1"/>
  <c r="BA80" i="1"/>
  <c r="AZ80" i="1"/>
  <c r="AY80" i="1"/>
  <c r="AX80" i="1"/>
  <c r="AW80" i="1"/>
  <c r="AV80" i="1"/>
  <c r="BG79" i="1"/>
  <c r="BF79" i="1"/>
  <c r="BE79" i="1"/>
  <c r="BD79" i="1"/>
  <c r="BC79" i="1"/>
  <c r="BB79" i="1"/>
  <c r="BA79" i="1"/>
  <c r="AZ79" i="1"/>
  <c r="AY79" i="1"/>
  <c r="AX79" i="1"/>
  <c r="AW79" i="1"/>
  <c r="AV79" i="1"/>
  <c r="BG78" i="1"/>
  <c r="BF78" i="1"/>
  <c r="BE78" i="1"/>
  <c r="BD78" i="1"/>
  <c r="BC78" i="1"/>
  <c r="BB78" i="1"/>
  <c r="BA78" i="1"/>
  <c r="AZ78" i="1"/>
  <c r="AY78" i="1"/>
  <c r="AX78" i="1"/>
  <c r="AW78" i="1"/>
  <c r="AV78" i="1"/>
  <c r="BG77" i="1"/>
  <c r="BF77" i="1"/>
  <c r="BE77" i="1"/>
  <c r="BD77" i="1"/>
  <c r="BC77" i="1"/>
  <c r="BB77" i="1"/>
  <c r="BA77" i="1"/>
  <c r="AZ77" i="1"/>
  <c r="AY77" i="1"/>
  <c r="AX77" i="1"/>
  <c r="AW77" i="1"/>
  <c r="AV77" i="1"/>
  <c r="BG76" i="1"/>
  <c r="BF76" i="1"/>
  <c r="BE76" i="1"/>
  <c r="BD76" i="1"/>
  <c r="BC76" i="1"/>
  <c r="BB76" i="1"/>
  <c r="BA76" i="1"/>
  <c r="AZ76" i="1"/>
  <c r="AY76" i="1"/>
  <c r="AX76" i="1"/>
  <c r="AW76" i="1"/>
  <c r="AV76" i="1"/>
  <c r="BG75" i="1"/>
  <c r="BF75" i="1"/>
  <c r="BE75" i="1"/>
  <c r="BD75" i="1"/>
  <c r="BC75" i="1"/>
  <c r="BB75" i="1"/>
  <c r="BA75" i="1"/>
  <c r="AZ75" i="1"/>
  <c r="AY75" i="1"/>
  <c r="AX75" i="1"/>
  <c r="AW75" i="1"/>
  <c r="AV75" i="1"/>
  <c r="BG74" i="1"/>
  <c r="BF74" i="1"/>
  <c r="BE74" i="1"/>
  <c r="BD74" i="1"/>
  <c r="BC74" i="1"/>
  <c r="BB74" i="1"/>
  <c r="BA74" i="1"/>
  <c r="AZ74" i="1"/>
  <c r="AY74" i="1"/>
  <c r="AX74" i="1"/>
  <c r="AW74" i="1"/>
  <c r="AV74" i="1"/>
  <c r="BG73" i="1"/>
  <c r="BF73" i="1"/>
  <c r="BE73" i="1"/>
  <c r="BD73" i="1"/>
  <c r="BC73" i="1"/>
  <c r="BB73" i="1"/>
  <c r="BA73" i="1"/>
  <c r="AZ73" i="1"/>
  <c r="AY73" i="1"/>
  <c r="AX73" i="1"/>
  <c r="AW73" i="1"/>
  <c r="AV73" i="1"/>
  <c r="BG72" i="1"/>
  <c r="BF72" i="1"/>
  <c r="BE72" i="1"/>
  <c r="BD72" i="1"/>
  <c r="BC72" i="1"/>
  <c r="BB72" i="1"/>
  <c r="BA72" i="1"/>
  <c r="AZ72" i="1"/>
  <c r="AY72" i="1"/>
  <c r="AX72" i="1"/>
  <c r="AW72" i="1"/>
  <c r="AV72" i="1"/>
  <c r="BG71" i="1"/>
  <c r="BF71" i="1"/>
  <c r="BE71" i="1"/>
  <c r="BD71" i="1"/>
  <c r="BC71" i="1"/>
  <c r="BB71" i="1"/>
  <c r="BA71" i="1"/>
  <c r="AZ71" i="1"/>
  <c r="AY71" i="1"/>
  <c r="AX71" i="1"/>
  <c r="AW71" i="1"/>
  <c r="AV71" i="1"/>
  <c r="BG70" i="1"/>
  <c r="BF70" i="1"/>
  <c r="BE70" i="1"/>
  <c r="BD70" i="1"/>
  <c r="BC70" i="1"/>
  <c r="BB70" i="1"/>
  <c r="BA70" i="1"/>
  <c r="AZ70" i="1"/>
  <c r="AY70" i="1"/>
  <c r="AX70" i="1"/>
  <c r="AW70" i="1"/>
  <c r="AV70" i="1"/>
  <c r="BG69" i="1"/>
  <c r="BF69" i="1"/>
  <c r="BE69" i="1"/>
  <c r="BD69" i="1"/>
  <c r="BC69" i="1"/>
  <c r="BB69" i="1"/>
  <c r="BA69" i="1"/>
  <c r="AZ69" i="1"/>
  <c r="AY69" i="1"/>
  <c r="AX69" i="1"/>
  <c r="AW69" i="1"/>
  <c r="AV69" i="1"/>
  <c r="BG68" i="1"/>
  <c r="BF68" i="1"/>
  <c r="BE68" i="1"/>
  <c r="BD68" i="1"/>
  <c r="BC68" i="1"/>
  <c r="BB68" i="1"/>
  <c r="BA68" i="1"/>
  <c r="AZ68" i="1"/>
  <c r="AY68" i="1"/>
  <c r="AX68" i="1"/>
  <c r="AW68" i="1"/>
  <c r="AV68" i="1"/>
  <c r="BG67" i="1"/>
  <c r="BF67" i="1"/>
  <c r="BE67" i="1"/>
  <c r="BD67" i="1"/>
  <c r="BC67" i="1"/>
  <c r="BB67" i="1"/>
  <c r="BA67" i="1"/>
  <c r="AZ67" i="1"/>
  <c r="AY67" i="1"/>
  <c r="AX67" i="1"/>
  <c r="AW67" i="1"/>
  <c r="AV67" i="1"/>
  <c r="BG66" i="1"/>
  <c r="BF66" i="1"/>
  <c r="BE66" i="1"/>
  <c r="BD66" i="1"/>
  <c r="BC66" i="1"/>
  <c r="BB66" i="1"/>
  <c r="BA66" i="1"/>
  <c r="AZ66" i="1"/>
  <c r="AY66" i="1"/>
  <c r="AX66" i="1"/>
  <c r="AW66" i="1"/>
  <c r="AV66" i="1"/>
  <c r="BG65" i="1"/>
  <c r="BF65" i="1"/>
  <c r="BE65" i="1"/>
  <c r="BD65" i="1"/>
  <c r="BC65" i="1"/>
  <c r="BB65" i="1"/>
  <c r="BA65" i="1"/>
  <c r="AZ65" i="1"/>
  <c r="AY65" i="1"/>
  <c r="AX65" i="1"/>
  <c r="AW65" i="1"/>
  <c r="AV65" i="1"/>
  <c r="BG64" i="1"/>
  <c r="BF64" i="1"/>
  <c r="BE64" i="1"/>
  <c r="BD64" i="1"/>
  <c r="BC64" i="1"/>
  <c r="BB64" i="1"/>
  <c r="BA64" i="1"/>
  <c r="AZ64" i="1"/>
  <c r="AY64" i="1"/>
  <c r="AX64" i="1"/>
  <c r="AW64" i="1"/>
  <c r="AV64" i="1"/>
  <c r="BG63" i="1"/>
  <c r="BF63" i="1"/>
  <c r="BE63" i="1"/>
  <c r="BD63" i="1"/>
  <c r="BC63" i="1"/>
  <c r="BB63" i="1"/>
  <c r="BA63" i="1"/>
  <c r="AZ63" i="1"/>
  <c r="AY63" i="1"/>
  <c r="AX63" i="1"/>
  <c r="AW63" i="1"/>
  <c r="AV63" i="1"/>
  <c r="BG62" i="1"/>
  <c r="BF62" i="1"/>
  <c r="BE62" i="1"/>
  <c r="BD62" i="1"/>
  <c r="BC62" i="1"/>
  <c r="BB62" i="1"/>
  <c r="BA62" i="1"/>
  <c r="AZ62" i="1"/>
  <c r="AY62" i="1"/>
  <c r="AX62" i="1"/>
  <c r="AW62" i="1"/>
  <c r="AV62" i="1"/>
  <c r="BG61" i="1"/>
  <c r="BF61" i="1"/>
  <c r="BE61" i="1"/>
  <c r="BD61" i="1"/>
  <c r="BC61" i="1"/>
  <c r="BB61" i="1"/>
  <c r="BA61" i="1"/>
  <c r="AZ61" i="1"/>
  <c r="AY61" i="1"/>
  <c r="AX61" i="1"/>
  <c r="AW61" i="1"/>
  <c r="AV61" i="1"/>
  <c r="BG60" i="1"/>
  <c r="BF60" i="1"/>
  <c r="BE60" i="1"/>
  <c r="BD60" i="1"/>
  <c r="BC60" i="1"/>
  <c r="BB60" i="1"/>
  <c r="BA60" i="1"/>
  <c r="AZ60" i="1"/>
  <c r="AY60" i="1"/>
  <c r="AX60" i="1"/>
  <c r="AW60" i="1"/>
  <c r="AV60" i="1"/>
  <c r="BG59" i="1"/>
  <c r="BF59" i="1"/>
  <c r="BE59" i="1"/>
  <c r="BD59" i="1"/>
  <c r="BC59" i="1"/>
  <c r="BB59" i="1"/>
  <c r="BA59" i="1"/>
  <c r="AZ59" i="1"/>
  <c r="AY59" i="1"/>
  <c r="AX59" i="1"/>
  <c r="AW59" i="1"/>
  <c r="AV59" i="1"/>
  <c r="BG58" i="1"/>
  <c r="BF58" i="1"/>
  <c r="BE58" i="1"/>
  <c r="BD58" i="1"/>
  <c r="BC58" i="1"/>
  <c r="BB58" i="1"/>
  <c r="BA58" i="1"/>
  <c r="AZ58" i="1"/>
  <c r="AY58" i="1"/>
  <c r="AX58" i="1"/>
  <c r="AW58" i="1"/>
  <c r="AV58" i="1"/>
  <c r="BG57" i="1"/>
  <c r="BF57" i="1"/>
  <c r="BE57" i="1"/>
  <c r="BD57" i="1"/>
  <c r="BC57" i="1"/>
  <c r="BB57" i="1"/>
  <c r="BA57" i="1"/>
  <c r="AZ57" i="1"/>
  <c r="AY57" i="1"/>
  <c r="AX57" i="1"/>
  <c r="AW57" i="1"/>
  <c r="AV57" i="1"/>
  <c r="BG56" i="1"/>
  <c r="BF56" i="1"/>
  <c r="BE56" i="1"/>
  <c r="BD56" i="1"/>
  <c r="BC56" i="1"/>
  <c r="BB56" i="1"/>
  <c r="BA56" i="1"/>
  <c r="AZ56" i="1"/>
  <c r="AY56" i="1"/>
  <c r="AX56" i="1"/>
  <c r="AW56" i="1"/>
  <c r="AV56" i="1"/>
  <c r="BG55" i="1"/>
  <c r="BF55" i="1"/>
  <c r="BE55" i="1"/>
  <c r="BD55" i="1"/>
  <c r="BC55" i="1"/>
  <c r="BB55" i="1"/>
  <c r="BA55" i="1"/>
  <c r="AZ55" i="1"/>
  <c r="AY55" i="1"/>
  <c r="AX55" i="1"/>
  <c r="AW55" i="1"/>
  <c r="AV55" i="1"/>
  <c r="BG54" i="1"/>
  <c r="BF54" i="1"/>
  <c r="BE54" i="1"/>
  <c r="BD54" i="1"/>
  <c r="BC54" i="1"/>
  <c r="BB54" i="1"/>
  <c r="BA54" i="1"/>
  <c r="AZ54" i="1"/>
  <c r="AY54" i="1"/>
  <c r="AX54" i="1"/>
  <c r="AW54" i="1"/>
  <c r="AV54" i="1"/>
  <c r="BG53" i="1"/>
  <c r="BF53" i="1"/>
  <c r="BE53" i="1"/>
  <c r="BD53" i="1"/>
  <c r="BC53" i="1"/>
  <c r="BB53" i="1"/>
  <c r="BA53" i="1"/>
  <c r="AZ53" i="1"/>
  <c r="AY53" i="1"/>
  <c r="AX53" i="1"/>
  <c r="AW53" i="1"/>
  <c r="AV53" i="1"/>
  <c r="BG52" i="1"/>
  <c r="BF52" i="1"/>
  <c r="BE52" i="1"/>
  <c r="BD52" i="1"/>
  <c r="BC52" i="1"/>
  <c r="BB52" i="1"/>
  <c r="BA52" i="1"/>
  <c r="AZ52" i="1"/>
  <c r="AY52" i="1"/>
  <c r="AX52" i="1"/>
  <c r="AW52" i="1"/>
  <c r="AV52" i="1"/>
  <c r="BG51" i="1"/>
  <c r="BF51" i="1"/>
  <c r="BE51" i="1"/>
  <c r="BD51" i="1"/>
  <c r="BC51" i="1"/>
  <c r="BB51" i="1"/>
  <c r="BA51" i="1"/>
  <c r="AZ51" i="1"/>
  <c r="AY51" i="1"/>
  <c r="AX51" i="1"/>
  <c r="AW51" i="1"/>
  <c r="AV51" i="1"/>
  <c r="BG50" i="1"/>
  <c r="BF50" i="1"/>
  <c r="BE50" i="1"/>
  <c r="BD50" i="1"/>
  <c r="BC50" i="1"/>
  <c r="BB50" i="1"/>
  <c r="BA50" i="1"/>
  <c r="AZ50" i="1"/>
  <c r="AY50" i="1"/>
  <c r="AX50" i="1"/>
  <c r="AW50" i="1"/>
  <c r="AV50" i="1"/>
  <c r="BG49" i="1"/>
  <c r="BF49" i="1"/>
  <c r="BE49" i="1"/>
  <c r="BD49" i="1"/>
  <c r="BC49" i="1"/>
  <c r="BB49" i="1"/>
  <c r="BA49" i="1"/>
  <c r="AZ49" i="1"/>
  <c r="AY49" i="1"/>
  <c r="AX49" i="1"/>
  <c r="AW49" i="1"/>
  <c r="AV49" i="1"/>
  <c r="BG48" i="1"/>
  <c r="BF48" i="1"/>
  <c r="BE48" i="1"/>
  <c r="BD48" i="1"/>
  <c r="BC48" i="1"/>
  <c r="BB48" i="1"/>
  <c r="BA48" i="1"/>
  <c r="AZ48" i="1"/>
  <c r="AY48" i="1"/>
  <c r="AX48" i="1"/>
  <c r="AW48" i="1"/>
  <c r="AV48" i="1"/>
  <c r="BG47" i="1"/>
  <c r="BF47" i="1"/>
  <c r="BE47" i="1"/>
  <c r="BD47" i="1"/>
  <c r="BC47" i="1"/>
  <c r="BB47" i="1"/>
  <c r="BA47" i="1"/>
  <c r="AZ47" i="1"/>
  <c r="AY47" i="1"/>
  <c r="AX47" i="1"/>
  <c r="AW47" i="1"/>
  <c r="AV47" i="1"/>
  <c r="BG46" i="1"/>
  <c r="BF46" i="1"/>
  <c r="BE46" i="1"/>
  <c r="BD46" i="1"/>
  <c r="BC46" i="1"/>
  <c r="BB46" i="1"/>
  <c r="BA46" i="1"/>
  <c r="AZ46" i="1"/>
  <c r="AY46" i="1"/>
  <c r="AX46" i="1"/>
  <c r="AW46" i="1"/>
  <c r="AV46" i="1"/>
  <c r="BG45" i="1"/>
  <c r="BF45" i="1"/>
  <c r="BE45" i="1"/>
  <c r="BD45" i="1"/>
  <c r="BC45" i="1"/>
  <c r="BB45" i="1"/>
  <c r="BA45" i="1"/>
  <c r="AZ45" i="1"/>
  <c r="AY45" i="1"/>
  <c r="AX45" i="1"/>
  <c r="AW45" i="1"/>
  <c r="AV45" i="1"/>
  <c r="BG44" i="1"/>
  <c r="BF44" i="1"/>
  <c r="BE44" i="1"/>
  <c r="BD44" i="1"/>
  <c r="BC44" i="1"/>
  <c r="BB44" i="1"/>
  <c r="BA44" i="1"/>
  <c r="AZ44" i="1"/>
  <c r="AY44" i="1"/>
  <c r="AX44" i="1"/>
  <c r="AW44" i="1"/>
  <c r="AV44" i="1"/>
  <c r="BG43" i="1"/>
  <c r="BF43" i="1"/>
  <c r="BE43" i="1"/>
  <c r="BD43" i="1"/>
  <c r="BC43" i="1"/>
  <c r="BB43" i="1"/>
  <c r="BA43" i="1"/>
  <c r="AZ43" i="1"/>
  <c r="AY43" i="1"/>
  <c r="AX43" i="1"/>
  <c r="AW43" i="1"/>
  <c r="AV43" i="1"/>
  <c r="BG42" i="1"/>
  <c r="BF42" i="1"/>
  <c r="BE42" i="1"/>
  <c r="BD42" i="1"/>
  <c r="BC42" i="1"/>
  <c r="BB42" i="1"/>
  <c r="BA42" i="1"/>
  <c r="AZ42" i="1"/>
  <c r="AY42" i="1"/>
  <c r="AX42" i="1"/>
  <c r="AW42" i="1"/>
  <c r="AV42" i="1"/>
  <c r="BG41" i="1"/>
  <c r="BF41" i="1"/>
  <c r="BE41" i="1"/>
  <c r="BD41" i="1"/>
  <c r="BC41" i="1"/>
  <c r="BB41" i="1"/>
  <c r="BA41" i="1"/>
  <c r="AZ41" i="1"/>
  <c r="AY41" i="1"/>
  <c r="AX41" i="1"/>
  <c r="AW41" i="1"/>
  <c r="AV41" i="1"/>
  <c r="BG40" i="1"/>
  <c r="BF40" i="1"/>
  <c r="BE40" i="1"/>
  <c r="BD40" i="1"/>
  <c r="BC40" i="1"/>
  <c r="BB40" i="1"/>
  <c r="BA40" i="1"/>
  <c r="AZ40" i="1"/>
  <c r="AY40" i="1"/>
  <c r="AX40" i="1"/>
  <c r="AW40" i="1"/>
  <c r="AV40" i="1"/>
  <c r="BG39" i="1"/>
  <c r="BF39" i="1"/>
  <c r="BE39" i="1"/>
  <c r="BD39" i="1"/>
  <c r="BC39" i="1"/>
  <c r="BB39" i="1"/>
  <c r="BA39" i="1"/>
  <c r="AZ39" i="1"/>
  <c r="AY39" i="1"/>
  <c r="AX39" i="1"/>
  <c r="AW39" i="1"/>
  <c r="AV39" i="1"/>
  <c r="BG38" i="1"/>
  <c r="BF38" i="1"/>
  <c r="BE38" i="1"/>
  <c r="BD38" i="1"/>
  <c r="BC38" i="1"/>
  <c r="BB38" i="1"/>
  <c r="BA38" i="1"/>
  <c r="AZ38" i="1"/>
  <c r="AY38" i="1"/>
  <c r="AX38" i="1"/>
  <c r="AW38" i="1"/>
  <c r="AV38" i="1"/>
  <c r="BG37" i="1"/>
  <c r="BF37" i="1"/>
  <c r="BE37" i="1"/>
  <c r="BD37" i="1"/>
  <c r="BC37" i="1"/>
  <c r="BB37" i="1"/>
  <c r="BA37" i="1"/>
  <c r="AZ37" i="1"/>
  <c r="AY37" i="1"/>
  <c r="AX37" i="1"/>
  <c r="AW37" i="1"/>
  <c r="AV37" i="1"/>
  <c r="BG36" i="1"/>
  <c r="BF36" i="1"/>
  <c r="BE36" i="1"/>
  <c r="BD36" i="1"/>
  <c r="BC36" i="1"/>
  <c r="BB36" i="1"/>
  <c r="BA36" i="1"/>
  <c r="AZ36" i="1"/>
  <c r="AY36" i="1"/>
  <c r="AX36" i="1"/>
  <c r="AW36" i="1"/>
  <c r="AV36" i="1"/>
  <c r="BG35" i="1"/>
  <c r="BF35" i="1"/>
  <c r="BE35" i="1"/>
  <c r="BD35" i="1"/>
  <c r="BC35" i="1"/>
  <c r="BB35" i="1"/>
  <c r="BA35" i="1"/>
  <c r="AZ35" i="1"/>
  <c r="AY35" i="1"/>
  <c r="AX35" i="1"/>
  <c r="AW35" i="1"/>
  <c r="AV35" i="1"/>
  <c r="BG34" i="1"/>
  <c r="BF34" i="1"/>
  <c r="BE34" i="1"/>
  <c r="BD34" i="1"/>
  <c r="BC34" i="1"/>
  <c r="BB34" i="1"/>
  <c r="BA34" i="1"/>
  <c r="AZ34" i="1"/>
  <c r="AY34" i="1"/>
  <c r="AX34" i="1"/>
  <c r="AW34" i="1"/>
  <c r="AV34" i="1"/>
  <c r="BG33" i="1"/>
  <c r="BF33" i="1"/>
  <c r="BE33" i="1"/>
  <c r="BD33" i="1"/>
  <c r="BC33" i="1"/>
  <c r="BB33" i="1"/>
  <c r="BA33" i="1"/>
  <c r="AZ33" i="1"/>
  <c r="AY33" i="1"/>
  <c r="AX33" i="1"/>
  <c r="AW33" i="1"/>
  <c r="AV33" i="1"/>
  <c r="BG32" i="1"/>
  <c r="BF32" i="1"/>
  <c r="BE32" i="1"/>
  <c r="BD32" i="1"/>
  <c r="BC32" i="1"/>
  <c r="BB32" i="1"/>
  <c r="BA32" i="1"/>
  <c r="AZ32" i="1"/>
  <c r="AY32" i="1"/>
  <c r="AX32" i="1"/>
  <c r="AW32" i="1"/>
  <c r="AV32" i="1"/>
  <c r="BG31" i="1"/>
  <c r="BF31" i="1"/>
  <c r="BE31" i="1"/>
  <c r="BD31" i="1"/>
  <c r="BC31" i="1"/>
  <c r="BB31" i="1"/>
  <c r="BA31" i="1"/>
  <c r="AZ31" i="1"/>
  <c r="AY31" i="1"/>
  <c r="AX31" i="1"/>
  <c r="AW31" i="1"/>
  <c r="AV31" i="1"/>
  <c r="BG30" i="1"/>
  <c r="BF30" i="1"/>
  <c r="BE30" i="1"/>
  <c r="BD30" i="1"/>
  <c r="BC30" i="1"/>
  <c r="BB30" i="1"/>
  <c r="BA30" i="1"/>
  <c r="AZ30" i="1"/>
  <c r="AY30" i="1"/>
  <c r="AX30" i="1"/>
  <c r="AW30" i="1"/>
  <c r="AV30" i="1"/>
  <c r="BG29" i="1"/>
  <c r="BF29" i="1"/>
  <c r="BE29" i="1"/>
  <c r="BD29" i="1"/>
  <c r="BC29" i="1"/>
  <c r="BB29" i="1"/>
  <c r="BA29" i="1"/>
  <c r="AZ29" i="1"/>
  <c r="AY29" i="1"/>
  <c r="AX29" i="1"/>
  <c r="AW29" i="1"/>
  <c r="AV29" i="1"/>
  <c r="BG28" i="1"/>
  <c r="BF28" i="1"/>
  <c r="BE28" i="1"/>
  <c r="BD28" i="1"/>
  <c r="BC28" i="1"/>
  <c r="BB28" i="1"/>
  <c r="BA28" i="1"/>
  <c r="AZ28" i="1"/>
  <c r="AY28" i="1"/>
  <c r="AX28" i="1"/>
  <c r="AW28" i="1"/>
  <c r="AV28" i="1"/>
  <c r="BG27" i="1"/>
  <c r="BF27" i="1"/>
  <c r="BE27" i="1"/>
  <c r="BD27" i="1"/>
  <c r="BC27" i="1"/>
  <c r="BB27" i="1"/>
  <c r="BA27" i="1"/>
  <c r="AZ27" i="1"/>
  <c r="AY27" i="1"/>
  <c r="AX27" i="1"/>
  <c r="AW27" i="1"/>
  <c r="AV27" i="1"/>
  <c r="BG26" i="1"/>
  <c r="BF26" i="1"/>
  <c r="BE26" i="1"/>
  <c r="BD26" i="1"/>
  <c r="BC26" i="1"/>
  <c r="BB26" i="1"/>
  <c r="BA26" i="1"/>
  <c r="AZ26" i="1"/>
  <c r="AY26" i="1"/>
  <c r="AX26" i="1"/>
  <c r="AW26" i="1"/>
  <c r="AV26" i="1"/>
  <c r="BG25" i="1"/>
  <c r="BF25" i="1"/>
  <c r="BE25" i="1"/>
  <c r="BD25" i="1"/>
  <c r="BC25" i="1"/>
  <c r="BB25" i="1"/>
  <c r="BA25" i="1"/>
  <c r="AZ25" i="1"/>
  <c r="AY25" i="1"/>
  <c r="AX25" i="1"/>
  <c r="AW25" i="1"/>
  <c r="AV25" i="1"/>
  <c r="BG24" i="1"/>
  <c r="BF24" i="1"/>
  <c r="BE24" i="1"/>
  <c r="BD24" i="1"/>
  <c r="BC24" i="1"/>
  <c r="BB24" i="1"/>
  <c r="BA24" i="1"/>
  <c r="AZ24" i="1"/>
  <c r="AY24" i="1"/>
  <c r="AX24" i="1"/>
  <c r="AW24" i="1"/>
  <c r="AV24" i="1"/>
  <c r="BG23" i="1"/>
  <c r="BF23" i="1"/>
  <c r="BE23" i="1"/>
  <c r="BD23" i="1"/>
  <c r="BC23" i="1"/>
  <c r="BB23" i="1"/>
  <c r="BA23" i="1"/>
  <c r="AZ23" i="1"/>
  <c r="AY23" i="1"/>
  <c r="AX23" i="1"/>
  <c r="AW23" i="1"/>
  <c r="AV23" i="1"/>
  <c r="BG22" i="1"/>
  <c r="BF22" i="1"/>
  <c r="BE22" i="1"/>
  <c r="BD22" i="1"/>
  <c r="BC22" i="1"/>
  <c r="BB22" i="1"/>
  <c r="BA22" i="1"/>
  <c r="AZ22" i="1"/>
  <c r="AY22" i="1"/>
  <c r="AX22" i="1"/>
  <c r="AW22" i="1"/>
  <c r="AV22" i="1"/>
  <c r="BG21" i="1"/>
  <c r="BF21" i="1"/>
  <c r="BE21" i="1"/>
  <c r="BD21" i="1"/>
  <c r="BC21" i="1"/>
  <c r="BB21" i="1"/>
  <c r="BA21" i="1"/>
  <c r="AZ21" i="1"/>
  <c r="AY21" i="1"/>
  <c r="AX21" i="1"/>
  <c r="AW21" i="1"/>
  <c r="AV21" i="1"/>
  <c r="BG20" i="1"/>
  <c r="BF20" i="1"/>
  <c r="BE20" i="1"/>
  <c r="BD20" i="1"/>
  <c r="BC20" i="1"/>
  <c r="BB20" i="1"/>
  <c r="BA20" i="1"/>
  <c r="AZ20" i="1"/>
  <c r="AY20" i="1"/>
  <c r="AX20" i="1"/>
  <c r="AW20" i="1"/>
  <c r="AV20" i="1"/>
  <c r="BG19" i="1"/>
  <c r="BF19" i="1"/>
  <c r="BE19" i="1"/>
  <c r="BD19" i="1"/>
  <c r="BC19" i="1"/>
  <c r="BB19" i="1"/>
  <c r="BA19" i="1"/>
  <c r="AZ19" i="1"/>
  <c r="AY19" i="1"/>
  <c r="AX19" i="1"/>
  <c r="AW19" i="1"/>
  <c r="AV19" i="1"/>
  <c r="BG18" i="1"/>
  <c r="BF18" i="1"/>
  <c r="BE18" i="1"/>
  <c r="BD18" i="1"/>
  <c r="BC18" i="1"/>
  <c r="BB18" i="1"/>
  <c r="BA18" i="1"/>
  <c r="AZ18" i="1"/>
  <c r="AY18" i="1"/>
  <c r="AX18" i="1"/>
  <c r="AW18" i="1"/>
  <c r="AV18" i="1"/>
  <c r="BG17" i="1"/>
  <c r="BF17" i="1"/>
  <c r="BE17" i="1"/>
  <c r="BD17" i="1"/>
  <c r="BC17" i="1"/>
  <c r="BB17" i="1"/>
  <c r="BA17" i="1"/>
  <c r="AZ17" i="1"/>
  <c r="AY17" i="1"/>
  <c r="AX17" i="1"/>
  <c r="AW17" i="1"/>
  <c r="AV17" i="1"/>
  <c r="BG16" i="1"/>
  <c r="BF16" i="1"/>
  <c r="BE16" i="1"/>
  <c r="BD16" i="1"/>
  <c r="BC16" i="1"/>
  <c r="BB16" i="1"/>
  <c r="BA16" i="1"/>
  <c r="AZ16" i="1"/>
  <c r="AY16" i="1"/>
  <c r="AX16" i="1"/>
  <c r="AW16" i="1"/>
  <c r="AV16" i="1"/>
  <c r="BG15" i="1"/>
  <c r="BF15" i="1"/>
  <c r="BE15" i="1"/>
  <c r="BD15" i="1"/>
  <c r="BC15" i="1"/>
  <c r="BB15" i="1"/>
  <c r="BA15" i="1"/>
  <c r="AZ15" i="1"/>
  <c r="AY15" i="1"/>
  <c r="AX15" i="1"/>
  <c r="AW15" i="1"/>
  <c r="AV15" i="1"/>
  <c r="BG14" i="1"/>
  <c r="BF14" i="1"/>
  <c r="BE14" i="1"/>
  <c r="BD14" i="1"/>
  <c r="BC14" i="1"/>
  <c r="BB14" i="1"/>
  <c r="BA14" i="1"/>
  <c r="AZ14" i="1"/>
  <c r="AY14" i="1"/>
  <c r="AX14" i="1"/>
  <c r="AW14" i="1"/>
  <c r="AV14" i="1"/>
  <c r="BG13" i="1"/>
  <c r="BF13" i="1"/>
  <c r="BE13" i="1"/>
  <c r="BD13" i="1"/>
  <c r="BC13" i="1"/>
  <c r="BB13" i="1"/>
  <c r="BA13" i="1"/>
  <c r="AZ13" i="1"/>
  <c r="AY13" i="1"/>
  <c r="AX13" i="1"/>
  <c r="AW13" i="1"/>
  <c r="AV13" i="1"/>
  <c r="BG12" i="1"/>
  <c r="BF12" i="1"/>
  <c r="BE12" i="1"/>
  <c r="BD12" i="1"/>
  <c r="BC12" i="1"/>
  <c r="BB12" i="1"/>
  <c r="BA12" i="1"/>
  <c r="AZ12" i="1"/>
  <c r="AY12" i="1"/>
  <c r="AX12" i="1"/>
  <c r="AW12" i="1"/>
  <c r="AV12" i="1"/>
  <c r="BG11" i="1"/>
  <c r="BF11" i="1"/>
  <c r="BE11" i="1"/>
  <c r="BD11" i="1"/>
  <c r="BC11" i="1"/>
  <c r="BB11" i="1"/>
  <c r="BA11" i="1"/>
  <c r="AZ11" i="1"/>
  <c r="AY11" i="1"/>
  <c r="AX11" i="1"/>
  <c r="AW11" i="1"/>
  <c r="AV11" i="1"/>
  <c r="BG10" i="1"/>
  <c r="BF10" i="1"/>
  <c r="BE10" i="1"/>
  <c r="BD10" i="1"/>
  <c r="BC10" i="1"/>
  <c r="BB10" i="1"/>
  <c r="BA10" i="1"/>
  <c r="AZ10" i="1"/>
  <c r="AY10" i="1"/>
  <c r="AX10" i="1"/>
  <c r="AW10" i="1"/>
  <c r="AV10" i="1"/>
  <c r="BG9" i="1"/>
  <c r="BF9" i="1"/>
  <c r="BE9" i="1"/>
  <c r="BD9" i="1"/>
  <c r="BC9" i="1"/>
  <c r="BB9" i="1"/>
  <c r="BA9" i="1"/>
  <c r="AZ9" i="1"/>
  <c r="AY9" i="1"/>
  <c r="AX9" i="1"/>
  <c r="AW9" i="1"/>
  <c r="AV9" i="1"/>
  <c r="BG8" i="1"/>
  <c r="BF8" i="1"/>
  <c r="BE8" i="1"/>
  <c r="BD8" i="1"/>
  <c r="BC8" i="1"/>
  <c r="BB8" i="1"/>
  <c r="BA8" i="1"/>
  <c r="AZ8" i="1"/>
  <c r="AY8" i="1"/>
  <c r="AX8" i="1"/>
  <c r="AW8" i="1"/>
  <c r="AV8" i="1"/>
  <c r="BG7" i="1"/>
  <c r="BF7" i="1"/>
  <c r="BE7" i="1"/>
  <c r="BD7" i="1"/>
  <c r="BC7" i="1"/>
  <c r="BB7" i="1"/>
  <c r="BA7" i="1"/>
  <c r="AZ7" i="1"/>
  <c r="AY7" i="1"/>
  <c r="AX7" i="1"/>
  <c r="AW7" i="1"/>
  <c r="AV7" i="1"/>
  <c r="BG6" i="1"/>
  <c r="BF6" i="1"/>
  <c r="BE6" i="1"/>
  <c r="BD6" i="1"/>
  <c r="BC6" i="1"/>
  <c r="BB6" i="1"/>
  <c r="BA6" i="1"/>
  <c r="AZ6" i="1"/>
  <c r="AY6" i="1"/>
  <c r="AX6" i="1"/>
  <c r="AW6" i="1"/>
  <c r="AV6" i="1"/>
  <c r="BG5" i="1"/>
  <c r="BF5" i="1"/>
  <c r="BE5" i="1"/>
  <c r="BD5" i="1"/>
  <c r="BC5" i="1"/>
  <c r="BB5" i="1"/>
  <c r="BA5" i="1"/>
  <c r="AZ5" i="1"/>
  <c r="AY5" i="1"/>
  <c r="AX5" i="1"/>
  <c r="AW5" i="1"/>
  <c r="AV5" i="1"/>
  <c r="BG4" i="1"/>
  <c r="BF4" i="1"/>
  <c r="BE4" i="1"/>
  <c r="BD4" i="1"/>
  <c r="BC4" i="1"/>
  <c r="BB4" i="1"/>
  <c r="BA4" i="1"/>
  <c r="AZ4" i="1"/>
  <c r="AY4" i="1"/>
  <c r="AX4" i="1"/>
  <c r="AW4" i="1"/>
  <c r="AV4" i="1"/>
  <c r="BG3" i="1"/>
  <c r="BF3" i="1"/>
  <c r="BE3" i="1"/>
  <c r="BD3" i="1"/>
  <c r="BC3" i="1"/>
  <c r="BB3" i="1"/>
  <c r="BA3" i="1"/>
  <c r="AZ3" i="1"/>
  <c r="AY3" i="1"/>
  <c r="AX3" i="1"/>
  <c r="AW3" i="1"/>
  <c r="AV3" i="1"/>
  <c r="BG2" i="1"/>
  <c r="BF2" i="1"/>
  <c r="BE2" i="1"/>
  <c r="BD2" i="1"/>
  <c r="BC2" i="1"/>
  <c r="BB2" i="1"/>
  <c r="BA2" i="1"/>
  <c r="AZ2" i="1"/>
  <c r="AY2" i="1"/>
  <c r="AX2" i="1"/>
  <c r="AW2" i="1"/>
  <c r="AV2" i="1"/>
  <c r="AT742" i="1"/>
  <c r="AS742" i="1"/>
  <c r="AR742" i="1"/>
  <c r="AQ742" i="1"/>
  <c r="AP742" i="1"/>
  <c r="AO742" i="1"/>
  <c r="AN742" i="1"/>
  <c r="AM742" i="1"/>
  <c r="AL742" i="1"/>
  <c r="AK742" i="1"/>
  <c r="AJ742" i="1"/>
  <c r="AI742" i="1"/>
  <c r="AT741" i="1"/>
  <c r="AS741" i="1"/>
  <c r="AR741" i="1"/>
  <c r="AQ741" i="1"/>
  <c r="AP741" i="1"/>
  <c r="AO741" i="1"/>
  <c r="AN741" i="1"/>
  <c r="AM741" i="1"/>
  <c r="AL741" i="1"/>
  <c r="AK741" i="1"/>
  <c r="AJ741" i="1"/>
  <c r="AI741" i="1"/>
  <c r="AT740" i="1"/>
  <c r="AS740" i="1"/>
  <c r="AR740" i="1"/>
  <c r="AQ740" i="1"/>
  <c r="AP740" i="1"/>
  <c r="AO740" i="1"/>
  <c r="AN740" i="1"/>
  <c r="AM740" i="1"/>
  <c r="AL740" i="1"/>
  <c r="AK740" i="1"/>
  <c r="AJ740" i="1"/>
  <c r="AI740" i="1"/>
  <c r="AT739" i="1"/>
  <c r="AS739" i="1"/>
  <c r="AR739" i="1"/>
  <c r="AQ739" i="1"/>
  <c r="AP739" i="1"/>
  <c r="AO739" i="1"/>
  <c r="AN739" i="1"/>
  <c r="AM739" i="1"/>
  <c r="AL739" i="1"/>
  <c r="AK739" i="1"/>
  <c r="AJ739" i="1"/>
  <c r="AI739" i="1"/>
  <c r="AT738" i="1"/>
  <c r="AS738" i="1"/>
  <c r="AR738" i="1"/>
  <c r="AQ738" i="1"/>
  <c r="AP738" i="1"/>
  <c r="AO738" i="1"/>
  <c r="AN738" i="1"/>
  <c r="AM738" i="1"/>
  <c r="AL738" i="1"/>
  <c r="AK738" i="1"/>
  <c r="AJ738" i="1"/>
  <c r="AI738" i="1"/>
  <c r="AT737" i="1"/>
  <c r="AS737" i="1"/>
  <c r="AR737" i="1"/>
  <c r="AQ737" i="1"/>
  <c r="AP737" i="1"/>
  <c r="AO737" i="1"/>
  <c r="AN737" i="1"/>
  <c r="AM737" i="1"/>
  <c r="AL737" i="1"/>
  <c r="AK737" i="1"/>
  <c r="AJ737" i="1"/>
  <c r="AI737" i="1"/>
  <c r="AT736" i="1"/>
  <c r="AS736" i="1"/>
  <c r="AR736" i="1"/>
  <c r="AQ736" i="1"/>
  <c r="AP736" i="1"/>
  <c r="AO736" i="1"/>
  <c r="AN736" i="1"/>
  <c r="AM736" i="1"/>
  <c r="AL736" i="1"/>
  <c r="AK736" i="1"/>
  <c r="AJ736" i="1"/>
  <c r="AI736" i="1"/>
  <c r="AT735" i="1"/>
  <c r="AS735" i="1"/>
  <c r="AR735" i="1"/>
  <c r="AQ735" i="1"/>
  <c r="AP735" i="1"/>
  <c r="AO735" i="1"/>
  <c r="AN735" i="1"/>
  <c r="AM735" i="1"/>
  <c r="AL735" i="1"/>
  <c r="AK735" i="1"/>
  <c r="AJ735" i="1"/>
  <c r="AI735" i="1"/>
  <c r="AT734" i="1"/>
  <c r="AS734" i="1"/>
  <c r="AR734" i="1"/>
  <c r="AQ734" i="1"/>
  <c r="AP734" i="1"/>
  <c r="AO734" i="1"/>
  <c r="AN734" i="1"/>
  <c r="AM734" i="1"/>
  <c r="AL734" i="1"/>
  <c r="AK734" i="1"/>
  <c r="AJ734" i="1"/>
  <c r="AI734" i="1"/>
  <c r="AT733" i="1"/>
  <c r="AS733" i="1"/>
  <c r="AR733" i="1"/>
  <c r="AQ733" i="1"/>
  <c r="AP733" i="1"/>
  <c r="AO733" i="1"/>
  <c r="AN733" i="1"/>
  <c r="AM733" i="1"/>
  <c r="AL733" i="1"/>
  <c r="AK733" i="1"/>
  <c r="AJ733" i="1"/>
  <c r="AI733" i="1"/>
  <c r="AT732" i="1"/>
  <c r="AS732" i="1"/>
  <c r="AR732" i="1"/>
  <c r="AQ732" i="1"/>
  <c r="AP732" i="1"/>
  <c r="AO732" i="1"/>
  <c r="AN732" i="1"/>
  <c r="AM732" i="1"/>
  <c r="AL732" i="1"/>
  <c r="AK732" i="1"/>
  <c r="AJ732" i="1"/>
  <c r="AI732" i="1"/>
  <c r="AT731" i="1"/>
  <c r="AS731" i="1"/>
  <c r="AR731" i="1"/>
  <c r="AQ731" i="1"/>
  <c r="AP731" i="1"/>
  <c r="AO731" i="1"/>
  <c r="AN731" i="1"/>
  <c r="AM731" i="1"/>
  <c r="AL731" i="1"/>
  <c r="AK731" i="1"/>
  <c r="AJ731" i="1"/>
  <c r="AI731" i="1"/>
  <c r="AT730" i="1"/>
  <c r="AS730" i="1"/>
  <c r="AR730" i="1"/>
  <c r="AQ730" i="1"/>
  <c r="AP730" i="1"/>
  <c r="AO730" i="1"/>
  <c r="AN730" i="1"/>
  <c r="AM730" i="1"/>
  <c r="AL730" i="1"/>
  <c r="AK730" i="1"/>
  <c r="AJ730" i="1"/>
  <c r="AI730" i="1"/>
  <c r="AT729" i="1"/>
  <c r="AS729" i="1"/>
  <c r="AR729" i="1"/>
  <c r="AQ729" i="1"/>
  <c r="AP729" i="1"/>
  <c r="AO729" i="1"/>
  <c r="AN729" i="1"/>
  <c r="AM729" i="1"/>
  <c r="AL729" i="1"/>
  <c r="AK729" i="1"/>
  <c r="AJ729" i="1"/>
  <c r="AI729" i="1"/>
  <c r="AT728" i="1"/>
  <c r="AS728" i="1"/>
  <c r="AR728" i="1"/>
  <c r="AQ728" i="1"/>
  <c r="AP728" i="1"/>
  <c r="AO728" i="1"/>
  <c r="AN728" i="1"/>
  <c r="AM728" i="1"/>
  <c r="AL728" i="1"/>
  <c r="AK728" i="1"/>
  <c r="AJ728" i="1"/>
  <c r="AI728" i="1"/>
  <c r="AT727" i="1"/>
  <c r="AS727" i="1"/>
  <c r="AR727" i="1"/>
  <c r="AQ727" i="1"/>
  <c r="AP727" i="1"/>
  <c r="AO727" i="1"/>
  <c r="AN727" i="1"/>
  <c r="AM727" i="1"/>
  <c r="AL727" i="1"/>
  <c r="AK727" i="1"/>
  <c r="AJ727" i="1"/>
  <c r="AI727" i="1"/>
  <c r="AT726" i="1"/>
  <c r="AS726" i="1"/>
  <c r="AR726" i="1"/>
  <c r="AQ726" i="1"/>
  <c r="AP726" i="1"/>
  <c r="AO726" i="1"/>
  <c r="AN726" i="1"/>
  <c r="AM726" i="1"/>
  <c r="AL726" i="1"/>
  <c r="AK726" i="1"/>
  <c r="AJ726" i="1"/>
  <c r="AI726" i="1"/>
  <c r="AT725" i="1"/>
  <c r="AS725" i="1"/>
  <c r="AR725" i="1"/>
  <c r="AQ725" i="1"/>
  <c r="AP725" i="1"/>
  <c r="AO725" i="1"/>
  <c r="AN725" i="1"/>
  <c r="AM725" i="1"/>
  <c r="AL725" i="1"/>
  <c r="AK725" i="1"/>
  <c r="AJ725" i="1"/>
  <c r="AI725" i="1"/>
  <c r="AT724" i="1"/>
  <c r="AS724" i="1"/>
  <c r="AR724" i="1"/>
  <c r="AQ724" i="1"/>
  <c r="AP724" i="1"/>
  <c r="AO724" i="1"/>
  <c r="AN724" i="1"/>
  <c r="AM724" i="1"/>
  <c r="AL724" i="1"/>
  <c r="AK724" i="1"/>
  <c r="AJ724" i="1"/>
  <c r="AI724" i="1"/>
  <c r="AT723" i="1"/>
  <c r="AS723" i="1"/>
  <c r="AR723" i="1"/>
  <c r="AQ723" i="1"/>
  <c r="AP723" i="1"/>
  <c r="AO723" i="1"/>
  <c r="AN723" i="1"/>
  <c r="AM723" i="1"/>
  <c r="AL723" i="1"/>
  <c r="AK723" i="1"/>
  <c r="AJ723" i="1"/>
  <c r="AI723" i="1"/>
  <c r="AT722" i="1"/>
  <c r="AS722" i="1"/>
  <c r="AR722" i="1"/>
  <c r="AQ722" i="1"/>
  <c r="AP722" i="1"/>
  <c r="AO722" i="1"/>
  <c r="AN722" i="1"/>
  <c r="AM722" i="1"/>
  <c r="AL722" i="1"/>
  <c r="AK722" i="1"/>
  <c r="AJ722" i="1"/>
  <c r="AI722" i="1"/>
  <c r="AT721" i="1"/>
  <c r="AS721" i="1"/>
  <c r="AR721" i="1"/>
  <c r="AQ721" i="1"/>
  <c r="AP721" i="1"/>
  <c r="AO721" i="1"/>
  <c r="AN721" i="1"/>
  <c r="AM721" i="1"/>
  <c r="AL721" i="1"/>
  <c r="AK721" i="1"/>
  <c r="AJ721" i="1"/>
  <c r="AI721" i="1"/>
  <c r="AT720" i="1"/>
  <c r="AS720" i="1"/>
  <c r="AR720" i="1"/>
  <c r="AQ720" i="1"/>
  <c r="AP720" i="1"/>
  <c r="AO720" i="1"/>
  <c r="AN720" i="1"/>
  <c r="AM720" i="1"/>
  <c r="AL720" i="1"/>
  <c r="AK720" i="1"/>
  <c r="AJ720" i="1"/>
  <c r="AI720" i="1"/>
  <c r="AT719" i="1"/>
  <c r="AS719" i="1"/>
  <c r="AR719" i="1"/>
  <c r="AQ719" i="1"/>
  <c r="AP719" i="1"/>
  <c r="AO719" i="1"/>
  <c r="AN719" i="1"/>
  <c r="AM719" i="1"/>
  <c r="AL719" i="1"/>
  <c r="AK719" i="1"/>
  <c r="AJ719" i="1"/>
  <c r="AI719" i="1"/>
  <c r="AT718" i="1"/>
  <c r="AS718" i="1"/>
  <c r="AR718" i="1"/>
  <c r="AQ718" i="1"/>
  <c r="AP718" i="1"/>
  <c r="AO718" i="1"/>
  <c r="AN718" i="1"/>
  <c r="AM718" i="1"/>
  <c r="AL718" i="1"/>
  <c r="AK718" i="1"/>
  <c r="AJ718" i="1"/>
  <c r="AI718" i="1"/>
  <c r="AT717" i="1"/>
  <c r="AS717" i="1"/>
  <c r="AR717" i="1"/>
  <c r="AQ717" i="1"/>
  <c r="AP717" i="1"/>
  <c r="AO717" i="1"/>
  <c r="AN717" i="1"/>
  <c r="AM717" i="1"/>
  <c r="AL717" i="1"/>
  <c r="AK717" i="1"/>
  <c r="AJ717" i="1"/>
  <c r="AI717" i="1"/>
  <c r="AT716" i="1"/>
  <c r="AS716" i="1"/>
  <c r="AR716" i="1"/>
  <c r="AQ716" i="1"/>
  <c r="AP716" i="1"/>
  <c r="AO716" i="1"/>
  <c r="AN716" i="1"/>
  <c r="AM716" i="1"/>
  <c r="AL716" i="1"/>
  <c r="AK716" i="1"/>
  <c r="AJ716" i="1"/>
  <c r="AI716" i="1"/>
  <c r="AT715" i="1"/>
  <c r="AS715" i="1"/>
  <c r="AR715" i="1"/>
  <c r="AQ715" i="1"/>
  <c r="AP715" i="1"/>
  <c r="AO715" i="1"/>
  <c r="AN715" i="1"/>
  <c r="AM715" i="1"/>
  <c r="AL715" i="1"/>
  <c r="AK715" i="1"/>
  <c r="AJ715" i="1"/>
  <c r="AI715" i="1"/>
  <c r="AT714" i="1"/>
  <c r="AS714" i="1"/>
  <c r="AR714" i="1"/>
  <c r="AQ714" i="1"/>
  <c r="AP714" i="1"/>
  <c r="AO714" i="1"/>
  <c r="AN714" i="1"/>
  <c r="AM714" i="1"/>
  <c r="AL714" i="1"/>
  <c r="AK714" i="1"/>
  <c r="AJ714" i="1"/>
  <c r="AI714" i="1"/>
  <c r="AT713" i="1"/>
  <c r="AS713" i="1"/>
  <c r="AR713" i="1"/>
  <c r="AQ713" i="1"/>
  <c r="AP713" i="1"/>
  <c r="AO713" i="1"/>
  <c r="AN713" i="1"/>
  <c r="AM713" i="1"/>
  <c r="AL713" i="1"/>
  <c r="AK713" i="1"/>
  <c r="AJ713" i="1"/>
  <c r="AI713" i="1"/>
  <c r="AT712" i="1"/>
  <c r="AS712" i="1"/>
  <c r="AR712" i="1"/>
  <c r="AQ712" i="1"/>
  <c r="AP712" i="1"/>
  <c r="AO712" i="1"/>
  <c r="AN712" i="1"/>
  <c r="AM712" i="1"/>
  <c r="AL712" i="1"/>
  <c r="AK712" i="1"/>
  <c r="AJ712" i="1"/>
  <c r="AI712" i="1"/>
  <c r="AT711" i="1"/>
  <c r="AS711" i="1"/>
  <c r="AR711" i="1"/>
  <c r="AQ711" i="1"/>
  <c r="AP711" i="1"/>
  <c r="AO711" i="1"/>
  <c r="AN711" i="1"/>
  <c r="AM711" i="1"/>
  <c r="AL711" i="1"/>
  <c r="AK711" i="1"/>
  <c r="AJ711" i="1"/>
  <c r="AI711" i="1"/>
  <c r="AT710" i="1"/>
  <c r="AS710" i="1"/>
  <c r="AR710" i="1"/>
  <c r="AQ710" i="1"/>
  <c r="AP710" i="1"/>
  <c r="AO710" i="1"/>
  <c r="AN710" i="1"/>
  <c r="AM710" i="1"/>
  <c r="AL710" i="1"/>
  <c r="AK710" i="1"/>
  <c r="AJ710" i="1"/>
  <c r="AI710" i="1"/>
  <c r="AT709" i="1"/>
  <c r="AS709" i="1"/>
  <c r="AR709" i="1"/>
  <c r="AQ709" i="1"/>
  <c r="AP709" i="1"/>
  <c r="AO709" i="1"/>
  <c r="AN709" i="1"/>
  <c r="AM709" i="1"/>
  <c r="AL709" i="1"/>
  <c r="AK709" i="1"/>
  <c r="AJ709" i="1"/>
  <c r="AI709" i="1"/>
  <c r="AT708" i="1"/>
  <c r="AS708" i="1"/>
  <c r="AR708" i="1"/>
  <c r="AQ708" i="1"/>
  <c r="AP708" i="1"/>
  <c r="AO708" i="1"/>
  <c r="AN708" i="1"/>
  <c r="AM708" i="1"/>
  <c r="AL708" i="1"/>
  <c r="AK708" i="1"/>
  <c r="AJ708" i="1"/>
  <c r="AI708" i="1"/>
  <c r="AT707" i="1"/>
  <c r="AS707" i="1"/>
  <c r="AR707" i="1"/>
  <c r="AQ707" i="1"/>
  <c r="AP707" i="1"/>
  <c r="AO707" i="1"/>
  <c r="AN707" i="1"/>
  <c r="AM707" i="1"/>
  <c r="AL707" i="1"/>
  <c r="AK707" i="1"/>
  <c r="AJ707" i="1"/>
  <c r="AI707" i="1"/>
  <c r="AT706" i="1"/>
  <c r="AS706" i="1"/>
  <c r="AR706" i="1"/>
  <c r="AQ706" i="1"/>
  <c r="AP706" i="1"/>
  <c r="AO706" i="1"/>
  <c r="AN706" i="1"/>
  <c r="AM706" i="1"/>
  <c r="AL706" i="1"/>
  <c r="AK706" i="1"/>
  <c r="AJ706" i="1"/>
  <c r="AI706" i="1"/>
  <c r="AT705" i="1"/>
  <c r="AS705" i="1"/>
  <c r="AR705" i="1"/>
  <c r="AQ705" i="1"/>
  <c r="AP705" i="1"/>
  <c r="AO705" i="1"/>
  <c r="AN705" i="1"/>
  <c r="AM705" i="1"/>
  <c r="AL705" i="1"/>
  <c r="AK705" i="1"/>
  <c r="AJ705" i="1"/>
  <c r="AI705" i="1"/>
  <c r="AT704" i="1"/>
  <c r="AS704" i="1"/>
  <c r="AR704" i="1"/>
  <c r="AQ704" i="1"/>
  <c r="AP704" i="1"/>
  <c r="AO704" i="1"/>
  <c r="AN704" i="1"/>
  <c r="AM704" i="1"/>
  <c r="AL704" i="1"/>
  <c r="AK704" i="1"/>
  <c r="AJ704" i="1"/>
  <c r="AI704" i="1"/>
  <c r="AT703" i="1"/>
  <c r="AS703" i="1"/>
  <c r="AR703" i="1"/>
  <c r="AQ703" i="1"/>
  <c r="AP703" i="1"/>
  <c r="AO703" i="1"/>
  <c r="AN703" i="1"/>
  <c r="AM703" i="1"/>
  <c r="AL703" i="1"/>
  <c r="AK703" i="1"/>
  <c r="AJ703" i="1"/>
  <c r="AI703" i="1"/>
  <c r="AT702" i="1"/>
  <c r="AS702" i="1"/>
  <c r="AR702" i="1"/>
  <c r="AQ702" i="1"/>
  <c r="AP702" i="1"/>
  <c r="AO702" i="1"/>
  <c r="AN702" i="1"/>
  <c r="AM702" i="1"/>
  <c r="AL702" i="1"/>
  <c r="AK702" i="1"/>
  <c r="AJ702" i="1"/>
  <c r="AI702" i="1"/>
  <c r="AT701" i="1"/>
  <c r="AS701" i="1"/>
  <c r="AR701" i="1"/>
  <c r="AQ701" i="1"/>
  <c r="AP701" i="1"/>
  <c r="AO701" i="1"/>
  <c r="AN701" i="1"/>
  <c r="AM701" i="1"/>
  <c r="AL701" i="1"/>
  <c r="AK701" i="1"/>
  <c r="AJ701" i="1"/>
  <c r="AI701" i="1"/>
  <c r="AT700" i="1"/>
  <c r="AS700" i="1"/>
  <c r="AR700" i="1"/>
  <c r="AQ700" i="1"/>
  <c r="AP700" i="1"/>
  <c r="AO700" i="1"/>
  <c r="AN700" i="1"/>
  <c r="AM700" i="1"/>
  <c r="AL700" i="1"/>
  <c r="AK700" i="1"/>
  <c r="AJ700" i="1"/>
  <c r="AI700" i="1"/>
  <c r="AT699" i="1"/>
  <c r="AS699" i="1"/>
  <c r="AR699" i="1"/>
  <c r="AQ699" i="1"/>
  <c r="AP699" i="1"/>
  <c r="AO699" i="1"/>
  <c r="AN699" i="1"/>
  <c r="AM699" i="1"/>
  <c r="AL699" i="1"/>
  <c r="AK699" i="1"/>
  <c r="AJ699" i="1"/>
  <c r="AI699" i="1"/>
  <c r="AT698" i="1"/>
  <c r="AS698" i="1"/>
  <c r="AR698" i="1"/>
  <c r="AQ698" i="1"/>
  <c r="AP698" i="1"/>
  <c r="AO698" i="1"/>
  <c r="AN698" i="1"/>
  <c r="AM698" i="1"/>
  <c r="AL698" i="1"/>
  <c r="AK698" i="1"/>
  <c r="AJ698" i="1"/>
  <c r="AI698" i="1"/>
  <c r="AT697" i="1"/>
  <c r="AS697" i="1"/>
  <c r="AR697" i="1"/>
  <c r="AQ697" i="1"/>
  <c r="AP697" i="1"/>
  <c r="AO697" i="1"/>
  <c r="AN697" i="1"/>
  <c r="AM697" i="1"/>
  <c r="AL697" i="1"/>
  <c r="AK697" i="1"/>
  <c r="AJ697" i="1"/>
  <c r="AI697" i="1"/>
  <c r="AT696" i="1"/>
  <c r="AS696" i="1"/>
  <c r="AR696" i="1"/>
  <c r="AQ696" i="1"/>
  <c r="AP696" i="1"/>
  <c r="AO696" i="1"/>
  <c r="AN696" i="1"/>
  <c r="AM696" i="1"/>
  <c r="AL696" i="1"/>
  <c r="AK696" i="1"/>
  <c r="AJ696" i="1"/>
  <c r="AI696" i="1"/>
  <c r="AT695" i="1"/>
  <c r="AS695" i="1"/>
  <c r="AR695" i="1"/>
  <c r="AQ695" i="1"/>
  <c r="AP695" i="1"/>
  <c r="AO695" i="1"/>
  <c r="AN695" i="1"/>
  <c r="AM695" i="1"/>
  <c r="AL695" i="1"/>
  <c r="AK695" i="1"/>
  <c r="AJ695" i="1"/>
  <c r="AI695" i="1"/>
  <c r="AT694" i="1"/>
  <c r="AS694" i="1"/>
  <c r="AR694" i="1"/>
  <c r="AQ694" i="1"/>
  <c r="AP694" i="1"/>
  <c r="AO694" i="1"/>
  <c r="AN694" i="1"/>
  <c r="AM694" i="1"/>
  <c r="AL694" i="1"/>
  <c r="AK694" i="1"/>
  <c r="AJ694" i="1"/>
  <c r="AI694" i="1"/>
  <c r="AT693" i="1"/>
  <c r="AS693" i="1"/>
  <c r="AR693" i="1"/>
  <c r="AQ693" i="1"/>
  <c r="AP693" i="1"/>
  <c r="AO693" i="1"/>
  <c r="AN693" i="1"/>
  <c r="AM693" i="1"/>
  <c r="AL693" i="1"/>
  <c r="AK693" i="1"/>
  <c r="AJ693" i="1"/>
  <c r="AI693" i="1"/>
  <c r="AT692" i="1"/>
  <c r="AS692" i="1"/>
  <c r="AR692" i="1"/>
  <c r="AQ692" i="1"/>
  <c r="AP692" i="1"/>
  <c r="AO692" i="1"/>
  <c r="AN692" i="1"/>
  <c r="AM692" i="1"/>
  <c r="AL692" i="1"/>
  <c r="AK692" i="1"/>
  <c r="AJ692" i="1"/>
  <c r="AI692" i="1"/>
  <c r="AT691" i="1"/>
  <c r="AS691" i="1"/>
  <c r="AR691" i="1"/>
  <c r="AQ691" i="1"/>
  <c r="AP691" i="1"/>
  <c r="AO691" i="1"/>
  <c r="AN691" i="1"/>
  <c r="AM691" i="1"/>
  <c r="AL691" i="1"/>
  <c r="AK691" i="1"/>
  <c r="AJ691" i="1"/>
  <c r="AI691" i="1"/>
  <c r="AT690" i="1"/>
  <c r="AS690" i="1"/>
  <c r="AR690" i="1"/>
  <c r="AQ690" i="1"/>
  <c r="AP690" i="1"/>
  <c r="AO690" i="1"/>
  <c r="AN690" i="1"/>
  <c r="AM690" i="1"/>
  <c r="AL690" i="1"/>
  <c r="AK690" i="1"/>
  <c r="AJ690" i="1"/>
  <c r="AI690" i="1"/>
  <c r="AT689" i="1"/>
  <c r="AS689" i="1"/>
  <c r="AR689" i="1"/>
  <c r="AQ689" i="1"/>
  <c r="AP689" i="1"/>
  <c r="AO689" i="1"/>
  <c r="AN689" i="1"/>
  <c r="AM689" i="1"/>
  <c r="AL689" i="1"/>
  <c r="AK689" i="1"/>
  <c r="AJ689" i="1"/>
  <c r="AI689" i="1"/>
  <c r="AT688" i="1"/>
  <c r="AS688" i="1"/>
  <c r="AR688" i="1"/>
  <c r="AQ688" i="1"/>
  <c r="AP688" i="1"/>
  <c r="AO688" i="1"/>
  <c r="AN688" i="1"/>
  <c r="AM688" i="1"/>
  <c r="AL688" i="1"/>
  <c r="AK688" i="1"/>
  <c r="AJ688" i="1"/>
  <c r="AI688" i="1"/>
  <c r="AT687" i="1"/>
  <c r="AS687" i="1"/>
  <c r="AR687" i="1"/>
  <c r="AQ687" i="1"/>
  <c r="AP687" i="1"/>
  <c r="AO687" i="1"/>
  <c r="AN687" i="1"/>
  <c r="AM687" i="1"/>
  <c r="AL687" i="1"/>
  <c r="AK687" i="1"/>
  <c r="AJ687" i="1"/>
  <c r="AI687" i="1"/>
  <c r="AT686" i="1"/>
  <c r="AS686" i="1"/>
  <c r="AR686" i="1"/>
  <c r="AQ686" i="1"/>
  <c r="AP686" i="1"/>
  <c r="AO686" i="1"/>
  <c r="AN686" i="1"/>
  <c r="AM686" i="1"/>
  <c r="AL686" i="1"/>
  <c r="AK686" i="1"/>
  <c r="AJ686" i="1"/>
  <c r="AI686" i="1"/>
  <c r="AT685" i="1"/>
  <c r="AS685" i="1"/>
  <c r="AR685" i="1"/>
  <c r="AQ685" i="1"/>
  <c r="AP685" i="1"/>
  <c r="AO685" i="1"/>
  <c r="AN685" i="1"/>
  <c r="AM685" i="1"/>
  <c r="AL685" i="1"/>
  <c r="AK685" i="1"/>
  <c r="AJ685" i="1"/>
  <c r="AI685" i="1"/>
  <c r="AT684" i="1"/>
  <c r="AS684" i="1"/>
  <c r="AR684" i="1"/>
  <c r="AQ684" i="1"/>
  <c r="AP684" i="1"/>
  <c r="AO684" i="1"/>
  <c r="AN684" i="1"/>
  <c r="AM684" i="1"/>
  <c r="AL684" i="1"/>
  <c r="AK684" i="1"/>
  <c r="AJ684" i="1"/>
  <c r="AI684" i="1"/>
  <c r="AT683" i="1"/>
  <c r="AS683" i="1"/>
  <c r="AR683" i="1"/>
  <c r="AQ683" i="1"/>
  <c r="AP683" i="1"/>
  <c r="AO683" i="1"/>
  <c r="AN683" i="1"/>
  <c r="AM683" i="1"/>
  <c r="AL683" i="1"/>
  <c r="AK683" i="1"/>
  <c r="AJ683" i="1"/>
  <c r="AI683" i="1"/>
  <c r="AT682" i="1"/>
  <c r="AS682" i="1"/>
  <c r="AR682" i="1"/>
  <c r="AQ682" i="1"/>
  <c r="AP682" i="1"/>
  <c r="AO682" i="1"/>
  <c r="AN682" i="1"/>
  <c r="AM682" i="1"/>
  <c r="AL682" i="1"/>
  <c r="AK682" i="1"/>
  <c r="AJ682" i="1"/>
  <c r="AI682" i="1"/>
  <c r="AT681" i="1"/>
  <c r="AS681" i="1"/>
  <c r="AR681" i="1"/>
  <c r="AQ681" i="1"/>
  <c r="AP681" i="1"/>
  <c r="AO681" i="1"/>
  <c r="AN681" i="1"/>
  <c r="AM681" i="1"/>
  <c r="AL681" i="1"/>
  <c r="AK681" i="1"/>
  <c r="AJ681" i="1"/>
  <c r="AI681" i="1"/>
  <c r="AT680" i="1"/>
  <c r="AS680" i="1"/>
  <c r="AR680" i="1"/>
  <c r="AQ680" i="1"/>
  <c r="AP680" i="1"/>
  <c r="AO680" i="1"/>
  <c r="AN680" i="1"/>
  <c r="AM680" i="1"/>
  <c r="AL680" i="1"/>
  <c r="AK680" i="1"/>
  <c r="AJ680" i="1"/>
  <c r="AI680" i="1"/>
  <c r="AT679" i="1"/>
  <c r="AS679" i="1"/>
  <c r="AR679" i="1"/>
  <c r="AQ679" i="1"/>
  <c r="AP679" i="1"/>
  <c r="AO679" i="1"/>
  <c r="AN679" i="1"/>
  <c r="AM679" i="1"/>
  <c r="AL679" i="1"/>
  <c r="AK679" i="1"/>
  <c r="AJ679" i="1"/>
  <c r="AI679" i="1"/>
  <c r="AT678" i="1"/>
  <c r="AS678" i="1"/>
  <c r="AR678" i="1"/>
  <c r="AQ678" i="1"/>
  <c r="AP678" i="1"/>
  <c r="AO678" i="1"/>
  <c r="AN678" i="1"/>
  <c r="AM678" i="1"/>
  <c r="AL678" i="1"/>
  <c r="AK678" i="1"/>
  <c r="AJ678" i="1"/>
  <c r="AI678" i="1"/>
  <c r="AT677" i="1"/>
  <c r="AS677" i="1"/>
  <c r="AR677" i="1"/>
  <c r="AQ677" i="1"/>
  <c r="AP677" i="1"/>
  <c r="AO677" i="1"/>
  <c r="AN677" i="1"/>
  <c r="AM677" i="1"/>
  <c r="AL677" i="1"/>
  <c r="AK677" i="1"/>
  <c r="AJ677" i="1"/>
  <c r="AI677" i="1"/>
  <c r="AT676" i="1"/>
  <c r="AS676" i="1"/>
  <c r="AR676" i="1"/>
  <c r="AQ676" i="1"/>
  <c r="AP676" i="1"/>
  <c r="AO676" i="1"/>
  <c r="AN676" i="1"/>
  <c r="AM676" i="1"/>
  <c r="AL676" i="1"/>
  <c r="AK676" i="1"/>
  <c r="AJ676" i="1"/>
  <c r="AI676" i="1"/>
  <c r="AT675" i="1"/>
  <c r="AS675" i="1"/>
  <c r="AR675" i="1"/>
  <c r="AQ675" i="1"/>
  <c r="AP675" i="1"/>
  <c r="AO675" i="1"/>
  <c r="AN675" i="1"/>
  <c r="AM675" i="1"/>
  <c r="AL675" i="1"/>
  <c r="AK675" i="1"/>
  <c r="AJ675" i="1"/>
  <c r="AI675" i="1"/>
  <c r="AT674" i="1"/>
  <c r="AS674" i="1"/>
  <c r="AR674" i="1"/>
  <c r="AQ674" i="1"/>
  <c r="AP674" i="1"/>
  <c r="AO674" i="1"/>
  <c r="AN674" i="1"/>
  <c r="AM674" i="1"/>
  <c r="AL674" i="1"/>
  <c r="AK674" i="1"/>
  <c r="AJ674" i="1"/>
  <c r="AI674" i="1"/>
  <c r="AT673" i="1"/>
  <c r="AS673" i="1"/>
  <c r="AR673" i="1"/>
  <c r="AQ673" i="1"/>
  <c r="AP673" i="1"/>
  <c r="AO673" i="1"/>
  <c r="AN673" i="1"/>
  <c r="AM673" i="1"/>
  <c r="AL673" i="1"/>
  <c r="AK673" i="1"/>
  <c r="AJ673" i="1"/>
  <c r="AI673" i="1"/>
  <c r="AT672" i="1"/>
  <c r="AS672" i="1"/>
  <c r="AR672" i="1"/>
  <c r="AQ672" i="1"/>
  <c r="AP672" i="1"/>
  <c r="AO672" i="1"/>
  <c r="AN672" i="1"/>
  <c r="AM672" i="1"/>
  <c r="AL672" i="1"/>
  <c r="AK672" i="1"/>
  <c r="AJ672" i="1"/>
  <c r="AI672" i="1"/>
  <c r="AT671" i="1"/>
  <c r="AS671" i="1"/>
  <c r="AR671" i="1"/>
  <c r="AQ671" i="1"/>
  <c r="AP671" i="1"/>
  <c r="AO671" i="1"/>
  <c r="AN671" i="1"/>
  <c r="AM671" i="1"/>
  <c r="AL671" i="1"/>
  <c r="AK671" i="1"/>
  <c r="AJ671" i="1"/>
  <c r="AI671" i="1"/>
  <c r="AT670" i="1"/>
  <c r="AS670" i="1"/>
  <c r="AR670" i="1"/>
  <c r="AQ670" i="1"/>
  <c r="AP670" i="1"/>
  <c r="AO670" i="1"/>
  <c r="AN670" i="1"/>
  <c r="AM670" i="1"/>
  <c r="AL670" i="1"/>
  <c r="AK670" i="1"/>
  <c r="AJ670" i="1"/>
  <c r="AI670" i="1"/>
  <c r="AT669" i="1"/>
  <c r="AS669" i="1"/>
  <c r="AR669" i="1"/>
  <c r="AQ669" i="1"/>
  <c r="AP669" i="1"/>
  <c r="AO669" i="1"/>
  <c r="AN669" i="1"/>
  <c r="AM669" i="1"/>
  <c r="AL669" i="1"/>
  <c r="AK669" i="1"/>
  <c r="AJ669" i="1"/>
  <c r="AI669" i="1"/>
  <c r="AT668" i="1"/>
  <c r="AS668" i="1"/>
  <c r="AR668" i="1"/>
  <c r="AQ668" i="1"/>
  <c r="AP668" i="1"/>
  <c r="AO668" i="1"/>
  <c r="AN668" i="1"/>
  <c r="AM668" i="1"/>
  <c r="AL668" i="1"/>
  <c r="AK668" i="1"/>
  <c r="AJ668" i="1"/>
  <c r="AI668" i="1"/>
  <c r="AT667" i="1"/>
  <c r="AS667" i="1"/>
  <c r="AR667" i="1"/>
  <c r="AQ667" i="1"/>
  <c r="AP667" i="1"/>
  <c r="AO667" i="1"/>
  <c r="AN667" i="1"/>
  <c r="AM667" i="1"/>
  <c r="AL667" i="1"/>
  <c r="AK667" i="1"/>
  <c r="AJ667" i="1"/>
  <c r="AI667" i="1"/>
  <c r="AT666" i="1"/>
  <c r="AS666" i="1"/>
  <c r="AR666" i="1"/>
  <c r="AQ666" i="1"/>
  <c r="AP666" i="1"/>
  <c r="AO666" i="1"/>
  <c r="AN666" i="1"/>
  <c r="AM666" i="1"/>
  <c r="AL666" i="1"/>
  <c r="AK666" i="1"/>
  <c r="AJ666" i="1"/>
  <c r="AI666" i="1"/>
  <c r="AT665" i="1"/>
  <c r="AS665" i="1"/>
  <c r="AR665" i="1"/>
  <c r="AQ665" i="1"/>
  <c r="AP665" i="1"/>
  <c r="AO665" i="1"/>
  <c r="AN665" i="1"/>
  <c r="AM665" i="1"/>
  <c r="AL665" i="1"/>
  <c r="AK665" i="1"/>
  <c r="AJ665" i="1"/>
  <c r="AI665" i="1"/>
  <c r="AT664" i="1"/>
  <c r="AS664" i="1"/>
  <c r="AR664" i="1"/>
  <c r="AQ664" i="1"/>
  <c r="AP664" i="1"/>
  <c r="AO664" i="1"/>
  <c r="AN664" i="1"/>
  <c r="AM664" i="1"/>
  <c r="AL664" i="1"/>
  <c r="AK664" i="1"/>
  <c r="AJ664" i="1"/>
  <c r="AI664" i="1"/>
  <c r="AT663" i="1"/>
  <c r="AS663" i="1"/>
  <c r="AR663" i="1"/>
  <c r="AQ663" i="1"/>
  <c r="AP663" i="1"/>
  <c r="AO663" i="1"/>
  <c r="AN663" i="1"/>
  <c r="AM663" i="1"/>
  <c r="AL663" i="1"/>
  <c r="AK663" i="1"/>
  <c r="AJ663" i="1"/>
  <c r="AI663" i="1"/>
  <c r="AT662" i="1"/>
  <c r="AS662" i="1"/>
  <c r="AR662" i="1"/>
  <c r="AQ662" i="1"/>
  <c r="AP662" i="1"/>
  <c r="AO662" i="1"/>
  <c r="AN662" i="1"/>
  <c r="AM662" i="1"/>
  <c r="AL662" i="1"/>
  <c r="AK662" i="1"/>
  <c r="AJ662" i="1"/>
  <c r="AI662" i="1"/>
  <c r="AT661" i="1"/>
  <c r="AS661" i="1"/>
  <c r="AR661" i="1"/>
  <c r="AQ661" i="1"/>
  <c r="AP661" i="1"/>
  <c r="AO661" i="1"/>
  <c r="AN661" i="1"/>
  <c r="AM661" i="1"/>
  <c r="AL661" i="1"/>
  <c r="AK661" i="1"/>
  <c r="AJ661" i="1"/>
  <c r="AI661" i="1"/>
  <c r="AT660" i="1"/>
  <c r="AS660" i="1"/>
  <c r="AR660" i="1"/>
  <c r="AQ660" i="1"/>
  <c r="AP660" i="1"/>
  <c r="AO660" i="1"/>
  <c r="AN660" i="1"/>
  <c r="AM660" i="1"/>
  <c r="AL660" i="1"/>
  <c r="AK660" i="1"/>
  <c r="AJ660" i="1"/>
  <c r="AI660" i="1"/>
  <c r="AT659" i="1"/>
  <c r="AS659" i="1"/>
  <c r="AR659" i="1"/>
  <c r="AQ659" i="1"/>
  <c r="AP659" i="1"/>
  <c r="AO659" i="1"/>
  <c r="AN659" i="1"/>
  <c r="AM659" i="1"/>
  <c r="AL659" i="1"/>
  <c r="AK659" i="1"/>
  <c r="AJ659" i="1"/>
  <c r="AI659" i="1"/>
  <c r="AT658" i="1"/>
  <c r="AS658" i="1"/>
  <c r="AR658" i="1"/>
  <c r="AQ658" i="1"/>
  <c r="AP658" i="1"/>
  <c r="AO658" i="1"/>
  <c r="AN658" i="1"/>
  <c r="AM658" i="1"/>
  <c r="AL658" i="1"/>
  <c r="AK658" i="1"/>
  <c r="AJ658" i="1"/>
  <c r="AI658" i="1"/>
  <c r="AT657" i="1"/>
  <c r="AS657" i="1"/>
  <c r="AR657" i="1"/>
  <c r="AQ657" i="1"/>
  <c r="AP657" i="1"/>
  <c r="AO657" i="1"/>
  <c r="AN657" i="1"/>
  <c r="AM657" i="1"/>
  <c r="AL657" i="1"/>
  <c r="AK657" i="1"/>
  <c r="AJ657" i="1"/>
  <c r="AI657" i="1"/>
  <c r="AT656" i="1"/>
  <c r="AS656" i="1"/>
  <c r="AR656" i="1"/>
  <c r="AQ656" i="1"/>
  <c r="AP656" i="1"/>
  <c r="AO656" i="1"/>
  <c r="AN656" i="1"/>
  <c r="AM656" i="1"/>
  <c r="AL656" i="1"/>
  <c r="AK656" i="1"/>
  <c r="AJ656" i="1"/>
  <c r="AI656" i="1"/>
  <c r="AT655" i="1"/>
  <c r="AS655" i="1"/>
  <c r="AR655" i="1"/>
  <c r="AQ655" i="1"/>
  <c r="AP655" i="1"/>
  <c r="AO655" i="1"/>
  <c r="AN655" i="1"/>
  <c r="AM655" i="1"/>
  <c r="AL655" i="1"/>
  <c r="AK655" i="1"/>
  <c r="AJ655" i="1"/>
  <c r="AI655" i="1"/>
  <c r="AT654" i="1"/>
  <c r="AS654" i="1"/>
  <c r="AR654" i="1"/>
  <c r="AQ654" i="1"/>
  <c r="AP654" i="1"/>
  <c r="AO654" i="1"/>
  <c r="AN654" i="1"/>
  <c r="AM654" i="1"/>
  <c r="AL654" i="1"/>
  <c r="AK654" i="1"/>
  <c r="AJ654" i="1"/>
  <c r="AI654" i="1"/>
  <c r="AT653" i="1"/>
  <c r="AS653" i="1"/>
  <c r="AR653" i="1"/>
  <c r="AQ653" i="1"/>
  <c r="AP653" i="1"/>
  <c r="AO653" i="1"/>
  <c r="AN653" i="1"/>
  <c r="AM653" i="1"/>
  <c r="AL653" i="1"/>
  <c r="AK653" i="1"/>
  <c r="AJ653" i="1"/>
  <c r="AI653" i="1"/>
  <c r="AT652" i="1"/>
  <c r="AS652" i="1"/>
  <c r="AR652" i="1"/>
  <c r="AQ652" i="1"/>
  <c r="AP652" i="1"/>
  <c r="AO652" i="1"/>
  <c r="AN652" i="1"/>
  <c r="AM652" i="1"/>
  <c r="AL652" i="1"/>
  <c r="AK652" i="1"/>
  <c r="AJ652" i="1"/>
  <c r="AI652" i="1"/>
  <c r="AT651" i="1"/>
  <c r="AS651" i="1"/>
  <c r="AR651" i="1"/>
  <c r="AQ651" i="1"/>
  <c r="AP651" i="1"/>
  <c r="AO651" i="1"/>
  <c r="AN651" i="1"/>
  <c r="AM651" i="1"/>
  <c r="AL651" i="1"/>
  <c r="AK651" i="1"/>
  <c r="AJ651" i="1"/>
  <c r="AI651" i="1"/>
  <c r="AT650" i="1"/>
  <c r="AS650" i="1"/>
  <c r="AR650" i="1"/>
  <c r="AQ650" i="1"/>
  <c r="AP650" i="1"/>
  <c r="AO650" i="1"/>
  <c r="AN650" i="1"/>
  <c r="AM650" i="1"/>
  <c r="AL650" i="1"/>
  <c r="AK650" i="1"/>
  <c r="AJ650" i="1"/>
  <c r="AI650" i="1"/>
  <c r="AT649" i="1"/>
  <c r="AS649" i="1"/>
  <c r="AR649" i="1"/>
  <c r="AQ649" i="1"/>
  <c r="AP649" i="1"/>
  <c r="AO649" i="1"/>
  <c r="AN649" i="1"/>
  <c r="AM649" i="1"/>
  <c r="AL649" i="1"/>
  <c r="AK649" i="1"/>
  <c r="AJ649" i="1"/>
  <c r="AI649" i="1"/>
  <c r="AT648" i="1"/>
  <c r="AS648" i="1"/>
  <c r="AR648" i="1"/>
  <c r="AQ648" i="1"/>
  <c r="AP648" i="1"/>
  <c r="AO648" i="1"/>
  <c r="AN648" i="1"/>
  <c r="AM648" i="1"/>
  <c r="AL648" i="1"/>
  <c r="AK648" i="1"/>
  <c r="AJ648" i="1"/>
  <c r="AI648" i="1"/>
  <c r="AT647" i="1"/>
  <c r="AS647" i="1"/>
  <c r="AR647" i="1"/>
  <c r="AQ647" i="1"/>
  <c r="AP647" i="1"/>
  <c r="AO647" i="1"/>
  <c r="AN647" i="1"/>
  <c r="AM647" i="1"/>
  <c r="AL647" i="1"/>
  <c r="AK647" i="1"/>
  <c r="AJ647" i="1"/>
  <c r="AI647" i="1"/>
  <c r="AT646" i="1"/>
  <c r="AS646" i="1"/>
  <c r="AR646" i="1"/>
  <c r="AQ646" i="1"/>
  <c r="AP646" i="1"/>
  <c r="AO646" i="1"/>
  <c r="AN646" i="1"/>
  <c r="AM646" i="1"/>
  <c r="AL646" i="1"/>
  <c r="AK646" i="1"/>
  <c r="AJ646" i="1"/>
  <c r="AI646" i="1"/>
  <c r="AT645" i="1"/>
  <c r="AS645" i="1"/>
  <c r="AR645" i="1"/>
  <c r="AQ645" i="1"/>
  <c r="AP645" i="1"/>
  <c r="AO645" i="1"/>
  <c r="AN645" i="1"/>
  <c r="AM645" i="1"/>
  <c r="AL645" i="1"/>
  <c r="AK645" i="1"/>
  <c r="AJ645" i="1"/>
  <c r="AI645" i="1"/>
  <c r="AT644" i="1"/>
  <c r="AS644" i="1"/>
  <c r="AR644" i="1"/>
  <c r="AQ644" i="1"/>
  <c r="AP644" i="1"/>
  <c r="AO644" i="1"/>
  <c r="AN644" i="1"/>
  <c r="AM644" i="1"/>
  <c r="AL644" i="1"/>
  <c r="AK644" i="1"/>
  <c r="AJ644" i="1"/>
  <c r="AI644" i="1"/>
  <c r="AT643" i="1"/>
  <c r="AS643" i="1"/>
  <c r="AR643" i="1"/>
  <c r="AQ643" i="1"/>
  <c r="AP643" i="1"/>
  <c r="AO643" i="1"/>
  <c r="AN643" i="1"/>
  <c r="AM643" i="1"/>
  <c r="AL643" i="1"/>
  <c r="AK643" i="1"/>
  <c r="AJ643" i="1"/>
  <c r="AI643" i="1"/>
  <c r="AT642" i="1"/>
  <c r="AS642" i="1"/>
  <c r="AR642" i="1"/>
  <c r="AQ642" i="1"/>
  <c r="AP642" i="1"/>
  <c r="AO642" i="1"/>
  <c r="AN642" i="1"/>
  <c r="AM642" i="1"/>
  <c r="AL642" i="1"/>
  <c r="AK642" i="1"/>
  <c r="AJ642" i="1"/>
  <c r="AI642" i="1"/>
  <c r="AT641" i="1"/>
  <c r="AS641" i="1"/>
  <c r="AR641" i="1"/>
  <c r="AQ641" i="1"/>
  <c r="AP641" i="1"/>
  <c r="AO641" i="1"/>
  <c r="AN641" i="1"/>
  <c r="AM641" i="1"/>
  <c r="AL641" i="1"/>
  <c r="AK641" i="1"/>
  <c r="AJ641" i="1"/>
  <c r="AI641" i="1"/>
  <c r="AT640" i="1"/>
  <c r="AS640" i="1"/>
  <c r="AR640" i="1"/>
  <c r="AQ640" i="1"/>
  <c r="AP640" i="1"/>
  <c r="AO640" i="1"/>
  <c r="AN640" i="1"/>
  <c r="AM640" i="1"/>
  <c r="AL640" i="1"/>
  <c r="AK640" i="1"/>
  <c r="AJ640" i="1"/>
  <c r="AI640" i="1"/>
  <c r="AT639" i="1"/>
  <c r="AS639" i="1"/>
  <c r="AR639" i="1"/>
  <c r="AQ639" i="1"/>
  <c r="AP639" i="1"/>
  <c r="AO639" i="1"/>
  <c r="AN639" i="1"/>
  <c r="AM639" i="1"/>
  <c r="AL639" i="1"/>
  <c r="AK639" i="1"/>
  <c r="AJ639" i="1"/>
  <c r="AI639" i="1"/>
  <c r="AT638" i="1"/>
  <c r="AS638" i="1"/>
  <c r="AR638" i="1"/>
  <c r="AQ638" i="1"/>
  <c r="AP638" i="1"/>
  <c r="AO638" i="1"/>
  <c r="AN638" i="1"/>
  <c r="AM638" i="1"/>
  <c r="AL638" i="1"/>
  <c r="AK638" i="1"/>
  <c r="AJ638" i="1"/>
  <c r="AI638" i="1"/>
  <c r="AT637" i="1"/>
  <c r="AS637" i="1"/>
  <c r="AR637" i="1"/>
  <c r="AQ637" i="1"/>
  <c r="AP637" i="1"/>
  <c r="AO637" i="1"/>
  <c r="AN637" i="1"/>
  <c r="AM637" i="1"/>
  <c r="AL637" i="1"/>
  <c r="AK637" i="1"/>
  <c r="AJ637" i="1"/>
  <c r="AI637" i="1"/>
  <c r="AT636" i="1"/>
  <c r="AS636" i="1"/>
  <c r="AR636" i="1"/>
  <c r="AQ636" i="1"/>
  <c r="AP636" i="1"/>
  <c r="AO636" i="1"/>
  <c r="AN636" i="1"/>
  <c r="AM636" i="1"/>
  <c r="AL636" i="1"/>
  <c r="AK636" i="1"/>
  <c r="AJ636" i="1"/>
  <c r="AI636" i="1"/>
  <c r="AT635" i="1"/>
  <c r="AS635" i="1"/>
  <c r="AR635" i="1"/>
  <c r="AQ635" i="1"/>
  <c r="AP635" i="1"/>
  <c r="AO635" i="1"/>
  <c r="AN635" i="1"/>
  <c r="AM635" i="1"/>
  <c r="AL635" i="1"/>
  <c r="AK635" i="1"/>
  <c r="AJ635" i="1"/>
  <c r="AI635" i="1"/>
  <c r="AT634" i="1"/>
  <c r="AS634" i="1"/>
  <c r="AR634" i="1"/>
  <c r="AQ634" i="1"/>
  <c r="AP634" i="1"/>
  <c r="AO634" i="1"/>
  <c r="AN634" i="1"/>
  <c r="AM634" i="1"/>
  <c r="AL634" i="1"/>
  <c r="AK634" i="1"/>
  <c r="AJ634" i="1"/>
  <c r="AI634" i="1"/>
  <c r="AT633" i="1"/>
  <c r="AS633" i="1"/>
  <c r="AR633" i="1"/>
  <c r="AQ633" i="1"/>
  <c r="AP633" i="1"/>
  <c r="AO633" i="1"/>
  <c r="AN633" i="1"/>
  <c r="AM633" i="1"/>
  <c r="AL633" i="1"/>
  <c r="AK633" i="1"/>
  <c r="AJ633" i="1"/>
  <c r="AI633" i="1"/>
  <c r="AT632" i="1"/>
  <c r="AS632" i="1"/>
  <c r="AR632" i="1"/>
  <c r="AQ632" i="1"/>
  <c r="AP632" i="1"/>
  <c r="AO632" i="1"/>
  <c r="AN632" i="1"/>
  <c r="AM632" i="1"/>
  <c r="AL632" i="1"/>
  <c r="AK632" i="1"/>
  <c r="AJ632" i="1"/>
  <c r="AI632" i="1"/>
  <c r="AT631" i="1"/>
  <c r="AS631" i="1"/>
  <c r="AR631" i="1"/>
  <c r="AQ631" i="1"/>
  <c r="AP631" i="1"/>
  <c r="AO631" i="1"/>
  <c r="AN631" i="1"/>
  <c r="AM631" i="1"/>
  <c r="AL631" i="1"/>
  <c r="AK631" i="1"/>
  <c r="AJ631" i="1"/>
  <c r="AI631" i="1"/>
  <c r="AT630" i="1"/>
  <c r="AS630" i="1"/>
  <c r="AR630" i="1"/>
  <c r="AQ630" i="1"/>
  <c r="AP630" i="1"/>
  <c r="AO630" i="1"/>
  <c r="AN630" i="1"/>
  <c r="AM630" i="1"/>
  <c r="AL630" i="1"/>
  <c r="AK630" i="1"/>
  <c r="AJ630" i="1"/>
  <c r="AI630" i="1"/>
  <c r="AT629" i="1"/>
  <c r="AS629" i="1"/>
  <c r="AR629" i="1"/>
  <c r="AQ629" i="1"/>
  <c r="AP629" i="1"/>
  <c r="AO629" i="1"/>
  <c r="AN629" i="1"/>
  <c r="AM629" i="1"/>
  <c r="AL629" i="1"/>
  <c r="AK629" i="1"/>
  <c r="AJ629" i="1"/>
  <c r="AI629" i="1"/>
  <c r="AT628" i="1"/>
  <c r="AS628" i="1"/>
  <c r="AR628" i="1"/>
  <c r="AQ628" i="1"/>
  <c r="AP628" i="1"/>
  <c r="AO628" i="1"/>
  <c r="AN628" i="1"/>
  <c r="AM628" i="1"/>
  <c r="AL628" i="1"/>
  <c r="AK628" i="1"/>
  <c r="AJ628" i="1"/>
  <c r="AI628" i="1"/>
  <c r="AT627" i="1"/>
  <c r="AS627" i="1"/>
  <c r="AR627" i="1"/>
  <c r="AQ627" i="1"/>
  <c r="AP627" i="1"/>
  <c r="AO627" i="1"/>
  <c r="AN627" i="1"/>
  <c r="AM627" i="1"/>
  <c r="AL627" i="1"/>
  <c r="AK627" i="1"/>
  <c r="AJ627" i="1"/>
  <c r="AI627" i="1"/>
  <c r="AT626" i="1"/>
  <c r="AS626" i="1"/>
  <c r="AR626" i="1"/>
  <c r="AQ626" i="1"/>
  <c r="AP626" i="1"/>
  <c r="AO626" i="1"/>
  <c r="AN626" i="1"/>
  <c r="AM626" i="1"/>
  <c r="AL626" i="1"/>
  <c r="AK626" i="1"/>
  <c r="AJ626" i="1"/>
  <c r="AI626" i="1"/>
  <c r="AT625" i="1"/>
  <c r="AS625" i="1"/>
  <c r="AR625" i="1"/>
  <c r="AQ625" i="1"/>
  <c r="AP625" i="1"/>
  <c r="AO625" i="1"/>
  <c r="AN625" i="1"/>
  <c r="AM625" i="1"/>
  <c r="AL625" i="1"/>
  <c r="AK625" i="1"/>
  <c r="AJ625" i="1"/>
  <c r="AI625" i="1"/>
  <c r="AT624" i="1"/>
  <c r="AS624" i="1"/>
  <c r="AR624" i="1"/>
  <c r="AQ624" i="1"/>
  <c r="AP624" i="1"/>
  <c r="AO624" i="1"/>
  <c r="AN624" i="1"/>
  <c r="AM624" i="1"/>
  <c r="AL624" i="1"/>
  <c r="AK624" i="1"/>
  <c r="AJ624" i="1"/>
  <c r="AI624" i="1"/>
  <c r="AT623" i="1"/>
  <c r="AS623" i="1"/>
  <c r="AR623" i="1"/>
  <c r="AQ623" i="1"/>
  <c r="AP623" i="1"/>
  <c r="AO623" i="1"/>
  <c r="AN623" i="1"/>
  <c r="AM623" i="1"/>
  <c r="AL623" i="1"/>
  <c r="AK623" i="1"/>
  <c r="AJ623" i="1"/>
  <c r="AI623" i="1"/>
  <c r="AT622" i="1"/>
  <c r="AS622" i="1"/>
  <c r="AR622" i="1"/>
  <c r="AQ622" i="1"/>
  <c r="AP622" i="1"/>
  <c r="AO622" i="1"/>
  <c r="AN622" i="1"/>
  <c r="AM622" i="1"/>
  <c r="AL622" i="1"/>
  <c r="AK622" i="1"/>
  <c r="AJ622" i="1"/>
  <c r="AI622" i="1"/>
  <c r="AT621" i="1"/>
  <c r="AS621" i="1"/>
  <c r="AR621" i="1"/>
  <c r="AQ621" i="1"/>
  <c r="AP621" i="1"/>
  <c r="AO621" i="1"/>
  <c r="AN621" i="1"/>
  <c r="AM621" i="1"/>
  <c r="AL621" i="1"/>
  <c r="AK621" i="1"/>
  <c r="AJ621" i="1"/>
  <c r="AI621" i="1"/>
  <c r="AT620" i="1"/>
  <c r="AS620" i="1"/>
  <c r="AR620" i="1"/>
  <c r="AQ620" i="1"/>
  <c r="AP620" i="1"/>
  <c r="AO620" i="1"/>
  <c r="AN620" i="1"/>
  <c r="AM620" i="1"/>
  <c r="AL620" i="1"/>
  <c r="AK620" i="1"/>
  <c r="AJ620" i="1"/>
  <c r="AI620" i="1"/>
  <c r="AT619" i="1"/>
  <c r="AS619" i="1"/>
  <c r="AR619" i="1"/>
  <c r="AQ619" i="1"/>
  <c r="AP619" i="1"/>
  <c r="AO619" i="1"/>
  <c r="AN619" i="1"/>
  <c r="AM619" i="1"/>
  <c r="AL619" i="1"/>
  <c r="AK619" i="1"/>
  <c r="AJ619" i="1"/>
  <c r="AI619" i="1"/>
  <c r="AT618" i="1"/>
  <c r="AS618" i="1"/>
  <c r="AR618" i="1"/>
  <c r="AQ618" i="1"/>
  <c r="AP618" i="1"/>
  <c r="AO618" i="1"/>
  <c r="AN618" i="1"/>
  <c r="AM618" i="1"/>
  <c r="AL618" i="1"/>
  <c r="AK618" i="1"/>
  <c r="AJ618" i="1"/>
  <c r="AI618" i="1"/>
  <c r="AT617" i="1"/>
  <c r="AS617" i="1"/>
  <c r="AR617" i="1"/>
  <c r="AQ617" i="1"/>
  <c r="AP617" i="1"/>
  <c r="AO617" i="1"/>
  <c r="AN617" i="1"/>
  <c r="AM617" i="1"/>
  <c r="AL617" i="1"/>
  <c r="AK617" i="1"/>
  <c r="AJ617" i="1"/>
  <c r="AI617" i="1"/>
  <c r="AT616" i="1"/>
  <c r="AS616" i="1"/>
  <c r="AR616" i="1"/>
  <c r="AQ616" i="1"/>
  <c r="AP616" i="1"/>
  <c r="AO616" i="1"/>
  <c r="AN616" i="1"/>
  <c r="AM616" i="1"/>
  <c r="AL616" i="1"/>
  <c r="AK616" i="1"/>
  <c r="AJ616" i="1"/>
  <c r="AI616" i="1"/>
  <c r="AT615" i="1"/>
  <c r="AS615" i="1"/>
  <c r="AR615" i="1"/>
  <c r="AQ615" i="1"/>
  <c r="AP615" i="1"/>
  <c r="AO615" i="1"/>
  <c r="AN615" i="1"/>
  <c r="AM615" i="1"/>
  <c r="AL615" i="1"/>
  <c r="AK615" i="1"/>
  <c r="AJ615" i="1"/>
  <c r="AI615" i="1"/>
  <c r="AT614" i="1"/>
  <c r="AS614" i="1"/>
  <c r="AR614" i="1"/>
  <c r="AQ614" i="1"/>
  <c r="AP614" i="1"/>
  <c r="AO614" i="1"/>
  <c r="AN614" i="1"/>
  <c r="AM614" i="1"/>
  <c r="AL614" i="1"/>
  <c r="AK614" i="1"/>
  <c r="AJ614" i="1"/>
  <c r="AI614" i="1"/>
  <c r="AT613" i="1"/>
  <c r="AS613" i="1"/>
  <c r="AR613" i="1"/>
  <c r="AQ613" i="1"/>
  <c r="AP613" i="1"/>
  <c r="AO613" i="1"/>
  <c r="AN613" i="1"/>
  <c r="AM613" i="1"/>
  <c r="AL613" i="1"/>
  <c r="AK613" i="1"/>
  <c r="AJ613" i="1"/>
  <c r="AI613" i="1"/>
  <c r="AT612" i="1"/>
  <c r="AS612" i="1"/>
  <c r="AR612" i="1"/>
  <c r="AQ612" i="1"/>
  <c r="AP612" i="1"/>
  <c r="AO612" i="1"/>
  <c r="AN612" i="1"/>
  <c r="AM612" i="1"/>
  <c r="AL612" i="1"/>
  <c r="AK612" i="1"/>
  <c r="AJ612" i="1"/>
  <c r="AI612" i="1"/>
  <c r="AT611" i="1"/>
  <c r="AS611" i="1"/>
  <c r="AR611" i="1"/>
  <c r="AQ611" i="1"/>
  <c r="AP611" i="1"/>
  <c r="AO611" i="1"/>
  <c r="AN611" i="1"/>
  <c r="AM611" i="1"/>
  <c r="AL611" i="1"/>
  <c r="AK611" i="1"/>
  <c r="AJ611" i="1"/>
  <c r="AI611" i="1"/>
  <c r="AT610" i="1"/>
  <c r="AS610" i="1"/>
  <c r="AR610" i="1"/>
  <c r="AQ610" i="1"/>
  <c r="AP610" i="1"/>
  <c r="AO610" i="1"/>
  <c r="AN610" i="1"/>
  <c r="AM610" i="1"/>
  <c r="AL610" i="1"/>
  <c r="AK610" i="1"/>
  <c r="AJ610" i="1"/>
  <c r="AI610" i="1"/>
  <c r="AT609" i="1"/>
  <c r="AS609" i="1"/>
  <c r="AR609" i="1"/>
  <c r="AQ609" i="1"/>
  <c r="AP609" i="1"/>
  <c r="AO609" i="1"/>
  <c r="AN609" i="1"/>
  <c r="AM609" i="1"/>
  <c r="AL609" i="1"/>
  <c r="AK609" i="1"/>
  <c r="AJ609" i="1"/>
  <c r="AI609" i="1"/>
  <c r="AT608" i="1"/>
  <c r="AS608" i="1"/>
  <c r="AR608" i="1"/>
  <c r="AQ608" i="1"/>
  <c r="AP608" i="1"/>
  <c r="AO608" i="1"/>
  <c r="AN608" i="1"/>
  <c r="AM608" i="1"/>
  <c r="AL608" i="1"/>
  <c r="AK608" i="1"/>
  <c r="AJ608" i="1"/>
  <c r="AI608" i="1"/>
  <c r="AT607" i="1"/>
  <c r="AS607" i="1"/>
  <c r="AR607" i="1"/>
  <c r="AQ607" i="1"/>
  <c r="AP607" i="1"/>
  <c r="AO607" i="1"/>
  <c r="AN607" i="1"/>
  <c r="AM607" i="1"/>
  <c r="AL607" i="1"/>
  <c r="AK607" i="1"/>
  <c r="AJ607" i="1"/>
  <c r="AI607" i="1"/>
  <c r="AT606" i="1"/>
  <c r="AS606" i="1"/>
  <c r="AR606" i="1"/>
  <c r="AQ606" i="1"/>
  <c r="AP606" i="1"/>
  <c r="AO606" i="1"/>
  <c r="AN606" i="1"/>
  <c r="AM606" i="1"/>
  <c r="AL606" i="1"/>
  <c r="AK606" i="1"/>
  <c r="AJ606" i="1"/>
  <c r="AI606" i="1"/>
  <c r="AT605" i="1"/>
  <c r="AS605" i="1"/>
  <c r="AR605" i="1"/>
  <c r="AQ605" i="1"/>
  <c r="AP605" i="1"/>
  <c r="AO605" i="1"/>
  <c r="AN605" i="1"/>
  <c r="AM605" i="1"/>
  <c r="AL605" i="1"/>
  <c r="AK605" i="1"/>
  <c r="AJ605" i="1"/>
  <c r="AI605" i="1"/>
  <c r="AT604" i="1"/>
  <c r="AS604" i="1"/>
  <c r="AR604" i="1"/>
  <c r="AQ604" i="1"/>
  <c r="AP604" i="1"/>
  <c r="AO604" i="1"/>
  <c r="AN604" i="1"/>
  <c r="AM604" i="1"/>
  <c r="AL604" i="1"/>
  <c r="AK604" i="1"/>
  <c r="AJ604" i="1"/>
  <c r="AI604" i="1"/>
  <c r="AT603" i="1"/>
  <c r="AS603" i="1"/>
  <c r="AR603" i="1"/>
  <c r="AQ603" i="1"/>
  <c r="AP603" i="1"/>
  <c r="AO603" i="1"/>
  <c r="AN603" i="1"/>
  <c r="AM603" i="1"/>
  <c r="AL603" i="1"/>
  <c r="AK603" i="1"/>
  <c r="AJ603" i="1"/>
  <c r="AI603" i="1"/>
  <c r="AT602" i="1"/>
  <c r="AS602" i="1"/>
  <c r="AR602" i="1"/>
  <c r="AQ602" i="1"/>
  <c r="AP602" i="1"/>
  <c r="AO602" i="1"/>
  <c r="AN602" i="1"/>
  <c r="AM602" i="1"/>
  <c r="AL602" i="1"/>
  <c r="AK602" i="1"/>
  <c r="AJ602" i="1"/>
  <c r="AI602" i="1"/>
  <c r="AT601" i="1"/>
  <c r="AS601" i="1"/>
  <c r="AR601" i="1"/>
  <c r="AQ601" i="1"/>
  <c r="AP601" i="1"/>
  <c r="AO601" i="1"/>
  <c r="AN601" i="1"/>
  <c r="AM601" i="1"/>
  <c r="AL601" i="1"/>
  <c r="AK601" i="1"/>
  <c r="AJ601" i="1"/>
  <c r="AI601" i="1"/>
  <c r="AT600" i="1"/>
  <c r="AS600" i="1"/>
  <c r="AR600" i="1"/>
  <c r="AQ600" i="1"/>
  <c r="AP600" i="1"/>
  <c r="AO600" i="1"/>
  <c r="AN600" i="1"/>
  <c r="AM600" i="1"/>
  <c r="AL600" i="1"/>
  <c r="AK600" i="1"/>
  <c r="AJ600" i="1"/>
  <c r="AI600" i="1"/>
  <c r="AT599" i="1"/>
  <c r="AS599" i="1"/>
  <c r="AR599" i="1"/>
  <c r="AQ599" i="1"/>
  <c r="AP599" i="1"/>
  <c r="AO599" i="1"/>
  <c r="AN599" i="1"/>
  <c r="AM599" i="1"/>
  <c r="AL599" i="1"/>
  <c r="AK599" i="1"/>
  <c r="AJ599" i="1"/>
  <c r="AI599" i="1"/>
  <c r="AT598" i="1"/>
  <c r="AS598" i="1"/>
  <c r="AR598" i="1"/>
  <c r="AQ598" i="1"/>
  <c r="AP598" i="1"/>
  <c r="AO598" i="1"/>
  <c r="AN598" i="1"/>
  <c r="AM598" i="1"/>
  <c r="AL598" i="1"/>
  <c r="AK598" i="1"/>
  <c r="AJ598" i="1"/>
  <c r="AI598" i="1"/>
  <c r="AT597" i="1"/>
  <c r="AS597" i="1"/>
  <c r="AR597" i="1"/>
  <c r="AQ597" i="1"/>
  <c r="AP597" i="1"/>
  <c r="AO597" i="1"/>
  <c r="AN597" i="1"/>
  <c r="AM597" i="1"/>
  <c r="AL597" i="1"/>
  <c r="AK597" i="1"/>
  <c r="AJ597" i="1"/>
  <c r="AI597" i="1"/>
  <c r="AT596" i="1"/>
  <c r="AS596" i="1"/>
  <c r="AR596" i="1"/>
  <c r="AQ596" i="1"/>
  <c r="AP596" i="1"/>
  <c r="AO596" i="1"/>
  <c r="AN596" i="1"/>
  <c r="AM596" i="1"/>
  <c r="AL596" i="1"/>
  <c r="AK596" i="1"/>
  <c r="AJ596" i="1"/>
  <c r="AI596" i="1"/>
  <c r="AT595" i="1"/>
  <c r="AS595" i="1"/>
  <c r="AR595" i="1"/>
  <c r="AQ595" i="1"/>
  <c r="AP595" i="1"/>
  <c r="AO595" i="1"/>
  <c r="AN595" i="1"/>
  <c r="AM595" i="1"/>
  <c r="AL595" i="1"/>
  <c r="AK595" i="1"/>
  <c r="AJ595" i="1"/>
  <c r="AI595" i="1"/>
  <c r="AT594" i="1"/>
  <c r="AS594" i="1"/>
  <c r="AR594" i="1"/>
  <c r="AQ594" i="1"/>
  <c r="AP594" i="1"/>
  <c r="AO594" i="1"/>
  <c r="AN594" i="1"/>
  <c r="AM594" i="1"/>
  <c r="AL594" i="1"/>
  <c r="AK594" i="1"/>
  <c r="AJ594" i="1"/>
  <c r="AI594" i="1"/>
  <c r="AT593" i="1"/>
  <c r="AS593" i="1"/>
  <c r="AR593" i="1"/>
  <c r="AQ593" i="1"/>
  <c r="AP593" i="1"/>
  <c r="AO593" i="1"/>
  <c r="AN593" i="1"/>
  <c r="AM593" i="1"/>
  <c r="AL593" i="1"/>
  <c r="AK593" i="1"/>
  <c r="AJ593" i="1"/>
  <c r="AI593" i="1"/>
  <c r="AT592" i="1"/>
  <c r="AS592" i="1"/>
  <c r="AR592" i="1"/>
  <c r="AQ592" i="1"/>
  <c r="AP592" i="1"/>
  <c r="AO592" i="1"/>
  <c r="AN592" i="1"/>
  <c r="AM592" i="1"/>
  <c r="AL592" i="1"/>
  <c r="AK592" i="1"/>
  <c r="AJ592" i="1"/>
  <c r="AI592" i="1"/>
  <c r="AT591" i="1"/>
  <c r="AS591" i="1"/>
  <c r="AR591" i="1"/>
  <c r="AQ591" i="1"/>
  <c r="AP591" i="1"/>
  <c r="AO591" i="1"/>
  <c r="AN591" i="1"/>
  <c r="AM591" i="1"/>
  <c r="AL591" i="1"/>
  <c r="AK591" i="1"/>
  <c r="AJ591" i="1"/>
  <c r="AI591" i="1"/>
  <c r="AT590" i="1"/>
  <c r="AS590" i="1"/>
  <c r="AR590" i="1"/>
  <c r="AQ590" i="1"/>
  <c r="AP590" i="1"/>
  <c r="AO590" i="1"/>
  <c r="AN590" i="1"/>
  <c r="AM590" i="1"/>
  <c r="AL590" i="1"/>
  <c r="AK590" i="1"/>
  <c r="AJ590" i="1"/>
  <c r="AI590" i="1"/>
  <c r="AT589" i="1"/>
  <c r="AS589" i="1"/>
  <c r="AR589" i="1"/>
  <c r="AQ589" i="1"/>
  <c r="AP589" i="1"/>
  <c r="AO589" i="1"/>
  <c r="AN589" i="1"/>
  <c r="AM589" i="1"/>
  <c r="AL589" i="1"/>
  <c r="AK589" i="1"/>
  <c r="AJ589" i="1"/>
  <c r="AI589" i="1"/>
  <c r="AT588" i="1"/>
  <c r="AS588" i="1"/>
  <c r="AR588" i="1"/>
  <c r="AQ588" i="1"/>
  <c r="AP588" i="1"/>
  <c r="AO588" i="1"/>
  <c r="AN588" i="1"/>
  <c r="AM588" i="1"/>
  <c r="AL588" i="1"/>
  <c r="AK588" i="1"/>
  <c r="AJ588" i="1"/>
  <c r="AI588" i="1"/>
  <c r="AT587" i="1"/>
  <c r="AS587" i="1"/>
  <c r="AR587" i="1"/>
  <c r="AQ587" i="1"/>
  <c r="AP587" i="1"/>
  <c r="AO587" i="1"/>
  <c r="AN587" i="1"/>
  <c r="AM587" i="1"/>
  <c r="AL587" i="1"/>
  <c r="AK587" i="1"/>
  <c r="AJ587" i="1"/>
  <c r="AI587" i="1"/>
  <c r="AT586" i="1"/>
  <c r="AS586" i="1"/>
  <c r="AR586" i="1"/>
  <c r="AQ586" i="1"/>
  <c r="AP586" i="1"/>
  <c r="AO586" i="1"/>
  <c r="AN586" i="1"/>
  <c r="AM586" i="1"/>
  <c r="AL586" i="1"/>
  <c r="AK586" i="1"/>
  <c r="AJ586" i="1"/>
  <c r="AI586" i="1"/>
  <c r="AT585" i="1"/>
  <c r="AS585" i="1"/>
  <c r="AR585" i="1"/>
  <c r="AQ585" i="1"/>
  <c r="AP585" i="1"/>
  <c r="AO585" i="1"/>
  <c r="AN585" i="1"/>
  <c r="AM585" i="1"/>
  <c r="AL585" i="1"/>
  <c r="AK585" i="1"/>
  <c r="AJ585" i="1"/>
  <c r="AI585" i="1"/>
  <c r="AT584" i="1"/>
  <c r="AS584" i="1"/>
  <c r="AR584" i="1"/>
  <c r="AQ584" i="1"/>
  <c r="AP584" i="1"/>
  <c r="AO584" i="1"/>
  <c r="AN584" i="1"/>
  <c r="AM584" i="1"/>
  <c r="AL584" i="1"/>
  <c r="AK584" i="1"/>
  <c r="AJ584" i="1"/>
  <c r="AI584" i="1"/>
  <c r="AT583" i="1"/>
  <c r="AS583" i="1"/>
  <c r="AR583" i="1"/>
  <c r="AQ583" i="1"/>
  <c r="AP583" i="1"/>
  <c r="AO583" i="1"/>
  <c r="AN583" i="1"/>
  <c r="AM583" i="1"/>
  <c r="AL583" i="1"/>
  <c r="AK583" i="1"/>
  <c r="AJ583" i="1"/>
  <c r="AI583" i="1"/>
  <c r="AT582" i="1"/>
  <c r="AS582" i="1"/>
  <c r="AR582" i="1"/>
  <c r="AQ582" i="1"/>
  <c r="AP582" i="1"/>
  <c r="AO582" i="1"/>
  <c r="AN582" i="1"/>
  <c r="AM582" i="1"/>
  <c r="AL582" i="1"/>
  <c r="AK582" i="1"/>
  <c r="AJ582" i="1"/>
  <c r="AI582" i="1"/>
  <c r="AT581" i="1"/>
  <c r="AS581" i="1"/>
  <c r="AR581" i="1"/>
  <c r="AQ581" i="1"/>
  <c r="AP581" i="1"/>
  <c r="AO581" i="1"/>
  <c r="AN581" i="1"/>
  <c r="AM581" i="1"/>
  <c r="AL581" i="1"/>
  <c r="AK581" i="1"/>
  <c r="AJ581" i="1"/>
  <c r="AI581" i="1"/>
  <c r="AT580" i="1"/>
  <c r="AS580" i="1"/>
  <c r="AR580" i="1"/>
  <c r="AQ580" i="1"/>
  <c r="AP580" i="1"/>
  <c r="AO580" i="1"/>
  <c r="AN580" i="1"/>
  <c r="AM580" i="1"/>
  <c r="AL580" i="1"/>
  <c r="AK580" i="1"/>
  <c r="AJ580" i="1"/>
  <c r="AI580" i="1"/>
  <c r="AT579" i="1"/>
  <c r="AS579" i="1"/>
  <c r="AR579" i="1"/>
  <c r="AQ579" i="1"/>
  <c r="AP579" i="1"/>
  <c r="AO579" i="1"/>
  <c r="AN579" i="1"/>
  <c r="AM579" i="1"/>
  <c r="AL579" i="1"/>
  <c r="AK579" i="1"/>
  <c r="AJ579" i="1"/>
  <c r="AI579" i="1"/>
  <c r="AT578" i="1"/>
  <c r="AS578" i="1"/>
  <c r="AR578" i="1"/>
  <c r="AQ578" i="1"/>
  <c r="AP578" i="1"/>
  <c r="AO578" i="1"/>
  <c r="AN578" i="1"/>
  <c r="AM578" i="1"/>
  <c r="AL578" i="1"/>
  <c r="AK578" i="1"/>
  <c r="AJ578" i="1"/>
  <c r="AI578" i="1"/>
  <c r="AT577" i="1"/>
  <c r="AS577" i="1"/>
  <c r="AR577" i="1"/>
  <c r="AQ577" i="1"/>
  <c r="AP577" i="1"/>
  <c r="AO577" i="1"/>
  <c r="AN577" i="1"/>
  <c r="AM577" i="1"/>
  <c r="AL577" i="1"/>
  <c r="AK577" i="1"/>
  <c r="AJ577" i="1"/>
  <c r="AI577" i="1"/>
  <c r="AT576" i="1"/>
  <c r="AS576" i="1"/>
  <c r="AR576" i="1"/>
  <c r="AQ576" i="1"/>
  <c r="AP576" i="1"/>
  <c r="AO576" i="1"/>
  <c r="AN576" i="1"/>
  <c r="AM576" i="1"/>
  <c r="AL576" i="1"/>
  <c r="AK576" i="1"/>
  <c r="AJ576" i="1"/>
  <c r="AI576" i="1"/>
  <c r="AT575" i="1"/>
  <c r="AS575" i="1"/>
  <c r="AR575" i="1"/>
  <c r="AQ575" i="1"/>
  <c r="AP575" i="1"/>
  <c r="AO575" i="1"/>
  <c r="AN575" i="1"/>
  <c r="AM575" i="1"/>
  <c r="AL575" i="1"/>
  <c r="AK575" i="1"/>
  <c r="AJ575" i="1"/>
  <c r="AI575" i="1"/>
  <c r="AT574" i="1"/>
  <c r="AS574" i="1"/>
  <c r="AR574" i="1"/>
  <c r="AQ574" i="1"/>
  <c r="AP574" i="1"/>
  <c r="AO574" i="1"/>
  <c r="AN574" i="1"/>
  <c r="AM574" i="1"/>
  <c r="AL574" i="1"/>
  <c r="AK574" i="1"/>
  <c r="AJ574" i="1"/>
  <c r="AI574" i="1"/>
  <c r="AT573" i="1"/>
  <c r="AS573" i="1"/>
  <c r="AR573" i="1"/>
  <c r="AQ573" i="1"/>
  <c r="AP573" i="1"/>
  <c r="AO573" i="1"/>
  <c r="AN573" i="1"/>
  <c r="AM573" i="1"/>
  <c r="AL573" i="1"/>
  <c r="AK573" i="1"/>
  <c r="AJ573" i="1"/>
  <c r="AI573" i="1"/>
  <c r="AT572" i="1"/>
  <c r="AS572" i="1"/>
  <c r="AR572" i="1"/>
  <c r="AQ572" i="1"/>
  <c r="AP572" i="1"/>
  <c r="AO572" i="1"/>
  <c r="AN572" i="1"/>
  <c r="AM572" i="1"/>
  <c r="AL572" i="1"/>
  <c r="AK572" i="1"/>
  <c r="AJ572" i="1"/>
  <c r="AI572" i="1"/>
  <c r="AT571" i="1"/>
  <c r="AS571" i="1"/>
  <c r="AR571" i="1"/>
  <c r="AQ571" i="1"/>
  <c r="AP571" i="1"/>
  <c r="AO571" i="1"/>
  <c r="AN571" i="1"/>
  <c r="AM571" i="1"/>
  <c r="AL571" i="1"/>
  <c r="AK571" i="1"/>
  <c r="AJ571" i="1"/>
  <c r="AI571" i="1"/>
  <c r="AT570" i="1"/>
  <c r="AS570" i="1"/>
  <c r="AR570" i="1"/>
  <c r="AQ570" i="1"/>
  <c r="AP570" i="1"/>
  <c r="AO570" i="1"/>
  <c r="AN570" i="1"/>
  <c r="AM570" i="1"/>
  <c r="AL570" i="1"/>
  <c r="AK570" i="1"/>
  <c r="AJ570" i="1"/>
  <c r="AI570" i="1"/>
  <c r="AT569" i="1"/>
  <c r="AS569" i="1"/>
  <c r="AR569" i="1"/>
  <c r="AQ569" i="1"/>
  <c r="AP569" i="1"/>
  <c r="AO569" i="1"/>
  <c r="AN569" i="1"/>
  <c r="AM569" i="1"/>
  <c r="AL569" i="1"/>
  <c r="AK569" i="1"/>
  <c r="AJ569" i="1"/>
  <c r="AI569" i="1"/>
  <c r="AT568" i="1"/>
  <c r="AS568" i="1"/>
  <c r="AR568" i="1"/>
  <c r="AQ568" i="1"/>
  <c r="AP568" i="1"/>
  <c r="AO568" i="1"/>
  <c r="AN568" i="1"/>
  <c r="AM568" i="1"/>
  <c r="AL568" i="1"/>
  <c r="AK568" i="1"/>
  <c r="AJ568" i="1"/>
  <c r="AI568" i="1"/>
  <c r="AT567" i="1"/>
  <c r="AS567" i="1"/>
  <c r="AR567" i="1"/>
  <c r="AQ567" i="1"/>
  <c r="AP567" i="1"/>
  <c r="AO567" i="1"/>
  <c r="AN567" i="1"/>
  <c r="AM567" i="1"/>
  <c r="AL567" i="1"/>
  <c r="AK567" i="1"/>
  <c r="AJ567" i="1"/>
  <c r="AI567" i="1"/>
  <c r="AT566" i="1"/>
  <c r="AS566" i="1"/>
  <c r="AR566" i="1"/>
  <c r="AQ566" i="1"/>
  <c r="AP566" i="1"/>
  <c r="AO566" i="1"/>
  <c r="AN566" i="1"/>
  <c r="AM566" i="1"/>
  <c r="AL566" i="1"/>
  <c r="AK566" i="1"/>
  <c r="AJ566" i="1"/>
  <c r="AI566" i="1"/>
  <c r="AT565" i="1"/>
  <c r="AS565" i="1"/>
  <c r="AR565" i="1"/>
  <c r="AQ565" i="1"/>
  <c r="AP565" i="1"/>
  <c r="AO565" i="1"/>
  <c r="AN565" i="1"/>
  <c r="AM565" i="1"/>
  <c r="AL565" i="1"/>
  <c r="AK565" i="1"/>
  <c r="AJ565" i="1"/>
  <c r="AI565" i="1"/>
  <c r="AT564" i="1"/>
  <c r="AS564" i="1"/>
  <c r="AR564" i="1"/>
  <c r="AQ564" i="1"/>
  <c r="AP564" i="1"/>
  <c r="AO564" i="1"/>
  <c r="AN564" i="1"/>
  <c r="AM564" i="1"/>
  <c r="AL564" i="1"/>
  <c r="AK564" i="1"/>
  <c r="AJ564" i="1"/>
  <c r="AI564" i="1"/>
  <c r="AT563" i="1"/>
  <c r="AS563" i="1"/>
  <c r="AR563" i="1"/>
  <c r="AQ563" i="1"/>
  <c r="AP563" i="1"/>
  <c r="AO563" i="1"/>
  <c r="AN563" i="1"/>
  <c r="AM563" i="1"/>
  <c r="AL563" i="1"/>
  <c r="AK563" i="1"/>
  <c r="AJ563" i="1"/>
  <c r="AI563" i="1"/>
  <c r="AT562" i="1"/>
  <c r="AS562" i="1"/>
  <c r="AR562" i="1"/>
  <c r="AQ562" i="1"/>
  <c r="AP562" i="1"/>
  <c r="AO562" i="1"/>
  <c r="AN562" i="1"/>
  <c r="AM562" i="1"/>
  <c r="AL562" i="1"/>
  <c r="AK562" i="1"/>
  <c r="AJ562" i="1"/>
  <c r="AI562" i="1"/>
  <c r="AT561" i="1"/>
  <c r="AS561" i="1"/>
  <c r="AR561" i="1"/>
  <c r="AQ561" i="1"/>
  <c r="AP561" i="1"/>
  <c r="AO561" i="1"/>
  <c r="AN561" i="1"/>
  <c r="AM561" i="1"/>
  <c r="AL561" i="1"/>
  <c r="AK561" i="1"/>
  <c r="AJ561" i="1"/>
  <c r="AI561" i="1"/>
  <c r="AT560" i="1"/>
  <c r="AS560" i="1"/>
  <c r="AR560" i="1"/>
  <c r="AQ560" i="1"/>
  <c r="AP560" i="1"/>
  <c r="AO560" i="1"/>
  <c r="AN560" i="1"/>
  <c r="AM560" i="1"/>
  <c r="AL560" i="1"/>
  <c r="AK560" i="1"/>
  <c r="AJ560" i="1"/>
  <c r="AI560" i="1"/>
  <c r="AT559" i="1"/>
  <c r="AS559" i="1"/>
  <c r="AR559" i="1"/>
  <c r="AQ559" i="1"/>
  <c r="AP559" i="1"/>
  <c r="AO559" i="1"/>
  <c r="AN559" i="1"/>
  <c r="AM559" i="1"/>
  <c r="AL559" i="1"/>
  <c r="AK559" i="1"/>
  <c r="AJ559" i="1"/>
  <c r="AI559" i="1"/>
  <c r="AT558" i="1"/>
  <c r="AS558" i="1"/>
  <c r="AR558" i="1"/>
  <c r="AQ558" i="1"/>
  <c r="AP558" i="1"/>
  <c r="AO558" i="1"/>
  <c r="AN558" i="1"/>
  <c r="AM558" i="1"/>
  <c r="AL558" i="1"/>
  <c r="AK558" i="1"/>
  <c r="AJ558" i="1"/>
  <c r="AI558" i="1"/>
  <c r="AT557" i="1"/>
  <c r="AS557" i="1"/>
  <c r="AR557" i="1"/>
  <c r="AQ557" i="1"/>
  <c r="AP557" i="1"/>
  <c r="AO557" i="1"/>
  <c r="AN557" i="1"/>
  <c r="AM557" i="1"/>
  <c r="AL557" i="1"/>
  <c r="AK557" i="1"/>
  <c r="AJ557" i="1"/>
  <c r="AI557" i="1"/>
  <c r="AT556" i="1"/>
  <c r="AS556" i="1"/>
  <c r="AR556" i="1"/>
  <c r="AQ556" i="1"/>
  <c r="AP556" i="1"/>
  <c r="AO556" i="1"/>
  <c r="AN556" i="1"/>
  <c r="AM556" i="1"/>
  <c r="AL556" i="1"/>
  <c r="AK556" i="1"/>
  <c r="AJ556" i="1"/>
  <c r="AI556" i="1"/>
  <c r="AT555" i="1"/>
  <c r="AS555" i="1"/>
  <c r="AR555" i="1"/>
  <c r="AQ555" i="1"/>
  <c r="AP555" i="1"/>
  <c r="AO555" i="1"/>
  <c r="AN555" i="1"/>
  <c r="AM555" i="1"/>
  <c r="AL555" i="1"/>
  <c r="AK555" i="1"/>
  <c r="AJ555" i="1"/>
  <c r="AI555" i="1"/>
  <c r="AT554" i="1"/>
  <c r="AS554" i="1"/>
  <c r="AR554" i="1"/>
  <c r="AQ554" i="1"/>
  <c r="AP554" i="1"/>
  <c r="AO554" i="1"/>
  <c r="AN554" i="1"/>
  <c r="AM554" i="1"/>
  <c r="AL554" i="1"/>
  <c r="AK554" i="1"/>
  <c r="AJ554" i="1"/>
  <c r="AI554" i="1"/>
  <c r="AT553" i="1"/>
  <c r="AS553" i="1"/>
  <c r="AR553" i="1"/>
  <c r="AQ553" i="1"/>
  <c r="AP553" i="1"/>
  <c r="AO553" i="1"/>
  <c r="AN553" i="1"/>
  <c r="AM553" i="1"/>
  <c r="AL553" i="1"/>
  <c r="AK553" i="1"/>
  <c r="AJ553" i="1"/>
  <c r="AI553" i="1"/>
  <c r="AT552" i="1"/>
  <c r="AS552" i="1"/>
  <c r="AR552" i="1"/>
  <c r="AQ552" i="1"/>
  <c r="AP552" i="1"/>
  <c r="AO552" i="1"/>
  <c r="AN552" i="1"/>
  <c r="AM552" i="1"/>
  <c r="AL552" i="1"/>
  <c r="AK552" i="1"/>
  <c r="AJ552" i="1"/>
  <c r="AI552" i="1"/>
  <c r="AT551" i="1"/>
  <c r="AS551" i="1"/>
  <c r="AR551" i="1"/>
  <c r="AQ551" i="1"/>
  <c r="AP551" i="1"/>
  <c r="AO551" i="1"/>
  <c r="AN551" i="1"/>
  <c r="AM551" i="1"/>
  <c r="AL551" i="1"/>
  <c r="AK551" i="1"/>
  <c r="AJ551" i="1"/>
  <c r="AI551" i="1"/>
  <c r="AT550" i="1"/>
  <c r="AS550" i="1"/>
  <c r="AR550" i="1"/>
  <c r="AQ550" i="1"/>
  <c r="AP550" i="1"/>
  <c r="AO550" i="1"/>
  <c r="AN550" i="1"/>
  <c r="AM550" i="1"/>
  <c r="AL550" i="1"/>
  <c r="AK550" i="1"/>
  <c r="AJ550" i="1"/>
  <c r="AI550" i="1"/>
  <c r="AT549" i="1"/>
  <c r="AS549" i="1"/>
  <c r="AR549" i="1"/>
  <c r="AQ549" i="1"/>
  <c r="AP549" i="1"/>
  <c r="AO549" i="1"/>
  <c r="AN549" i="1"/>
  <c r="AM549" i="1"/>
  <c r="AL549" i="1"/>
  <c r="AK549" i="1"/>
  <c r="AJ549" i="1"/>
  <c r="AI549" i="1"/>
  <c r="AT548" i="1"/>
  <c r="AS548" i="1"/>
  <c r="AR548" i="1"/>
  <c r="AQ548" i="1"/>
  <c r="AP548" i="1"/>
  <c r="AO548" i="1"/>
  <c r="AN548" i="1"/>
  <c r="AM548" i="1"/>
  <c r="AL548" i="1"/>
  <c r="AK548" i="1"/>
  <c r="AJ548" i="1"/>
  <c r="AI548" i="1"/>
  <c r="AT547" i="1"/>
  <c r="AS547" i="1"/>
  <c r="AR547" i="1"/>
  <c r="AQ547" i="1"/>
  <c r="AP547" i="1"/>
  <c r="AO547" i="1"/>
  <c r="AN547" i="1"/>
  <c r="AM547" i="1"/>
  <c r="AL547" i="1"/>
  <c r="AK547" i="1"/>
  <c r="AJ547" i="1"/>
  <c r="AI547" i="1"/>
  <c r="AT546" i="1"/>
  <c r="AS546" i="1"/>
  <c r="AR546" i="1"/>
  <c r="AQ546" i="1"/>
  <c r="AP546" i="1"/>
  <c r="AO546" i="1"/>
  <c r="AN546" i="1"/>
  <c r="AM546" i="1"/>
  <c r="AL546" i="1"/>
  <c r="AK546" i="1"/>
  <c r="AJ546" i="1"/>
  <c r="AI546" i="1"/>
  <c r="AT545" i="1"/>
  <c r="AS545" i="1"/>
  <c r="AR545" i="1"/>
  <c r="AQ545" i="1"/>
  <c r="AP545" i="1"/>
  <c r="AO545" i="1"/>
  <c r="AN545" i="1"/>
  <c r="AM545" i="1"/>
  <c r="AL545" i="1"/>
  <c r="AK545" i="1"/>
  <c r="AJ545" i="1"/>
  <c r="AI545" i="1"/>
  <c r="AT544" i="1"/>
  <c r="AS544" i="1"/>
  <c r="AR544" i="1"/>
  <c r="AQ544" i="1"/>
  <c r="AP544" i="1"/>
  <c r="AO544" i="1"/>
  <c r="AN544" i="1"/>
  <c r="AM544" i="1"/>
  <c r="AL544" i="1"/>
  <c r="AK544" i="1"/>
  <c r="AJ544" i="1"/>
  <c r="AI544" i="1"/>
  <c r="AT543" i="1"/>
  <c r="AS543" i="1"/>
  <c r="AR543" i="1"/>
  <c r="AQ543" i="1"/>
  <c r="AP543" i="1"/>
  <c r="AO543" i="1"/>
  <c r="AN543" i="1"/>
  <c r="AM543" i="1"/>
  <c r="AL543" i="1"/>
  <c r="AK543" i="1"/>
  <c r="AJ543" i="1"/>
  <c r="AI543" i="1"/>
  <c r="AT542" i="1"/>
  <c r="AS542" i="1"/>
  <c r="AR542" i="1"/>
  <c r="AQ542" i="1"/>
  <c r="AP542" i="1"/>
  <c r="AO542" i="1"/>
  <c r="AN542" i="1"/>
  <c r="AM542" i="1"/>
  <c r="AL542" i="1"/>
  <c r="AK542" i="1"/>
  <c r="AJ542" i="1"/>
  <c r="AI542" i="1"/>
  <c r="AT541" i="1"/>
  <c r="AS541" i="1"/>
  <c r="AR541" i="1"/>
  <c r="AQ541" i="1"/>
  <c r="AP541" i="1"/>
  <c r="AO541" i="1"/>
  <c r="AN541" i="1"/>
  <c r="AM541" i="1"/>
  <c r="AL541" i="1"/>
  <c r="AK541" i="1"/>
  <c r="AJ541" i="1"/>
  <c r="AI541" i="1"/>
  <c r="AT540" i="1"/>
  <c r="AS540" i="1"/>
  <c r="AR540" i="1"/>
  <c r="AQ540" i="1"/>
  <c r="AP540" i="1"/>
  <c r="AO540" i="1"/>
  <c r="AN540" i="1"/>
  <c r="AM540" i="1"/>
  <c r="AL540" i="1"/>
  <c r="AK540" i="1"/>
  <c r="AJ540" i="1"/>
  <c r="AI540" i="1"/>
  <c r="AT539" i="1"/>
  <c r="AS539" i="1"/>
  <c r="AR539" i="1"/>
  <c r="AQ539" i="1"/>
  <c r="AP539" i="1"/>
  <c r="AO539" i="1"/>
  <c r="AN539" i="1"/>
  <c r="AM539" i="1"/>
  <c r="AL539" i="1"/>
  <c r="AK539" i="1"/>
  <c r="AJ539" i="1"/>
  <c r="AI539" i="1"/>
  <c r="AT538" i="1"/>
  <c r="AS538" i="1"/>
  <c r="AR538" i="1"/>
  <c r="AQ538" i="1"/>
  <c r="AP538" i="1"/>
  <c r="AO538" i="1"/>
  <c r="AN538" i="1"/>
  <c r="AM538" i="1"/>
  <c r="AL538" i="1"/>
  <c r="AK538" i="1"/>
  <c r="AJ538" i="1"/>
  <c r="AI538" i="1"/>
  <c r="AT537" i="1"/>
  <c r="AS537" i="1"/>
  <c r="AR537" i="1"/>
  <c r="AQ537" i="1"/>
  <c r="AP537" i="1"/>
  <c r="AO537" i="1"/>
  <c r="AN537" i="1"/>
  <c r="AM537" i="1"/>
  <c r="AL537" i="1"/>
  <c r="AK537" i="1"/>
  <c r="AJ537" i="1"/>
  <c r="AI537" i="1"/>
  <c r="AT536" i="1"/>
  <c r="AS536" i="1"/>
  <c r="AR536" i="1"/>
  <c r="AQ536" i="1"/>
  <c r="AP536" i="1"/>
  <c r="AO536" i="1"/>
  <c r="AN536" i="1"/>
  <c r="AM536" i="1"/>
  <c r="AL536" i="1"/>
  <c r="AK536" i="1"/>
  <c r="AJ536" i="1"/>
  <c r="AI536" i="1"/>
  <c r="AT535" i="1"/>
  <c r="AS535" i="1"/>
  <c r="AR535" i="1"/>
  <c r="AQ535" i="1"/>
  <c r="AP535" i="1"/>
  <c r="AO535" i="1"/>
  <c r="AN535" i="1"/>
  <c r="AM535" i="1"/>
  <c r="AL535" i="1"/>
  <c r="AK535" i="1"/>
  <c r="AJ535" i="1"/>
  <c r="AI535" i="1"/>
  <c r="AT534" i="1"/>
  <c r="AS534" i="1"/>
  <c r="AR534" i="1"/>
  <c r="AQ534" i="1"/>
  <c r="AP534" i="1"/>
  <c r="AO534" i="1"/>
  <c r="AN534" i="1"/>
  <c r="AM534" i="1"/>
  <c r="AL534" i="1"/>
  <c r="AK534" i="1"/>
  <c r="AJ534" i="1"/>
  <c r="AI534" i="1"/>
  <c r="AT533" i="1"/>
  <c r="AS533" i="1"/>
  <c r="AR533" i="1"/>
  <c r="AQ533" i="1"/>
  <c r="AP533" i="1"/>
  <c r="AO533" i="1"/>
  <c r="AN533" i="1"/>
  <c r="AM533" i="1"/>
  <c r="AL533" i="1"/>
  <c r="AK533" i="1"/>
  <c r="AJ533" i="1"/>
  <c r="AI533" i="1"/>
  <c r="AT532" i="1"/>
  <c r="AS532" i="1"/>
  <c r="AR532" i="1"/>
  <c r="AQ532" i="1"/>
  <c r="AP532" i="1"/>
  <c r="AO532" i="1"/>
  <c r="AN532" i="1"/>
  <c r="AM532" i="1"/>
  <c r="AL532" i="1"/>
  <c r="AK532" i="1"/>
  <c r="AJ532" i="1"/>
  <c r="AI532" i="1"/>
  <c r="AT531" i="1"/>
  <c r="AS531" i="1"/>
  <c r="AR531" i="1"/>
  <c r="AQ531" i="1"/>
  <c r="AP531" i="1"/>
  <c r="AO531" i="1"/>
  <c r="AN531" i="1"/>
  <c r="AM531" i="1"/>
  <c r="AL531" i="1"/>
  <c r="AK531" i="1"/>
  <c r="AJ531" i="1"/>
  <c r="AI531" i="1"/>
  <c r="AT530" i="1"/>
  <c r="AS530" i="1"/>
  <c r="AR530" i="1"/>
  <c r="AQ530" i="1"/>
  <c r="AP530" i="1"/>
  <c r="AO530" i="1"/>
  <c r="AN530" i="1"/>
  <c r="AM530" i="1"/>
  <c r="AL530" i="1"/>
  <c r="AK530" i="1"/>
  <c r="AJ530" i="1"/>
  <c r="AI530" i="1"/>
  <c r="AT529" i="1"/>
  <c r="AS529" i="1"/>
  <c r="AR529" i="1"/>
  <c r="AQ529" i="1"/>
  <c r="AP529" i="1"/>
  <c r="AO529" i="1"/>
  <c r="AN529" i="1"/>
  <c r="AM529" i="1"/>
  <c r="AL529" i="1"/>
  <c r="AK529" i="1"/>
  <c r="AJ529" i="1"/>
  <c r="AI529" i="1"/>
  <c r="AT528" i="1"/>
  <c r="AS528" i="1"/>
  <c r="AR528" i="1"/>
  <c r="AQ528" i="1"/>
  <c r="AP528" i="1"/>
  <c r="AO528" i="1"/>
  <c r="AN528" i="1"/>
  <c r="AM528" i="1"/>
  <c r="AL528" i="1"/>
  <c r="AK528" i="1"/>
  <c r="AJ528" i="1"/>
  <c r="AI528" i="1"/>
  <c r="AT527" i="1"/>
  <c r="AS527" i="1"/>
  <c r="AR527" i="1"/>
  <c r="AQ527" i="1"/>
  <c r="AP527" i="1"/>
  <c r="AO527" i="1"/>
  <c r="AN527" i="1"/>
  <c r="AM527" i="1"/>
  <c r="AL527" i="1"/>
  <c r="AK527" i="1"/>
  <c r="AJ527" i="1"/>
  <c r="AI527" i="1"/>
  <c r="AT526" i="1"/>
  <c r="AS526" i="1"/>
  <c r="AR526" i="1"/>
  <c r="AQ526" i="1"/>
  <c r="AP526" i="1"/>
  <c r="AO526" i="1"/>
  <c r="AN526" i="1"/>
  <c r="AM526" i="1"/>
  <c r="AL526" i="1"/>
  <c r="AK526" i="1"/>
  <c r="AJ526" i="1"/>
  <c r="AI526" i="1"/>
  <c r="AT525" i="1"/>
  <c r="AS525" i="1"/>
  <c r="AR525" i="1"/>
  <c r="AQ525" i="1"/>
  <c r="AP525" i="1"/>
  <c r="AO525" i="1"/>
  <c r="AN525" i="1"/>
  <c r="AM525" i="1"/>
  <c r="AL525" i="1"/>
  <c r="AK525" i="1"/>
  <c r="AJ525" i="1"/>
  <c r="AI525" i="1"/>
  <c r="AT524" i="1"/>
  <c r="AS524" i="1"/>
  <c r="AR524" i="1"/>
  <c r="AQ524" i="1"/>
  <c r="AP524" i="1"/>
  <c r="AO524" i="1"/>
  <c r="AN524" i="1"/>
  <c r="AM524" i="1"/>
  <c r="AL524" i="1"/>
  <c r="AK524" i="1"/>
  <c r="AJ524" i="1"/>
  <c r="AI524" i="1"/>
  <c r="AT523" i="1"/>
  <c r="AS523" i="1"/>
  <c r="AR523" i="1"/>
  <c r="AQ523" i="1"/>
  <c r="AP523" i="1"/>
  <c r="AO523" i="1"/>
  <c r="AN523" i="1"/>
  <c r="AM523" i="1"/>
  <c r="AL523" i="1"/>
  <c r="AK523" i="1"/>
  <c r="AJ523" i="1"/>
  <c r="AI523" i="1"/>
  <c r="AT522" i="1"/>
  <c r="AS522" i="1"/>
  <c r="AR522" i="1"/>
  <c r="AQ522" i="1"/>
  <c r="AP522" i="1"/>
  <c r="AO522" i="1"/>
  <c r="AN522" i="1"/>
  <c r="AM522" i="1"/>
  <c r="AL522" i="1"/>
  <c r="AK522" i="1"/>
  <c r="AJ522" i="1"/>
  <c r="AI522" i="1"/>
  <c r="AT521" i="1"/>
  <c r="AS521" i="1"/>
  <c r="AR521" i="1"/>
  <c r="AQ521" i="1"/>
  <c r="AP521" i="1"/>
  <c r="AO521" i="1"/>
  <c r="AN521" i="1"/>
  <c r="AM521" i="1"/>
  <c r="AL521" i="1"/>
  <c r="AK521" i="1"/>
  <c r="AJ521" i="1"/>
  <c r="AI521" i="1"/>
  <c r="AT520" i="1"/>
  <c r="AS520" i="1"/>
  <c r="AR520" i="1"/>
  <c r="AQ520" i="1"/>
  <c r="AP520" i="1"/>
  <c r="AO520" i="1"/>
  <c r="AN520" i="1"/>
  <c r="AM520" i="1"/>
  <c r="AL520" i="1"/>
  <c r="AK520" i="1"/>
  <c r="AJ520" i="1"/>
  <c r="AI520" i="1"/>
  <c r="AT519" i="1"/>
  <c r="AS519" i="1"/>
  <c r="AR519" i="1"/>
  <c r="AQ519" i="1"/>
  <c r="AP519" i="1"/>
  <c r="AO519" i="1"/>
  <c r="AN519" i="1"/>
  <c r="AM519" i="1"/>
  <c r="AL519" i="1"/>
  <c r="AK519" i="1"/>
  <c r="AJ519" i="1"/>
  <c r="AI519" i="1"/>
  <c r="AT518" i="1"/>
  <c r="AS518" i="1"/>
  <c r="AR518" i="1"/>
  <c r="AQ518" i="1"/>
  <c r="AP518" i="1"/>
  <c r="AO518" i="1"/>
  <c r="AN518" i="1"/>
  <c r="AM518" i="1"/>
  <c r="AL518" i="1"/>
  <c r="AK518" i="1"/>
  <c r="AJ518" i="1"/>
  <c r="AI518" i="1"/>
  <c r="AT517" i="1"/>
  <c r="AS517" i="1"/>
  <c r="AR517" i="1"/>
  <c r="AQ517" i="1"/>
  <c r="AP517" i="1"/>
  <c r="AO517" i="1"/>
  <c r="AN517" i="1"/>
  <c r="AM517" i="1"/>
  <c r="AL517" i="1"/>
  <c r="AK517" i="1"/>
  <c r="AJ517" i="1"/>
  <c r="AI517" i="1"/>
  <c r="AT516" i="1"/>
  <c r="AS516" i="1"/>
  <c r="AR516" i="1"/>
  <c r="AQ516" i="1"/>
  <c r="AP516" i="1"/>
  <c r="AO516" i="1"/>
  <c r="AN516" i="1"/>
  <c r="AM516" i="1"/>
  <c r="AL516" i="1"/>
  <c r="AK516" i="1"/>
  <c r="AJ516" i="1"/>
  <c r="AI516" i="1"/>
  <c r="AT515" i="1"/>
  <c r="AS515" i="1"/>
  <c r="AR515" i="1"/>
  <c r="AQ515" i="1"/>
  <c r="AP515" i="1"/>
  <c r="AO515" i="1"/>
  <c r="AN515" i="1"/>
  <c r="AM515" i="1"/>
  <c r="AL515" i="1"/>
  <c r="AK515" i="1"/>
  <c r="AJ515" i="1"/>
  <c r="AI515" i="1"/>
  <c r="AT514" i="1"/>
  <c r="AS514" i="1"/>
  <c r="AR514" i="1"/>
  <c r="AQ514" i="1"/>
  <c r="AP514" i="1"/>
  <c r="AO514" i="1"/>
  <c r="AN514" i="1"/>
  <c r="AM514" i="1"/>
  <c r="AL514" i="1"/>
  <c r="AK514" i="1"/>
  <c r="AJ514" i="1"/>
  <c r="AI514" i="1"/>
  <c r="AT513" i="1"/>
  <c r="AS513" i="1"/>
  <c r="AR513" i="1"/>
  <c r="AQ513" i="1"/>
  <c r="AP513" i="1"/>
  <c r="AO513" i="1"/>
  <c r="AN513" i="1"/>
  <c r="AM513" i="1"/>
  <c r="AL513" i="1"/>
  <c r="AK513" i="1"/>
  <c r="AJ513" i="1"/>
  <c r="AI513" i="1"/>
  <c r="AT512" i="1"/>
  <c r="AS512" i="1"/>
  <c r="AR512" i="1"/>
  <c r="AQ512" i="1"/>
  <c r="AP512" i="1"/>
  <c r="AO512" i="1"/>
  <c r="AN512" i="1"/>
  <c r="AM512" i="1"/>
  <c r="AL512" i="1"/>
  <c r="AK512" i="1"/>
  <c r="AJ512" i="1"/>
  <c r="AI512" i="1"/>
  <c r="AT511" i="1"/>
  <c r="AS511" i="1"/>
  <c r="AR511" i="1"/>
  <c r="AQ511" i="1"/>
  <c r="AP511" i="1"/>
  <c r="AO511" i="1"/>
  <c r="AN511" i="1"/>
  <c r="AM511" i="1"/>
  <c r="AL511" i="1"/>
  <c r="AK511" i="1"/>
  <c r="AJ511" i="1"/>
  <c r="AI511" i="1"/>
  <c r="AT510" i="1"/>
  <c r="AS510" i="1"/>
  <c r="AR510" i="1"/>
  <c r="AQ510" i="1"/>
  <c r="AP510" i="1"/>
  <c r="AO510" i="1"/>
  <c r="AN510" i="1"/>
  <c r="AM510" i="1"/>
  <c r="AL510" i="1"/>
  <c r="AK510" i="1"/>
  <c r="AJ510" i="1"/>
  <c r="AI510" i="1"/>
  <c r="AT509" i="1"/>
  <c r="AS509" i="1"/>
  <c r="AR509" i="1"/>
  <c r="AQ509" i="1"/>
  <c r="AP509" i="1"/>
  <c r="AO509" i="1"/>
  <c r="AN509" i="1"/>
  <c r="AM509" i="1"/>
  <c r="AL509" i="1"/>
  <c r="AK509" i="1"/>
  <c r="AJ509" i="1"/>
  <c r="AI509" i="1"/>
  <c r="AT508" i="1"/>
  <c r="AS508" i="1"/>
  <c r="AR508" i="1"/>
  <c r="AQ508" i="1"/>
  <c r="AP508" i="1"/>
  <c r="AO508" i="1"/>
  <c r="AN508" i="1"/>
  <c r="AM508" i="1"/>
  <c r="AL508" i="1"/>
  <c r="AK508" i="1"/>
  <c r="AJ508" i="1"/>
  <c r="AI508" i="1"/>
  <c r="AT507" i="1"/>
  <c r="AS507" i="1"/>
  <c r="AR507" i="1"/>
  <c r="AQ507" i="1"/>
  <c r="AP507" i="1"/>
  <c r="AO507" i="1"/>
  <c r="AN507" i="1"/>
  <c r="AM507" i="1"/>
  <c r="AL507" i="1"/>
  <c r="AK507" i="1"/>
  <c r="AJ507" i="1"/>
  <c r="AI507" i="1"/>
  <c r="AT506" i="1"/>
  <c r="AS506" i="1"/>
  <c r="AR506" i="1"/>
  <c r="AQ506" i="1"/>
  <c r="AP506" i="1"/>
  <c r="AO506" i="1"/>
  <c r="AN506" i="1"/>
  <c r="AM506" i="1"/>
  <c r="AL506" i="1"/>
  <c r="AK506" i="1"/>
  <c r="AJ506" i="1"/>
  <c r="AI506" i="1"/>
  <c r="AT505" i="1"/>
  <c r="AS505" i="1"/>
  <c r="AR505" i="1"/>
  <c r="AQ505" i="1"/>
  <c r="AP505" i="1"/>
  <c r="AO505" i="1"/>
  <c r="AN505" i="1"/>
  <c r="AM505" i="1"/>
  <c r="AL505" i="1"/>
  <c r="AK505" i="1"/>
  <c r="AJ505" i="1"/>
  <c r="AI505" i="1"/>
  <c r="AT504" i="1"/>
  <c r="AS504" i="1"/>
  <c r="AR504" i="1"/>
  <c r="AQ504" i="1"/>
  <c r="AP504" i="1"/>
  <c r="AO504" i="1"/>
  <c r="AN504" i="1"/>
  <c r="AM504" i="1"/>
  <c r="AL504" i="1"/>
  <c r="AK504" i="1"/>
  <c r="AJ504" i="1"/>
  <c r="AI504" i="1"/>
  <c r="AT503" i="1"/>
  <c r="AS503" i="1"/>
  <c r="AR503" i="1"/>
  <c r="AQ503" i="1"/>
  <c r="AP503" i="1"/>
  <c r="AO503" i="1"/>
  <c r="AN503" i="1"/>
  <c r="AM503" i="1"/>
  <c r="AL503" i="1"/>
  <c r="AK503" i="1"/>
  <c r="AJ503" i="1"/>
  <c r="AI503" i="1"/>
  <c r="AT502" i="1"/>
  <c r="AS502" i="1"/>
  <c r="AR502" i="1"/>
  <c r="AQ502" i="1"/>
  <c r="AP502" i="1"/>
  <c r="AO502" i="1"/>
  <c r="AN502" i="1"/>
  <c r="AM502" i="1"/>
  <c r="AL502" i="1"/>
  <c r="AK502" i="1"/>
  <c r="AJ502" i="1"/>
  <c r="AI502" i="1"/>
  <c r="AT501" i="1"/>
  <c r="AS501" i="1"/>
  <c r="AR501" i="1"/>
  <c r="AQ501" i="1"/>
  <c r="AP501" i="1"/>
  <c r="AO501" i="1"/>
  <c r="AN501" i="1"/>
  <c r="AM501" i="1"/>
  <c r="AL501" i="1"/>
  <c r="AK501" i="1"/>
  <c r="AJ501" i="1"/>
  <c r="AI501" i="1"/>
  <c r="AT500" i="1"/>
  <c r="AS500" i="1"/>
  <c r="AR500" i="1"/>
  <c r="AQ500" i="1"/>
  <c r="AP500" i="1"/>
  <c r="AO500" i="1"/>
  <c r="AN500" i="1"/>
  <c r="AM500" i="1"/>
  <c r="AL500" i="1"/>
  <c r="AK500" i="1"/>
  <c r="AJ500" i="1"/>
  <c r="AI500" i="1"/>
  <c r="AT499" i="1"/>
  <c r="AS499" i="1"/>
  <c r="AR499" i="1"/>
  <c r="AQ499" i="1"/>
  <c r="AP499" i="1"/>
  <c r="AO499" i="1"/>
  <c r="AN499" i="1"/>
  <c r="AM499" i="1"/>
  <c r="AL499" i="1"/>
  <c r="AK499" i="1"/>
  <c r="AJ499" i="1"/>
  <c r="AI499" i="1"/>
  <c r="AT498" i="1"/>
  <c r="AS498" i="1"/>
  <c r="AR498" i="1"/>
  <c r="AQ498" i="1"/>
  <c r="AP498" i="1"/>
  <c r="AO498" i="1"/>
  <c r="AN498" i="1"/>
  <c r="AM498" i="1"/>
  <c r="AL498" i="1"/>
  <c r="AK498" i="1"/>
  <c r="AJ498" i="1"/>
  <c r="AI498" i="1"/>
  <c r="AT497" i="1"/>
  <c r="AS497" i="1"/>
  <c r="AR497" i="1"/>
  <c r="AQ497" i="1"/>
  <c r="AP497" i="1"/>
  <c r="AO497" i="1"/>
  <c r="AN497" i="1"/>
  <c r="AM497" i="1"/>
  <c r="AL497" i="1"/>
  <c r="AK497" i="1"/>
  <c r="AJ497" i="1"/>
  <c r="AI497" i="1"/>
  <c r="AT496" i="1"/>
  <c r="AS496" i="1"/>
  <c r="AR496" i="1"/>
  <c r="AQ496" i="1"/>
  <c r="AP496" i="1"/>
  <c r="AO496" i="1"/>
  <c r="AN496" i="1"/>
  <c r="AM496" i="1"/>
  <c r="AL496" i="1"/>
  <c r="AK496" i="1"/>
  <c r="AJ496" i="1"/>
  <c r="AI496" i="1"/>
  <c r="AT495" i="1"/>
  <c r="AS495" i="1"/>
  <c r="AR495" i="1"/>
  <c r="AQ495" i="1"/>
  <c r="AP495" i="1"/>
  <c r="AO495" i="1"/>
  <c r="AN495" i="1"/>
  <c r="AM495" i="1"/>
  <c r="AL495" i="1"/>
  <c r="AK495" i="1"/>
  <c r="AJ495" i="1"/>
  <c r="AI495" i="1"/>
  <c r="AT494" i="1"/>
  <c r="AS494" i="1"/>
  <c r="AR494" i="1"/>
  <c r="AQ494" i="1"/>
  <c r="AP494" i="1"/>
  <c r="AO494" i="1"/>
  <c r="AN494" i="1"/>
  <c r="AM494" i="1"/>
  <c r="AL494" i="1"/>
  <c r="AK494" i="1"/>
  <c r="AJ494" i="1"/>
  <c r="AI494" i="1"/>
  <c r="AT493" i="1"/>
  <c r="AS493" i="1"/>
  <c r="AR493" i="1"/>
  <c r="AQ493" i="1"/>
  <c r="AP493" i="1"/>
  <c r="AO493" i="1"/>
  <c r="AN493" i="1"/>
  <c r="AM493" i="1"/>
  <c r="AL493" i="1"/>
  <c r="AK493" i="1"/>
  <c r="AJ493" i="1"/>
  <c r="AI493" i="1"/>
  <c r="AT492" i="1"/>
  <c r="AS492" i="1"/>
  <c r="AR492" i="1"/>
  <c r="AQ492" i="1"/>
  <c r="AP492" i="1"/>
  <c r="AO492" i="1"/>
  <c r="AN492" i="1"/>
  <c r="AM492" i="1"/>
  <c r="AL492" i="1"/>
  <c r="AK492" i="1"/>
  <c r="AJ492" i="1"/>
  <c r="AI492" i="1"/>
  <c r="AT491" i="1"/>
  <c r="AS491" i="1"/>
  <c r="AR491" i="1"/>
  <c r="AQ491" i="1"/>
  <c r="AP491" i="1"/>
  <c r="AO491" i="1"/>
  <c r="AN491" i="1"/>
  <c r="AM491" i="1"/>
  <c r="AL491" i="1"/>
  <c r="AK491" i="1"/>
  <c r="AJ491" i="1"/>
  <c r="AI491" i="1"/>
  <c r="AT490" i="1"/>
  <c r="AS490" i="1"/>
  <c r="AR490" i="1"/>
  <c r="AQ490" i="1"/>
  <c r="AP490" i="1"/>
  <c r="AO490" i="1"/>
  <c r="AN490" i="1"/>
  <c r="AM490" i="1"/>
  <c r="AL490" i="1"/>
  <c r="AK490" i="1"/>
  <c r="AJ490" i="1"/>
  <c r="AI490" i="1"/>
  <c r="AT489" i="1"/>
  <c r="AS489" i="1"/>
  <c r="AR489" i="1"/>
  <c r="AQ489" i="1"/>
  <c r="AP489" i="1"/>
  <c r="AO489" i="1"/>
  <c r="AN489" i="1"/>
  <c r="AM489" i="1"/>
  <c r="AL489" i="1"/>
  <c r="AK489" i="1"/>
  <c r="AJ489" i="1"/>
  <c r="AI489" i="1"/>
  <c r="AT488" i="1"/>
  <c r="AS488" i="1"/>
  <c r="AR488" i="1"/>
  <c r="AQ488" i="1"/>
  <c r="AP488" i="1"/>
  <c r="AO488" i="1"/>
  <c r="AN488" i="1"/>
  <c r="AM488" i="1"/>
  <c r="AL488" i="1"/>
  <c r="AK488" i="1"/>
  <c r="AJ488" i="1"/>
  <c r="AI488" i="1"/>
  <c r="AT487" i="1"/>
  <c r="AS487" i="1"/>
  <c r="AR487" i="1"/>
  <c r="AQ487" i="1"/>
  <c r="AP487" i="1"/>
  <c r="AO487" i="1"/>
  <c r="AN487" i="1"/>
  <c r="AM487" i="1"/>
  <c r="AL487" i="1"/>
  <c r="AK487" i="1"/>
  <c r="AJ487" i="1"/>
  <c r="AI487" i="1"/>
  <c r="AT486" i="1"/>
  <c r="AS486" i="1"/>
  <c r="AR486" i="1"/>
  <c r="AQ486" i="1"/>
  <c r="AP486" i="1"/>
  <c r="AO486" i="1"/>
  <c r="AN486" i="1"/>
  <c r="AM486" i="1"/>
  <c r="AL486" i="1"/>
  <c r="AK486" i="1"/>
  <c r="AJ486" i="1"/>
  <c r="AI486" i="1"/>
  <c r="AT485" i="1"/>
  <c r="AS485" i="1"/>
  <c r="AR485" i="1"/>
  <c r="AQ485" i="1"/>
  <c r="AP485" i="1"/>
  <c r="AO485" i="1"/>
  <c r="AN485" i="1"/>
  <c r="AM485" i="1"/>
  <c r="AL485" i="1"/>
  <c r="AK485" i="1"/>
  <c r="AJ485" i="1"/>
  <c r="AI485" i="1"/>
  <c r="AT484" i="1"/>
  <c r="AS484" i="1"/>
  <c r="AR484" i="1"/>
  <c r="AQ484" i="1"/>
  <c r="AP484" i="1"/>
  <c r="AO484" i="1"/>
  <c r="AN484" i="1"/>
  <c r="AM484" i="1"/>
  <c r="AL484" i="1"/>
  <c r="AK484" i="1"/>
  <c r="AJ484" i="1"/>
  <c r="AI484" i="1"/>
  <c r="AT483" i="1"/>
  <c r="AS483" i="1"/>
  <c r="AR483" i="1"/>
  <c r="AQ483" i="1"/>
  <c r="AP483" i="1"/>
  <c r="AO483" i="1"/>
  <c r="AN483" i="1"/>
  <c r="AM483" i="1"/>
  <c r="AL483" i="1"/>
  <c r="AK483" i="1"/>
  <c r="AJ483" i="1"/>
  <c r="AI483" i="1"/>
  <c r="AT482" i="1"/>
  <c r="AS482" i="1"/>
  <c r="AR482" i="1"/>
  <c r="AQ482" i="1"/>
  <c r="AP482" i="1"/>
  <c r="AO482" i="1"/>
  <c r="AN482" i="1"/>
  <c r="AM482" i="1"/>
  <c r="AL482" i="1"/>
  <c r="AK482" i="1"/>
  <c r="AJ482" i="1"/>
  <c r="AI482" i="1"/>
  <c r="AT481" i="1"/>
  <c r="AS481" i="1"/>
  <c r="AR481" i="1"/>
  <c r="AQ481" i="1"/>
  <c r="AP481" i="1"/>
  <c r="AO481" i="1"/>
  <c r="AN481" i="1"/>
  <c r="AM481" i="1"/>
  <c r="AL481" i="1"/>
  <c r="AK481" i="1"/>
  <c r="AJ481" i="1"/>
  <c r="AI481" i="1"/>
  <c r="AT480" i="1"/>
  <c r="AS480" i="1"/>
  <c r="AR480" i="1"/>
  <c r="AQ480" i="1"/>
  <c r="AP480" i="1"/>
  <c r="AO480" i="1"/>
  <c r="AN480" i="1"/>
  <c r="AM480" i="1"/>
  <c r="AL480" i="1"/>
  <c r="AK480" i="1"/>
  <c r="AJ480" i="1"/>
  <c r="AI480" i="1"/>
  <c r="AT479" i="1"/>
  <c r="AS479" i="1"/>
  <c r="AR479" i="1"/>
  <c r="AQ479" i="1"/>
  <c r="AP479" i="1"/>
  <c r="AO479" i="1"/>
  <c r="AN479" i="1"/>
  <c r="AM479" i="1"/>
  <c r="AL479" i="1"/>
  <c r="AK479" i="1"/>
  <c r="AJ479" i="1"/>
  <c r="AI479" i="1"/>
  <c r="AT478" i="1"/>
  <c r="AS478" i="1"/>
  <c r="AR478" i="1"/>
  <c r="AQ478" i="1"/>
  <c r="AP478" i="1"/>
  <c r="AO478" i="1"/>
  <c r="AN478" i="1"/>
  <c r="AM478" i="1"/>
  <c r="AL478" i="1"/>
  <c r="AK478" i="1"/>
  <c r="AJ478" i="1"/>
  <c r="AI478" i="1"/>
  <c r="AT477" i="1"/>
  <c r="AS477" i="1"/>
  <c r="AR477" i="1"/>
  <c r="AQ477" i="1"/>
  <c r="AP477" i="1"/>
  <c r="AO477" i="1"/>
  <c r="AN477" i="1"/>
  <c r="AM477" i="1"/>
  <c r="AL477" i="1"/>
  <c r="AK477" i="1"/>
  <c r="AJ477" i="1"/>
  <c r="AI477" i="1"/>
  <c r="AT476" i="1"/>
  <c r="AS476" i="1"/>
  <c r="AR476" i="1"/>
  <c r="AQ476" i="1"/>
  <c r="AP476" i="1"/>
  <c r="AO476" i="1"/>
  <c r="AN476" i="1"/>
  <c r="AM476" i="1"/>
  <c r="AL476" i="1"/>
  <c r="AK476" i="1"/>
  <c r="AJ476" i="1"/>
  <c r="AI476" i="1"/>
  <c r="AT475" i="1"/>
  <c r="AS475" i="1"/>
  <c r="AR475" i="1"/>
  <c r="AQ475" i="1"/>
  <c r="AP475" i="1"/>
  <c r="AO475" i="1"/>
  <c r="AN475" i="1"/>
  <c r="AM475" i="1"/>
  <c r="AL475" i="1"/>
  <c r="AK475" i="1"/>
  <c r="AJ475" i="1"/>
  <c r="AI475" i="1"/>
  <c r="AT474" i="1"/>
  <c r="AS474" i="1"/>
  <c r="AR474" i="1"/>
  <c r="AQ474" i="1"/>
  <c r="AP474" i="1"/>
  <c r="AO474" i="1"/>
  <c r="AN474" i="1"/>
  <c r="AM474" i="1"/>
  <c r="AL474" i="1"/>
  <c r="AK474" i="1"/>
  <c r="AJ474" i="1"/>
  <c r="AI474" i="1"/>
  <c r="AT473" i="1"/>
  <c r="AS473" i="1"/>
  <c r="AR473" i="1"/>
  <c r="AQ473" i="1"/>
  <c r="AP473" i="1"/>
  <c r="AO473" i="1"/>
  <c r="AN473" i="1"/>
  <c r="AM473" i="1"/>
  <c r="AL473" i="1"/>
  <c r="AK473" i="1"/>
  <c r="AJ473" i="1"/>
  <c r="AI473" i="1"/>
  <c r="AT472" i="1"/>
  <c r="AS472" i="1"/>
  <c r="AR472" i="1"/>
  <c r="AQ472" i="1"/>
  <c r="AP472" i="1"/>
  <c r="AO472" i="1"/>
  <c r="AN472" i="1"/>
  <c r="AM472" i="1"/>
  <c r="AL472" i="1"/>
  <c r="AK472" i="1"/>
  <c r="AJ472" i="1"/>
  <c r="AI472" i="1"/>
  <c r="AT471" i="1"/>
  <c r="AS471" i="1"/>
  <c r="AR471" i="1"/>
  <c r="AQ471" i="1"/>
  <c r="AP471" i="1"/>
  <c r="AO471" i="1"/>
  <c r="AN471" i="1"/>
  <c r="AM471" i="1"/>
  <c r="AL471" i="1"/>
  <c r="AK471" i="1"/>
  <c r="AJ471" i="1"/>
  <c r="AI471" i="1"/>
  <c r="AT470" i="1"/>
  <c r="AS470" i="1"/>
  <c r="AR470" i="1"/>
  <c r="AQ470" i="1"/>
  <c r="AP470" i="1"/>
  <c r="AO470" i="1"/>
  <c r="AN470" i="1"/>
  <c r="AM470" i="1"/>
  <c r="AL470" i="1"/>
  <c r="AK470" i="1"/>
  <c r="AJ470" i="1"/>
  <c r="AI470" i="1"/>
  <c r="AT469" i="1"/>
  <c r="AS469" i="1"/>
  <c r="AR469" i="1"/>
  <c r="AQ469" i="1"/>
  <c r="AP469" i="1"/>
  <c r="AO469" i="1"/>
  <c r="AN469" i="1"/>
  <c r="AM469" i="1"/>
  <c r="AL469" i="1"/>
  <c r="AK469" i="1"/>
  <c r="AJ469" i="1"/>
  <c r="AI469" i="1"/>
  <c r="AT468" i="1"/>
  <c r="AS468" i="1"/>
  <c r="AR468" i="1"/>
  <c r="AQ468" i="1"/>
  <c r="AP468" i="1"/>
  <c r="AO468" i="1"/>
  <c r="AN468" i="1"/>
  <c r="AM468" i="1"/>
  <c r="AL468" i="1"/>
  <c r="AK468" i="1"/>
  <c r="AJ468" i="1"/>
  <c r="AI468" i="1"/>
  <c r="AT467" i="1"/>
  <c r="AS467" i="1"/>
  <c r="AR467" i="1"/>
  <c r="AQ467" i="1"/>
  <c r="AP467" i="1"/>
  <c r="AO467" i="1"/>
  <c r="AN467" i="1"/>
  <c r="AM467" i="1"/>
  <c r="AL467" i="1"/>
  <c r="AK467" i="1"/>
  <c r="AJ467" i="1"/>
  <c r="AI467" i="1"/>
  <c r="AT466" i="1"/>
  <c r="AS466" i="1"/>
  <c r="AR466" i="1"/>
  <c r="AQ466" i="1"/>
  <c r="AP466" i="1"/>
  <c r="AO466" i="1"/>
  <c r="AN466" i="1"/>
  <c r="AM466" i="1"/>
  <c r="AL466" i="1"/>
  <c r="AK466" i="1"/>
  <c r="AJ466" i="1"/>
  <c r="AI466" i="1"/>
  <c r="AT465" i="1"/>
  <c r="AS465" i="1"/>
  <c r="AR465" i="1"/>
  <c r="AQ465" i="1"/>
  <c r="AP465" i="1"/>
  <c r="AO465" i="1"/>
  <c r="AN465" i="1"/>
  <c r="AM465" i="1"/>
  <c r="AL465" i="1"/>
  <c r="AK465" i="1"/>
  <c r="AJ465" i="1"/>
  <c r="AI465" i="1"/>
  <c r="AT464" i="1"/>
  <c r="AS464" i="1"/>
  <c r="AR464" i="1"/>
  <c r="AQ464" i="1"/>
  <c r="AP464" i="1"/>
  <c r="AO464" i="1"/>
  <c r="AN464" i="1"/>
  <c r="AM464" i="1"/>
  <c r="AL464" i="1"/>
  <c r="AK464" i="1"/>
  <c r="AJ464" i="1"/>
  <c r="AI464" i="1"/>
  <c r="AT463" i="1"/>
  <c r="AS463" i="1"/>
  <c r="AR463" i="1"/>
  <c r="AQ463" i="1"/>
  <c r="AP463" i="1"/>
  <c r="AO463" i="1"/>
  <c r="AN463" i="1"/>
  <c r="AM463" i="1"/>
  <c r="AL463" i="1"/>
  <c r="AK463" i="1"/>
  <c r="AJ463" i="1"/>
  <c r="AI463" i="1"/>
  <c r="AT462" i="1"/>
  <c r="AS462" i="1"/>
  <c r="AR462" i="1"/>
  <c r="AQ462" i="1"/>
  <c r="AP462" i="1"/>
  <c r="AO462" i="1"/>
  <c r="AN462" i="1"/>
  <c r="AM462" i="1"/>
  <c r="AL462" i="1"/>
  <c r="AK462" i="1"/>
  <c r="AJ462" i="1"/>
  <c r="AI462" i="1"/>
  <c r="AT461" i="1"/>
  <c r="AS461" i="1"/>
  <c r="AR461" i="1"/>
  <c r="AQ461" i="1"/>
  <c r="AP461" i="1"/>
  <c r="AO461" i="1"/>
  <c r="AN461" i="1"/>
  <c r="AM461" i="1"/>
  <c r="AL461" i="1"/>
  <c r="AK461" i="1"/>
  <c r="AJ461" i="1"/>
  <c r="AI461" i="1"/>
  <c r="AT460" i="1"/>
  <c r="AS460" i="1"/>
  <c r="AR460" i="1"/>
  <c r="AQ460" i="1"/>
  <c r="AP460" i="1"/>
  <c r="AO460" i="1"/>
  <c r="AN460" i="1"/>
  <c r="AM460" i="1"/>
  <c r="AL460" i="1"/>
  <c r="AK460" i="1"/>
  <c r="AJ460" i="1"/>
  <c r="AI460" i="1"/>
  <c r="AT459" i="1"/>
  <c r="AS459" i="1"/>
  <c r="AR459" i="1"/>
  <c r="AQ459" i="1"/>
  <c r="AP459" i="1"/>
  <c r="AO459" i="1"/>
  <c r="AN459" i="1"/>
  <c r="AM459" i="1"/>
  <c r="AL459" i="1"/>
  <c r="AK459" i="1"/>
  <c r="AJ459" i="1"/>
  <c r="AI459" i="1"/>
  <c r="AT458" i="1"/>
  <c r="AS458" i="1"/>
  <c r="AR458" i="1"/>
  <c r="AQ458" i="1"/>
  <c r="AP458" i="1"/>
  <c r="AO458" i="1"/>
  <c r="AN458" i="1"/>
  <c r="AM458" i="1"/>
  <c r="AL458" i="1"/>
  <c r="AK458" i="1"/>
  <c r="AJ458" i="1"/>
  <c r="AI458" i="1"/>
  <c r="AT457" i="1"/>
  <c r="AS457" i="1"/>
  <c r="AR457" i="1"/>
  <c r="AQ457" i="1"/>
  <c r="AP457" i="1"/>
  <c r="AO457" i="1"/>
  <c r="AN457" i="1"/>
  <c r="AM457" i="1"/>
  <c r="AL457" i="1"/>
  <c r="AK457" i="1"/>
  <c r="AJ457" i="1"/>
  <c r="AI457" i="1"/>
  <c r="AT456" i="1"/>
  <c r="AS456" i="1"/>
  <c r="AR456" i="1"/>
  <c r="AQ456" i="1"/>
  <c r="AP456" i="1"/>
  <c r="AO456" i="1"/>
  <c r="AN456" i="1"/>
  <c r="AM456" i="1"/>
  <c r="AL456" i="1"/>
  <c r="AK456" i="1"/>
  <c r="AJ456" i="1"/>
  <c r="AI456" i="1"/>
  <c r="AT455" i="1"/>
  <c r="AS455" i="1"/>
  <c r="AR455" i="1"/>
  <c r="AQ455" i="1"/>
  <c r="AP455" i="1"/>
  <c r="AO455" i="1"/>
  <c r="AN455" i="1"/>
  <c r="AM455" i="1"/>
  <c r="AL455" i="1"/>
  <c r="AK455" i="1"/>
  <c r="AJ455" i="1"/>
  <c r="AI455" i="1"/>
  <c r="AT454" i="1"/>
  <c r="AS454" i="1"/>
  <c r="AR454" i="1"/>
  <c r="AQ454" i="1"/>
  <c r="AP454" i="1"/>
  <c r="AO454" i="1"/>
  <c r="AN454" i="1"/>
  <c r="AM454" i="1"/>
  <c r="AL454" i="1"/>
  <c r="AK454" i="1"/>
  <c r="AJ454" i="1"/>
  <c r="AI454" i="1"/>
  <c r="AT453" i="1"/>
  <c r="AS453" i="1"/>
  <c r="AR453" i="1"/>
  <c r="AQ453" i="1"/>
  <c r="AP453" i="1"/>
  <c r="AO453" i="1"/>
  <c r="AN453" i="1"/>
  <c r="AM453" i="1"/>
  <c r="AL453" i="1"/>
  <c r="AK453" i="1"/>
  <c r="AJ453" i="1"/>
  <c r="AI453" i="1"/>
  <c r="AT452" i="1"/>
  <c r="AS452" i="1"/>
  <c r="AR452" i="1"/>
  <c r="AQ452" i="1"/>
  <c r="AP452" i="1"/>
  <c r="AO452" i="1"/>
  <c r="AN452" i="1"/>
  <c r="AM452" i="1"/>
  <c r="AL452" i="1"/>
  <c r="AK452" i="1"/>
  <c r="AJ452" i="1"/>
  <c r="AI452" i="1"/>
  <c r="AT451" i="1"/>
  <c r="AS451" i="1"/>
  <c r="AR451" i="1"/>
  <c r="AQ451" i="1"/>
  <c r="AP451" i="1"/>
  <c r="AO451" i="1"/>
  <c r="AN451" i="1"/>
  <c r="AM451" i="1"/>
  <c r="AL451" i="1"/>
  <c r="AK451" i="1"/>
  <c r="AJ451" i="1"/>
  <c r="AI451" i="1"/>
  <c r="AT450" i="1"/>
  <c r="AS450" i="1"/>
  <c r="AR450" i="1"/>
  <c r="AQ450" i="1"/>
  <c r="AP450" i="1"/>
  <c r="AO450" i="1"/>
  <c r="AN450" i="1"/>
  <c r="AM450" i="1"/>
  <c r="AL450" i="1"/>
  <c r="AK450" i="1"/>
  <c r="AJ450" i="1"/>
  <c r="AI450" i="1"/>
  <c r="AT449" i="1"/>
  <c r="AS449" i="1"/>
  <c r="AR449" i="1"/>
  <c r="AQ449" i="1"/>
  <c r="AP449" i="1"/>
  <c r="AO449" i="1"/>
  <c r="AN449" i="1"/>
  <c r="AM449" i="1"/>
  <c r="AL449" i="1"/>
  <c r="AK449" i="1"/>
  <c r="AJ449" i="1"/>
  <c r="AI449" i="1"/>
  <c r="AT448" i="1"/>
  <c r="AS448" i="1"/>
  <c r="AR448" i="1"/>
  <c r="AQ448" i="1"/>
  <c r="AP448" i="1"/>
  <c r="AO448" i="1"/>
  <c r="AN448" i="1"/>
  <c r="AM448" i="1"/>
  <c r="AL448" i="1"/>
  <c r="AK448" i="1"/>
  <c r="AJ448" i="1"/>
  <c r="AI448" i="1"/>
  <c r="AT447" i="1"/>
  <c r="AS447" i="1"/>
  <c r="AR447" i="1"/>
  <c r="AQ447" i="1"/>
  <c r="AP447" i="1"/>
  <c r="AO447" i="1"/>
  <c r="AN447" i="1"/>
  <c r="AM447" i="1"/>
  <c r="AL447" i="1"/>
  <c r="AK447" i="1"/>
  <c r="AJ447" i="1"/>
  <c r="AI447" i="1"/>
  <c r="AT446" i="1"/>
  <c r="AS446" i="1"/>
  <c r="AR446" i="1"/>
  <c r="AQ446" i="1"/>
  <c r="AP446" i="1"/>
  <c r="AO446" i="1"/>
  <c r="AN446" i="1"/>
  <c r="AM446" i="1"/>
  <c r="AL446" i="1"/>
  <c r="AK446" i="1"/>
  <c r="AJ446" i="1"/>
  <c r="AI446" i="1"/>
  <c r="AT445" i="1"/>
  <c r="AS445" i="1"/>
  <c r="AR445" i="1"/>
  <c r="AQ445" i="1"/>
  <c r="AP445" i="1"/>
  <c r="AO445" i="1"/>
  <c r="AN445" i="1"/>
  <c r="AM445" i="1"/>
  <c r="AL445" i="1"/>
  <c r="AK445" i="1"/>
  <c r="AJ445" i="1"/>
  <c r="AI445" i="1"/>
  <c r="AT444" i="1"/>
  <c r="AS444" i="1"/>
  <c r="AR444" i="1"/>
  <c r="AQ444" i="1"/>
  <c r="AP444" i="1"/>
  <c r="AO444" i="1"/>
  <c r="AN444" i="1"/>
  <c r="AM444" i="1"/>
  <c r="AL444" i="1"/>
  <c r="AK444" i="1"/>
  <c r="AJ444" i="1"/>
  <c r="AI444" i="1"/>
  <c r="AT443" i="1"/>
  <c r="AS443" i="1"/>
  <c r="AR443" i="1"/>
  <c r="AQ443" i="1"/>
  <c r="AP443" i="1"/>
  <c r="AO443" i="1"/>
  <c r="AN443" i="1"/>
  <c r="AM443" i="1"/>
  <c r="AL443" i="1"/>
  <c r="AK443" i="1"/>
  <c r="AJ443" i="1"/>
  <c r="AI443" i="1"/>
  <c r="AT442" i="1"/>
  <c r="AS442" i="1"/>
  <c r="AR442" i="1"/>
  <c r="AQ442" i="1"/>
  <c r="AP442" i="1"/>
  <c r="AO442" i="1"/>
  <c r="AN442" i="1"/>
  <c r="AM442" i="1"/>
  <c r="AL442" i="1"/>
  <c r="AK442" i="1"/>
  <c r="AJ442" i="1"/>
  <c r="AI442" i="1"/>
  <c r="AT441" i="1"/>
  <c r="AS441" i="1"/>
  <c r="AR441" i="1"/>
  <c r="AQ441" i="1"/>
  <c r="AP441" i="1"/>
  <c r="AO441" i="1"/>
  <c r="AN441" i="1"/>
  <c r="AM441" i="1"/>
  <c r="AL441" i="1"/>
  <c r="AK441" i="1"/>
  <c r="AJ441" i="1"/>
  <c r="AI441" i="1"/>
  <c r="AT440" i="1"/>
  <c r="AS440" i="1"/>
  <c r="AR440" i="1"/>
  <c r="AQ440" i="1"/>
  <c r="AP440" i="1"/>
  <c r="AO440" i="1"/>
  <c r="AN440" i="1"/>
  <c r="AM440" i="1"/>
  <c r="AL440" i="1"/>
  <c r="AK440" i="1"/>
  <c r="AJ440" i="1"/>
  <c r="AI440" i="1"/>
  <c r="AT439" i="1"/>
  <c r="AS439" i="1"/>
  <c r="AR439" i="1"/>
  <c r="AQ439" i="1"/>
  <c r="AP439" i="1"/>
  <c r="AO439" i="1"/>
  <c r="AN439" i="1"/>
  <c r="AM439" i="1"/>
  <c r="AL439" i="1"/>
  <c r="AK439" i="1"/>
  <c r="AJ439" i="1"/>
  <c r="AI439" i="1"/>
  <c r="AT438" i="1"/>
  <c r="AS438" i="1"/>
  <c r="AR438" i="1"/>
  <c r="AQ438" i="1"/>
  <c r="AP438" i="1"/>
  <c r="AO438" i="1"/>
  <c r="AN438" i="1"/>
  <c r="AM438" i="1"/>
  <c r="AL438" i="1"/>
  <c r="AK438" i="1"/>
  <c r="AJ438" i="1"/>
  <c r="AI438" i="1"/>
  <c r="AT437" i="1"/>
  <c r="AS437" i="1"/>
  <c r="AR437" i="1"/>
  <c r="AQ437" i="1"/>
  <c r="AP437" i="1"/>
  <c r="AO437" i="1"/>
  <c r="AN437" i="1"/>
  <c r="AM437" i="1"/>
  <c r="AL437" i="1"/>
  <c r="AK437" i="1"/>
  <c r="AJ437" i="1"/>
  <c r="AI437" i="1"/>
  <c r="AT436" i="1"/>
  <c r="AS436" i="1"/>
  <c r="AR436" i="1"/>
  <c r="AQ436" i="1"/>
  <c r="AP436" i="1"/>
  <c r="AO436" i="1"/>
  <c r="AN436" i="1"/>
  <c r="AM436" i="1"/>
  <c r="AL436" i="1"/>
  <c r="AK436" i="1"/>
  <c r="AJ436" i="1"/>
  <c r="AI436" i="1"/>
  <c r="AT435" i="1"/>
  <c r="AS435" i="1"/>
  <c r="AR435" i="1"/>
  <c r="AQ435" i="1"/>
  <c r="AP435" i="1"/>
  <c r="AO435" i="1"/>
  <c r="AN435" i="1"/>
  <c r="AM435" i="1"/>
  <c r="AL435" i="1"/>
  <c r="AK435" i="1"/>
  <c r="AJ435" i="1"/>
  <c r="AI435" i="1"/>
  <c r="AT434" i="1"/>
  <c r="AS434" i="1"/>
  <c r="AR434" i="1"/>
  <c r="AQ434" i="1"/>
  <c r="AP434" i="1"/>
  <c r="AO434" i="1"/>
  <c r="AN434" i="1"/>
  <c r="AM434" i="1"/>
  <c r="AL434" i="1"/>
  <c r="AK434" i="1"/>
  <c r="AJ434" i="1"/>
  <c r="AI434" i="1"/>
  <c r="AT433" i="1"/>
  <c r="AS433" i="1"/>
  <c r="AR433" i="1"/>
  <c r="AQ433" i="1"/>
  <c r="AP433" i="1"/>
  <c r="AO433" i="1"/>
  <c r="AN433" i="1"/>
  <c r="AM433" i="1"/>
  <c r="AL433" i="1"/>
  <c r="AK433" i="1"/>
  <c r="AJ433" i="1"/>
  <c r="AI433" i="1"/>
  <c r="AT432" i="1"/>
  <c r="AS432" i="1"/>
  <c r="AR432" i="1"/>
  <c r="AQ432" i="1"/>
  <c r="AP432" i="1"/>
  <c r="AO432" i="1"/>
  <c r="AN432" i="1"/>
  <c r="AM432" i="1"/>
  <c r="AL432" i="1"/>
  <c r="AK432" i="1"/>
  <c r="AJ432" i="1"/>
  <c r="AI432" i="1"/>
  <c r="AT431" i="1"/>
  <c r="AS431" i="1"/>
  <c r="AR431" i="1"/>
  <c r="AQ431" i="1"/>
  <c r="AP431" i="1"/>
  <c r="AO431" i="1"/>
  <c r="AN431" i="1"/>
  <c r="AM431" i="1"/>
  <c r="AL431" i="1"/>
  <c r="AK431" i="1"/>
  <c r="AJ431" i="1"/>
  <c r="AI431" i="1"/>
  <c r="AT430" i="1"/>
  <c r="AS430" i="1"/>
  <c r="AR430" i="1"/>
  <c r="AQ430" i="1"/>
  <c r="AP430" i="1"/>
  <c r="AO430" i="1"/>
  <c r="AN430" i="1"/>
  <c r="AM430" i="1"/>
  <c r="AL430" i="1"/>
  <c r="AK430" i="1"/>
  <c r="AJ430" i="1"/>
  <c r="AI430" i="1"/>
  <c r="AT429" i="1"/>
  <c r="AS429" i="1"/>
  <c r="AR429" i="1"/>
  <c r="AQ429" i="1"/>
  <c r="AP429" i="1"/>
  <c r="AO429" i="1"/>
  <c r="AN429" i="1"/>
  <c r="AM429" i="1"/>
  <c r="AL429" i="1"/>
  <c r="AK429" i="1"/>
  <c r="AJ429" i="1"/>
  <c r="AI429" i="1"/>
  <c r="AT428" i="1"/>
  <c r="AS428" i="1"/>
  <c r="AR428" i="1"/>
  <c r="AQ428" i="1"/>
  <c r="AP428" i="1"/>
  <c r="AO428" i="1"/>
  <c r="AN428" i="1"/>
  <c r="AM428" i="1"/>
  <c r="AL428" i="1"/>
  <c r="AK428" i="1"/>
  <c r="AJ428" i="1"/>
  <c r="AI428" i="1"/>
  <c r="AT427" i="1"/>
  <c r="AS427" i="1"/>
  <c r="AR427" i="1"/>
  <c r="AQ427" i="1"/>
  <c r="AP427" i="1"/>
  <c r="AO427" i="1"/>
  <c r="AN427" i="1"/>
  <c r="AM427" i="1"/>
  <c r="AL427" i="1"/>
  <c r="AK427" i="1"/>
  <c r="AJ427" i="1"/>
  <c r="AI427" i="1"/>
  <c r="AT426" i="1"/>
  <c r="AS426" i="1"/>
  <c r="AR426" i="1"/>
  <c r="AQ426" i="1"/>
  <c r="AP426" i="1"/>
  <c r="AO426" i="1"/>
  <c r="AN426" i="1"/>
  <c r="AM426" i="1"/>
  <c r="AL426" i="1"/>
  <c r="AK426" i="1"/>
  <c r="AJ426" i="1"/>
  <c r="AI426" i="1"/>
  <c r="AT425" i="1"/>
  <c r="AS425" i="1"/>
  <c r="AR425" i="1"/>
  <c r="AQ425" i="1"/>
  <c r="AP425" i="1"/>
  <c r="AO425" i="1"/>
  <c r="AN425" i="1"/>
  <c r="AM425" i="1"/>
  <c r="AL425" i="1"/>
  <c r="AK425" i="1"/>
  <c r="AJ425" i="1"/>
  <c r="AI425" i="1"/>
  <c r="AT424" i="1"/>
  <c r="AS424" i="1"/>
  <c r="AR424" i="1"/>
  <c r="AQ424" i="1"/>
  <c r="AP424" i="1"/>
  <c r="AO424" i="1"/>
  <c r="AN424" i="1"/>
  <c r="AM424" i="1"/>
  <c r="AL424" i="1"/>
  <c r="AK424" i="1"/>
  <c r="AJ424" i="1"/>
  <c r="AI424" i="1"/>
  <c r="AT423" i="1"/>
  <c r="AS423" i="1"/>
  <c r="AR423" i="1"/>
  <c r="AQ423" i="1"/>
  <c r="AP423" i="1"/>
  <c r="AO423" i="1"/>
  <c r="AN423" i="1"/>
  <c r="AM423" i="1"/>
  <c r="AL423" i="1"/>
  <c r="AK423" i="1"/>
  <c r="AJ423" i="1"/>
  <c r="AI423" i="1"/>
  <c r="AT422" i="1"/>
  <c r="AS422" i="1"/>
  <c r="AR422" i="1"/>
  <c r="AQ422" i="1"/>
  <c r="AP422" i="1"/>
  <c r="AO422" i="1"/>
  <c r="AN422" i="1"/>
  <c r="AM422" i="1"/>
  <c r="AL422" i="1"/>
  <c r="AK422" i="1"/>
  <c r="AJ422" i="1"/>
  <c r="AI422" i="1"/>
  <c r="AT421" i="1"/>
  <c r="AS421" i="1"/>
  <c r="AR421" i="1"/>
  <c r="AQ421" i="1"/>
  <c r="AP421" i="1"/>
  <c r="AO421" i="1"/>
  <c r="AN421" i="1"/>
  <c r="AM421" i="1"/>
  <c r="AL421" i="1"/>
  <c r="AK421" i="1"/>
  <c r="AJ421" i="1"/>
  <c r="AI421" i="1"/>
  <c r="AT420" i="1"/>
  <c r="AS420" i="1"/>
  <c r="AR420" i="1"/>
  <c r="AQ420" i="1"/>
  <c r="AP420" i="1"/>
  <c r="AO420" i="1"/>
  <c r="AN420" i="1"/>
  <c r="AM420" i="1"/>
  <c r="AL420" i="1"/>
  <c r="AK420" i="1"/>
  <c r="AJ420" i="1"/>
  <c r="AI420" i="1"/>
  <c r="AT419" i="1"/>
  <c r="AS419" i="1"/>
  <c r="AR419" i="1"/>
  <c r="AQ419" i="1"/>
  <c r="AP419" i="1"/>
  <c r="AO419" i="1"/>
  <c r="AN419" i="1"/>
  <c r="AM419" i="1"/>
  <c r="AL419" i="1"/>
  <c r="AK419" i="1"/>
  <c r="AJ419" i="1"/>
  <c r="AI419" i="1"/>
  <c r="AT418" i="1"/>
  <c r="AS418" i="1"/>
  <c r="AR418" i="1"/>
  <c r="AQ418" i="1"/>
  <c r="AP418" i="1"/>
  <c r="AO418" i="1"/>
  <c r="AN418" i="1"/>
  <c r="AM418" i="1"/>
  <c r="AL418" i="1"/>
  <c r="AK418" i="1"/>
  <c r="AJ418" i="1"/>
  <c r="AI418" i="1"/>
  <c r="AT417" i="1"/>
  <c r="AS417" i="1"/>
  <c r="AR417" i="1"/>
  <c r="AQ417" i="1"/>
  <c r="AP417" i="1"/>
  <c r="AO417" i="1"/>
  <c r="AN417" i="1"/>
  <c r="AM417" i="1"/>
  <c r="AL417" i="1"/>
  <c r="AK417" i="1"/>
  <c r="AJ417" i="1"/>
  <c r="AI417" i="1"/>
  <c r="AT416" i="1"/>
  <c r="AS416" i="1"/>
  <c r="AR416" i="1"/>
  <c r="AQ416" i="1"/>
  <c r="AP416" i="1"/>
  <c r="AO416" i="1"/>
  <c r="AN416" i="1"/>
  <c r="AM416" i="1"/>
  <c r="AL416" i="1"/>
  <c r="AK416" i="1"/>
  <c r="AJ416" i="1"/>
  <c r="AI416" i="1"/>
  <c r="AT415" i="1"/>
  <c r="AS415" i="1"/>
  <c r="AR415" i="1"/>
  <c r="AQ415" i="1"/>
  <c r="AP415" i="1"/>
  <c r="AO415" i="1"/>
  <c r="AN415" i="1"/>
  <c r="AM415" i="1"/>
  <c r="AL415" i="1"/>
  <c r="AK415" i="1"/>
  <c r="AJ415" i="1"/>
  <c r="AI415" i="1"/>
  <c r="AT414" i="1"/>
  <c r="AS414" i="1"/>
  <c r="AR414" i="1"/>
  <c r="AQ414" i="1"/>
  <c r="AP414" i="1"/>
  <c r="AO414" i="1"/>
  <c r="AN414" i="1"/>
  <c r="AM414" i="1"/>
  <c r="AL414" i="1"/>
  <c r="AK414" i="1"/>
  <c r="AJ414" i="1"/>
  <c r="AI414" i="1"/>
  <c r="AT413" i="1"/>
  <c r="AS413" i="1"/>
  <c r="AR413" i="1"/>
  <c r="AQ413" i="1"/>
  <c r="AP413" i="1"/>
  <c r="AO413" i="1"/>
  <c r="AN413" i="1"/>
  <c r="AM413" i="1"/>
  <c r="AL413" i="1"/>
  <c r="AK413" i="1"/>
  <c r="AJ413" i="1"/>
  <c r="AI413" i="1"/>
  <c r="AT412" i="1"/>
  <c r="AS412" i="1"/>
  <c r="AR412" i="1"/>
  <c r="AQ412" i="1"/>
  <c r="AP412" i="1"/>
  <c r="AO412" i="1"/>
  <c r="AN412" i="1"/>
  <c r="AM412" i="1"/>
  <c r="AL412" i="1"/>
  <c r="AK412" i="1"/>
  <c r="AJ412" i="1"/>
  <c r="AI412" i="1"/>
  <c r="AT411" i="1"/>
  <c r="AS411" i="1"/>
  <c r="AR411" i="1"/>
  <c r="AQ411" i="1"/>
  <c r="AP411" i="1"/>
  <c r="AO411" i="1"/>
  <c r="AN411" i="1"/>
  <c r="AM411" i="1"/>
  <c r="AL411" i="1"/>
  <c r="AK411" i="1"/>
  <c r="AJ411" i="1"/>
  <c r="AI411" i="1"/>
  <c r="AT410" i="1"/>
  <c r="AS410" i="1"/>
  <c r="AR410" i="1"/>
  <c r="AQ410" i="1"/>
  <c r="AP410" i="1"/>
  <c r="AO410" i="1"/>
  <c r="AN410" i="1"/>
  <c r="AM410" i="1"/>
  <c r="AL410" i="1"/>
  <c r="AK410" i="1"/>
  <c r="AJ410" i="1"/>
  <c r="AI410" i="1"/>
  <c r="AT409" i="1"/>
  <c r="AS409" i="1"/>
  <c r="AR409" i="1"/>
  <c r="AQ409" i="1"/>
  <c r="AP409" i="1"/>
  <c r="AO409" i="1"/>
  <c r="AN409" i="1"/>
  <c r="AM409" i="1"/>
  <c r="AL409" i="1"/>
  <c r="AK409" i="1"/>
  <c r="AJ409" i="1"/>
  <c r="AI409" i="1"/>
  <c r="AT408" i="1"/>
  <c r="AS408" i="1"/>
  <c r="AR408" i="1"/>
  <c r="AQ408" i="1"/>
  <c r="AP408" i="1"/>
  <c r="AO408" i="1"/>
  <c r="AN408" i="1"/>
  <c r="AM408" i="1"/>
  <c r="AL408" i="1"/>
  <c r="AK408" i="1"/>
  <c r="AJ408" i="1"/>
  <c r="AI408" i="1"/>
  <c r="AT407" i="1"/>
  <c r="AS407" i="1"/>
  <c r="AR407" i="1"/>
  <c r="AQ407" i="1"/>
  <c r="AP407" i="1"/>
  <c r="AO407" i="1"/>
  <c r="AN407" i="1"/>
  <c r="AM407" i="1"/>
  <c r="AL407" i="1"/>
  <c r="AK407" i="1"/>
  <c r="AJ407" i="1"/>
  <c r="AI407" i="1"/>
  <c r="AT406" i="1"/>
  <c r="AS406" i="1"/>
  <c r="AR406" i="1"/>
  <c r="AQ406" i="1"/>
  <c r="AP406" i="1"/>
  <c r="AO406" i="1"/>
  <c r="AN406" i="1"/>
  <c r="AM406" i="1"/>
  <c r="AL406" i="1"/>
  <c r="AK406" i="1"/>
  <c r="AJ406" i="1"/>
  <c r="AI406" i="1"/>
  <c r="AT405" i="1"/>
  <c r="AS405" i="1"/>
  <c r="AR405" i="1"/>
  <c r="AQ405" i="1"/>
  <c r="AP405" i="1"/>
  <c r="AO405" i="1"/>
  <c r="AN405" i="1"/>
  <c r="AM405" i="1"/>
  <c r="AL405" i="1"/>
  <c r="AK405" i="1"/>
  <c r="AJ405" i="1"/>
  <c r="AI405" i="1"/>
  <c r="AT404" i="1"/>
  <c r="AS404" i="1"/>
  <c r="AR404" i="1"/>
  <c r="AQ404" i="1"/>
  <c r="AP404" i="1"/>
  <c r="AO404" i="1"/>
  <c r="AN404" i="1"/>
  <c r="AM404" i="1"/>
  <c r="AL404" i="1"/>
  <c r="AK404" i="1"/>
  <c r="AJ404" i="1"/>
  <c r="AI404" i="1"/>
  <c r="AT403" i="1"/>
  <c r="AS403" i="1"/>
  <c r="AR403" i="1"/>
  <c r="AQ403" i="1"/>
  <c r="AP403" i="1"/>
  <c r="AO403" i="1"/>
  <c r="AN403" i="1"/>
  <c r="AM403" i="1"/>
  <c r="AL403" i="1"/>
  <c r="AK403" i="1"/>
  <c r="AJ403" i="1"/>
  <c r="AI403" i="1"/>
  <c r="AT402" i="1"/>
  <c r="AS402" i="1"/>
  <c r="AR402" i="1"/>
  <c r="AQ402" i="1"/>
  <c r="AP402" i="1"/>
  <c r="AO402" i="1"/>
  <c r="AN402" i="1"/>
  <c r="AM402" i="1"/>
  <c r="AL402" i="1"/>
  <c r="AK402" i="1"/>
  <c r="AJ402" i="1"/>
  <c r="AI402" i="1"/>
  <c r="AT401" i="1"/>
  <c r="AS401" i="1"/>
  <c r="AR401" i="1"/>
  <c r="AQ401" i="1"/>
  <c r="AP401" i="1"/>
  <c r="AO401" i="1"/>
  <c r="AN401" i="1"/>
  <c r="AM401" i="1"/>
  <c r="AL401" i="1"/>
  <c r="AK401" i="1"/>
  <c r="AJ401" i="1"/>
  <c r="AI401" i="1"/>
  <c r="AT400" i="1"/>
  <c r="AS400" i="1"/>
  <c r="AR400" i="1"/>
  <c r="AQ400" i="1"/>
  <c r="AP400" i="1"/>
  <c r="AO400" i="1"/>
  <c r="AN400" i="1"/>
  <c r="AM400" i="1"/>
  <c r="AL400" i="1"/>
  <c r="AK400" i="1"/>
  <c r="AJ400" i="1"/>
  <c r="AI400" i="1"/>
  <c r="AT399" i="1"/>
  <c r="AS399" i="1"/>
  <c r="AR399" i="1"/>
  <c r="AQ399" i="1"/>
  <c r="AP399" i="1"/>
  <c r="AO399" i="1"/>
  <c r="AN399" i="1"/>
  <c r="AM399" i="1"/>
  <c r="AL399" i="1"/>
  <c r="AK399" i="1"/>
  <c r="AJ399" i="1"/>
  <c r="AI399" i="1"/>
  <c r="AT398" i="1"/>
  <c r="AS398" i="1"/>
  <c r="AR398" i="1"/>
  <c r="AQ398" i="1"/>
  <c r="AP398" i="1"/>
  <c r="AO398" i="1"/>
  <c r="AN398" i="1"/>
  <c r="AM398" i="1"/>
  <c r="AL398" i="1"/>
  <c r="AK398" i="1"/>
  <c r="AJ398" i="1"/>
  <c r="AI398" i="1"/>
  <c r="AT397" i="1"/>
  <c r="AS397" i="1"/>
  <c r="AR397" i="1"/>
  <c r="AQ397" i="1"/>
  <c r="AP397" i="1"/>
  <c r="AO397" i="1"/>
  <c r="AN397" i="1"/>
  <c r="AM397" i="1"/>
  <c r="AL397" i="1"/>
  <c r="AK397" i="1"/>
  <c r="AJ397" i="1"/>
  <c r="AI397" i="1"/>
  <c r="AT396" i="1"/>
  <c r="AS396" i="1"/>
  <c r="AR396" i="1"/>
  <c r="AQ396" i="1"/>
  <c r="AP396" i="1"/>
  <c r="AO396" i="1"/>
  <c r="AN396" i="1"/>
  <c r="AM396" i="1"/>
  <c r="AL396" i="1"/>
  <c r="AK396" i="1"/>
  <c r="AJ396" i="1"/>
  <c r="AI396" i="1"/>
  <c r="AT395" i="1"/>
  <c r="AS395" i="1"/>
  <c r="AR395" i="1"/>
  <c r="AQ395" i="1"/>
  <c r="AP395" i="1"/>
  <c r="AO395" i="1"/>
  <c r="AN395" i="1"/>
  <c r="AM395" i="1"/>
  <c r="AL395" i="1"/>
  <c r="AK395" i="1"/>
  <c r="AJ395" i="1"/>
  <c r="AI395" i="1"/>
  <c r="AT394" i="1"/>
  <c r="AS394" i="1"/>
  <c r="AR394" i="1"/>
  <c r="AQ394" i="1"/>
  <c r="AP394" i="1"/>
  <c r="AO394" i="1"/>
  <c r="AN394" i="1"/>
  <c r="AM394" i="1"/>
  <c r="AL394" i="1"/>
  <c r="AK394" i="1"/>
  <c r="AJ394" i="1"/>
  <c r="AI394" i="1"/>
  <c r="AT393" i="1"/>
  <c r="AS393" i="1"/>
  <c r="AR393" i="1"/>
  <c r="AQ393" i="1"/>
  <c r="AP393" i="1"/>
  <c r="AO393" i="1"/>
  <c r="AN393" i="1"/>
  <c r="AM393" i="1"/>
  <c r="AL393" i="1"/>
  <c r="AK393" i="1"/>
  <c r="AJ393" i="1"/>
  <c r="AI393" i="1"/>
  <c r="AT392" i="1"/>
  <c r="AS392" i="1"/>
  <c r="AR392" i="1"/>
  <c r="AQ392" i="1"/>
  <c r="AP392" i="1"/>
  <c r="AO392" i="1"/>
  <c r="AN392" i="1"/>
  <c r="AM392" i="1"/>
  <c r="AL392" i="1"/>
  <c r="AK392" i="1"/>
  <c r="AJ392" i="1"/>
  <c r="AI392" i="1"/>
  <c r="AT391" i="1"/>
  <c r="AS391" i="1"/>
  <c r="AR391" i="1"/>
  <c r="AQ391" i="1"/>
  <c r="AP391" i="1"/>
  <c r="AO391" i="1"/>
  <c r="AN391" i="1"/>
  <c r="AM391" i="1"/>
  <c r="AL391" i="1"/>
  <c r="AK391" i="1"/>
  <c r="AJ391" i="1"/>
  <c r="AI391" i="1"/>
  <c r="AT390" i="1"/>
  <c r="AS390" i="1"/>
  <c r="AR390" i="1"/>
  <c r="AQ390" i="1"/>
  <c r="AP390" i="1"/>
  <c r="AO390" i="1"/>
  <c r="AN390" i="1"/>
  <c r="AM390" i="1"/>
  <c r="AL390" i="1"/>
  <c r="AK390" i="1"/>
  <c r="AJ390" i="1"/>
  <c r="AI390" i="1"/>
  <c r="AT389" i="1"/>
  <c r="AS389" i="1"/>
  <c r="AR389" i="1"/>
  <c r="AQ389" i="1"/>
  <c r="AP389" i="1"/>
  <c r="AO389" i="1"/>
  <c r="AN389" i="1"/>
  <c r="AM389" i="1"/>
  <c r="AL389" i="1"/>
  <c r="AK389" i="1"/>
  <c r="AJ389" i="1"/>
  <c r="AI389" i="1"/>
  <c r="AT388" i="1"/>
  <c r="AS388" i="1"/>
  <c r="AR388" i="1"/>
  <c r="AQ388" i="1"/>
  <c r="AP388" i="1"/>
  <c r="AO388" i="1"/>
  <c r="AN388" i="1"/>
  <c r="AM388" i="1"/>
  <c r="AL388" i="1"/>
  <c r="AK388" i="1"/>
  <c r="AJ388" i="1"/>
  <c r="AI388" i="1"/>
  <c r="AT387" i="1"/>
  <c r="AS387" i="1"/>
  <c r="AR387" i="1"/>
  <c r="AQ387" i="1"/>
  <c r="AP387" i="1"/>
  <c r="AO387" i="1"/>
  <c r="AN387" i="1"/>
  <c r="AM387" i="1"/>
  <c r="AL387" i="1"/>
  <c r="AK387" i="1"/>
  <c r="AJ387" i="1"/>
  <c r="AI387" i="1"/>
  <c r="AT386" i="1"/>
  <c r="AS386" i="1"/>
  <c r="AR386" i="1"/>
  <c r="AQ386" i="1"/>
  <c r="AP386" i="1"/>
  <c r="AO386" i="1"/>
  <c r="AN386" i="1"/>
  <c r="AM386" i="1"/>
  <c r="AL386" i="1"/>
  <c r="AK386" i="1"/>
  <c r="AJ386" i="1"/>
  <c r="AI386" i="1"/>
  <c r="AT385" i="1"/>
  <c r="AS385" i="1"/>
  <c r="AR385" i="1"/>
  <c r="AQ385" i="1"/>
  <c r="AP385" i="1"/>
  <c r="AO385" i="1"/>
  <c r="AN385" i="1"/>
  <c r="AM385" i="1"/>
  <c r="AL385" i="1"/>
  <c r="AK385" i="1"/>
  <c r="AJ385" i="1"/>
  <c r="AI385" i="1"/>
  <c r="AT384" i="1"/>
  <c r="AS384" i="1"/>
  <c r="AR384" i="1"/>
  <c r="AQ384" i="1"/>
  <c r="AP384" i="1"/>
  <c r="AO384" i="1"/>
  <c r="AN384" i="1"/>
  <c r="AM384" i="1"/>
  <c r="AL384" i="1"/>
  <c r="AK384" i="1"/>
  <c r="AJ384" i="1"/>
  <c r="AI384" i="1"/>
  <c r="AT383" i="1"/>
  <c r="AS383" i="1"/>
  <c r="AR383" i="1"/>
  <c r="AQ383" i="1"/>
  <c r="AP383" i="1"/>
  <c r="AO383" i="1"/>
  <c r="AN383" i="1"/>
  <c r="AM383" i="1"/>
  <c r="AL383" i="1"/>
  <c r="AK383" i="1"/>
  <c r="AJ383" i="1"/>
  <c r="AI383" i="1"/>
  <c r="AT382" i="1"/>
  <c r="AS382" i="1"/>
  <c r="AR382" i="1"/>
  <c r="AQ382" i="1"/>
  <c r="AP382" i="1"/>
  <c r="AO382" i="1"/>
  <c r="AN382" i="1"/>
  <c r="AM382" i="1"/>
  <c r="AL382" i="1"/>
  <c r="AK382" i="1"/>
  <c r="AJ382" i="1"/>
  <c r="AI382" i="1"/>
  <c r="AT381" i="1"/>
  <c r="AS381" i="1"/>
  <c r="AR381" i="1"/>
  <c r="AQ381" i="1"/>
  <c r="AP381" i="1"/>
  <c r="AO381" i="1"/>
  <c r="AN381" i="1"/>
  <c r="AM381" i="1"/>
  <c r="AL381" i="1"/>
  <c r="AK381" i="1"/>
  <c r="AJ381" i="1"/>
  <c r="AI381" i="1"/>
  <c r="AT380" i="1"/>
  <c r="AS380" i="1"/>
  <c r="AR380" i="1"/>
  <c r="AQ380" i="1"/>
  <c r="AP380" i="1"/>
  <c r="AO380" i="1"/>
  <c r="AN380" i="1"/>
  <c r="AM380" i="1"/>
  <c r="AL380" i="1"/>
  <c r="AK380" i="1"/>
  <c r="AJ380" i="1"/>
  <c r="AI380" i="1"/>
  <c r="AT379" i="1"/>
  <c r="AS379" i="1"/>
  <c r="AR379" i="1"/>
  <c r="AQ379" i="1"/>
  <c r="AP379" i="1"/>
  <c r="AO379" i="1"/>
  <c r="AN379" i="1"/>
  <c r="AM379" i="1"/>
  <c r="AL379" i="1"/>
  <c r="AK379" i="1"/>
  <c r="AJ379" i="1"/>
  <c r="AI379" i="1"/>
  <c r="AT378" i="1"/>
  <c r="AS378" i="1"/>
  <c r="AR378" i="1"/>
  <c r="AQ378" i="1"/>
  <c r="AP378" i="1"/>
  <c r="AO378" i="1"/>
  <c r="AN378" i="1"/>
  <c r="AM378" i="1"/>
  <c r="AL378" i="1"/>
  <c r="AK378" i="1"/>
  <c r="AJ378" i="1"/>
  <c r="AI378" i="1"/>
  <c r="AT377" i="1"/>
  <c r="AS377" i="1"/>
  <c r="AR377" i="1"/>
  <c r="AQ377" i="1"/>
  <c r="AP377" i="1"/>
  <c r="AO377" i="1"/>
  <c r="AN377" i="1"/>
  <c r="AM377" i="1"/>
  <c r="AL377" i="1"/>
  <c r="AK377" i="1"/>
  <c r="AJ377" i="1"/>
  <c r="AI377" i="1"/>
  <c r="AT376" i="1"/>
  <c r="AS376" i="1"/>
  <c r="AR376" i="1"/>
  <c r="AQ376" i="1"/>
  <c r="AP376" i="1"/>
  <c r="AO376" i="1"/>
  <c r="AN376" i="1"/>
  <c r="AM376" i="1"/>
  <c r="AL376" i="1"/>
  <c r="AK376" i="1"/>
  <c r="AJ376" i="1"/>
  <c r="AI376" i="1"/>
  <c r="AT375" i="1"/>
  <c r="AS375" i="1"/>
  <c r="AR375" i="1"/>
  <c r="AQ375" i="1"/>
  <c r="AP375" i="1"/>
  <c r="AO375" i="1"/>
  <c r="AN375" i="1"/>
  <c r="AM375" i="1"/>
  <c r="AL375" i="1"/>
  <c r="AK375" i="1"/>
  <c r="AJ375" i="1"/>
  <c r="AI375" i="1"/>
  <c r="AT374" i="1"/>
  <c r="AS374" i="1"/>
  <c r="AR374" i="1"/>
  <c r="AQ374" i="1"/>
  <c r="AP374" i="1"/>
  <c r="AO374" i="1"/>
  <c r="AN374" i="1"/>
  <c r="AM374" i="1"/>
  <c r="AL374" i="1"/>
  <c r="AK374" i="1"/>
  <c r="AJ374" i="1"/>
  <c r="AI374" i="1"/>
  <c r="AT373" i="1"/>
  <c r="AS373" i="1"/>
  <c r="AR373" i="1"/>
  <c r="AQ373" i="1"/>
  <c r="AP373" i="1"/>
  <c r="AO373" i="1"/>
  <c r="AN373" i="1"/>
  <c r="AM373" i="1"/>
  <c r="AL373" i="1"/>
  <c r="AK373" i="1"/>
  <c r="AJ373" i="1"/>
  <c r="AI373" i="1"/>
  <c r="AT372" i="1"/>
  <c r="AS372" i="1"/>
  <c r="AR372" i="1"/>
  <c r="AQ372" i="1"/>
  <c r="AP372" i="1"/>
  <c r="AO372" i="1"/>
  <c r="AN372" i="1"/>
  <c r="AM372" i="1"/>
  <c r="AL372" i="1"/>
  <c r="AK372" i="1"/>
  <c r="AJ372" i="1"/>
  <c r="AI372" i="1"/>
  <c r="AT371" i="1"/>
  <c r="AS371" i="1"/>
  <c r="AR371" i="1"/>
  <c r="AQ371" i="1"/>
  <c r="AP371" i="1"/>
  <c r="AO371" i="1"/>
  <c r="AN371" i="1"/>
  <c r="AM371" i="1"/>
  <c r="AL371" i="1"/>
  <c r="AK371" i="1"/>
  <c r="AJ371" i="1"/>
  <c r="AI371" i="1"/>
  <c r="AT370" i="1"/>
  <c r="AS370" i="1"/>
  <c r="AR370" i="1"/>
  <c r="AQ370" i="1"/>
  <c r="AP370" i="1"/>
  <c r="AO370" i="1"/>
  <c r="AN370" i="1"/>
  <c r="AM370" i="1"/>
  <c r="AL370" i="1"/>
  <c r="AK370" i="1"/>
  <c r="AJ370" i="1"/>
  <c r="AI370" i="1"/>
  <c r="AT369" i="1"/>
  <c r="AS369" i="1"/>
  <c r="AR369" i="1"/>
  <c r="AQ369" i="1"/>
  <c r="AP369" i="1"/>
  <c r="AO369" i="1"/>
  <c r="AN369" i="1"/>
  <c r="AM369" i="1"/>
  <c r="AL369" i="1"/>
  <c r="AK369" i="1"/>
  <c r="AJ369" i="1"/>
  <c r="AI369" i="1"/>
  <c r="AT368" i="1"/>
  <c r="AS368" i="1"/>
  <c r="AR368" i="1"/>
  <c r="AQ368" i="1"/>
  <c r="AP368" i="1"/>
  <c r="AO368" i="1"/>
  <c r="AN368" i="1"/>
  <c r="AM368" i="1"/>
  <c r="AL368" i="1"/>
  <c r="AK368" i="1"/>
  <c r="AJ368" i="1"/>
  <c r="AI368" i="1"/>
  <c r="AT367" i="1"/>
  <c r="AS367" i="1"/>
  <c r="AR367" i="1"/>
  <c r="AQ367" i="1"/>
  <c r="AP367" i="1"/>
  <c r="AO367" i="1"/>
  <c r="AN367" i="1"/>
  <c r="AM367" i="1"/>
  <c r="AL367" i="1"/>
  <c r="AK367" i="1"/>
  <c r="AJ367" i="1"/>
  <c r="AI367" i="1"/>
  <c r="AT366" i="1"/>
  <c r="AS366" i="1"/>
  <c r="AR366" i="1"/>
  <c r="AQ366" i="1"/>
  <c r="AP366" i="1"/>
  <c r="AO366" i="1"/>
  <c r="AN366" i="1"/>
  <c r="AM366" i="1"/>
  <c r="AL366" i="1"/>
  <c r="AK366" i="1"/>
  <c r="AJ366" i="1"/>
  <c r="AI366" i="1"/>
  <c r="AT365" i="1"/>
  <c r="AS365" i="1"/>
  <c r="AR365" i="1"/>
  <c r="AQ365" i="1"/>
  <c r="AP365" i="1"/>
  <c r="AO365" i="1"/>
  <c r="AN365" i="1"/>
  <c r="AM365" i="1"/>
  <c r="AL365" i="1"/>
  <c r="AK365" i="1"/>
  <c r="AJ365" i="1"/>
  <c r="AI365" i="1"/>
  <c r="AT364" i="1"/>
  <c r="AS364" i="1"/>
  <c r="AR364" i="1"/>
  <c r="AQ364" i="1"/>
  <c r="AP364" i="1"/>
  <c r="AO364" i="1"/>
  <c r="AN364" i="1"/>
  <c r="AM364" i="1"/>
  <c r="AL364" i="1"/>
  <c r="AK364" i="1"/>
  <c r="AJ364" i="1"/>
  <c r="AI364" i="1"/>
  <c r="AT363" i="1"/>
  <c r="AS363" i="1"/>
  <c r="AR363" i="1"/>
  <c r="AQ363" i="1"/>
  <c r="AP363" i="1"/>
  <c r="AO363" i="1"/>
  <c r="AN363" i="1"/>
  <c r="AM363" i="1"/>
  <c r="AL363" i="1"/>
  <c r="AK363" i="1"/>
  <c r="AJ363" i="1"/>
  <c r="AI363" i="1"/>
  <c r="AT362" i="1"/>
  <c r="AS362" i="1"/>
  <c r="AR362" i="1"/>
  <c r="AQ362" i="1"/>
  <c r="AP362" i="1"/>
  <c r="AO362" i="1"/>
  <c r="AN362" i="1"/>
  <c r="AM362" i="1"/>
  <c r="AL362" i="1"/>
  <c r="AK362" i="1"/>
  <c r="AJ362" i="1"/>
  <c r="AI362" i="1"/>
  <c r="AT361" i="1"/>
  <c r="AS361" i="1"/>
  <c r="AR361" i="1"/>
  <c r="AQ361" i="1"/>
  <c r="AP361" i="1"/>
  <c r="AO361" i="1"/>
  <c r="AN361" i="1"/>
  <c r="AM361" i="1"/>
  <c r="AL361" i="1"/>
  <c r="AK361" i="1"/>
  <c r="AJ361" i="1"/>
  <c r="AI361" i="1"/>
  <c r="AT360" i="1"/>
  <c r="AS360" i="1"/>
  <c r="AR360" i="1"/>
  <c r="AQ360" i="1"/>
  <c r="AP360" i="1"/>
  <c r="AO360" i="1"/>
  <c r="AN360" i="1"/>
  <c r="AM360" i="1"/>
  <c r="AL360" i="1"/>
  <c r="AK360" i="1"/>
  <c r="AJ360" i="1"/>
  <c r="AI360" i="1"/>
  <c r="AT359" i="1"/>
  <c r="AS359" i="1"/>
  <c r="AR359" i="1"/>
  <c r="AQ359" i="1"/>
  <c r="AP359" i="1"/>
  <c r="AO359" i="1"/>
  <c r="AN359" i="1"/>
  <c r="AM359" i="1"/>
  <c r="AL359" i="1"/>
  <c r="AK359" i="1"/>
  <c r="AJ359" i="1"/>
  <c r="AI359" i="1"/>
  <c r="AT358" i="1"/>
  <c r="AS358" i="1"/>
  <c r="AR358" i="1"/>
  <c r="AQ358" i="1"/>
  <c r="AP358" i="1"/>
  <c r="AO358" i="1"/>
  <c r="AN358" i="1"/>
  <c r="AM358" i="1"/>
  <c r="AL358" i="1"/>
  <c r="AK358" i="1"/>
  <c r="AJ358" i="1"/>
  <c r="AI358" i="1"/>
  <c r="AT357" i="1"/>
  <c r="AS357" i="1"/>
  <c r="AR357" i="1"/>
  <c r="AQ357" i="1"/>
  <c r="AP357" i="1"/>
  <c r="AO357" i="1"/>
  <c r="AN357" i="1"/>
  <c r="AM357" i="1"/>
  <c r="AL357" i="1"/>
  <c r="AK357" i="1"/>
  <c r="AJ357" i="1"/>
  <c r="AI357" i="1"/>
  <c r="AT356" i="1"/>
  <c r="AS356" i="1"/>
  <c r="AR356" i="1"/>
  <c r="AQ356" i="1"/>
  <c r="AP356" i="1"/>
  <c r="AO356" i="1"/>
  <c r="AN356" i="1"/>
  <c r="AM356" i="1"/>
  <c r="AL356" i="1"/>
  <c r="AK356" i="1"/>
  <c r="AJ356" i="1"/>
  <c r="AI356" i="1"/>
  <c r="AT355" i="1"/>
  <c r="AS355" i="1"/>
  <c r="AR355" i="1"/>
  <c r="AQ355" i="1"/>
  <c r="AP355" i="1"/>
  <c r="AO355" i="1"/>
  <c r="AN355" i="1"/>
  <c r="AM355" i="1"/>
  <c r="AL355" i="1"/>
  <c r="AK355" i="1"/>
  <c r="AJ355" i="1"/>
  <c r="AI355" i="1"/>
  <c r="AT354" i="1"/>
  <c r="AS354" i="1"/>
  <c r="AR354" i="1"/>
  <c r="AQ354" i="1"/>
  <c r="AP354" i="1"/>
  <c r="AO354" i="1"/>
  <c r="AN354" i="1"/>
  <c r="AM354" i="1"/>
  <c r="AL354" i="1"/>
  <c r="AK354" i="1"/>
  <c r="AJ354" i="1"/>
  <c r="AI354" i="1"/>
  <c r="AT353" i="1"/>
  <c r="AS353" i="1"/>
  <c r="AR353" i="1"/>
  <c r="AQ353" i="1"/>
  <c r="AP353" i="1"/>
  <c r="AO353" i="1"/>
  <c r="AN353" i="1"/>
  <c r="AM353" i="1"/>
  <c r="AL353" i="1"/>
  <c r="AK353" i="1"/>
  <c r="AJ353" i="1"/>
  <c r="AI353" i="1"/>
  <c r="AT352" i="1"/>
  <c r="AS352" i="1"/>
  <c r="AR352" i="1"/>
  <c r="AQ352" i="1"/>
  <c r="AP352" i="1"/>
  <c r="AO352" i="1"/>
  <c r="AN352" i="1"/>
  <c r="AM352" i="1"/>
  <c r="AL352" i="1"/>
  <c r="AK352" i="1"/>
  <c r="AJ352" i="1"/>
  <c r="AI352" i="1"/>
  <c r="AT351" i="1"/>
  <c r="AS351" i="1"/>
  <c r="AR351" i="1"/>
  <c r="AQ351" i="1"/>
  <c r="AP351" i="1"/>
  <c r="AO351" i="1"/>
  <c r="AN351" i="1"/>
  <c r="AM351" i="1"/>
  <c r="AL351" i="1"/>
  <c r="AK351" i="1"/>
  <c r="AJ351" i="1"/>
  <c r="AI351" i="1"/>
  <c r="AT350" i="1"/>
  <c r="AS350" i="1"/>
  <c r="AR350" i="1"/>
  <c r="AQ350" i="1"/>
  <c r="AP350" i="1"/>
  <c r="AO350" i="1"/>
  <c r="AN350" i="1"/>
  <c r="AM350" i="1"/>
  <c r="AL350" i="1"/>
  <c r="AK350" i="1"/>
  <c r="AJ350" i="1"/>
  <c r="AI350" i="1"/>
  <c r="AT349" i="1"/>
  <c r="AS349" i="1"/>
  <c r="AR349" i="1"/>
  <c r="AQ349" i="1"/>
  <c r="AP349" i="1"/>
  <c r="AO349" i="1"/>
  <c r="AN349" i="1"/>
  <c r="AM349" i="1"/>
  <c r="AL349" i="1"/>
  <c r="AK349" i="1"/>
  <c r="AJ349" i="1"/>
  <c r="AI349" i="1"/>
  <c r="AT348" i="1"/>
  <c r="AS348" i="1"/>
  <c r="AR348" i="1"/>
  <c r="AQ348" i="1"/>
  <c r="AP348" i="1"/>
  <c r="AO348" i="1"/>
  <c r="AN348" i="1"/>
  <c r="AM348" i="1"/>
  <c r="AL348" i="1"/>
  <c r="AK348" i="1"/>
  <c r="AJ348" i="1"/>
  <c r="AI348" i="1"/>
  <c r="AT347" i="1"/>
  <c r="AS347" i="1"/>
  <c r="AR347" i="1"/>
  <c r="AQ347" i="1"/>
  <c r="AP347" i="1"/>
  <c r="AO347" i="1"/>
  <c r="AN347" i="1"/>
  <c r="AM347" i="1"/>
  <c r="AL347" i="1"/>
  <c r="AK347" i="1"/>
  <c r="AJ347" i="1"/>
  <c r="AI347" i="1"/>
  <c r="AT346" i="1"/>
  <c r="AS346" i="1"/>
  <c r="AR346" i="1"/>
  <c r="AQ346" i="1"/>
  <c r="AP346" i="1"/>
  <c r="AO346" i="1"/>
  <c r="AN346" i="1"/>
  <c r="AM346" i="1"/>
  <c r="AL346" i="1"/>
  <c r="AK346" i="1"/>
  <c r="AJ346" i="1"/>
  <c r="AI346" i="1"/>
  <c r="AT345" i="1"/>
  <c r="AS345" i="1"/>
  <c r="AR345" i="1"/>
  <c r="AQ345" i="1"/>
  <c r="AP345" i="1"/>
  <c r="AO345" i="1"/>
  <c r="AN345" i="1"/>
  <c r="AM345" i="1"/>
  <c r="AL345" i="1"/>
  <c r="AK345" i="1"/>
  <c r="AJ345" i="1"/>
  <c r="AI345" i="1"/>
  <c r="AT344" i="1"/>
  <c r="AS344" i="1"/>
  <c r="AR344" i="1"/>
  <c r="AQ344" i="1"/>
  <c r="AP344" i="1"/>
  <c r="AO344" i="1"/>
  <c r="AN344" i="1"/>
  <c r="AM344" i="1"/>
  <c r="AL344" i="1"/>
  <c r="AK344" i="1"/>
  <c r="AJ344" i="1"/>
  <c r="AI344" i="1"/>
  <c r="AT343" i="1"/>
  <c r="AS343" i="1"/>
  <c r="AR343" i="1"/>
  <c r="AQ343" i="1"/>
  <c r="AP343" i="1"/>
  <c r="AO343" i="1"/>
  <c r="AN343" i="1"/>
  <c r="AM343" i="1"/>
  <c r="AL343" i="1"/>
  <c r="AK343" i="1"/>
  <c r="AJ343" i="1"/>
  <c r="AI343" i="1"/>
  <c r="AT342" i="1"/>
  <c r="AS342" i="1"/>
  <c r="AR342" i="1"/>
  <c r="AQ342" i="1"/>
  <c r="AP342" i="1"/>
  <c r="AO342" i="1"/>
  <c r="AN342" i="1"/>
  <c r="AM342" i="1"/>
  <c r="AL342" i="1"/>
  <c r="AK342" i="1"/>
  <c r="AJ342" i="1"/>
  <c r="AI342" i="1"/>
  <c r="AT341" i="1"/>
  <c r="AS341" i="1"/>
  <c r="AR341" i="1"/>
  <c r="AQ341" i="1"/>
  <c r="AP341" i="1"/>
  <c r="AO341" i="1"/>
  <c r="AN341" i="1"/>
  <c r="AM341" i="1"/>
  <c r="AL341" i="1"/>
  <c r="AK341" i="1"/>
  <c r="AJ341" i="1"/>
  <c r="AI341" i="1"/>
  <c r="AT340" i="1"/>
  <c r="AS340" i="1"/>
  <c r="AR340" i="1"/>
  <c r="AQ340" i="1"/>
  <c r="AP340" i="1"/>
  <c r="AO340" i="1"/>
  <c r="AN340" i="1"/>
  <c r="AM340" i="1"/>
  <c r="AL340" i="1"/>
  <c r="AK340" i="1"/>
  <c r="AJ340" i="1"/>
  <c r="AI340" i="1"/>
  <c r="AT339" i="1"/>
  <c r="AS339" i="1"/>
  <c r="AR339" i="1"/>
  <c r="AQ339" i="1"/>
  <c r="AP339" i="1"/>
  <c r="AO339" i="1"/>
  <c r="AN339" i="1"/>
  <c r="AM339" i="1"/>
  <c r="AL339" i="1"/>
  <c r="AK339" i="1"/>
  <c r="AJ339" i="1"/>
  <c r="AI339" i="1"/>
  <c r="AT338" i="1"/>
  <c r="AS338" i="1"/>
  <c r="AR338" i="1"/>
  <c r="AQ338" i="1"/>
  <c r="AP338" i="1"/>
  <c r="AO338" i="1"/>
  <c r="AN338" i="1"/>
  <c r="AM338" i="1"/>
  <c r="AL338" i="1"/>
  <c r="AK338" i="1"/>
  <c r="AJ338" i="1"/>
  <c r="AI338" i="1"/>
  <c r="AT337" i="1"/>
  <c r="AS337" i="1"/>
  <c r="AR337" i="1"/>
  <c r="AQ337" i="1"/>
  <c r="AP337" i="1"/>
  <c r="AO337" i="1"/>
  <c r="AN337" i="1"/>
  <c r="AM337" i="1"/>
  <c r="AL337" i="1"/>
  <c r="AK337" i="1"/>
  <c r="AJ337" i="1"/>
  <c r="AI337" i="1"/>
  <c r="AT336" i="1"/>
  <c r="AS336" i="1"/>
  <c r="AR336" i="1"/>
  <c r="AQ336" i="1"/>
  <c r="AP336" i="1"/>
  <c r="AO336" i="1"/>
  <c r="AN336" i="1"/>
  <c r="AM336" i="1"/>
  <c r="AL336" i="1"/>
  <c r="AK336" i="1"/>
  <c r="AJ336" i="1"/>
  <c r="AI336" i="1"/>
  <c r="AT335" i="1"/>
  <c r="AS335" i="1"/>
  <c r="AR335" i="1"/>
  <c r="AQ335" i="1"/>
  <c r="AP335" i="1"/>
  <c r="AO335" i="1"/>
  <c r="AN335" i="1"/>
  <c r="AM335" i="1"/>
  <c r="AL335" i="1"/>
  <c r="AK335" i="1"/>
  <c r="AJ335" i="1"/>
  <c r="AI335" i="1"/>
  <c r="AT334" i="1"/>
  <c r="AS334" i="1"/>
  <c r="AR334" i="1"/>
  <c r="AQ334" i="1"/>
  <c r="AP334" i="1"/>
  <c r="AO334" i="1"/>
  <c r="AN334" i="1"/>
  <c r="AM334" i="1"/>
  <c r="AL334" i="1"/>
  <c r="AK334" i="1"/>
  <c r="AJ334" i="1"/>
  <c r="AI334" i="1"/>
  <c r="AT333" i="1"/>
  <c r="AS333" i="1"/>
  <c r="AR333" i="1"/>
  <c r="AQ333" i="1"/>
  <c r="AP333" i="1"/>
  <c r="AO333" i="1"/>
  <c r="AN333" i="1"/>
  <c r="AM333" i="1"/>
  <c r="AL333" i="1"/>
  <c r="AK333" i="1"/>
  <c r="AJ333" i="1"/>
  <c r="AI333" i="1"/>
  <c r="AT332" i="1"/>
  <c r="AS332" i="1"/>
  <c r="AR332" i="1"/>
  <c r="AQ332" i="1"/>
  <c r="AP332" i="1"/>
  <c r="AO332" i="1"/>
  <c r="AN332" i="1"/>
  <c r="AM332" i="1"/>
  <c r="AL332" i="1"/>
  <c r="AK332" i="1"/>
  <c r="AJ332" i="1"/>
  <c r="AI332" i="1"/>
  <c r="AT331" i="1"/>
  <c r="AS331" i="1"/>
  <c r="AR331" i="1"/>
  <c r="AQ331" i="1"/>
  <c r="AP331" i="1"/>
  <c r="AO331" i="1"/>
  <c r="AN331" i="1"/>
  <c r="AM331" i="1"/>
  <c r="AL331" i="1"/>
  <c r="AK331" i="1"/>
  <c r="AJ331" i="1"/>
  <c r="AI331" i="1"/>
  <c r="AT330" i="1"/>
  <c r="AS330" i="1"/>
  <c r="AR330" i="1"/>
  <c r="AQ330" i="1"/>
  <c r="AP330" i="1"/>
  <c r="AO330" i="1"/>
  <c r="AN330" i="1"/>
  <c r="AM330" i="1"/>
  <c r="AL330" i="1"/>
  <c r="AK330" i="1"/>
  <c r="AJ330" i="1"/>
  <c r="AI330" i="1"/>
  <c r="AT329" i="1"/>
  <c r="AS329" i="1"/>
  <c r="AR329" i="1"/>
  <c r="AQ329" i="1"/>
  <c r="AP329" i="1"/>
  <c r="AO329" i="1"/>
  <c r="AN329" i="1"/>
  <c r="AM329" i="1"/>
  <c r="AL329" i="1"/>
  <c r="AK329" i="1"/>
  <c r="AJ329" i="1"/>
  <c r="AI329" i="1"/>
  <c r="AT328" i="1"/>
  <c r="AS328" i="1"/>
  <c r="AR328" i="1"/>
  <c r="AQ328" i="1"/>
  <c r="AP328" i="1"/>
  <c r="AO328" i="1"/>
  <c r="AN328" i="1"/>
  <c r="AM328" i="1"/>
  <c r="AL328" i="1"/>
  <c r="AK328" i="1"/>
  <c r="AJ328" i="1"/>
  <c r="AI328" i="1"/>
  <c r="AT327" i="1"/>
  <c r="AS327" i="1"/>
  <c r="AR327" i="1"/>
  <c r="AQ327" i="1"/>
  <c r="AP327" i="1"/>
  <c r="AO327" i="1"/>
  <c r="AN327" i="1"/>
  <c r="AM327" i="1"/>
  <c r="AL327" i="1"/>
  <c r="AK327" i="1"/>
  <c r="AJ327" i="1"/>
  <c r="AI327" i="1"/>
  <c r="AT326" i="1"/>
  <c r="AS326" i="1"/>
  <c r="AR326" i="1"/>
  <c r="AQ326" i="1"/>
  <c r="AP326" i="1"/>
  <c r="AO326" i="1"/>
  <c r="AN326" i="1"/>
  <c r="AM326" i="1"/>
  <c r="AL326" i="1"/>
  <c r="AK326" i="1"/>
  <c r="AJ326" i="1"/>
  <c r="AI326" i="1"/>
  <c r="AT325" i="1"/>
  <c r="AS325" i="1"/>
  <c r="AR325" i="1"/>
  <c r="AQ325" i="1"/>
  <c r="AP325" i="1"/>
  <c r="AO325" i="1"/>
  <c r="AN325" i="1"/>
  <c r="AM325" i="1"/>
  <c r="AL325" i="1"/>
  <c r="AK325" i="1"/>
  <c r="AJ325" i="1"/>
  <c r="AI325" i="1"/>
  <c r="AT324" i="1"/>
  <c r="AS324" i="1"/>
  <c r="AR324" i="1"/>
  <c r="AQ324" i="1"/>
  <c r="AP324" i="1"/>
  <c r="AO324" i="1"/>
  <c r="AN324" i="1"/>
  <c r="AM324" i="1"/>
  <c r="AL324" i="1"/>
  <c r="AK324" i="1"/>
  <c r="AJ324" i="1"/>
  <c r="AI324" i="1"/>
  <c r="AT323" i="1"/>
  <c r="AS323" i="1"/>
  <c r="AR323" i="1"/>
  <c r="AQ323" i="1"/>
  <c r="AP323" i="1"/>
  <c r="AO323" i="1"/>
  <c r="AN323" i="1"/>
  <c r="AM323" i="1"/>
  <c r="AL323" i="1"/>
  <c r="AK323" i="1"/>
  <c r="AJ323" i="1"/>
  <c r="AI323" i="1"/>
  <c r="AT322" i="1"/>
  <c r="AS322" i="1"/>
  <c r="AR322" i="1"/>
  <c r="AQ322" i="1"/>
  <c r="AP322" i="1"/>
  <c r="AO322" i="1"/>
  <c r="AN322" i="1"/>
  <c r="AM322" i="1"/>
  <c r="AL322" i="1"/>
  <c r="AK322" i="1"/>
  <c r="AJ322" i="1"/>
  <c r="AI322" i="1"/>
  <c r="AT321" i="1"/>
  <c r="AS321" i="1"/>
  <c r="AR321" i="1"/>
  <c r="AQ321" i="1"/>
  <c r="AP321" i="1"/>
  <c r="AO321" i="1"/>
  <c r="AN321" i="1"/>
  <c r="AM321" i="1"/>
  <c r="AL321" i="1"/>
  <c r="AK321" i="1"/>
  <c r="AJ321" i="1"/>
  <c r="AI321" i="1"/>
  <c r="AT320" i="1"/>
  <c r="AS320" i="1"/>
  <c r="AR320" i="1"/>
  <c r="AQ320" i="1"/>
  <c r="AP320" i="1"/>
  <c r="AO320" i="1"/>
  <c r="AN320" i="1"/>
  <c r="AM320" i="1"/>
  <c r="AL320" i="1"/>
  <c r="AK320" i="1"/>
  <c r="AJ320" i="1"/>
  <c r="AI320" i="1"/>
  <c r="AT319" i="1"/>
  <c r="AS319" i="1"/>
  <c r="AR319" i="1"/>
  <c r="AQ319" i="1"/>
  <c r="AP319" i="1"/>
  <c r="AO319" i="1"/>
  <c r="AN319" i="1"/>
  <c r="AM319" i="1"/>
  <c r="AL319" i="1"/>
  <c r="AK319" i="1"/>
  <c r="AJ319" i="1"/>
  <c r="AI319" i="1"/>
  <c r="AT318" i="1"/>
  <c r="AS318" i="1"/>
  <c r="AR318" i="1"/>
  <c r="AQ318" i="1"/>
  <c r="AP318" i="1"/>
  <c r="AO318" i="1"/>
  <c r="AN318" i="1"/>
  <c r="AM318" i="1"/>
  <c r="AL318" i="1"/>
  <c r="AK318" i="1"/>
  <c r="AJ318" i="1"/>
  <c r="AI318" i="1"/>
  <c r="AT317" i="1"/>
  <c r="AS317" i="1"/>
  <c r="AR317" i="1"/>
  <c r="AQ317" i="1"/>
  <c r="AP317" i="1"/>
  <c r="AO317" i="1"/>
  <c r="AN317" i="1"/>
  <c r="AM317" i="1"/>
  <c r="AL317" i="1"/>
  <c r="AK317" i="1"/>
  <c r="AJ317" i="1"/>
  <c r="AI317" i="1"/>
  <c r="AT316" i="1"/>
  <c r="AS316" i="1"/>
  <c r="AR316" i="1"/>
  <c r="AQ316" i="1"/>
  <c r="AP316" i="1"/>
  <c r="AO316" i="1"/>
  <c r="AN316" i="1"/>
  <c r="AM316" i="1"/>
  <c r="AL316" i="1"/>
  <c r="AK316" i="1"/>
  <c r="AJ316" i="1"/>
  <c r="AI316" i="1"/>
  <c r="AT315" i="1"/>
  <c r="AS315" i="1"/>
  <c r="AR315" i="1"/>
  <c r="AQ315" i="1"/>
  <c r="AP315" i="1"/>
  <c r="AO315" i="1"/>
  <c r="AN315" i="1"/>
  <c r="AM315" i="1"/>
  <c r="AL315" i="1"/>
  <c r="AK315" i="1"/>
  <c r="AJ315" i="1"/>
  <c r="AI315" i="1"/>
  <c r="AT314" i="1"/>
  <c r="AS314" i="1"/>
  <c r="AR314" i="1"/>
  <c r="AQ314" i="1"/>
  <c r="AP314" i="1"/>
  <c r="AO314" i="1"/>
  <c r="AN314" i="1"/>
  <c r="AM314" i="1"/>
  <c r="AL314" i="1"/>
  <c r="AK314" i="1"/>
  <c r="AJ314" i="1"/>
  <c r="AI314" i="1"/>
  <c r="AT313" i="1"/>
  <c r="AS313" i="1"/>
  <c r="AR313" i="1"/>
  <c r="AQ313" i="1"/>
  <c r="AP313" i="1"/>
  <c r="AO313" i="1"/>
  <c r="AN313" i="1"/>
  <c r="AM313" i="1"/>
  <c r="AL313" i="1"/>
  <c r="AK313" i="1"/>
  <c r="AJ313" i="1"/>
  <c r="AI313" i="1"/>
  <c r="AT312" i="1"/>
  <c r="AS312" i="1"/>
  <c r="AR312" i="1"/>
  <c r="AQ312" i="1"/>
  <c r="AP312" i="1"/>
  <c r="AO312" i="1"/>
  <c r="AN312" i="1"/>
  <c r="AM312" i="1"/>
  <c r="AL312" i="1"/>
  <c r="AK312" i="1"/>
  <c r="AJ312" i="1"/>
  <c r="AI312" i="1"/>
  <c r="AT311" i="1"/>
  <c r="AS311" i="1"/>
  <c r="AR311" i="1"/>
  <c r="AQ311" i="1"/>
  <c r="AP311" i="1"/>
  <c r="AO311" i="1"/>
  <c r="AN311" i="1"/>
  <c r="AM311" i="1"/>
  <c r="AL311" i="1"/>
  <c r="AK311" i="1"/>
  <c r="AJ311" i="1"/>
  <c r="AI311" i="1"/>
  <c r="AT310" i="1"/>
  <c r="AS310" i="1"/>
  <c r="AR310" i="1"/>
  <c r="AQ310" i="1"/>
  <c r="AP310" i="1"/>
  <c r="AO310" i="1"/>
  <c r="AN310" i="1"/>
  <c r="AM310" i="1"/>
  <c r="AL310" i="1"/>
  <c r="AK310" i="1"/>
  <c r="AJ310" i="1"/>
  <c r="AI310" i="1"/>
  <c r="AT309" i="1"/>
  <c r="AS309" i="1"/>
  <c r="AR309" i="1"/>
  <c r="AQ309" i="1"/>
  <c r="AP309" i="1"/>
  <c r="AO309" i="1"/>
  <c r="AN309" i="1"/>
  <c r="AM309" i="1"/>
  <c r="AL309" i="1"/>
  <c r="AK309" i="1"/>
  <c r="AJ309" i="1"/>
  <c r="AI309" i="1"/>
  <c r="AT308" i="1"/>
  <c r="AS308" i="1"/>
  <c r="AR308" i="1"/>
  <c r="AQ308" i="1"/>
  <c r="AP308" i="1"/>
  <c r="AO308" i="1"/>
  <c r="AN308" i="1"/>
  <c r="AM308" i="1"/>
  <c r="AL308" i="1"/>
  <c r="AK308" i="1"/>
  <c r="AJ308" i="1"/>
  <c r="AI308" i="1"/>
  <c r="AT307" i="1"/>
  <c r="AS307" i="1"/>
  <c r="AR307" i="1"/>
  <c r="AQ307" i="1"/>
  <c r="AP307" i="1"/>
  <c r="AO307" i="1"/>
  <c r="AN307" i="1"/>
  <c r="AM307" i="1"/>
  <c r="AL307" i="1"/>
  <c r="AK307" i="1"/>
  <c r="AJ307" i="1"/>
  <c r="AI307" i="1"/>
  <c r="AT306" i="1"/>
  <c r="AS306" i="1"/>
  <c r="AR306" i="1"/>
  <c r="AQ306" i="1"/>
  <c r="AP306" i="1"/>
  <c r="AO306" i="1"/>
  <c r="AN306" i="1"/>
  <c r="AM306" i="1"/>
  <c r="AL306" i="1"/>
  <c r="AK306" i="1"/>
  <c r="AJ306" i="1"/>
  <c r="AI306" i="1"/>
  <c r="AT305" i="1"/>
  <c r="AS305" i="1"/>
  <c r="AR305" i="1"/>
  <c r="AQ305" i="1"/>
  <c r="AP305" i="1"/>
  <c r="AO305" i="1"/>
  <c r="AN305" i="1"/>
  <c r="AM305" i="1"/>
  <c r="AL305" i="1"/>
  <c r="AK305" i="1"/>
  <c r="AJ305" i="1"/>
  <c r="AI305" i="1"/>
  <c r="AT304" i="1"/>
  <c r="AS304" i="1"/>
  <c r="AR304" i="1"/>
  <c r="AQ304" i="1"/>
  <c r="AP304" i="1"/>
  <c r="AO304" i="1"/>
  <c r="AN304" i="1"/>
  <c r="AM304" i="1"/>
  <c r="AL304" i="1"/>
  <c r="AK304" i="1"/>
  <c r="AJ304" i="1"/>
  <c r="AI304" i="1"/>
  <c r="AT303" i="1"/>
  <c r="AS303" i="1"/>
  <c r="AR303" i="1"/>
  <c r="AQ303" i="1"/>
  <c r="AP303" i="1"/>
  <c r="AO303" i="1"/>
  <c r="AN303" i="1"/>
  <c r="AM303" i="1"/>
  <c r="AL303" i="1"/>
  <c r="AK303" i="1"/>
  <c r="AJ303" i="1"/>
  <c r="AI303" i="1"/>
  <c r="AT302" i="1"/>
  <c r="AS302" i="1"/>
  <c r="AR302" i="1"/>
  <c r="AQ302" i="1"/>
  <c r="AP302" i="1"/>
  <c r="AO302" i="1"/>
  <c r="AN302" i="1"/>
  <c r="AM302" i="1"/>
  <c r="AL302" i="1"/>
  <c r="AK302" i="1"/>
  <c r="AJ302" i="1"/>
  <c r="AI302" i="1"/>
  <c r="AT301" i="1"/>
  <c r="AS301" i="1"/>
  <c r="AR301" i="1"/>
  <c r="AQ301" i="1"/>
  <c r="AP301" i="1"/>
  <c r="AO301" i="1"/>
  <c r="AN301" i="1"/>
  <c r="AM301" i="1"/>
  <c r="AL301" i="1"/>
  <c r="AK301" i="1"/>
  <c r="AJ301" i="1"/>
  <c r="AI301" i="1"/>
  <c r="AT300" i="1"/>
  <c r="AS300" i="1"/>
  <c r="AR300" i="1"/>
  <c r="AQ300" i="1"/>
  <c r="AP300" i="1"/>
  <c r="AO300" i="1"/>
  <c r="AN300" i="1"/>
  <c r="AM300" i="1"/>
  <c r="AL300" i="1"/>
  <c r="AK300" i="1"/>
  <c r="AJ300" i="1"/>
  <c r="AI300" i="1"/>
  <c r="AT299" i="1"/>
  <c r="AS299" i="1"/>
  <c r="AR299" i="1"/>
  <c r="AQ299" i="1"/>
  <c r="AP299" i="1"/>
  <c r="AO299" i="1"/>
  <c r="AN299" i="1"/>
  <c r="AM299" i="1"/>
  <c r="AL299" i="1"/>
  <c r="AK299" i="1"/>
  <c r="AJ299" i="1"/>
  <c r="AI299" i="1"/>
  <c r="AT298" i="1"/>
  <c r="AS298" i="1"/>
  <c r="AR298" i="1"/>
  <c r="AQ298" i="1"/>
  <c r="AP298" i="1"/>
  <c r="AO298" i="1"/>
  <c r="AN298" i="1"/>
  <c r="AM298" i="1"/>
  <c r="AL298" i="1"/>
  <c r="AK298" i="1"/>
  <c r="AJ298" i="1"/>
  <c r="AI298" i="1"/>
  <c r="AT297" i="1"/>
  <c r="AS297" i="1"/>
  <c r="AR297" i="1"/>
  <c r="AQ297" i="1"/>
  <c r="AP297" i="1"/>
  <c r="AO297" i="1"/>
  <c r="AN297" i="1"/>
  <c r="AM297" i="1"/>
  <c r="AL297" i="1"/>
  <c r="AK297" i="1"/>
  <c r="AJ297" i="1"/>
  <c r="AI297" i="1"/>
  <c r="AT296" i="1"/>
  <c r="AS296" i="1"/>
  <c r="AR296" i="1"/>
  <c r="AQ296" i="1"/>
  <c r="AP296" i="1"/>
  <c r="AO296" i="1"/>
  <c r="AN296" i="1"/>
  <c r="AM296" i="1"/>
  <c r="AL296" i="1"/>
  <c r="AK296" i="1"/>
  <c r="AJ296" i="1"/>
  <c r="AI296" i="1"/>
  <c r="AT295" i="1"/>
  <c r="AS295" i="1"/>
  <c r="AR295" i="1"/>
  <c r="AQ295" i="1"/>
  <c r="AP295" i="1"/>
  <c r="AO295" i="1"/>
  <c r="AN295" i="1"/>
  <c r="AM295" i="1"/>
  <c r="AL295" i="1"/>
  <c r="AK295" i="1"/>
  <c r="AJ295" i="1"/>
  <c r="AI295" i="1"/>
  <c r="AT294" i="1"/>
  <c r="AS294" i="1"/>
  <c r="AR294" i="1"/>
  <c r="AQ294" i="1"/>
  <c r="AP294" i="1"/>
  <c r="AO294" i="1"/>
  <c r="AN294" i="1"/>
  <c r="AM294" i="1"/>
  <c r="AL294" i="1"/>
  <c r="AK294" i="1"/>
  <c r="AJ294" i="1"/>
  <c r="AI294" i="1"/>
  <c r="AT293" i="1"/>
  <c r="AS293" i="1"/>
  <c r="AR293" i="1"/>
  <c r="AQ293" i="1"/>
  <c r="AP293" i="1"/>
  <c r="AO293" i="1"/>
  <c r="AN293" i="1"/>
  <c r="AM293" i="1"/>
  <c r="AL293" i="1"/>
  <c r="AK293" i="1"/>
  <c r="AJ293" i="1"/>
  <c r="AI293" i="1"/>
  <c r="AT292" i="1"/>
  <c r="AS292" i="1"/>
  <c r="AR292" i="1"/>
  <c r="AQ292" i="1"/>
  <c r="AP292" i="1"/>
  <c r="AO292" i="1"/>
  <c r="AN292" i="1"/>
  <c r="AM292" i="1"/>
  <c r="AL292" i="1"/>
  <c r="AK292" i="1"/>
  <c r="AJ292" i="1"/>
  <c r="AI292" i="1"/>
  <c r="AT291" i="1"/>
  <c r="AS291" i="1"/>
  <c r="AR291" i="1"/>
  <c r="AQ291" i="1"/>
  <c r="AP291" i="1"/>
  <c r="AO291" i="1"/>
  <c r="AN291" i="1"/>
  <c r="AM291" i="1"/>
  <c r="AL291" i="1"/>
  <c r="AK291" i="1"/>
  <c r="AJ291" i="1"/>
  <c r="AI291" i="1"/>
  <c r="AT290" i="1"/>
  <c r="AS290" i="1"/>
  <c r="AR290" i="1"/>
  <c r="AQ290" i="1"/>
  <c r="AP290" i="1"/>
  <c r="AO290" i="1"/>
  <c r="AN290" i="1"/>
  <c r="AM290" i="1"/>
  <c r="AL290" i="1"/>
  <c r="AK290" i="1"/>
  <c r="AJ290" i="1"/>
  <c r="AI290" i="1"/>
  <c r="AT289" i="1"/>
  <c r="AS289" i="1"/>
  <c r="AR289" i="1"/>
  <c r="AQ289" i="1"/>
  <c r="AP289" i="1"/>
  <c r="AO289" i="1"/>
  <c r="AN289" i="1"/>
  <c r="AM289" i="1"/>
  <c r="AL289" i="1"/>
  <c r="AK289" i="1"/>
  <c r="AJ289" i="1"/>
  <c r="AI289" i="1"/>
  <c r="AT288" i="1"/>
  <c r="AS288" i="1"/>
  <c r="AR288" i="1"/>
  <c r="AQ288" i="1"/>
  <c r="AP288" i="1"/>
  <c r="AO288" i="1"/>
  <c r="AN288" i="1"/>
  <c r="AM288" i="1"/>
  <c r="AL288" i="1"/>
  <c r="AK288" i="1"/>
  <c r="AJ288" i="1"/>
  <c r="AI288" i="1"/>
  <c r="AT287" i="1"/>
  <c r="AS287" i="1"/>
  <c r="AR287" i="1"/>
  <c r="AQ287" i="1"/>
  <c r="AP287" i="1"/>
  <c r="AO287" i="1"/>
  <c r="AN287" i="1"/>
  <c r="AM287" i="1"/>
  <c r="AL287" i="1"/>
  <c r="AK287" i="1"/>
  <c r="AJ287" i="1"/>
  <c r="AI287" i="1"/>
  <c r="AT286" i="1"/>
  <c r="AS286" i="1"/>
  <c r="AR286" i="1"/>
  <c r="AQ286" i="1"/>
  <c r="AP286" i="1"/>
  <c r="AO286" i="1"/>
  <c r="AN286" i="1"/>
  <c r="AM286" i="1"/>
  <c r="AL286" i="1"/>
  <c r="AK286" i="1"/>
  <c r="AJ286" i="1"/>
  <c r="AI286" i="1"/>
  <c r="AT285" i="1"/>
  <c r="AS285" i="1"/>
  <c r="AR285" i="1"/>
  <c r="AQ285" i="1"/>
  <c r="AP285" i="1"/>
  <c r="AO285" i="1"/>
  <c r="AN285" i="1"/>
  <c r="AM285" i="1"/>
  <c r="AL285" i="1"/>
  <c r="AK285" i="1"/>
  <c r="AJ285" i="1"/>
  <c r="AI285" i="1"/>
  <c r="AT284" i="1"/>
  <c r="AS284" i="1"/>
  <c r="AR284" i="1"/>
  <c r="AQ284" i="1"/>
  <c r="AP284" i="1"/>
  <c r="AO284" i="1"/>
  <c r="AN284" i="1"/>
  <c r="AM284" i="1"/>
  <c r="AL284" i="1"/>
  <c r="AK284" i="1"/>
  <c r="AJ284" i="1"/>
  <c r="AI284" i="1"/>
  <c r="AT283" i="1"/>
  <c r="AS283" i="1"/>
  <c r="AR283" i="1"/>
  <c r="AQ283" i="1"/>
  <c r="AP283" i="1"/>
  <c r="AO283" i="1"/>
  <c r="AN283" i="1"/>
  <c r="AM283" i="1"/>
  <c r="AL283" i="1"/>
  <c r="AK283" i="1"/>
  <c r="AJ283" i="1"/>
  <c r="AI283" i="1"/>
  <c r="AT282" i="1"/>
  <c r="AS282" i="1"/>
  <c r="AR282" i="1"/>
  <c r="AQ282" i="1"/>
  <c r="AP282" i="1"/>
  <c r="AO282" i="1"/>
  <c r="AN282" i="1"/>
  <c r="AM282" i="1"/>
  <c r="AL282" i="1"/>
  <c r="AK282" i="1"/>
  <c r="AJ282" i="1"/>
  <c r="AI282" i="1"/>
  <c r="AT281" i="1"/>
  <c r="AS281" i="1"/>
  <c r="AR281" i="1"/>
  <c r="AQ281" i="1"/>
  <c r="AP281" i="1"/>
  <c r="AO281" i="1"/>
  <c r="AN281" i="1"/>
  <c r="AM281" i="1"/>
  <c r="AL281" i="1"/>
  <c r="AK281" i="1"/>
  <c r="AJ281" i="1"/>
  <c r="AI281" i="1"/>
  <c r="AT280" i="1"/>
  <c r="AS280" i="1"/>
  <c r="AR280" i="1"/>
  <c r="AQ280" i="1"/>
  <c r="AP280" i="1"/>
  <c r="AO280" i="1"/>
  <c r="AN280" i="1"/>
  <c r="AM280" i="1"/>
  <c r="AL280" i="1"/>
  <c r="AK280" i="1"/>
  <c r="AJ280" i="1"/>
  <c r="AI280" i="1"/>
  <c r="AT279" i="1"/>
  <c r="AS279" i="1"/>
  <c r="AR279" i="1"/>
  <c r="AQ279" i="1"/>
  <c r="AP279" i="1"/>
  <c r="AO279" i="1"/>
  <c r="AN279" i="1"/>
  <c r="AM279" i="1"/>
  <c r="AL279" i="1"/>
  <c r="AK279" i="1"/>
  <c r="AJ279" i="1"/>
  <c r="AI279" i="1"/>
  <c r="AT278" i="1"/>
  <c r="AS278" i="1"/>
  <c r="AR278" i="1"/>
  <c r="AQ278" i="1"/>
  <c r="AP278" i="1"/>
  <c r="AO278" i="1"/>
  <c r="AN278" i="1"/>
  <c r="AM278" i="1"/>
  <c r="AL278" i="1"/>
  <c r="AK278" i="1"/>
  <c r="AJ278" i="1"/>
  <c r="AI278" i="1"/>
  <c r="AT277" i="1"/>
  <c r="AS277" i="1"/>
  <c r="AR277" i="1"/>
  <c r="AQ277" i="1"/>
  <c r="AP277" i="1"/>
  <c r="AO277" i="1"/>
  <c r="AN277" i="1"/>
  <c r="AM277" i="1"/>
  <c r="AL277" i="1"/>
  <c r="AK277" i="1"/>
  <c r="AJ277" i="1"/>
  <c r="AI277" i="1"/>
  <c r="AT276" i="1"/>
  <c r="AS276" i="1"/>
  <c r="AR276" i="1"/>
  <c r="AQ276" i="1"/>
  <c r="AP276" i="1"/>
  <c r="AO276" i="1"/>
  <c r="AN276" i="1"/>
  <c r="AM276" i="1"/>
  <c r="AL276" i="1"/>
  <c r="AK276" i="1"/>
  <c r="AJ276" i="1"/>
  <c r="AI276" i="1"/>
  <c r="AT275" i="1"/>
  <c r="AS275" i="1"/>
  <c r="AR275" i="1"/>
  <c r="AQ275" i="1"/>
  <c r="AP275" i="1"/>
  <c r="AO275" i="1"/>
  <c r="AN275" i="1"/>
  <c r="AM275" i="1"/>
  <c r="AL275" i="1"/>
  <c r="AK275" i="1"/>
  <c r="AJ275" i="1"/>
  <c r="AI275" i="1"/>
  <c r="AT274" i="1"/>
  <c r="AS274" i="1"/>
  <c r="AR274" i="1"/>
  <c r="AQ274" i="1"/>
  <c r="AP274" i="1"/>
  <c r="AO274" i="1"/>
  <c r="AN274" i="1"/>
  <c r="AM274" i="1"/>
  <c r="AL274" i="1"/>
  <c r="AK274" i="1"/>
  <c r="AJ274" i="1"/>
  <c r="AI274" i="1"/>
  <c r="AT273" i="1"/>
  <c r="AS273" i="1"/>
  <c r="AR273" i="1"/>
  <c r="AQ273" i="1"/>
  <c r="AP273" i="1"/>
  <c r="AO273" i="1"/>
  <c r="AN273" i="1"/>
  <c r="AM273" i="1"/>
  <c r="AL273" i="1"/>
  <c r="AK273" i="1"/>
  <c r="AJ273" i="1"/>
  <c r="AI273" i="1"/>
  <c r="AT272" i="1"/>
  <c r="AS272" i="1"/>
  <c r="AR272" i="1"/>
  <c r="AQ272" i="1"/>
  <c r="AP272" i="1"/>
  <c r="AO272" i="1"/>
  <c r="AN272" i="1"/>
  <c r="AM272" i="1"/>
  <c r="AL272" i="1"/>
  <c r="AK272" i="1"/>
  <c r="AJ272" i="1"/>
  <c r="AI272" i="1"/>
  <c r="AT271" i="1"/>
  <c r="AS271" i="1"/>
  <c r="AR271" i="1"/>
  <c r="AQ271" i="1"/>
  <c r="AP271" i="1"/>
  <c r="AO271" i="1"/>
  <c r="AN271" i="1"/>
  <c r="AM271" i="1"/>
  <c r="AL271" i="1"/>
  <c r="AK271" i="1"/>
  <c r="AJ271" i="1"/>
  <c r="AI271" i="1"/>
  <c r="AT270" i="1"/>
  <c r="AS270" i="1"/>
  <c r="AR270" i="1"/>
  <c r="AQ270" i="1"/>
  <c r="AP270" i="1"/>
  <c r="AO270" i="1"/>
  <c r="AN270" i="1"/>
  <c r="AM270" i="1"/>
  <c r="AL270" i="1"/>
  <c r="AK270" i="1"/>
  <c r="AJ270" i="1"/>
  <c r="AI270" i="1"/>
  <c r="AT269" i="1"/>
  <c r="AS269" i="1"/>
  <c r="AR269" i="1"/>
  <c r="AQ269" i="1"/>
  <c r="AP269" i="1"/>
  <c r="AO269" i="1"/>
  <c r="AN269" i="1"/>
  <c r="AM269" i="1"/>
  <c r="AL269" i="1"/>
  <c r="AK269" i="1"/>
  <c r="AJ269" i="1"/>
  <c r="AI269" i="1"/>
  <c r="AT268" i="1"/>
  <c r="AS268" i="1"/>
  <c r="AR268" i="1"/>
  <c r="AQ268" i="1"/>
  <c r="AP268" i="1"/>
  <c r="AO268" i="1"/>
  <c r="AN268" i="1"/>
  <c r="AM268" i="1"/>
  <c r="AL268" i="1"/>
  <c r="AK268" i="1"/>
  <c r="AJ268" i="1"/>
  <c r="AI268" i="1"/>
  <c r="AT267" i="1"/>
  <c r="AS267" i="1"/>
  <c r="AR267" i="1"/>
  <c r="AQ267" i="1"/>
  <c r="AP267" i="1"/>
  <c r="AO267" i="1"/>
  <c r="AN267" i="1"/>
  <c r="AM267" i="1"/>
  <c r="AL267" i="1"/>
  <c r="AK267" i="1"/>
  <c r="AJ267" i="1"/>
  <c r="AI267" i="1"/>
  <c r="AT266" i="1"/>
  <c r="AS266" i="1"/>
  <c r="AR266" i="1"/>
  <c r="AQ266" i="1"/>
  <c r="AP266" i="1"/>
  <c r="AO266" i="1"/>
  <c r="AN266" i="1"/>
  <c r="AM266" i="1"/>
  <c r="AL266" i="1"/>
  <c r="AK266" i="1"/>
  <c r="AJ266" i="1"/>
  <c r="AI266" i="1"/>
  <c r="AT265" i="1"/>
  <c r="AS265" i="1"/>
  <c r="AR265" i="1"/>
  <c r="AQ265" i="1"/>
  <c r="AP265" i="1"/>
  <c r="AO265" i="1"/>
  <c r="AN265" i="1"/>
  <c r="AM265" i="1"/>
  <c r="AL265" i="1"/>
  <c r="AK265" i="1"/>
  <c r="AJ265" i="1"/>
  <c r="AI265" i="1"/>
  <c r="AT264" i="1"/>
  <c r="AS264" i="1"/>
  <c r="AR264" i="1"/>
  <c r="AQ264" i="1"/>
  <c r="AP264" i="1"/>
  <c r="AO264" i="1"/>
  <c r="AN264" i="1"/>
  <c r="AM264" i="1"/>
  <c r="AL264" i="1"/>
  <c r="AK264" i="1"/>
  <c r="AJ264" i="1"/>
  <c r="AI264" i="1"/>
  <c r="AT263" i="1"/>
  <c r="AS263" i="1"/>
  <c r="AR263" i="1"/>
  <c r="AQ263" i="1"/>
  <c r="AP263" i="1"/>
  <c r="AO263" i="1"/>
  <c r="AN263" i="1"/>
  <c r="AM263" i="1"/>
  <c r="AL263" i="1"/>
  <c r="AK263" i="1"/>
  <c r="AJ263" i="1"/>
  <c r="AI263" i="1"/>
  <c r="AT262" i="1"/>
  <c r="AS262" i="1"/>
  <c r="AR262" i="1"/>
  <c r="AQ262" i="1"/>
  <c r="AP262" i="1"/>
  <c r="AO262" i="1"/>
  <c r="AN262" i="1"/>
  <c r="AM262" i="1"/>
  <c r="AL262" i="1"/>
  <c r="AK262" i="1"/>
  <c r="AJ262" i="1"/>
  <c r="AI262" i="1"/>
  <c r="AT261" i="1"/>
  <c r="AS261" i="1"/>
  <c r="AR261" i="1"/>
  <c r="AQ261" i="1"/>
  <c r="AP261" i="1"/>
  <c r="AO261" i="1"/>
  <c r="AN261" i="1"/>
  <c r="AM261" i="1"/>
  <c r="AL261" i="1"/>
  <c r="AK261" i="1"/>
  <c r="AJ261" i="1"/>
  <c r="AI261" i="1"/>
  <c r="AT260" i="1"/>
  <c r="AS260" i="1"/>
  <c r="AR260" i="1"/>
  <c r="AQ260" i="1"/>
  <c r="AP260" i="1"/>
  <c r="AO260" i="1"/>
  <c r="AN260" i="1"/>
  <c r="AM260" i="1"/>
  <c r="AL260" i="1"/>
  <c r="AK260" i="1"/>
  <c r="AJ260" i="1"/>
  <c r="AI260" i="1"/>
  <c r="AT259" i="1"/>
  <c r="AS259" i="1"/>
  <c r="AR259" i="1"/>
  <c r="AQ259" i="1"/>
  <c r="AP259" i="1"/>
  <c r="AO259" i="1"/>
  <c r="AN259" i="1"/>
  <c r="AM259" i="1"/>
  <c r="AL259" i="1"/>
  <c r="AK259" i="1"/>
  <c r="AJ259" i="1"/>
  <c r="AI259" i="1"/>
  <c r="AT258" i="1"/>
  <c r="AS258" i="1"/>
  <c r="AR258" i="1"/>
  <c r="AQ258" i="1"/>
  <c r="AP258" i="1"/>
  <c r="AO258" i="1"/>
  <c r="AN258" i="1"/>
  <c r="AM258" i="1"/>
  <c r="AL258" i="1"/>
  <c r="AK258" i="1"/>
  <c r="AJ258" i="1"/>
  <c r="AI258" i="1"/>
  <c r="AT257" i="1"/>
  <c r="AS257" i="1"/>
  <c r="AR257" i="1"/>
  <c r="AQ257" i="1"/>
  <c r="AP257" i="1"/>
  <c r="AO257" i="1"/>
  <c r="AN257" i="1"/>
  <c r="AM257" i="1"/>
  <c r="AL257" i="1"/>
  <c r="AK257" i="1"/>
  <c r="AJ257" i="1"/>
  <c r="AI257" i="1"/>
  <c r="AT256" i="1"/>
  <c r="AS256" i="1"/>
  <c r="AR256" i="1"/>
  <c r="AQ256" i="1"/>
  <c r="AP256" i="1"/>
  <c r="AO256" i="1"/>
  <c r="AN256" i="1"/>
  <c r="AM256" i="1"/>
  <c r="AL256" i="1"/>
  <c r="AK256" i="1"/>
  <c r="AJ256" i="1"/>
  <c r="AI256" i="1"/>
  <c r="AT255" i="1"/>
  <c r="AS255" i="1"/>
  <c r="AR255" i="1"/>
  <c r="AQ255" i="1"/>
  <c r="AP255" i="1"/>
  <c r="AO255" i="1"/>
  <c r="AN255" i="1"/>
  <c r="AM255" i="1"/>
  <c r="AL255" i="1"/>
  <c r="AK255" i="1"/>
  <c r="AJ255" i="1"/>
  <c r="AI255" i="1"/>
  <c r="AT254" i="1"/>
  <c r="AS254" i="1"/>
  <c r="AR254" i="1"/>
  <c r="AQ254" i="1"/>
  <c r="AP254" i="1"/>
  <c r="AO254" i="1"/>
  <c r="AN254" i="1"/>
  <c r="AM254" i="1"/>
  <c r="AL254" i="1"/>
  <c r="AK254" i="1"/>
  <c r="AJ254" i="1"/>
  <c r="AI254" i="1"/>
  <c r="AT253" i="1"/>
  <c r="AS253" i="1"/>
  <c r="AR253" i="1"/>
  <c r="AQ253" i="1"/>
  <c r="AP253" i="1"/>
  <c r="AO253" i="1"/>
  <c r="AN253" i="1"/>
  <c r="AM253" i="1"/>
  <c r="AL253" i="1"/>
  <c r="AK253" i="1"/>
  <c r="AJ253" i="1"/>
  <c r="AI253" i="1"/>
  <c r="AT252" i="1"/>
  <c r="AS252" i="1"/>
  <c r="AR252" i="1"/>
  <c r="AQ252" i="1"/>
  <c r="AP252" i="1"/>
  <c r="AO252" i="1"/>
  <c r="AN252" i="1"/>
  <c r="AM252" i="1"/>
  <c r="AL252" i="1"/>
  <c r="AK252" i="1"/>
  <c r="AJ252" i="1"/>
  <c r="AI252" i="1"/>
  <c r="AT251" i="1"/>
  <c r="AS251" i="1"/>
  <c r="AR251" i="1"/>
  <c r="AQ251" i="1"/>
  <c r="AP251" i="1"/>
  <c r="AO251" i="1"/>
  <c r="AN251" i="1"/>
  <c r="AM251" i="1"/>
  <c r="AL251" i="1"/>
  <c r="AK251" i="1"/>
  <c r="AJ251" i="1"/>
  <c r="AI251" i="1"/>
  <c r="AT250" i="1"/>
  <c r="AS250" i="1"/>
  <c r="AR250" i="1"/>
  <c r="AQ250" i="1"/>
  <c r="AP250" i="1"/>
  <c r="AO250" i="1"/>
  <c r="AN250" i="1"/>
  <c r="AM250" i="1"/>
  <c r="AL250" i="1"/>
  <c r="AK250" i="1"/>
  <c r="AJ250" i="1"/>
  <c r="AI250" i="1"/>
  <c r="AT249" i="1"/>
  <c r="AS249" i="1"/>
  <c r="AR249" i="1"/>
  <c r="AQ249" i="1"/>
  <c r="AP249" i="1"/>
  <c r="AO249" i="1"/>
  <c r="AN249" i="1"/>
  <c r="AM249" i="1"/>
  <c r="AL249" i="1"/>
  <c r="AK249" i="1"/>
  <c r="AJ249" i="1"/>
  <c r="AI249" i="1"/>
  <c r="AT248" i="1"/>
  <c r="AS248" i="1"/>
  <c r="AR248" i="1"/>
  <c r="AQ248" i="1"/>
  <c r="AP248" i="1"/>
  <c r="AO248" i="1"/>
  <c r="AN248" i="1"/>
  <c r="AM248" i="1"/>
  <c r="AL248" i="1"/>
  <c r="AK248" i="1"/>
  <c r="AJ248" i="1"/>
  <c r="AI248" i="1"/>
  <c r="AT247" i="1"/>
  <c r="AS247" i="1"/>
  <c r="AR247" i="1"/>
  <c r="AQ247" i="1"/>
  <c r="AP247" i="1"/>
  <c r="AO247" i="1"/>
  <c r="AN247" i="1"/>
  <c r="AM247" i="1"/>
  <c r="AL247" i="1"/>
  <c r="AK247" i="1"/>
  <c r="AJ247" i="1"/>
  <c r="AI247" i="1"/>
  <c r="AT246" i="1"/>
  <c r="AS246" i="1"/>
  <c r="AR246" i="1"/>
  <c r="AQ246" i="1"/>
  <c r="AP246" i="1"/>
  <c r="AO246" i="1"/>
  <c r="AN246" i="1"/>
  <c r="AM246" i="1"/>
  <c r="AL246" i="1"/>
  <c r="AK246" i="1"/>
  <c r="AJ246" i="1"/>
  <c r="AI246" i="1"/>
  <c r="AT245" i="1"/>
  <c r="AS245" i="1"/>
  <c r="AR245" i="1"/>
  <c r="AQ245" i="1"/>
  <c r="AP245" i="1"/>
  <c r="AO245" i="1"/>
  <c r="AN245" i="1"/>
  <c r="AM245" i="1"/>
  <c r="AL245" i="1"/>
  <c r="AK245" i="1"/>
  <c r="AJ245" i="1"/>
  <c r="AI245" i="1"/>
  <c r="AT244" i="1"/>
  <c r="AS244" i="1"/>
  <c r="AR244" i="1"/>
  <c r="AQ244" i="1"/>
  <c r="AP244" i="1"/>
  <c r="AO244" i="1"/>
  <c r="AN244" i="1"/>
  <c r="AM244" i="1"/>
  <c r="AL244" i="1"/>
  <c r="AK244" i="1"/>
  <c r="AJ244" i="1"/>
  <c r="AI244" i="1"/>
  <c r="AT243" i="1"/>
  <c r="AS243" i="1"/>
  <c r="AR243" i="1"/>
  <c r="AQ243" i="1"/>
  <c r="AP243" i="1"/>
  <c r="AO243" i="1"/>
  <c r="AN243" i="1"/>
  <c r="AM243" i="1"/>
  <c r="AL243" i="1"/>
  <c r="AK243" i="1"/>
  <c r="AJ243" i="1"/>
  <c r="AI243" i="1"/>
  <c r="AT242" i="1"/>
  <c r="AS242" i="1"/>
  <c r="AR242" i="1"/>
  <c r="AQ242" i="1"/>
  <c r="AP242" i="1"/>
  <c r="AO242" i="1"/>
  <c r="AN242" i="1"/>
  <c r="AM242" i="1"/>
  <c r="AL242" i="1"/>
  <c r="AK242" i="1"/>
  <c r="AJ242" i="1"/>
  <c r="AI242" i="1"/>
  <c r="AT241" i="1"/>
  <c r="AS241" i="1"/>
  <c r="AR241" i="1"/>
  <c r="AQ241" i="1"/>
  <c r="AP241" i="1"/>
  <c r="AO241" i="1"/>
  <c r="AN241" i="1"/>
  <c r="AM241" i="1"/>
  <c r="AL241" i="1"/>
  <c r="AK241" i="1"/>
  <c r="AJ241" i="1"/>
  <c r="AI241" i="1"/>
  <c r="AT240" i="1"/>
  <c r="AS240" i="1"/>
  <c r="AR240" i="1"/>
  <c r="AQ240" i="1"/>
  <c r="AP240" i="1"/>
  <c r="AO240" i="1"/>
  <c r="AN240" i="1"/>
  <c r="AM240" i="1"/>
  <c r="AL240" i="1"/>
  <c r="AK240" i="1"/>
  <c r="AJ240" i="1"/>
  <c r="AI240" i="1"/>
  <c r="AT239" i="1"/>
  <c r="AS239" i="1"/>
  <c r="AR239" i="1"/>
  <c r="AQ239" i="1"/>
  <c r="AP239" i="1"/>
  <c r="AO239" i="1"/>
  <c r="AN239" i="1"/>
  <c r="AM239" i="1"/>
  <c r="AL239" i="1"/>
  <c r="AK239" i="1"/>
  <c r="AJ239" i="1"/>
  <c r="AI239" i="1"/>
  <c r="AT238" i="1"/>
  <c r="AS238" i="1"/>
  <c r="AR238" i="1"/>
  <c r="AQ238" i="1"/>
  <c r="AP238" i="1"/>
  <c r="AO238" i="1"/>
  <c r="AN238" i="1"/>
  <c r="AM238" i="1"/>
  <c r="AL238" i="1"/>
  <c r="AK238" i="1"/>
  <c r="AJ238" i="1"/>
  <c r="AI238" i="1"/>
  <c r="AT237" i="1"/>
  <c r="AS237" i="1"/>
  <c r="AR237" i="1"/>
  <c r="AQ237" i="1"/>
  <c r="AP237" i="1"/>
  <c r="AO237" i="1"/>
  <c r="AN237" i="1"/>
  <c r="AM237" i="1"/>
  <c r="AL237" i="1"/>
  <c r="AK237" i="1"/>
  <c r="AJ237" i="1"/>
  <c r="AI237" i="1"/>
  <c r="AT236" i="1"/>
  <c r="AS236" i="1"/>
  <c r="AR236" i="1"/>
  <c r="AQ236" i="1"/>
  <c r="AP236" i="1"/>
  <c r="AO236" i="1"/>
  <c r="AN236" i="1"/>
  <c r="AM236" i="1"/>
  <c r="AL236" i="1"/>
  <c r="AK236" i="1"/>
  <c r="AJ236" i="1"/>
  <c r="AI236" i="1"/>
  <c r="AT235" i="1"/>
  <c r="AS235" i="1"/>
  <c r="AR235" i="1"/>
  <c r="AQ235" i="1"/>
  <c r="AP235" i="1"/>
  <c r="AO235" i="1"/>
  <c r="AN235" i="1"/>
  <c r="AM235" i="1"/>
  <c r="AL235" i="1"/>
  <c r="AK235" i="1"/>
  <c r="AJ235" i="1"/>
  <c r="AI235" i="1"/>
  <c r="AT234" i="1"/>
  <c r="AS234" i="1"/>
  <c r="AR234" i="1"/>
  <c r="AQ234" i="1"/>
  <c r="AP234" i="1"/>
  <c r="AO234" i="1"/>
  <c r="AN234" i="1"/>
  <c r="AM234" i="1"/>
  <c r="AL234" i="1"/>
  <c r="AK234" i="1"/>
  <c r="AJ234" i="1"/>
  <c r="AI234" i="1"/>
  <c r="AT233" i="1"/>
  <c r="AS233" i="1"/>
  <c r="AR233" i="1"/>
  <c r="AQ233" i="1"/>
  <c r="AP233" i="1"/>
  <c r="AO233" i="1"/>
  <c r="AN233" i="1"/>
  <c r="AM233" i="1"/>
  <c r="AL233" i="1"/>
  <c r="AK233" i="1"/>
  <c r="AJ233" i="1"/>
  <c r="AI233" i="1"/>
  <c r="AT232" i="1"/>
  <c r="AS232" i="1"/>
  <c r="AR232" i="1"/>
  <c r="AQ232" i="1"/>
  <c r="AP232" i="1"/>
  <c r="AO232" i="1"/>
  <c r="AN232" i="1"/>
  <c r="AM232" i="1"/>
  <c r="AL232" i="1"/>
  <c r="AK232" i="1"/>
  <c r="AJ232" i="1"/>
  <c r="AI232" i="1"/>
  <c r="AT231" i="1"/>
  <c r="AS231" i="1"/>
  <c r="AR231" i="1"/>
  <c r="AQ231" i="1"/>
  <c r="AP231" i="1"/>
  <c r="AO231" i="1"/>
  <c r="AN231" i="1"/>
  <c r="AM231" i="1"/>
  <c r="AL231" i="1"/>
  <c r="AK231" i="1"/>
  <c r="AJ231" i="1"/>
  <c r="AI231" i="1"/>
  <c r="AT230" i="1"/>
  <c r="AS230" i="1"/>
  <c r="AR230" i="1"/>
  <c r="AQ230" i="1"/>
  <c r="AP230" i="1"/>
  <c r="AO230" i="1"/>
  <c r="AN230" i="1"/>
  <c r="AM230" i="1"/>
  <c r="AL230" i="1"/>
  <c r="AK230" i="1"/>
  <c r="AJ230" i="1"/>
  <c r="AI230" i="1"/>
  <c r="AT229" i="1"/>
  <c r="AS229" i="1"/>
  <c r="AR229" i="1"/>
  <c r="AQ229" i="1"/>
  <c r="AP229" i="1"/>
  <c r="AO229" i="1"/>
  <c r="AN229" i="1"/>
  <c r="AM229" i="1"/>
  <c r="AL229" i="1"/>
  <c r="AK229" i="1"/>
  <c r="AJ229" i="1"/>
  <c r="AI229" i="1"/>
  <c r="AT228" i="1"/>
  <c r="AS228" i="1"/>
  <c r="AR228" i="1"/>
  <c r="AQ228" i="1"/>
  <c r="AP228" i="1"/>
  <c r="AO228" i="1"/>
  <c r="AN228" i="1"/>
  <c r="AM228" i="1"/>
  <c r="AL228" i="1"/>
  <c r="AK228" i="1"/>
  <c r="AJ228" i="1"/>
  <c r="AI228" i="1"/>
  <c r="AT227" i="1"/>
  <c r="AS227" i="1"/>
  <c r="AR227" i="1"/>
  <c r="AQ227" i="1"/>
  <c r="AP227" i="1"/>
  <c r="AO227" i="1"/>
  <c r="AN227" i="1"/>
  <c r="AM227" i="1"/>
  <c r="AL227" i="1"/>
  <c r="AK227" i="1"/>
  <c r="AJ227" i="1"/>
  <c r="AI227" i="1"/>
  <c r="AT226" i="1"/>
  <c r="AS226" i="1"/>
  <c r="AR226" i="1"/>
  <c r="AQ226" i="1"/>
  <c r="AP226" i="1"/>
  <c r="AO226" i="1"/>
  <c r="AN226" i="1"/>
  <c r="AM226" i="1"/>
  <c r="AL226" i="1"/>
  <c r="AK226" i="1"/>
  <c r="AJ226" i="1"/>
  <c r="AI226" i="1"/>
  <c r="AT225" i="1"/>
  <c r="AS225" i="1"/>
  <c r="AR225" i="1"/>
  <c r="AQ225" i="1"/>
  <c r="AP225" i="1"/>
  <c r="AO225" i="1"/>
  <c r="AN225" i="1"/>
  <c r="AM225" i="1"/>
  <c r="AL225" i="1"/>
  <c r="AK225" i="1"/>
  <c r="AJ225" i="1"/>
  <c r="AI225" i="1"/>
  <c r="AT224" i="1"/>
  <c r="AS224" i="1"/>
  <c r="AR224" i="1"/>
  <c r="AQ224" i="1"/>
  <c r="AP224" i="1"/>
  <c r="AO224" i="1"/>
  <c r="AN224" i="1"/>
  <c r="AM224" i="1"/>
  <c r="AL224" i="1"/>
  <c r="AK224" i="1"/>
  <c r="AJ224" i="1"/>
  <c r="AI224" i="1"/>
  <c r="AT223" i="1"/>
  <c r="AS223" i="1"/>
  <c r="AR223" i="1"/>
  <c r="AQ223" i="1"/>
  <c r="AP223" i="1"/>
  <c r="AO223" i="1"/>
  <c r="AN223" i="1"/>
  <c r="AM223" i="1"/>
  <c r="AL223" i="1"/>
  <c r="AK223" i="1"/>
  <c r="AJ223" i="1"/>
  <c r="AI223" i="1"/>
  <c r="AT222" i="1"/>
  <c r="AS222" i="1"/>
  <c r="AR222" i="1"/>
  <c r="AQ222" i="1"/>
  <c r="AP222" i="1"/>
  <c r="AO222" i="1"/>
  <c r="AN222" i="1"/>
  <c r="AM222" i="1"/>
  <c r="AL222" i="1"/>
  <c r="AK222" i="1"/>
  <c r="AJ222" i="1"/>
  <c r="AI222" i="1"/>
  <c r="AT221" i="1"/>
  <c r="AS221" i="1"/>
  <c r="AR221" i="1"/>
  <c r="AQ221" i="1"/>
  <c r="AP221" i="1"/>
  <c r="AO221" i="1"/>
  <c r="AN221" i="1"/>
  <c r="AM221" i="1"/>
  <c r="AL221" i="1"/>
  <c r="AK221" i="1"/>
  <c r="AJ221" i="1"/>
  <c r="AI221" i="1"/>
  <c r="AT220" i="1"/>
  <c r="AS220" i="1"/>
  <c r="AR220" i="1"/>
  <c r="AQ220" i="1"/>
  <c r="AP220" i="1"/>
  <c r="AO220" i="1"/>
  <c r="AN220" i="1"/>
  <c r="AM220" i="1"/>
  <c r="AL220" i="1"/>
  <c r="AK220" i="1"/>
  <c r="AJ220" i="1"/>
  <c r="AI220" i="1"/>
  <c r="AT219" i="1"/>
  <c r="AS219" i="1"/>
  <c r="AR219" i="1"/>
  <c r="AQ219" i="1"/>
  <c r="AP219" i="1"/>
  <c r="AO219" i="1"/>
  <c r="AN219" i="1"/>
  <c r="AM219" i="1"/>
  <c r="AL219" i="1"/>
  <c r="AK219" i="1"/>
  <c r="AJ219" i="1"/>
  <c r="AI219" i="1"/>
  <c r="AT218" i="1"/>
  <c r="AS218" i="1"/>
  <c r="AR218" i="1"/>
  <c r="AQ218" i="1"/>
  <c r="AP218" i="1"/>
  <c r="AO218" i="1"/>
  <c r="AN218" i="1"/>
  <c r="AM218" i="1"/>
  <c r="AL218" i="1"/>
  <c r="AK218" i="1"/>
  <c r="AJ218" i="1"/>
  <c r="AI218" i="1"/>
  <c r="AT217" i="1"/>
  <c r="AS217" i="1"/>
  <c r="AR217" i="1"/>
  <c r="AQ217" i="1"/>
  <c r="AP217" i="1"/>
  <c r="AO217" i="1"/>
  <c r="AN217" i="1"/>
  <c r="AM217" i="1"/>
  <c r="AL217" i="1"/>
  <c r="AK217" i="1"/>
  <c r="AJ217" i="1"/>
  <c r="AI217" i="1"/>
  <c r="AT216" i="1"/>
  <c r="AS216" i="1"/>
  <c r="AR216" i="1"/>
  <c r="AQ216" i="1"/>
  <c r="AP216" i="1"/>
  <c r="AO216" i="1"/>
  <c r="AN216" i="1"/>
  <c r="AM216" i="1"/>
  <c r="AL216" i="1"/>
  <c r="AK216" i="1"/>
  <c r="AJ216" i="1"/>
  <c r="AI216" i="1"/>
  <c r="AT215" i="1"/>
  <c r="AS215" i="1"/>
  <c r="AR215" i="1"/>
  <c r="AQ215" i="1"/>
  <c r="AP215" i="1"/>
  <c r="AO215" i="1"/>
  <c r="AN215" i="1"/>
  <c r="AM215" i="1"/>
  <c r="AL215" i="1"/>
  <c r="AK215" i="1"/>
  <c r="AJ215" i="1"/>
  <c r="AI215" i="1"/>
  <c r="AT214" i="1"/>
  <c r="AS214" i="1"/>
  <c r="AR214" i="1"/>
  <c r="AQ214" i="1"/>
  <c r="AP214" i="1"/>
  <c r="AO214" i="1"/>
  <c r="AN214" i="1"/>
  <c r="AM214" i="1"/>
  <c r="AL214" i="1"/>
  <c r="AK214" i="1"/>
  <c r="AJ214" i="1"/>
  <c r="AI214" i="1"/>
  <c r="AT213" i="1"/>
  <c r="AS213" i="1"/>
  <c r="AR213" i="1"/>
  <c r="AQ213" i="1"/>
  <c r="AP213" i="1"/>
  <c r="AO213" i="1"/>
  <c r="AN213" i="1"/>
  <c r="AM213" i="1"/>
  <c r="AL213" i="1"/>
  <c r="AK213" i="1"/>
  <c r="AJ213" i="1"/>
  <c r="AI213" i="1"/>
  <c r="AT212" i="1"/>
  <c r="AS212" i="1"/>
  <c r="AR212" i="1"/>
  <c r="AQ212" i="1"/>
  <c r="AP212" i="1"/>
  <c r="AO212" i="1"/>
  <c r="AN212" i="1"/>
  <c r="AM212" i="1"/>
  <c r="AL212" i="1"/>
  <c r="AK212" i="1"/>
  <c r="AJ212" i="1"/>
  <c r="AI212" i="1"/>
  <c r="AT211" i="1"/>
  <c r="AS211" i="1"/>
  <c r="AR211" i="1"/>
  <c r="AQ211" i="1"/>
  <c r="AP211" i="1"/>
  <c r="AO211" i="1"/>
  <c r="AN211" i="1"/>
  <c r="AM211" i="1"/>
  <c r="AL211" i="1"/>
  <c r="AK211" i="1"/>
  <c r="AJ211" i="1"/>
  <c r="AI211" i="1"/>
  <c r="AT210" i="1"/>
  <c r="AS210" i="1"/>
  <c r="AR210" i="1"/>
  <c r="AQ210" i="1"/>
  <c r="AP210" i="1"/>
  <c r="AO210" i="1"/>
  <c r="AN210" i="1"/>
  <c r="AM210" i="1"/>
  <c r="AL210" i="1"/>
  <c r="AK210" i="1"/>
  <c r="AJ210" i="1"/>
  <c r="AI210" i="1"/>
  <c r="AT209" i="1"/>
  <c r="AS209" i="1"/>
  <c r="AR209" i="1"/>
  <c r="AQ209" i="1"/>
  <c r="AP209" i="1"/>
  <c r="AO209" i="1"/>
  <c r="AN209" i="1"/>
  <c r="AM209" i="1"/>
  <c r="AL209" i="1"/>
  <c r="AK209" i="1"/>
  <c r="AJ209" i="1"/>
  <c r="AI209" i="1"/>
  <c r="AT208" i="1"/>
  <c r="AS208" i="1"/>
  <c r="AR208" i="1"/>
  <c r="AQ208" i="1"/>
  <c r="AP208" i="1"/>
  <c r="AO208" i="1"/>
  <c r="AN208" i="1"/>
  <c r="AM208" i="1"/>
  <c r="AL208" i="1"/>
  <c r="AK208" i="1"/>
  <c r="AJ208" i="1"/>
  <c r="AI208" i="1"/>
  <c r="AT207" i="1"/>
  <c r="AS207" i="1"/>
  <c r="AR207" i="1"/>
  <c r="AQ207" i="1"/>
  <c r="AP207" i="1"/>
  <c r="AO207" i="1"/>
  <c r="AN207" i="1"/>
  <c r="AM207" i="1"/>
  <c r="AL207" i="1"/>
  <c r="AK207" i="1"/>
  <c r="AJ207" i="1"/>
  <c r="AI207" i="1"/>
  <c r="AT206" i="1"/>
  <c r="AS206" i="1"/>
  <c r="AR206" i="1"/>
  <c r="AQ206" i="1"/>
  <c r="AP206" i="1"/>
  <c r="AO206" i="1"/>
  <c r="AN206" i="1"/>
  <c r="AM206" i="1"/>
  <c r="AL206" i="1"/>
  <c r="AK206" i="1"/>
  <c r="AJ206" i="1"/>
  <c r="AI206" i="1"/>
  <c r="AT205" i="1"/>
  <c r="AS205" i="1"/>
  <c r="AR205" i="1"/>
  <c r="AQ205" i="1"/>
  <c r="AP205" i="1"/>
  <c r="AO205" i="1"/>
  <c r="AN205" i="1"/>
  <c r="AM205" i="1"/>
  <c r="AL205" i="1"/>
  <c r="AK205" i="1"/>
  <c r="AJ205" i="1"/>
  <c r="AI205" i="1"/>
  <c r="AT204" i="1"/>
  <c r="AS204" i="1"/>
  <c r="AR204" i="1"/>
  <c r="AQ204" i="1"/>
  <c r="AP204" i="1"/>
  <c r="AO204" i="1"/>
  <c r="AN204" i="1"/>
  <c r="AM204" i="1"/>
  <c r="AL204" i="1"/>
  <c r="AK204" i="1"/>
  <c r="AJ204" i="1"/>
  <c r="AI204" i="1"/>
  <c r="AT203" i="1"/>
  <c r="AS203" i="1"/>
  <c r="AR203" i="1"/>
  <c r="AQ203" i="1"/>
  <c r="AP203" i="1"/>
  <c r="AO203" i="1"/>
  <c r="AN203" i="1"/>
  <c r="AM203" i="1"/>
  <c r="AL203" i="1"/>
  <c r="AK203" i="1"/>
  <c r="AJ203" i="1"/>
  <c r="AI203" i="1"/>
  <c r="AT202" i="1"/>
  <c r="AS202" i="1"/>
  <c r="AR202" i="1"/>
  <c r="AQ202" i="1"/>
  <c r="AP202" i="1"/>
  <c r="AO202" i="1"/>
  <c r="AN202" i="1"/>
  <c r="AM202" i="1"/>
  <c r="AL202" i="1"/>
  <c r="AK202" i="1"/>
  <c r="AJ202" i="1"/>
  <c r="AI202" i="1"/>
  <c r="AT201" i="1"/>
  <c r="AS201" i="1"/>
  <c r="AR201" i="1"/>
  <c r="AQ201" i="1"/>
  <c r="AP201" i="1"/>
  <c r="AO201" i="1"/>
  <c r="AN201" i="1"/>
  <c r="AM201" i="1"/>
  <c r="AL201" i="1"/>
  <c r="AK201" i="1"/>
  <c r="AJ201" i="1"/>
  <c r="AI201" i="1"/>
  <c r="AT200" i="1"/>
  <c r="AS200" i="1"/>
  <c r="AR200" i="1"/>
  <c r="AQ200" i="1"/>
  <c r="AP200" i="1"/>
  <c r="AO200" i="1"/>
  <c r="AN200" i="1"/>
  <c r="AM200" i="1"/>
  <c r="AL200" i="1"/>
  <c r="AK200" i="1"/>
  <c r="AJ200" i="1"/>
  <c r="AI200" i="1"/>
  <c r="AT199" i="1"/>
  <c r="AS199" i="1"/>
  <c r="AR199" i="1"/>
  <c r="AQ199" i="1"/>
  <c r="AP199" i="1"/>
  <c r="AO199" i="1"/>
  <c r="AN199" i="1"/>
  <c r="AM199" i="1"/>
  <c r="AL199" i="1"/>
  <c r="AK199" i="1"/>
  <c r="AJ199" i="1"/>
  <c r="AI199" i="1"/>
  <c r="AT198" i="1"/>
  <c r="AS198" i="1"/>
  <c r="AR198" i="1"/>
  <c r="AQ198" i="1"/>
  <c r="AP198" i="1"/>
  <c r="AO198" i="1"/>
  <c r="AN198" i="1"/>
  <c r="AM198" i="1"/>
  <c r="AL198" i="1"/>
  <c r="AK198" i="1"/>
  <c r="AJ198" i="1"/>
  <c r="AI198" i="1"/>
  <c r="AT197" i="1"/>
  <c r="AS197" i="1"/>
  <c r="AR197" i="1"/>
  <c r="AQ197" i="1"/>
  <c r="AP197" i="1"/>
  <c r="AO197" i="1"/>
  <c r="AN197" i="1"/>
  <c r="AM197" i="1"/>
  <c r="AL197" i="1"/>
  <c r="AK197" i="1"/>
  <c r="AJ197" i="1"/>
  <c r="AI197" i="1"/>
  <c r="AT196" i="1"/>
  <c r="AS196" i="1"/>
  <c r="AR196" i="1"/>
  <c r="AQ196" i="1"/>
  <c r="AP196" i="1"/>
  <c r="AO196" i="1"/>
  <c r="AN196" i="1"/>
  <c r="AM196" i="1"/>
  <c r="AL196" i="1"/>
  <c r="AK196" i="1"/>
  <c r="AJ196" i="1"/>
  <c r="AI196" i="1"/>
  <c r="AT195" i="1"/>
  <c r="AS195" i="1"/>
  <c r="AR195" i="1"/>
  <c r="AQ195" i="1"/>
  <c r="AP195" i="1"/>
  <c r="AO195" i="1"/>
  <c r="AN195" i="1"/>
  <c r="AM195" i="1"/>
  <c r="AL195" i="1"/>
  <c r="AK195" i="1"/>
  <c r="AJ195" i="1"/>
  <c r="AI195" i="1"/>
  <c r="AT194" i="1"/>
  <c r="AS194" i="1"/>
  <c r="AR194" i="1"/>
  <c r="AQ194" i="1"/>
  <c r="AP194" i="1"/>
  <c r="AO194" i="1"/>
  <c r="AN194" i="1"/>
  <c r="AM194" i="1"/>
  <c r="AL194" i="1"/>
  <c r="AK194" i="1"/>
  <c r="AJ194" i="1"/>
  <c r="AI194" i="1"/>
  <c r="AT193" i="1"/>
  <c r="AS193" i="1"/>
  <c r="AR193" i="1"/>
  <c r="AQ193" i="1"/>
  <c r="AP193" i="1"/>
  <c r="AO193" i="1"/>
  <c r="AN193" i="1"/>
  <c r="AM193" i="1"/>
  <c r="AL193" i="1"/>
  <c r="AK193" i="1"/>
  <c r="AJ193" i="1"/>
  <c r="AI193" i="1"/>
  <c r="AT192" i="1"/>
  <c r="AS192" i="1"/>
  <c r="AR192" i="1"/>
  <c r="AQ192" i="1"/>
  <c r="AP192" i="1"/>
  <c r="AO192" i="1"/>
  <c r="AN192" i="1"/>
  <c r="AM192" i="1"/>
  <c r="AL192" i="1"/>
  <c r="AK192" i="1"/>
  <c r="AJ192" i="1"/>
  <c r="AI192" i="1"/>
  <c r="AT191" i="1"/>
  <c r="AS191" i="1"/>
  <c r="AR191" i="1"/>
  <c r="AQ191" i="1"/>
  <c r="AP191" i="1"/>
  <c r="AO191" i="1"/>
  <c r="AN191" i="1"/>
  <c r="AM191" i="1"/>
  <c r="AL191" i="1"/>
  <c r="AK191" i="1"/>
  <c r="AJ191" i="1"/>
  <c r="AI191" i="1"/>
  <c r="AT190" i="1"/>
  <c r="AS190" i="1"/>
  <c r="AR190" i="1"/>
  <c r="AQ190" i="1"/>
  <c r="AP190" i="1"/>
  <c r="AO190" i="1"/>
  <c r="AN190" i="1"/>
  <c r="AM190" i="1"/>
  <c r="AL190" i="1"/>
  <c r="AK190" i="1"/>
  <c r="AJ190" i="1"/>
  <c r="AI190" i="1"/>
  <c r="AT189" i="1"/>
  <c r="AS189" i="1"/>
  <c r="AR189" i="1"/>
  <c r="AQ189" i="1"/>
  <c r="AP189" i="1"/>
  <c r="AO189" i="1"/>
  <c r="AN189" i="1"/>
  <c r="AM189" i="1"/>
  <c r="AL189" i="1"/>
  <c r="AK189" i="1"/>
  <c r="AJ189" i="1"/>
  <c r="AI189" i="1"/>
  <c r="AT188" i="1"/>
  <c r="AS188" i="1"/>
  <c r="AR188" i="1"/>
  <c r="AQ188" i="1"/>
  <c r="AP188" i="1"/>
  <c r="AO188" i="1"/>
  <c r="AN188" i="1"/>
  <c r="AM188" i="1"/>
  <c r="AL188" i="1"/>
  <c r="AK188" i="1"/>
  <c r="AJ188" i="1"/>
  <c r="AI188" i="1"/>
  <c r="AT187" i="1"/>
  <c r="AS187" i="1"/>
  <c r="AR187" i="1"/>
  <c r="AQ187" i="1"/>
  <c r="AP187" i="1"/>
  <c r="AO187" i="1"/>
  <c r="AN187" i="1"/>
  <c r="AM187" i="1"/>
  <c r="AL187" i="1"/>
  <c r="AK187" i="1"/>
  <c r="AJ187" i="1"/>
  <c r="AI187" i="1"/>
  <c r="AT186" i="1"/>
  <c r="AS186" i="1"/>
  <c r="AR186" i="1"/>
  <c r="AQ186" i="1"/>
  <c r="AP186" i="1"/>
  <c r="AO186" i="1"/>
  <c r="AN186" i="1"/>
  <c r="AM186" i="1"/>
  <c r="AL186" i="1"/>
  <c r="AK186" i="1"/>
  <c r="AJ186" i="1"/>
  <c r="AI186" i="1"/>
  <c r="AT185" i="1"/>
  <c r="AS185" i="1"/>
  <c r="AR185" i="1"/>
  <c r="AQ185" i="1"/>
  <c r="AP185" i="1"/>
  <c r="AO185" i="1"/>
  <c r="AN185" i="1"/>
  <c r="AM185" i="1"/>
  <c r="AL185" i="1"/>
  <c r="AK185" i="1"/>
  <c r="AJ185" i="1"/>
  <c r="AI185" i="1"/>
  <c r="AT184" i="1"/>
  <c r="AS184" i="1"/>
  <c r="AR184" i="1"/>
  <c r="AQ184" i="1"/>
  <c r="AP184" i="1"/>
  <c r="AO184" i="1"/>
  <c r="AN184" i="1"/>
  <c r="AM184" i="1"/>
  <c r="AL184" i="1"/>
  <c r="AK184" i="1"/>
  <c r="AJ184" i="1"/>
  <c r="AI184" i="1"/>
  <c r="AT183" i="1"/>
  <c r="AS183" i="1"/>
  <c r="AR183" i="1"/>
  <c r="AQ183" i="1"/>
  <c r="AP183" i="1"/>
  <c r="AO183" i="1"/>
  <c r="AN183" i="1"/>
  <c r="AM183" i="1"/>
  <c r="AL183" i="1"/>
  <c r="AK183" i="1"/>
  <c r="AJ183" i="1"/>
  <c r="AI183" i="1"/>
  <c r="AT182" i="1"/>
  <c r="AS182" i="1"/>
  <c r="AR182" i="1"/>
  <c r="AQ182" i="1"/>
  <c r="AP182" i="1"/>
  <c r="AO182" i="1"/>
  <c r="AN182" i="1"/>
  <c r="AM182" i="1"/>
  <c r="AL182" i="1"/>
  <c r="AK182" i="1"/>
  <c r="AJ182" i="1"/>
  <c r="AI182" i="1"/>
  <c r="AT181" i="1"/>
  <c r="AS181" i="1"/>
  <c r="AR181" i="1"/>
  <c r="AQ181" i="1"/>
  <c r="AP181" i="1"/>
  <c r="AO181" i="1"/>
  <c r="AN181" i="1"/>
  <c r="AM181" i="1"/>
  <c r="AL181" i="1"/>
  <c r="AK181" i="1"/>
  <c r="AJ181" i="1"/>
  <c r="AI181" i="1"/>
  <c r="AT180" i="1"/>
  <c r="AS180" i="1"/>
  <c r="AR180" i="1"/>
  <c r="AQ180" i="1"/>
  <c r="AP180" i="1"/>
  <c r="AO180" i="1"/>
  <c r="AN180" i="1"/>
  <c r="AM180" i="1"/>
  <c r="AL180" i="1"/>
  <c r="AK180" i="1"/>
  <c r="AJ180" i="1"/>
  <c r="AI180" i="1"/>
  <c r="AT179" i="1"/>
  <c r="AS179" i="1"/>
  <c r="AR179" i="1"/>
  <c r="AQ179" i="1"/>
  <c r="AP179" i="1"/>
  <c r="AO179" i="1"/>
  <c r="AN179" i="1"/>
  <c r="AM179" i="1"/>
  <c r="AL179" i="1"/>
  <c r="AK179" i="1"/>
  <c r="AJ179" i="1"/>
  <c r="AI179" i="1"/>
  <c r="AT178" i="1"/>
  <c r="AS178" i="1"/>
  <c r="AR178" i="1"/>
  <c r="AQ178" i="1"/>
  <c r="AP178" i="1"/>
  <c r="AO178" i="1"/>
  <c r="AN178" i="1"/>
  <c r="AM178" i="1"/>
  <c r="AL178" i="1"/>
  <c r="AK178" i="1"/>
  <c r="AJ178" i="1"/>
  <c r="AI178" i="1"/>
  <c r="AT177" i="1"/>
  <c r="AS177" i="1"/>
  <c r="AR177" i="1"/>
  <c r="AQ177" i="1"/>
  <c r="AP177" i="1"/>
  <c r="AO177" i="1"/>
  <c r="AN177" i="1"/>
  <c r="AM177" i="1"/>
  <c r="AL177" i="1"/>
  <c r="AK177" i="1"/>
  <c r="AJ177" i="1"/>
  <c r="AI177" i="1"/>
  <c r="AT176" i="1"/>
  <c r="AS176" i="1"/>
  <c r="AR176" i="1"/>
  <c r="AQ176" i="1"/>
  <c r="AP176" i="1"/>
  <c r="AO176" i="1"/>
  <c r="AN176" i="1"/>
  <c r="AM176" i="1"/>
  <c r="AL176" i="1"/>
  <c r="AK176" i="1"/>
  <c r="AJ176" i="1"/>
  <c r="AI176" i="1"/>
  <c r="AT175" i="1"/>
  <c r="AS175" i="1"/>
  <c r="AR175" i="1"/>
  <c r="AQ175" i="1"/>
  <c r="AP175" i="1"/>
  <c r="AO175" i="1"/>
  <c r="AN175" i="1"/>
  <c r="AM175" i="1"/>
  <c r="AL175" i="1"/>
  <c r="AK175" i="1"/>
  <c r="AJ175" i="1"/>
  <c r="AI175" i="1"/>
  <c r="AT174" i="1"/>
  <c r="AS174" i="1"/>
  <c r="AR174" i="1"/>
  <c r="AQ174" i="1"/>
  <c r="AP174" i="1"/>
  <c r="AO174" i="1"/>
  <c r="AN174" i="1"/>
  <c r="AM174" i="1"/>
  <c r="AL174" i="1"/>
  <c r="AK174" i="1"/>
  <c r="AJ174" i="1"/>
  <c r="AI174" i="1"/>
  <c r="AT173" i="1"/>
  <c r="AS173" i="1"/>
  <c r="AR173" i="1"/>
  <c r="AQ173" i="1"/>
  <c r="AP173" i="1"/>
  <c r="AO173" i="1"/>
  <c r="AN173" i="1"/>
  <c r="AM173" i="1"/>
  <c r="AL173" i="1"/>
  <c r="AK173" i="1"/>
  <c r="AJ173" i="1"/>
  <c r="AI173" i="1"/>
  <c r="AT172" i="1"/>
  <c r="AS172" i="1"/>
  <c r="AR172" i="1"/>
  <c r="AQ172" i="1"/>
  <c r="AP172" i="1"/>
  <c r="AO172" i="1"/>
  <c r="AN172" i="1"/>
  <c r="AM172" i="1"/>
  <c r="AL172" i="1"/>
  <c r="AK172" i="1"/>
  <c r="AJ172" i="1"/>
  <c r="AI172" i="1"/>
  <c r="AT171" i="1"/>
  <c r="AS171" i="1"/>
  <c r="AR171" i="1"/>
  <c r="AQ171" i="1"/>
  <c r="AP171" i="1"/>
  <c r="AO171" i="1"/>
  <c r="AN171" i="1"/>
  <c r="AM171" i="1"/>
  <c r="AL171" i="1"/>
  <c r="AK171" i="1"/>
  <c r="AJ171" i="1"/>
  <c r="AI171" i="1"/>
  <c r="AT170" i="1"/>
  <c r="AS170" i="1"/>
  <c r="AR170" i="1"/>
  <c r="AQ170" i="1"/>
  <c r="AP170" i="1"/>
  <c r="AO170" i="1"/>
  <c r="AN170" i="1"/>
  <c r="AM170" i="1"/>
  <c r="AL170" i="1"/>
  <c r="AK170" i="1"/>
  <c r="AJ170" i="1"/>
  <c r="AI170" i="1"/>
  <c r="AT169" i="1"/>
  <c r="AS169" i="1"/>
  <c r="AR169" i="1"/>
  <c r="AQ169" i="1"/>
  <c r="AP169" i="1"/>
  <c r="AO169" i="1"/>
  <c r="AN169" i="1"/>
  <c r="AM169" i="1"/>
  <c r="AL169" i="1"/>
  <c r="AK169" i="1"/>
  <c r="AJ169" i="1"/>
  <c r="AI169" i="1"/>
  <c r="AT168" i="1"/>
  <c r="AS168" i="1"/>
  <c r="AR168" i="1"/>
  <c r="AQ168" i="1"/>
  <c r="AP168" i="1"/>
  <c r="AO168" i="1"/>
  <c r="AN168" i="1"/>
  <c r="AM168" i="1"/>
  <c r="AL168" i="1"/>
  <c r="AK168" i="1"/>
  <c r="AJ168" i="1"/>
  <c r="AI168" i="1"/>
  <c r="AT167" i="1"/>
  <c r="AS167" i="1"/>
  <c r="AR167" i="1"/>
  <c r="AQ167" i="1"/>
  <c r="AP167" i="1"/>
  <c r="AO167" i="1"/>
  <c r="AN167" i="1"/>
  <c r="AM167" i="1"/>
  <c r="AL167" i="1"/>
  <c r="AK167" i="1"/>
  <c r="AJ167" i="1"/>
  <c r="AI167" i="1"/>
  <c r="AT166" i="1"/>
  <c r="AS166" i="1"/>
  <c r="AR166" i="1"/>
  <c r="AQ166" i="1"/>
  <c r="AP166" i="1"/>
  <c r="AO166" i="1"/>
  <c r="AN166" i="1"/>
  <c r="AM166" i="1"/>
  <c r="AL166" i="1"/>
  <c r="AK166" i="1"/>
  <c r="AJ166" i="1"/>
  <c r="AI166" i="1"/>
  <c r="AT165" i="1"/>
  <c r="AS165" i="1"/>
  <c r="AR165" i="1"/>
  <c r="AQ165" i="1"/>
  <c r="AP165" i="1"/>
  <c r="AO165" i="1"/>
  <c r="AN165" i="1"/>
  <c r="AM165" i="1"/>
  <c r="AL165" i="1"/>
  <c r="AK165" i="1"/>
  <c r="AJ165" i="1"/>
  <c r="AI165" i="1"/>
  <c r="AT164" i="1"/>
  <c r="AS164" i="1"/>
  <c r="AR164" i="1"/>
  <c r="AQ164" i="1"/>
  <c r="AP164" i="1"/>
  <c r="AO164" i="1"/>
  <c r="AN164" i="1"/>
  <c r="AM164" i="1"/>
  <c r="AL164" i="1"/>
  <c r="AK164" i="1"/>
  <c r="AJ164" i="1"/>
  <c r="AI164" i="1"/>
  <c r="AT163" i="1"/>
  <c r="AS163" i="1"/>
  <c r="AR163" i="1"/>
  <c r="AQ163" i="1"/>
  <c r="AP163" i="1"/>
  <c r="AO163" i="1"/>
  <c r="AN163" i="1"/>
  <c r="AM163" i="1"/>
  <c r="AL163" i="1"/>
  <c r="AK163" i="1"/>
  <c r="AJ163" i="1"/>
  <c r="AI163" i="1"/>
  <c r="AT162" i="1"/>
  <c r="AS162" i="1"/>
  <c r="AR162" i="1"/>
  <c r="AQ162" i="1"/>
  <c r="AP162" i="1"/>
  <c r="AO162" i="1"/>
  <c r="AN162" i="1"/>
  <c r="AM162" i="1"/>
  <c r="AL162" i="1"/>
  <c r="AK162" i="1"/>
  <c r="AJ162" i="1"/>
  <c r="AI162" i="1"/>
  <c r="AT161" i="1"/>
  <c r="AS161" i="1"/>
  <c r="AR161" i="1"/>
  <c r="AQ161" i="1"/>
  <c r="AP161" i="1"/>
  <c r="AO161" i="1"/>
  <c r="AN161" i="1"/>
  <c r="AM161" i="1"/>
  <c r="AL161" i="1"/>
  <c r="AK161" i="1"/>
  <c r="AJ161" i="1"/>
  <c r="AI161" i="1"/>
  <c r="AT160" i="1"/>
  <c r="AS160" i="1"/>
  <c r="AR160" i="1"/>
  <c r="AQ160" i="1"/>
  <c r="AP160" i="1"/>
  <c r="AO160" i="1"/>
  <c r="AN160" i="1"/>
  <c r="AM160" i="1"/>
  <c r="AL160" i="1"/>
  <c r="AK160" i="1"/>
  <c r="AJ160" i="1"/>
  <c r="AI160" i="1"/>
  <c r="AT159" i="1"/>
  <c r="AS159" i="1"/>
  <c r="AR159" i="1"/>
  <c r="AQ159" i="1"/>
  <c r="AP159" i="1"/>
  <c r="AO159" i="1"/>
  <c r="AN159" i="1"/>
  <c r="AM159" i="1"/>
  <c r="AL159" i="1"/>
  <c r="AK159" i="1"/>
  <c r="AJ159" i="1"/>
  <c r="AI159" i="1"/>
  <c r="AT158" i="1"/>
  <c r="AS158" i="1"/>
  <c r="AR158" i="1"/>
  <c r="AQ158" i="1"/>
  <c r="AP158" i="1"/>
  <c r="AO158" i="1"/>
  <c r="AN158" i="1"/>
  <c r="AM158" i="1"/>
  <c r="AL158" i="1"/>
  <c r="AK158" i="1"/>
  <c r="AJ158" i="1"/>
  <c r="AI158" i="1"/>
  <c r="AT157" i="1"/>
  <c r="AS157" i="1"/>
  <c r="AR157" i="1"/>
  <c r="AQ157" i="1"/>
  <c r="AP157" i="1"/>
  <c r="AO157" i="1"/>
  <c r="AN157" i="1"/>
  <c r="AM157" i="1"/>
  <c r="AL157" i="1"/>
  <c r="AK157" i="1"/>
  <c r="AJ157" i="1"/>
  <c r="AI157" i="1"/>
  <c r="AT156" i="1"/>
  <c r="AS156" i="1"/>
  <c r="AR156" i="1"/>
  <c r="AQ156" i="1"/>
  <c r="AP156" i="1"/>
  <c r="AO156" i="1"/>
  <c r="AN156" i="1"/>
  <c r="AM156" i="1"/>
  <c r="AL156" i="1"/>
  <c r="AK156" i="1"/>
  <c r="AJ156" i="1"/>
  <c r="AI156" i="1"/>
  <c r="AT155" i="1"/>
  <c r="AS155" i="1"/>
  <c r="AR155" i="1"/>
  <c r="AQ155" i="1"/>
  <c r="AP155" i="1"/>
  <c r="AO155" i="1"/>
  <c r="AN155" i="1"/>
  <c r="AM155" i="1"/>
  <c r="AL155" i="1"/>
  <c r="AK155" i="1"/>
  <c r="AJ155" i="1"/>
  <c r="AI155" i="1"/>
  <c r="AT154" i="1"/>
  <c r="AS154" i="1"/>
  <c r="AR154" i="1"/>
  <c r="AQ154" i="1"/>
  <c r="AP154" i="1"/>
  <c r="AO154" i="1"/>
  <c r="AN154" i="1"/>
  <c r="AM154" i="1"/>
  <c r="AL154" i="1"/>
  <c r="AK154" i="1"/>
  <c r="AJ154" i="1"/>
  <c r="AI154" i="1"/>
  <c r="AT153" i="1"/>
  <c r="AS153" i="1"/>
  <c r="AR153" i="1"/>
  <c r="AQ153" i="1"/>
  <c r="AP153" i="1"/>
  <c r="AO153" i="1"/>
  <c r="AN153" i="1"/>
  <c r="AM153" i="1"/>
  <c r="AL153" i="1"/>
  <c r="AK153" i="1"/>
  <c r="AJ153" i="1"/>
  <c r="AI153" i="1"/>
  <c r="AT152" i="1"/>
  <c r="AS152" i="1"/>
  <c r="AR152" i="1"/>
  <c r="AQ152" i="1"/>
  <c r="AP152" i="1"/>
  <c r="AO152" i="1"/>
  <c r="AN152" i="1"/>
  <c r="AM152" i="1"/>
  <c r="AL152" i="1"/>
  <c r="AK152" i="1"/>
  <c r="AJ152" i="1"/>
  <c r="AI152" i="1"/>
  <c r="AT151" i="1"/>
  <c r="AS151" i="1"/>
  <c r="AR151" i="1"/>
  <c r="AQ151" i="1"/>
  <c r="AP151" i="1"/>
  <c r="AO151" i="1"/>
  <c r="AN151" i="1"/>
  <c r="AM151" i="1"/>
  <c r="AL151" i="1"/>
  <c r="AK151" i="1"/>
  <c r="AJ151" i="1"/>
  <c r="AI151" i="1"/>
  <c r="AT150" i="1"/>
  <c r="AS150" i="1"/>
  <c r="AR150" i="1"/>
  <c r="AQ150" i="1"/>
  <c r="AP150" i="1"/>
  <c r="AO150" i="1"/>
  <c r="AN150" i="1"/>
  <c r="AM150" i="1"/>
  <c r="AL150" i="1"/>
  <c r="AK150" i="1"/>
  <c r="AJ150" i="1"/>
  <c r="AI150" i="1"/>
  <c r="AT149" i="1"/>
  <c r="AS149" i="1"/>
  <c r="AR149" i="1"/>
  <c r="AQ149" i="1"/>
  <c r="AP149" i="1"/>
  <c r="AO149" i="1"/>
  <c r="AN149" i="1"/>
  <c r="AM149" i="1"/>
  <c r="AL149" i="1"/>
  <c r="AK149" i="1"/>
  <c r="AJ149" i="1"/>
  <c r="AI149" i="1"/>
  <c r="AT148" i="1"/>
  <c r="AS148" i="1"/>
  <c r="AR148" i="1"/>
  <c r="AQ148" i="1"/>
  <c r="AP148" i="1"/>
  <c r="AO148" i="1"/>
  <c r="AN148" i="1"/>
  <c r="AM148" i="1"/>
  <c r="AL148" i="1"/>
  <c r="AK148" i="1"/>
  <c r="AJ148" i="1"/>
  <c r="AI148" i="1"/>
  <c r="AT147" i="1"/>
  <c r="AS147" i="1"/>
  <c r="AR147" i="1"/>
  <c r="AQ147" i="1"/>
  <c r="AP147" i="1"/>
  <c r="AO147" i="1"/>
  <c r="AN147" i="1"/>
  <c r="AM147" i="1"/>
  <c r="AL147" i="1"/>
  <c r="AK147" i="1"/>
  <c r="AJ147" i="1"/>
  <c r="AI147" i="1"/>
  <c r="AT146" i="1"/>
  <c r="AS146" i="1"/>
  <c r="AR146" i="1"/>
  <c r="AQ146" i="1"/>
  <c r="AP146" i="1"/>
  <c r="AO146" i="1"/>
  <c r="AN146" i="1"/>
  <c r="AM146" i="1"/>
  <c r="AL146" i="1"/>
  <c r="AK146" i="1"/>
  <c r="AJ146" i="1"/>
  <c r="AI146" i="1"/>
  <c r="AT145" i="1"/>
  <c r="AS145" i="1"/>
  <c r="AR145" i="1"/>
  <c r="AQ145" i="1"/>
  <c r="AP145" i="1"/>
  <c r="AO145" i="1"/>
  <c r="AN145" i="1"/>
  <c r="AM145" i="1"/>
  <c r="AL145" i="1"/>
  <c r="AK145" i="1"/>
  <c r="AJ145" i="1"/>
  <c r="AI145" i="1"/>
  <c r="AT144" i="1"/>
  <c r="AS144" i="1"/>
  <c r="AR144" i="1"/>
  <c r="AQ144" i="1"/>
  <c r="AP144" i="1"/>
  <c r="AO144" i="1"/>
  <c r="AN144" i="1"/>
  <c r="AM144" i="1"/>
  <c r="AL144" i="1"/>
  <c r="AK144" i="1"/>
  <c r="AJ144" i="1"/>
  <c r="AI144" i="1"/>
  <c r="AT143" i="1"/>
  <c r="AS143" i="1"/>
  <c r="AR143" i="1"/>
  <c r="AQ143" i="1"/>
  <c r="AP143" i="1"/>
  <c r="AO143" i="1"/>
  <c r="AN143" i="1"/>
  <c r="AM143" i="1"/>
  <c r="AL143" i="1"/>
  <c r="AK143" i="1"/>
  <c r="AJ143" i="1"/>
  <c r="AI143" i="1"/>
  <c r="AT142" i="1"/>
  <c r="AS142" i="1"/>
  <c r="AR142" i="1"/>
  <c r="AQ142" i="1"/>
  <c r="AP142" i="1"/>
  <c r="AO142" i="1"/>
  <c r="AN142" i="1"/>
  <c r="AM142" i="1"/>
  <c r="AL142" i="1"/>
  <c r="AK142" i="1"/>
  <c r="AJ142" i="1"/>
  <c r="AI142" i="1"/>
  <c r="AT141" i="1"/>
  <c r="AS141" i="1"/>
  <c r="AR141" i="1"/>
  <c r="AQ141" i="1"/>
  <c r="AP141" i="1"/>
  <c r="AO141" i="1"/>
  <c r="AN141" i="1"/>
  <c r="AM141" i="1"/>
  <c r="AL141" i="1"/>
  <c r="AK141" i="1"/>
  <c r="AJ141" i="1"/>
  <c r="AI141" i="1"/>
  <c r="AT140" i="1"/>
  <c r="AS140" i="1"/>
  <c r="AR140" i="1"/>
  <c r="AQ140" i="1"/>
  <c r="AP140" i="1"/>
  <c r="AO140" i="1"/>
  <c r="AN140" i="1"/>
  <c r="AM140" i="1"/>
  <c r="AL140" i="1"/>
  <c r="AK140" i="1"/>
  <c r="AJ140" i="1"/>
  <c r="AI140" i="1"/>
  <c r="AT139" i="1"/>
  <c r="AS139" i="1"/>
  <c r="AR139" i="1"/>
  <c r="AQ139" i="1"/>
  <c r="AP139" i="1"/>
  <c r="AO139" i="1"/>
  <c r="AN139" i="1"/>
  <c r="AM139" i="1"/>
  <c r="AL139" i="1"/>
  <c r="AK139" i="1"/>
  <c r="AJ139" i="1"/>
  <c r="AI139" i="1"/>
  <c r="AT138" i="1"/>
  <c r="AS138" i="1"/>
  <c r="AR138" i="1"/>
  <c r="AQ138" i="1"/>
  <c r="AP138" i="1"/>
  <c r="AO138" i="1"/>
  <c r="AN138" i="1"/>
  <c r="AM138" i="1"/>
  <c r="AL138" i="1"/>
  <c r="AK138" i="1"/>
  <c r="AJ138" i="1"/>
  <c r="AI138" i="1"/>
  <c r="AT137" i="1"/>
  <c r="AS137" i="1"/>
  <c r="AR137" i="1"/>
  <c r="AQ137" i="1"/>
  <c r="AP137" i="1"/>
  <c r="AO137" i="1"/>
  <c r="AN137" i="1"/>
  <c r="AM137" i="1"/>
  <c r="AL137" i="1"/>
  <c r="AK137" i="1"/>
  <c r="AJ137" i="1"/>
  <c r="AI137" i="1"/>
  <c r="AT136" i="1"/>
  <c r="AS136" i="1"/>
  <c r="AR136" i="1"/>
  <c r="AQ136" i="1"/>
  <c r="AP136" i="1"/>
  <c r="AO136" i="1"/>
  <c r="AN136" i="1"/>
  <c r="AM136" i="1"/>
  <c r="AL136" i="1"/>
  <c r="AK136" i="1"/>
  <c r="AJ136" i="1"/>
  <c r="AI136" i="1"/>
  <c r="AT135" i="1"/>
  <c r="AS135" i="1"/>
  <c r="AR135" i="1"/>
  <c r="AQ135" i="1"/>
  <c r="AP135" i="1"/>
  <c r="AO135" i="1"/>
  <c r="AN135" i="1"/>
  <c r="AM135" i="1"/>
  <c r="AL135" i="1"/>
  <c r="AK135" i="1"/>
  <c r="AJ135" i="1"/>
  <c r="AI135" i="1"/>
  <c r="AT134" i="1"/>
  <c r="AS134" i="1"/>
  <c r="AR134" i="1"/>
  <c r="AQ134" i="1"/>
  <c r="AP134" i="1"/>
  <c r="AO134" i="1"/>
  <c r="AN134" i="1"/>
  <c r="AM134" i="1"/>
  <c r="AL134" i="1"/>
  <c r="AK134" i="1"/>
  <c r="AJ134" i="1"/>
  <c r="AI134" i="1"/>
  <c r="AT133" i="1"/>
  <c r="AS133" i="1"/>
  <c r="AR133" i="1"/>
  <c r="AQ133" i="1"/>
  <c r="AP133" i="1"/>
  <c r="AO133" i="1"/>
  <c r="AN133" i="1"/>
  <c r="AM133" i="1"/>
  <c r="AL133" i="1"/>
  <c r="AK133" i="1"/>
  <c r="AJ133" i="1"/>
  <c r="AI133" i="1"/>
  <c r="AT132" i="1"/>
  <c r="AS132" i="1"/>
  <c r="AR132" i="1"/>
  <c r="AQ132" i="1"/>
  <c r="AP132" i="1"/>
  <c r="AO132" i="1"/>
  <c r="AN132" i="1"/>
  <c r="AM132" i="1"/>
  <c r="AL132" i="1"/>
  <c r="AK132" i="1"/>
  <c r="AJ132" i="1"/>
  <c r="AI132" i="1"/>
  <c r="AT131" i="1"/>
  <c r="AS131" i="1"/>
  <c r="AR131" i="1"/>
  <c r="AQ131" i="1"/>
  <c r="AP131" i="1"/>
  <c r="AO131" i="1"/>
  <c r="AN131" i="1"/>
  <c r="AM131" i="1"/>
  <c r="AL131" i="1"/>
  <c r="AK131" i="1"/>
  <c r="AJ131" i="1"/>
  <c r="AI131" i="1"/>
  <c r="AT130" i="1"/>
  <c r="AS130" i="1"/>
  <c r="AR130" i="1"/>
  <c r="AQ130" i="1"/>
  <c r="AP130" i="1"/>
  <c r="AO130" i="1"/>
  <c r="AN130" i="1"/>
  <c r="AM130" i="1"/>
  <c r="AL130" i="1"/>
  <c r="AK130" i="1"/>
  <c r="AJ130" i="1"/>
  <c r="AI130" i="1"/>
  <c r="AT129" i="1"/>
  <c r="AS129" i="1"/>
  <c r="AR129" i="1"/>
  <c r="AQ129" i="1"/>
  <c r="AP129" i="1"/>
  <c r="AO129" i="1"/>
  <c r="AN129" i="1"/>
  <c r="AM129" i="1"/>
  <c r="AL129" i="1"/>
  <c r="AK129" i="1"/>
  <c r="AJ129" i="1"/>
  <c r="AI129" i="1"/>
  <c r="AT128" i="1"/>
  <c r="AS128" i="1"/>
  <c r="AR128" i="1"/>
  <c r="AQ128" i="1"/>
  <c r="AP128" i="1"/>
  <c r="AO128" i="1"/>
  <c r="AN128" i="1"/>
  <c r="AM128" i="1"/>
  <c r="AL128" i="1"/>
  <c r="AK128" i="1"/>
  <c r="AJ128" i="1"/>
  <c r="AI128" i="1"/>
  <c r="AT127" i="1"/>
  <c r="AS127" i="1"/>
  <c r="AR127" i="1"/>
  <c r="AQ127" i="1"/>
  <c r="AP127" i="1"/>
  <c r="AO127" i="1"/>
  <c r="AN127" i="1"/>
  <c r="AM127" i="1"/>
  <c r="AL127" i="1"/>
  <c r="AK127" i="1"/>
  <c r="AJ127" i="1"/>
  <c r="AI127" i="1"/>
  <c r="AT126" i="1"/>
  <c r="AS126" i="1"/>
  <c r="AR126" i="1"/>
  <c r="AQ126" i="1"/>
  <c r="AP126" i="1"/>
  <c r="AO126" i="1"/>
  <c r="AN126" i="1"/>
  <c r="AM126" i="1"/>
  <c r="AL126" i="1"/>
  <c r="AK126" i="1"/>
  <c r="AJ126" i="1"/>
  <c r="AI126" i="1"/>
  <c r="AT125" i="1"/>
  <c r="AS125" i="1"/>
  <c r="AR125" i="1"/>
  <c r="AQ125" i="1"/>
  <c r="AP125" i="1"/>
  <c r="AO125" i="1"/>
  <c r="AN125" i="1"/>
  <c r="AM125" i="1"/>
  <c r="AL125" i="1"/>
  <c r="AK125" i="1"/>
  <c r="AJ125" i="1"/>
  <c r="AI125" i="1"/>
  <c r="AT124" i="1"/>
  <c r="AS124" i="1"/>
  <c r="AR124" i="1"/>
  <c r="AQ124" i="1"/>
  <c r="AP124" i="1"/>
  <c r="AO124" i="1"/>
  <c r="AN124" i="1"/>
  <c r="AM124" i="1"/>
  <c r="AL124" i="1"/>
  <c r="AK124" i="1"/>
  <c r="AJ124" i="1"/>
  <c r="AI124" i="1"/>
  <c r="AT123" i="1"/>
  <c r="AS123" i="1"/>
  <c r="AR123" i="1"/>
  <c r="AQ123" i="1"/>
  <c r="AP123" i="1"/>
  <c r="AO123" i="1"/>
  <c r="AN123" i="1"/>
  <c r="AM123" i="1"/>
  <c r="AL123" i="1"/>
  <c r="AK123" i="1"/>
  <c r="AJ123" i="1"/>
  <c r="AI123" i="1"/>
  <c r="AT122" i="1"/>
  <c r="AS122" i="1"/>
  <c r="AR122" i="1"/>
  <c r="AQ122" i="1"/>
  <c r="AP122" i="1"/>
  <c r="AO122" i="1"/>
  <c r="AN122" i="1"/>
  <c r="AM122" i="1"/>
  <c r="AL122" i="1"/>
  <c r="AK122" i="1"/>
  <c r="AJ122" i="1"/>
  <c r="AI122" i="1"/>
  <c r="AT121" i="1"/>
  <c r="AS121" i="1"/>
  <c r="AR121" i="1"/>
  <c r="AQ121" i="1"/>
  <c r="AP121" i="1"/>
  <c r="AO121" i="1"/>
  <c r="AN121" i="1"/>
  <c r="AM121" i="1"/>
  <c r="AL121" i="1"/>
  <c r="AK121" i="1"/>
  <c r="AJ121" i="1"/>
  <c r="AI121" i="1"/>
  <c r="AT120" i="1"/>
  <c r="AS120" i="1"/>
  <c r="AR120" i="1"/>
  <c r="AQ120" i="1"/>
  <c r="AP120" i="1"/>
  <c r="AO120" i="1"/>
  <c r="AN120" i="1"/>
  <c r="AM120" i="1"/>
  <c r="AL120" i="1"/>
  <c r="AK120" i="1"/>
  <c r="AJ120" i="1"/>
  <c r="AI120" i="1"/>
  <c r="AT119" i="1"/>
  <c r="AS119" i="1"/>
  <c r="AR119" i="1"/>
  <c r="AQ119" i="1"/>
  <c r="AP119" i="1"/>
  <c r="AO119" i="1"/>
  <c r="AN119" i="1"/>
  <c r="AM119" i="1"/>
  <c r="AL119" i="1"/>
  <c r="AK119" i="1"/>
  <c r="AJ119" i="1"/>
  <c r="AI119" i="1"/>
  <c r="AT118" i="1"/>
  <c r="AS118" i="1"/>
  <c r="AR118" i="1"/>
  <c r="AQ118" i="1"/>
  <c r="AP118" i="1"/>
  <c r="AO118" i="1"/>
  <c r="AN118" i="1"/>
  <c r="AM118" i="1"/>
  <c r="AL118" i="1"/>
  <c r="AK118" i="1"/>
  <c r="AJ118" i="1"/>
  <c r="AI118" i="1"/>
  <c r="AT117" i="1"/>
  <c r="AS117" i="1"/>
  <c r="AR117" i="1"/>
  <c r="AQ117" i="1"/>
  <c r="AP117" i="1"/>
  <c r="AO117" i="1"/>
  <c r="AN117" i="1"/>
  <c r="AM117" i="1"/>
  <c r="AL117" i="1"/>
  <c r="AK117" i="1"/>
  <c r="AJ117" i="1"/>
  <c r="AI117" i="1"/>
  <c r="AT116" i="1"/>
  <c r="AS116" i="1"/>
  <c r="AR116" i="1"/>
  <c r="AQ116" i="1"/>
  <c r="AP116" i="1"/>
  <c r="AO116" i="1"/>
  <c r="AN116" i="1"/>
  <c r="AM116" i="1"/>
  <c r="AL116" i="1"/>
  <c r="AK116" i="1"/>
  <c r="AJ116" i="1"/>
  <c r="AI116" i="1"/>
  <c r="AT115" i="1"/>
  <c r="AS115" i="1"/>
  <c r="AR115" i="1"/>
  <c r="AQ115" i="1"/>
  <c r="AP115" i="1"/>
  <c r="AO115" i="1"/>
  <c r="AN115" i="1"/>
  <c r="AM115" i="1"/>
  <c r="AL115" i="1"/>
  <c r="AK115" i="1"/>
  <c r="AJ115" i="1"/>
  <c r="AI115" i="1"/>
  <c r="AT114" i="1"/>
  <c r="AS114" i="1"/>
  <c r="AR114" i="1"/>
  <c r="AQ114" i="1"/>
  <c r="AP114" i="1"/>
  <c r="AO114" i="1"/>
  <c r="AN114" i="1"/>
  <c r="AM114" i="1"/>
  <c r="AL114" i="1"/>
  <c r="AK114" i="1"/>
  <c r="AJ114" i="1"/>
  <c r="AI114" i="1"/>
  <c r="AT113" i="1"/>
  <c r="AS113" i="1"/>
  <c r="AR113" i="1"/>
  <c r="AQ113" i="1"/>
  <c r="AP113" i="1"/>
  <c r="AO113" i="1"/>
  <c r="AN113" i="1"/>
  <c r="AM113" i="1"/>
  <c r="AL113" i="1"/>
  <c r="AK113" i="1"/>
  <c r="AJ113" i="1"/>
  <c r="AI113" i="1"/>
  <c r="AT112" i="1"/>
  <c r="AS112" i="1"/>
  <c r="AR112" i="1"/>
  <c r="AQ112" i="1"/>
  <c r="AP112" i="1"/>
  <c r="AO112" i="1"/>
  <c r="AN112" i="1"/>
  <c r="AM112" i="1"/>
  <c r="AL112" i="1"/>
  <c r="AK112" i="1"/>
  <c r="AJ112" i="1"/>
  <c r="AI112" i="1"/>
  <c r="AT111" i="1"/>
  <c r="AS111" i="1"/>
  <c r="AR111" i="1"/>
  <c r="AQ111" i="1"/>
  <c r="AP111" i="1"/>
  <c r="AO111" i="1"/>
  <c r="AN111" i="1"/>
  <c r="AM111" i="1"/>
  <c r="AL111" i="1"/>
  <c r="AK111" i="1"/>
  <c r="AJ111" i="1"/>
  <c r="AI111" i="1"/>
  <c r="AT110" i="1"/>
  <c r="AS110" i="1"/>
  <c r="AR110" i="1"/>
  <c r="AQ110" i="1"/>
  <c r="AP110" i="1"/>
  <c r="AO110" i="1"/>
  <c r="AN110" i="1"/>
  <c r="AM110" i="1"/>
  <c r="AL110" i="1"/>
  <c r="AK110" i="1"/>
  <c r="AJ110" i="1"/>
  <c r="AI110" i="1"/>
  <c r="AT109" i="1"/>
  <c r="AS109" i="1"/>
  <c r="AR109" i="1"/>
  <c r="AQ109" i="1"/>
  <c r="AP109" i="1"/>
  <c r="AO109" i="1"/>
  <c r="AN109" i="1"/>
  <c r="AM109" i="1"/>
  <c r="AL109" i="1"/>
  <c r="AK109" i="1"/>
  <c r="AJ109" i="1"/>
  <c r="AI109" i="1"/>
  <c r="AT108" i="1"/>
  <c r="AS108" i="1"/>
  <c r="AR108" i="1"/>
  <c r="AQ108" i="1"/>
  <c r="AP108" i="1"/>
  <c r="AO108" i="1"/>
  <c r="AN108" i="1"/>
  <c r="AM108" i="1"/>
  <c r="AL108" i="1"/>
  <c r="AK108" i="1"/>
  <c r="AJ108" i="1"/>
  <c r="AI108" i="1"/>
  <c r="AT107" i="1"/>
  <c r="AS107" i="1"/>
  <c r="AR107" i="1"/>
  <c r="AQ107" i="1"/>
  <c r="AP107" i="1"/>
  <c r="AO107" i="1"/>
  <c r="AN107" i="1"/>
  <c r="AM107" i="1"/>
  <c r="AL107" i="1"/>
  <c r="AK107" i="1"/>
  <c r="AJ107" i="1"/>
  <c r="AI107" i="1"/>
  <c r="AT106" i="1"/>
  <c r="AS106" i="1"/>
  <c r="AR106" i="1"/>
  <c r="AQ106" i="1"/>
  <c r="AP106" i="1"/>
  <c r="AO106" i="1"/>
  <c r="AN106" i="1"/>
  <c r="AM106" i="1"/>
  <c r="AL106" i="1"/>
  <c r="AK106" i="1"/>
  <c r="AJ106" i="1"/>
  <c r="AI106" i="1"/>
  <c r="AT105" i="1"/>
  <c r="AS105" i="1"/>
  <c r="AR105" i="1"/>
  <c r="AQ105" i="1"/>
  <c r="AP105" i="1"/>
  <c r="AO105" i="1"/>
  <c r="AN105" i="1"/>
  <c r="AM105" i="1"/>
  <c r="AL105" i="1"/>
  <c r="AK105" i="1"/>
  <c r="AJ105" i="1"/>
  <c r="AI105" i="1"/>
  <c r="AT104" i="1"/>
  <c r="AS104" i="1"/>
  <c r="AR104" i="1"/>
  <c r="AQ104" i="1"/>
  <c r="AP104" i="1"/>
  <c r="AO104" i="1"/>
  <c r="AN104" i="1"/>
  <c r="AM104" i="1"/>
  <c r="AL104" i="1"/>
  <c r="AK104" i="1"/>
  <c r="AJ104" i="1"/>
  <c r="AI104" i="1"/>
  <c r="AT103" i="1"/>
  <c r="AS103" i="1"/>
  <c r="AR103" i="1"/>
  <c r="AQ103" i="1"/>
  <c r="AP103" i="1"/>
  <c r="AO103" i="1"/>
  <c r="AN103" i="1"/>
  <c r="AM103" i="1"/>
  <c r="AL103" i="1"/>
  <c r="AK103" i="1"/>
  <c r="AJ103" i="1"/>
  <c r="AI103" i="1"/>
  <c r="AT102" i="1"/>
  <c r="AS102" i="1"/>
  <c r="AR102" i="1"/>
  <c r="AQ102" i="1"/>
  <c r="AP102" i="1"/>
  <c r="AO102" i="1"/>
  <c r="AN102" i="1"/>
  <c r="AM102" i="1"/>
  <c r="AL102" i="1"/>
  <c r="AK102" i="1"/>
  <c r="AJ102" i="1"/>
  <c r="AI102" i="1"/>
  <c r="AT101" i="1"/>
  <c r="AS101" i="1"/>
  <c r="AR101" i="1"/>
  <c r="AQ101" i="1"/>
  <c r="AP101" i="1"/>
  <c r="AO101" i="1"/>
  <c r="AN101" i="1"/>
  <c r="AM101" i="1"/>
  <c r="AL101" i="1"/>
  <c r="AK101" i="1"/>
  <c r="AJ101" i="1"/>
  <c r="AI101" i="1"/>
  <c r="AT100" i="1"/>
  <c r="AS100" i="1"/>
  <c r="AR100" i="1"/>
  <c r="AQ100" i="1"/>
  <c r="AP100" i="1"/>
  <c r="AO100" i="1"/>
  <c r="AN100" i="1"/>
  <c r="AM100" i="1"/>
  <c r="AL100" i="1"/>
  <c r="AK100" i="1"/>
  <c r="AJ100" i="1"/>
  <c r="AI100" i="1"/>
  <c r="AT99" i="1"/>
  <c r="AS99" i="1"/>
  <c r="AR99" i="1"/>
  <c r="AQ99" i="1"/>
  <c r="AP99" i="1"/>
  <c r="AO99" i="1"/>
  <c r="AN99" i="1"/>
  <c r="AM99" i="1"/>
  <c r="AL99" i="1"/>
  <c r="AK99" i="1"/>
  <c r="AJ99" i="1"/>
  <c r="AI99" i="1"/>
  <c r="AT98" i="1"/>
  <c r="AS98" i="1"/>
  <c r="AR98" i="1"/>
  <c r="AQ98" i="1"/>
  <c r="AP98" i="1"/>
  <c r="AO98" i="1"/>
  <c r="AN98" i="1"/>
  <c r="AM98" i="1"/>
  <c r="AL98" i="1"/>
  <c r="AK98" i="1"/>
  <c r="AJ98" i="1"/>
  <c r="AI98" i="1"/>
  <c r="AT97" i="1"/>
  <c r="AS97" i="1"/>
  <c r="AR97" i="1"/>
  <c r="AQ97" i="1"/>
  <c r="AP97" i="1"/>
  <c r="AO97" i="1"/>
  <c r="AN97" i="1"/>
  <c r="AM97" i="1"/>
  <c r="AL97" i="1"/>
  <c r="AK97" i="1"/>
  <c r="AJ97" i="1"/>
  <c r="AI97" i="1"/>
  <c r="AT96" i="1"/>
  <c r="AS96" i="1"/>
  <c r="AR96" i="1"/>
  <c r="AQ96" i="1"/>
  <c r="AP96" i="1"/>
  <c r="AO96" i="1"/>
  <c r="AN96" i="1"/>
  <c r="AM96" i="1"/>
  <c r="AL96" i="1"/>
  <c r="AK96" i="1"/>
  <c r="AJ96" i="1"/>
  <c r="AI96" i="1"/>
  <c r="AT95" i="1"/>
  <c r="AS95" i="1"/>
  <c r="AR95" i="1"/>
  <c r="AQ95" i="1"/>
  <c r="AP95" i="1"/>
  <c r="AO95" i="1"/>
  <c r="AN95" i="1"/>
  <c r="AM95" i="1"/>
  <c r="AL95" i="1"/>
  <c r="AK95" i="1"/>
  <c r="AJ95" i="1"/>
  <c r="AI95" i="1"/>
  <c r="AT94" i="1"/>
  <c r="AS94" i="1"/>
  <c r="AR94" i="1"/>
  <c r="AQ94" i="1"/>
  <c r="AP94" i="1"/>
  <c r="AO94" i="1"/>
  <c r="AN94" i="1"/>
  <c r="AM94" i="1"/>
  <c r="AL94" i="1"/>
  <c r="AK94" i="1"/>
  <c r="AJ94" i="1"/>
  <c r="AI94" i="1"/>
  <c r="AT93" i="1"/>
  <c r="AS93" i="1"/>
  <c r="AR93" i="1"/>
  <c r="AQ93" i="1"/>
  <c r="AP93" i="1"/>
  <c r="AO93" i="1"/>
  <c r="AN93" i="1"/>
  <c r="AM93" i="1"/>
  <c r="AL93" i="1"/>
  <c r="AK93" i="1"/>
  <c r="AJ93" i="1"/>
  <c r="AI93" i="1"/>
  <c r="AT92" i="1"/>
  <c r="AS92" i="1"/>
  <c r="AR92" i="1"/>
  <c r="AQ92" i="1"/>
  <c r="AP92" i="1"/>
  <c r="AO92" i="1"/>
  <c r="AN92" i="1"/>
  <c r="AM92" i="1"/>
  <c r="AL92" i="1"/>
  <c r="AK92" i="1"/>
  <c r="AJ92" i="1"/>
  <c r="AI92" i="1"/>
  <c r="AT91" i="1"/>
  <c r="AS91" i="1"/>
  <c r="AR91" i="1"/>
  <c r="AQ91" i="1"/>
  <c r="AP91" i="1"/>
  <c r="AO91" i="1"/>
  <c r="AN91" i="1"/>
  <c r="AM91" i="1"/>
  <c r="AL91" i="1"/>
  <c r="AK91" i="1"/>
  <c r="AJ91" i="1"/>
  <c r="AI91" i="1"/>
  <c r="AT90" i="1"/>
  <c r="AS90" i="1"/>
  <c r="AR90" i="1"/>
  <c r="AQ90" i="1"/>
  <c r="AP90" i="1"/>
  <c r="AO90" i="1"/>
  <c r="AN90" i="1"/>
  <c r="AM90" i="1"/>
  <c r="AL90" i="1"/>
  <c r="AK90" i="1"/>
  <c r="AJ90" i="1"/>
  <c r="AI90" i="1"/>
  <c r="AT89" i="1"/>
  <c r="AS89" i="1"/>
  <c r="AR89" i="1"/>
  <c r="AQ89" i="1"/>
  <c r="AP89" i="1"/>
  <c r="AO89" i="1"/>
  <c r="AN89" i="1"/>
  <c r="AM89" i="1"/>
  <c r="AL89" i="1"/>
  <c r="AK89" i="1"/>
  <c r="AJ89" i="1"/>
  <c r="AI89" i="1"/>
  <c r="AT88" i="1"/>
  <c r="AS88" i="1"/>
  <c r="AR88" i="1"/>
  <c r="AQ88" i="1"/>
  <c r="AP88" i="1"/>
  <c r="AO88" i="1"/>
  <c r="AN88" i="1"/>
  <c r="AM88" i="1"/>
  <c r="AL88" i="1"/>
  <c r="AK88" i="1"/>
  <c r="AJ88" i="1"/>
  <c r="AI88" i="1"/>
  <c r="AT87" i="1"/>
  <c r="AS87" i="1"/>
  <c r="AR87" i="1"/>
  <c r="AQ87" i="1"/>
  <c r="AP87" i="1"/>
  <c r="AO87" i="1"/>
  <c r="AN87" i="1"/>
  <c r="AM87" i="1"/>
  <c r="AL87" i="1"/>
  <c r="AK87" i="1"/>
  <c r="AJ87" i="1"/>
  <c r="AI87" i="1"/>
  <c r="AT86" i="1"/>
  <c r="AS86" i="1"/>
  <c r="AR86" i="1"/>
  <c r="AQ86" i="1"/>
  <c r="AP86" i="1"/>
  <c r="AO86" i="1"/>
  <c r="AN86" i="1"/>
  <c r="AM86" i="1"/>
  <c r="AL86" i="1"/>
  <c r="AK86" i="1"/>
  <c r="AJ86" i="1"/>
  <c r="AI86" i="1"/>
  <c r="AT85" i="1"/>
  <c r="AS85" i="1"/>
  <c r="AR85" i="1"/>
  <c r="AQ85" i="1"/>
  <c r="AP85" i="1"/>
  <c r="AO85" i="1"/>
  <c r="AN85" i="1"/>
  <c r="AM85" i="1"/>
  <c r="AL85" i="1"/>
  <c r="AK85" i="1"/>
  <c r="AJ85" i="1"/>
  <c r="AI85" i="1"/>
  <c r="AT84" i="1"/>
  <c r="AS84" i="1"/>
  <c r="AR84" i="1"/>
  <c r="AQ84" i="1"/>
  <c r="AP84" i="1"/>
  <c r="AO84" i="1"/>
  <c r="AN84" i="1"/>
  <c r="AM84" i="1"/>
  <c r="AL84" i="1"/>
  <c r="AK84" i="1"/>
  <c r="AJ84" i="1"/>
  <c r="AI84" i="1"/>
  <c r="AT83" i="1"/>
  <c r="AS83" i="1"/>
  <c r="AR83" i="1"/>
  <c r="AQ83" i="1"/>
  <c r="AP83" i="1"/>
  <c r="AO83" i="1"/>
  <c r="AN83" i="1"/>
  <c r="AM83" i="1"/>
  <c r="AL83" i="1"/>
  <c r="AK83" i="1"/>
  <c r="AJ83" i="1"/>
  <c r="AI83" i="1"/>
  <c r="AT82" i="1"/>
  <c r="AS82" i="1"/>
  <c r="AR82" i="1"/>
  <c r="AQ82" i="1"/>
  <c r="AP82" i="1"/>
  <c r="AO82" i="1"/>
  <c r="AN82" i="1"/>
  <c r="AM82" i="1"/>
  <c r="AL82" i="1"/>
  <c r="AK82" i="1"/>
  <c r="AJ82" i="1"/>
  <c r="AI82" i="1"/>
  <c r="AT81" i="1"/>
  <c r="AS81" i="1"/>
  <c r="AR81" i="1"/>
  <c r="AQ81" i="1"/>
  <c r="AP81" i="1"/>
  <c r="AO81" i="1"/>
  <c r="AN81" i="1"/>
  <c r="AM81" i="1"/>
  <c r="AL81" i="1"/>
  <c r="AK81" i="1"/>
  <c r="AJ81" i="1"/>
  <c r="AI81" i="1"/>
  <c r="AT80" i="1"/>
  <c r="AS80" i="1"/>
  <c r="AR80" i="1"/>
  <c r="AQ80" i="1"/>
  <c r="AP80" i="1"/>
  <c r="AO80" i="1"/>
  <c r="AN80" i="1"/>
  <c r="AM80" i="1"/>
  <c r="AL80" i="1"/>
  <c r="AK80" i="1"/>
  <c r="AJ80" i="1"/>
  <c r="AI80" i="1"/>
  <c r="AT79" i="1"/>
  <c r="AS79" i="1"/>
  <c r="AR79" i="1"/>
  <c r="AQ79" i="1"/>
  <c r="AP79" i="1"/>
  <c r="AO79" i="1"/>
  <c r="AN79" i="1"/>
  <c r="AM79" i="1"/>
  <c r="AL79" i="1"/>
  <c r="AK79" i="1"/>
  <c r="AJ79" i="1"/>
  <c r="AI79" i="1"/>
  <c r="AT78" i="1"/>
  <c r="AS78" i="1"/>
  <c r="AR78" i="1"/>
  <c r="AQ78" i="1"/>
  <c r="AP78" i="1"/>
  <c r="AO78" i="1"/>
  <c r="AN78" i="1"/>
  <c r="AM78" i="1"/>
  <c r="AL78" i="1"/>
  <c r="AK78" i="1"/>
  <c r="AJ78" i="1"/>
  <c r="AI78" i="1"/>
  <c r="AT77" i="1"/>
  <c r="AS77" i="1"/>
  <c r="AR77" i="1"/>
  <c r="AQ77" i="1"/>
  <c r="AP77" i="1"/>
  <c r="AO77" i="1"/>
  <c r="AN77" i="1"/>
  <c r="AM77" i="1"/>
  <c r="AL77" i="1"/>
  <c r="AK77" i="1"/>
  <c r="AJ77" i="1"/>
  <c r="AI77" i="1"/>
  <c r="AT76" i="1"/>
  <c r="AS76" i="1"/>
  <c r="AR76" i="1"/>
  <c r="AQ76" i="1"/>
  <c r="AP76" i="1"/>
  <c r="AO76" i="1"/>
  <c r="AN76" i="1"/>
  <c r="AM76" i="1"/>
  <c r="AL76" i="1"/>
  <c r="AK76" i="1"/>
  <c r="AJ76" i="1"/>
  <c r="AI76" i="1"/>
  <c r="AT75" i="1"/>
  <c r="AS75" i="1"/>
  <c r="AR75" i="1"/>
  <c r="AQ75" i="1"/>
  <c r="AP75" i="1"/>
  <c r="AO75" i="1"/>
  <c r="AN75" i="1"/>
  <c r="AM75" i="1"/>
  <c r="AL75" i="1"/>
  <c r="AK75" i="1"/>
  <c r="AJ75" i="1"/>
  <c r="AI75" i="1"/>
  <c r="AT74" i="1"/>
  <c r="AS74" i="1"/>
  <c r="AR74" i="1"/>
  <c r="AQ74" i="1"/>
  <c r="AP74" i="1"/>
  <c r="AO74" i="1"/>
  <c r="AN74" i="1"/>
  <c r="AM74" i="1"/>
  <c r="AL74" i="1"/>
  <c r="AK74" i="1"/>
  <c r="AJ74" i="1"/>
  <c r="AI74" i="1"/>
  <c r="AT73" i="1"/>
  <c r="AS73" i="1"/>
  <c r="AR73" i="1"/>
  <c r="AQ73" i="1"/>
  <c r="AP73" i="1"/>
  <c r="AO73" i="1"/>
  <c r="AN73" i="1"/>
  <c r="AM73" i="1"/>
  <c r="AL73" i="1"/>
  <c r="AK73" i="1"/>
  <c r="AJ73" i="1"/>
  <c r="AI73" i="1"/>
  <c r="AT72" i="1"/>
  <c r="AS72" i="1"/>
  <c r="AR72" i="1"/>
  <c r="AQ72" i="1"/>
  <c r="AP72" i="1"/>
  <c r="AO72" i="1"/>
  <c r="AN72" i="1"/>
  <c r="AM72" i="1"/>
  <c r="AL72" i="1"/>
  <c r="AK72" i="1"/>
  <c r="AJ72" i="1"/>
  <c r="AI72" i="1"/>
  <c r="AT71" i="1"/>
  <c r="AS71" i="1"/>
  <c r="AR71" i="1"/>
  <c r="AQ71" i="1"/>
  <c r="AP71" i="1"/>
  <c r="AO71" i="1"/>
  <c r="AN71" i="1"/>
  <c r="AM71" i="1"/>
  <c r="AL71" i="1"/>
  <c r="AK71" i="1"/>
  <c r="AJ71" i="1"/>
  <c r="AI71" i="1"/>
  <c r="AT70" i="1"/>
  <c r="AS70" i="1"/>
  <c r="AR70" i="1"/>
  <c r="AQ70" i="1"/>
  <c r="AP70" i="1"/>
  <c r="AO70" i="1"/>
  <c r="AN70" i="1"/>
  <c r="AM70" i="1"/>
  <c r="AL70" i="1"/>
  <c r="AK70" i="1"/>
  <c r="AJ70" i="1"/>
  <c r="AI70" i="1"/>
  <c r="AT69" i="1"/>
  <c r="AS69" i="1"/>
  <c r="AR69" i="1"/>
  <c r="AQ69" i="1"/>
  <c r="AP69" i="1"/>
  <c r="AO69" i="1"/>
  <c r="AN69" i="1"/>
  <c r="AM69" i="1"/>
  <c r="AL69" i="1"/>
  <c r="AK69" i="1"/>
  <c r="AJ69" i="1"/>
  <c r="AI69" i="1"/>
  <c r="AT68" i="1"/>
  <c r="AS68" i="1"/>
  <c r="AR68" i="1"/>
  <c r="AQ68" i="1"/>
  <c r="AP68" i="1"/>
  <c r="AO68" i="1"/>
  <c r="AN68" i="1"/>
  <c r="AM68" i="1"/>
  <c r="AL68" i="1"/>
  <c r="AK68" i="1"/>
  <c r="AJ68" i="1"/>
  <c r="AI68" i="1"/>
  <c r="AT67" i="1"/>
  <c r="AS67" i="1"/>
  <c r="AR67" i="1"/>
  <c r="AQ67" i="1"/>
  <c r="AP67" i="1"/>
  <c r="AO67" i="1"/>
  <c r="AN67" i="1"/>
  <c r="AM67" i="1"/>
  <c r="AL67" i="1"/>
  <c r="AK67" i="1"/>
  <c r="AJ67" i="1"/>
  <c r="AI67" i="1"/>
  <c r="AT66" i="1"/>
  <c r="AS66" i="1"/>
  <c r="AR66" i="1"/>
  <c r="AQ66" i="1"/>
  <c r="AP66" i="1"/>
  <c r="AO66" i="1"/>
  <c r="AN66" i="1"/>
  <c r="AM66" i="1"/>
  <c r="AL66" i="1"/>
  <c r="AK66" i="1"/>
  <c r="AJ66" i="1"/>
  <c r="AI66" i="1"/>
  <c r="AT65" i="1"/>
  <c r="AS65" i="1"/>
  <c r="AR65" i="1"/>
  <c r="AQ65" i="1"/>
  <c r="AP65" i="1"/>
  <c r="AO65" i="1"/>
  <c r="AN65" i="1"/>
  <c r="AM65" i="1"/>
  <c r="AL65" i="1"/>
  <c r="AK65" i="1"/>
  <c r="AJ65" i="1"/>
  <c r="AI65" i="1"/>
  <c r="AT64" i="1"/>
  <c r="AS64" i="1"/>
  <c r="AR64" i="1"/>
  <c r="AQ64" i="1"/>
  <c r="AP64" i="1"/>
  <c r="AO64" i="1"/>
  <c r="AN64" i="1"/>
  <c r="AM64" i="1"/>
  <c r="AL64" i="1"/>
  <c r="AK64" i="1"/>
  <c r="AJ64" i="1"/>
  <c r="AI64" i="1"/>
  <c r="AT63" i="1"/>
  <c r="AS63" i="1"/>
  <c r="AR63" i="1"/>
  <c r="AQ63" i="1"/>
  <c r="AP63" i="1"/>
  <c r="AO63" i="1"/>
  <c r="AN63" i="1"/>
  <c r="AM63" i="1"/>
  <c r="AL63" i="1"/>
  <c r="AK63" i="1"/>
  <c r="AJ63" i="1"/>
  <c r="AI63" i="1"/>
  <c r="AT62" i="1"/>
  <c r="AS62" i="1"/>
  <c r="AR62" i="1"/>
  <c r="AQ62" i="1"/>
  <c r="AP62" i="1"/>
  <c r="AO62" i="1"/>
  <c r="AN62" i="1"/>
  <c r="AM62" i="1"/>
  <c r="AL62" i="1"/>
  <c r="AK62" i="1"/>
  <c r="AJ62" i="1"/>
  <c r="AI62" i="1"/>
  <c r="AT61" i="1"/>
  <c r="AS61" i="1"/>
  <c r="AR61" i="1"/>
  <c r="AQ61" i="1"/>
  <c r="AP61" i="1"/>
  <c r="AO61" i="1"/>
  <c r="AN61" i="1"/>
  <c r="AM61" i="1"/>
  <c r="AL61" i="1"/>
  <c r="AK61" i="1"/>
  <c r="AJ61" i="1"/>
  <c r="AI61" i="1"/>
  <c r="AT60" i="1"/>
  <c r="AS60" i="1"/>
  <c r="AR60" i="1"/>
  <c r="AQ60" i="1"/>
  <c r="AP60" i="1"/>
  <c r="AO60" i="1"/>
  <c r="AN60" i="1"/>
  <c r="AM60" i="1"/>
  <c r="AL60" i="1"/>
  <c r="AK60" i="1"/>
  <c r="AJ60" i="1"/>
  <c r="AI60" i="1"/>
  <c r="AT59" i="1"/>
  <c r="AS59" i="1"/>
  <c r="AR59" i="1"/>
  <c r="AQ59" i="1"/>
  <c r="AP59" i="1"/>
  <c r="AO59" i="1"/>
  <c r="AN59" i="1"/>
  <c r="AM59" i="1"/>
  <c r="AL59" i="1"/>
  <c r="AK59" i="1"/>
  <c r="AJ59" i="1"/>
  <c r="AI59" i="1"/>
  <c r="AT58" i="1"/>
  <c r="AS58" i="1"/>
  <c r="AR58" i="1"/>
  <c r="AQ58" i="1"/>
  <c r="AP58" i="1"/>
  <c r="AO58" i="1"/>
  <c r="AN58" i="1"/>
  <c r="AM58" i="1"/>
  <c r="AL58" i="1"/>
  <c r="AK58" i="1"/>
  <c r="AJ58" i="1"/>
  <c r="AI58" i="1"/>
  <c r="AT57" i="1"/>
  <c r="AS57" i="1"/>
  <c r="AR57" i="1"/>
  <c r="AQ57" i="1"/>
  <c r="AP57" i="1"/>
  <c r="AO57" i="1"/>
  <c r="AN57" i="1"/>
  <c r="AM57" i="1"/>
  <c r="AL57" i="1"/>
  <c r="AK57" i="1"/>
  <c r="AJ57" i="1"/>
  <c r="AI57" i="1"/>
  <c r="AT56" i="1"/>
  <c r="AS56" i="1"/>
  <c r="AR56" i="1"/>
  <c r="AQ56" i="1"/>
  <c r="AP56" i="1"/>
  <c r="AO56" i="1"/>
  <c r="AN56" i="1"/>
  <c r="AM56" i="1"/>
  <c r="AL56" i="1"/>
  <c r="AK56" i="1"/>
  <c r="AJ56" i="1"/>
  <c r="AI56" i="1"/>
  <c r="AT55" i="1"/>
  <c r="AS55" i="1"/>
  <c r="AR55" i="1"/>
  <c r="AQ55" i="1"/>
  <c r="AP55" i="1"/>
  <c r="AO55" i="1"/>
  <c r="AN55" i="1"/>
  <c r="AM55" i="1"/>
  <c r="AL55" i="1"/>
  <c r="AK55" i="1"/>
  <c r="AJ55" i="1"/>
  <c r="AI55" i="1"/>
  <c r="AT54" i="1"/>
  <c r="AS54" i="1"/>
  <c r="AR54" i="1"/>
  <c r="AQ54" i="1"/>
  <c r="AP54" i="1"/>
  <c r="AO54" i="1"/>
  <c r="AN54" i="1"/>
  <c r="AM54" i="1"/>
  <c r="AL54" i="1"/>
  <c r="AK54" i="1"/>
  <c r="AJ54" i="1"/>
  <c r="AI54" i="1"/>
  <c r="AT53" i="1"/>
  <c r="AS53" i="1"/>
  <c r="AR53" i="1"/>
  <c r="AQ53" i="1"/>
  <c r="AP53" i="1"/>
  <c r="AO53" i="1"/>
  <c r="AN53" i="1"/>
  <c r="AM53" i="1"/>
  <c r="AL53" i="1"/>
  <c r="AK53" i="1"/>
  <c r="AJ53" i="1"/>
  <c r="AI53" i="1"/>
  <c r="AT52" i="1"/>
  <c r="AS52" i="1"/>
  <c r="AR52" i="1"/>
  <c r="AQ52" i="1"/>
  <c r="AP52" i="1"/>
  <c r="AO52" i="1"/>
  <c r="AN52" i="1"/>
  <c r="AM52" i="1"/>
  <c r="AL52" i="1"/>
  <c r="AK52" i="1"/>
  <c r="AJ52" i="1"/>
  <c r="AI52" i="1"/>
  <c r="AT51" i="1"/>
  <c r="AS51" i="1"/>
  <c r="AR51" i="1"/>
  <c r="AQ51" i="1"/>
  <c r="AP51" i="1"/>
  <c r="AO51" i="1"/>
  <c r="AN51" i="1"/>
  <c r="AM51" i="1"/>
  <c r="AL51" i="1"/>
  <c r="AK51" i="1"/>
  <c r="AJ51" i="1"/>
  <c r="AI51" i="1"/>
  <c r="AT50" i="1"/>
  <c r="AS50" i="1"/>
  <c r="AR50" i="1"/>
  <c r="AQ50" i="1"/>
  <c r="AP50" i="1"/>
  <c r="AO50" i="1"/>
  <c r="AN50" i="1"/>
  <c r="AM50" i="1"/>
  <c r="AL50" i="1"/>
  <c r="AK50" i="1"/>
  <c r="AJ50" i="1"/>
  <c r="AI50" i="1"/>
  <c r="AT49" i="1"/>
  <c r="AS49" i="1"/>
  <c r="AR49" i="1"/>
  <c r="AQ49" i="1"/>
  <c r="AP49" i="1"/>
  <c r="AO49" i="1"/>
  <c r="AN49" i="1"/>
  <c r="AM49" i="1"/>
  <c r="AL49" i="1"/>
  <c r="AK49" i="1"/>
  <c r="AJ49" i="1"/>
  <c r="AI49" i="1"/>
  <c r="AT48" i="1"/>
  <c r="AS48" i="1"/>
  <c r="AR48" i="1"/>
  <c r="AQ48" i="1"/>
  <c r="AP48" i="1"/>
  <c r="AO48" i="1"/>
  <c r="AN48" i="1"/>
  <c r="AM48" i="1"/>
  <c r="AL48" i="1"/>
  <c r="AK48" i="1"/>
  <c r="AJ48" i="1"/>
  <c r="AI48" i="1"/>
  <c r="AT47" i="1"/>
  <c r="AS47" i="1"/>
  <c r="AR47" i="1"/>
  <c r="AQ47" i="1"/>
  <c r="AP47" i="1"/>
  <c r="AO47" i="1"/>
  <c r="AN47" i="1"/>
  <c r="AM47" i="1"/>
  <c r="AL47" i="1"/>
  <c r="AK47" i="1"/>
  <c r="AJ47" i="1"/>
  <c r="AI47" i="1"/>
  <c r="AT46" i="1"/>
  <c r="AS46" i="1"/>
  <c r="AR46" i="1"/>
  <c r="AQ46" i="1"/>
  <c r="AP46" i="1"/>
  <c r="AO46" i="1"/>
  <c r="AN46" i="1"/>
  <c r="AM46" i="1"/>
  <c r="AL46" i="1"/>
  <c r="AK46" i="1"/>
  <c r="AJ46" i="1"/>
  <c r="AI46" i="1"/>
  <c r="AT45" i="1"/>
  <c r="AS45" i="1"/>
  <c r="AR45" i="1"/>
  <c r="AQ45" i="1"/>
  <c r="AP45" i="1"/>
  <c r="AO45" i="1"/>
  <c r="AN45" i="1"/>
  <c r="AM45" i="1"/>
  <c r="AL45" i="1"/>
  <c r="AK45" i="1"/>
  <c r="AJ45" i="1"/>
  <c r="AI45" i="1"/>
  <c r="AT44" i="1"/>
  <c r="AS44" i="1"/>
  <c r="AR44" i="1"/>
  <c r="AQ44" i="1"/>
  <c r="AP44" i="1"/>
  <c r="AO44" i="1"/>
  <c r="AN44" i="1"/>
  <c r="AM44" i="1"/>
  <c r="AL44" i="1"/>
  <c r="AK44" i="1"/>
  <c r="AJ44" i="1"/>
  <c r="AI44" i="1"/>
  <c r="AT43" i="1"/>
  <c r="AS43" i="1"/>
  <c r="AR43" i="1"/>
  <c r="AQ43" i="1"/>
  <c r="AP43" i="1"/>
  <c r="AO43" i="1"/>
  <c r="AN43" i="1"/>
  <c r="AM43" i="1"/>
  <c r="AL43" i="1"/>
  <c r="AK43" i="1"/>
  <c r="AJ43" i="1"/>
  <c r="AI43" i="1"/>
  <c r="AT42" i="1"/>
  <c r="AS42" i="1"/>
  <c r="AR42" i="1"/>
  <c r="AQ42" i="1"/>
  <c r="AP42" i="1"/>
  <c r="AO42" i="1"/>
  <c r="AN42" i="1"/>
  <c r="AM42" i="1"/>
  <c r="AL42" i="1"/>
  <c r="AK42" i="1"/>
  <c r="AJ42" i="1"/>
  <c r="AI42" i="1"/>
  <c r="AT41" i="1"/>
  <c r="AS41" i="1"/>
  <c r="AR41" i="1"/>
  <c r="AQ41" i="1"/>
  <c r="AP41" i="1"/>
  <c r="AO41" i="1"/>
  <c r="AN41" i="1"/>
  <c r="AM41" i="1"/>
  <c r="AL41" i="1"/>
  <c r="AK41" i="1"/>
  <c r="AJ41" i="1"/>
  <c r="AI41" i="1"/>
  <c r="AT40" i="1"/>
  <c r="AS40" i="1"/>
  <c r="AR40" i="1"/>
  <c r="AQ40" i="1"/>
  <c r="AP40" i="1"/>
  <c r="AO40" i="1"/>
  <c r="AN40" i="1"/>
  <c r="AM40" i="1"/>
  <c r="AL40" i="1"/>
  <c r="AK40" i="1"/>
  <c r="AJ40" i="1"/>
  <c r="AI40" i="1"/>
  <c r="AT39" i="1"/>
  <c r="AS39" i="1"/>
  <c r="AR39" i="1"/>
  <c r="AQ39" i="1"/>
  <c r="AP39" i="1"/>
  <c r="AO39" i="1"/>
  <c r="AN39" i="1"/>
  <c r="AM39" i="1"/>
  <c r="AL39" i="1"/>
  <c r="AK39" i="1"/>
  <c r="AJ39" i="1"/>
  <c r="AI39" i="1"/>
  <c r="AT38" i="1"/>
  <c r="AS38" i="1"/>
  <c r="AR38" i="1"/>
  <c r="AQ38" i="1"/>
  <c r="AP38" i="1"/>
  <c r="AO38" i="1"/>
  <c r="AN38" i="1"/>
  <c r="AM38" i="1"/>
  <c r="AL38" i="1"/>
  <c r="AK38" i="1"/>
  <c r="AJ38" i="1"/>
  <c r="AI38" i="1"/>
  <c r="AT37" i="1"/>
  <c r="AS37" i="1"/>
  <c r="AR37" i="1"/>
  <c r="AQ37" i="1"/>
  <c r="AP37" i="1"/>
  <c r="AO37" i="1"/>
  <c r="AN37" i="1"/>
  <c r="AM37" i="1"/>
  <c r="AL37" i="1"/>
  <c r="AK37" i="1"/>
  <c r="AJ37" i="1"/>
  <c r="AI37" i="1"/>
  <c r="AT36" i="1"/>
  <c r="AS36" i="1"/>
  <c r="AR36" i="1"/>
  <c r="AQ36" i="1"/>
  <c r="AP36" i="1"/>
  <c r="AO36" i="1"/>
  <c r="AN36" i="1"/>
  <c r="AM36" i="1"/>
  <c r="AL36" i="1"/>
  <c r="AK36" i="1"/>
  <c r="AJ36" i="1"/>
  <c r="AI36" i="1"/>
  <c r="AT35" i="1"/>
  <c r="AS35" i="1"/>
  <c r="AR35" i="1"/>
  <c r="AQ35" i="1"/>
  <c r="AP35" i="1"/>
  <c r="AO35" i="1"/>
  <c r="AN35" i="1"/>
  <c r="AM35" i="1"/>
  <c r="AL35" i="1"/>
  <c r="AK35" i="1"/>
  <c r="AJ35" i="1"/>
  <c r="AI35" i="1"/>
  <c r="AT34" i="1"/>
  <c r="AS34" i="1"/>
  <c r="AR34" i="1"/>
  <c r="AQ34" i="1"/>
  <c r="AP34" i="1"/>
  <c r="AO34" i="1"/>
  <c r="AN34" i="1"/>
  <c r="AM34" i="1"/>
  <c r="AL34" i="1"/>
  <c r="AK34" i="1"/>
  <c r="AJ34" i="1"/>
  <c r="AI34" i="1"/>
  <c r="AT33" i="1"/>
  <c r="AS33" i="1"/>
  <c r="AR33" i="1"/>
  <c r="AQ33" i="1"/>
  <c r="AP33" i="1"/>
  <c r="AO33" i="1"/>
  <c r="AN33" i="1"/>
  <c r="AM33" i="1"/>
  <c r="AL33" i="1"/>
  <c r="AK33" i="1"/>
  <c r="AJ33" i="1"/>
  <c r="AI33" i="1"/>
  <c r="AT32" i="1"/>
  <c r="AS32" i="1"/>
  <c r="AR32" i="1"/>
  <c r="AQ32" i="1"/>
  <c r="AP32" i="1"/>
  <c r="AO32" i="1"/>
  <c r="AN32" i="1"/>
  <c r="AM32" i="1"/>
  <c r="AL32" i="1"/>
  <c r="AK32" i="1"/>
  <c r="AJ32" i="1"/>
  <c r="AI32" i="1"/>
  <c r="AT31" i="1"/>
  <c r="AS31" i="1"/>
  <c r="AR31" i="1"/>
  <c r="AQ31" i="1"/>
  <c r="AP31" i="1"/>
  <c r="AO31" i="1"/>
  <c r="AN31" i="1"/>
  <c r="AM31" i="1"/>
  <c r="AL31" i="1"/>
  <c r="AK31" i="1"/>
  <c r="AJ31" i="1"/>
  <c r="AI31" i="1"/>
  <c r="AT30" i="1"/>
  <c r="AS30" i="1"/>
  <c r="AR30" i="1"/>
  <c r="AQ30" i="1"/>
  <c r="AP30" i="1"/>
  <c r="AO30" i="1"/>
  <c r="AN30" i="1"/>
  <c r="AM30" i="1"/>
  <c r="AL30" i="1"/>
  <c r="AK30" i="1"/>
  <c r="AJ30" i="1"/>
  <c r="AI30" i="1"/>
  <c r="AT29" i="1"/>
  <c r="AS29" i="1"/>
  <c r="AR29" i="1"/>
  <c r="AQ29" i="1"/>
  <c r="AP29" i="1"/>
  <c r="AO29" i="1"/>
  <c r="AN29" i="1"/>
  <c r="AM29" i="1"/>
  <c r="AL29" i="1"/>
  <c r="AK29" i="1"/>
  <c r="AJ29" i="1"/>
  <c r="AI29" i="1"/>
  <c r="AT28" i="1"/>
  <c r="AS28" i="1"/>
  <c r="AR28" i="1"/>
  <c r="AQ28" i="1"/>
  <c r="AP28" i="1"/>
  <c r="AO28" i="1"/>
  <c r="AN28" i="1"/>
  <c r="AM28" i="1"/>
  <c r="AL28" i="1"/>
  <c r="AK28" i="1"/>
  <c r="AJ28" i="1"/>
  <c r="AI28" i="1"/>
  <c r="AT27" i="1"/>
  <c r="AS27" i="1"/>
  <c r="AR27" i="1"/>
  <c r="AQ27" i="1"/>
  <c r="AP27" i="1"/>
  <c r="AO27" i="1"/>
  <c r="AN27" i="1"/>
  <c r="AM27" i="1"/>
  <c r="AL27" i="1"/>
  <c r="AK27" i="1"/>
  <c r="AJ27" i="1"/>
  <c r="AI27" i="1"/>
  <c r="AT26" i="1"/>
  <c r="AS26" i="1"/>
  <c r="AR26" i="1"/>
  <c r="AQ26" i="1"/>
  <c r="AP26" i="1"/>
  <c r="AO26" i="1"/>
  <c r="AN26" i="1"/>
  <c r="AM26" i="1"/>
  <c r="AL26" i="1"/>
  <c r="AK26" i="1"/>
  <c r="AJ26" i="1"/>
  <c r="AI26" i="1"/>
  <c r="AT25" i="1"/>
  <c r="AS25" i="1"/>
  <c r="AR25" i="1"/>
  <c r="AQ25" i="1"/>
  <c r="AP25" i="1"/>
  <c r="AO25" i="1"/>
  <c r="AN25" i="1"/>
  <c r="AM25" i="1"/>
  <c r="AL25" i="1"/>
  <c r="AK25" i="1"/>
  <c r="AJ25" i="1"/>
  <c r="AI25" i="1"/>
  <c r="AT24" i="1"/>
  <c r="AS24" i="1"/>
  <c r="AR24" i="1"/>
  <c r="AQ24" i="1"/>
  <c r="AP24" i="1"/>
  <c r="AO24" i="1"/>
  <c r="AN24" i="1"/>
  <c r="AM24" i="1"/>
  <c r="AL24" i="1"/>
  <c r="AK24" i="1"/>
  <c r="AJ24" i="1"/>
  <c r="AI24" i="1"/>
  <c r="AT23" i="1"/>
  <c r="AS23" i="1"/>
  <c r="AR23" i="1"/>
  <c r="AQ23" i="1"/>
  <c r="AP23" i="1"/>
  <c r="AO23" i="1"/>
  <c r="AN23" i="1"/>
  <c r="AM23" i="1"/>
  <c r="AL23" i="1"/>
  <c r="AK23" i="1"/>
  <c r="AJ23" i="1"/>
  <c r="AI23" i="1"/>
  <c r="AT22" i="1"/>
  <c r="AS22" i="1"/>
  <c r="AR22" i="1"/>
  <c r="AQ22" i="1"/>
  <c r="AP22" i="1"/>
  <c r="AO22" i="1"/>
  <c r="AN22" i="1"/>
  <c r="AM22" i="1"/>
  <c r="AL22" i="1"/>
  <c r="AK22" i="1"/>
  <c r="AJ22" i="1"/>
  <c r="AI22" i="1"/>
  <c r="AT21" i="1"/>
  <c r="AS21" i="1"/>
  <c r="AR21" i="1"/>
  <c r="AQ21" i="1"/>
  <c r="AP21" i="1"/>
  <c r="AO21" i="1"/>
  <c r="AN21" i="1"/>
  <c r="AM21" i="1"/>
  <c r="AL21" i="1"/>
  <c r="AK21" i="1"/>
  <c r="AJ21" i="1"/>
  <c r="AI21" i="1"/>
  <c r="AT20" i="1"/>
  <c r="AS20" i="1"/>
  <c r="AR20" i="1"/>
  <c r="AQ20" i="1"/>
  <c r="AP20" i="1"/>
  <c r="AO20" i="1"/>
  <c r="AN20" i="1"/>
  <c r="AM20" i="1"/>
  <c r="AL20" i="1"/>
  <c r="AK20" i="1"/>
  <c r="AJ20" i="1"/>
  <c r="AI20" i="1"/>
  <c r="AT19" i="1"/>
  <c r="AS19" i="1"/>
  <c r="AR19" i="1"/>
  <c r="AQ19" i="1"/>
  <c r="AP19" i="1"/>
  <c r="AO19" i="1"/>
  <c r="AN19" i="1"/>
  <c r="AM19" i="1"/>
  <c r="AL19" i="1"/>
  <c r="AK19" i="1"/>
  <c r="AJ19" i="1"/>
  <c r="AI19" i="1"/>
  <c r="AT18" i="1"/>
  <c r="AS18" i="1"/>
  <c r="AR18" i="1"/>
  <c r="AQ18" i="1"/>
  <c r="AP18" i="1"/>
  <c r="AO18" i="1"/>
  <c r="AN18" i="1"/>
  <c r="AM18" i="1"/>
  <c r="AL18" i="1"/>
  <c r="AK18" i="1"/>
  <c r="AJ18" i="1"/>
  <c r="AI18" i="1"/>
  <c r="AT17" i="1"/>
  <c r="AS17" i="1"/>
  <c r="AR17" i="1"/>
  <c r="AQ17" i="1"/>
  <c r="AP17" i="1"/>
  <c r="AO17" i="1"/>
  <c r="AN17" i="1"/>
  <c r="AM17" i="1"/>
  <c r="AL17" i="1"/>
  <c r="AK17" i="1"/>
  <c r="AJ17" i="1"/>
  <c r="AI17" i="1"/>
  <c r="AT16" i="1"/>
  <c r="AS16" i="1"/>
  <c r="AR16" i="1"/>
  <c r="AQ16" i="1"/>
  <c r="AP16" i="1"/>
  <c r="AO16" i="1"/>
  <c r="AN16" i="1"/>
  <c r="AM16" i="1"/>
  <c r="AL16" i="1"/>
  <c r="AK16" i="1"/>
  <c r="AJ16" i="1"/>
  <c r="AI16" i="1"/>
  <c r="AT15" i="1"/>
  <c r="AS15" i="1"/>
  <c r="AR15" i="1"/>
  <c r="AQ15" i="1"/>
  <c r="AP15" i="1"/>
  <c r="AO15" i="1"/>
  <c r="AN15" i="1"/>
  <c r="AM15" i="1"/>
  <c r="AL15" i="1"/>
  <c r="AK15" i="1"/>
  <c r="AJ15" i="1"/>
  <c r="AI15" i="1"/>
  <c r="AT14" i="1"/>
  <c r="AS14" i="1"/>
  <c r="AR14" i="1"/>
  <c r="AQ14" i="1"/>
  <c r="AP14" i="1"/>
  <c r="AO14" i="1"/>
  <c r="AN14" i="1"/>
  <c r="AM14" i="1"/>
  <c r="AL14" i="1"/>
  <c r="AK14" i="1"/>
  <c r="AJ14" i="1"/>
  <c r="AI14" i="1"/>
  <c r="AT13" i="1"/>
  <c r="AS13" i="1"/>
  <c r="AR13" i="1"/>
  <c r="AQ13" i="1"/>
  <c r="AP13" i="1"/>
  <c r="AO13" i="1"/>
  <c r="AN13" i="1"/>
  <c r="AM13" i="1"/>
  <c r="AL13" i="1"/>
  <c r="AK13" i="1"/>
  <c r="AJ13" i="1"/>
  <c r="AI13" i="1"/>
  <c r="AT12" i="1"/>
  <c r="AS12" i="1"/>
  <c r="AR12" i="1"/>
  <c r="AQ12" i="1"/>
  <c r="AP12" i="1"/>
  <c r="AO12" i="1"/>
  <c r="AN12" i="1"/>
  <c r="AM12" i="1"/>
  <c r="AL12" i="1"/>
  <c r="AK12" i="1"/>
  <c r="AJ12" i="1"/>
  <c r="AI12" i="1"/>
  <c r="AT11" i="1"/>
  <c r="AS11" i="1"/>
  <c r="AR11" i="1"/>
  <c r="AQ11" i="1"/>
  <c r="AP11" i="1"/>
  <c r="AO11" i="1"/>
  <c r="AN11" i="1"/>
  <c r="AM11" i="1"/>
  <c r="AL11" i="1"/>
  <c r="AK11" i="1"/>
  <c r="AJ11" i="1"/>
  <c r="AI11" i="1"/>
  <c r="AT10" i="1"/>
  <c r="AS10" i="1"/>
  <c r="AR10" i="1"/>
  <c r="AQ10" i="1"/>
  <c r="AP10" i="1"/>
  <c r="AO10" i="1"/>
  <c r="AN10" i="1"/>
  <c r="AM10" i="1"/>
  <c r="AL10" i="1"/>
  <c r="AK10" i="1"/>
  <c r="AJ10" i="1"/>
  <c r="AI10" i="1"/>
  <c r="AT9" i="1"/>
  <c r="AS9" i="1"/>
  <c r="AR9" i="1"/>
  <c r="AQ9" i="1"/>
  <c r="AP9" i="1"/>
  <c r="AO9" i="1"/>
  <c r="AN9" i="1"/>
  <c r="AM9" i="1"/>
  <c r="AL9" i="1"/>
  <c r="AK9" i="1"/>
  <c r="AJ9" i="1"/>
  <c r="AI9" i="1"/>
  <c r="AT8" i="1"/>
  <c r="AS8" i="1"/>
  <c r="AR8" i="1"/>
  <c r="AQ8" i="1"/>
  <c r="AP8" i="1"/>
  <c r="AO8" i="1"/>
  <c r="AN8" i="1"/>
  <c r="AM8" i="1"/>
  <c r="AL8" i="1"/>
  <c r="AK8" i="1"/>
  <c r="AJ8" i="1"/>
  <c r="AI8" i="1"/>
  <c r="AT7" i="1"/>
  <c r="AS7" i="1"/>
  <c r="AR7" i="1"/>
  <c r="AQ7" i="1"/>
  <c r="AP7" i="1"/>
  <c r="AO7" i="1"/>
  <c r="AN7" i="1"/>
  <c r="AM7" i="1"/>
  <c r="AL7" i="1"/>
  <c r="AK7" i="1"/>
  <c r="AJ7" i="1"/>
  <c r="AI7" i="1"/>
  <c r="AT6" i="1"/>
  <c r="AS6" i="1"/>
  <c r="AR6" i="1"/>
  <c r="AQ6" i="1"/>
  <c r="AP6" i="1"/>
  <c r="AO6" i="1"/>
  <c r="AN6" i="1"/>
  <c r="AM6" i="1"/>
  <c r="AL6" i="1"/>
  <c r="AK6" i="1"/>
  <c r="AJ6" i="1"/>
  <c r="AI6" i="1"/>
  <c r="AT5" i="1"/>
  <c r="AS5" i="1"/>
  <c r="AR5" i="1"/>
  <c r="AQ5" i="1"/>
  <c r="AP5" i="1"/>
  <c r="AO5" i="1"/>
  <c r="AN5" i="1"/>
  <c r="AM5" i="1"/>
  <c r="AL5" i="1"/>
  <c r="AK5" i="1"/>
  <c r="AJ5" i="1"/>
  <c r="AI5" i="1"/>
  <c r="AT4" i="1"/>
  <c r="AS4" i="1"/>
  <c r="AR4" i="1"/>
  <c r="AQ4" i="1"/>
  <c r="AP4" i="1"/>
  <c r="AO4" i="1"/>
  <c r="AN4" i="1"/>
  <c r="AM4" i="1"/>
  <c r="AL4" i="1"/>
  <c r="AK4" i="1"/>
  <c r="AJ4" i="1"/>
  <c r="AI4" i="1"/>
  <c r="AT3" i="1"/>
  <c r="AS3" i="1"/>
  <c r="AR3" i="1"/>
  <c r="AQ3" i="1"/>
  <c r="AP3" i="1"/>
  <c r="AO3" i="1"/>
  <c r="AN3" i="1"/>
  <c r="AM3" i="1"/>
  <c r="AL3" i="1"/>
  <c r="AK3" i="1"/>
  <c r="AJ3" i="1"/>
  <c r="AI3" i="1"/>
  <c r="AT2" i="1"/>
  <c r="AS2" i="1"/>
  <c r="AR2" i="1"/>
  <c r="AQ2" i="1"/>
  <c r="AP2" i="1"/>
  <c r="AO2" i="1"/>
  <c r="AN2" i="1"/>
  <c r="AM2" i="1"/>
  <c r="AL2" i="1"/>
  <c r="AK2" i="1"/>
  <c r="AJ2" i="1"/>
  <c r="AI2" i="1"/>
  <c r="BW3" i="1"/>
  <c r="BW7" i="1"/>
  <c r="BW11" i="1"/>
  <c r="BW15" i="1"/>
  <c r="BW19" i="1"/>
  <c r="BW23" i="1"/>
  <c r="BW27" i="1"/>
  <c r="BW31" i="1"/>
  <c r="BW35" i="1"/>
  <c r="BW39" i="1"/>
  <c r="BW43" i="1"/>
  <c r="BW47" i="1"/>
  <c r="BW51" i="1"/>
  <c r="BW55" i="1"/>
  <c r="BW59" i="1"/>
  <c r="BW63" i="1"/>
  <c r="BW67" i="1"/>
  <c r="BW71" i="1"/>
  <c r="BW75" i="1"/>
  <c r="BW83" i="1"/>
  <c r="BW87" i="1"/>
  <c r="BW91" i="1"/>
  <c r="BW95" i="1"/>
  <c r="BW99" i="1"/>
  <c r="BW103" i="1"/>
  <c r="BW111" i="1"/>
  <c r="BW115" i="1"/>
  <c r="BW119" i="1"/>
  <c r="BW123" i="1"/>
  <c r="BW127" i="1"/>
  <c r="BW131" i="1"/>
  <c r="BW135" i="1"/>
  <c r="BW139" i="1"/>
  <c r="BW143" i="1"/>
  <c r="BW147" i="1"/>
  <c r="BW151" i="1"/>
  <c r="BW155" i="1"/>
  <c r="BW159" i="1"/>
  <c r="BW163" i="1"/>
  <c r="BW167" i="1"/>
  <c r="BW171" i="1"/>
  <c r="BW175" i="1"/>
  <c r="BW179" i="1"/>
  <c r="BW183" i="1"/>
  <c r="BW5" i="1"/>
  <c r="BW9" i="1"/>
  <c r="BI114"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30" i="1"/>
  <c r="BI631" i="1"/>
  <c r="BI632" i="1"/>
  <c r="BI633" i="1"/>
  <c r="BI634" i="1"/>
  <c r="BI635" i="1"/>
  <c r="BI636" i="1"/>
  <c r="BI637" i="1"/>
  <c r="BI638" i="1"/>
  <c r="BI639" i="1"/>
  <c r="BI641" i="1"/>
  <c r="BI642" i="1"/>
  <c r="BI643" i="1"/>
  <c r="BI644" i="1"/>
  <c r="BI645" i="1"/>
  <c r="BI647" i="1"/>
  <c r="BI648" i="1"/>
  <c r="BI649" i="1"/>
  <c r="BI650" i="1"/>
  <c r="BI651"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3" i="1"/>
  <c r="BI694" i="1"/>
  <c r="BI695" i="1"/>
  <c r="BI696" i="1"/>
  <c r="BW13" i="1"/>
  <c r="BW17" i="1"/>
  <c r="BW21" i="1"/>
  <c r="BW25" i="1"/>
  <c r="BW29" i="1"/>
  <c r="BW33" i="1"/>
  <c r="BW37" i="1"/>
  <c r="BW41" i="1"/>
  <c r="BW45" i="1"/>
  <c r="BW49" i="1"/>
  <c r="BW53" i="1"/>
  <c r="BW57" i="1"/>
  <c r="BW61" i="1"/>
  <c r="BW65" i="1"/>
  <c r="BW69" i="1"/>
  <c r="BW77" i="1"/>
  <c r="BW81" i="1"/>
  <c r="BW85" i="1"/>
  <c r="BW89" i="1"/>
  <c r="BW93" i="1"/>
  <c r="BW97" i="1"/>
  <c r="BW101" i="1"/>
  <c r="BW105" i="1"/>
  <c r="BW109" i="1"/>
  <c r="BW113" i="1"/>
  <c r="BW117" i="1"/>
  <c r="BW125" i="1"/>
  <c r="BW129" i="1"/>
  <c r="BW133" i="1"/>
  <c r="BW137" i="1"/>
  <c r="BW141" i="1"/>
  <c r="BW145" i="1"/>
  <c r="BW149" i="1"/>
  <c r="BW157" i="1"/>
  <c r="BW161" i="1"/>
  <c r="BW165" i="1"/>
  <c r="BW169" i="1"/>
  <c r="BW173" i="1"/>
  <c r="BW177" i="1"/>
  <c r="BW181" i="1"/>
  <c r="BW185" i="1"/>
  <c r="BW4" i="1"/>
  <c r="BW16" i="1"/>
  <c r="BW20" i="1"/>
  <c r="BW24" i="1"/>
  <c r="BW32" i="1"/>
  <c r="BW36" i="1"/>
  <c r="BW40" i="1"/>
  <c r="BW44" i="1"/>
  <c r="BW48" i="1"/>
  <c r="BW52" i="1"/>
  <c r="BW56" i="1"/>
  <c r="BW60" i="1"/>
  <c r="BW64" i="1"/>
  <c r="BW68" i="1"/>
  <c r="BW72" i="1"/>
  <c r="BW76" i="1"/>
  <c r="BW80" i="1"/>
  <c r="BW84" i="1"/>
  <c r="BW88" i="1"/>
  <c r="BW92" i="1"/>
  <c r="BW96" i="1"/>
  <c r="BW100" i="1"/>
  <c r="BW104" i="1"/>
  <c r="BW108" i="1"/>
  <c r="BW112" i="1"/>
  <c r="BW116" i="1"/>
  <c r="BW120" i="1"/>
  <c r="BW124" i="1"/>
  <c r="BW128" i="1"/>
  <c r="BW132" i="1"/>
  <c r="BW136" i="1"/>
  <c r="BW140" i="1"/>
  <c r="BW144" i="1"/>
  <c r="BW148" i="1"/>
  <c r="BW152" i="1"/>
  <c r="BW156" i="1"/>
  <c r="BW160" i="1"/>
  <c r="BW164" i="1"/>
  <c r="BW168" i="1"/>
  <c r="BW172" i="1"/>
  <c r="BW176" i="1"/>
  <c r="BW180" i="1"/>
  <c r="BW184" i="1"/>
  <c r="BI697" i="1"/>
  <c r="BI698" i="1"/>
  <c r="BI699" i="1"/>
  <c r="BI700" i="1"/>
  <c r="BI701" i="1"/>
  <c r="BI702" i="1"/>
  <c r="BI703" i="1"/>
  <c r="BI704" i="1"/>
  <c r="BI705" i="1"/>
  <c r="BI706" i="1"/>
  <c r="BI707" i="1"/>
  <c r="BI708" i="1"/>
  <c r="BI709" i="1"/>
  <c r="BI710" i="1"/>
  <c r="BI712" i="1"/>
  <c r="BI713" i="1"/>
  <c r="BI714" i="1"/>
  <c r="BI715" i="1"/>
  <c r="BI716" i="1"/>
  <c r="BI717" i="1"/>
  <c r="BI719" i="1"/>
  <c r="BI720" i="1"/>
  <c r="BI721" i="1"/>
  <c r="BI722" i="1"/>
  <c r="BI723" i="1"/>
  <c r="BI724" i="1"/>
  <c r="BI725" i="1"/>
  <c r="BI727" i="1"/>
  <c r="BI729" i="1"/>
  <c r="BI730" i="1"/>
  <c r="BI731" i="1"/>
  <c r="BI732" i="1"/>
  <c r="BI733" i="1"/>
  <c r="BI734" i="1"/>
  <c r="BI735" i="1"/>
  <c r="BI736" i="1"/>
  <c r="BI737" i="1"/>
  <c r="BI738" i="1"/>
  <c r="BI739" i="1"/>
  <c r="BI740" i="1"/>
  <c r="BI741" i="1"/>
  <c r="BW6" i="1"/>
  <c r="BW10" i="1"/>
  <c r="BW14" i="1"/>
  <c r="BW22" i="1"/>
  <c r="BW26" i="1"/>
  <c r="BW30" i="1"/>
  <c r="BW34" i="1"/>
  <c r="BW38" i="1"/>
  <c r="BW42" i="1"/>
  <c r="BW46" i="1"/>
  <c r="BW50" i="1"/>
  <c r="BW54" i="1"/>
  <c r="BW58" i="1"/>
  <c r="BW62" i="1"/>
  <c r="BW66" i="1"/>
  <c r="BW70" i="1"/>
  <c r="BW74" i="1"/>
  <c r="BW78" i="1"/>
  <c r="BW82" i="1"/>
  <c r="BW86" i="1"/>
  <c r="BW90" i="1"/>
  <c r="BW94" i="1"/>
  <c r="BW98" i="1"/>
  <c r="BW102" i="1"/>
  <c r="BW106" i="1"/>
  <c r="BW110" i="1"/>
  <c r="BW114" i="1"/>
  <c r="BW118" i="1"/>
  <c r="BW122" i="1"/>
  <c r="BW126" i="1"/>
  <c r="BW130" i="1"/>
  <c r="BW134" i="1"/>
  <c r="BW138" i="1"/>
  <c r="BW142" i="1"/>
  <c r="BW146" i="1"/>
  <c r="BW150" i="1"/>
  <c r="BW154" i="1"/>
  <c r="BW158" i="1"/>
  <c r="BW162" i="1"/>
  <c r="BW166" i="1"/>
  <c r="BW170" i="1"/>
  <c r="BW174" i="1"/>
  <c r="BW178" i="1"/>
  <c r="BW182" i="1"/>
  <c r="BI2" i="1"/>
  <c r="BI3" i="1"/>
  <c r="BI4" i="1"/>
  <c r="BI5"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1" i="1"/>
  <c r="BI112" i="1"/>
  <c r="BI113" i="1"/>
  <c r="BI115"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6" i="1"/>
  <c r="BI197" i="1"/>
  <c r="BI198" i="1"/>
  <c r="BI199" i="1"/>
  <c r="BI200" i="1"/>
  <c r="BI201" i="1"/>
  <c r="BI202" i="1"/>
  <c r="BI205" i="1"/>
  <c r="BI206" i="1"/>
  <c r="BI209" i="1"/>
  <c r="BI210" i="1"/>
  <c r="BI211" i="1"/>
  <c r="BI212" i="1"/>
  <c r="BI213" i="1"/>
  <c r="BI215" i="1"/>
  <c r="BI216" i="1"/>
  <c r="BI219" i="1"/>
  <c r="BI220" i="1"/>
  <c r="BI222" i="1"/>
  <c r="BI223" i="1"/>
  <c r="BI224" i="1"/>
  <c r="BI227" i="1"/>
  <c r="BI228" i="1"/>
  <c r="BI229" i="1"/>
  <c r="BI230" i="1"/>
  <c r="BI233" i="1"/>
  <c r="BI234" i="1"/>
  <c r="BI235" i="1"/>
  <c r="BI236" i="1"/>
  <c r="BI237" i="1"/>
  <c r="BI242" i="1"/>
  <c r="BI245" i="1"/>
  <c r="BI247" i="1"/>
  <c r="BI248" i="1"/>
  <c r="BI249" i="1"/>
  <c r="BI250" i="1"/>
  <c r="BI251" i="1"/>
  <c r="BI252" i="1"/>
  <c r="BI253" i="1"/>
  <c r="BI254" i="1"/>
  <c r="BI255" i="1"/>
  <c r="BI256" i="1"/>
  <c r="BI257" i="1"/>
  <c r="BI258" i="1"/>
  <c r="BI259" i="1"/>
  <c r="BI260" i="1"/>
  <c r="BI262" i="1"/>
  <c r="BI263" i="1"/>
  <c r="BI267" i="1"/>
  <c r="BI268" i="1"/>
  <c r="BI269" i="1"/>
  <c r="BI272" i="1"/>
  <c r="BI273" i="1"/>
  <c r="BI274" i="1"/>
  <c r="BI277" i="1"/>
  <c r="BI278" i="1"/>
  <c r="BI279" i="1"/>
  <c r="BI280" i="1"/>
  <c r="BI281" i="1"/>
  <c r="BI284" i="1"/>
  <c r="BI285" i="1"/>
  <c r="BI286" i="1"/>
  <c r="BI290" i="1"/>
  <c r="BI291" i="1"/>
  <c r="BI292" i="1"/>
  <c r="BI294" i="1"/>
  <c r="BI295" i="1"/>
  <c r="BI296" i="1"/>
  <c r="BI297" i="1"/>
  <c r="BI300" i="1"/>
  <c r="BI301" i="1"/>
  <c r="BI304" i="1"/>
  <c r="BI305" i="1"/>
  <c r="BI306" i="1"/>
  <c r="BI307" i="1"/>
  <c r="BI312" i="1"/>
  <c r="BI316" i="1"/>
  <c r="BI319" i="1"/>
  <c r="BI320" i="1"/>
  <c r="BI321" i="1"/>
  <c r="BI324" i="1"/>
  <c r="BI325" i="1"/>
  <c r="BI326" i="1"/>
  <c r="BI332" i="1"/>
  <c r="BI333" i="1"/>
  <c r="BI334" i="1"/>
  <c r="BI337" i="1"/>
  <c r="BI338" i="1"/>
  <c r="BI339" i="1"/>
  <c r="BI342" i="1"/>
  <c r="BI343" i="1"/>
  <c r="BI203" i="1"/>
  <c r="BI204" i="1"/>
  <c r="BI207" i="1"/>
  <c r="BI208" i="1"/>
  <c r="BI214" i="1"/>
  <c r="BI217" i="1"/>
  <c r="BI218" i="1"/>
  <c r="BI221" i="1"/>
  <c r="BI226" i="1"/>
  <c r="BI231" i="1"/>
  <c r="BI232" i="1"/>
  <c r="BI238" i="1"/>
  <c r="BI239" i="1"/>
  <c r="BI240" i="1"/>
  <c r="BI241" i="1"/>
  <c r="BI243" i="1"/>
  <c r="BI244" i="1"/>
  <c r="BI246" i="1"/>
  <c r="BI261" i="1"/>
  <c r="BI264" i="1"/>
  <c r="BI265" i="1"/>
  <c r="BI266" i="1"/>
  <c r="BI270" i="1"/>
  <c r="BI271" i="1"/>
  <c r="BI275" i="1"/>
  <c r="BI276" i="1"/>
  <c r="BI282" i="1"/>
  <c r="BI283" i="1"/>
  <c r="BI287" i="1"/>
  <c r="BI288" i="1"/>
  <c r="BI289" i="1"/>
  <c r="BI293" i="1"/>
  <c r="BI298" i="1"/>
  <c r="BI299" i="1"/>
  <c r="BI302" i="1"/>
  <c r="BI303" i="1"/>
  <c r="BI308" i="1"/>
  <c r="BI309" i="1"/>
  <c r="BI310" i="1"/>
  <c r="BI313" i="1"/>
  <c r="BI314" i="1"/>
  <c r="BI317" i="1"/>
  <c r="BI318" i="1"/>
  <c r="BI322" i="1"/>
  <c r="BI323" i="1"/>
  <c r="BI327" i="1"/>
  <c r="BI329" i="1"/>
  <c r="BI330" i="1"/>
  <c r="BI331" i="1"/>
  <c r="BI335" i="1"/>
  <c r="BI336" i="1"/>
  <c r="BI340" i="1"/>
  <c r="BI341" i="1"/>
  <c r="BI344" i="1"/>
  <c r="BI345" i="1"/>
  <c r="BI346" i="1"/>
  <c r="BI347" i="1"/>
  <c r="BI348" i="1"/>
  <c r="BI349" i="1"/>
  <c r="BI350" i="1"/>
  <c r="BI351" i="1"/>
  <c r="BI352" i="1"/>
  <c r="BI353" i="1"/>
  <c r="BI354" i="1"/>
  <c r="BI355" i="1"/>
  <c r="BI356" i="1"/>
  <c r="BI357" i="1"/>
  <c r="BI358" i="1"/>
  <c r="BI359" i="1"/>
  <c r="BI360" i="1"/>
  <c r="BI361" i="1"/>
  <c r="BI363" i="1"/>
  <c r="BI364" i="1"/>
  <c r="BI365" i="1"/>
  <c r="BI366" i="1"/>
  <c r="BI367" i="1"/>
  <c r="BI368" i="1"/>
  <c r="BI369" i="1"/>
  <c r="BI370" i="1"/>
  <c r="BI371" i="1"/>
  <c r="BI372" i="1"/>
  <c r="BI373" i="1"/>
  <c r="BI374" i="1"/>
  <c r="BI375" i="1"/>
  <c r="BI376" i="1"/>
  <c r="BI377" i="1"/>
  <c r="BI378" i="1"/>
  <c r="BI379" i="1"/>
  <c r="BI380" i="1"/>
  <c r="BI381" i="1"/>
  <c r="BI382" i="1"/>
  <c r="BI383" i="1"/>
  <c r="BI385" i="1"/>
  <c r="BI386" i="1"/>
  <c r="BI387" i="1"/>
  <c r="BI388" i="1"/>
  <c r="BI389" i="1"/>
  <c r="BI390" i="1"/>
  <c r="BI392" i="1"/>
  <c r="BI393" i="1"/>
  <c r="BI395" i="1"/>
  <c r="BI396" i="1"/>
  <c r="BI397" i="1"/>
  <c r="BI398" i="1"/>
  <c r="BI399" i="1"/>
  <c r="BI400" i="1"/>
  <c r="BI401" i="1"/>
  <c r="BI402" i="1"/>
  <c r="BI403" i="1"/>
  <c r="BI404" i="1"/>
  <c r="BI405" i="1"/>
  <c r="BI406" i="1"/>
  <c r="BI407" i="1"/>
  <c r="BI408" i="1"/>
  <c r="BI409" i="1"/>
  <c r="BI410" i="1"/>
  <c r="BI411" i="1"/>
  <c r="BI412" i="1"/>
  <c r="BI414" i="1"/>
  <c r="BI415" i="1"/>
  <c r="BI416" i="1"/>
  <c r="BI417" i="1"/>
  <c r="BI418" i="1"/>
  <c r="BI419" i="1"/>
  <c r="BI420" i="1"/>
  <c r="BI421" i="1"/>
  <c r="BI422" i="1"/>
  <c r="BI423" i="1"/>
  <c r="BI424" i="1"/>
  <c r="BI425" i="1"/>
  <c r="BI426" i="1"/>
  <c r="BI427" i="1"/>
  <c r="BI428" i="1"/>
  <c r="BI429" i="1"/>
  <c r="BI430" i="1"/>
  <c r="BI431" i="1"/>
  <c r="BI432" i="1"/>
  <c r="BI433" i="1"/>
  <c r="BI434" i="1"/>
  <c r="BI435"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4" i="1"/>
  <c r="BI495" i="1"/>
  <c r="BI496" i="1"/>
  <c r="BI497" i="1"/>
  <c r="BI498" i="1"/>
  <c r="BI499" i="1"/>
  <c r="BI500" i="1"/>
  <c r="BI502" i="1"/>
  <c r="BI503" i="1"/>
  <c r="BI504" i="1"/>
  <c r="BI505" i="1"/>
  <c r="BI506" i="1"/>
  <c r="BI507" i="1"/>
  <c r="BI508" i="1"/>
  <c r="BI509" i="1"/>
  <c r="BI510" i="1"/>
  <c r="BI511" i="1"/>
  <c r="BI512" i="1"/>
  <c r="BI513" i="1"/>
  <c r="BI514" i="1"/>
  <c r="BI515" i="1"/>
  <c r="BI516" i="1"/>
  <c r="BI517" i="1"/>
  <c r="BI518" i="1"/>
  <c r="BI519" i="1"/>
  <c r="BI520" i="1"/>
  <c r="BI521" i="1"/>
  <c r="BI522" i="1"/>
  <c r="BW186" i="1"/>
  <c r="BW187" i="1"/>
  <c r="BW188" i="1"/>
  <c r="BW189" i="1"/>
  <c r="BW191" i="1"/>
  <c r="BW192" i="1"/>
  <c r="BW193" i="1"/>
  <c r="BW194" i="1"/>
  <c r="BW195" i="1"/>
  <c r="BW196" i="1"/>
  <c r="BW197" i="1"/>
  <c r="BW198" i="1"/>
  <c r="BW199" i="1"/>
  <c r="BW200" i="1"/>
  <c r="BW201" i="1"/>
  <c r="BW203" i="1"/>
  <c r="BW204" i="1"/>
  <c r="BW205" i="1"/>
  <c r="BW206" i="1"/>
  <c r="BW207" i="1"/>
  <c r="BW209" i="1"/>
  <c r="BW210" i="1"/>
  <c r="BW211" i="1"/>
  <c r="BW212" i="1"/>
  <c r="BW214" i="1"/>
  <c r="BW215" i="1"/>
  <c r="BW216" i="1"/>
  <c r="BW217" i="1"/>
  <c r="BW219" i="1"/>
  <c r="BW220" i="1"/>
  <c r="BW221" i="1"/>
  <c r="BW222" i="1"/>
  <c r="BW223" i="1"/>
  <c r="BW224" i="1"/>
  <c r="BW225" i="1"/>
  <c r="BW226" i="1"/>
  <c r="BW227" i="1"/>
  <c r="BW228" i="1"/>
  <c r="BW229" i="1"/>
  <c r="BW230" i="1"/>
  <c r="BW231" i="1"/>
  <c r="BW232" i="1"/>
  <c r="BW233" i="1"/>
  <c r="BW234" i="1"/>
  <c r="BW235" i="1"/>
  <c r="BW236" i="1"/>
  <c r="BW238" i="1"/>
  <c r="BW239" i="1"/>
  <c r="BW240" i="1"/>
  <c r="BW242" i="1"/>
  <c r="BW243" i="1"/>
  <c r="BW244" i="1"/>
  <c r="BW245" i="1"/>
  <c r="BW246" i="1"/>
  <c r="BW247" i="1"/>
  <c r="BW248" i="1"/>
  <c r="BW337" i="1"/>
  <c r="BW338" i="1"/>
  <c r="BW339" i="1"/>
  <c r="BW340" i="1"/>
  <c r="BW341" i="1"/>
  <c r="BW342" i="1"/>
  <c r="BW343" i="1"/>
  <c r="BW344" i="1"/>
  <c r="BW345" i="1"/>
  <c r="BW346" i="1"/>
  <c r="BW347" i="1"/>
  <c r="BW348" i="1"/>
  <c r="BW349" i="1"/>
  <c r="BW350" i="1"/>
  <c r="BW351" i="1"/>
  <c r="BW352" i="1"/>
  <c r="BW353" i="1"/>
  <c r="BW354" i="1"/>
  <c r="BW355" i="1"/>
  <c r="BW356" i="1"/>
  <c r="BW357" i="1"/>
  <c r="BW358" i="1"/>
  <c r="BW359" i="1"/>
  <c r="BW360" i="1"/>
  <c r="BW361" i="1"/>
  <c r="BW362" i="1"/>
  <c r="BW363" i="1"/>
  <c r="BW364" i="1"/>
  <c r="BW365" i="1"/>
  <c r="BW8" i="1"/>
  <c r="BW12" i="1"/>
  <c r="BW208" i="1"/>
  <c r="BW249" i="1"/>
  <c r="BW250" i="1"/>
  <c r="BW251" i="1"/>
  <c r="BW252" i="1"/>
  <c r="BW253" i="1"/>
  <c r="BW254" i="1"/>
  <c r="BW255" i="1"/>
  <c r="BW256" i="1"/>
  <c r="BW257" i="1"/>
  <c r="BW258" i="1"/>
  <c r="BW259" i="1"/>
  <c r="BW260" i="1"/>
  <c r="BW261" i="1"/>
  <c r="BW262" i="1"/>
  <c r="BW263" i="1"/>
  <c r="BW264" i="1"/>
  <c r="BW265" i="1"/>
  <c r="BW266" i="1"/>
  <c r="BW267" i="1"/>
  <c r="BW268" i="1"/>
  <c r="BW269" i="1"/>
  <c r="BW270" i="1"/>
  <c r="BW271" i="1"/>
  <c r="BW272" i="1"/>
  <c r="BW273" i="1"/>
  <c r="BW274" i="1"/>
  <c r="BW275" i="1"/>
  <c r="BW276" i="1"/>
  <c r="BW277" i="1"/>
  <c r="BW278" i="1"/>
  <c r="BW279" i="1"/>
  <c r="BW280" i="1"/>
  <c r="BW281" i="1"/>
  <c r="BW282" i="1"/>
  <c r="BW283" i="1"/>
  <c r="BW284" i="1"/>
  <c r="BW285" i="1"/>
  <c r="BW286" i="1"/>
  <c r="BW287" i="1"/>
  <c r="BW288" i="1"/>
  <c r="BW289" i="1"/>
  <c r="BW290" i="1"/>
  <c r="BW291" i="1"/>
  <c r="BW292" i="1"/>
  <c r="BW293" i="1"/>
  <c r="BW294" i="1"/>
  <c r="BW295" i="1"/>
  <c r="BW296" i="1"/>
  <c r="BW297" i="1"/>
  <c r="BW298" i="1"/>
  <c r="BW299" i="1"/>
  <c r="BW300" i="1"/>
  <c r="BW301" i="1"/>
  <c r="BW302" i="1"/>
  <c r="BW303" i="1"/>
  <c r="BW305" i="1"/>
  <c r="BW306" i="1"/>
  <c r="BW307" i="1"/>
  <c r="BW308" i="1"/>
  <c r="BW309" i="1"/>
  <c r="BW311" i="1"/>
  <c r="BW312" i="1"/>
  <c r="BW313" i="1"/>
  <c r="BW314" i="1"/>
  <c r="BW315" i="1"/>
  <c r="BW316" i="1"/>
  <c r="BW317" i="1"/>
  <c r="BW318" i="1"/>
  <c r="BW319" i="1"/>
  <c r="BW320" i="1"/>
  <c r="BW321" i="1"/>
  <c r="BW322" i="1"/>
  <c r="BW323" i="1"/>
  <c r="BW324" i="1"/>
  <c r="BW325" i="1"/>
  <c r="BW326" i="1"/>
  <c r="BW327" i="1"/>
  <c r="BW328" i="1"/>
  <c r="BW329" i="1"/>
  <c r="BW330" i="1"/>
  <c r="BW331" i="1"/>
  <c r="BW332" i="1"/>
  <c r="BW333" i="1"/>
  <c r="BW334" i="1"/>
  <c r="BW335" i="1"/>
  <c r="BW336" i="1"/>
  <c r="BI328" i="1"/>
  <c r="BI391" i="1"/>
  <c r="BI436" i="1"/>
  <c r="BI493" i="1"/>
  <c r="BI501" i="1"/>
  <c r="BI629" i="1"/>
  <c r="BI742" i="1"/>
  <c r="BI225" i="1"/>
  <c r="BI362" i="1"/>
  <c r="BI413" i="1"/>
  <c r="BI565" i="1"/>
  <c r="BI718" i="1"/>
  <c r="BW28" i="1"/>
  <c r="BW107" i="1"/>
  <c r="BW213" i="1"/>
  <c r="BI692" i="1"/>
  <c r="BW18" i="1"/>
  <c r="BI652" i="1"/>
  <c r="BW366" i="1"/>
  <c r="BW367" i="1"/>
  <c r="BW368" i="1"/>
  <c r="BW369" i="1"/>
  <c r="BW370" i="1"/>
  <c r="BW371" i="1"/>
  <c r="BW372" i="1"/>
  <c r="BW373" i="1"/>
  <c r="BW374" i="1"/>
  <c r="BW375" i="1"/>
  <c r="BW376" i="1"/>
  <c r="BW377" i="1"/>
  <c r="BW378" i="1"/>
  <c r="BW379" i="1"/>
  <c r="BW380" i="1"/>
  <c r="BW381" i="1"/>
  <c r="BW382" i="1"/>
  <c r="BW383" i="1"/>
  <c r="BW384" i="1"/>
  <c r="BW385" i="1"/>
  <c r="BW386" i="1"/>
  <c r="BW387" i="1"/>
  <c r="BW388" i="1"/>
  <c r="BW389" i="1"/>
  <c r="BW390" i="1"/>
  <c r="BW391" i="1"/>
  <c r="BW392" i="1"/>
  <c r="BW393" i="1"/>
  <c r="BW394" i="1"/>
  <c r="BW395" i="1"/>
  <c r="BW396" i="1"/>
  <c r="BW397" i="1"/>
  <c r="BW398" i="1"/>
  <c r="BW399" i="1"/>
  <c r="BW400" i="1"/>
  <c r="BW401" i="1"/>
  <c r="BW402" i="1"/>
  <c r="BW403" i="1"/>
  <c r="BW404" i="1"/>
  <c r="BW405" i="1"/>
  <c r="BW406" i="1"/>
  <c r="BW407" i="1"/>
  <c r="BW408" i="1"/>
  <c r="BW409" i="1"/>
  <c r="BW410" i="1"/>
  <c r="BW411" i="1"/>
  <c r="BW412" i="1"/>
  <c r="BW413" i="1"/>
  <c r="BW414" i="1"/>
  <c r="BW415" i="1"/>
  <c r="BW416" i="1"/>
  <c r="BW417" i="1"/>
  <c r="BW418" i="1"/>
  <c r="BW419" i="1"/>
  <c r="BW420" i="1"/>
  <c r="BW421" i="1"/>
  <c r="BW422" i="1"/>
  <c r="BW423" i="1"/>
  <c r="BW424" i="1"/>
  <c r="BW425" i="1"/>
  <c r="BW426" i="1"/>
  <c r="BW427" i="1"/>
  <c r="BW428" i="1"/>
  <c r="BW429" i="1"/>
  <c r="BW430" i="1"/>
  <c r="BW431" i="1"/>
  <c r="BW432" i="1"/>
  <c r="BW433" i="1"/>
  <c r="BW434" i="1"/>
  <c r="BW435" i="1"/>
  <c r="BW436" i="1"/>
  <c r="BW437" i="1"/>
  <c r="BW438" i="1"/>
  <c r="BW439" i="1"/>
  <c r="BW440" i="1"/>
  <c r="BW441" i="1"/>
  <c r="BW442" i="1"/>
  <c r="BW444" i="1"/>
  <c r="BW445" i="1"/>
  <c r="BW446" i="1"/>
  <c r="BW447" i="1"/>
  <c r="BW448" i="1"/>
  <c r="BW449" i="1"/>
  <c r="BW450" i="1"/>
  <c r="BW451" i="1"/>
  <c r="BW452" i="1"/>
  <c r="BW453" i="1"/>
  <c r="BW454" i="1"/>
  <c r="BW455" i="1"/>
  <c r="BW456" i="1"/>
  <c r="BW457" i="1"/>
  <c r="BW458" i="1"/>
  <c r="BW459" i="1"/>
  <c r="BW460" i="1"/>
  <c r="BW461" i="1"/>
  <c r="BW462" i="1"/>
  <c r="BW463" i="1"/>
  <c r="BW464" i="1"/>
  <c r="BW465" i="1"/>
  <c r="BW466" i="1"/>
  <c r="BW467" i="1"/>
  <c r="BW468" i="1"/>
  <c r="BW469" i="1"/>
  <c r="BW470" i="1"/>
  <c r="BW471" i="1"/>
  <c r="BW472" i="1"/>
  <c r="BW473" i="1"/>
  <c r="BW474" i="1"/>
  <c r="BW475" i="1"/>
  <c r="BW476" i="1"/>
  <c r="BW477" i="1"/>
  <c r="BW478" i="1"/>
  <c r="BW479" i="1"/>
  <c r="BW480" i="1"/>
  <c r="BW481" i="1"/>
  <c r="BW482" i="1"/>
  <c r="BW483" i="1"/>
  <c r="BW484" i="1"/>
  <c r="BW485" i="1"/>
  <c r="BW486" i="1"/>
  <c r="BW487" i="1"/>
  <c r="BW488" i="1"/>
  <c r="BW489" i="1"/>
  <c r="BW490" i="1"/>
  <c r="BW491" i="1"/>
  <c r="BW492" i="1"/>
  <c r="BW493" i="1"/>
  <c r="BW494" i="1"/>
  <c r="BW495" i="1"/>
  <c r="BW496" i="1"/>
  <c r="BW497" i="1"/>
  <c r="BW498" i="1"/>
  <c r="BW499" i="1"/>
  <c r="BW500" i="1"/>
  <c r="BW501" i="1"/>
  <c r="BW502" i="1"/>
  <c r="BW503" i="1"/>
  <c r="BW504" i="1"/>
  <c r="BW505" i="1"/>
  <c r="BW506" i="1"/>
  <c r="BW507" i="1"/>
  <c r="BW508" i="1"/>
  <c r="BW509" i="1"/>
  <c r="BW510" i="1"/>
  <c r="BW511" i="1"/>
  <c r="BW512" i="1"/>
  <c r="BW513" i="1"/>
  <c r="BW514" i="1"/>
  <c r="BW515" i="1"/>
  <c r="BW516" i="1"/>
  <c r="BW517" i="1"/>
  <c r="BW518" i="1"/>
  <c r="BW519" i="1"/>
  <c r="BW520" i="1"/>
  <c r="BW521" i="1"/>
  <c r="BW522" i="1"/>
  <c r="BW523" i="1"/>
  <c r="BW524" i="1"/>
  <c r="BW525" i="1"/>
  <c r="BW526" i="1"/>
  <c r="BW527" i="1"/>
  <c r="BW528" i="1"/>
  <c r="BW529" i="1"/>
  <c r="BW530" i="1"/>
  <c r="BW531" i="1"/>
  <c r="BW532" i="1"/>
  <c r="BW533" i="1"/>
  <c r="BW534" i="1"/>
  <c r="BW535" i="1"/>
  <c r="BW536" i="1"/>
  <c r="BW537" i="1"/>
  <c r="BW538" i="1"/>
  <c r="BW539" i="1"/>
  <c r="BW540" i="1"/>
  <c r="BW541" i="1"/>
  <c r="BW542" i="1"/>
  <c r="BW543" i="1"/>
  <c r="BW544" i="1"/>
  <c r="BW545" i="1"/>
  <c r="BW546" i="1"/>
  <c r="BW547" i="1"/>
  <c r="BW548" i="1"/>
  <c r="BW549" i="1"/>
  <c r="BW550" i="1"/>
  <c r="BW551" i="1"/>
  <c r="BW552" i="1"/>
  <c r="BW553" i="1"/>
  <c r="BW554" i="1"/>
  <c r="BW555" i="1"/>
  <c r="BW556" i="1"/>
  <c r="BW557" i="1"/>
  <c r="BW558" i="1"/>
  <c r="BW559" i="1"/>
  <c r="BW560" i="1"/>
  <c r="BW561" i="1"/>
  <c r="BW562" i="1"/>
  <c r="BW563" i="1"/>
  <c r="BW564" i="1"/>
  <c r="BW565" i="1"/>
  <c r="BW566" i="1"/>
  <c r="BW567" i="1"/>
  <c r="BW568" i="1"/>
  <c r="BW569" i="1"/>
  <c r="BW570" i="1"/>
  <c r="BW571" i="1"/>
  <c r="BW572" i="1"/>
  <c r="BW573" i="1"/>
  <c r="BW574" i="1"/>
  <c r="BW575" i="1"/>
  <c r="BW576" i="1"/>
  <c r="BW577" i="1"/>
  <c r="BW578" i="1"/>
  <c r="BW579" i="1"/>
  <c r="BW580" i="1"/>
  <c r="BW581" i="1"/>
  <c r="BW582" i="1"/>
  <c r="BW583" i="1"/>
  <c r="BW584" i="1"/>
  <c r="BW585" i="1"/>
  <c r="BW586" i="1"/>
  <c r="BW587" i="1"/>
  <c r="BW588" i="1"/>
  <c r="BW589" i="1"/>
  <c r="BW590" i="1"/>
  <c r="BW591" i="1"/>
  <c r="BW592" i="1"/>
  <c r="BW593" i="1"/>
  <c r="BW594" i="1"/>
  <c r="BW595" i="1"/>
  <c r="BW596" i="1"/>
  <c r="BW597" i="1"/>
  <c r="BW598" i="1"/>
  <c r="BW599" i="1"/>
  <c r="BW600" i="1"/>
  <c r="BW601" i="1"/>
  <c r="BW602" i="1"/>
  <c r="BW603" i="1"/>
  <c r="BW604" i="1"/>
  <c r="BW605" i="1"/>
  <c r="BW606" i="1"/>
  <c r="BW607" i="1"/>
  <c r="BW608" i="1"/>
  <c r="BW610" i="1"/>
  <c r="BW611" i="1"/>
  <c r="BW612" i="1"/>
  <c r="BW613" i="1"/>
  <c r="BW614" i="1"/>
  <c r="BW615" i="1"/>
  <c r="BW616" i="1"/>
  <c r="BW617" i="1"/>
  <c r="BW618" i="1"/>
  <c r="BW619" i="1"/>
  <c r="BW620" i="1"/>
  <c r="BW621" i="1"/>
  <c r="BW622" i="1"/>
  <c r="BW623" i="1"/>
  <c r="BW624" i="1"/>
  <c r="BW218" i="1"/>
  <c r="BW625" i="1"/>
  <c r="BW626" i="1"/>
  <c r="BW627" i="1"/>
  <c r="BW628" i="1"/>
  <c r="BW629" i="1"/>
  <c r="BW630" i="1"/>
  <c r="BW631" i="1"/>
  <c r="BW632" i="1"/>
  <c r="BW633" i="1"/>
  <c r="BW634" i="1"/>
  <c r="BW635" i="1"/>
  <c r="BW636" i="1"/>
  <c r="BW637" i="1"/>
  <c r="BW638" i="1"/>
  <c r="BW639" i="1"/>
  <c r="BW640" i="1"/>
  <c r="BW641" i="1"/>
  <c r="BW642" i="1"/>
  <c r="BW643" i="1"/>
  <c r="BW644" i="1"/>
  <c r="BW645" i="1"/>
  <c r="BW646" i="1"/>
  <c r="BW647" i="1"/>
  <c r="BW648" i="1"/>
  <c r="BW649" i="1"/>
  <c r="BW650" i="1"/>
  <c r="BW651" i="1"/>
  <c r="BW652" i="1"/>
  <c r="BW653" i="1"/>
  <c r="BW654" i="1"/>
  <c r="BW655" i="1"/>
  <c r="BW656" i="1"/>
  <c r="BW657" i="1"/>
  <c r="BW658" i="1"/>
  <c r="BW659" i="1"/>
  <c r="BW660" i="1"/>
  <c r="BW661" i="1"/>
  <c r="BW662" i="1"/>
  <c r="BW663" i="1"/>
  <c r="BW664" i="1"/>
  <c r="BW665" i="1"/>
  <c r="BW666" i="1"/>
  <c r="BW667" i="1"/>
  <c r="BW668" i="1"/>
  <c r="BW669" i="1"/>
  <c r="BW670" i="1"/>
  <c r="BW671" i="1"/>
  <c r="BW672" i="1"/>
  <c r="BW673" i="1"/>
  <c r="BW674" i="1"/>
  <c r="BW675" i="1"/>
  <c r="BW676" i="1"/>
  <c r="BW677" i="1"/>
  <c r="BW678" i="1"/>
  <c r="BW679" i="1"/>
  <c r="BW680" i="1"/>
  <c r="BW681" i="1"/>
  <c r="BW682" i="1"/>
  <c r="BW683" i="1"/>
  <c r="BW684" i="1"/>
  <c r="BW685" i="1"/>
  <c r="BW686" i="1"/>
  <c r="BW687" i="1"/>
  <c r="BW688" i="1"/>
  <c r="BW689" i="1"/>
  <c r="BW690" i="1"/>
  <c r="BW691" i="1"/>
  <c r="BW692" i="1"/>
  <c r="BW693" i="1"/>
  <c r="BW694" i="1"/>
  <c r="BW695" i="1"/>
  <c r="BW696" i="1"/>
  <c r="BW697" i="1"/>
  <c r="BW698" i="1"/>
  <c r="BW699" i="1"/>
  <c r="BW700" i="1"/>
  <c r="BW701" i="1"/>
  <c r="BW702" i="1"/>
  <c r="BW703" i="1"/>
  <c r="BW704" i="1"/>
  <c r="BW705" i="1"/>
  <c r="BW706" i="1"/>
  <c r="BW707" i="1"/>
  <c r="BW708" i="1"/>
  <c r="BW709" i="1"/>
  <c r="BI394" i="1"/>
  <c r="BW121" i="1"/>
  <c r="BW153" i="1"/>
  <c r="BW190" i="1"/>
  <c r="BW202" i="1"/>
  <c r="BI640" i="1"/>
  <c r="BW443" i="1"/>
  <c r="BW241" i="1"/>
  <c r="BW609" i="1"/>
  <c r="BI116" i="1"/>
  <c r="BI110" i="1"/>
  <c r="BI311" i="1"/>
  <c r="BI315" i="1"/>
  <c r="BI384" i="1"/>
  <c r="BW710" i="1"/>
  <c r="BW711" i="1"/>
  <c r="BW712" i="1"/>
  <c r="BW713" i="1"/>
  <c r="BW714" i="1"/>
  <c r="BW715" i="1"/>
  <c r="BW716" i="1"/>
  <c r="BW717" i="1"/>
  <c r="BW718" i="1"/>
  <c r="BW719" i="1"/>
  <c r="BI728" i="1"/>
  <c r="BW73" i="1"/>
  <c r="BW79" i="1"/>
  <c r="BI195" i="1"/>
  <c r="BW720" i="1"/>
  <c r="BW721" i="1"/>
  <c r="BW722" i="1"/>
  <c r="BW723" i="1"/>
  <c r="BW724" i="1"/>
  <c r="BW725" i="1"/>
  <c r="BW726" i="1"/>
  <c r="BW727" i="1"/>
  <c r="BW728" i="1"/>
  <c r="BW729" i="1"/>
  <c r="BW730" i="1"/>
  <c r="BW731" i="1"/>
  <c r="BW732" i="1"/>
  <c r="BW733" i="1"/>
  <c r="BW734" i="1"/>
  <c r="BW735" i="1"/>
  <c r="BW736" i="1"/>
  <c r="BW737" i="1"/>
  <c r="BW738" i="1"/>
  <c r="BW739" i="1"/>
  <c r="BW740" i="1"/>
  <c r="BW741" i="1"/>
  <c r="BW742" i="1"/>
  <c r="BI726" i="1"/>
  <c r="BW237" i="1"/>
  <c r="BW310" i="1"/>
  <c r="BI646" i="1"/>
  <c r="BW304" i="1"/>
  <c r="BI711" i="1"/>
  <c r="BW2" i="1"/>
  <c r="U712" i="1"/>
  <c r="U679" i="1"/>
  <c r="U617" i="1"/>
  <c r="U601" i="1"/>
  <c r="U598" i="1"/>
  <c r="U591" i="1"/>
  <c r="U585" i="1"/>
  <c r="U571" i="1"/>
  <c r="U549" i="1"/>
  <c r="U538" i="1"/>
  <c r="U527" i="1"/>
  <c r="U519" i="1"/>
  <c r="U506" i="1"/>
  <c r="U443" i="1"/>
  <c r="U429" i="1"/>
  <c r="U401" i="1"/>
  <c r="U395" i="1"/>
  <c r="U382" i="1"/>
  <c r="U374" i="1"/>
  <c r="U363" i="1"/>
  <c r="U356" i="1"/>
  <c r="U282" i="1"/>
  <c r="U233" i="1"/>
  <c r="U192" i="1"/>
  <c r="U186" i="1"/>
  <c r="U163" i="1"/>
  <c r="U153" i="1"/>
  <c r="U129" i="1"/>
  <c r="U118" i="1"/>
  <c r="U67" i="1"/>
  <c r="U51" i="1"/>
  <c r="U16" i="1"/>
  <c r="U11" i="1"/>
  <c r="U741" i="1"/>
  <c r="U737" i="1"/>
  <c r="U735" i="1"/>
  <c r="U733" i="1"/>
  <c r="U731" i="1"/>
  <c r="U729" i="1"/>
  <c r="U727" i="1"/>
  <c r="U725" i="1"/>
  <c r="U721" i="1"/>
  <c r="U719" i="1"/>
  <c r="U717" i="1"/>
  <c r="U715" i="1"/>
  <c r="U713" i="1"/>
  <c r="U711" i="1"/>
  <c r="U709" i="1"/>
  <c r="U705" i="1"/>
  <c r="U703" i="1"/>
  <c r="U701" i="1"/>
  <c r="U699" i="1"/>
  <c r="U697" i="1"/>
  <c r="U695" i="1"/>
  <c r="U693" i="1"/>
  <c r="U689" i="1"/>
  <c r="U687" i="1"/>
  <c r="U685" i="1"/>
  <c r="U683" i="1"/>
  <c r="U681" i="1"/>
  <c r="U677" i="1"/>
  <c r="U673" i="1"/>
  <c r="U671" i="1"/>
  <c r="U669" i="1"/>
  <c r="U667" i="1"/>
  <c r="U665" i="1"/>
  <c r="U663" i="1"/>
  <c r="U661" i="1"/>
  <c r="U657" i="1"/>
  <c r="U655" i="1"/>
  <c r="U653" i="1"/>
  <c r="U651" i="1"/>
  <c r="U649" i="1"/>
  <c r="U647" i="1"/>
  <c r="U645" i="1"/>
  <c r="U641" i="1"/>
  <c r="U639" i="1"/>
  <c r="U637" i="1"/>
  <c r="U635" i="1"/>
  <c r="U633" i="1"/>
  <c r="U631" i="1"/>
  <c r="U629" i="1"/>
  <c r="U625" i="1"/>
  <c r="U623" i="1"/>
  <c r="U621" i="1"/>
  <c r="U619" i="1"/>
  <c r="U615" i="1"/>
  <c r="U613" i="1"/>
  <c r="U609" i="1"/>
  <c r="U607" i="1"/>
  <c r="U605" i="1"/>
  <c r="U603" i="1"/>
  <c r="U599" i="1"/>
  <c r="U597" i="1"/>
  <c r="U593" i="1"/>
  <c r="U589" i="1"/>
  <c r="U587" i="1"/>
  <c r="U583" i="1"/>
  <c r="U581" i="1"/>
  <c r="U577" i="1"/>
  <c r="U575" i="1"/>
  <c r="U573" i="1"/>
  <c r="U569" i="1"/>
  <c r="U567" i="1"/>
  <c r="U565" i="1"/>
  <c r="U561" i="1"/>
  <c r="U559" i="1"/>
  <c r="U557" i="1"/>
  <c r="U555" i="1"/>
  <c r="U553" i="1"/>
  <c r="U551" i="1"/>
  <c r="U545" i="1"/>
  <c r="U543" i="1"/>
  <c r="U541" i="1"/>
  <c r="U539" i="1"/>
  <c r="U537" i="1"/>
  <c r="U535" i="1"/>
  <c r="U533" i="1"/>
  <c r="U529" i="1"/>
  <c r="U525" i="1"/>
  <c r="U523" i="1"/>
  <c r="U521" i="1"/>
  <c r="U517" i="1"/>
  <c r="U513" i="1"/>
  <c r="U511" i="1"/>
  <c r="U509" i="1"/>
  <c r="U507" i="1"/>
  <c r="U505" i="1"/>
  <c r="U503" i="1"/>
  <c r="U501" i="1"/>
  <c r="U497" i="1"/>
  <c r="U495" i="1"/>
  <c r="U493" i="1"/>
  <c r="U491" i="1"/>
  <c r="U489" i="1"/>
  <c r="U487" i="1"/>
  <c r="U485" i="1"/>
  <c r="U481" i="1"/>
  <c r="U479" i="1"/>
  <c r="U477" i="1"/>
  <c r="U475" i="1"/>
  <c r="U473" i="1"/>
  <c r="U471" i="1"/>
  <c r="U469" i="1"/>
  <c r="U465" i="1"/>
  <c r="U463" i="1"/>
  <c r="U461" i="1"/>
  <c r="U459" i="1"/>
  <c r="U457" i="1"/>
  <c r="U455" i="1"/>
  <c r="U453" i="1"/>
  <c r="U449" i="1"/>
  <c r="U447" i="1"/>
  <c r="U445" i="1"/>
  <c r="U439" i="1"/>
  <c r="U437" i="1"/>
  <c r="U433" i="1"/>
  <c r="U431" i="1"/>
  <c r="U427" i="1"/>
  <c r="U423" i="1"/>
  <c r="U421" i="1"/>
  <c r="U417" i="1"/>
  <c r="U415" i="1"/>
  <c r="U413" i="1"/>
  <c r="U411" i="1"/>
  <c r="U409" i="1"/>
  <c r="U407" i="1"/>
  <c r="U405" i="1"/>
  <c r="U399" i="1"/>
  <c r="U397" i="1"/>
  <c r="U393" i="1"/>
  <c r="U391" i="1"/>
  <c r="U389" i="1"/>
  <c r="U385" i="1"/>
  <c r="U383" i="1"/>
  <c r="U381" i="1"/>
  <c r="U379" i="1"/>
  <c r="U377" i="1"/>
  <c r="U375" i="1"/>
  <c r="U373" i="1"/>
  <c r="U369" i="1"/>
  <c r="U367" i="1"/>
  <c r="U365" i="1"/>
  <c r="U361" i="1"/>
  <c r="U359" i="1"/>
  <c r="U357" i="1"/>
  <c r="U353" i="1"/>
  <c r="U351" i="1"/>
  <c r="U349" i="1"/>
  <c r="U347" i="1"/>
  <c r="U345" i="1"/>
  <c r="U343" i="1"/>
  <c r="U341" i="1"/>
  <c r="U337" i="1"/>
  <c r="U335" i="1"/>
  <c r="U333" i="1"/>
  <c r="U331" i="1"/>
  <c r="U329" i="1"/>
  <c r="U327" i="1"/>
  <c r="U325" i="1"/>
  <c r="U321" i="1"/>
  <c r="U319" i="1"/>
  <c r="U317" i="1"/>
  <c r="U315" i="1"/>
  <c r="U313" i="1"/>
  <c r="U311" i="1"/>
  <c r="U309" i="1"/>
  <c r="U305" i="1"/>
  <c r="U303" i="1"/>
  <c r="U301" i="1"/>
  <c r="U299" i="1"/>
  <c r="U297" i="1"/>
  <c r="U295" i="1"/>
  <c r="U293" i="1"/>
  <c r="U289" i="1"/>
  <c r="U287" i="1"/>
  <c r="U285" i="1"/>
  <c r="U283" i="1"/>
  <c r="U281" i="1"/>
  <c r="U279" i="1"/>
  <c r="U277" i="1"/>
  <c r="U273" i="1"/>
  <c r="U271" i="1"/>
  <c r="U269" i="1"/>
  <c r="U267" i="1"/>
  <c r="U265" i="1"/>
  <c r="U263" i="1"/>
  <c r="U261" i="1"/>
  <c r="U257" i="1"/>
  <c r="U255" i="1"/>
  <c r="U253" i="1"/>
  <c r="U251" i="1"/>
  <c r="U249" i="1"/>
  <c r="U247" i="1"/>
  <c r="U241" i="1"/>
  <c r="U239" i="1"/>
  <c r="U237" i="1"/>
  <c r="U235" i="1"/>
  <c r="U231" i="1"/>
  <c r="U229" i="1"/>
  <c r="U225" i="1"/>
  <c r="U223" i="1"/>
  <c r="U219" i="1"/>
  <c r="U217" i="1"/>
  <c r="U215" i="1"/>
  <c r="U213" i="1"/>
  <c r="U209" i="1"/>
  <c r="U207" i="1"/>
  <c r="U205" i="1"/>
  <c r="U203" i="1"/>
  <c r="U201" i="1"/>
  <c r="U199" i="1"/>
  <c r="U197" i="1"/>
  <c r="U193" i="1"/>
  <c r="U191" i="1"/>
  <c r="U187" i="1"/>
  <c r="U185" i="1"/>
  <c r="U183" i="1"/>
  <c r="U177" i="1"/>
  <c r="U175" i="1"/>
  <c r="U173" i="1"/>
  <c r="U171" i="1"/>
  <c r="U169" i="1"/>
  <c r="U167" i="1"/>
  <c r="U165" i="1"/>
  <c r="U161" i="1"/>
  <c r="U159" i="1"/>
  <c r="U155" i="1"/>
  <c r="U151" i="1"/>
  <c r="U145" i="1"/>
  <c r="U143" i="1"/>
  <c r="U141" i="1"/>
  <c r="U139" i="1"/>
  <c r="U137" i="1"/>
  <c r="U135" i="1"/>
  <c r="U133" i="1"/>
  <c r="U127" i="1"/>
  <c r="U123" i="1"/>
  <c r="U121" i="1"/>
  <c r="U119" i="1"/>
  <c r="U113" i="1"/>
  <c r="U111" i="1"/>
  <c r="U109" i="1"/>
  <c r="U107" i="1"/>
  <c r="U105" i="1"/>
  <c r="U103" i="1"/>
  <c r="U101" i="1"/>
  <c r="U97" i="1"/>
  <c r="U95" i="1"/>
  <c r="U91" i="1"/>
  <c r="U89" i="1"/>
  <c r="U87" i="1"/>
  <c r="U81" i="1"/>
  <c r="U79" i="1"/>
  <c r="U75" i="1"/>
  <c r="U73" i="1"/>
  <c r="U71" i="1"/>
  <c r="U65" i="1"/>
  <c r="U63" i="1"/>
  <c r="U59" i="1"/>
  <c r="U57" i="1"/>
  <c r="U55" i="1"/>
  <c r="U49" i="1"/>
  <c r="U47" i="1"/>
  <c r="U43" i="1"/>
  <c r="U41" i="1"/>
  <c r="U39" i="1"/>
  <c r="U33" i="1"/>
  <c r="U31" i="1"/>
  <c r="U27" i="1"/>
  <c r="U25" i="1"/>
  <c r="U23" i="1"/>
  <c r="U17" i="1"/>
  <c r="U15" i="1"/>
  <c r="U13" i="1"/>
  <c r="U9" i="1"/>
  <c r="U7" i="1"/>
  <c r="U742" i="1"/>
  <c r="U740" i="1"/>
  <c r="U739" i="1"/>
  <c r="U738" i="1"/>
  <c r="U736" i="1"/>
  <c r="U734" i="1"/>
  <c r="U732" i="1"/>
  <c r="U730" i="1"/>
  <c r="U728" i="1"/>
  <c r="U726" i="1"/>
  <c r="U724" i="1"/>
  <c r="U723" i="1"/>
  <c r="U722" i="1"/>
  <c r="U720" i="1"/>
  <c r="U718" i="1"/>
  <c r="U716" i="1"/>
  <c r="U714" i="1"/>
  <c r="U710" i="1"/>
  <c r="U708" i="1"/>
  <c r="U707" i="1"/>
  <c r="U706" i="1"/>
  <c r="U704" i="1"/>
  <c r="U702" i="1"/>
  <c r="U700" i="1"/>
  <c r="U698" i="1"/>
  <c r="U696" i="1"/>
  <c r="U694" i="1"/>
  <c r="U692" i="1"/>
  <c r="U691" i="1"/>
  <c r="U690" i="1"/>
  <c r="U688" i="1"/>
  <c r="U686" i="1"/>
  <c r="U684" i="1"/>
  <c r="U682" i="1"/>
  <c r="U680" i="1"/>
  <c r="U678" i="1"/>
  <c r="U676" i="1"/>
  <c r="U675" i="1"/>
  <c r="U674" i="1"/>
  <c r="U672" i="1"/>
  <c r="U670" i="1"/>
  <c r="U668" i="1"/>
  <c r="U666" i="1"/>
  <c r="U664" i="1"/>
  <c r="U662" i="1"/>
  <c r="U660" i="1"/>
  <c r="U659" i="1"/>
  <c r="U658" i="1"/>
  <c r="U656" i="1"/>
  <c r="U654" i="1"/>
  <c r="U652" i="1"/>
  <c r="U650" i="1"/>
  <c r="U648" i="1"/>
  <c r="U646" i="1"/>
  <c r="U644" i="1"/>
  <c r="U643" i="1"/>
  <c r="U642" i="1"/>
  <c r="U640" i="1"/>
  <c r="U638" i="1"/>
  <c r="U636" i="1"/>
  <c r="U634" i="1"/>
  <c r="U632" i="1"/>
  <c r="U630" i="1"/>
  <c r="U628" i="1"/>
  <c r="U627" i="1"/>
  <c r="U626" i="1"/>
  <c r="U624" i="1"/>
  <c r="U622" i="1"/>
  <c r="U620" i="1"/>
  <c r="U618" i="1"/>
  <c r="U616" i="1"/>
  <c r="U614" i="1"/>
  <c r="U612" i="1"/>
  <c r="U611" i="1"/>
  <c r="U610" i="1"/>
  <c r="U608" i="1"/>
  <c r="U606" i="1"/>
  <c r="U604" i="1"/>
  <c r="U602" i="1"/>
  <c r="U600" i="1"/>
  <c r="U596" i="1"/>
  <c r="U595" i="1"/>
  <c r="U594" i="1"/>
  <c r="U592" i="1"/>
  <c r="U590" i="1"/>
  <c r="U588" i="1"/>
  <c r="U586" i="1"/>
  <c r="U584" i="1"/>
  <c r="U582" i="1"/>
  <c r="U580" i="1"/>
  <c r="U579" i="1"/>
  <c r="U578" i="1"/>
  <c r="U576" i="1"/>
  <c r="U574" i="1"/>
  <c r="U572" i="1"/>
  <c r="U570" i="1"/>
  <c r="U568" i="1"/>
  <c r="U566" i="1"/>
  <c r="U564" i="1"/>
  <c r="U563" i="1"/>
  <c r="U562" i="1"/>
  <c r="U560" i="1"/>
  <c r="U558" i="1"/>
  <c r="U556" i="1"/>
  <c r="U554" i="1"/>
  <c r="U552" i="1"/>
  <c r="U550" i="1"/>
  <c r="U548" i="1"/>
  <c r="U547" i="1"/>
  <c r="U546" i="1"/>
  <c r="U544" i="1"/>
  <c r="U542" i="1"/>
  <c r="U540" i="1"/>
  <c r="U536" i="1"/>
  <c r="U534" i="1"/>
  <c r="U532" i="1"/>
  <c r="U531" i="1"/>
  <c r="U530" i="1"/>
  <c r="U528" i="1"/>
  <c r="U526" i="1"/>
  <c r="U524" i="1"/>
  <c r="U522" i="1"/>
  <c r="U520" i="1"/>
  <c r="U518" i="1"/>
  <c r="U516" i="1"/>
  <c r="U515" i="1"/>
  <c r="U514" i="1"/>
  <c r="U512" i="1"/>
  <c r="U510" i="1"/>
  <c r="U508" i="1"/>
  <c r="U504" i="1"/>
  <c r="U502" i="1"/>
  <c r="U500" i="1"/>
  <c r="U499" i="1"/>
  <c r="U498" i="1"/>
  <c r="U496" i="1"/>
  <c r="U494" i="1"/>
  <c r="U492" i="1"/>
  <c r="U490" i="1"/>
  <c r="U488" i="1"/>
  <c r="U486" i="1"/>
  <c r="U484" i="1"/>
  <c r="U483" i="1"/>
  <c r="U482" i="1"/>
  <c r="U480" i="1"/>
  <c r="U478" i="1"/>
  <c r="U476" i="1"/>
  <c r="U474" i="1"/>
  <c r="U472" i="1"/>
  <c r="U470" i="1"/>
  <c r="U468" i="1"/>
  <c r="U467" i="1"/>
  <c r="U466" i="1"/>
  <c r="U464" i="1"/>
  <c r="U462" i="1"/>
  <c r="U460" i="1"/>
  <c r="U458" i="1"/>
  <c r="U456" i="1"/>
  <c r="U454" i="1"/>
  <c r="U452" i="1"/>
  <c r="U451" i="1"/>
  <c r="U450" i="1"/>
  <c r="U448" i="1"/>
  <c r="U446" i="1"/>
  <c r="U444" i="1"/>
  <c r="U442" i="1"/>
  <c r="U440" i="1"/>
  <c r="U438" i="1"/>
  <c r="U436" i="1"/>
  <c r="U435" i="1"/>
  <c r="U434" i="1"/>
  <c r="U432" i="1"/>
  <c r="U430" i="1"/>
  <c r="U428" i="1"/>
  <c r="U426" i="1"/>
  <c r="U424" i="1"/>
  <c r="U422" i="1"/>
  <c r="U420" i="1"/>
  <c r="U419" i="1"/>
  <c r="U418" i="1"/>
  <c r="U416" i="1"/>
  <c r="U414" i="1"/>
  <c r="U412" i="1"/>
  <c r="U410" i="1"/>
  <c r="U408" i="1"/>
  <c r="U406" i="1"/>
  <c r="U404" i="1"/>
  <c r="U403" i="1"/>
  <c r="U402" i="1"/>
  <c r="U400" i="1"/>
  <c r="U398" i="1"/>
  <c r="U396" i="1"/>
  <c r="U394" i="1"/>
  <c r="U392" i="1"/>
  <c r="U390" i="1"/>
  <c r="U388" i="1"/>
  <c r="U387" i="1"/>
  <c r="U386" i="1"/>
  <c r="U384" i="1"/>
  <c r="U380" i="1"/>
  <c r="U378" i="1"/>
  <c r="U376" i="1"/>
  <c r="U372" i="1"/>
  <c r="U371" i="1"/>
  <c r="U370" i="1"/>
  <c r="U368" i="1"/>
  <c r="U366" i="1"/>
  <c r="U364" i="1"/>
  <c r="U362" i="1"/>
  <c r="U360" i="1"/>
  <c r="U358" i="1"/>
  <c r="U355" i="1"/>
  <c r="U354" i="1"/>
  <c r="U352" i="1"/>
  <c r="U350" i="1"/>
  <c r="U348" i="1"/>
  <c r="U346" i="1"/>
  <c r="U344" i="1"/>
  <c r="U342" i="1"/>
  <c r="U340" i="1"/>
  <c r="U339" i="1"/>
  <c r="U338" i="1"/>
  <c r="U336" i="1"/>
  <c r="U334" i="1"/>
  <c r="U332" i="1"/>
  <c r="U330" i="1"/>
  <c r="U328" i="1"/>
  <c r="U326" i="1"/>
  <c r="U324" i="1"/>
  <c r="U323" i="1"/>
  <c r="U322" i="1"/>
  <c r="U320" i="1"/>
  <c r="U318" i="1"/>
  <c r="U316" i="1"/>
  <c r="U314" i="1"/>
  <c r="U312" i="1"/>
  <c r="U310" i="1"/>
  <c r="U308" i="1"/>
  <c r="U307" i="1"/>
  <c r="U306" i="1"/>
  <c r="U304" i="1"/>
  <c r="U302" i="1"/>
  <c r="U300" i="1"/>
  <c r="U298" i="1"/>
  <c r="U296" i="1"/>
  <c r="U294" i="1"/>
  <c r="U292" i="1"/>
  <c r="U291" i="1"/>
  <c r="U290" i="1"/>
  <c r="U288" i="1"/>
  <c r="U286" i="1"/>
  <c r="U284" i="1"/>
  <c r="U280" i="1"/>
  <c r="U278" i="1"/>
  <c r="U276" i="1"/>
  <c r="U275" i="1"/>
  <c r="U274" i="1"/>
  <c r="U272" i="1"/>
  <c r="U270" i="1"/>
  <c r="U268" i="1"/>
  <c r="U266" i="1"/>
  <c r="U264" i="1"/>
  <c r="U262" i="1"/>
  <c r="U260" i="1"/>
  <c r="U259" i="1"/>
  <c r="U258" i="1"/>
  <c r="U256" i="1"/>
  <c r="U254" i="1"/>
  <c r="U252" i="1"/>
  <c r="U250" i="1"/>
  <c r="U248" i="1"/>
  <c r="U246" i="1"/>
  <c r="U244" i="1"/>
  <c r="U243" i="1"/>
  <c r="U242" i="1"/>
  <c r="U240" i="1"/>
  <c r="U238" i="1"/>
  <c r="U236" i="1"/>
  <c r="U234" i="1"/>
  <c r="U232" i="1"/>
  <c r="U230" i="1"/>
  <c r="U228" i="1"/>
  <c r="U227" i="1"/>
  <c r="U226" i="1"/>
  <c r="U224" i="1"/>
  <c r="U222" i="1"/>
  <c r="U220" i="1"/>
  <c r="U218" i="1"/>
  <c r="U216" i="1"/>
  <c r="U214" i="1"/>
  <c r="U212" i="1"/>
  <c r="U211" i="1"/>
  <c r="U210" i="1"/>
  <c r="U208" i="1"/>
  <c r="U206" i="1"/>
  <c r="U204" i="1"/>
  <c r="U202" i="1"/>
  <c r="U200" i="1"/>
  <c r="U198" i="1"/>
  <c r="U196" i="1"/>
  <c r="U195" i="1"/>
  <c r="U194" i="1"/>
  <c r="U190" i="1"/>
  <c r="U188" i="1"/>
  <c r="U184" i="1"/>
  <c r="U182" i="1"/>
  <c r="U180" i="1"/>
  <c r="U179" i="1"/>
  <c r="U178" i="1"/>
  <c r="U176" i="1"/>
  <c r="U174" i="1"/>
  <c r="U172" i="1"/>
  <c r="U170" i="1"/>
  <c r="U168" i="1"/>
  <c r="U166" i="1"/>
  <c r="U164" i="1"/>
  <c r="U162" i="1"/>
  <c r="U160" i="1"/>
  <c r="U158" i="1"/>
  <c r="U156" i="1"/>
  <c r="U154" i="1"/>
  <c r="U152" i="1"/>
  <c r="U150" i="1"/>
  <c r="U148" i="1"/>
  <c r="U147" i="1"/>
  <c r="U146" i="1"/>
  <c r="U144" i="1"/>
  <c r="U142" i="1"/>
  <c r="U140" i="1"/>
  <c r="U138" i="1"/>
  <c r="U136" i="1"/>
  <c r="U134" i="1"/>
  <c r="U132" i="1"/>
  <c r="U131" i="1"/>
  <c r="U130" i="1"/>
  <c r="U128" i="1"/>
  <c r="U126" i="1"/>
  <c r="U124" i="1"/>
  <c r="U122" i="1"/>
  <c r="U120" i="1"/>
  <c r="U116" i="1"/>
  <c r="U115" i="1"/>
  <c r="U114" i="1"/>
  <c r="U112" i="1"/>
  <c r="U110" i="1"/>
  <c r="U108" i="1"/>
  <c r="U106" i="1"/>
  <c r="U104" i="1"/>
  <c r="U102" i="1"/>
  <c r="U100" i="1"/>
  <c r="U99" i="1"/>
  <c r="U98" i="1"/>
  <c r="U96" i="1"/>
  <c r="U94" i="1"/>
  <c r="U92" i="1"/>
  <c r="U90" i="1"/>
  <c r="U88" i="1"/>
  <c r="U86" i="1"/>
  <c r="U84" i="1"/>
  <c r="U83" i="1"/>
  <c r="U82" i="1"/>
  <c r="U80" i="1"/>
  <c r="U78" i="1"/>
  <c r="U76" i="1"/>
  <c r="U74" i="1"/>
  <c r="U72" i="1"/>
  <c r="U70" i="1"/>
  <c r="U68" i="1"/>
  <c r="U66" i="1"/>
  <c r="U64" i="1"/>
  <c r="U62" i="1"/>
  <c r="U60" i="1"/>
  <c r="U58" i="1"/>
  <c r="U56" i="1"/>
  <c r="U54" i="1"/>
  <c r="U52" i="1"/>
  <c r="U50" i="1"/>
  <c r="U48" i="1"/>
  <c r="U46" i="1"/>
  <c r="U44" i="1"/>
  <c r="U42" i="1"/>
  <c r="U40" i="1"/>
  <c r="U38" i="1"/>
  <c r="U36" i="1"/>
  <c r="U35" i="1"/>
  <c r="U34" i="1"/>
  <c r="U32" i="1"/>
  <c r="U30" i="1"/>
  <c r="U28" i="1"/>
  <c r="U26" i="1"/>
  <c r="U24" i="1"/>
  <c r="U22" i="1"/>
  <c r="U20" i="1"/>
  <c r="U19" i="1"/>
  <c r="U18" i="1"/>
  <c r="U14" i="1"/>
  <c r="U12" i="1"/>
  <c r="U10" i="1"/>
  <c r="U8" i="1"/>
  <c r="U6" i="1"/>
  <c r="U4" i="1"/>
  <c r="U3" i="1"/>
  <c r="V1" i="1"/>
  <c r="U2" i="1"/>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T247" i="1"/>
  <c r="T245" i="1"/>
  <c r="T243" i="1"/>
  <c r="T239" i="1"/>
  <c r="T237" i="1"/>
  <c r="T235" i="1"/>
  <c r="T231" i="1"/>
  <c r="T228" i="1"/>
  <c r="T226" i="1"/>
  <c r="T224" i="1"/>
  <c r="T220" i="1"/>
  <c r="T218" i="1"/>
  <c r="T215" i="1"/>
  <c r="T211" i="1"/>
  <c r="T209" i="1"/>
  <c r="T207" i="1"/>
  <c r="T204" i="1"/>
  <c r="T202" i="1"/>
  <c r="T198" i="1"/>
  <c r="T196" i="1"/>
  <c r="T194" i="1"/>
  <c r="T192" i="1"/>
  <c r="T187" i="1"/>
  <c r="T185" i="1"/>
  <c r="T183" i="1"/>
  <c r="T176" i="1"/>
  <c r="T174" i="1"/>
  <c r="T172" i="1"/>
  <c r="T170" i="1"/>
  <c r="T168" i="1"/>
  <c r="T160" i="1"/>
  <c r="T159" i="1"/>
  <c r="T158" i="1"/>
  <c r="T156" i="1"/>
  <c r="T155" i="1"/>
  <c r="T154" i="1"/>
  <c r="T151" i="1"/>
  <c r="T146" i="1"/>
  <c r="T145" i="1"/>
  <c r="T144" i="1"/>
  <c r="T143" i="1"/>
  <c r="T142" i="1"/>
  <c r="T141" i="1"/>
  <c r="T139" i="1"/>
  <c r="T138" i="1"/>
  <c r="T136" i="1"/>
  <c r="T135" i="1"/>
  <c r="T130" i="1"/>
  <c r="T126" i="1"/>
  <c r="T102" i="1"/>
  <c r="T98" i="1"/>
  <c r="T97" i="1"/>
  <c r="T96" i="1"/>
  <c r="T81" i="1"/>
  <c r="T80" i="1"/>
  <c r="T73" i="1"/>
  <c r="T71" i="1"/>
  <c r="T62" i="1"/>
  <c r="T59" i="1"/>
  <c r="T47" i="1"/>
  <c r="T40" i="1"/>
  <c r="T38" i="1"/>
  <c r="T37" i="1"/>
  <c r="T36" i="1"/>
  <c r="T21" i="1"/>
  <c r="T14" i="1"/>
  <c r="T7" i="1"/>
  <c r="T3" i="1"/>
  <c r="T134" i="1"/>
  <c r="T132" i="1"/>
  <c r="T128" i="1"/>
  <c r="T123" i="1"/>
  <c r="T121" i="1"/>
  <c r="T119" i="1"/>
  <c r="T115" i="1"/>
  <c r="T113" i="1"/>
  <c r="T111" i="1"/>
  <c r="T108" i="1"/>
  <c r="T106" i="1"/>
  <c r="T104" i="1"/>
  <c r="T100" i="1"/>
  <c r="T91" i="1"/>
  <c r="T89" i="1"/>
  <c r="T87" i="1"/>
  <c r="T84" i="1"/>
  <c r="T78" i="1"/>
  <c r="T76" i="1"/>
  <c r="T74" i="1"/>
  <c r="T72" i="1"/>
  <c r="T58" i="1"/>
  <c r="T49" i="1"/>
  <c r="T34" i="1"/>
  <c r="T30" i="1"/>
  <c r="T27" i="1"/>
  <c r="T19" i="1"/>
  <c r="T6" i="1"/>
  <c r="T5" i="1"/>
  <c r="T23" i="1"/>
  <c r="T31" i="1"/>
  <c r="T69" i="1"/>
  <c r="T68" i="1"/>
  <c r="T66" i="1"/>
  <c r="T64" i="1"/>
  <c r="T63" i="1"/>
  <c r="T61" i="1"/>
  <c r="T60" i="1"/>
  <c r="T54" i="1"/>
  <c r="T52" i="1"/>
  <c r="T51" i="1"/>
  <c r="T50" i="1"/>
  <c r="T45" i="1"/>
  <c r="T44" i="1"/>
  <c r="T43" i="1"/>
  <c r="T41" i="1"/>
  <c r="T39" i="1"/>
  <c r="T35" i="1"/>
  <c r="T33" i="1"/>
  <c r="T28" i="1"/>
  <c r="T24" i="1"/>
  <c r="T18" i="1"/>
  <c r="T16" i="1"/>
  <c r="T12" i="1"/>
  <c r="T11" i="1"/>
  <c r="T10" i="1"/>
  <c r="T9" i="1"/>
  <c r="T8" i="1"/>
  <c r="T740" i="1"/>
  <c r="T736" i="1"/>
  <c r="T734" i="1"/>
  <c r="T732" i="1"/>
  <c r="T730" i="1"/>
  <c r="T728" i="1"/>
  <c r="T726" i="1"/>
  <c r="T720" i="1"/>
  <c r="T718" i="1"/>
  <c r="T716" i="1"/>
  <c r="T714" i="1"/>
  <c r="T712" i="1"/>
  <c r="T710" i="1"/>
  <c r="T708" i="1"/>
  <c r="T706" i="1"/>
  <c r="T704" i="1"/>
  <c r="T702" i="1"/>
  <c r="T700" i="1"/>
  <c r="T698" i="1"/>
  <c r="T696" i="1"/>
  <c r="T694" i="1"/>
  <c r="T692" i="1"/>
  <c r="T690" i="1"/>
  <c r="T688" i="1"/>
  <c r="T686" i="1"/>
  <c r="T684" i="1"/>
  <c r="T682" i="1"/>
  <c r="T680" i="1"/>
  <c r="T678" i="1"/>
  <c r="T676" i="1"/>
  <c r="T674" i="1"/>
  <c r="T672" i="1"/>
  <c r="T670" i="1"/>
  <c r="T668" i="1"/>
  <c r="T666" i="1"/>
  <c r="T664" i="1"/>
  <c r="T662" i="1"/>
  <c r="T660" i="1"/>
  <c r="T658" i="1"/>
  <c r="T656" i="1"/>
  <c r="T654" i="1"/>
  <c r="T652" i="1"/>
  <c r="T650" i="1"/>
  <c r="T648" i="1"/>
  <c r="T646" i="1"/>
  <c r="T644" i="1"/>
  <c r="T642" i="1"/>
  <c r="T640" i="1"/>
  <c r="T638" i="1"/>
  <c r="T636" i="1"/>
  <c r="T634" i="1"/>
  <c r="T632" i="1"/>
  <c r="T627" i="1"/>
  <c r="T625" i="1"/>
  <c r="T623" i="1"/>
  <c r="T621" i="1"/>
  <c r="T611" i="1"/>
  <c r="T609" i="1"/>
  <c r="T607" i="1"/>
  <c r="T605" i="1"/>
  <c r="T595" i="1"/>
  <c r="T593" i="1"/>
  <c r="T591" i="1"/>
  <c r="T589" i="1"/>
  <c r="T579" i="1"/>
  <c r="T577" i="1"/>
  <c r="T575" i="1"/>
  <c r="T573" i="1"/>
  <c r="T563" i="1"/>
  <c r="T561" i="1"/>
  <c r="T556" i="1"/>
  <c r="T554" i="1"/>
  <c r="T552" i="1"/>
  <c r="T550" i="1"/>
  <c r="T548" i="1"/>
  <c r="T546" i="1"/>
  <c r="T544" i="1"/>
  <c r="T540" i="1"/>
  <c r="T538" i="1"/>
  <c r="T536" i="1"/>
  <c r="T534" i="1"/>
  <c r="T532" i="1"/>
  <c r="T530" i="1"/>
  <c r="T528" i="1"/>
  <c r="T524" i="1"/>
  <c r="T522" i="1"/>
  <c r="T520" i="1"/>
  <c r="T518" i="1"/>
  <c r="T516" i="1"/>
  <c r="T514" i="1"/>
  <c r="T508" i="1"/>
  <c r="T506" i="1"/>
  <c r="T504" i="1"/>
  <c r="T502" i="1"/>
  <c r="T500" i="1"/>
  <c r="T498" i="1"/>
  <c r="T492" i="1"/>
  <c r="T490" i="1"/>
  <c r="T488" i="1"/>
  <c r="T486" i="1"/>
  <c r="T484" i="1"/>
  <c r="T482" i="1"/>
  <c r="T476" i="1"/>
  <c r="T474" i="1"/>
  <c r="T472" i="1"/>
  <c r="T470" i="1"/>
  <c r="T468" i="1"/>
  <c r="T466" i="1"/>
  <c r="T460" i="1"/>
  <c r="T458" i="1"/>
  <c r="T453" i="1"/>
  <c r="T451" i="1"/>
  <c r="T449" i="1"/>
  <c r="T447" i="1"/>
  <c r="T445" i="1"/>
  <c r="T443" i="1"/>
  <c r="T441" i="1"/>
  <c r="T439" i="1"/>
  <c r="T431" i="1"/>
  <c r="T429" i="1"/>
  <c r="T421" i="1"/>
  <c r="T419" i="1"/>
  <c r="T417" i="1"/>
  <c r="T415" i="1"/>
  <c r="T413" i="1"/>
  <c r="T411" i="1"/>
  <c r="T409" i="1"/>
  <c r="T406" i="1"/>
  <c r="T404" i="1"/>
  <c r="T400" i="1"/>
  <c r="T398" i="1"/>
  <c r="T396" i="1"/>
  <c r="T392" i="1"/>
  <c r="T390" i="1"/>
  <c r="T386" i="1"/>
  <c r="T384" i="1"/>
  <c r="T382" i="1"/>
  <c r="T378" i="1"/>
  <c r="T376" i="1"/>
  <c r="T374" i="1"/>
  <c r="T372" i="1"/>
  <c r="T368" i="1"/>
  <c r="T366" i="1"/>
  <c r="T364" i="1"/>
  <c r="T360" i="1"/>
  <c r="T358" i="1"/>
  <c r="T354" i="1"/>
  <c r="T352" i="1"/>
  <c r="T350" i="1"/>
  <c r="T346" i="1"/>
  <c r="T344" i="1"/>
  <c r="T342" i="1"/>
  <c r="T340" i="1"/>
  <c r="T336" i="1"/>
  <c r="T334" i="1"/>
  <c r="T332" i="1"/>
  <c r="T328" i="1"/>
  <c r="T326" i="1"/>
  <c r="T322" i="1"/>
  <c r="T320" i="1"/>
  <c r="T318" i="1"/>
  <c r="T314" i="1"/>
  <c r="T312" i="1"/>
  <c r="T310" i="1"/>
  <c r="T308" i="1"/>
  <c r="T304" i="1"/>
  <c r="T302" i="1"/>
  <c r="T300" i="1"/>
  <c r="T296" i="1"/>
  <c r="T294" i="1"/>
  <c r="T290" i="1"/>
  <c r="T288" i="1"/>
  <c r="T286" i="1"/>
  <c r="T282" i="1"/>
  <c r="T280" i="1"/>
  <c r="T278" i="1"/>
  <c r="T276" i="1"/>
  <c r="T272" i="1"/>
  <c r="T270" i="1"/>
  <c r="T268" i="1"/>
  <c r="T264" i="1"/>
  <c r="T262" i="1"/>
  <c r="T258" i="1"/>
  <c r="T256" i="1"/>
  <c r="T254" i="1"/>
  <c r="T250" i="1"/>
  <c r="T248" i="1"/>
  <c r="T246" i="1"/>
  <c r="T244" i="1"/>
  <c r="T242" i="1"/>
  <c r="T238" i="1"/>
  <c r="T236" i="1"/>
  <c r="T234" i="1"/>
  <c r="T232" i="1"/>
  <c r="T222" i="1"/>
  <c r="T216" i="1"/>
  <c r="T214" i="1"/>
  <c r="T210" i="1"/>
  <c r="T208" i="1"/>
  <c r="T206" i="1"/>
  <c r="T200" i="1"/>
  <c r="T190" i="1"/>
  <c r="T186" i="1"/>
  <c r="T184" i="1"/>
  <c r="T182" i="1"/>
  <c r="T178" i="1"/>
  <c r="T166" i="1"/>
  <c r="T164" i="1"/>
  <c r="T162" i="1"/>
  <c r="T150" i="1"/>
  <c r="T148" i="1"/>
  <c r="T140" i="1"/>
  <c r="T124" i="1"/>
  <c r="T122" i="1"/>
  <c r="T118" i="1"/>
  <c r="T116" i="1"/>
  <c r="T114" i="1"/>
  <c r="T110" i="1"/>
  <c r="T94" i="1"/>
  <c r="T92" i="1"/>
  <c r="T90" i="1"/>
  <c r="T86" i="1"/>
  <c r="T79" i="1"/>
  <c r="T77" i="1"/>
  <c r="T75" i="1"/>
  <c r="T67" i="1"/>
  <c r="T65" i="1"/>
  <c r="T57" i="1"/>
  <c r="T55" i="1"/>
  <c r="T53" i="1"/>
  <c r="T29" i="1"/>
  <c r="T25" i="1"/>
  <c r="T17" i="1"/>
  <c r="T15" i="1"/>
  <c r="T13" i="1"/>
  <c r="T742" i="1"/>
  <c r="T741" i="1"/>
  <c r="T739" i="1"/>
  <c r="T737" i="1"/>
  <c r="T735" i="1"/>
  <c r="T733" i="1"/>
  <c r="T731" i="1"/>
  <c r="T729" i="1"/>
  <c r="T727" i="1"/>
  <c r="T725" i="1"/>
  <c r="T723" i="1"/>
  <c r="T722" i="1"/>
  <c r="T629" i="1"/>
  <c r="T626" i="1"/>
  <c r="T624" i="1"/>
  <c r="T622" i="1"/>
  <c r="T619" i="1"/>
  <c r="T618" i="1"/>
  <c r="T617" i="1"/>
  <c r="T616" i="1"/>
  <c r="T615" i="1"/>
  <c r="T614" i="1"/>
  <c r="T613" i="1"/>
  <c r="T610" i="1"/>
  <c r="T608" i="1"/>
  <c r="T606" i="1"/>
  <c r="T603" i="1"/>
  <c r="T602" i="1"/>
  <c r="T601" i="1"/>
  <c r="T600" i="1"/>
  <c r="T599" i="1"/>
  <c r="T598" i="1"/>
  <c r="T597" i="1"/>
  <c r="T594" i="1"/>
  <c r="T592" i="1"/>
  <c r="T590" i="1"/>
  <c r="T587" i="1"/>
  <c r="T586" i="1"/>
  <c r="T585" i="1"/>
  <c r="T584" i="1"/>
  <c r="T583" i="1"/>
  <c r="T582" i="1"/>
  <c r="T581" i="1"/>
  <c r="T578" i="1"/>
  <c r="T576" i="1"/>
  <c r="T574" i="1"/>
  <c r="T571" i="1"/>
  <c r="T570" i="1"/>
  <c r="T569" i="1"/>
  <c r="T568" i="1"/>
  <c r="T567" i="1"/>
  <c r="T566" i="1"/>
  <c r="T565" i="1"/>
  <c r="T562" i="1"/>
  <c r="T559" i="1"/>
  <c r="T557" i="1"/>
  <c r="T555" i="1"/>
  <c r="T553" i="1"/>
  <c r="T551" i="1"/>
  <c r="T549" i="1"/>
  <c r="T547" i="1"/>
  <c r="T545" i="1"/>
  <c r="T543" i="1"/>
  <c r="T541" i="1"/>
  <c r="T539" i="1"/>
  <c r="T537" i="1"/>
  <c r="T535" i="1"/>
  <c r="T533" i="1"/>
  <c r="T531" i="1"/>
  <c r="T529" i="1"/>
  <c r="T527" i="1"/>
  <c r="T525" i="1"/>
  <c r="T523" i="1"/>
  <c r="T521" i="1"/>
  <c r="T517" i="1"/>
  <c r="T515" i="1"/>
  <c r="T513" i="1"/>
  <c r="T509" i="1"/>
  <c r="T507" i="1"/>
  <c r="T505" i="1"/>
  <c r="T501" i="1"/>
  <c r="T499" i="1"/>
  <c r="T497" i="1"/>
  <c r="T493" i="1"/>
  <c r="T491" i="1"/>
  <c r="T489" i="1"/>
  <c r="T485" i="1"/>
  <c r="T483" i="1"/>
  <c r="T481" i="1"/>
  <c r="T477" i="1"/>
  <c r="T475" i="1"/>
  <c r="T473" i="1"/>
  <c r="T469" i="1"/>
  <c r="T467" i="1"/>
  <c r="T465" i="1"/>
  <c r="T461" i="1"/>
  <c r="T459" i="1"/>
  <c r="T457" i="1"/>
  <c r="T455" i="1"/>
  <c r="T452" i="1"/>
  <c r="T450" i="1"/>
  <c r="T446" i="1"/>
  <c r="T442" i="1"/>
  <c r="T440" i="1"/>
  <c r="T437" i="1"/>
  <c r="T436" i="1"/>
  <c r="T435" i="1"/>
  <c r="T434" i="1"/>
  <c r="T433" i="1"/>
  <c r="T430" i="1"/>
  <c r="T427" i="1"/>
  <c r="T426" i="1"/>
  <c r="T425" i="1"/>
  <c r="T424" i="1"/>
  <c r="T423" i="1"/>
  <c r="T420" i="1"/>
  <c r="T418" i="1"/>
  <c r="T414" i="1"/>
  <c r="T410" i="1"/>
  <c r="T408" i="1"/>
  <c r="T405" i="1"/>
  <c r="T403" i="1"/>
  <c r="T401" i="1"/>
  <c r="T397" i="1"/>
  <c r="T395" i="1"/>
  <c r="T393" i="1"/>
  <c r="T389" i="1"/>
  <c r="T387" i="1"/>
  <c r="T385" i="1"/>
  <c r="T381" i="1"/>
  <c r="T379" i="1"/>
  <c r="T377" i="1"/>
  <c r="T373" i="1"/>
  <c r="T371" i="1"/>
  <c r="T369" i="1"/>
  <c r="T365" i="1"/>
  <c r="T363" i="1"/>
  <c r="T361" i="1"/>
  <c r="T357" i="1"/>
  <c r="T355" i="1"/>
  <c r="T353" i="1"/>
  <c r="T349" i="1"/>
  <c r="T347" i="1"/>
  <c r="T345" i="1"/>
  <c r="T341" i="1"/>
  <c r="T339" i="1"/>
  <c r="T337" i="1"/>
  <c r="T333" i="1"/>
  <c r="T331" i="1"/>
  <c r="T329" i="1"/>
  <c r="T325" i="1"/>
  <c r="T323" i="1"/>
  <c r="T321" i="1"/>
  <c r="T317" i="1"/>
  <c r="T315" i="1"/>
  <c r="T313" i="1"/>
  <c r="T309" i="1"/>
  <c r="T307" i="1"/>
  <c r="T305" i="1"/>
  <c r="T301" i="1"/>
  <c r="T299" i="1"/>
  <c r="T297" i="1"/>
  <c r="T293" i="1"/>
  <c r="T291" i="1"/>
  <c r="T289" i="1"/>
  <c r="T285" i="1"/>
  <c r="T283" i="1"/>
  <c r="T281" i="1"/>
  <c r="T277" i="1"/>
  <c r="T275" i="1"/>
  <c r="T273" i="1"/>
  <c r="T269" i="1"/>
  <c r="T267" i="1"/>
  <c r="T265" i="1"/>
  <c r="T261" i="1"/>
  <c r="T259" i="1"/>
  <c r="T257" i="1"/>
  <c r="T253" i="1"/>
  <c r="T251" i="1"/>
  <c r="T249" i="1"/>
  <c r="T241" i="1"/>
  <c r="T233" i="1"/>
  <c r="T229" i="1"/>
  <c r="T227" i="1"/>
  <c r="T225" i="1"/>
  <c r="T223" i="1"/>
  <c r="T221" i="1"/>
  <c r="T219" i="1"/>
  <c r="T217" i="1"/>
  <c r="T213" i="1"/>
  <c r="T205" i="1"/>
  <c r="T203" i="1"/>
  <c r="T201" i="1"/>
  <c r="T199" i="1"/>
  <c r="T197" i="1"/>
  <c r="T195" i="1"/>
  <c r="T193" i="1"/>
  <c r="T191" i="1"/>
  <c r="T189" i="1"/>
  <c r="T181" i="1"/>
  <c r="T179" i="1"/>
  <c r="T177" i="1"/>
  <c r="T171" i="1"/>
  <c r="T169" i="1"/>
  <c r="T167" i="1"/>
  <c r="T165" i="1"/>
  <c r="T163" i="1"/>
  <c r="T161" i="1"/>
  <c r="T157" i="1"/>
  <c r="T153" i="1"/>
  <c r="T149" i="1"/>
  <c r="T147" i="1"/>
  <c r="T137" i="1"/>
  <c r="T133" i="1"/>
  <c r="T131" i="1"/>
  <c r="T129" i="1"/>
  <c r="T127" i="1"/>
  <c r="T125" i="1"/>
  <c r="T117" i="1"/>
  <c r="T109" i="1"/>
  <c r="T107" i="1"/>
  <c r="T105" i="1"/>
  <c r="T103" i="1"/>
  <c r="T101" i="1"/>
  <c r="T99" i="1"/>
  <c r="T95" i="1"/>
  <c r="T93" i="1"/>
  <c r="T85" i="1"/>
  <c r="T83" i="1"/>
  <c r="T56" i="1"/>
  <c r="T48" i="1"/>
  <c r="T32" i="1"/>
  <c r="T20" i="1"/>
  <c r="T4" i="1"/>
  <c r="T2" i="1"/>
  <c r="T738" i="1"/>
  <c r="T724" i="1"/>
  <c r="T721" i="1"/>
  <c r="T719" i="1"/>
  <c r="T717" i="1"/>
  <c r="T715" i="1"/>
  <c r="T713" i="1"/>
  <c r="T711" i="1"/>
  <c r="T709" i="1"/>
  <c r="T707" i="1"/>
  <c r="T705" i="1"/>
  <c r="T703" i="1"/>
  <c r="T701" i="1"/>
  <c r="T699" i="1"/>
  <c r="T697" i="1"/>
  <c r="T695" i="1"/>
  <c r="T693" i="1"/>
  <c r="T691" i="1"/>
  <c r="T689" i="1"/>
  <c r="T687" i="1"/>
  <c r="T685" i="1"/>
  <c r="T683" i="1"/>
  <c r="T681" i="1"/>
  <c r="T679" i="1"/>
  <c r="T677" i="1"/>
  <c r="T675" i="1"/>
  <c r="T673" i="1"/>
  <c r="T671" i="1"/>
  <c r="T669" i="1"/>
  <c r="T667" i="1"/>
  <c r="T665" i="1"/>
  <c r="T663" i="1"/>
  <c r="T661" i="1"/>
  <c r="T659" i="1"/>
  <c r="T657" i="1"/>
  <c r="T655" i="1"/>
  <c r="T653" i="1"/>
  <c r="T651" i="1"/>
  <c r="T649" i="1"/>
  <c r="T647" i="1"/>
  <c r="T645" i="1"/>
  <c r="T643" i="1"/>
  <c r="T641" i="1"/>
  <c r="T639" i="1"/>
  <c r="T637" i="1"/>
  <c r="T635" i="1"/>
  <c r="T633" i="1"/>
  <c r="T631" i="1"/>
  <c r="T630" i="1"/>
  <c r="T628" i="1"/>
  <c r="T620" i="1"/>
  <c r="T612" i="1"/>
  <c r="T604" i="1"/>
  <c r="T596" i="1"/>
  <c r="T588" i="1"/>
  <c r="T580" i="1"/>
  <c r="T572" i="1"/>
  <c r="T564" i="1"/>
  <c r="T560" i="1"/>
  <c r="T558" i="1"/>
  <c r="T542" i="1"/>
  <c r="T526" i="1"/>
  <c r="T519" i="1"/>
  <c r="T512" i="1"/>
  <c r="T511" i="1"/>
  <c r="T510" i="1"/>
  <c r="T503" i="1"/>
  <c r="T496" i="1"/>
  <c r="T495" i="1"/>
  <c r="T494" i="1"/>
  <c r="T487" i="1"/>
  <c r="T480" i="1"/>
  <c r="T479" i="1"/>
  <c r="T478" i="1"/>
  <c r="T471" i="1"/>
  <c r="T464" i="1"/>
  <c r="T463" i="1"/>
  <c r="T462" i="1"/>
  <c r="T456" i="1"/>
  <c r="T454" i="1"/>
  <c r="T448" i="1"/>
  <c r="T444" i="1"/>
  <c r="T438" i="1"/>
  <c r="T432" i="1"/>
  <c r="T428" i="1"/>
  <c r="T422" i="1"/>
  <c r="T416" i="1"/>
  <c r="T412" i="1"/>
  <c r="T407" i="1"/>
  <c r="T402" i="1"/>
  <c r="T399" i="1"/>
  <c r="T394" i="1"/>
  <c r="T391" i="1"/>
  <c r="T388" i="1"/>
  <c r="T383" i="1"/>
  <c r="T380" i="1"/>
  <c r="T375" i="1"/>
  <c r="T370" i="1"/>
  <c r="T367" i="1"/>
  <c r="T362" i="1"/>
  <c r="T359" i="1"/>
  <c r="T356" i="1"/>
  <c r="T351" i="1"/>
  <c r="T348" i="1"/>
  <c r="T343" i="1"/>
  <c r="T338" i="1"/>
  <c r="T335" i="1"/>
  <c r="T330" i="1"/>
  <c r="T327" i="1"/>
  <c r="T324" i="1"/>
  <c r="T319" i="1"/>
  <c r="T316" i="1"/>
  <c r="T311" i="1"/>
  <c r="T306" i="1"/>
  <c r="T303" i="1"/>
  <c r="T298" i="1"/>
  <c r="T295" i="1"/>
  <c r="T292" i="1"/>
  <c r="T287" i="1"/>
  <c r="T284" i="1"/>
  <c r="T279" i="1"/>
  <c r="T274" i="1"/>
  <c r="T271" i="1"/>
  <c r="T266" i="1"/>
  <c r="T263" i="1"/>
  <c r="T260" i="1"/>
  <c r="T255" i="1"/>
  <c r="T252" i="1"/>
  <c r="T240" i="1"/>
  <c r="T230" i="1"/>
  <c r="T212" i="1"/>
  <c r="T188" i="1"/>
  <c r="T180" i="1"/>
  <c r="T175" i="1"/>
  <c r="T173" i="1"/>
  <c r="T152" i="1"/>
  <c r="T120" i="1"/>
  <c r="T112" i="1"/>
  <c r="T88" i="1"/>
  <c r="T82" i="1"/>
  <c r="T70" i="1"/>
  <c r="T46" i="1"/>
  <c r="T42" i="1"/>
  <c r="T26" i="1"/>
  <c r="T22" i="1"/>
  <c r="N742" i="1"/>
  <c r="R742" i="1" s="1"/>
  <c r="N741" i="1"/>
  <c r="R741" i="1" s="1"/>
  <c r="N740" i="1"/>
  <c r="R740" i="1" s="1"/>
  <c r="N739" i="1"/>
  <c r="R739" i="1" s="1"/>
  <c r="N738" i="1"/>
  <c r="R738" i="1" s="1"/>
  <c r="N737" i="1"/>
  <c r="R737" i="1" s="1"/>
  <c r="N736" i="1"/>
  <c r="R736" i="1" s="1"/>
  <c r="N735" i="1"/>
  <c r="R735" i="1" s="1"/>
  <c r="N734" i="1"/>
  <c r="R734" i="1" s="1"/>
  <c r="N733" i="1"/>
  <c r="R733" i="1" s="1"/>
  <c r="N732" i="1"/>
  <c r="R732" i="1" s="1"/>
  <c r="N731" i="1"/>
  <c r="R731" i="1" s="1"/>
  <c r="N730" i="1"/>
  <c r="R730" i="1" s="1"/>
  <c r="N729" i="1"/>
  <c r="R729" i="1" s="1"/>
  <c r="N728" i="1"/>
  <c r="R728" i="1" s="1"/>
  <c r="N727" i="1"/>
  <c r="R727" i="1" s="1"/>
  <c r="N726" i="1"/>
  <c r="R726" i="1" s="1"/>
  <c r="N725" i="1"/>
  <c r="R725" i="1" s="1"/>
  <c r="N724" i="1"/>
  <c r="R724" i="1" s="1"/>
  <c r="N723" i="1"/>
  <c r="R723" i="1" s="1"/>
  <c r="N722" i="1"/>
  <c r="R722" i="1" s="1"/>
  <c r="N721" i="1"/>
  <c r="R721" i="1" s="1"/>
  <c r="N720" i="1"/>
  <c r="R720" i="1" s="1"/>
  <c r="N719" i="1"/>
  <c r="R719" i="1" s="1"/>
  <c r="N718" i="1"/>
  <c r="R718" i="1" s="1"/>
  <c r="N717" i="1"/>
  <c r="R717" i="1" s="1"/>
  <c r="N716" i="1"/>
  <c r="R716" i="1" s="1"/>
  <c r="N715" i="1"/>
  <c r="R715" i="1" s="1"/>
  <c r="N714" i="1"/>
  <c r="R714" i="1" s="1"/>
  <c r="N713" i="1"/>
  <c r="R713" i="1" s="1"/>
  <c r="N712" i="1"/>
  <c r="R712" i="1" s="1"/>
  <c r="N711" i="1"/>
  <c r="R711" i="1" s="1"/>
  <c r="N710" i="1"/>
  <c r="R710" i="1" s="1"/>
  <c r="N709" i="1"/>
  <c r="R709" i="1" s="1"/>
  <c r="N708" i="1"/>
  <c r="R708" i="1" s="1"/>
  <c r="N707" i="1"/>
  <c r="R707" i="1" s="1"/>
  <c r="N706" i="1"/>
  <c r="R706" i="1" s="1"/>
  <c r="N705" i="1"/>
  <c r="R705" i="1" s="1"/>
  <c r="N704" i="1"/>
  <c r="R704" i="1" s="1"/>
  <c r="N703" i="1"/>
  <c r="R703" i="1" s="1"/>
  <c r="N702" i="1"/>
  <c r="R702" i="1" s="1"/>
  <c r="N701" i="1"/>
  <c r="R701" i="1" s="1"/>
  <c r="N700" i="1"/>
  <c r="R700" i="1" s="1"/>
  <c r="N699" i="1"/>
  <c r="R699" i="1" s="1"/>
  <c r="N698" i="1"/>
  <c r="R698" i="1" s="1"/>
  <c r="N697" i="1"/>
  <c r="R697" i="1" s="1"/>
  <c r="N696" i="1"/>
  <c r="R696" i="1" s="1"/>
  <c r="N695" i="1"/>
  <c r="R695" i="1" s="1"/>
  <c r="N694" i="1"/>
  <c r="R694" i="1" s="1"/>
  <c r="N693" i="1"/>
  <c r="R693" i="1" s="1"/>
  <c r="N692" i="1"/>
  <c r="R692" i="1" s="1"/>
  <c r="N691" i="1"/>
  <c r="R691" i="1" s="1"/>
  <c r="N690" i="1"/>
  <c r="R690" i="1" s="1"/>
  <c r="N689" i="1"/>
  <c r="R689" i="1" s="1"/>
  <c r="N688" i="1"/>
  <c r="R688" i="1" s="1"/>
  <c r="N687" i="1"/>
  <c r="R687" i="1" s="1"/>
  <c r="N686" i="1"/>
  <c r="R686" i="1" s="1"/>
  <c r="N685" i="1"/>
  <c r="R685" i="1" s="1"/>
  <c r="N684" i="1"/>
  <c r="R684" i="1" s="1"/>
  <c r="N683" i="1"/>
  <c r="R683" i="1" s="1"/>
  <c r="N682" i="1"/>
  <c r="R682" i="1" s="1"/>
  <c r="N681" i="1"/>
  <c r="R681" i="1" s="1"/>
  <c r="N680" i="1"/>
  <c r="R680" i="1" s="1"/>
  <c r="N679" i="1"/>
  <c r="R679" i="1" s="1"/>
  <c r="N678" i="1"/>
  <c r="R678" i="1" s="1"/>
  <c r="N677" i="1"/>
  <c r="R677" i="1" s="1"/>
  <c r="N676" i="1"/>
  <c r="R676" i="1" s="1"/>
  <c r="N675" i="1"/>
  <c r="R675" i="1" s="1"/>
  <c r="N674" i="1"/>
  <c r="R674" i="1" s="1"/>
  <c r="N673" i="1"/>
  <c r="R673" i="1" s="1"/>
  <c r="N672" i="1"/>
  <c r="R672" i="1" s="1"/>
  <c r="N671" i="1"/>
  <c r="R671" i="1" s="1"/>
  <c r="N670" i="1"/>
  <c r="R670" i="1" s="1"/>
  <c r="N669" i="1"/>
  <c r="R669" i="1" s="1"/>
  <c r="N668" i="1"/>
  <c r="R668" i="1" s="1"/>
  <c r="N667" i="1"/>
  <c r="R667" i="1" s="1"/>
  <c r="N666" i="1"/>
  <c r="R666" i="1" s="1"/>
  <c r="N665" i="1"/>
  <c r="R665" i="1" s="1"/>
  <c r="N664" i="1"/>
  <c r="R664" i="1" s="1"/>
  <c r="N663" i="1"/>
  <c r="R663" i="1" s="1"/>
  <c r="N662" i="1"/>
  <c r="R662" i="1" s="1"/>
  <c r="N661" i="1"/>
  <c r="R661" i="1" s="1"/>
  <c r="N660" i="1"/>
  <c r="R660" i="1" s="1"/>
  <c r="N659" i="1"/>
  <c r="R659" i="1" s="1"/>
  <c r="N658" i="1"/>
  <c r="R658" i="1" s="1"/>
  <c r="N657" i="1"/>
  <c r="R657" i="1" s="1"/>
  <c r="N656" i="1"/>
  <c r="R656" i="1" s="1"/>
  <c r="N655" i="1"/>
  <c r="R655" i="1" s="1"/>
  <c r="N654" i="1"/>
  <c r="R654" i="1" s="1"/>
  <c r="N653" i="1"/>
  <c r="R653" i="1" s="1"/>
  <c r="N652" i="1"/>
  <c r="R652" i="1" s="1"/>
  <c r="N651" i="1"/>
  <c r="R651" i="1" s="1"/>
  <c r="N650" i="1"/>
  <c r="R650" i="1" s="1"/>
  <c r="N649" i="1"/>
  <c r="R649" i="1" s="1"/>
  <c r="N648" i="1"/>
  <c r="R648" i="1" s="1"/>
  <c r="N647" i="1"/>
  <c r="R647" i="1" s="1"/>
  <c r="N646" i="1"/>
  <c r="R646" i="1" s="1"/>
  <c r="N645" i="1"/>
  <c r="R645" i="1" s="1"/>
  <c r="N644" i="1"/>
  <c r="R644" i="1" s="1"/>
  <c r="N643" i="1"/>
  <c r="R643" i="1" s="1"/>
  <c r="N642" i="1"/>
  <c r="R642" i="1" s="1"/>
  <c r="N641" i="1"/>
  <c r="R641" i="1" s="1"/>
  <c r="N640" i="1"/>
  <c r="R640" i="1" s="1"/>
  <c r="N639" i="1"/>
  <c r="R639" i="1" s="1"/>
  <c r="N638" i="1"/>
  <c r="R638" i="1" s="1"/>
  <c r="N637" i="1"/>
  <c r="R637" i="1" s="1"/>
  <c r="N636" i="1"/>
  <c r="R636" i="1" s="1"/>
  <c r="N635" i="1"/>
  <c r="R635" i="1" s="1"/>
  <c r="N634" i="1"/>
  <c r="R634" i="1" s="1"/>
  <c r="N633" i="1"/>
  <c r="R633" i="1" s="1"/>
  <c r="N632" i="1"/>
  <c r="R632" i="1" s="1"/>
  <c r="N631" i="1"/>
  <c r="R631" i="1" s="1"/>
  <c r="N630" i="1"/>
  <c r="R630" i="1" s="1"/>
  <c r="N629" i="1"/>
  <c r="R629" i="1" s="1"/>
  <c r="N628" i="1"/>
  <c r="R628" i="1" s="1"/>
  <c r="N627" i="1"/>
  <c r="R627" i="1" s="1"/>
  <c r="N626" i="1"/>
  <c r="R626" i="1" s="1"/>
  <c r="N625" i="1"/>
  <c r="R625" i="1" s="1"/>
  <c r="N624" i="1"/>
  <c r="R624" i="1" s="1"/>
  <c r="N623" i="1"/>
  <c r="R623" i="1" s="1"/>
  <c r="N622" i="1"/>
  <c r="R622" i="1" s="1"/>
  <c r="N621" i="1"/>
  <c r="R621" i="1" s="1"/>
  <c r="N620" i="1"/>
  <c r="R620" i="1" s="1"/>
  <c r="N619" i="1"/>
  <c r="R619" i="1" s="1"/>
  <c r="N618" i="1"/>
  <c r="R618" i="1" s="1"/>
  <c r="N617" i="1"/>
  <c r="R617" i="1" s="1"/>
  <c r="N616" i="1"/>
  <c r="R616" i="1" s="1"/>
  <c r="N615" i="1"/>
  <c r="R615" i="1" s="1"/>
  <c r="N614" i="1"/>
  <c r="R614" i="1" s="1"/>
  <c r="N613" i="1"/>
  <c r="R613" i="1" s="1"/>
  <c r="N612" i="1"/>
  <c r="R612" i="1" s="1"/>
  <c r="N611" i="1"/>
  <c r="R611" i="1" s="1"/>
  <c r="N610" i="1"/>
  <c r="R610" i="1" s="1"/>
  <c r="N609" i="1"/>
  <c r="R609" i="1" s="1"/>
  <c r="N608" i="1"/>
  <c r="R608" i="1" s="1"/>
  <c r="N607" i="1"/>
  <c r="R607" i="1" s="1"/>
  <c r="N606" i="1"/>
  <c r="R606" i="1" s="1"/>
  <c r="N605" i="1"/>
  <c r="R605" i="1" s="1"/>
  <c r="N604" i="1"/>
  <c r="R604" i="1" s="1"/>
  <c r="N603" i="1"/>
  <c r="R603" i="1" s="1"/>
  <c r="N602" i="1"/>
  <c r="R602" i="1" s="1"/>
  <c r="N601" i="1"/>
  <c r="R601" i="1" s="1"/>
  <c r="N600" i="1"/>
  <c r="R600" i="1" s="1"/>
  <c r="N599" i="1"/>
  <c r="R599" i="1" s="1"/>
  <c r="N598" i="1"/>
  <c r="R598" i="1" s="1"/>
  <c r="N597" i="1"/>
  <c r="R597" i="1" s="1"/>
  <c r="N596" i="1"/>
  <c r="R596" i="1" s="1"/>
  <c r="N595" i="1"/>
  <c r="R595" i="1" s="1"/>
  <c r="N594" i="1"/>
  <c r="R594" i="1" s="1"/>
  <c r="N593" i="1"/>
  <c r="R593" i="1" s="1"/>
  <c r="N592" i="1"/>
  <c r="R592" i="1" s="1"/>
  <c r="N591" i="1"/>
  <c r="R591" i="1" s="1"/>
  <c r="N590" i="1"/>
  <c r="R590" i="1" s="1"/>
  <c r="N589" i="1"/>
  <c r="R589" i="1" s="1"/>
  <c r="N588" i="1"/>
  <c r="R588" i="1" s="1"/>
  <c r="N587" i="1"/>
  <c r="R587" i="1" s="1"/>
  <c r="N586" i="1"/>
  <c r="R586" i="1" s="1"/>
  <c r="N585" i="1"/>
  <c r="R585" i="1" s="1"/>
  <c r="N584" i="1"/>
  <c r="R584" i="1" s="1"/>
  <c r="N583" i="1"/>
  <c r="R583" i="1" s="1"/>
  <c r="N582" i="1"/>
  <c r="R582" i="1" s="1"/>
  <c r="N581" i="1"/>
  <c r="R581" i="1" s="1"/>
  <c r="N580" i="1"/>
  <c r="R580" i="1" s="1"/>
  <c r="N579" i="1"/>
  <c r="R579" i="1" s="1"/>
  <c r="N578" i="1"/>
  <c r="R578" i="1" s="1"/>
  <c r="N577" i="1"/>
  <c r="R577" i="1" s="1"/>
  <c r="N576" i="1"/>
  <c r="R576" i="1" s="1"/>
  <c r="N575" i="1"/>
  <c r="R575" i="1" s="1"/>
  <c r="N574" i="1"/>
  <c r="R574" i="1" s="1"/>
  <c r="N573" i="1"/>
  <c r="R573" i="1" s="1"/>
  <c r="N572" i="1"/>
  <c r="R572" i="1" s="1"/>
  <c r="N571" i="1"/>
  <c r="R571" i="1" s="1"/>
  <c r="N570" i="1"/>
  <c r="R570" i="1" s="1"/>
  <c r="N569" i="1"/>
  <c r="R569" i="1" s="1"/>
  <c r="N568" i="1"/>
  <c r="R568" i="1" s="1"/>
  <c r="N567" i="1"/>
  <c r="R567" i="1" s="1"/>
  <c r="N566" i="1"/>
  <c r="R566" i="1" s="1"/>
  <c r="N565" i="1"/>
  <c r="R565" i="1" s="1"/>
  <c r="N564" i="1"/>
  <c r="R564" i="1" s="1"/>
  <c r="N563" i="1"/>
  <c r="R563" i="1" s="1"/>
  <c r="N562" i="1"/>
  <c r="R562" i="1" s="1"/>
  <c r="N561" i="1"/>
  <c r="R561" i="1" s="1"/>
  <c r="N560" i="1"/>
  <c r="R560" i="1" s="1"/>
  <c r="N559" i="1"/>
  <c r="R559" i="1" s="1"/>
  <c r="N558" i="1"/>
  <c r="R558" i="1" s="1"/>
  <c r="N557" i="1"/>
  <c r="R557" i="1" s="1"/>
  <c r="N556" i="1"/>
  <c r="R556" i="1" s="1"/>
  <c r="N555" i="1"/>
  <c r="R555" i="1" s="1"/>
  <c r="N554" i="1"/>
  <c r="R554" i="1" s="1"/>
  <c r="N553" i="1"/>
  <c r="R553" i="1" s="1"/>
  <c r="N552" i="1"/>
  <c r="R552" i="1" s="1"/>
  <c r="N551" i="1"/>
  <c r="R551" i="1" s="1"/>
  <c r="N550" i="1"/>
  <c r="R550" i="1" s="1"/>
  <c r="N549" i="1"/>
  <c r="R549" i="1" s="1"/>
  <c r="N548" i="1"/>
  <c r="R548" i="1" s="1"/>
  <c r="N547" i="1"/>
  <c r="R547" i="1" s="1"/>
  <c r="N546" i="1"/>
  <c r="R546" i="1" s="1"/>
  <c r="N545" i="1"/>
  <c r="R545" i="1" s="1"/>
  <c r="N544" i="1"/>
  <c r="R544" i="1" s="1"/>
  <c r="N543" i="1"/>
  <c r="R543" i="1" s="1"/>
  <c r="N542" i="1"/>
  <c r="R542" i="1" s="1"/>
  <c r="N541" i="1"/>
  <c r="R541" i="1" s="1"/>
  <c r="N540" i="1"/>
  <c r="R540" i="1" s="1"/>
  <c r="N539" i="1"/>
  <c r="R539" i="1" s="1"/>
  <c r="N538" i="1"/>
  <c r="R538" i="1" s="1"/>
  <c r="N537" i="1"/>
  <c r="R537" i="1" s="1"/>
  <c r="N536" i="1"/>
  <c r="R536" i="1" s="1"/>
  <c r="N535" i="1"/>
  <c r="R535" i="1" s="1"/>
  <c r="N534" i="1"/>
  <c r="R534" i="1" s="1"/>
  <c r="N533" i="1"/>
  <c r="R533" i="1" s="1"/>
  <c r="N532" i="1"/>
  <c r="R532" i="1" s="1"/>
  <c r="N531" i="1"/>
  <c r="R531" i="1" s="1"/>
  <c r="N530" i="1"/>
  <c r="R530" i="1" s="1"/>
  <c r="N529" i="1"/>
  <c r="R529" i="1" s="1"/>
  <c r="N528" i="1"/>
  <c r="R528" i="1" s="1"/>
  <c r="N527" i="1"/>
  <c r="R527" i="1" s="1"/>
  <c r="N526" i="1"/>
  <c r="R526" i="1" s="1"/>
  <c r="N525" i="1"/>
  <c r="R525" i="1" s="1"/>
  <c r="N524" i="1"/>
  <c r="R524" i="1" s="1"/>
  <c r="N523" i="1"/>
  <c r="R523" i="1" s="1"/>
  <c r="N522" i="1"/>
  <c r="R522" i="1" s="1"/>
  <c r="N521" i="1"/>
  <c r="R521" i="1" s="1"/>
  <c r="N520" i="1"/>
  <c r="R520" i="1" s="1"/>
  <c r="N519" i="1"/>
  <c r="R519" i="1" s="1"/>
  <c r="N518" i="1"/>
  <c r="R518" i="1" s="1"/>
  <c r="N517" i="1"/>
  <c r="R517" i="1" s="1"/>
  <c r="N516" i="1"/>
  <c r="R516" i="1" s="1"/>
  <c r="N515" i="1"/>
  <c r="R515" i="1" s="1"/>
  <c r="N514" i="1"/>
  <c r="R514" i="1" s="1"/>
  <c r="N513" i="1"/>
  <c r="R513" i="1" s="1"/>
  <c r="N512" i="1"/>
  <c r="R512" i="1" s="1"/>
  <c r="N511" i="1"/>
  <c r="R511" i="1" s="1"/>
  <c r="N510" i="1"/>
  <c r="R510" i="1" s="1"/>
  <c r="N509" i="1"/>
  <c r="R509" i="1" s="1"/>
  <c r="N508" i="1"/>
  <c r="R508" i="1" s="1"/>
  <c r="N507" i="1"/>
  <c r="R507" i="1" s="1"/>
  <c r="N506" i="1"/>
  <c r="R506" i="1" s="1"/>
  <c r="N505" i="1"/>
  <c r="R505" i="1" s="1"/>
  <c r="N504" i="1"/>
  <c r="R504" i="1" s="1"/>
  <c r="N503" i="1"/>
  <c r="R503" i="1" s="1"/>
  <c r="N502" i="1"/>
  <c r="R502" i="1" s="1"/>
  <c r="N501" i="1"/>
  <c r="R501" i="1" s="1"/>
  <c r="N500" i="1"/>
  <c r="R500" i="1" s="1"/>
  <c r="N499" i="1"/>
  <c r="R499" i="1" s="1"/>
  <c r="N498" i="1"/>
  <c r="R498" i="1" s="1"/>
  <c r="N497" i="1"/>
  <c r="R497" i="1" s="1"/>
  <c r="N496" i="1"/>
  <c r="R496" i="1" s="1"/>
  <c r="N495" i="1"/>
  <c r="R495" i="1" s="1"/>
  <c r="N494" i="1"/>
  <c r="R494" i="1" s="1"/>
  <c r="N493" i="1"/>
  <c r="R493" i="1" s="1"/>
  <c r="N492" i="1"/>
  <c r="R492" i="1" s="1"/>
  <c r="N491" i="1"/>
  <c r="R491" i="1" s="1"/>
  <c r="N490" i="1"/>
  <c r="R490" i="1" s="1"/>
  <c r="N489" i="1"/>
  <c r="R489" i="1" s="1"/>
  <c r="N488" i="1"/>
  <c r="R488" i="1" s="1"/>
  <c r="N487" i="1"/>
  <c r="R487" i="1" s="1"/>
  <c r="N486" i="1"/>
  <c r="R486" i="1" s="1"/>
  <c r="N485" i="1"/>
  <c r="R485" i="1" s="1"/>
  <c r="N484" i="1"/>
  <c r="R484" i="1" s="1"/>
  <c r="N483" i="1"/>
  <c r="R483" i="1" s="1"/>
  <c r="N482" i="1"/>
  <c r="R482" i="1" s="1"/>
  <c r="N481" i="1"/>
  <c r="R481" i="1" s="1"/>
  <c r="N480" i="1"/>
  <c r="R480" i="1" s="1"/>
  <c r="N479" i="1"/>
  <c r="R479" i="1" s="1"/>
  <c r="N478" i="1"/>
  <c r="R478" i="1" s="1"/>
  <c r="N477" i="1"/>
  <c r="R477" i="1" s="1"/>
  <c r="N476" i="1"/>
  <c r="R476" i="1" s="1"/>
  <c r="N475" i="1"/>
  <c r="R475" i="1" s="1"/>
  <c r="N474" i="1"/>
  <c r="R474" i="1" s="1"/>
  <c r="N473" i="1"/>
  <c r="R473" i="1" s="1"/>
  <c r="N472" i="1"/>
  <c r="R472" i="1" s="1"/>
  <c r="N471" i="1"/>
  <c r="R471" i="1" s="1"/>
  <c r="N470" i="1"/>
  <c r="R470" i="1" s="1"/>
  <c r="N469" i="1"/>
  <c r="R469" i="1" s="1"/>
  <c r="N468" i="1"/>
  <c r="R468" i="1" s="1"/>
  <c r="N467" i="1"/>
  <c r="R467" i="1" s="1"/>
  <c r="N466" i="1"/>
  <c r="R466" i="1" s="1"/>
  <c r="N465" i="1"/>
  <c r="R465" i="1" s="1"/>
  <c r="N464" i="1"/>
  <c r="R464" i="1" s="1"/>
  <c r="N463" i="1"/>
  <c r="R463" i="1" s="1"/>
  <c r="N462" i="1"/>
  <c r="R462" i="1" s="1"/>
  <c r="N461" i="1"/>
  <c r="R461" i="1" s="1"/>
  <c r="N460" i="1"/>
  <c r="R460" i="1" s="1"/>
  <c r="N459" i="1"/>
  <c r="R459" i="1" s="1"/>
  <c r="N458" i="1"/>
  <c r="R458" i="1" s="1"/>
  <c r="N457" i="1"/>
  <c r="R457" i="1" s="1"/>
  <c r="N456" i="1"/>
  <c r="R456" i="1" s="1"/>
  <c r="N455" i="1"/>
  <c r="R455" i="1" s="1"/>
  <c r="N454" i="1"/>
  <c r="R454" i="1" s="1"/>
  <c r="N453" i="1"/>
  <c r="R453" i="1" s="1"/>
  <c r="N452" i="1"/>
  <c r="R452" i="1" s="1"/>
  <c r="N451" i="1"/>
  <c r="R451" i="1" s="1"/>
  <c r="N450" i="1"/>
  <c r="R450" i="1" s="1"/>
  <c r="N449" i="1"/>
  <c r="R449" i="1" s="1"/>
  <c r="N448" i="1"/>
  <c r="R448" i="1" s="1"/>
  <c r="N447" i="1"/>
  <c r="R447" i="1" s="1"/>
  <c r="N446" i="1"/>
  <c r="R446" i="1" s="1"/>
  <c r="N445" i="1"/>
  <c r="R445" i="1" s="1"/>
  <c r="N444" i="1"/>
  <c r="R444" i="1" s="1"/>
  <c r="N443" i="1"/>
  <c r="R443" i="1" s="1"/>
  <c r="N442" i="1"/>
  <c r="R442" i="1" s="1"/>
  <c r="N441" i="1"/>
  <c r="R441" i="1" s="1"/>
  <c r="N440" i="1"/>
  <c r="R440" i="1" s="1"/>
  <c r="N439" i="1"/>
  <c r="R439" i="1" s="1"/>
  <c r="N438" i="1"/>
  <c r="R438" i="1" s="1"/>
  <c r="N437" i="1"/>
  <c r="R437" i="1" s="1"/>
  <c r="N436" i="1"/>
  <c r="R436" i="1" s="1"/>
  <c r="N435" i="1"/>
  <c r="R435" i="1" s="1"/>
  <c r="N434" i="1"/>
  <c r="R434" i="1" s="1"/>
  <c r="N433" i="1"/>
  <c r="R433" i="1" s="1"/>
  <c r="N432" i="1"/>
  <c r="R432" i="1" s="1"/>
  <c r="N431" i="1"/>
  <c r="R431" i="1" s="1"/>
  <c r="N430" i="1"/>
  <c r="R430" i="1" s="1"/>
  <c r="N429" i="1"/>
  <c r="R429" i="1" s="1"/>
  <c r="N428" i="1"/>
  <c r="R428" i="1" s="1"/>
  <c r="N427" i="1"/>
  <c r="R427" i="1" s="1"/>
  <c r="N426" i="1"/>
  <c r="R426" i="1" s="1"/>
  <c r="N425" i="1"/>
  <c r="R425" i="1" s="1"/>
  <c r="N424" i="1"/>
  <c r="R424" i="1" s="1"/>
  <c r="N423" i="1"/>
  <c r="R423" i="1" s="1"/>
  <c r="N422" i="1"/>
  <c r="R422" i="1" s="1"/>
  <c r="N421" i="1"/>
  <c r="R421" i="1" s="1"/>
  <c r="N420" i="1"/>
  <c r="R420" i="1" s="1"/>
  <c r="N419" i="1"/>
  <c r="R419" i="1" s="1"/>
  <c r="N418" i="1"/>
  <c r="R418" i="1" s="1"/>
  <c r="N417" i="1"/>
  <c r="R417" i="1" s="1"/>
  <c r="N416" i="1"/>
  <c r="R416" i="1" s="1"/>
  <c r="N415" i="1"/>
  <c r="R415" i="1" s="1"/>
  <c r="N414" i="1"/>
  <c r="R414" i="1" s="1"/>
  <c r="N413" i="1"/>
  <c r="R413" i="1" s="1"/>
  <c r="N412" i="1"/>
  <c r="R412" i="1" s="1"/>
  <c r="N411" i="1"/>
  <c r="R411" i="1" s="1"/>
  <c r="N410" i="1"/>
  <c r="R410" i="1" s="1"/>
  <c r="N409" i="1"/>
  <c r="R409" i="1" s="1"/>
  <c r="N408" i="1"/>
  <c r="R408" i="1" s="1"/>
  <c r="N407" i="1"/>
  <c r="R407" i="1" s="1"/>
  <c r="N406" i="1"/>
  <c r="R406" i="1" s="1"/>
  <c r="N405" i="1"/>
  <c r="R405" i="1" s="1"/>
  <c r="N404" i="1"/>
  <c r="R404" i="1" s="1"/>
  <c r="N403" i="1"/>
  <c r="R403" i="1" s="1"/>
  <c r="N402" i="1"/>
  <c r="R402" i="1" s="1"/>
  <c r="N401" i="1"/>
  <c r="R401" i="1" s="1"/>
  <c r="N400" i="1"/>
  <c r="R400" i="1" s="1"/>
  <c r="N399" i="1"/>
  <c r="R399" i="1" s="1"/>
  <c r="N398" i="1"/>
  <c r="R398" i="1" s="1"/>
  <c r="N397" i="1"/>
  <c r="R397" i="1" s="1"/>
  <c r="N396" i="1"/>
  <c r="R396" i="1" s="1"/>
  <c r="N395" i="1"/>
  <c r="R395" i="1" s="1"/>
  <c r="N394" i="1"/>
  <c r="R394" i="1" s="1"/>
  <c r="N393" i="1"/>
  <c r="R393" i="1" s="1"/>
  <c r="N392" i="1"/>
  <c r="R392" i="1" s="1"/>
  <c r="N391" i="1"/>
  <c r="R391" i="1" s="1"/>
  <c r="N390" i="1"/>
  <c r="R390" i="1" s="1"/>
  <c r="N389" i="1"/>
  <c r="R389" i="1" s="1"/>
  <c r="N388" i="1"/>
  <c r="R388" i="1" s="1"/>
  <c r="N387" i="1"/>
  <c r="R387" i="1" s="1"/>
  <c r="N386" i="1"/>
  <c r="R386" i="1" s="1"/>
  <c r="N385" i="1"/>
  <c r="R385" i="1" s="1"/>
  <c r="N384" i="1"/>
  <c r="R384" i="1" s="1"/>
  <c r="N383" i="1"/>
  <c r="R383" i="1" s="1"/>
  <c r="N382" i="1"/>
  <c r="R382" i="1" s="1"/>
  <c r="N381" i="1"/>
  <c r="R381" i="1" s="1"/>
  <c r="N380" i="1"/>
  <c r="R380" i="1" s="1"/>
  <c r="N379" i="1"/>
  <c r="R379" i="1" s="1"/>
  <c r="N378" i="1"/>
  <c r="R378" i="1" s="1"/>
  <c r="N377" i="1"/>
  <c r="R377" i="1" s="1"/>
  <c r="N376" i="1"/>
  <c r="R376" i="1" s="1"/>
  <c r="N375" i="1"/>
  <c r="R375" i="1" s="1"/>
  <c r="N374" i="1"/>
  <c r="R374" i="1" s="1"/>
  <c r="N373" i="1"/>
  <c r="R373" i="1" s="1"/>
  <c r="N372" i="1"/>
  <c r="R372" i="1" s="1"/>
  <c r="N371" i="1"/>
  <c r="R371" i="1" s="1"/>
  <c r="N370" i="1"/>
  <c r="R370" i="1" s="1"/>
  <c r="N369" i="1"/>
  <c r="R369" i="1" s="1"/>
  <c r="N368" i="1"/>
  <c r="R368" i="1" s="1"/>
  <c r="N367" i="1"/>
  <c r="R367" i="1" s="1"/>
  <c r="N366" i="1"/>
  <c r="R366" i="1" s="1"/>
  <c r="N365" i="1"/>
  <c r="R365" i="1" s="1"/>
  <c r="N364" i="1"/>
  <c r="R364" i="1" s="1"/>
  <c r="N363" i="1"/>
  <c r="R363" i="1" s="1"/>
  <c r="N362" i="1"/>
  <c r="R362" i="1" s="1"/>
  <c r="N361" i="1"/>
  <c r="R361" i="1" s="1"/>
  <c r="N360" i="1"/>
  <c r="R360" i="1" s="1"/>
  <c r="N359" i="1"/>
  <c r="R359" i="1" s="1"/>
  <c r="N358" i="1"/>
  <c r="R358" i="1" s="1"/>
  <c r="N357" i="1"/>
  <c r="R357" i="1" s="1"/>
  <c r="N356" i="1"/>
  <c r="R356" i="1" s="1"/>
  <c r="N355" i="1"/>
  <c r="R355" i="1" s="1"/>
  <c r="N354" i="1"/>
  <c r="R354" i="1" s="1"/>
  <c r="N353" i="1"/>
  <c r="R353" i="1" s="1"/>
  <c r="N352" i="1"/>
  <c r="R352" i="1" s="1"/>
  <c r="N351" i="1"/>
  <c r="R351" i="1" s="1"/>
  <c r="N350" i="1"/>
  <c r="R350" i="1" s="1"/>
  <c r="N349" i="1"/>
  <c r="R349" i="1" s="1"/>
  <c r="N348" i="1"/>
  <c r="R348" i="1" s="1"/>
  <c r="N347" i="1"/>
  <c r="R347" i="1" s="1"/>
  <c r="N346" i="1"/>
  <c r="R346" i="1" s="1"/>
  <c r="N345" i="1"/>
  <c r="R345" i="1" s="1"/>
  <c r="N344" i="1"/>
  <c r="R344" i="1" s="1"/>
  <c r="N343" i="1"/>
  <c r="R343" i="1" s="1"/>
  <c r="N342" i="1"/>
  <c r="R342" i="1" s="1"/>
  <c r="N341" i="1"/>
  <c r="R341" i="1" s="1"/>
  <c r="N340" i="1"/>
  <c r="R340" i="1" s="1"/>
  <c r="N339" i="1"/>
  <c r="R339" i="1" s="1"/>
  <c r="N338" i="1"/>
  <c r="R338" i="1" s="1"/>
  <c r="N337" i="1"/>
  <c r="R337" i="1" s="1"/>
  <c r="N336" i="1"/>
  <c r="R336" i="1" s="1"/>
  <c r="N335" i="1"/>
  <c r="R335" i="1" s="1"/>
  <c r="N334" i="1"/>
  <c r="R334" i="1" s="1"/>
  <c r="N333" i="1"/>
  <c r="R333" i="1" s="1"/>
  <c r="N332" i="1"/>
  <c r="R332" i="1" s="1"/>
  <c r="N331" i="1"/>
  <c r="R331" i="1" s="1"/>
  <c r="N330" i="1"/>
  <c r="R330" i="1" s="1"/>
  <c r="N329" i="1"/>
  <c r="R329" i="1" s="1"/>
  <c r="N328" i="1"/>
  <c r="R328" i="1" s="1"/>
  <c r="N327" i="1"/>
  <c r="R327" i="1" s="1"/>
  <c r="N326" i="1"/>
  <c r="R326" i="1" s="1"/>
  <c r="N325" i="1"/>
  <c r="R325" i="1" s="1"/>
  <c r="N324" i="1"/>
  <c r="R324" i="1" s="1"/>
  <c r="N323" i="1"/>
  <c r="R323" i="1" s="1"/>
  <c r="N322" i="1"/>
  <c r="R322" i="1" s="1"/>
  <c r="N321" i="1"/>
  <c r="R321" i="1" s="1"/>
  <c r="N320" i="1"/>
  <c r="R320" i="1" s="1"/>
  <c r="N319" i="1"/>
  <c r="R319" i="1" s="1"/>
  <c r="N318" i="1"/>
  <c r="R318" i="1" s="1"/>
  <c r="N317" i="1"/>
  <c r="R317" i="1" s="1"/>
  <c r="N316" i="1"/>
  <c r="R316" i="1" s="1"/>
  <c r="N315" i="1"/>
  <c r="R315" i="1" s="1"/>
  <c r="N314" i="1"/>
  <c r="R314" i="1" s="1"/>
  <c r="N313" i="1"/>
  <c r="R313" i="1" s="1"/>
  <c r="N312" i="1"/>
  <c r="R312" i="1" s="1"/>
  <c r="N311" i="1"/>
  <c r="R311" i="1" s="1"/>
  <c r="N310" i="1"/>
  <c r="R310" i="1" s="1"/>
  <c r="N309" i="1"/>
  <c r="R309" i="1" s="1"/>
  <c r="N308" i="1"/>
  <c r="R308" i="1" s="1"/>
  <c r="N307" i="1"/>
  <c r="R307" i="1" s="1"/>
  <c r="N306" i="1"/>
  <c r="R306" i="1" s="1"/>
  <c r="N305" i="1"/>
  <c r="R305" i="1" s="1"/>
  <c r="N304" i="1"/>
  <c r="R304" i="1" s="1"/>
  <c r="N303" i="1"/>
  <c r="R303" i="1" s="1"/>
  <c r="N302" i="1"/>
  <c r="R302" i="1" s="1"/>
  <c r="N301" i="1"/>
  <c r="R301" i="1" s="1"/>
  <c r="N300" i="1"/>
  <c r="R300" i="1" s="1"/>
  <c r="N299" i="1"/>
  <c r="R299" i="1" s="1"/>
  <c r="N298" i="1"/>
  <c r="R298" i="1" s="1"/>
  <c r="N297" i="1"/>
  <c r="R297" i="1" s="1"/>
  <c r="N296" i="1"/>
  <c r="R296" i="1" s="1"/>
  <c r="N295" i="1"/>
  <c r="R295" i="1" s="1"/>
  <c r="N294" i="1"/>
  <c r="R294" i="1" s="1"/>
  <c r="N293" i="1"/>
  <c r="R293" i="1" s="1"/>
  <c r="N292" i="1"/>
  <c r="R292" i="1" s="1"/>
  <c r="N291" i="1"/>
  <c r="R291" i="1" s="1"/>
  <c r="N290" i="1"/>
  <c r="R290" i="1" s="1"/>
  <c r="N289" i="1"/>
  <c r="R289" i="1" s="1"/>
  <c r="N288" i="1"/>
  <c r="R288" i="1" s="1"/>
  <c r="N287" i="1"/>
  <c r="R287" i="1" s="1"/>
  <c r="N286" i="1"/>
  <c r="R286" i="1" s="1"/>
  <c r="N285" i="1"/>
  <c r="R285" i="1" s="1"/>
  <c r="N284" i="1"/>
  <c r="R284" i="1" s="1"/>
  <c r="N283" i="1"/>
  <c r="R283" i="1" s="1"/>
  <c r="N282" i="1"/>
  <c r="R282" i="1" s="1"/>
  <c r="N281" i="1"/>
  <c r="R281" i="1" s="1"/>
  <c r="N280" i="1"/>
  <c r="R280" i="1" s="1"/>
  <c r="N279" i="1"/>
  <c r="R279" i="1" s="1"/>
  <c r="N278" i="1"/>
  <c r="R278" i="1" s="1"/>
  <c r="N277" i="1"/>
  <c r="R277" i="1" s="1"/>
  <c r="N276" i="1"/>
  <c r="R276" i="1" s="1"/>
  <c r="N275" i="1"/>
  <c r="R275" i="1" s="1"/>
  <c r="N274" i="1"/>
  <c r="R274" i="1" s="1"/>
  <c r="N273" i="1"/>
  <c r="R273" i="1" s="1"/>
  <c r="N272" i="1"/>
  <c r="R272" i="1" s="1"/>
  <c r="N271" i="1"/>
  <c r="R271" i="1" s="1"/>
  <c r="N270" i="1"/>
  <c r="R270" i="1" s="1"/>
  <c r="N269" i="1"/>
  <c r="R269" i="1" s="1"/>
  <c r="N268" i="1"/>
  <c r="R268" i="1" s="1"/>
  <c r="N267" i="1"/>
  <c r="R267" i="1" s="1"/>
  <c r="N266" i="1"/>
  <c r="R266" i="1" s="1"/>
  <c r="N265" i="1"/>
  <c r="R265" i="1" s="1"/>
  <c r="N264" i="1"/>
  <c r="R264" i="1" s="1"/>
  <c r="N263" i="1"/>
  <c r="R263" i="1" s="1"/>
  <c r="N262" i="1"/>
  <c r="R262" i="1" s="1"/>
  <c r="N261" i="1"/>
  <c r="R261" i="1" s="1"/>
  <c r="N260" i="1"/>
  <c r="R260" i="1" s="1"/>
  <c r="N259" i="1"/>
  <c r="R259" i="1" s="1"/>
  <c r="N258" i="1"/>
  <c r="R258" i="1" s="1"/>
  <c r="N257" i="1"/>
  <c r="R257" i="1" s="1"/>
  <c r="N256" i="1"/>
  <c r="R256" i="1" s="1"/>
  <c r="N255" i="1"/>
  <c r="R255" i="1" s="1"/>
  <c r="N254" i="1"/>
  <c r="R254" i="1" s="1"/>
  <c r="N253" i="1"/>
  <c r="R253" i="1" s="1"/>
  <c r="N252" i="1"/>
  <c r="R252" i="1" s="1"/>
  <c r="N251" i="1"/>
  <c r="R251" i="1" s="1"/>
  <c r="N250" i="1"/>
  <c r="R250" i="1" s="1"/>
  <c r="N249" i="1"/>
  <c r="R249" i="1" s="1"/>
  <c r="N248" i="1"/>
  <c r="R248" i="1" s="1"/>
  <c r="N247" i="1"/>
  <c r="R247" i="1" s="1"/>
  <c r="N246" i="1"/>
  <c r="R246" i="1" s="1"/>
  <c r="N245" i="1"/>
  <c r="R245" i="1" s="1"/>
  <c r="N244" i="1"/>
  <c r="R244" i="1" s="1"/>
  <c r="N243" i="1"/>
  <c r="R243" i="1" s="1"/>
  <c r="N242" i="1"/>
  <c r="R242" i="1" s="1"/>
  <c r="N241" i="1"/>
  <c r="R241" i="1" s="1"/>
  <c r="N240" i="1"/>
  <c r="R240" i="1" s="1"/>
  <c r="N239" i="1"/>
  <c r="R239" i="1" s="1"/>
  <c r="N238" i="1"/>
  <c r="R238" i="1" s="1"/>
  <c r="N237" i="1"/>
  <c r="R237" i="1" s="1"/>
  <c r="N236" i="1"/>
  <c r="R236" i="1" s="1"/>
  <c r="N235" i="1"/>
  <c r="R235" i="1" s="1"/>
  <c r="N234" i="1"/>
  <c r="R234" i="1" s="1"/>
  <c r="N233" i="1"/>
  <c r="R233" i="1" s="1"/>
  <c r="N232" i="1"/>
  <c r="R232" i="1" s="1"/>
  <c r="N231" i="1"/>
  <c r="R231" i="1" s="1"/>
  <c r="N230" i="1"/>
  <c r="R230" i="1" s="1"/>
  <c r="N229" i="1"/>
  <c r="R229" i="1" s="1"/>
  <c r="N228" i="1"/>
  <c r="R228" i="1" s="1"/>
  <c r="N227" i="1"/>
  <c r="R227" i="1" s="1"/>
  <c r="N226" i="1"/>
  <c r="R226" i="1" s="1"/>
  <c r="N225" i="1"/>
  <c r="R225" i="1" s="1"/>
  <c r="N224" i="1"/>
  <c r="R224" i="1" s="1"/>
  <c r="N223" i="1"/>
  <c r="R223" i="1" s="1"/>
  <c r="N222" i="1"/>
  <c r="R222" i="1" s="1"/>
  <c r="N221" i="1"/>
  <c r="R221" i="1" s="1"/>
  <c r="N220" i="1"/>
  <c r="R220" i="1" s="1"/>
  <c r="N219" i="1"/>
  <c r="R219" i="1" s="1"/>
  <c r="N218" i="1"/>
  <c r="R218" i="1" s="1"/>
  <c r="N217" i="1"/>
  <c r="R217" i="1" s="1"/>
  <c r="N216" i="1"/>
  <c r="R216" i="1" s="1"/>
  <c r="N215" i="1"/>
  <c r="R215" i="1" s="1"/>
  <c r="N214" i="1"/>
  <c r="R214" i="1" s="1"/>
  <c r="N213" i="1"/>
  <c r="R213" i="1" s="1"/>
  <c r="N212" i="1"/>
  <c r="R212" i="1" s="1"/>
  <c r="N211" i="1"/>
  <c r="R211" i="1" s="1"/>
  <c r="N210" i="1"/>
  <c r="R210" i="1" s="1"/>
  <c r="N209" i="1"/>
  <c r="R209" i="1" s="1"/>
  <c r="N208" i="1"/>
  <c r="R208" i="1" s="1"/>
  <c r="N207" i="1"/>
  <c r="R207" i="1" s="1"/>
  <c r="N206" i="1"/>
  <c r="R206" i="1" s="1"/>
  <c r="N205" i="1"/>
  <c r="R205" i="1" s="1"/>
  <c r="N204" i="1"/>
  <c r="R204" i="1" s="1"/>
  <c r="N203" i="1"/>
  <c r="R203" i="1" s="1"/>
  <c r="N202" i="1"/>
  <c r="R202" i="1" s="1"/>
  <c r="N201" i="1"/>
  <c r="R201" i="1" s="1"/>
  <c r="N200" i="1"/>
  <c r="R200" i="1" s="1"/>
  <c r="N199" i="1"/>
  <c r="R199" i="1" s="1"/>
  <c r="N198" i="1"/>
  <c r="R198" i="1" s="1"/>
  <c r="N197" i="1"/>
  <c r="R197" i="1" s="1"/>
  <c r="N196" i="1"/>
  <c r="R196" i="1" s="1"/>
  <c r="N195" i="1"/>
  <c r="R195" i="1" s="1"/>
  <c r="N194" i="1"/>
  <c r="R194" i="1" s="1"/>
  <c r="N193" i="1"/>
  <c r="R193" i="1" s="1"/>
  <c r="N192" i="1"/>
  <c r="R192" i="1" s="1"/>
  <c r="N191" i="1"/>
  <c r="R191" i="1" s="1"/>
  <c r="N190" i="1"/>
  <c r="R190" i="1" s="1"/>
  <c r="N189" i="1"/>
  <c r="R189" i="1" s="1"/>
  <c r="N188" i="1"/>
  <c r="R188" i="1" s="1"/>
  <c r="N187" i="1"/>
  <c r="R187" i="1" s="1"/>
  <c r="N186" i="1"/>
  <c r="R186" i="1" s="1"/>
  <c r="N185" i="1"/>
  <c r="R185" i="1" s="1"/>
  <c r="N184" i="1"/>
  <c r="R184" i="1" s="1"/>
  <c r="N183" i="1"/>
  <c r="R183" i="1" s="1"/>
  <c r="N182" i="1"/>
  <c r="R182" i="1" s="1"/>
  <c r="N181" i="1"/>
  <c r="R181" i="1" s="1"/>
  <c r="N180" i="1"/>
  <c r="R180" i="1" s="1"/>
  <c r="N179" i="1"/>
  <c r="R179" i="1" s="1"/>
  <c r="N178" i="1"/>
  <c r="R178" i="1" s="1"/>
  <c r="N177" i="1"/>
  <c r="R177" i="1" s="1"/>
  <c r="N176" i="1"/>
  <c r="R176" i="1" s="1"/>
  <c r="N175" i="1"/>
  <c r="R175" i="1" s="1"/>
  <c r="N174" i="1"/>
  <c r="R174" i="1" s="1"/>
  <c r="N173" i="1"/>
  <c r="R173" i="1" s="1"/>
  <c r="N172" i="1"/>
  <c r="R172" i="1" s="1"/>
  <c r="N171" i="1"/>
  <c r="R171" i="1" s="1"/>
  <c r="N170" i="1"/>
  <c r="R170" i="1" s="1"/>
  <c r="N169" i="1"/>
  <c r="R169" i="1" s="1"/>
  <c r="N168" i="1"/>
  <c r="R168" i="1" s="1"/>
  <c r="N167" i="1"/>
  <c r="R167" i="1" s="1"/>
  <c r="N166" i="1"/>
  <c r="R166" i="1" s="1"/>
  <c r="N165" i="1"/>
  <c r="R165" i="1" s="1"/>
  <c r="N164" i="1"/>
  <c r="R164" i="1" s="1"/>
  <c r="N163" i="1"/>
  <c r="R163" i="1" s="1"/>
  <c r="N162" i="1"/>
  <c r="R162" i="1" s="1"/>
  <c r="N161" i="1"/>
  <c r="R161" i="1" s="1"/>
  <c r="N160" i="1"/>
  <c r="R160" i="1" s="1"/>
  <c r="N159" i="1"/>
  <c r="R159" i="1" s="1"/>
  <c r="N158" i="1"/>
  <c r="R158" i="1" s="1"/>
  <c r="N157" i="1"/>
  <c r="R157" i="1" s="1"/>
  <c r="N156" i="1"/>
  <c r="R156" i="1" s="1"/>
  <c r="N155" i="1"/>
  <c r="R155" i="1" s="1"/>
  <c r="N154" i="1"/>
  <c r="R154" i="1" s="1"/>
  <c r="N153" i="1"/>
  <c r="R153" i="1" s="1"/>
  <c r="N152" i="1"/>
  <c r="R152" i="1" s="1"/>
  <c r="N151" i="1"/>
  <c r="R151" i="1" s="1"/>
  <c r="N150" i="1"/>
  <c r="R150" i="1" s="1"/>
  <c r="N149" i="1"/>
  <c r="R149" i="1" s="1"/>
  <c r="N148" i="1"/>
  <c r="R148" i="1" s="1"/>
  <c r="N147" i="1"/>
  <c r="R147" i="1" s="1"/>
  <c r="N146" i="1"/>
  <c r="R146" i="1" s="1"/>
  <c r="N145" i="1"/>
  <c r="R145" i="1" s="1"/>
  <c r="N144" i="1"/>
  <c r="R144" i="1" s="1"/>
  <c r="N143" i="1"/>
  <c r="R143" i="1" s="1"/>
  <c r="N142" i="1"/>
  <c r="R142" i="1" s="1"/>
  <c r="N141" i="1"/>
  <c r="R141" i="1" s="1"/>
  <c r="N140" i="1"/>
  <c r="R140" i="1" s="1"/>
  <c r="N139" i="1"/>
  <c r="R139" i="1" s="1"/>
  <c r="N138" i="1"/>
  <c r="R138" i="1" s="1"/>
  <c r="N137" i="1"/>
  <c r="R137" i="1" s="1"/>
  <c r="N136" i="1"/>
  <c r="R136" i="1" s="1"/>
  <c r="N135" i="1"/>
  <c r="R135" i="1" s="1"/>
  <c r="N134" i="1"/>
  <c r="R134" i="1" s="1"/>
  <c r="N133" i="1"/>
  <c r="R133" i="1" s="1"/>
  <c r="N132" i="1"/>
  <c r="R132" i="1" s="1"/>
  <c r="N131" i="1"/>
  <c r="R131" i="1" s="1"/>
  <c r="N130" i="1"/>
  <c r="R130" i="1" s="1"/>
  <c r="N129" i="1"/>
  <c r="R129" i="1" s="1"/>
  <c r="N128" i="1"/>
  <c r="R128" i="1" s="1"/>
  <c r="N127" i="1"/>
  <c r="R127" i="1" s="1"/>
  <c r="N126" i="1"/>
  <c r="R126" i="1" s="1"/>
  <c r="N125" i="1"/>
  <c r="R125" i="1" s="1"/>
  <c r="N124" i="1"/>
  <c r="R124" i="1" s="1"/>
  <c r="N123" i="1"/>
  <c r="R123" i="1" s="1"/>
  <c r="N122" i="1"/>
  <c r="R122" i="1" s="1"/>
  <c r="N121" i="1"/>
  <c r="R121" i="1" s="1"/>
  <c r="N120" i="1"/>
  <c r="R120" i="1" s="1"/>
  <c r="N119" i="1"/>
  <c r="R119" i="1" s="1"/>
  <c r="N118" i="1"/>
  <c r="R118" i="1" s="1"/>
  <c r="N117" i="1"/>
  <c r="R117" i="1" s="1"/>
  <c r="N116" i="1"/>
  <c r="R116" i="1" s="1"/>
  <c r="N115" i="1"/>
  <c r="R115" i="1" s="1"/>
  <c r="N114" i="1"/>
  <c r="R114" i="1" s="1"/>
  <c r="N113" i="1"/>
  <c r="R113" i="1" s="1"/>
  <c r="N112" i="1"/>
  <c r="R112" i="1" s="1"/>
  <c r="N111" i="1"/>
  <c r="R111" i="1" s="1"/>
  <c r="N110" i="1"/>
  <c r="R110" i="1" s="1"/>
  <c r="N109" i="1"/>
  <c r="R109" i="1" s="1"/>
  <c r="N108" i="1"/>
  <c r="R108" i="1" s="1"/>
  <c r="N107" i="1"/>
  <c r="R107" i="1" s="1"/>
  <c r="N106" i="1"/>
  <c r="R106" i="1" s="1"/>
  <c r="N105" i="1"/>
  <c r="R105" i="1" s="1"/>
  <c r="N104" i="1"/>
  <c r="R104" i="1" s="1"/>
  <c r="N103" i="1"/>
  <c r="R103" i="1" s="1"/>
  <c r="N102" i="1"/>
  <c r="R102" i="1" s="1"/>
  <c r="N101" i="1"/>
  <c r="R101" i="1" s="1"/>
  <c r="N100" i="1"/>
  <c r="R100" i="1" s="1"/>
  <c r="N99" i="1"/>
  <c r="R99" i="1" s="1"/>
  <c r="N98" i="1"/>
  <c r="R98" i="1" s="1"/>
  <c r="N97" i="1"/>
  <c r="R97" i="1" s="1"/>
  <c r="N96" i="1"/>
  <c r="R96" i="1" s="1"/>
  <c r="N95" i="1"/>
  <c r="R95" i="1" s="1"/>
  <c r="N94" i="1"/>
  <c r="R94" i="1" s="1"/>
  <c r="N93" i="1"/>
  <c r="R93" i="1" s="1"/>
  <c r="N92" i="1"/>
  <c r="R92" i="1" s="1"/>
  <c r="N91" i="1"/>
  <c r="R91" i="1" s="1"/>
  <c r="N90" i="1"/>
  <c r="R90" i="1" s="1"/>
  <c r="N89" i="1"/>
  <c r="R89" i="1" s="1"/>
  <c r="N88" i="1"/>
  <c r="R88" i="1" s="1"/>
  <c r="N87" i="1"/>
  <c r="R87" i="1" s="1"/>
  <c r="N86" i="1"/>
  <c r="R86" i="1" s="1"/>
  <c r="N85" i="1"/>
  <c r="R85" i="1" s="1"/>
  <c r="N84" i="1"/>
  <c r="R84" i="1" s="1"/>
  <c r="N83" i="1"/>
  <c r="R83" i="1" s="1"/>
  <c r="N82" i="1"/>
  <c r="R82" i="1" s="1"/>
  <c r="N81" i="1"/>
  <c r="R81" i="1" s="1"/>
  <c r="N80" i="1"/>
  <c r="R80" i="1" s="1"/>
  <c r="N79" i="1"/>
  <c r="R79" i="1" s="1"/>
  <c r="N78" i="1"/>
  <c r="R78" i="1" s="1"/>
  <c r="N77" i="1"/>
  <c r="R77" i="1" s="1"/>
  <c r="N76" i="1"/>
  <c r="R76" i="1" s="1"/>
  <c r="N75" i="1"/>
  <c r="R75" i="1" s="1"/>
  <c r="N74" i="1"/>
  <c r="R74" i="1" s="1"/>
  <c r="N73" i="1"/>
  <c r="R73" i="1" s="1"/>
  <c r="N72" i="1"/>
  <c r="R72" i="1" s="1"/>
  <c r="N71" i="1"/>
  <c r="R71" i="1" s="1"/>
  <c r="N70" i="1"/>
  <c r="R70" i="1" s="1"/>
  <c r="N69" i="1"/>
  <c r="R69" i="1" s="1"/>
  <c r="N68" i="1"/>
  <c r="R68" i="1" s="1"/>
  <c r="N67" i="1"/>
  <c r="R67" i="1" s="1"/>
  <c r="N66" i="1"/>
  <c r="R66" i="1" s="1"/>
  <c r="N65" i="1"/>
  <c r="R65" i="1" s="1"/>
  <c r="N64" i="1"/>
  <c r="R64" i="1" s="1"/>
  <c r="N63" i="1"/>
  <c r="R63" i="1" s="1"/>
  <c r="N62" i="1"/>
  <c r="R62" i="1" s="1"/>
  <c r="N61" i="1"/>
  <c r="R61" i="1" s="1"/>
  <c r="N60" i="1"/>
  <c r="R60" i="1" s="1"/>
  <c r="N59" i="1"/>
  <c r="R59" i="1" s="1"/>
  <c r="N58" i="1"/>
  <c r="R58" i="1" s="1"/>
  <c r="N57" i="1"/>
  <c r="R57" i="1" s="1"/>
  <c r="N56" i="1"/>
  <c r="R56" i="1" s="1"/>
  <c r="N55" i="1"/>
  <c r="R55" i="1" s="1"/>
  <c r="N54" i="1"/>
  <c r="R54" i="1" s="1"/>
  <c r="N53" i="1"/>
  <c r="R53" i="1" s="1"/>
  <c r="N52" i="1"/>
  <c r="R52" i="1" s="1"/>
  <c r="N51" i="1"/>
  <c r="R51" i="1" s="1"/>
  <c r="N50" i="1"/>
  <c r="R50" i="1" s="1"/>
  <c r="N49" i="1"/>
  <c r="R49" i="1" s="1"/>
  <c r="N48" i="1"/>
  <c r="R48" i="1" s="1"/>
  <c r="N47" i="1"/>
  <c r="R47" i="1" s="1"/>
  <c r="N46" i="1"/>
  <c r="R46" i="1" s="1"/>
  <c r="N45" i="1"/>
  <c r="R45" i="1" s="1"/>
  <c r="N44" i="1"/>
  <c r="R44" i="1" s="1"/>
  <c r="N43" i="1"/>
  <c r="R43" i="1" s="1"/>
  <c r="N42" i="1"/>
  <c r="R42" i="1" s="1"/>
  <c r="N41" i="1"/>
  <c r="R41" i="1" s="1"/>
  <c r="N40" i="1"/>
  <c r="R40" i="1" s="1"/>
  <c r="N39" i="1"/>
  <c r="R39" i="1" s="1"/>
  <c r="N38" i="1"/>
  <c r="R38" i="1" s="1"/>
  <c r="N37" i="1"/>
  <c r="R37" i="1" s="1"/>
  <c r="N36" i="1"/>
  <c r="R36" i="1" s="1"/>
  <c r="N35" i="1"/>
  <c r="R35" i="1" s="1"/>
  <c r="N34" i="1"/>
  <c r="R34" i="1" s="1"/>
  <c r="N33" i="1"/>
  <c r="R33" i="1" s="1"/>
  <c r="N32" i="1"/>
  <c r="R32" i="1" s="1"/>
  <c r="N31" i="1"/>
  <c r="R31" i="1" s="1"/>
  <c r="N30" i="1"/>
  <c r="R30" i="1" s="1"/>
  <c r="N29" i="1"/>
  <c r="R29" i="1" s="1"/>
  <c r="N28" i="1"/>
  <c r="R28" i="1" s="1"/>
  <c r="N27" i="1"/>
  <c r="R27" i="1" s="1"/>
  <c r="N26" i="1"/>
  <c r="R26" i="1" s="1"/>
  <c r="N25" i="1"/>
  <c r="R25" i="1" s="1"/>
  <c r="N24" i="1"/>
  <c r="R24" i="1" s="1"/>
  <c r="N23" i="1"/>
  <c r="R23" i="1" s="1"/>
  <c r="N22" i="1"/>
  <c r="R22" i="1" s="1"/>
  <c r="N21" i="1"/>
  <c r="R21" i="1" s="1"/>
  <c r="N20" i="1"/>
  <c r="R20" i="1" s="1"/>
  <c r="N19" i="1"/>
  <c r="R19" i="1" s="1"/>
  <c r="N18" i="1"/>
  <c r="R18" i="1" s="1"/>
  <c r="N17" i="1"/>
  <c r="R17" i="1" s="1"/>
  <c r="N16" i="1"/>
  <c r="R16" i="1" s="1"/>
  <c r="N15" i="1"/>
  <c r="R15" i="1" s="1"/>
  <c r="N14" i="1"/>
  <c r="R14" i="1" s="1"/>
  <c r="N13" i="1"/>
  <c r="R13" i="1" s="1"/>
  <c r="N12" i="1"/>
  <c r="R12" i="1" s="1"/>
  <c r="N11" i="1"/>
  <c r="R11" i="1" s="1"/>
  <c r="N10" i="1"/>
  <c r="R10" i="1" s="1"/>
  <c r="N9" i="1"/>
  <c r="R9" i="1" s="1"/>
  <c r="N8" i="1"/>
  <c r="R8" i="1" s="1"/>
  <c r="N7" i="1"/>
  <c r="R7" i="1" s="1"/>
  <c r="N6" i="1"/>
  <c r="R6" i="1" s="1"/>
  <c r="N5" i="1"/>
  <c r="R5" i="1" s="1"/>
  <c r="N4" i="1"/>
  <c r="R4" i="1" s="1"/>
  <c r="N3" i="1"/>
  <c r="R3" i="1" s="1"/>
  <c r="N2" i="1"/>
  <c r="R2" i="1" s="1"/>
  <c r="U189" i="1"/>
  <c r="U221" i="1"/>
  <c r="U245" i="1"/>
  <c r="U425" i="1"/>
  <c r="U441" i="1"/>
  <c r="U5" i="1"/>
  <c r="U21" i="1"/>
  <c r="U29" i="1"/>
  <c r="U37" i="1"/>
  <c r="U45" i="1"/>
  <c r="U53" i="1"/>
  <c r="U61" i="1"/>
  <c r="U69" i="1"/>
  <c r="U77" i="1"/>
  <c r="U85" i="1"/>
  <c r="U93" i="1"/>
  <c r="U117" i="1"/>
  <c r="U125" i="1"/>
  <c r="U149" i="1"/>
  <c r="U157" i="1"/>
  <c r="U181" i="1"/>
</calcChain>
</file>

<file path=xl/sharedStrings.xml><?xml version="1.0" encoding="utf-8"?>
<sst xmlns="http://schemas.openxmlformats.org/spreadsheetml/2006/main" count="43023" uniqueCount="2041">
  <si>
    <t>Employee Name</t>
  </si>
  <si>
    <t>Department</t>
  </si>
  <si>
    <t>Status</t>
  </si>
  <si>
    <t>Hire Date</t>
  </si>
  <si>
    <t>Years</t>
  </si>
  <si>
    <t>Benefits</t>
  </si>
  <si>
    <t>Salary</t>
  </si>
  <si>
    <t>Bonus</t>
  </si>
  <si>
    <t>Job Rating</t>
  </si>
  <si>
    <t>Page, Lisa</t>
  </si>
  <si>
    <t>West</t>
  </si>
  <si>
    <t>ADC</t>
  </si>
  <si>
    <t>Full Time</t>
  </si>
  <si>
    <t>DMR</t>
  </si>
  <si>
    <t>Taylor, Hector</t>
  </si>
  <si>
    <t>Half-Time</t>
  </si>
  <si>
    <t>DM</t>
  </si>
  <si>
    <t>Dawson, Jonathan</t>
  </si>
  <si>
    <t>Duran, Brian</t>
  </si>
  <si>
    <t>Hourly</t>
  </si>
  <si>
    <t>Weber, Larry</t>
  </si>
  <si>
    <t>M</t>
  </si>
  <si>
    <t>Pratt, Erik</t>
  </si>
  <si>
    <t>Training</t>
  </si>
  <si>
    <t>Contract</t>
  </si>
  <si>
    <t>Oconnor, Kent</t>
  </si>
  <si>
    <t>Spencer, Boyd</t>
  </si>
  <si>
    <t>Wiggins, Frank</t>
  </si>
  <si>
    <t>Tanner, Timothy</t>
  </si>
  <si>
    <t>Strickland, Rajean</t>
  </si>
  <si>
    <t>D</t>
  </si>
  <si>
    <t>Chase, Troy</t>
  </si>
  <si>
    <t>Brewer, Kent</t>
  </si>
  <si>
    <t>Wilkins, Jesse</t>
  </si>
  <si>
    <t>White, Daniel</t>
  </si>
  <si>
    <t>Holland, Donald</t>
  </si>
  <si>
    <t>South</t>
  </si>
  <si>
    <t>Rowe, Ken</t>
  </si>
  <si>
    <t>Burton, Cam</t>
  </si>
  <si>
    <t>Phillips, Liesl</t>
  </si>
  <si>
    <t>R</t>
  </si>
  <si>
    <t>Gallagher, Johnson</t>
  </si>
  <si>
    <t>Wolf, Debbie</t>
  </si>
  <si>
    <t>Todd, Steven</t>
  </si>
  <si>
    <t>McKenzie, Michelle</t>
  </si>
  <si>
    <t>Environmental Compliance</t>
  </si>
  <si>
    <t>Thornton, Charles</t>
  </si>
  <si>
    <t>Dunn, Matthew</t>
  </si>
  <si>
    <t>Potter, Dawn</t>
  </si>
  <si>
    <t>Carroll, Lesa</t>
  </si>
  <si>
    <t>Fleming, Irv</t>
  </si>
  <si>
    <t>Nguyen, Dennis</t>
  </si>
  <si>
    <t>Blair, Sperry</t>
  </si>
  <si>
    <t>Wyatt, Kelly</t>
  </si>
  <si>
    <t>Walton, Benjamin</t>
  </si>
  <si>
    <t>Beck, Craig</t>
  </si>
  <si>
    <t>Phelps, Gretchen</t>
  </si>
  <si>
    <t>Bond, John</t>
  </si>
  <si>
    <t>Chang, Gabriel</t>
  </si>
  <si>
    <t>Bullock, Greg</t>
  </si>
  <si>
    <t>Facilities/Engineering</t>
  </si>
  <si>
    <t>Wheeler, Meegan</t>
  </si>
  <si>
    <t>Cunningham, Denise</t>
  </si>
  <si>
    <t>Simpson, Jimmy</t>
  </si>
  <si>
    <t>Griffith, Michelle</t>
  </si>
  <si>
    <t>Powers, Tia</t>
  </si>
  <si>
    <t>Navarro, Marc</t>
  </si>
  <si>
    <t>Briggs, Bryan</t>
  </si>
  <si>
    <t>Warren, Jean</t>
  </si>
  <si>
    <t>McDonald, Debra</t>
  </si>
  <si>
    <t>Pitts, Dana</t>
  </si>
  <si>
    <t>Pruitt, Randy</t>
  </si>
  <si>
    <t>Nicholson, Lee</t>
  </si>
  <si>
    <t>Matthews, Diane</t>
  </si>
  <si>
    <t>Norris, Tamara</t>
  </si>
  <si>
    <t>Weiss, Marisa</t>
  </si>
  <si>
    <t>Lawrence, Ronald</t>
  </si>
  <si>
    <t>Sherman, Karin</t>
  </si>
  <si>
    <t>Harmon, Paul</t>
  </si>
  <si>
    <t>Vance, Cheryl</t>
  </si>
  <si>
    <t>Swanson, Vicki</t>
  </si>
  <si>
    <t>Steele, Gerald</t>
  </si>
  <si>
    <t>Richardson, Debbie</t>
  </si>
  <si>
    <t>Whitehead, Carolyn</t>
  </si>
  <si>
    <t>Flowers, Kathleen</t>
  </si>
  <si>
    <t>Huff, Erik</t>
  </si>
  <si>
    <t>Deleon, Jaquelyn</t>
  </si>
  <si>
    <t>Kent, Angus</t>
  </si>
  <si>
    <t>Wallace, Timothy</t>
  </si>
  <si>
    <t>Nichols, Nathaniel</t>
  </si>
  <si>
    <t>Morgan, Patricia</t>
  </si>
  <si>
    <t>Harding, Erin</t>
  </si>
  <si>
    <t>Hood, Renee</t>
  </si>
  <si>
    <t>Hickman, John</t>
  </si>
  <si>
    <t>Schneider, Gay</t>
  </si>
  <si>
    <t>Stone, Brian</t>
  </si>
  <si>
    <t>Goodman, Kuyler</t>
  </si>
  <si>
    <t>Simmons, Robert</t>
  </si>
  <si>
    <t>Wolfe, Keith</t>
  </si>
  <si>
    <t>Conway, Brett</t>
  </si>
  <si>
    <t>Mendoza, Bobby</t>
  </si>
  <si>
    <t>James, Lynn</t>
  </si>
  <si>
    <t>Porter, Rachel</t>
  </si>
  <si>
    <t>Mullins, Angela</t>
  </si>
  <si>
    <t>Poole, Tracy</t>
  </si>
  <si>
    <t>Farrell, Laura</t>
  </si>
  <si>
    <t>Perry, Christopher</t>
  </si>
  <si>
    <t>Fletcher, Brian</t>
  </si>
  <si>
    <t>York, Steven</t>
  </si>
  <si>
    <t>Hudson, Lorna</t>
  </si>
  <si>
    <t>May, Steve</t>
  </si>
  <si>
    <t>Booker, Judith</t>
  </si>
  <si>
    <t>Dorsey, Matthew</t>
  </si>
  <si>
    <t>Gardner, Anthony</t>
  </si>
  <si>
    <t>Hammond, Robert</t>
  </si>
  <si>
    <t>Clayton, Gregory</t>
  </si>
  <si>
    <t>Martinez, Kathleen</t>
  </si>
  <si>
    <t>Becker, Gretchen</t>
  </si>
  <si>
    <t>Thompson, John</t>
  </si>
  <si>
    <t>Cortez, Jack</t>
  </si>
  <si>
    <t>Green Building</t>
  </si>
  <si>
    <t>Hardin, Gregory</t>
  </si>
  <si>
    <t>Pacheco, Therese</t>
  </si>
  <si>
    <t>Stokes, Jonathan</t>
  </si>
  <si>
    <t>Kerr, Mihaela</t>
  </si>
  <si>
    <t>Juarez, Neill</t>
  </si>
  <si>
    <t>Wade, Kevin</t>
  </si>
  <si>
    <t>Cohen, Bruce</t>
  </si>
  <si>
    <t>Norton, Bruce</t>
  </si>
  <si>
    <t>Environmental Health/Safety</t>
  </si>
  <si>
    <t>Gomez, Ed</t>
  </si>
  <si>
    <t>Carey, Andrea</t>
  </si>
  <si>
    <t>Kim, Deborah</t>
  </si>
  <si>
    <t>Foley, Peter</t>
  </si>
  <si>
    <t>Landry, Linda</t>
  </si>
  <si>
    <t>Hill, Robin</t>
  </si>
  <si>
    <t>Malone, Daniel</t>
  </si>
  <si>
    <t>Hawkins, Douglas</t>
  </si>
  <si>
    <t>Baker, Barney</t>
  </si>
  <si>
    <t>Creative</t>
  </si>
  <si>
    <t>Allison, Timothy</t>
  </si>
  <si>
    <t>McCoy, Preston</t>
  </si>
  <si>
    <t>Maxwell, Jill</t>
  </si>
  <si>
    <t>Garner, Terry</t>
  </si>
  <si>
    <t>Durham, Troy</t>
  </si>
  <si>
    <t>Ray, ReAnnon</t>
  </si>
  <si>
    <t>Winters, Shaun</t>
  </si>
  <si>
    <t>Roberson, Eileen</t>
  </si>
  <si>
    <t>Perkins, Donald</t>
  </si>
  <si>
    <t>Copeland, Roger</t>
  </si>
  <si>
    <t>Silva, Stephen</t>
  </si>
  <si>
    <t>Lloyd, John</t>
  </si>
  <si>
    <t>Park, Timothy</t>
  </si>
  <si>
    <t>Molina, Michael</t>
  </si>
  <si>
    <t>McDowell, Scott</t>
  </si>
  <si>
    <t>Nixon, Randy</t>
  </si>
  <si>
    <t>Figueroa, Leonard</t>
  </si>
  <si>
    <t>Hutchinson, Robin</t>
  </si>
  <si>
    <t>Nelson, Shira</t>
  </si>
  <si>
    <t>Human Resources</t>
  </si>
  <si>
    <t>Daniel, Robert</t>
  </si>
  <si>
    <t>Barnett, Brenda</t>
  </si>
  <si>
    <t>Gregory, Jon</t>
  </si>
  <si>
    <t>Ramos, Jan</t>
  </si>
  <si>
    <t>Calhoun, Dac Vinh</t>
  </si>
  <si>
    <t>Product Development</t>
  </si>
  <si>
    <t>Adams, David</t>
  </si>
  <si>
    <t>Bass, Justin</t>
  </si>
  <si>
    <t>Robertson, Nathan</t>
  </si>
  <si>
    <t>Young, Benjamin</t>
  </si>
  <si>
    <t>Nunez, Benning</t>
  </si>
  <si>
    <t>Shields, Robert</t>
  </si>
  <si>
    <t>Hardy, Svetlana</t>
  </si>
  <si>
    <t>Woodward, Tim</t>
  </si>
  <si>
    <t>Shaffer, Nobuko</t>
  </si>
  <si>
    <t>Hale, Deon</t>
  </si>
  <si>
    <t>Gates, Anne</t>
  </si>
  <si>
    <t>Lara, Mark</t>
  </si>
  <si>
    <t>Vazquez, Kenneth</t>
  </si>
  <si>
    <t>Montgomery, Chris</t>
  </si>
  <si>
    <t>Lee, Charles</t>
  </si>
  <si>
    <t>Curtis, Patrick</t>
  </si>
  <si>
    <t>Gallegos, Rick</t>
  </si>
  <si>
    <t>Morse, Michael</t>
  </si>
  <si>
    <t>Gross, Davin</t>
  </si>
  <si>
    <t>Newton, Leigh</t>
  </si>
  <si>
    <t>Noble, Michael</t>
  </si>
  <si>
    <t>Jordan, Mark</t>
  </si>
  <si>
    <t>Rich, Brent</t>
  </si>
  <si>
    <t>Evans, Rolin</t>
  </si>
  <si>
    <t>Santos, Garret</t>
  </si>
  <si>
    <t>Wise, Ted</t>
  </si>
  <si>
    <t>Townsend, Jerry</t>
  </si>
  <si>
    <t>Estrada, Joan</t>
  </si>
  <si>
    <t>Oliver, Francisco</t>
  </si>
  <si>
    <t>Clarke, Dennis</t>
  </si>
  <si>
    <t>Wagner, Lynne</t>
  </si>
  <si>
    <t>Mathis, Shari</t>
  </si>
  <si>
    <t>Chen, Jaime</t>
  </si>
  <si>
    <t>Reese, Marc</t>
  </si>
  <si>
    <t>Lowe, Michelle</t>
  </si>
  <si>
    <t>Cummings, Jose</t>
  </si>
  <si>
    <t>Padilla, Christopher</t>
  </si>
  <si>
    <t>Tran, Chad</t>
  </si>
  <si>
    <t>Major Mfg Projects</t>
  </si>
  <si>
    <t>Boone, Eric</t>
  </si>
  <si>
    <t>Romero, Randy</t>
  </si>
  <si>
    <t>Randolph, Kristin</t>
  </si>
  <si>
    <t>Miranda, Elena</t>
  </si>
  <si>
    <t>Gilmore, Terry</t>
  </si>
  <si>
    <t>Douglas, Kenneth</t>
  </si>
  <si>
    <t>Campos, Richard</t>
  </si>
  <si>
    <t>Rios, Fredrick</t>
  </si>
  <si>
    <t>Manufacturing</t>
  </si>
  <si>
    <t>DR</t>
  </si>
  <si>
    <t>Castro, Christopher</t>
  </si>
  <si>
    <t>Pierce, Karen</t>
  </si>
  <si>
    <t>Small, Athanasios</t>
  </si>
  <si>
    <t>Logan, Karen</t>
  </si>
  <si>
    <t>Tate, Zachary</t>
  </si>
  <si>
    <t>Baxter, Teresa</t>
  </si>
  <si>
    <t>Mercado, David</t>
  </si>
  <si>
    <t>Patel, Donald</t>
  </si>
  <si>
    <t>Rodriguez, Scott</t>
  </si>
  <si>
    <t>Conley, Mark</t>
  </si>
  <si>
    <t>Vincent, Guy</t>
  </si>
  <si>
    <t>Dixon, Richard</t>
  </si>
  <si>
    <t>Schultz, Norman</t>
  </si>
  <si>
    <t>Cox, Stephanie</t>
  </si>
  <si>
    <t>Conner, Mark</t>
  </si>
  <si>
    <t>Rojas, Charles</t>
  </si>
  <si>
    <t>McCall, Keith</t>
  </si>
  <si>
    <t>Burns, Fiona</t>
  </si>
  <si>
    <t>Herman, Henrietta</t>
  </si>
  <si>
    <t>Meyers, David</t>
  </si>
  <si>
    <t>Walker, Mike</t>
  </si>
  <si>
    <t>Butler, Roy</t>
  </si>
  <si>
    <t>Carrillo, Robert</t>
  </si>
  <si>
    <t>Bridges, Jeff</t>
  </si>
  <si>
    <t>Berry, Jacklyn</t>
  </si>
  <si>
    <t>Oneal, William</t>
  </si>
  <si>
    <t>Frazier, Chris</t>
  </si>
  <si>
    <t>Rice, Diane</t>
  </si>
  <si>
    <t>Sharp, Janine</t>
  </si>
  <si>
    <t>Boyer, John</t>
  </si>
  <si>
    <t>Allen, Thomas</t>
  </si>
  <si>
    <t>Cole, Elbert</t>
  </si>
  <si>
    <t>Boyd, Debra</t>
  </si>
  <si>
    <t>Larson, David</t>
  </si>
  <si>
    <t>Roth, Tony</t>
  </si>
  <si>
    <t>Stewart, Elizabeth</t>
  </si>
  <si>
    <t>Robinson, John</t>
  </si>
  <si>
    <t>Blackburn, Kathryn</t>
  </si>
  <si>
    <t>Gibbs, Debra</t>
  </si>
  <si>
    <t>Greene, Alexander</t>
  </si>
  <si>
    <t>Fuller, Brenda</t>
  </si>
  <si>
    <t>Callahan, Marilyn</t>
  </si>
  <si>
    <t>McConnell, Justin</t>
  </si>
  <si>
    <t>Smith, Koleen</t>
  </si>
  <si>
    <t>Herring, Joanna</t>
  </si>
  <si>
    <t>Fernandez, Marie</t>
  </si>
  <si>
    <t>Houston, Mark</t>
  </si>
  <si>
    <t>Francis, Todd</t>
  </si>
  <si>
    <t>Wright, Brad</t>
  </si>
  <si>
    <t>Sexton, John</t>
  </si>
  <si>
    <t>Dickerson, Lincoln</t>
  </si>
  <si>
    <t>Harris, Brian</t>
  </si>
  <si>
    <t>McGee, Carol</t>
  </si>
  <si>
    <t>Hobbs, Scott</t>
  </si>
  <si>
    <t>Merritt, Kevin</t>
  </si>
  <si>
    <t>Perez, Kim</t>
  </si>
  <si>
    <t>Eaton, Cris</t>
  </si>
  <si>
    <t>Brady, Traci</t>
  </si>
  <si>
    <t>Joseph, Christopher</t>
  </si>
  <si>
    <t>Golden, Christine</t>
  </si>
  <si>
    <t>Shelton, Donna</t>
  </si>
  <si>
    <t>Powell, Juli</t>
  </si>
  <si>
    <t>McBride, Grazyna</t>
  </si>
  <si>
    <t>Fields, Cathy</t>
  </si>
  <si>
    <t>Burgess, Cherie</t>
  </si>
  <si>
    <t>Melton, Scott</t>
  </si>
  <si>
    <t>Pittman, Bacardi</t>
  </si>
  <si>
    <t>Hurst, Thomas</t>
  </si>
  <si>
    <t>Colon, Donnie</t>
  </si>
  <si>
    <t>Williamson, Sumed</t>
  </si>
  <si>
    <t>English, David</t>
  </si>
  <si>
    <t>Combs, Rick</t>
  </si>
  <si>
    <t>Osborne, Bill</t>
  </si>
  <si>
    <t>Sanders, Troy</t>
  </si>
  <si>
    <t>Bradford, Raymond</t>
  </si>
  <si>
    <t>Sullivan, Robert</t>
  </si>
  <si>
    <t>Barber, Robbie</t>
  </si>
  <si>
    <t>Humphrey, Andrew</t>
  </si>
  <si>
    <t>Browning, Kathleen</t>
  </si>
  <si>
    <t>Whitaker, Jessica</t>
  </si>
  <si>
    <t>Bates, Verna</t>
  </si>
  <si>
    <t>Little, Steve</t>
  </si>
  <si>
    <t>Velasquez, Clint</t>
  </si>
  <si>
    <t>Ryan, Ryan</t>
  </si>
  <si>
    <t>House, Paul</t>
  </si>
  <si>
    <t>Petersen, Timothy</t>
  </si>
  <si>
    <t>Hampton, Catherine</t>
  </si>
  <si>
    <t>Miller, Jessica</t>
  </si>
  <si>
    <t>McKee, Michelle</t>
  </si>
  <si>
    <t>Barron, Michael</t>
  </si>
  <si>
    <t>Summers, Harold</t>
  </si>
  <si>
    <t>Atkins, Kevin</t>
  </si>
  <si>
    <t>Chambers, Richard</t>
  </si>
  <si>
    <t>Jacobs, Florianne</t>
  </si>
  <si>
    <t>Wilkinson, Gregory</t>
  </si>
  <si>
    <t>Pearson, Cassy</t>
  </si>
  <si>
    <t>Moran, Carol</t>
  </si>
  <si>
    <t>Huffman, Ignacio</t>
  </si>
  <si>
    <t>Marshall, Anita</t>
  </si>
  <si>
    <t>Clay, William</t>
  </si>
  <si>
    <t>Collins, Michael</t>
  </si>
  <si>
    <t>Elliott, Anthony</t>
  </si>
  <si>
    <t>Mitchell, Shannon</t>
  </si>
  <si>
    <t>Stafford, Rhonda</t>
  </si>
  <si>
    <t>Parker, Carl</t>
  </si>
  <si>
    <t>Kemp, Holly</t>
  </si>
  <si>
    <t>Richards, Richard</t>
  </si>
  <si>
    <t>Mendez, Max</t>
  </si>
  <si>
    <t>Brock, Ensley</t>
  </si>
  <si>
    <t>Sloan, Cindy</t>
  </si>
  <si>
    <t>Washington, Phillip</t>
  </si>
  <si>
    <t>Pena, Erik</t>
  </si>
  <si>
    <t>Finley, James</t>
  </si>
  <si>
    <t>Payne, Vicky</t>
  </si>
  <si>
    <t>McKinney, Chris</t>
  </si>
  <si>
    <t>Snow, Desiree</t>
  </si>
  <si>
    <t>Weaver, Eric</t>
  </si>
  <si>
    <t>Drake, Kyle</t>
  </si>
  <si>
    <t>Bradley, David</t>
  </si>
  <si>
    <t>Trujillo, Shawn</t>
  </si>
  <si>
    <t>Bell, David</t>
  </si>
  <si>
    <t>Lyons, Brian</t>
  </si>
  <si>
    <t>Ayers, Douglas</t>
  </si>
  <si>
    <t>Peters, Robert</t>
  </si>
  <si>
    <t>Benson, Troy</t>
  </si>
  <si>
    <t>McGuire, Rebecca</t>
  </si>
  <si>
    <t>Price, Diana</t>
  </si>
  <si>
    <t>Decker, Amy</t>
  </si>
  <si>
    <t>McLaughlin, Edward</t>
  </si>
  <si>
    <t>Diaz, David</t>
  </si>
  <si>
    <t>Davidson, Jaime</t>
  </si>
  <si>
    <t>Manning, John</t>
  </si>
  <si>
    <t>Harrison, Jonathan</t>
  </si>
  <si>
    <t>Moss, Chan</t>
  </si>
  <si>
    <t>Watson, Christian</t>
  </si>
  <si>
    <t>Coleman, Roque</t>
  </si>
  <si>
    <t>Patrick, Wendy</t>
  </si>
  <si>
    <t>Parrish, Debra</t>
  </si>
  <si>
    <t>Carson, Anthony</t>
  </si>
  <si>
    <t>Heath, Deborah</t>
  </si>
  <si>
    <t>Day, David</t>
  </si>
  <si>
    <t>Dominguez, Duane</t>
  </si>
  <si>
    <t>Flores, Angela</t>
  </si>
  <si>
    <t>Richard, Karen</t>
  </si>
  <si>
    <t>Nash, Mark</t>
  </si>
  <si>
    <t>Camacho, Stephanie</t>
  </si>
  <si>
    <t>Glover, Eugene</t>
  </si>
  <si>
    <t>Meyer, Charles</t>
  </si>
  <si>
    <t>Haynes, Ernest</t>
  </si>
  <si>
    <t>Rhodes, Brenda</t>
  </si>
  <si>
    <t>Hanson, Dennis</t>
  </si>
  <si>
    <t>Wood, Larry</t>
  </si>
  <si>
    <t>Savage, John</t>
  </si>
  <si>
    <t>Carr, Susan</t>
  </si>
  <si>
    <t>Alexander, Charles</t>
  </si>
  <si>
    <t>Hernandez, Glenn</t>
  </si>
  <si>
    <t>Roberts, Jackie</t>
  </si>
  <si>
    <t>Trevino, Gary</t>
  </si>
  <si>
    <t>Knox, Lori</t>
  </si>
  <si>
    <t>Bishop, Juan</t>
  </si>
  <si>
    <t>Brooks, Richard</t>
  </si>
  <si>
    <t>Howard, Lisa</t>
  </si>
  <si>
    <t>Marquez, Thomas</t>
  </si>
  <si>
    <t>Reyes, Mary</t>
  </si>
  <si>
    <t>Reynolds, Barbara</t>
  </si>
  <si>
    <t>Lambert, Jody</t>
  </si>
  <si>
    <t>Leach, Jingwen</t>
  </si>
  <si>
    <t>Holmes, Tito</t>
  </si>
  <si>
    <t>Gill, Douglas</t>
  </si>
  <si>
    <t>Koch, Danielle</t>
  </si>
  <si>
    <t>Stephens, Bonnie</t>
  </si>
  <si>
    <t>Patton, Corey</t>
  </si>
  <si>
    <t>Chavez, Thomas</t>
  </si>
  <si>
    <t>Hull, Jeanne</t>
  </si>
  <si>
    <t>Hogan, Daniel</t>
  </si>
  <si>
    <t>Prince, Robert</t>
  </si>
  <si>
    <t>Randall, Yvonne</t>
  </si>
  <si>
    <t>Reed, Larry</t>
  </si>
  <si>
    <t>Love, Danny</t>
  </si>
  <si>
    <t>Campbell, Michael</t>
  </si>
  <si>
    <t>Valdez, Ann</t>
  </si>
  <si>
    <t>Hamilton, Theo</t>
  </si>
  <si>
    <t>Buckel, Patricia</t>
  </si>
  <si>
    <t>Fischer, David</t>
  </si>
  <si>
    <t>Spears, Melanie</t>
  </si>
  <si>
    <t>McLean, Richard</t>
  </si>
  <si>
    <t>Everett, Dan</t>
  </si>
  <si>
    <t>Robles, Charles</t>
  </si>
  <si>
    <t>Ingram, Matt</t>
  </si>
  <si>
    <t>Ross, Janice</t>
  </si>
  <si>
    <t>Lowery, Charles</t>
  </si>
  <si>
    <t>Gonzales, David</t>
  </si>
  <si>
    <t>Blevins, Carey</t>
  </si>
  <si>
    <t>Jones, John</t>
  </si>
  <si>
    <t>Bush, Rena</t>
  </si>
  <si>
    <t>Simon, Sheila</t>
  </si>
  <si>
    <t>Johnston, Daniel</t>
  </si>
  <si>
    <t>Tucker, James</t>
  </si>
  <si>
    <t>Johns, Chad</t>
  </si>
  <si>
    <t>Griffin, Debbi</t>
  </si>
  <si>
    <t>Waters, Alfred</t>
  </si>
  <si>
    <t>Caldwell, Pete</t>
  </si>
  <si>
    <t>Bryant, Douglas</t>
  </si>
  <si>
    <t>Weeks, Troy</t>
  </si>
  <si>
    <t>Barr, Jennifer</t>
  </si>
  <si>
    <t>Jensen, Kristina</t>
  </si>
  <si>
    <t>Moore, Robert</t>
  </si>
  <si>
    <t>Sellers, William</t>
  </si>
  <si>
    <t>Maynard, Susan</t>
  </si>
  <si>
    <t>Sales</t>
  </si>
  <si>
    <t>Norman, Rita</t>
  </si>
  <si>
    <t>Leon, Emily</t>
  </si>
  <si>
    <t>Vaughn, Harlon</t>
  </si>
  <si>
    <t>Arnold, Cole</t>
  </si>
  <si>
    <t>Kelly, Icelita</t>
  </si>
  <si>
    <t>Bowers, Tammy</t>
  </si>
  <si>
    <t>McCullough, Scott</t>
  </si>
  <si>
    <t>Owen, Robert</t>
  </si>
  <si>
    <t>Livingston, Lynette</t>
  </si>
  <si>
    <t>Lucas, John</t>
  </si>
  <si>
    <t>Byrd, Asa</t>
  </si>
  <si>
    <t>Short, Timothy</t>
  </si>
  <si>
    <t>McCarthy, Ryan</t>
  </si>
  <si>
    <t>Ball, Kirk</t>
  </si>
  <si>
    <t>Burke, Michael</t>
  </si>
  <si>
    <t>Pope, Duane</t>
  </si>
  <si>
    <t>Christensen, Jill</t>
  </si>
  <si>
    <t>Franklin, Alicia</t>
  </si>
  <si>
    <t>Moody, Matthew</t>
  </si>
  <si>
    <t>Bryan, Thomas</t>
  </si>
  <si>
    <t>Knight, Denise</t>
  </si>
  <si>
    <t>Stephenson, Matt</t>
  </si>
  <si>
    <t>Medina, Warren</t>
  </si>
  <si>
    <t>Wall, John</t>
  </si>
  <si>
    <t>Ellis, Brenda</t>
  </si>
  <si>
    <t>IT</t>
  </si>
  <si>
    <t>Ballard, Martin</t>
  </si>
  <si>
    <t>Reeves, Greg</t>
  </si>
  <si>
    <t>Sutton, Matthew</t>
  </si>
  <si>
    <t>Hancock, Allen</t>
  </si>
  <si>
    <t>Mathews, Marcia</t>
  </si>
  <si>
    <t>Saunders, Corey</t>
  </si>
  <si>
    <t>Banks, Ryan</t>
  </si>
  <si>
    <t>Fowler, John</t>
  </si>
  <si>
    <t>Greer, Brian</t>
  </si>
  <si>
    <t>Garrison, Chris</t>
  </si>
  <si>
    <t>Pace, Joseph</t>
  </si>
  <si>
    <t>Skinner, Jason</t>
  </si>
  <si>
    <t>Dudley, James</t>
  </si>
  <si>
    <t>Floyd, Eric</t>
  </si>
  <si>
    <t>Russell, Mark</t>
  </si>
  <si>
    <t>Chandler, Diane</t>
  </si>
  <si>
    <t>Mosley, Michael</t>
  </si>
  <si>
    <t>Robbins, Suzanne</t>
  </si>
  <si>
    <t>Walsh, Matthew</t>
  </si>
  <si>
    <t>Morris, Richelle</t>
  </si>
  <si>
    <t>Hess, Brian</t>
  </si>
  <si>
    <t>McClain, Steven</t>
  </si>
  <si>
    <t>Bennett, Chris</t>
  </si>
  <si>
    <t>Hodges, Lisa</t>
  </si>
  <si>
    <t>Bauer, Chris</t>
  </si>
  <si>
    <t>Best, Lara</t>
  </si>
  <si>
    <t>Guerrero, Laura</t>
  </si>
  <si>
    <t>Murray, Rebecca</t>
  </si>
  <si>
    <t>Anthony, Robert</t>
  </si>
  <si>
    <t>Sawyer, Catherine</t>
  </si>
  <si>
    <t>Alvarado, Sonia</t>
  </si>
  <si>
    <t>Olson, Melanie</t>
  </si>
  <si>
    <t>Peterson, Shaun</t>
  </si>
  <si>
    <t>Orr, Jennifer</t>
  </si>
  <si>
    <t>Cline, Rebecca</t>
  </si>
  <si>
    <t>Hines, Herb</t>
  </si>
  <si>
    <t>Underwood, Todd</t>
  </si>
  <si>
    <t>Terry, Karin</t>
  </si>
  <si>
    <t>Yates, Doug</t>
  </si>
  <si>
    <t>Luna, Rodney</t>
  </si>
  <si>
    <t>Wong, Dennis</t>
  </si>
  <si>
    <t>Mack, Barry</t>
  </si>
  <si>
    <t>Guerra, Karen</t>
  </si>
  <si>
    <t>Barton, Barry</t>
  </si>
  <si>
    <t>Professional Training Group</t>
  </si>
  <si>
    <t>Gentry, John</t>
  </si>
  <si>
    <t>Williams, Scott</t>
  </si>
  <si>
    <t>Lamb, John</t>
  </si>
  <si>
    <t>Parsons, Phillip</t>
  </si>
  <si>
    <t>Contreras, Dean</t>
  </si>
  <si>
    <t>Dodson, David</t>
  </si>
  <si>
    <t>Rodriquez, Denise</t>
  </si>
  <si>
    <t>Webb, Jim</t>
  </si>
  <si>
    <t>Cross, Marc</t>
  </si>
  <si>
    <t>Watts, Curtis</t>
  </si>
  <si>
    <t>Bartlett, Julia</t>
  </si>
  <si>
    <t>Garza, Anthony</t>
  </si>
  <si>
    <t>Maldonado, Robert</t>
  </si>
  <si>
    <t>Estes, Mary</t>
  </si>
  <si>
    <t>Hartman, Michael</t>
  </si>
  <si>
    <t>Gutierrez, Regina</t>
  </si>
  <si>
    <t>Account Management</t>
  </si>
  <si>
    <t>West, Jeffrey</t>
  </si>
  <si>
    <t>Farmer, Suzanne</t>
  </si>
  <si>
    <t>Grant, Leonard</t>
  </si>
  <si>
    <t>Hayes, Edward</t>
  </si>
  <si>
    <t>Horn, George</t>
  </si>
  <si>
    <t>Frost, Adam</t>
  </si>
  <si>
    <t>Fitzgerald, George</t>
  </si>
  <si>
    <t>Carter, Allan</t>
  </si>
  <si>
    <t>Kirby, Michael</t>
  </si>
  <si>
    <t>Henson, Debra</t>
  </si>
  <si>
    <t>Higgins, Angela</t>
  </si>
  <si>
    <t>Cobb, Nicole</t>
  </si>
  <si>
    <t>Barker, Heidi</t>
  </si>
  <si>
    <t>Atkinson, Danielle</t>
  </si>
  <si>
    <t>Watkins, Gary</t>
  </si>
  <si>
    <t>Gilbert, Shannon</t>
  </si>
  <si>
    <t>Christian, Melissa</t>
  </si>
  <si>
    <t>Scott, Todd</t>
  </si>
  <si>
    <t>Burnett, Kevin</t>
  </si>
  <si>
    <t>Ayala, Polly</t>
  </si>
  <si>
    <t>Rivers, Douglas</t>
  </si>
  <si>
    <t>Neal, Sally</t>
  </si>
  <si>
    <t>Freeman, Dennis</t>
  </si>
  <si>
    <t>French, Robert</t>
  </si>
  <si>
    <t>Edwards, Phillip</t>
  </si>
  <si>
    <t>Lynch, Scott</t>
  </si>
  <si>
    <t>Shaw, Pat</t>
  </si>
  <si>
    <t>Jefferson, Elaine</t>
  </si>
  <si>
    <t>Booth, Raquel</t>
  </si>
  <si>
    <t>Soto, Christopher</t>
  </si>
  <si>
    <t>Serrano, Al</t>
  </si>
  <si>
    <t>Vasquez, Michael</t>
  </si>
  <si>
    <t>Shepherd, Annie</t>
  </si>
  <si>
    <t>Roman, Teri</t>
  </si>
  <si>
    <t>Cain, Lon</t>
  </si>
  <si>
    <t>Bean, Deborah</t>
  </si>
  <si>
    <t>Jackson, Eric</t>
  </si>
  <si>
    <t>Lindsey, Deborah</t>
  </si>
  <si>
    <t>Lawson, Erin</t>
  </si>
  <si>
    <t>Harper, Cynthia</t>
  </si>
  <si>
    <t>Preston, Chris</t>
  </si>
  <si>
    <t>Schmidt, Michael</t>
  </si>
  <si>
    <t>Ward, Williams</t>
  </si>
  <si>
    <t>William, William</t>
  </si>
  <si>
    <t>Gordon, Diane</t>
  </si>
  <si>
    <t>Ramsey, Nathaniel</t>
  </si>
  <si>
    <t>Morrow, Richard</t>
  </si>
  <si>
    <t>Andrews, Diane</t>
  </si>
  <si>
    <t>Anderson, Teason</t>
  </si>
  <si>
    <t>Howell, Douglas</t>
  </si>
  <si>
    <t>Vargas, Bryant</t>
  </si>
  <si>
    <t>Long, Gary</t>
  </si>
  <si>
    <t>Wiley, Gustavo</t>
  </si>
  <si>
    <t>Cannon, Jenny</t>
  </si>
  <si>
    <t>Walters, Ann</t>
  </si>
  <si>
    <t>Espinoza, Derrell</t>
  </si>
  <si>
    <t>Frank, William</t>
  </si>
  <si>
    <t>Austin, William</t>
  </si>
  <si>
    <t>Fox, Ellen</t>
  </si>
  <si>
    <t>Castillo, Sheri</t>
  </si>
  <si>
    <t>Cameron, John</t>
  </si>
  <si>
    <t>Wilson, Jessica</t>
  </si>
  <si>
    <t>Morton, Brian</t>
  </si>
  <si>
    <t>Delgado, Dale</t>
  </si>
  <si>
    <t>Walls, Brian</t>
  </si>
  <si>
    <t>Mann, Lowell</t>
  </si>
  <si>
    <t>Herrera, Shawn</t>
  </si>
  <si>
    <t>Hunter, Lisa</t>
  </si>
  <si>
    <t>Chapman, Jessica</t>
  </si>
  <si>
    <t>Bowman, Michael</t>
  </si>
  <si>
    <t>Moses, Mark</t>
  </si>
  <si>
    <t>Shannon, Kevin</t>
  </si>
  <si>
    <t>Stanley, Eric</t>
  </si>
  <si>
    <t>Ashley, Michael</t>
  </si>
  <si>
    <t>Holloway, Chris</t>
  </si>
  <si>
    <t>Jennings, Gary</t>
  </si>
  <si>
    <t>Reid, Elizabeth</t>
  </si>
  <si>
    <t>Jenkins, Scott</t>
  </si>
  <si>
    <t>Glass, John</t>
  </si>
  <si>
    <t>Woodard, Charles</t>
  </si>
  <si>
    <t>Ford, Matt</t>
  </si>
  <si>
    <t>Solis, Daniel</t>
  </si>
  <si>
    <t>Villarreal, Stephen</t>
  </si>
  <si>
    <t>Doyle, Leslie</t>
  </si>
  <si>
    <t>Curry, Hunyen</t>
  </si>
  <si>
    <t>Wells, Carlos</t>
  </si>
  <si>
    <t>Cabe, Max</t>
  </si>
  <si>
    <t>King, Taslim</t>
  </si>
  <si>
    <t>Quality Assurance</t>
  </si>
  <si>
    <t>Adkins, Michael</t>
  </si>
  <si>
    <t>Fisher, Maria</t>
  </si>
  <si>
    <t>Foster, Blane</t>
  </si>
  <si>
    <t>Rogers, Colleen</t>
  </si>
  <si>
    <t>Wilcox, Robert</t>
  </si>
  <si>
    <t>Abbott, James</t>
  </si>
  <si>
    <t>Kirk, Chris</t>
  </si>
  <si>
    <t>Black, Cliff</t>
  </si>
  <si>
    <t>Johnson, Mary Jo</t>
  </si>
  <si>
    <t>Moreno, Chris</t>
  </si>
  <si>
    <t>Alvarez, Steven</t>
  </si>
  <si>
    <t>Strong, Lisa</t>
  </si>
  <si>
    <t>Charles, Jeffrey</t>
  </si>
  <si>
    <t>Mason, Suzanne</t>
  </si>
  <si>
    <t>Acosta, Robert</t>
  </si>
  <si>
    <t>Pugh, Lawrence</t>
  </si>
  <si>
    <t>McDaniel, Tamara</t>
  </si>
  <si>
    <t>Hoffman, Brian D</t>
  </si>
  <si>
    <t>Carpenter, Ronald</t>
  </si>
  <si>
    <t>Stevens, Andrew</t>
  </si>
  <si>
    <t>Harrell, Cristin</t>
  </si>
  <si>
    <t>Dyer, Carrie</t>
  </si>
  <si>
    <t>Blankenship, Roger</t>
  </si>
  <si>
    <t>Barnes, Grant</t>
  </si>
  <si>
    <t>Turner, Ray</t>
  </si>
  <si>
    <t>Solomon, Michael</t>
  </si>
  <si>
    <t>Clark, William</t>
  </si>
  <si>
    <t>Tyler, Javier</t>
  </si>
  <si>
    <t>Owens, Dwight</t>
  </si>
  <si>
    <t>Schroeder, Bennet</t>
  </si>
  <si>
    <t>Henry, Craig</t>
  </si>
  <si>
    <t>Guzman, Don</t>
  </si>
  <si>
    <t>Marks, LaReina</t>
  </si>
  <si>
    <t>Aguilar, Kevin</t>
  </si>
  <si>
    <t>Gaines, Sheela</t>
  </si>
  <si>
    <t>Rush, Lateef</t>
  </si>
  <si>
    <t>Munoz, Michael</t>
  </si>
  <si>
    <t>Horton, Cleatis</t>
  </si>
  <si>
    <t>Lane, Brandyn</t>
  </si>
  <si>
    <t>Duncan, George</t>
  </si>
  <si>
    <t>Bruce, Kevin</t>
  </si>
  <si>
    <t>Ruiz, Randall</t>
  </si>
  <si>
    <t>Warner, Stephen</t>
  </si>
  <si>
    <t>Glenn, Christopher</t>
  </si>
  <si>
    <t>Vega, Alexandra</t>
  </si>
  <si>
    <t>Murphy, Jeff</t>
  </si>
  <si>
    <t>Middleton, Jen</t>
  </si>
  <si>
    <t>Walter, Michael</t>
  </si>
  <si>
    <t>Ferguson, John</t>
  </si>
  <si>
    <t>Dennis, Paul</t>
  </si>
  <si>
    <t>Collier, Dean</t>
  </si>
  <si>
    <t>Santiago, Michael</t>
  </si>
  <si>
    <t>Paul, Michael</t>
  </si>
  <si>
    <t>Branch, Brady</t>
  </si>
  <si>
    <t>Hughes, Kevin</t>
  </si>
  <si>
    <t>Harrington, Aron</t>
  </si>
  <si>
    <t>Hatfield, Carl</t>
  </si>
  <si>
    <t>Torres, Bruce</t>
  </si>
  <si>
    <t>McCormick, Hsi</t>
  </si>
  <si>
    <t>Miles, Kenneth</t>
  </si>
  <si>
    <t>Massey, Mark</t>
  </si>
  <si>
    <t>Cooper, Lisa</t>
  </si>
  <si>
    <t>Monroe, Justin</t>
  </si>
  <si>
    <t>Obrien, Madelyn</t>
  </si>
  <si>
    <t>Woods, Marcus</t>
  </si>
  <si>
    <t>Hoover, Evangeline</t>
  </si>
  <si>
    <t>Dean, Gayla</t>
  </si>
  <si>
    <t>Holt, Robert</t>
  </si>
  <si>
    <t>Hodge, Craig</t>
  </si>
  <si>
    <t>Avila, Jody</t>
  </si>
  <si>
    <t>Velez, Letitia</t>
  </si>
  <si>
    <t>Baldwin, Ray</t>
  </si>
  <si>
    <t>George, Jessica</t>
  </si>
  <si>
    <t>Quality Control</t>
  </si>
  <si>
    <t>Rodgers, Daniel</t>
  </si>
  <si>
    <t>Giles, Kathleen</t>
  </si>
  <si>
    <t>Kelley, Nancy</t>
  </si>
  <si>
    <t>Armstrong, David</t>
  </si>
  <si>
    <t>Barrett, John</t>
  </si>
  <si>
    <t>Quinn, Cinnamon</t>
  </si>
  <si>
    <t>Keller, Jason</t>
  </si>
  <si>
    <t>Sparks, Terri</t>
  </si>
  <si>
    <t>Lang, Dana</t>
  </si>
  <si>
    <t>Singleton, David</t>
  </si>
  <si>
    <t>Hensley, William</t>
  </si>
  <si>
    <t>Blackwell, Brandon</t>
  </si>
  <si>
    <t>Erickson, Ricky</t>
  </si>
  <si>
    <t>Leonard, Paul</t>
  </si>
  <si>
    <t>McIntosh, Jeremy</t>
  </si>
  <si>
    <t>Ramirez, Keith</t>
  </si>
  <si>
    <t>Kramer, Faye</t>
  </si>
  <si>
    <t>Palmer, Terry</t>
  </si>
  <si>
    <t>Daniels, Janet</t>
  </si>
  <si>
    <t>Graves, Michael</t>
  </si>
  <si>
    <t>Hicks, Monica</t>
  </si>
  <si>
    <t>Newman, Aria</t>
  </si>
  <si>
    <t>Zimmerman, Julian</t>
  </si>
  <si>
    <t>Roy, Margarita</t>
  </si>
  <si>
    <t>Welch, Michael</t>
  </si>
  <si>
    <t>Pennington, Gary</t>
  </si>
  <si>
    <t>Hunt, Norman</t>
  </si>
  <si>
    <t>Casey, Ronald</t>
  </si>
  <si>
    <t>Grimes, Jeffrey</t>
  </si>
  <si>
    <t>Sandoval, James</t>
  </si>
  <si>
    <t>Beasley, Timothy</t>
  </si>
  <si>
    <t>Morrison, Julie</t>
  </si>
  <si>
    <t>Schwartz, Joseph</t>
  </si>
  <si>
    <t>Hansen, Andrew</t>
  </si>
  <si>
    <t>Morales, Linda</t>
  </si>
  <si>
    <t>Ortega, Jeffrey</t>
  </si>
  <si>
    <t>Mills, Melissa</t>
  </si>
  <si>
    <t>Stevenson, Michael</t>
  </si>
  <si>
    <t>Ellison, Melyssa</t>
  </si>
  <si>
    <t>Sheppard, Curtis</t>
  </si>
  <si>
    <t>Keith, Thomas</t>
  </si>
  <si>
    <t>Garrett, Chris</t>
  </si>
  <si>
    <t>Cook, Mark</t>
  </si>
  <si>
    <t>Bowen, Kes</t>
  </si>
  <si>
    <t>Davis, Tonya</t>
  </si>
  <si>
    <t>Hubbard, Sandra</t>
  </si>
  <si>
    <t>Blake, Thomas</t>
  </si>
  <si>
    <t>Buchanan, Dennis</t>
  </si>
  <si>
    <t>Brown, Donald</t>
  </si>
  <si>
    <t>Harvey, Michael</t>
  </si>
  <si>
    <t>Ware, David</t>
  </si>
  <si>
    <t>Parks, Christopher</t>
  </si>
  <si>
    <t>Kennedy, Kimberly</t>
  </si>
  <si>
    <t>Salazar, Ruben</t>
  </si>
  <si>
    <t>Davenport, Troy</t>
  </si>
  <si>
    <t>Cochran, Andrea</t>
  </si>
  <si>
    <t>Wilkerson, Claudia</t>
  </si>
  <si>
    <t>Snyder, Duane</t>
  </si>
  <si>
    <t>Myers, Marc</t>
  </si>
  <si>
    <t>Beard, Sandi</t>
  </si>
  <si>
    <t>Willis, Ralph</t>
  </si>
  <si>
    <t>Crawford, Ronald</t>
  </si>
  <si>
    <t>Mueller, Philip</t>
  </si>
  <si>
    <t>Rivera, Timothy</t>
  </si>
  <si>
    <t>Gibson, Janet</t>
  </si>
  <si>
    <t>Graham, David</t>
  </si>
  <si>
    <t>Lopez, Stephen</t>
  </si>
  <si>
    <t>Ortiz, Cynthia</t>
  </si>
  <si>
    <t>Hall, Jenny</t>
  </si>
  <si>
    <t>Cruz, Janene</t>
  </si>
  <si>
    <t>Jimenez, Dominic</t>
  </si>
  <si>
    <t>Sanchez, Greg</t>
  </si>
  <si>
    <t>Thomas, Shannon</t>
  </si>
  <si>
    <t>Larsen, Lara</t>
  </si>
  <si>
    <t>Goodwin, April</t>
  </si>
  <si>
    <t>Gray, Mark</t>
  </si>
  <si>
    <t>Sims, Don</t>
  </si>
  <si>
    <t>Marsh, Cynthia</t>
  </si>
  <si>
    <t>Martin, Terry</t>
  </si>
  <si>
    <t>Craig, Alan</t>
  </si>
  <si>
    <t>Hopkins, Lisa</t>
  </si>
  <si>
    <t>Rose, Mark</t>
  </si>
  <si>
    <t>Salinas, Jon</t>
  </si>
  <si>
    <t>Gonzalez, David</t>
  </si>
  <si>
    <t>Garcia, Karen</t>
  </si>
  <si>
    <t>Klein, Robert</t>
  </si>
  <si>
    <t>Sweeney, Barbara</t>
  </si>
  <si>
    <t>Hart, Richard</t>
  </si>
  <si>
    <t>McClure, Gary</t>
  </si>
  <si>
    <t>Lewis, Frederick</t>
  </si>
  <si>
    <t>Henderson, Anthony</t>
  </si>
  <si>
    <t>Lester, Sherri</t>
  </si>
  <si>
    <t>Webster, David</t>
  </si>
  <si>
    <t>Bailey, Victor</t>
  </si>
  <si>
    <t>Research Center</t>
  </si>
  <si>
    <t>Montoya, Lisa</t>
  </si>
  <si>
    <t>Dalton, Carol</t>
  </si>
  <si>
    <t>Patterson, Robert</t>
  </si>
  <si>
    <t>Leblanc, Jenny</t>
  </si>
  <si>
    <t>Olsen, Ewan</t>
  </si>
  <si>
    <t>Research/Development</t>
  </si>
  <si>
    <t>Green, Kim</t>
  </si>
  <si>
    <t>Bradshaw, Sheryl</t>
  </si>
  <si>
    <t>Riley, David</t>
  </si>
  <si>
    <t>Flynn, Melissa</t>
  </si>
  <si>
    <t>Emp No.</t>
  </si>
  <si>
    <t>Exit Date</t>
  </si>
  <si>
    <t>Senior Leader</t>
  </si>
  <si>
    <t>Leadership Group</t>
  </si>
  <si>
    <t>Emerging Leader</t>
  </si>
  <si>
    <t>Advancing Leaders</t>
  </si>
  <si>
    <t>Arizona</t>
  </si>
  <si>
    <t>Colorado</t>
  </si>
  <si>
    <t>Georgia</t>
  </si>
  <si>
    <t>Florida</t>
  </si>
  <si>
    <t>Illinois</t>
  </si>
  <si>
    <t>Mississippi</t>
  </si>
  <si>
    <t>New Jersey</t>
  </si>
  <si>
    <t>New York</t>
  </si>
  <si>
    <t>Tennessee</t>
  </si>
  <si>
    <t>Washington, D.C.</t>
  </si>
  <si>
    <t>Sub-Department</t>
  </si>
  <si>
    <t>CHOOSE(RANDBETWEEN(1,10),$S$6,$S$7,$S$8,$S$9,$S$10,$S$11,$S$12,$S$13,$S$14,$S$15,$S$16)</t>
  </si>
  <si>
    <t>Production</t>
  </si>
  <si>
    <t>Corporate Responsibilty Group</t>
  </si>
  <si>
    <t>Finance</t>
  </si>
  <si>
    <t>Market Branding</t>
  </si>
  <si>
    <t>Media</t>
  </si>
  <si>
    <t>Marketing &amp; Sales</t>
  </si>
  <si>
    <t>Administrative</t>
  </si>
  <si>
    <t>System Development</t>
  </si>
  <si>
    <t>Research &amp; Quality Group</t>
  </si>
  <si>
    <t>Business Support Group</t>
  </si>
  <si>
    <t>HO/Branch</t>
  </si>
  <si>
    <t>HO</t>
  </si>
  <si>
    <t>Branch</t>
  </si>
  <si>
    <t>North-East</t>
  </si>
  <si>
    <t>Mid-West</t>
  </si>
  <si>
    <t>Zone</t>
  </si>
  <si>
    <t>Others</t>
  </si>
  <si>
    <t>Gender</t>
  </si>
  <si>
    <t>F</t>
  </si>
  <si>
    <t>Lisa</t>
  </si>
  <si>
    <t>Hector</t>
  </si>
  <si>
    <t>Jonathan</t>
  </si>
  <si>
    <t>Brian</t>
  </si>
  <si>
    <t>Larry</t>
  </si>
  <si>
    <t>Erik</t>
  </si>
  <si>
    <t>Kent</t>
  </si>
  <si>
    <t>Boyd</t>
  </si>
  <si>
    <t>Frank</t>
  </si>
  <si>
    <t>Timothy</t>
  </si>
  <si>
    <t>Rajean</t>
  </si>
  <si>
    <t>Troy</t>
  </si>
  <si>
    <t>Jesse</t>
  </si>
  <si>
    <t>Daniel</t>
  </si>
  <si>
    <t>Donald</t>
  </si>
  <si>
    <t>Ken</t>
  </si>
  <si>
    <t>Cam</t>
  </si>
  <si>
    <t>Liesl</t>
  </si>
  <si>
    <t>Johnson</t>
  </si>
  <si>
    <t>Debbie</t>
  </si>
  <si>
    <t>Steven</t>
  </si>
  <si>
    <t>Michelle</t>
  </si>
  <si>
    <t>Charles</t>
  </si>
  <si>
    <t>Matthew</t>
  </si>
  <si>
    <t>Dawn</t>
  </si>
  <si>
    <t>Lesa</t>
  </si>
  <si>
    <t>Irv</t>
  </si>
  <si>
    <t>Dennis</t>
  </si>
  <si>
    <t>Sperry</t>
  </si>
  <si>
    <t>Kelly</t>
  </si>
  <si>
    <t>Benjamin</t>
  </si>
  <si>
    <t>Craig</t>
  </si>
  <si>
    <t>Gretchen</t>
  </si>
  <si>
    <t>John</t>
  </si>
  <si>
    <t>Gabriel</t>
  </si>
  <si>
    <t>Greg</t>
  </si>
  <si>
    <t>Meegan</t>
  </si>
  <si>
    <t>Denise</t>
  </si>
  <si>
    <t>Jimmy</t>
  </si>
  <si>
    <t>Tia</t>
  </si>
  <si>
    <t>Marc</t>
  </si>
  <si>
    <t>Bryan</t>
  </si>
  <si>
    <t>Jean</t>
  </si>
  <si>
    <t>Debra</t>
  </si>
  <si>
    <t>Dana</t>
  </si>
  <si>
    <t>Randy</t>
  </si>
  <si>
    <t>Lee</t>
  </si>
  <si>
    <t>Diane</t>
  </si>
  <si>
    <t>Tamara</t>
  </si>
  <si>
    <t>Marisa</t>
  </si>
  <si>
    <t>Ronald</t>
  </si>
  <si>
    <t>Karin</t>
  </si>
  <si>
    <t>Paul</t>
  </si>
  <si>
    <t>Cheryl</t>
  </si>
  <si>
    <t>Vicki</t>
  </si>
  <si>
    <t>Gerald</t>
  </si>
  <si>
    <t>Carolyn</t>
  </si>
  <si>
    <t>Kathleen</t>
  </si>
  <si>
    <t>Jaquelyn</t>
  </si>
  <si>
    <t>Angus</t>
  </si>
  <si>
    <t>Nathaniel</t>
  </si>
  <si>
    <t>Patricia</t>
  </si>
  <si>
    <t>Erin</t>
  </si>
  <si>
    <t>Renee</t>
  </si>
  <si>
    <t>Gay</t>
  </si>
  <si>
    <t>Kuyler</t>
  </si>
  <si>
    <t>Robert</t>
  </si>
  <si>
    <t>Keith</t>
  </si>
  <si>
    <t>Brett</t>
  </si>
  <si>
    <t>Bobby</t>
  </si>
  <si>
    <t>Lynn</t>
  </si>
  <si>
    <t>Rachel</t>
  </si>
  <si>
    <t>Angela</t>
  </si>
  <si>
    <t>Tracy</t>
  </si>
  <si>
    <t>Laura</t>
  </si>
  <si>
    <t>Christopher</t>
  </si>
  <si>
    <t>Lorna</t>
  </si>
  <si>
    <t>Steve</t>
  </si>
  <si>
    <t>Judith</t>
  </si>
  <si>
    <t>Anthony</t>
  </si>
  <si>
    <t>Gregory</t>
  </si>
  <si>
    <t>Jack</t>
  </si>
  <si>
    <t>Therese</t>
  </si>
  <si>
    <t>Mihaela</t>
  </si>
  <si>
    <t>Neill</t>
  </si>
  <si>
    <t>Kevin</t>
  </si>
  <si>
    <t>Bruce</t>
  </si>
  <si>
    <t>Ed</t>
  </si>
  <si>
    <t>Andrea</t>
  </si>
  <si>
    <t>Deborah</t>
  </si>
  <si>
    <t>Peter</t>
  </si>
  <si>
    <t>Linda</t>
  </si>
  <si>
    <t>Robin</t>
  </si>
  <si>
    <t>Douglas</t>
  </si>
  <si>
    <t>Barney</t>
  </si>
  <si>
    <t>Preston</t>
  </si>
  <si>
    <t>Jill</t>
  </si>
  <si>
    <t>Terry</t>
  </si>
  <si>
    <t>ReAnnon</t>
  </si>
  <si>
    <t>Shaun</t>
  </si>
  <si>
    <t>Eileen</t>
  </si>
  <si>
    <t>Roger</t>
  </si>
  <si>
    <t>Stephen</t>
  </si>
  <si>
    <t>Michael</t>
  </si>
  <si>
    <t>Scott</t>
  </si>
  <si>
    <t>Leonard</t>
  </si>
  <si>
    <t>Shira</t>
  </si>
  <si>
    <t>Brenda</t>
  </si>
  <si>
    <t>Jon</t>
  </si>
  <si>
    <t>Jan</t>
  </si>
  <si>
    <t>David</t>
  </si>
  <si>
    <t>Justin</t>
  </si>
  <si>
    <t>Nathan</t>
  </si>
  <si>
    <t>Benning</t>
  </si>
  <si>
    <t>Svetlana</t>
  </si>
  <si>
    <t>Tim</t>
  </si>
  <si>
    <t>Nobuko</t>
  </si>
  <si>
    <t>Deon</t>
  </si>
  <si>
    <t>Anne</t>
  </si>
  <si>
    <t>Mark</t>
  </si>
  <si>
    <t>Kenneth</t>
  </si>
  <si>
    <t>Chris</t>
  </si>
  <si>
    <t>Patrick</t>
  </si>
  <si>
    <t>Rick</t>
  </si>
  <si>
    <t>Davin</t>
  </si>
  <si>
    <t>Leigh</t>
  </si>
  <si>
    <t>Brent</t>
  </si>
  <si>
    <t>Rolin</t>
  </si>
  <si>
    <t>Garret</t>
  </si>
  <si>
    <t>Ted</t>
  </si>
  <si>
    <t>Jerry</t>
  </si>
  <si>
    <t>Joan</t>
  </si>
  <si>
    <t>Francisco</t>
  </si>
  <si>
    <t>Lynne</t>
  </si>
  <si>
    <t>Shari</t>
  </si>
  <si>
    <t>Jaime</t>
  </si>
  <si>
    <t>Jose</t>
  </si>
  <si>
    <t>Chad</t>
  </si>
  <si>
    <t>Eric</t>
  </si>
  <si>
    <t>Kristin</t>
  </si>
  <si>
    <t>Elena</t>
  </si>
  <si>
    <t>Richard</t>
  </si>
  <si>
    <t>Fredrick</t>
  </si>
  <si>
    <t>Karen</t>
  </si>
  <si>
    <t>Athanasios</t>
  </si>
  <si>
    <t>Zachary</t>
  </si>
  <si>
    <t>Teresa</t>
  </si>
  <si>
    <t>Guy</t>
  </si>
  <si>
    <t>Norman</t>
  </si>
  <si>
    <t>Stephanie</t>
  </si>
  <si>
    <t>Fiona</t>
  </si>
  <si>
    <t>Henrietta</t>
  </si>
  <si>
    <t>Mike</t>
  </si>
  <si>
    <t>Roy</t>
  </si>
  <si>
    <t>Jeff</t>
  </si>
  <si>
    <t>Jacklyn</t>
  </si>
  <si>
    <t>William</t>
  </si>
  <si>
    <t>Janine</t>
  </si>
  <si>
    <t>Thomas</t>
  </si>
  <si>
    <t>Elbert</t>
  </si>
  <si>
    <t>Tony</t>
  </si>
  <si>
    <t>Elizabeth</t>
  </si>
  <si>
    <t>Kathryn</t>
  </si>
  <si>
    <t>Alexander</t>
  </si>
  <si>
    <t>Marilyn</t>
  </si>
  <si>
    <t>Koleen</t>
  </si>
  <si>
    <t>Joanna</t>
  </si>
  <si>
    <t>Marie</t>
  </si>
  <si>
    <t>Todd</t>
  </si>
  <si>
    <t>Brad</t>
  </si>
  <si>
    <t>Lincoln</t>
  </si>
  <si>
    <t>Carol</t>
  </si>
  <si>
    <t>Kim</t>
  </si>
  <si>
    <t>Cris</t>
  </si>
  <si>
    <t>Traci</t>
  </si>
  <si>
    <t>Christine</t>
  </si>
  <si>
    <t>Donna</t>
  </si>
  <si>
    <t>Juli</t>
  </si>
  <si>
    <t>Grazyna</t>
  </si>
  <si>
    <t>Cathy</t>
  </si>
  <si>
    <t>Cherie</t>
  </si>
  <si>
    <t>Bacardi</t>
  </si>
  <si>
    <t>Donnie</t>
  </si>
  <si>
    <t>Sumed</t>
  </si>
  <si>
    <t>Bill</t>
  </si>
  <si>
    <t>Raymond</t>
  </si>
  <si>
    <t>Robbie</t>
  </si>
  <si>
    <t>Andrew</t>
  </si>
  <si>
    <t>Jessica</t>
  </si>
  <si>
    <t>Verna</t>
  </si>
  <si>
    <t>Clint</t>
  </si>
  <si>
    <t>Ryan</t>
  </si>
  <si>
    <t>Catherine</t>
  </si>
  <si>
    <t>Harold</t>
  </si>
  <si>
    <t>Florianne</t>
  </si>
  <si>
    <t>Cassy</t>
  </si>
  <si>
    <t>Ignacio</t>
  </si>
  <si>
    <t>Anita</t>
  </si>
  <si>
    <t>Shannon</t>
  </si>
  <si>
    <t>Rhonda</t>
  </si>
  <si>
    <t>Carl</t>
  </si>
  <si>
    <t>Holly</t>
  </si>
  <si>
    <t>Max</t>
  </si>
  <si>
    <t>Ensley</t>
  </si>
  <si>
    <t>Cindy</t>
  </si>
  <si>
    <t>Phillip</t>
  </si>
  <si>
    <t>James</t>
  </si>
  <si>
    <t>Vicky</t>
  </si>
  <si>
    <t>Desiree</t>
  </si>
  <si>
    <t>Kyle</t>
  </si>
  <si>
    <t>Shawn</t>
  </si>
  <si>
    <t>Rebecca</t>
  </si>
  <si>
    <t>Diana</t>
  </si>
  <si>
    <t>Amy</t>
  </si>
  <si>
    <t>Edward</t>
  </si>
  <si>
    <t>Chan</t>
  </si>
  <si>
    <t>Christian</t>
  </si>
  <si>
    <t>Roque</t>
  </si>
  <si>
    <t>Wendy</t>
  </si>
  <si>
    <t>Duane</t>
  </si>
  <si>
    <t>Eugene</t>
  </si>
  <si>
    <t>Ernest</t>
  </si>
  <si>
    <t>Susan</t>
  </si>
  <si>
    <t>Glenn</t>
  </si>
  <si>
    <t>Jackie</t>
  </si>
  <si>
    <t>Gary</t>
  </si>
  <si>
    <t>Lori</t>
  </si>
  <si>
    <t>Juan</t>
  </si>
  <si>
    <t>Mary</t>
  </si>
  <si>
    <t>Barbara</t>
  </si>
  <si>
    <t>Jody</t>
  </si>
  <si>
    <t>Jingwen</t>
  </si>
  <si>
    <t>Tito</t>
  </si>
  <si>
    <t>Danielle</t>
  </si>
  <si>
    <t>Bonnie</t>
  </si>
  <si>
    <t>Corey</t>
  </si>
  <si>
    <t>Jeanne</t>
  </si>
  <si>
    <t>Yvonne</t>
  </si>
  <si>
    <t>Danny</t>
  </si>
  <si>
    <t>Ann</t>
  </si>
  <si>
    <t>Theo</t>
  </si>
  <si>
    <t>Melanie</t>
  </si>
  <si>
    <t>Dan</t>
  </si>
  <si>
    <t>Matt</t>
  </si>
  <si>
    <t>Janice</t>
  </si>
  <si>
    <t>Carey</t>
  </si>
  <si>
    <t>Rena</t>
  </si>
  <si>
    <t>Sheila</t>
  </si>
  <si>
    <t>Debbi</t>
  </si>
  <si>
    <t>Alfred</t>
  </si>
  <si>
    <t>Pete</t>
  </si>
  <si>
    <t>Jennifer</t>
  </si>
  <si>
    <t>Kristina</t>
  </si>
  <si>
    <t>Rita</t>
  </si>
  <si>
    <t>Emily</t>
  </si>
  <si>
    <t>Harlon</t>
  </si>
  <si>
    <t>Cole</t>
  </si>
  <si>
    <t>Icelita</t>
  </si>
  <si>
    <t>Tammy</t>
  </si>
  <si>
    <t>Lynette</t>
  </si>
  <si>
    <t>Asa</t>
  </si>
  <si>
    <t>Kirk</t>
  </si>
  <si>
    <t>Alicia</t>
  </si>
  <si>
    <t>Warren</t>
  </si>
  <si>
    <t>Martin</t>
  </si>
  <si>
    <t>Allen</t>
  </si>
  <si>
    <t>Marcia</t>
  </si>
  <si>
    <t>Joseph</t>
  </si>
  <si>
    <t>Jason</t>
  </si>
  <si>
    <t>Suzanne</t>
  </si>
  <si>
    <t>Richelle</t>
  </si>
  <si>
    <t>Lara</t>
  </si>
  <si>
    <t>Sonia</t>
  </si>
  <si>
    <t>Herb</t>
  </si>
  <si>
    <t>Doug</t>
  </si>
  <si>
    <t>Rodney</t>
  </si>
  <si>
    <t>Barry</t>
  </si>
  <si>
    <t>Dean</t>
  </si>
  <si>
    <t>Jim</t>
  </si>
  <si>
    <t>Curtis</t>
  </si>
  <si>
    <t>Julia</t>
  </si>
  <si>
    <t>Regina</t>
  </si>
  <si>
    <t>Jeffrey</t>
  </si>
  <si>
    <t>George</t>
  </si>
  <si>
    <t>Adam</t>
  </si>
  <si>
    <t>Allan</t>
  </si>
  <si>
    <t>Nicole</t>
  </si>
  <si>
    <t>Heidi</t>
  </si>
  <si>
    <t>Melissa</t>
  </si>
  <si>
    <t>Polly</t>
  </si>
  <si>
    <t>Sally</t>
  </si>
  <si>
    <t>Pat</t>
  </si>
  <si>
    <t>Elaine</t>
  </si>
  <si>
    <t>Raquel</t>
  </si>
  <si>
    <t>Al</t>
  </si>
  <si>
    <t>Annie</t>
  </si>
  <si>
    <t>Teri</t>
  </si>
  <si>
    <t>Lon</t>
  </si>
  <si>
    <t>Cynthia</t>
  </si>
  <si>
    <t>Williams</t>
  </si>
  <si>
    <t>Teason</t>
  </si>
  <si>
    <t>Bryant</t>
  </si>
  <si>
    <t>Gustavo</t>
  </si>
  <si>
    <t>Jenny</t>
  </si>
  <si>
    <t>Derrell</t>
  </si>
  <si>
    <t>Ellen</t>
  </si>
  <si>
    <t>Sheri</t>
  </si>
  <si>
    <t>Dale</t>
  </si>
  <si>
    <t>Lowell</t>
  </si>
  <si>
    <t>Leslie</t>
  </si>
  <si>
    <t>Hunyen</t>
  </si>
  <si>
    <t>Carlos</t>
  </si>
  <si>
    <t>Taslim</t>
  </si>
  <si>
    <t>Maria</t>
  </si>
  <si>
    <t>Blane</t>
  </si>
  <si>
    <t>Colleen</t>
  </si>
  <si>
    <t>Cliff</t>
  </si>
  <si>
    <t>Lawrence</t>
  </si>
  <si>
    <t>Cristin</t>
  </si>
  <si>
    <t>Carrie</t>
  </si>
  <si>
    <t>Grant</t>
  </si>
  <si>
    <t>Ray</t>
  </si>
  <si>
    <t>Javier</t>
  </si>
  <si>
    <t>Dwight</t>
  </si>
  <si>
    <t>Bennet</t>
  </si>
  <si>
    <t>Don</t>
  </si>
  <si>
    <t>LaReina</t>
  </si>
  <si>
    <t>Sheela</t>
  </si>
  <si>
    <t>Lateef</t>
  </si>
  <si>
    <t>Cleatis</t>
  </si>
  <si>
    <t>Brandyn</t>
  </si>
  <si>
    <t>Randall</t>
  </si>
  <si>
    <t>Alexandra</t>
  </si>
  <si>
    <t>Jen</t>
  </si>
  <si>
    <t>Brady</t>
  </si>
  <si>
    <t>Aron</t>
  </si>
  <si>
    <t>Hsi</t>
  </si>
  <si>
    <t>Madelyn</t>
  </si>
  <si>
    <t>Marcus</t>
  </si>
  <si>
    <t>Evangeline</t>
  </si>
  <si>
    <t>Gayla</t>
  </si>
  <si>
    <t>Letitia</t>
  </si>
  <si>
    <t>Nancy</t>
  </si>
  <si>
    <t>Cinnamon</t>
  </si>
  <si>
    <t>Terri</t>
  </si>
  <si>
    <t>Brandon</t>
  </si>
  <si>
    <t>Ricky</t>
  </si>
  <si>
    <t>Jeremy</t>
  </si>
  <si>
    <t>Faye</t>
  </si>
  <si>
    <t>Janet</t>
  </si>
  <si>
    <t>Monica</t>
  </si>
  <si>
    <t>Aria</t>
  </si>
  <si>
    <t>Julian</t>
  </si>
  <si>
    <t>Margarita</t>
  </si>
  <si>
    <t>Julie</t>
  </si>
  <si>
    <t>Melyssa</t>
  </si>
  <si>
    <t>Kes</t>
  </si>
  <si>
    <t>Tonya</t>
  </si>
  <si>
    <t>Sandra</t>
  </si>
  <si>
    <t>Kimberly</t>
  </si>
  <si>
    <t>Ruben</t>
  </si>
  <si>
    <t>Claudia</t>
  </si>
  <si>
    <t>Sandi</t>
  </si>
  <si>
    <t>Ralph</t>
  </si>
  <si>
    <t>Philip</t>
  </si>
  <si>
    <t>Janene</t>
  </si>
  <si>
    <t>Dominic</t>
  </si>
  <si>
    <t>April</t>
  </si>
  <si>
    <t>Alan</t>
  </si>
  <si>
    <t>Frederick</t>
  </si>
  <si>
    <t>Sherri</t>
  </si>
  <si>
    <t>Victor</t>
  </si>
  <si>
    <t>Ewan</t>
  </si>
  <si>
    <t>Sheryl</t>
  </si>
  <si>
    <t>Dac Vinh</t>
  </si>
  <si>
    <t>Mary Jo</t>
  </si>
  <si>
    <t>Brian D</t>
  </si>
  <si>
    <t>First Name</t>
  </si>
  <si>
    <t>Male</t>
  </si>
  <si>
    <t>Female</t>
  </si>
  <si>
    <t>DOB</t>
  </si>
  <si>
    <t>State</t>
  </si>
  <si>
    <t>YTD Joinees</t>
  </si>
  <si>
    <t>YTD Exits</t>
  </si>
  <si>
    <t>Analyst Team</t>
  </si>
  <si>
    <t>HR Operations</t>
  </si>
  <si>
    <t>Age Group</t>
  </si>
  <si>
    <t>Tenure Group</t>
  </si>
  <si>
    <t>0-18</t>
  </si>
  <si>
    <t>18-24 years</t>
  </si>
  <si>
    <t>Above 50 years</t>
  </si>
  <si>
    <t>24-30 years</t>
  </si>
  <si>
    <t>30-40 years</t>
  </si>
  <si>
    <t>40-50 years</t>
  </si>
  <si>
    <t>0-6 months</t>
  </si>
  <si>
    <t>6-12 months</t>
  </si>
  <si>
    <t>1-2 years</t>
  </si>
  <si>
    <t>2-4 years</t>
  </si>
  <si>
    <t>4-6 years</t>
  </si>
  <si>
    <t>6-10 years</t>
  </si>
  <si>
    <t>Above 10 years</t>
  </si>
  <si>
    <t>Salary Group</t>
  </si>
  <si>
    <t>0-10000</t>
  </si>
  <si>
    <t>25001-40000</t>
  </si>
  <si>
    <t>10001-25000</t>
  </si>
  <si>
    <t>40001-60000</t>
  </si>
  <si>
    <t>Above 60000</t>
  </si>
  <si>
    <t>Yearly Salary</t>
  </si>
  <si>
    <t>HR 'AND' Rating5</t>
  </si>
  <si>
    <t>City</t>
  </si>
  <si>
    <t>Sydney</t>
  </si>
  <si>
    <t>Delhi</t>
  </si>
  <si>
    <t>London</t>
  </si>
  <si>
    <t>Madrid</t>
  </si>
  <si>
    <t>New York 'OR' Madrid</t>
  </si>
  <si>
    <t>NA</t>
  </si>
  <si>
    <t>%Incr</t>
  </si>
  <si>
    <t>Total Salary</t>
  </si>
  <si>
    <t>City Wise</t>
  </si>
  <si>
    <t>Gender &amp; City Wise</t>
  </si>
  <si>
    <t>Total Incr Amt</t>
  </si>
  <si>
    <t>Total Salary Incr</t>
  </si>
  <si>
    <t>Incr Check</t>
  </si>
  <si>
    <t>Count</t>
  </si>
  <si>
    <t>Total</t>
  </si>
  <si>
    <t>Gender &amp; City Wise Count</t>
  </si>
  <si>
    <t>Avg</t>
  </si>
  <si>
    <t>Overall Avg</t>
  </si>
  <si>
    <t>Rank</t>
  </si>
  <si>
    <t>Active</t>
  </si>
  <si>
    <t>Inactive</t>
  </si>
  <si>
    <t>Min</t>
  </si>
  <si>
    <t>Last Name</t>
  </si>
  <si>
    <t>Seperator</t>
  </si>
  <si>
    <t>Date</t>
  </si>
  <si>
    <t>Insert Picture</t>
  </si>
  <si>
    <t>Modify Picture</t>
  </si>
  <si>
    <t>Insert Smart Art</t>
  </si>
  <si>
    <t>Histogram</t>
  </si>
  <si>
    <t>Group</t>
  </si>
  <si>
    <t>20000-40000$</t>
  </si>
  <si>
    <t>40000-60000$</t>
  </si>
  <si>
    <t>60000-80000$</t>
  </si>
  <si>
    <t>80000-100000$</t>
  </si>
  <si>
    <t>100000$ &amp; Above</t>
  </si>
  <si>
    <t>0-20000$</t>
  </si>
  <si>
    <t>Dist</t>
  </si>
  <si>
    <t>Line</t>
  </si>
  <si>
    <t>New Salary</t>
  </si>
  <si>
    <t>Column</t>
  </si>
  <si>
    <t>Grand Total</t>
  </si>
  <si>
    <t>Sum of Yearly Salary</t>
  </si>
  <si>
    <t>Dept</t>
  </si>
  <si>
    <t>Dept. wise Salary dist.</t>
  </si>
  <si>
    <t>Count of Emp No.</t>
  </si>
  <si>
    <t>10000-20000</t>
  </si>
  <si>
    <t>20000-30000</t>
  </si>
  <si>
    <t>30000-40000</t>
  </si>
  <si>
    <t>40000-50000</t>
  </si>
  <si>
    <t>50000-60000</t>
  </si>
  <si>
    <t>60000-70000</t>
  </si>
  <si>
    <t>70000-80000</t>
  </si>
  <si>
    <t>80000-90000</t>
  </si>
  <si>
    <t>90000-100000</t>
  </si>
  <si>
    <t>100000-110000</t>
  </si>
  <si>
    <t>Income Dist.</t>
  </si>
  <si>
    <t>Income Dist</t>
  </si>
  <si>
    <t>Average of %Incr</t>
  </si>
  <si>
    <t>Dpr wise Avg Incr</t>
  </si>
  <si>
    <t>Dept List</t>
  </si>
  <si>
    <t>Bell Curve</t>
  </si>
  <si>
    <t>Thermometer chart</t>
  </si>
  <si>
    <t>Curr Salary</t>
  </si>
  <si>
    <t>Budget Salary</t>
  </si>
  <si>
    <t>Waffle chart</t>
  </si>
  <si>
    <t>Scatter Plot</t>
  </si>
  <si>
    <t>Sum of NI</t>
  </si>
  <si>
    <t>5% Dpr wise Salary Incr on New Salary</t>
  </si>
  <si>
    <t>Brantley, Stella</t>
  </si>
  <si>
    <t>William, John</t>
  </si>
  <si>
    <t>Charles, James</t>
  </si>
  <si>
    <t>Frank, George</t>
  </si>
  <si>
    <t>Thomas, Joseph</t>
  </si>
  <si>
    <t>Robert, Henry</t>
  </si>
  <si>
    <t>Harry, Edward</t>
  </si>
  <si>
    <t>Arthur, Walter</t>
  </si>
  <si>
    <t>Albert, Fred</t>
  </si>
  <si>
    <t>David, Samuel</t>
  </si>
  <si>
    <t>Joe, Louis</t>
  </si>
  <si>
    <t>Clarence, Charlie</t>
  </si>
  <si>
    <t>Andrew, Richard</t>
  </si>
  <si>
    <t>Nico, Sallie</t>
  </si>
  <si>
    <t>Ernest, Daniel</t>
  </si>
  <si>
    <t>Jesse, Will</t>
  </si>
  <si>
    <t>Lewis, Oscar</t>
  </si>
  <si>
    <t>Kade, Nettie</t>
  </si>
  <si>
    <t>Alexandre, Etta</t>
  </si>
  <si>
    <t>Benjamin, Peter</t>
  </si>
  <si>
    <t>Christop, Harriet</t>
  </si>
  <si>
    <t>Willie, Frederick</t>
  </si>
  <si>
    <t>Infant, Sadie</t>
  </si>
  <si>
    <t>Sam, Alfred</t>
  </si>
  <si>
    <t>Herbert, Roy</t>
  </si>
  <si>
    <t>Tom, Jacob</t>
  </si>
  <si>
    <t>Alexande, Katie</t>
  </si>
  <si>
    <t>Hakeem, Lydia</t>
  </si>
  <si>
    <t>Carl, Elmer</t>
  </si>
  <si>
    <t>Kadeem, Kate</t>
  </si>
  <si>
    <t>Gage, Mollie</t>
  </si>
  <si>
    <t>Howard, Lee</t>
  </si>
  <si>
    <t>Michael, Martin</t>
  </si>
  <si>
    <t>Herman, Bert</t>
  </si>
  <si>
    <t>Francis, Jim</t>
  </si>
  <si>
    <t>Earl, Harvey</t>
  </si>
  <si>
    <t>Ralph, Eugene</t>
  </si>
  <si>
    <t>Khiry, Lulu</t>
  </si>
  <si>
    <t>Claude, Ed</t>
  </si>
  <si>
    <t>Ben, Edwin</t>
  </si>
  <si>
    <t>Jasmine, Nannie</t>
  </si>
  <si>
    <t>Daquan, Lottie</t>
  </si>
  <si>
    <t>Paul, Charley</t>
  </si>
  <si>
    <t>Isaac, Edgar</t>
  </si>
  <si>
    <t>Niko, Belle</t>
  </si>
  <si>
    <t>Rakeem, Charlotte</t>
  </si>
  <si>
    <t>Nikko, Amelia</t>
  </si>
  <si>
    <t>Luther, Otto</t>
  </si>
  <si>
    <t>Ira, Lawrence</t>
  </si>
  <si>
    <t>Dionte, Hannah</t>
  </si>
  <si>
    <t>Samantha, Jane</t>
  </si>
  <si>
    <t>Darion, Emily</t>
  </si>
  <si>
    <t>Guy, Patrick</t>
  </si>
  <si>
    <t>Theodore, Oliver</t>
  </si>
  <si>
    <t>Clyde, Hugh</t>
  </si>
  <si>
    <t>Kendal, Matilda</t>
  </si>
  <si>
    <t>August, Alexander</t>
  </si>
  <si>
    <t>Homer, Floyd</t>
  </si>
  <si>
    <t>Kiara, Henrietta</t>
  </si>
  <si>
    <t>Tiffany, Sara</t>
  </si>
  <si>
    <t>Khalil, Estella</t>
  </si>
  <si>
    <t>Leonard, Jack</t>
  </si>
  <si>
    <t>Najee, Theresa</t>
  </si>
  <si>
    <t>Marion, Horace</t>
  </si>
  <si>
    <t>Allen, Philip</t>
  </si>
  <si>
    <t>Stephen, Archie</t>
  </si>
  <si>
    <t>Ladarius, Josie</t>
  </si>
  <si>
    <t>Willis, Chester</t>
  </si>
  <si>
    <t>Rufus, Raymond</t>
  </si>
  <si>
    <t>Jessie, Warren</t>
  </si>
  <si>
    <t>Alex, Milton</t>
  </si>
  <si>
    <t>Julius, Leo</t>
  </si>
  <si>
    <t>Sidney, Ray</t>
  </si>
  <si>
    <t>Dan, Bernard</t>
  </si>
  <si>
    <t>Calvin, Jerry</t>
  </si>
  <si>
    <t>Dave, Perry</t>
  </si>
  <si>
    <t>Eddie, Anthony</t>
  </si>
  <si>
    <t>Stetson, Sophia</t>
  </si>
  <si>
    <t>Yosef, Anne</t>
  </si>
  <si>
    <t>Trevon, Delia</t>
  </si>
  <si>
    <t>Dimitri, Louisa</t>
  </si>
  <si>
    <t>Tevin, Mayme</t>
  </si>
  <si>
    <t>Dennis, Amos</t>
  </si>
  <si>
    <t>Leroy, Clifford</t>
  </si>
  <si>
    <t>Alonzo, Wesley</t>
  </si>
  <si>
    <t>Denzel, Estelle</t>
  </si>
  <si>
    <t>Franklin, Garfield</t>
  </si>
  <si>
    <t>Male, Nina</t>
  </si>
  <si>
    <t>Leon, Emil</t>
  </si>
  <si>
    <t>Harold, Nathan</t>
  </si>
  <si>
    <t>Levi, Matthew</t>
  </si>
  <si>
    <t>Everett, Moses</t>
  </si>
  <si>
    <t>Laquan, Bettie</t>
  </si>
  <si>
    <t>Winfield, Lester</t>
  </si>
  <si>
    <t>Lloyd, Adam</t>
  </si>
  <si>
    <t>Fredrick, Mack</t>
  </si>
  <si>
    <t>Jess, Jay</t>
  </si>
  <si>
    <t>Kiefer, Luella</t>
  </si>
  <si>
    <t>Noah, Melvin</t>
  </si>
  <si>
    <t>Jorden, Inez</t>
  </si>
  <si>
    <t>Alvin, Aaron</t>
  </si>
  <si>
    <t>Gilbert, Norman</t>
  </si>
  <si>
    <t>Victor, Elijah</t>
  </si>
  <si>
    <t>Nelson, Gus</t>
  </si>
  <si>
    <t>Silas, Jasper</t>
  </si>
  <si>
    <t>Ibrahim, Lela</t>
  </si>
  <si>
    <t>Mykel, Rosie</t>
  </si>
  <si>
    <t>Jake, Christopher</t>
  </si>
  <si>
    <t>Kevon, Millie</t>
  </si>
  <si>
    <t>Percy, Mike</t>
  </si>
  <si>
    <t>Maurice, Adolph</t>
  </si>
  <si>
    <t>Felix, Cornelius</t>
  </si>
  <si>
    <t>Wallace, Reuben</t>
  </si>
  <si>
    <t>Roscoe, Claud</t>
  </si>
  <si>
    <t>Earnest, Sylvester</t>
  </si>
  <si>
    <t>Zakary, Janie</t>
  </si>
  <si>
    <t>Aidan, Cornelia</t>
  </si>
  <si>
    <t>Otis, Hiram</t>
  </si>
  <si>
    <t>Willard, Simon</t>
  </si>
  <si>
    <t>Mark, Irvin</t>
  </si>
  <si>
    <t>Talon, Victoria</t>
  </si>
  <si>
    <t>Wilbur, Jose</t>
  </si>
  <si>
    <t>Virgil, Abraham</t>
  </si>
  <si>
    <t>Elbert, Clinton</t>
  </si>
  <si>
    <t>Marshall, Leslie</t>
  </si>
  <si>
    <t>Wiley, Owen</t>
  </si>
  <si>
    <t>Morris, Anton</t>
  </si>
  <si>
    <t>Phillip, Manuel</t>
  </si>
  <si>
    <t>Emmett, Augustus</t>
  </si>
  <si>
    <t>Nicholas, Eli</t>
  </si>
  <si>
    <t>Alva, Wilson</t>
  </si>
  <si>
    <t>Codie, Celia</t>
  </si>
  <si>
    <t>Newton, Harley</t>
  </si>
  <si>
    <t>Hernan, Christine</t>
  </si>
  <si>
    <t>Marvin, Timothy</t>
  </si>
  <si>
    <t>Curtis, Ross</t>
  </si>
  <si>
    <t>Jeff, Edmund</t>
  </si>
  <si>
    <t>Harrison, Elias</t>
  </si>
  <si>
    <t>Columbus, Stanley</t>
  </si>
  <si>
    <t>Ora, Lon</t>
  </si>
  <si>
    <t>Russell, Ollie</t>
  </si>
  <si>
    <t>Solomon, Pearl</t>
  </si>
  <si>
    <t>Asa, Arch</t>
  </si>
  <si>
    <t>Camden, Birdie</t>
  </si>
  <si>
    <t>Enoch, Clayton</t>
  </si>
  <si>
    <t>Mathew, Irving</t>
  </si>
  <si>
    <t>Scott, Nathaniel</t>
  </si>
  <si>
    <t>Deontae, Harriett</t>
  </si>
  <si>
    <t>Lemuel, Hubert</t>
  </si>
  <si>
    <t>Ellis, Andy</t>
  </si>
  <si>
    <t>Joshua, Emanuel</t>
  </si>
  <si>
    <t>Vernon, Millard</t>
  </si>
  <si>
    <t>Cyrus, Wade</t>
  </si>
  <si>
    <t>Rudolph, Miles</t>
  </si>
  <si>
    <t>Austin, Sherman</t>
  </si>
  <si>
    <t>Chas, Bill</t>
  </si>
  <si>
    <t>Monroe, Lonnie</t>
  </si>
  <si>
    <t>Edd, Byron</t>
  </si>
  <si>
    <t>Grant, Emery</t>
  </si>
  <si>
    <t>Max, Jerome</t>
  </si>
  <si>
    <t>Steve, Mose</t>
  </si>
  <si>
    <t>Abe, Gordon</t>
  </si>
  <si>
    <t>Chris, Pete</t>
  </si>
  <si>
    <t>Gustave, Clark</t>
  </si>
  <si>
    <t>Keenen, Mable</t>
  </si>
  <si>
    <t>Lorenzo, Orville</t>
  </si>
  <si>
    <t>Marcus, Bruce</t>
  </si>
  <si>
    <t>Misael, Myra</t>
  </si>
  <si>
    <t>Devonte, Sophie</t>
  </si>
  <si>
    <t>Bob, Preston</t>
  </si>
  <si>
    <t>Donald, Dock</t>
  </si>
  <si>
    <t>Sage, Tillie</t>
  </si>
  <si>
    <t>Cecil, Jackson</t>
  </si>
  <si>
    <t>Delbert, Barney</t>
  </si>
  <si>
    <t>Anderson, Edmond</t>
  </si>
  <si>
    <t>Glenn, Christian</t>
  </si>
  <si>
    <t>Luke, Jefferson</t>
  </si>
  <si>
    <t>Burt, Neal</t>
  </si>
  <si>
    <t>Dillan, Isabel</t>
  </si>
  <si>
    <t>Gunnar, Sylvia</t>
  </si>
  <si>
    <t>Myron, Ike</t>
  </si>
  <si>
    <t>Conrad, Tony</t>
  </si>
  <si>
    <t>Matt, Joel</t>
  </si>
  <si>
    <t>Vincent, Riley</t>
  </si>
  <si>
    <t>Shaquille, Isabelle</t>
  </si>
  <si>
    <t>Isaiah, Emory</t>
  </si>
  <si>
    <t>Dillion, Leila</t>
  </si>
  <si>
    <t>Ezra, Nick</t>
  </si>
  <si>
    <t>Dylon, Sally</t>
  </si>
  <si>
    <t>Juan, Green</t>
  </si>
  <si>
    <t>Lucius, Clifton</t>
  </si>
  <si>
    <t>Arnold, Porter</t>
  </si>
  <si>
    <t>Jeremiah, Bud</t>
  </si>
  <si>
    <t>Forrest, Taylor</t>
  </si>
  <si>
    <t>Spencer, Roland</t>
  </si>
  <si>
    <t>Don, Burton</t>
  </si>
  <si>
    <t>Storm, Ina</t>
  </si>
  <si>
    <t>Gustav, Emmet</t>
  </si>
  <si>
    <t>Morgan, Louie</t>
  </si>
  <si>
    <t>Van, Ned</t>
  </si>
  <si>
    <t>Domonique, Nell</t>
  </si>
  <si>
    <t>Codi, Alberta</t>
  </si>
  <si>
    <t>Chauncey, Ambrose</t>
  </si>
  <si>
    <t>Ferdinand, Elisha</t>
  </si>
  <si>
    <t>Julian, General</t>
  </si>
  <si>
    <t>Mitchell, Kenneth</t>
  </si>
  <si>
    <t>Josh, Allie</t>
  </si>
  <si>
    <t>Jaleel, Katharine</t>
  </si>
  <si>
    <t>Lyman, Judson</t>
  </si>
  <si>
    <t>Pedro, Napoleon</t>
  </si>
  <si>
    <t>Davion, Rena</t>
  </si>
  <si>
    <t>Brayden, Mina</t>
  </si>
  <si>
    <t>Dewitt, Berry</t>
  </si>
  <si>
    <t>Forest, Ervin</t>
  </si>
  <si>
    <t>Pink, Lynn</t>
  </si>
  <si>
    <t>Denzell, Mathilda</t>
  </si>
  <si>
    <t>Sanford, Ruben</t>
  </si>
  <si>
    <t>Douglas, Ward</t>
  </si>
  <si>
    <t>Devante, Dollie</t>
  </si>
  <si>
    <t>Omer, Ole</t>
  </si>
  <si>
    <t>Dijon, Hettie</t>
  </si>
  <si>
    <t>Keifer, Fanny</t>
  </si>
  <si>
    <t>Walker, Ulysses</t>
  </si>
  <si>
    <t>Tariq, Lenora</t>
  </si>
  <si>
    <t>Babyboy, Adelaide</t>
  </si>
  <si>
    <t>Adelbert, Wilbert</t>
  </si>
  <si>
    <t>Sawyer, Lelia</t>
  </si>
  <si>
    <t>Desean, Nelle</t>
  </si>
  <si>
    <t>Deonta, Sue</t>
  </si>
  <si>
    <t>Ivan, Benjiman</t>
  </si>
  <si>
    <t>Major, Jonas</t>
  </si>
  <si>
    <t>Archibald, Abner</t>
  </si>
  <si>
    <t>Clint, Caleb</t>
  </si>
  <si>
    <t>Granville, Dudley</t>
  </si>
  <si>
    <t>Mary, King</t>
  </si>
  <si>
    <t>Kolton, Johanna</t>
  </si>
  <si>
    <t>Antonio, Merton</t>
  </si>
  <si>
    <t>Carroll, Bennie</t>
  </si>
  <si>
    <t>Justyn, Lilly</t>
  </si>
  <si>
    <t>Unnamed, Lucinda</t>
  </si>
  <si>
    <t>Dejon, Minerva</t>
  </si>
  <si>
    <t>Josiah, Freeman</t>
  </si>
  <si>
    <t>Bilal, Lettie</t>
  </si>
  <si>
    <t>Deante, Roxie</t>
  </si>
  <si>
    <t>Jalen, Helena</t>
  </si>
  <si>
    <t>Tre, Hilda</t>
  </si>
  <si>
    <t>Davonte, Hulda</t>
  </si>
  <si>
    <t>Devonta, Genevieve</t>
  </si>
  <si>
    <t>Royal, Milo</t>
  </si>
  <si>
    <t>Javonte, Cordelia</t>
  </si>
  <si>
    <t>Earle, Dick</t>
  </si>
  <si>
    <t>Devontae, Jeanette</t>
  </si>
  <si>
    <t>Emerson, Elza</t>
  </si>
  <si>
    <t>Judge, Fletcher</t>
  </si>
  <si>
    <t>Neil, Laurence</t>
  </si>
  <si>
    <t>Seth, Roger</t>
  </si>
  <si>
    <t>Hugo, Glen</t>
  </si>
  <si>
    <t>Johnnie, Jimmie</t>
  </si>
  <si>
    <t>Elwood, Washington</t>
  </si>
  <si>
    <t>Harmon, Gust</t>
  </si>
  <si>
    <t>Simeon, Jordan</t>
  </si>
  <si>
    <t>Deion, Adeline</t>
  </si>
  <si>
    <t>Demetri, Leah</t>
  </si>
  <si>
    <t>Wilber, Wayne</t>
  </si>
  <si>
    <t>Evan, Clem</t>
  </si>
  <si>
    <t>Davante, Lura</t>
  </si>
  <si>
    <t>Irwin, Frederic</t>
  </si>
  <si>
    <t>Lafayette, Junius</t>
  </si>
  <si>
    <t>Madison, Loren</t>
  </si>
  <si>
    <t>Dyllan, Mittie</t>
  </si>
  <si>
    <t>Trae, Isabella</t>
  </si>
  <si>
    <t>Dondre, Olga</t>
  </si>
  <si>
    <t>Orval, Mason</t>
  </si>
  <si>
    <t>Aubrey, Abram</t>
  </si>
  <si>
    <t>Hans, Elliott</t>
  </si>
  <si>
    <t>Minor, Karl</t>
  </si>
  <si>
    <t>Tayler, Phoebe</t>
  </si>
  <si>
    <t>Wilfred, Wash</t>
  </si>
  <si>
    <t>Caden, Teresa</t>
  </si>
  <si>
    <t>Dakotah, Lida</t>
  </si>
  <si>
    <t>Alphonse, Allan</t>
  </si>
  <si>
    <t>Montel, Lina</t>
  </si>
  <si>
    <t>Dee, Dallas</t>
  </si>
  <si>
    <t>Jason, Isiah</t>
  </si>
  <si>
    <t>Lawson, Johnny</t>
  </si>
  <si>
    <t>Davonta, Marguerite</t>
  </si>
  <si>
    <t>Dalvin, Claudia</t>
  </si>
  <si>
    <t>Micheal, Lew</t>
  </si>
  <si>
    <t>Tyshawn, Cecelia</t>
  </si>
  <si>
    <t>Addison, Orin</t>
  </si>
  <si>
    <t>Erastus, Cal</t>
  </si>
  <si>
    <t>Hardy, Francisco</t>
  </si>
  <si>
    <t>Maximillian, Bess</t>
  </si>
  <si>
    <t>Randolph, Lucien</t>
  </si>
  <si>
    <t>Vern, Stewart</t>
  </si>
  <si>
    <t>Zack, Wilmer</t>
  </si>
  <si>
    <t>Alvah, Adrian</t>
  </si>
  <si>
    <t>Clay, Bertram</t>
  </si>
  <si>
    <t>Juwan, Emilie</t>
  </si>
  <si>
    <t>Fritz, Ephraim</t>
  </si>
  <si>
    <t>Tyquan, Rosetta</t>
  </si>
  <si>
    <t>Grover, Giles</t>
  </si>
  <si>
    <t>Isom, Harris</t>
  </si>
  <si>
    <t>Johnie, Jesus</t>
  </si>
  <si>
    <t>Lucian, Jonathan</t>
  </si>
  <si>
    <t>Merritt, Malcolm</t>
  </si>
  <si>
    <t>Perley, Otho</t>
  </si>
  <si>
    <t>Sandy, Rolla</t>
  </si>
  <si>
    <t>Kieran, Myrtie</t>
  </si>
  <si>
    <t>Colter, Cecilia</t>
  </si>
  <si>
    <t>Jaylen, Olivia</t>
  </si>
  <si>
    <t>Wilford, Tomas</t>
  </si>
  <si>
    <t>Angus, Adolphus</t>
  </si>
  <si>
    <t>Carlos, Arther</t>
  </si>
  <si>
    <t>Cassius, Cary</t>
  </si>
  <si>
    <t>Hamilton, Davis</t>
  </si>
  <si>
    <t>Devyn, Ophelia</t>
  </si>
  <si>
    <t>Savon, Elnora</t>
  </si>
  <si>
    <t>Israel, Harve</t>
  </si>
  <si>
    <t>Deondre, Violet</t>
  </si>
  <si>
    <t>Darrian, Adele</t>
  </si>
  <si>
    <t>Melville, Leander</t>
  </si>
  <si>
    <t>Dallin, Lily</t>
  </si>
  <si>
    <t>Murray, Merle</t>
  </si>
  <si>
    <t>Jordy, Loretta</t>
  </si>
  <si>
    <t>Mikal, Madge</t>
  </si>
  <si>
    <t>Adonis, Polly</t>
  </si>
  <si>
    <t>Sterling, Pleasant</t>
  </si>
  <si>
    <t>Kelton, Eugenia</t>
  </si>
  <si>
    <t>Shaquan, Lucile</t>
  </si>
  <si>
    <t>Axel, Steven</t>
  </si>
  <si>
    <t>Bryant, Boyd</t>
  </si>
  <si>
    <t>Devaughn, Mabelle</t>
  </si>
  <si>
    <t>Erwin, Clement</t>
  </si>
  <si>
    <t>Foster, Ezekiel</t>
  </si>
  <si>
    <t>Geo, Frances</t>
  </si>
  <si>
    <t>Darrien, Rosalie</t>
  </si>
  <si>
    <t>Issac, Houston</t>
  </si>
  <si>
    <t>Larkin, Jules</t>
  </si>
  <si>
    <t>Morton, Mat</t>
  </si>
  <si>
    <t>Pierce, Orlando</t>
  </si>
  <si>
    <t>Rollie, Prince</t>
  </si>
  <si>
    <t>Sim, Rollin</t>
  </si>
  <si>
    <t>Wilburn, Stuart</t>
  </si>
  <si>
    <t>Austyn, Kittie</t>
  </si>
  <si>
    <t>Casper, Bennett</t>
  </si>
  <si>
    <t>Kaden, Meta</t>
  </si>
  <si>
    <t>Darrion, Angie</t>
  </si>
  <si>
    <t>Dell, Christ</t>
  </si>
  <si>
    <t>Daquan, Jasmine</t>
  </si>
  <si>
    <t>Rakeem, Niko</t>
  </si>
  <si>
    <t>Dionte, Nikko</t>
  </si>
  <si>
    <t>Fredy, Georgiana</t>
  </si>
  <si>
    <t>Darion, Samantha</t>
  </si>
  <si>
    <t>Kiara, Kendal</t>
  </si>
  <si>
    <t>Khalil, Tiffany</t>
  </si>
  <si>
    <t>Montana, Lila</t>
  </si>
  <si>
    <t>Ladarius, Najee</t>
  </si>
  <si>
    <t>Yosef, Stetson</t>
  </si>
  <si>
    <t>Kole, Regina</t>
  </si>
  <si>
    <t>Dimitri, Trevon</t>
  </si>
  <si>
    <t>Denzel, Tevin</t>
  </si>
  <si>
    <t>Laquan, Male</t>
  </si>
  <si>
    <t>Syed, Selma</t>
  </si>
  <si>
    <t>Jorden, Kiefer</t>
  </si>
  <si>
    <t>Demonte, Wilhelmina</t>
  </si>
  <si>
    <t>Mykel, Ibrahim</t>
  </si>
  <si>
    <t>Dakoda, Bridget</t>
  </si>
  <si>
    <t>Zakary, Kevon</t>
  </si>
  <si>
    <t>Talon, Aidan</t>
  </si>
  <si>
    <t>Hernan, Codie</t>
  </si>
  <si>
    <t>Deontae, Camden</t>
  </si>
  <si>
    <t>Jaden, Lilla</t>
  </si>
  <si>
    <t>Misael, Keenen</t>
  </si>
  <si>
    <t>Sage, Devonte</t>
  </si>
  <si>
    <t>Keanu, Malinda</t>
  </si>
  <si>
    <t>Gunnar, Dillan</t>
  </si>
  <si>
    <t>Jaylon, Vina</t>
  </si>
  <si>
    <t>Daulton, Freda</t>
  </si>
  <si>
    <t>Dillion, Shaquille</t>
  </si>
  <si>
    <t>Storm, Dylon</t>
  </si>
  <si>
    <t>Codi, Domonique</t>
  </si>
  <si>
    <t>Shyheim, Gertie</t>
  </si>
  <si>
    <t>Davion, Jaleel</t>
  </si>
  <si>
    <t>Denzell, Brayden</t>
  </si>
  <si>
    <t>Dijon, Devante</t>
  </si>
  <si>
    <t>Tariq, Keifer</t>
  </si>
  <si>
    <t>Markell, Jeannette</t>
  </si>
  <si>
    <t>Menachem, Louella</t>
  </si>
  <si>
    <t>Sawyer, Babyboy</t>
  </si>
  <si>
    <t>Deonta, Desean</t>
  </si>
  <si>
    <t>Markel, Mandy</t>
  </si>
  <si>
    <t>Jayden, Roberta</t>
  </si>
  <si>
    <t>Khari, Corinne</t>
  </si>
  <si>
    <t>Trayvon, Lyda</t>
  </si>
  <si>
    <t>Gunner, Naomi</t>
  </si>
  <si>
    <t>Auston, Norma</t>
  </si>
  <si>
    <t>Cain, Margie</t>
  </si>
  <si>
    <t>Justyn, Kolton</t>
  </si>
  <si>
    <t>Dejon, Unnamed</t>
  </si>
  <si>
    <t>Jaylin, Nona</t>
  </si>
  <si>
    <t>Deante, Bilal</t>
  </si>
  <si>
    <t>River, Zella</t>
  </si>
  <si>
    <t>Tre, Jalen</t>
  </si>
  <si>
    <t>Devonta, Davonte</t>
  </si>
  <si>
    <t>Alek, Dovie</t>
  </si>
  <si>
    <t>Devontae, Javonte</t>
  </si>
  <si>
    <t>Destin, Elvira</t>
  </si>
  <si>
    <t>Tyrin, Erma</t>
  </si>
  <si>
    <t>Ryder, Irma</t>
  </si>
  <si>
    <t>Demetri, Deion</t>
  </si>
  <si>
    <t>Dyllan, Davante</t>
  </si>
  <si>
    <t>Dondre, Trae</t>
  </si>
  <si>
    <t>Caden, Tayler</t>
  </si>
  <si>
    <t>Montel, Dakotah</t>
  </si>
  <si>
    <t>Dalvin, Davonta</t>
  </si>
  <si>
    <t>Armani, Leota</t>
  </si>
  <si>
    <t>Maximillian, Tyshawn</t>
  </si>
  <si>
    <t>Tyquan, Juwan</t>
  </si>
  <si>
    <t>Colter, Kieran</t>
  </si>
  <si>
    <t>Devyn, Jaylen</t>
  </si>
  <si>
    <t>Kahlil, Blanch</t>
  </si>
  <si>
    <t>Deondre, Savon</t>
  </si>
  <si>
    <t>Dallin, Darrian</t>
  </si>
  <si>
    <t>Mikal, Jordy</t>
  </si>
  <si>
    <t>Kelton, Adonis</t>
  </si>
  <si>
    <t>Devaughn, Shaquan</t>
  </si>
  <si>
    <t>Austyn, Darrien</t>
  </si>
  <si>
    <t>Darrion, Kaden</t>
  </si>
  <si>
    <t>Montana, Fredy</t>
  </si>
  <si>
    <t>Syed, Kole</t>
  </si>
  <si>
    <t>Dakoda, Demonte</t>
  </si>
  <si>
    <t>Bryton, Charity</t>
  </si>
  <si>
    <t>Keanu, Jaden</t>
  </si>
  <si>
    <t>Jonatan, Lorena</t>
  </si>
  <si>
    <t>Daulton, Jaylon</t>
  </si>
  <si>
    <t>Tristen, Lucretia</t>
  </si>
  <si>
    <t>Markell, Shyheim</t>
  </si>
  <si>
    <t>Markel, Menachem</t>
  </si>
  <si>
    <t>Khari, Jayden</t>
  </si>
  <si>
    <t>Triston, Orpha</t>
  </si>
  <si>
    <t>Gunner, Trayvon</t>
  </si>
  <si>
    <t>Raekwon, Alvina</t>
  </si>
  <si>
    <t>Tristin, Annette</t>
  </si>
  <si>
    <t>Anfernee, Catharine</t>
  </si>
  <si>
    <t>Cain, Auston</t>
  </si>
  <si>
    <t>Draven, Elma</t>
  </si>
  <si>
    <t>Romello, Geneva</t>
  </si>
  <si>
    <t>Stone, Leora</t>
  </si>
  <si>
    <t>River, Jaylin</t>
  </si>
  <si>
    <t>Tristian, Lona</t>
  </si>
  <si>
    <t>Easton, Miriam</t>
  </si>
  <si>
    <t>Destin, Alek</t>
  </si>
  <si>
    <t>Ryder, Tyrin</t>
  </si>
  <si>
    <t>Kahlil, Armani</t>
  </si>
  <si>
    <t>Jonatan, Bryton</t>
  </si>
  <si>
    <t>Triston, Tristen</t>
  </si>
  <si>
    <t>Tristin, Raekwon</t>
  </si>
  <si>
    <t>Draven, Anfernee</t>
  </si>
  <si>
    <t>Treyvon, Zora</t>
  </si>
  <si>
    <t>Stone, Romello</t>
  </si>
  <si>
    <t>Easton, Tristian</t>
  </si>
  <si>
    <t>Aiden, Treyvon</t>
  </si>
  <si>
    <t>Rohan, Rashaan</t>
  </si>
  <si>
    <t>Phoenix, Killian</t>
  </si>
  <si>
    <t>Latrell, Greyson</t>
  </si>
  <si>
    <t>Seamus, Brennon</t>
  </si>
  <si>
    <t>Branson, Isai</t>
  </si>
  <si>
    <t>Mateo, Damarcus</t>
  </si>
  <si>
    <t>Keyshawn, Keshawn</t>
  </si>
  <si>
    <t>Braeden, Trystan</t>
  </si>
  <si>
    <t>Aiden, Octavia</t>
  </si>
  <si>
    <t>Shamar, Brayan</t>
  </si>
  <si>
    <t>Raquan, Keion</t>
  </si>
  <si>
    <t>Rashaan, Sudie</t>
  </si>
  <si>
    <t>Braydon, Jair</t>
  </si>
  <si>
    <t>Rohan, Zula</t>
  </si>
  <si>
    <t>Reilly, Shemar</t>
  </si>
  <si>
    <t>Killian, Adella</t>
  </si>
  <si>
    <t>Jaylan, Reagan</t>
  </si>
  <si>
    <t>Abdullah, Nasir</t>
  </si>
  <si>
    <t>Keagan, Dominik</t>
  </si>
  <si>
    <t>Kobe, Kordell</t>
  </si>
  <si>
    <t>Jaret, Gianni</t>
  </si>
  <si>
    <t>Nash, Koby</t>
  </si>
  <si>
    <t>Jaxon, Rylan</t>
  </si>
  <si>
    <t>Phoenix, Frieda</t>
  </si>
  <si>
    <t>Greyson, Joanna</t>
  </si>
  <si>
    <t>Latrell, Leonora</t>
  </si>
  <si>
    <t>Brennon, Priscilla</t>
  </si>
  <si>
    <t>Seamus, Tennie</t>
  </si>
  <si>
    <t>Ronaldo, Giovanny</t>
  </si>
  <si>
    <t>Isai, Angeline</t>
  </si>
  <si>
    <t>Branson, Docia</t>
  </si>
  <si>
    <t>Amari, Coleton</t>
  </si>
  <si>
    <t>Keyon, Jarett</t>
  </si>
  <si>
    <t>Damarcus, Ettie</t>
  </si>
  <si>
    <t>Landen, Paxton</t>
  </si>
  <si>
    <t>Mateo, Flossie</t>
  </si>
  <si>
    <t>Jamari, Raven</t>
  </si>
  <si>
    <t>Jovanny, Jovani</t>
  </si>
  <si>
    <t>Kenan, Keandre</t>
  </si>
  <si>
    <t>Ryley, Jajuan</t>
  </si>
  <si>
    <t>Tyrese, Nikhil</t>
  </si>
  <si>
    <t>Keshawn, Hanna</t>
  </si>
  <si>
    <t>Keyshawn, Letha</t>
  </si>
  <si>
    <t>Zion, Tyrek</t>
  </si>
  <si>
    <t>Savion, Declan</t>
  </si>
  <si>
    <t>Jadon, Kamron</t>
  </si>
  <si>
    <t>Trystan, Minta</t>
  </si>
  <si>
    <t>Braeden, Retta</t>
  </si>
  <si>
    <t>Tahj, Tyrique</t>
  </si>
  <si>
    <t>Brayan, Rosella</t>
  </si>
  <si>
    <t>Tyreek, Tyriq</t>
  </si>
  <si>
    <t>Shamar, Adah</t>
  </si>
  <si>
    <t>Tavian, Izaiah</t>
  </si>
  <si>
    <t>Keion, Berta</t>
  </si>
  <si>
    <t>Alessandro, Jacquez</t>
  </si>
  <si>
    <t>Tyrik, Kyree</t>
  </si>
  <si>
    <t>Jalon, Jordi</t>
  </si>
  <si>
    <t>Jelani, Mekhi</t>
  </si>
  <si>
    <t>Raquan, Elisabeth</t>
  </si>
  <si>
    <t>Johan, Matteo</t>
  </si>
  <si>
    <t>Brycen, Hamza</t>
  </si>
  <si>
    <t>Jair, Elise</t>
  </si>
  <si>
    <t>Miguelangel, Jovany</t>
  </si>
  <si>
    <t>Rahul, Jensen</t>
  </si>
  <si>
    <t>Judah, Christion</t>
  </si>
  <si>
    <t>Kylan, Konnor</t>
  </si>
  <si>
    <t>Tyreke, Jaiden</t>
  </si>
  <si>
    <t>Braydon, Leola</t>
  </si>
  <si>
    <t>Shemar, Margret</t>
  </si>
  <si>
    <t>Jett, Cayden</t>
  </si>
  <si>
    <t>Jaydon, Zaire</t>
  </si>
  <si>
    <t>Tyreese, Korbin</t>
  </si>
  <si>
    <t>Reilly, Adaline</t>
  </si>
  <si>
    <t>Reagan, Idella</t>
  </si>
  <si>
    <t>Jaxson, Braedon</t>
  </si>
  <si>
    <t>Jaylan, Juanita</t>
  </si>
  <si>
    <t>Camren, Xander</t>
  </si>
  <si>
    <t>Ean, Semaj</t>
  </si>
  <si>
    <t>Karson, Gaven</t>
  </si>
  <si>
    <t>Nasir, Lenna</t>
  </si>
  <si>
    <t>Ayden, Trevion</t>
  </si>
  <si>
    <t>Abdullah, Lucie</t>
  </si>
  <si>
    <t>Dominik, Missouri</t>
  </si>
  <si>
    <t>Tavion, Rey</t>
  </si>
  <si>
    <t>Kadin, Braiden</t>
  </si>
  <si>
    <t>Aditya, Arman</t>
  </si>
  <si>
    <t>Bridger, Rowan</t>
  </si>
  <si>
    <t>Elian, Kayden</t>
  </si>
  <si>
    <t>Finn, Luca</t>
  </si>
  <si>
    <t>Sincere, Kaiden</t>
  </si>
  <si>
    <t>Keagan, Nola</t>
  </si>
  <si>
    <t>Xzavier, Maximus</t>
  </si>
  <si>
    <t>Gaige, Blaze</t>
  </si>
  <si>
    <t>Keshaun, London</t>
  </si>
  <si>
    <t>Kavon, Sabastian</t>
  </si>
  <si>
    <t>Brodie, Kian</t>
  </si>
  <si>
    <t>Javion, Jaeden</t>
  </si>
  <si>
    <t>Kordell, Zoe</t>
  </si>
  <si>
    <t>Maxim, Jamir</t>
  </si>
  <si>
    <t>Kamren, Alexzander</t>
  </si>
  <si>
    <t>Dayne, Zander</t>
  </si>
  <si>
    <t>Jaheim, Isaak</t>
  </si>
  <si>
    <t>Oswaldo, Jagger</t>
  </si>
  <si>
    <t>Kobe, Eda</t>
  </si>
  <si>
    <t>Gianni, Isabell</t>
  </si>
  <si>
    <t>Jaret, Julie</t>
  </si>
  <si>
    <t>Haden, Ronan</t>
  </si>
  <si>
    <t>Immanuel, Jadyn</t>
  </si>
  <si>
    <t>Jakobe, Alijah</t>
  </si>
  <si>
    <t>Jordyn, Imanol</t>
  </si>
  <si>
    <t>Koby, Letitia</t>
  </si>
  <si>
    <t>Yusuf, Zain</t>
  </si>
  <si>
    <t>Pranav, Gavyn</t>
  </si>
  <si>
    <t>Nash, Madeline</t>
  </si>
  <si>
    <t>Daunte, Yehuda</t>
  </si>
  <si>
    <t>Rylan, Malissa</t>
  </si>
  <si>
    <t>Arjun, Caiden</t>
  </si>
  <si>
    <t>Jaxon, Mariah</t>
  </si>
  <si>
    <t>Giovanny, Pattie</t>
  </si>
  <si>
    <t>Zavier, Jahiem</t>
  </si>
  <si>
    <t>Rylee, Mustafa</t>
  </si>
  <si>
    <t>Jovanni, Giovani</t>
  </si>
  <si>
    <t>Ronaldo, Almeda</t>
  </si>
  <si>
    <t>Coleton, Aurelia</t>
  </si>
  <si>
    <t>Yahir, Omarion</t>
  </si>
  <si>
    <t>Gael, Amarion</t>
  </si>
  <si>
    <t>Treyton, Cael</t>
  </si>
  <si>
    <t>Jaheem, Aryan</t>
  </si>
  <si>
    <t>Javen, Malakai</t>
  </si>
  <si>
    <t>Santino, Lisandro</t>
  </si>
  <si>
    <t>Ethen, Adriel</t>
  </si>
  <si>
    <t>Maximo, Luc</t>
  </si>
  <si>
    <t>Gannon, Cason</t>
  </si>
  <si>
    <t>Bradyn, Jaquez</t>
  </si>
  <si>
    <t>Amari, Dolly</t>
  </si>
  <si>
    <t>Zayne, Jase</t>
  </si>
  <si>
    <t>Jarett, Jannie</t>
  </si>
  <si>
    <t>Keyon, Kathrine</t>
  </si>
  <si>
    <t>Maddox, Osbaldo</t>
  </si>
  <si>
    <t>Paxton, Lavinia</t>
  </si>
  <si>
    <t>Landen, Marietta</t>
  </si>
  <si>
    <t>Yair, Jamarion</t>
  </si>
  <si>
    <t>Konner, Aydan</t>
  </si>
  <si>
    <t>Jahir, Damarion</t>
  </si>
  <si>
    <t>Cannon, Enzo</t>
  </si>
  <si>
    <t>Kaeden, Kamari</t>
  </si>
  <si>
    <t>Soren, Ryker</t>
  </si>
  <si>
    <t>Cristofer, Mordechai</t>
  </si>
  <si>
    <t>Raven, Melvina</t>
  </si>
  <si>
    <t>Zaid, Ryland</t>
  </si>
  <si>
    <t>Canyon, Arnav</t>
  </si>
  <si>
    <t>Kyan, Kanye</t>
  </si>
  <si>
    <t>Braylon, Cohen</t>
  </si>
  <si>
    <t>Jaidyn, Davian</t>
  </si>
  <si>
    <t>Landyn, Demarion</t>
  </si>
  <si>
    <t>Braulio, Luka</t>
  </si>
  <si>
    <t>Aydin, Andon</t>
  </si>
  <si>
    <t>Jaydin, Matias</t>
  </si>
  <si>
    <t>Teagan, Deacon</t>
  </si>
  <si>
    <t>Malaki, Kamden</t>
  </si>
  <si>
    <t>Jamari, Ona</t>
  </si>
  <si>
    <t>Rhys, Koda</t>
  </si>
  <si>
    <t>Tayshaun, Haiden</t>
  </si>
  <si>
    <t>Jovani, Pinkie</t>
  </si>
  <si>
    <t>Trenten, Jayvon</t>
  </si>
  <si>
    <t>Jovanny, Susanna</t>
  </si>
  <si>
    <t>Kason, Rishi</t>
  </si>
  <si>
    <t>Keandre, Chloe</t>
  </si>
  <si>
    <t>Amare, Talan</t>
  </si>
  <si>
    <t>Braylen, Makai</t>
  </si>
  <si>
    <t>Leandro, Kadyn</t>
  </si>
  <si>
    <t>Finnegan, Aedan</t>
  </si>
  <si>
    <t>Kenan, Elsa</t>
  </si>
  <si>
    <t>Damari, Karter</t>
  </si>
  <si>
    <t>Jajuan, Matie</t>
  </si>
  <si>
    <t>Makhi, Messiah</t>
  </si>
  <si>
    <t>Ryley, Pearle</t>
  </si>
  <si>
    <t>Nikhil, Vesta</t>
  </si>
  <si>
    <t>Gauge, Camryn</t>
  </si>
  <si>
    <t>Adin, Jax</t>
  </si>
  <si>
    <t>Tyrese, Vinnie</t>
  </si>
  <si>
    <t>Yandel, Krish</t>
  </si>
  <si>
    <t>Kael, Beckett</t>
  </si>
  <si>
    <t>Tyrek, Antoinette</t>
  </si>
  <si>
    <t>Koen, Bode</t>
  </si>
  <si>
    <t>Santana, Zayden</t>
  </si>
  <si>
    <t>Talen, Landin</t>
  </si>
  <si>
    <t>Aidyn, Kasen</t>
  </si>
  <si>
    <t>Memphis, Jasiah</t>
  </si>
  <si>
    <t>Landan, Kingston</t>
  </si>
  <si>
    <t>Coen, Case</t>
  </si>
  <si>
    <t>Anders, Izayah</t>
  </si>
  <si>
    <t>Zion, Clementine</t>
  </si>
  <si>
    <t>Declan, Edythe</t>
  </si>
  <si>
    <t>Madden, Brogan</t>
  </si>
  <si>
    <t>Savion, Harriette</t>
  </si>
  <si>
    <t>Kellan, Slade</t>
  </si>
  <si>
    <t>Kamron, Libbie</t>
  </si>
  <si>
    <t>Jadon, Lilian</t>
  </si>
  <si>
    <t>Nery, Jaydan</t>
  </si>
  <si>
    <t>Dereon, Rayan</t>
  </si>
  <si>
    <t>Raiden, Yael</t>
  </si>
  <si>
    <t>Yurem, Nikolai</t>
  </si>
  <si>
    <t>Kelan, Lyric</t>
  </si>
  <si>
    <t>Kamryn, Tegan</t>
  </si>
  <si>
    <t>Ronin, Jayvion</t>
  </si>
  <si>
    <t>Tyrique, Lutie</t>
  </si>
  <si>
    <t>Aaden, Daxton</t>
  </si>
  <si>
    <t>Marley, Chace</t>
  </si>
  <si>
    <t>Tahj, Magdalena</t>
  </si>
  <si>
    <t>Kymani, Kash</t>
  </si>
  <si>
    <t>Tyriq, Meda</t>
  </si>
  <si>
    <t>Jadiel, Ishaan</t>
  </si>
  <si>
    <t>Tyreek, Rita</t>
  </si>
  <si>
    <t>Eden, Urijah</t>
  </si>
  <si>
    <t>Ayaan, Zaiden</t>
  </si>
  <si>
    <t>Tripp, Aarav</t>
  </si>
  <si>
    <t>Yadiel, Geovanni</t>
  </si>
  <si>
    <t>Izaiah, Tena</t>
  </si>
  <si>
    <t>Tavian, Zelma</t>
  </si>
  <si>
    <t>Jacquez, Adelia</t>
  </si>
  <si>
    <t>Callum, Kyson</t>
  </si>
  <si>
    <t>Lennon, Deegan</t>
  </si>
  <si>
    <t>Carsen, Abdiel</t>
  </si>
  <si>
    <t>Bartholomew, Barnett</t>
  </si>
  <si>
    <t>Bernie, Barton</t>
  </si>
  <si>
    <t>Boston, Blaine</t>
  </si>
  <si>
    <t>Alessandro, Annetta</t>
  </si>
  <si>
    <t>Kyree, Dona</t>
  </si>
  <si>
    <t>Bradford, Brad</t>
  </si>
  <si>
    <t>Tyrik, Elizebeth</t>
  </si>
  <si>
    <t>Jordi, Georgianna</t>
  </si>
  <si>
    <t>Jalon, Gracie</t>
  </si>
  <si>
    <t>Brooks, Bradley</t>
  </si>
  <si>
    <t>Mekhi, Iona</t>
  </si>
  <si>
    <t>Budd, Buck</t>
  </si>
  <si>
    <t>Chalmers, Ceylon</t>
  </si>
  <si>
    <t>Chin, Chesley</t>
  </si>
  <si>
    <t>Crockett, Cleo</t>
  </si>
  <si>
    <t>Jelani, Leta</t>
  </si>
  <si>
    <t>Daisy, Cyril</t>
  </si>
  <si>
    <t>Dow, Denver</t>
  </si>
  <si>
    <t>Matteo, Liza</t>
  </si>
  <si>
    <t>Johan, Mertie</t>
  </si>
  <si>
    <t>Hamza, Molly</t>
  </si>
  <si>
    <t>Edie, Duff</t>
  </si>
  <si>
    <t>Elick, Edith</t>
  </si>
  <si>
    <t>Brycen, Neva</t>
  </si>
  <si>
    <t>Jovany, Oma</t>
  </si>
  <si>
    <t>Miguelangel, Alida</t>
  </si>
  <si>
    <t>Eliga, Elie</t>
  </si>
  <si>
    <t>Elroy, Eliseo</t>
  </si>
  <si>
    <t>Jensen, Cecile</t>
  </si>
  <si>
    <t>Rahul, Ernestine</t>
  </si>
  <si>
    <t>Ennis, Ely</t>
  </si>
  <si>
    <t>Christion, Evie</t>
  </si>
  <si>
    <t>Erasmus, Enrique</t>
  </si>
  <si>
    <t>Everette, Esau</t>
  </si>
  <si>
    <t>Fleming, Firman</t>
  </si>
  <si>
    <t>Judah, Helene</t>
  </si>
  <si>
    <t>Gardner, Flora</t>
  </si>
  <si>
    <t>Konnor, Minna</t>
  </si>
  <si>
    <t>Gorge, Gee</t>
  </si>
  <si>
    <t>Gregorio, Gottlieb</t>
  </si>
  <si>
    <t>Gustavus, Gregory</t>
  </si>
  <si>
    <t>Handy, Halsey</t>
  </si>
  <si>
    <t>Kylan, Myrta</t>
  </si>
  <si>
    <t>Harl, Hardie</t>
  </si>
  <si>
    <t>Hays, Hayden</t>
  </si>
  <si>
    <t>Jaiden, Prudence</t>
  </si>
  <si>
    <t>Tyreke, Queen</t>
  </si>
  <si>
    <t>Hershel, Hermon</t>
  </si>
  <si>
    <t>Cayden, Rilla</t>
  </si>
  <si>
    <t>Jett, Savannah</t>
  </si>
  <si>
    <t>Zaire, Tessie</t>
  </si>
  <si>
    <t>Jaydon, Agatha</t>
  </si>
  <si>
    <t>Hosteen, Holly</t>
  </si>
  <si>
    <t>Korbin, America</t>
  </si>
  <si>
    <t>Incr</t>
  </si>
  <si>
    <t>%Attrition</t>
  </si>
  <si>
    <t>HC</t>
  </si>
  <si>
    <t>Avg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</si>
</sst>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43" formatCode="_(* #,##0.00_);_(* \(#,##0.00\);_(* &quot;-&quot;??_);_(@_)"/>
    <numFmt numFmtId="164" formatCode="_(* #,##0_);_(* \(#,##0\);_(* &quot;-&quot;??_);_(@_)"/>
    <numFmt numFmtId="165" formatCode="&quot;$&quot;#,##0.00"/>
    <numFmt numFmtId="166" formatCode="&quot;$&quot;#,##0.0"/>
    <numFmt numFmtId="167" formatCode="&quot;$&quot;#,##0"/>
    <numFmt numFmtId="168" formatCode="[$-409]d\-mmm\-yy;@"/>
    <numFmt numFmtId="169" formatCode="[$-409]mmmm\ d\,\ yyyy;@"/>
    <numFmt numFmtId="170" formatCode="0.0%"/>
  </numFmts>
  <fonts count="8" x14ac:knownFonts="1">
    <font>
      <sz val="11"/>
      <color theme="1"/>
      <name val="Calibri"/>
      <family val="2"/>
      <scheme val="minor"/>
    </font>
    <font>
      <sz val="10"/>
      <name val="Arial"/>
      <family val="2"/>
    </font>
    <font>
      <b/>
      <sz val="11"/>
      <name val="Calibri"/>
      <family val="2"/>
      <scheme val="minor"/>
    </font>
    <font>
      <sz val="11"/>
      <name val="Calibri"/>
      <family val="2"/>
      <scheme val="minor"/>
    </font>
    <font>
      <b/>
      <u/>
      <sz val="11"/>
      <color theme="1"/>
      <name val="Calibri"/>
      <family val="2"/>
      <scheme val="minor"/>
    </font>
    <font>
      <b/>
      <sz val="11"/>
      <color theme="1"/>
      <name val="Calibri"/>
      <family val="2"/>
      <scheme val="minor"/>
    </font>
    <font>
      <b/>
      <sz val="11"/>
      <color theme="0"/>
      <name val="Calibri"/>
      <family val="2"/>
      <scheme val="minor"/>
    </font>
    <font>
      <i/>
      <sz val="11"/>
      <color theme="1"/>
      <name val="Calibri"/>
      <family val="2"/>
      <scheme val="minor"/>
    </font>
  </fonts>
  <fills count="6">
    <fill>
      <patternFill patternType="none"/>
    </fill>
    <fill>
      <patternFill patternType="gray125"/>
    </fill>
    <fill>
      <patternFill patternType="solid">
        <fgColor indexed="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FF00"/>
        <bgColor indexed="64"/>
      </patternFill>
    </fill>
  </fills>
  <borders count="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hair">
        <color indexed="64"/>
      </left>
      <right style="hair">
        <color indexed="64"/>
      </right>
      <top style="hair">
        <color indexed="64"/>
      </top>
      <bottom style="hair">
        <color indexed="64"/>
      </bottom>
      <diagonal/>
    </border>
  </borders>
  <cellStyleXfs count="3">
    <xf numFmtId="0" fontId="0" fillId="0" borderId="0"/>
    <xf numFmtId="0" fontId="1" fillId="0" borderId="0"/>
    <xf numFmtId="43" fontId="1" fillId="0" borderId="0" applyFont="0" applyFill="0" applyBorder="0" applyAlignment="0" applyProtection="0"/>
  </cellStyleXfs>
  <cellXfs count="88">
    <xf numFmtId="0" fontId="0" fillId="0" borderId="0" xfId="0"/>
    <xf numFmtId="0" fontId="2" fillId="2" borderId="1" xfId="1" applyFont="1" applyFill="1" applyBorder="1" applyAlignment="1" applyProtection="1">
      <alignment horizontal="left" vertical="top"/>
      <protection locked="0"/>
    </xf>
    <xf numFmtId="0" fontId="2" fillId="2" borderId="1" xfId="1" applyFont="1" applyFill="1" applyBorder="1" applyAlignment="1" applyProtection="1">
      <alignment horizontal="center" vertical="top"/>
      <protection locked="0"/>
    </xf>
    <xf numFmtId="0" fontId="2" fillId="2" borderId="1" xfId="1" applyFont="1" applyFill="1" applyBorder="1" applyAlignment="1" applyProtection="1">
      <alignment vertical="top"/>
      <protection locked="0"/>
    </xf>
    <xf numFmtId="15" fontId="2" fillId="2" borderId="1" xfId="1" applyNumberFormat="1" applyFont="1" applyFill="1" applyBorder="1" applyAlignment="1" applyProtection="1">
      <alignment horizontal="right" vertical="top"/>
      <protection locked="0"/>
    </xf>
    <xf numFmtId="0" fontId="2" fillId="2" borderId="1" xfId="1" applyFont="1" applyFill="1" applyBorder="1" applyAlignment="1">
      <alignment horizontal="right" vertical="top"/>
    </xf>
    <xf numFmtId="164" fontId="2" fillId="2" borderId="1" xfId="2" applyNumberFormat="1" applyFont="1" applyFill="1" applyBorder="1" applyAlignment="1" applyProtection="1">
      <alignment vertical="top"/>
      <protection locked="0"/>
    </xf>
    <xf numFmtId="0" fontId="3" fillId="0" borderId="0" xfId="1" applyFont="1" applyProtection="1">
      <protection locked="0"/>
    </xf>
    <xf numFmtId="0" fontId="3" fillId="0" borderId="0" xfId="1" applyFont="1" applyAlignment="1" applyProtection="1">
      <alignment horizontal="center"/>
      <protection locked="0"/>
    </xf>
    <xf numFmtId="15" fontId="3" fillId="0" borderId="0" xfId="1" applyNumberFormat="1" applyFont="1" applyProtection="1">
      <protection locked="0"/>
    </xf>
    <xf numFmtId="164" fontId="3" fillId="0" borderId="0" xfId="2" applyNumberFormat="1" applyFont="1" applyFill="1" applyProtection="1"/>
    <xf numFmtId="164" fontId="3" fillId="0" borderId="0" xfId="2" applyNumberFormat="1" applyFont="1" applyProtection="1">
      <protection locked="0"/>
    </xf>
    <xf numFmtId="164" fontId="3" fillId="0" borderId="0" xfId="2" applyNumberFormat="1" applyFont="1" applyFill="1" applyAlignment="1" applyProtection="1">
      <protection locked="0"/>
    </xf>
    <xf numFmtId="15" fontId="3" fillId="0" borderId="0" xfId="2" applyNumberFormat="1" applyFont="1" applyProtection="1">
      <protection locked="0"/>
    </xf>
    <xf numFmtId="164" fontId="3" fillId="0" borderId="0" xfId="2" applyNumberFormat="1" applyFont="1" applyFill="1" applyBorder="1" applyProtection="1"/>
    <xf numFmtId="164" fontId="3" fillId="0" borderId="0" xfId="2" applyNumberFormat="1" applyFont="1" applyBorder="1" applyProtection="1">
      <protection locked="0"/>
    </xf>
    <xf numFmtId="15" fontId="3" fillId="0" borderId="0" xfId="2" applyNumberFormat="1" applyFont="1" applyBorder="1" applyProtection="1">
      <protection locked="0"/>
    </xf>
    <xf numFmtId="14" fontId="0" fillId="0" borderId="0" xfId="0" applyNumberFormat="1"/>
    <xf numFmtId="9" fontId="0" fillId="0" borderId="0" xfId="0" applyNumberFormat="1"/>
    <xf numFmtId="15" fontId="0" fillId="0" borderId="0" xfId="0" applyNumberFormat="1"/>
    <xf numFmtId="0" fontId="2" fillId="3" borderId="1" xfId="1" applyFont="1" applyFill="1" applyBorder="1" applyAlignment="1" applyProtection="1">
      <alignment horizontal="left" vertical="top"/>
      <protection locked="0"/>
    </xf>
    <xf numFmtId="0" fontId="2" fillId="3" borderId="1" xfId="1" applyFont="1" applyFill="1" applyBorder="1" applyAlignment="1" applyProtection="1">
      <alignment horizontal="center" vertical="top"/>
      <protection locked="0"/>
    </xf>
    <xf numFmtId="0" fontId="2" fillId="3" borderId="1" xfId="1" applyFont="1" applyFill="1" applyBorder="1" applyAlignment="1" applyProtection="1">
      <alignment vertical="top"/>
      <protection locked="0"/>
    </xf>
    <xf numFmtId="15" fontId="2" fillId="3" borderId="1" xfId="1" applyNumberFormat="1" applyFont="1" applyFill="1" applyBorder="1" applyAlignment="1" applyProtection="1">
      <alignment horizontal="right" vertical="top"/>
      <protection locked="0"/>
    </xf>
    <xf numFmtId="0" fontId="2" fillId="4" borderId="1" xfId="1" applyFont="1" applyFill="1" applyBorder="1" applyAlignment="1" applyProtection="1">
      <alignment horizontal="center" vertical="top"/>
      <protection locked="0"/>
    </xf>
    <xf numFmtId="0" fontId="0" fillId="0" borderId="0" xfId="0" applyAlignment="1">
      <alignment horizontal="center"/>
    </xf>
    <xf numFmtId="164" fontId="2" fillId="5" borderId="2" xfId="2" applyNumberFormat="1" applyFont="1" applyFill="1" applyBorder="1" applyAlignment="1" applyProtection="1">
      <alignment horizontal="center" vertical="top"/>
      <protection locked="0"/>
    </xf>
    <xf numFmtId="0" fontId="2" fillId="4" borderId="2" xfId="1" applyFont="1" applyFill="1" applyBorder="1" applyAlignment="1" applyProtection="1">
      <alignment horizontal="center" vertical="top"/>
      <protection locked="0"/>
    </xf>
    <xf numFmtId="9" fontId="3" fillId="0" borderId="0" xfId="1" applyNumberFormat="1" applyFont="1" applyAlignment="1" applyProtection="1">
      <alignment horizontal="center"/>
      <protection locked="0"/>
    </xf>
    <xf numFmtId="0" fontId="4" fillId="0" borderId="0" xfId="0" applyFont="1"/>
    <xf numFmtId="165" fontId="2" fillId="4" borderId="1" xfId="2" applyNumberFormat="1" applyFont="1" applyFill="1" applyBorder="1" applyAlignment="1" applyProtection="1">
      <alignment vertical="top"/>
      <protection locked="0"/>
    </xf>
    <xf numFmtId="165" fontId="3" fillId="0" borderId="0" xfId="2" applyNumberFormat="1" applyFont="1" applyFill="1" applyAlignment="1" applyProtection="1">
      <protection locked="0"/>
    </xf>
    <xf numFmtId="165" fontId="0" fillId="0" borderId="0" xfId="0" applyNumberFormat="1"/>
    <xf numFmtId="165" fontId="0" fillId="0" borderId="0" xfId="0" applyNumberFormat="1" applyAlignment="1">
      <alignment horizontal="center"/>
    </xf>
    <xf numFmtId="166" fontId="0" fillId="0" borderId="0" xfId="0" applyNumberFormat="1"/>
    <xf numFmtId="166" fontId="0" fillId="0" borderId="0" xfId="0" applyNumberFormat="1" applyAlignment="1">
      <alignment horizontal="center"/>
    </xf>
    <xf numFmtId="0" fontId="4" fillId="0" borderId="0" xfId="0" applyFont="1" applyAlignment="1">
      <alignment horizontal="center"/>
    </xf>
    <xf numFmtId="0" fontId="2" fillId="5" borderId="1" xfId="1" applyFont="1" applyFill="1" applyBorder="1" applyAlignment="1" applyProtection="1">
      <alignment horizontal="left" vertical="top"/>
      <protection locked="0"/>
    </xf>
    <xf numFmtId="0" fontId="2" fillId="5" borderId="1" xfId="1" applyFont="1" applyFill="1" applyBorder="1" applyAlignment="1" applyProtection="1">
      <alignment horizontal="center" vertical="top"/>
      <protection locked="0"/>
    </xf>
    <xf numFmtId="0" fontId="5" fillId="0" borderId="0" xfId="0" applyFont="1"/>
    <xf numFmtId="0" fontId="5" fillId="0" borderId="0" xfId="0" applyFont="1" applyAlignment="1">
      <alignment horizontal="center"/>
    </xf>
    <xf numFmtId="3" fontId="0" fillId="0" borderId="0" xfId="0" applyNumberFormat="1" applyAlignment="1">
      <alignment horizontal="center"/>
    </xf>
    <xf numFmtId="165" fontId="5" fillId="0" borderId="0" xfId="0" applyNumberFormat="1" applyFont="1" applyAlignment="1">
      <alignment horizontal="center"/>
    </xf>
    <xf numFmtId="9" fontId="0" fillId="0" borderId="0" xfId="0" applyNumberFormat="1" applyAlignment="1">
      <alignment horizontal="center"/>
    </xf>
    <xf numFmtId="0" fontId="5" fillId="5" borderId="0" xfId="0" applyFont="1" applyFill="1"/>
    <xf numFmtId="0" fontId="2" fillId="4" borderId="0" xfId="1" applyFont="1" applyFill="1" applyAlignment="1" applyProtection="1">
      <alignment horizontal="center" vertical="top"/>
      <protection locked="0"/>
    </xf>
    <xf numFmtId="3" fontId="0" fillId="0" borderId="0" xfId="0" applyNumberFormat="1"/>
    <xf numFmtId="0" fontId="0" fillId="0" borderId="0" xfId="0" pivotButton="1"/>
    <xf numFmtId="0" fontId="0" fillId="0" borderId="0" xfId="0" applyAlignment="1">
      <alignment horizontal="left"/>
    </xf>
    <xf numFmtId="0" fontId="5" fillId="0" borderId="0" xfId="0" pivotButton="1" applyFont="1"/>
    <xf numFmtId="165" fontId="0" fillId="0" borderId="0" xfId="0" applyNumberFormat="1" applyAlignment="1">
      <alignment horizontal="left"/>
    </xf>
    <xf numFmtId="165" fontId="3" fillId="0" borderId="0" xfId="1" applyNumberFormat="1" applyFont="1" applyAlignment="1" applyProtection="1">
      <alignment horizontal="center"/>
      <protection locked="0"/>
    </xf>
    <xf numFmtId="168" fontId="0" fillId="0" borderId="0" xfId="0" applyNumberFormat="1"/>
    <xf numFmtId="169" fontId="0" fillId="0" borderId="0" xfId="0" applyNumberFormat="1"/>
    <xf numFmtId="169" fontId="4" fillId="0" borderId="0" xfId="0" applyNumberFormat="1" applyFont="1"/>
    <xf numFmtId="15" fontId="3" fillId="0" borderId="0" xfId="1" applyNumberFormat="1" applyFont="1" applyAlignment="1" applyProtection="1">
      <alignment horizontal="center"/>
      <protection locked="0"/>
    </xf>
    <xf numFmtId="15" fontId="3" fillId="0" borderId="0" xfId="2" applyNumberFormat="1" applyFont="1" applyAlignment="1" applyProtection="1">
      <alignment horizontal="center"/>
      <protection locked="0"/>
    </xf>
    <xf numFmtId="15" fontId="3" fillId="0" borderId="0" xfId="2" applyNumberFormat="1" applyFont="1" applyBorder="1" applyAlignment="1" applyProtection="1">
      <alignment horizontal="center"/>
      <protection locked="0"/>
    </xf>
    <xf numFmtId="167" fontId="0" fillId="0" borderId="0" xfId="0" applyNumberFormat="1"/>
    <xf numFmtId="0" fontId="5" fillId="0" borderId="0" xfId="0" applyFont="1" applyAlignment="1">
      <alignment horizontal="left"/>
    </xf>
    <xf numFmtId="170" fontId="6" fillId="0" borderId="0" xfId="0" applyNumberFormat="1" applyFont="1" applyAlignment="1">
      <alignment horizontal="center"/>
    </xf>
    <xf numFmtId="0" fontId="2" fillId="3" borderId="3" xfId="1" applyFont="1" applyFill="1" applyBorder="1" applyAlignment="1" applyProtection="1">
      <alignment horizontal="center" vertical="top"/>
      <protection locked="0"/>
    </xf>
    <xf numFmtId="0" fontId="2" fillId="3" borderId="3" xfId="1" applyFont="1" applyFill="1" applyBorder="1" applyAlignment="1" applyProtection="1">
      <alignment horizontal="left" vertical="top"/>
      <protection locked="0"/>
    </xf>
    <xf numFmtId="0" fontId="2" fillId="3" borderId="3" xfId="1" applyFont="1" applyFill="1" applyBorder="1" applyAlignment="1" applyProtection="1">
      <alignment vertical="top"/>
      <protection locked="0"/>
    </xf>
    <xf numFmtId="15" fontId="2" fillId="3" borderId="3" xfId="1" applyNumberFormat="1" applyFont="1" applyFill="1" applyBorder="1" applyAlignment="1" applyProtection="1">
      <alignment horizontal="right" vertical="top"/>
      <protection locked="0"/>
    </xf>
    <xf numFmtId="165" fontId="2" fillId="4" borderId="3" xfId="2" applyNumberFormat="1" applyFont="1" applyFill="1" applyBorder="1" applyAlignment="1" applyProtection="1">
      <alignment vertical="top"/>
      <protection locked="0"/>
    </xf>
    <xf numFmtId="0" fontId="2" fillId="4" borderId="3" xfId="1" applyFont="1" applyFill="1" applyBorder="1" applyAlignment="1" applyProtection="1">
      <alignment horizontal="center" vertical="top"/>
      <protection locked="0"/>
    </xf>
    <xf numFmtId="0" fontId="3" fillId="0" borderId="3" xfId="1" applyFont="1" applyBorder="1" applyAlignment="1" applyProtection="1">
      <alignment horizontal="center"/>
      <protection locked="0"/>
    </xf>
    <xf numFmtId="0" fontId="3" fillId="0" borderId="3" xfId="1" applyFont="1" applyBorder="1" applyProtection="1">
      <protection locked="0"/>
    </xf>
    <xf numFmtId="15" fontId="3" fillId="0" borderId="3" xfId="1" applyNumberFormat="1" applyFont="1" applyBorder="1" applyProtection="1">
      <protection locked="0"/>
    </xf>
    <xf numFmtId="165" fontId="3" fillId="0" borderId="3" xfId="2" applyNumberFormat="1" applyFont="1" applyFill="1" applyBorder="1" applyAlignment="1" applyProtection="1">
      <protection locked="0"/>
    </xf>
    <xf numFmtId="9" fontId="3" fillId="0" borderId="3" xfId="1" applyNumberFormat="1" applyFont="1" applyBorder="1" applyAlignment="1" applyProtection="1">
      <alignment horizontal="center"/>
      <protection locked="0"/>
    </xf>
    <xf numFmtId="0" fontId="0" fillId="0" borderId="3" xfId="0" applyBorder="1" applyAlignment="1">
      <alignment horizontal="center"/>
    </xf>
    <xf numFmtId="0" fontId="0" fillId="0" borderId="3" xfId="0" applyBorder="1"/>
    <xf numFmtId="15" fontId="3" fillId="0" borderId="3" xfId="2" applyNumberFormat="1" applyFont="1" applyBorder="1" applyProtection="1">
      <protection locked="0"/>
    </xf>
    <xf numFmtId="15" fontId="3" fillId="0" borderId="3" xfId="1" applyNumberFormat="1" applyFont="1" applyBorder="1" applyAlignment="1" applyProtection="1">
      <alignment horizontal="center"/>
      <protection locked="0"/>
    </xf>
    <xf numFmtId="15" fontId="3" fillId="0" borderId="3" xfId="2" applyNumberFormat="1" applyFont="1" applyBorder="1" applyAlignment="1" applyProtection="1">
      <alignment horizontal="center"/>
      <protection locked="0"/>
    </xf>
    <xf numFmtId="6" fontId="4" fillId="0" borderId="3" xfId="0" applyNumberFormat="1" applyFont="1" applyBorder="1" applyAlignment="1">
      <alignment horizontal="center"/>
    </xf>
    <xf numFmtId="9" fontId="0" fillId="0" borderId="3" xfId="0" applyNumberFormat="1" applyBorder="1" applyAlignment="1">
      <alignment horizontal="center"/>
    </xf>
    <xf numFmtId="6" fontId="0" fillId="0" borderId="3" xfId="0" applyNumberFormat="1" applyBorder="1"/>
    <xf numFmtId="9" fontId="7" fillId="0" borderId="3" xfId="0" applyNumberFormat="1" applyFont="1" applyBorder="1" applyAlignment="1">
      <alignment horizontal="center"/>
    </xf>
    <xf numFmtId="0" fontId="4" fillId="0" borderId="3" xfId="0" applyFont="1" applyBorder="1"/>
    <xf numFmtId="167" fontId="0" fillId="0" borderId="3" xfId="0" applyNumberFormat="1" applyBorder="1"/>
    <xf numFmtId="9" fontId="0" fillId="0" borderId="3" xfId="0" applyNumberFormat="1" applyBorder="1"/>
    <xf numFmtId="165" fontId="0" fillId="0" borderId="3" xfId="0" applyNumberFormat="1" applyBorder="1" applyAlignment="1">
      <alignment horizontal="center"/>
    </xf>
    <xf numFmtId="0" fontId="2" fillId="4" borderId="0" xfId="1" applyFont="1" applyFill="1" applyAlignment="1" applyProtection="1">
      <alignment horizontal="center" vertical="top"/>
      <protection locked="0"/>
    </xf>
    <xf numFmtId="0" fontId="0" fillId="0" borderId="0" xfId="0" applyAlignment="1">
      <alignment horizontal="center"/>
    </xf>
    <xf numFmtId="0" fontId="0" fillId="0" borderId="3" xfId="0" applyBorder="1" applyAlignment="1">
      <alignment horizontal="center" vertical="center" wrapText="1"/>
    </xf>
  </cellXfs>
  <cellStyles count="3">
    <cellStyle name="Comma 2" xfId="2" xr:uid="{00000000-0005-0000-0000-000000000000}"/>
    <cellStyle name="Normal" xfId="0" builtinId="0"/>
    <cellStyle name="Normal 2" xfId="1" xr:uid="{00000000-0005-0000-0000-000002000000}"/>
  </cellStyles>
  <dxfs count="14">
    <dxf>
      <font>
        <b/>
      </font>
    </dxf>
    <dxf>
      <font>
        <b/>
      </font>
    </dxf>
    <dxf>
      <alignment horizontal="center" readingOrder="0"/>
    </dxf>
    <dxf>
      <alignment horizontal="center" readingOrder="0"/>
    </dxf>
    <dxf>
      <numFmt numFmtId="13" formatCode="0%"/>
    </dxf>
    <dxf>
      <font>
        <b/>
      </font>
    </dxf>
    <dxf>
      <alignment horizontal="center" readingOrder="0"/>
    </dxf>
    <dxf>
      <alignment horizontal="center" readingOrder="0"/>
    </dxf>
    <dxf>
      <font>
        <b/>
      </font>
    </dxf>
    <dxf>
      <font>
        <b/>
      </font>
    </dxf>
    <dxf>
      <alignment horizontal="center" readingOrder="0"/>
    </dxf>
    <dxf>
      <alignment horizontal="center" readingOrder="0"/>
    </dxf>
    <dxf>
      <font>
        <color theme="9"/>
      </font>
      <fill>
        <patternFill>
          <bgColor theme="9"/>
        </patternFill>
      </fill>
      <border>
        <left style="thin">
          <color auto="1"/>
        </left>
        <right style="thin">
          <color auto="1"/>
        </right>
        <top style="thin">
          <color auto="1"/>
        </top>
        <bottom style="thin">
          <color auto="1"/>
        </bottom>
      </border>
    </dxf>
    <dxf>
      <font>
        <color theme="9" tint="0.59996337778862885"/>
      </font>
      <fill>
        <patternFill>
          <bgColor theme="9" tint="0.59996337778862885"/>
        </patternFill>
      </fill>
      <border>
        <left style="thin">
          <color theme="0" tint="-0.499984740745262"/>
        </left>
        <right style="thin">
          <color theme="0" tint="-0.499984740745262"/>
        </right>
        <top style="thin">
          <color theme="0" tint="-0.499984740745262"/>
        </top>
        <bottom style="thin">
          <color theme="0" tint="-0.499984740745262"/>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Dist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 &amp; Charts'!$U$3:$U$8</c:f>
              <c:strCache>
                <c:ptCount val="6"/>
                <c:pt idx="0">
                  <c:v>0-20000$</c:v>
                </c:pt>
                <c:pt idx="1">
                  <c:v>20000-40000$</c:v>
                </c:pt>
                <c:pt idx="2">
                  <c:v>40000-60000$</c:v>
                </c:pt>
                <c:pt idx="3">
                  <c:v>60000-80000$</c:v>
                </c:pt>
                <c:pt idx="4">
                  <c:v>80000-100000$</c:v>
                </c:pt>
                <c:pt idx="5">
                  <c:v>100000$ &amp; Above</c:v>
                </c:pt>
              </c:strCache>
            </c:strRef>
          </c:cat>
          <c:val>
            <c:numRef>
              <c:f>'Graphs &amp; Charts'!$V$3:$V$8</c:f>
              <c:numCache>
                <c:formatCode>General</c:formatCode>
                <c:ptCount val="6"/>
                <c:pt idx="0">
                  <c:v>34</c:v>
                </c:pt>
                <c:pt idx="1">
                  <c:v>148</c:v>
                </c:pt>
                <c:pt idx="2">
                  <c:v>205</c:v>
                </c:pt>
                <c:pt idx="3">
                  <c:v>149</c:v>
                </c:pt>
                <c:pt idx="4">
                  <c:v>160</c:v>
                </c:pt>
                <c:pt idx="5">
                  <c:v>45</c:v>
                </c:pt>
              </c:numCache>
            </c:numRef>
          </c:val>
          <c:extLst>
            <c:ext xmlns:c16="http://schemas.microsoft.com/office/drawing/2014/chart" uri="{C3380CC4-5D6E-409C-BE32-E72D297353CC}">
              <c16:uniqueId val="{00000000-1D61-3646-B7F7-20F85F285246}"/>
            </c:ext>
          </c:extLst>
        </c:ser>
        <c:dLbls>
          <c:showLegendKey val="0"/>
          <c:showVal val="0"/>
          <c:showCatName val="0"/>
          <c:showSerName val="0"/>
          <c:showPercent val="0"/>
          <c:showBubbleSize val="0"/>
        </c:dLbls>
        <c:gapWidth val="0"/>
        <c:overlap val="-7"/>
        <c:axId val="705013840"/>
        <c:axId val="705012664"/>
      </c:barChart>
      <c:catAx>
        <c:axId val="70501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12664"/>
        <c:crosses val="autoZero"/>
        <c:auto val="1"/>
        <c:lblAlgn val="ctr"/>
        <c:lblOffset val="100"/>
        <c:noMultiLvlLbl val="0"/>
      </c:catAx>
      <c:valAx>
        <c:axId val="705012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13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Bell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val>
            <c:numRef>
              <c:f>'Graphs &amp; Charts'!$AD$3:$AD$7</c:f>
              <c:numCache>
                <c:formatCode>General</c:formatCode>
                <c:ptCount val="5"/>
                <c:pt idx="0">
                  <c:v>84</c:v>
                </c:pt>
                <c:pt idx="1">
                  <c:v>139</c:v>
                </c:pt>
                <c:pt idx="2">
                  <c:v>212</c:v>
                </c:pt>
                <c:pt idx="3">
                  <c:v>131</c:v>
                </c:pt>
                <c:pt idx="4">
                  <c:v>92</c:v>
                </c:pt>
              </c:numCache>
            </c:numRef>
          </c:val>
          <c:smooth val="1"/>
          <c:extLst>
            <c:ext xmlns:c16="http://schemas.microsoft.com/office/drawing/2014/chart" uri="{C3380CC4-5D6E-409C-BE32-E72D297353CC}">
              <c16:uniqueId val="{00000000-645B-BB4A-A128-EB9E7F7F17DE}"/>
            </c:ext>
          </c:extLst>
        </c:ser>
        <c:dLbls>
          <c:showLegendKey val="0"/>
          <c:showVal val="0"/>
          <c:showCatName val="0"/>
          <c:showSerName val="0"/>
          <c:showPercent val="0"/>
          <c:showBubbleSize val="0"/>
        </c:dLbls>
        <c:smooth val="0"/>
        <c:axId val="705013056"/>
        <c:axId val="494774352"/>
      </c:lineChart>
      <c:catAx>
        <c:axId val="7050130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74352"/>
        <c:crosses val="autoZero"/>
        <c:auto val="1"/>
        <c:lblAlgn val="ctr"/>
        <c:lblOffset val="100"/>
        <c:noMultiLvlLbl val="0"/>
      </c:catAx>
      <c:valAx>
        <c:axId val="49477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13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w="12700">
              <a:solidFill>
                <a:schemeClr val="tx2"/>
              </a:solidFill>
            </a:ln>
            <a:effectLst/>
          </c:spPr>
          <c:invertIfNegative val="0"/>
          <c:val>
            <c:numRef>
              <c:f>'Graphs &amp; Charts'!$AM$3</c:f>
              <c:numCache>
                <c:formatCode>0%</c:formatCode>
                <c:ptCount val="1"/>
                <c:pt idx="0">
                  <c:v>0.75638493400877549</c:v>
                </c:pt>
              </c:numCache>
            </c:numRef>
          </c:val>
          <c:extLst>
            <c:ext xmlns:c16="http://schemas.microsoft.com/office/drawing/2014/chart" uri="{C3380CC4-5D6E-409C-BE32-E72D297353CC}">
              <c16:uniqueId val="{00000000-5CA4-764A-954D-93B35D69CF9D}"/>
            </c:ext>
          </c:extLst>
        </c:ser>
        <c:ser>
          <c:idx val="2"/>
          <c:order val="2"/>
          <c:spPr>
            <a:solidFill>
              <a:schemeClr val="accent3"/>
            </a:solidFill>
            <a:ln w="12700">
              <a:solidFill>
                <a:schemeClr val="accent1"/>
              </a:solidFill>
            </a:ln>
            <a:effectLst/>
          </c:spPr>
          <c:invertIfNegative val="0"/>
          <c:dPt>
            <c:idx val="0"/>
            <c:invertIfNegative val="0"/>
            <c:bubble3D val="0"/>
            <c:spPr>
              <a:noFill/>
              <a:ln w="12700">
                <a:solidFill>
                  <a:schemeClr val="accent1"/>
                </a:solidFill>
              </a:ln>
              <a:effectLst/>
            </c:spPr>
            <c:extLst>
              <c:ext xmlns:c16="http://schemas.microsoft.com/office/drawing/2014/chart" uri="{C3380CC4-5D6E-409C-BE32-E72D297353CC}">
                <c16:uniqueId val="{00000001-C661-4489-B57D-C108567FADA7}"/>
              </c:ext>
            </c:extLst>
          </c:dPt>
          <c:val>
            <c:numRef>
              <c:f>'Graphs &amp; Charts'!$AM$5</c:f>
              <c:numCache>
                <c:formatCode>0%</c:formatCode>
                <c:ptCount val="1"/>
                <c:pt idx="0">
                  <c:v>0.24361506599122451</c:v>
                </c:pt>
              </c:numCache>
            </c:numRef>
          </c:val>
          <c:extLst>
            <c:ext xmlns:c16="http://schemas.microsoft.com/office/drawing/2014/chart" uri="{C3380CC4-5D6E-409C-BE32-E72D297353CC}">
              <c16:uniqueId val="{00000001-5CA4-764A-954D-93B35D69CF9D}"/>
            </c:ext>
          </c:extLst>
        </c:ser>
        <c:dLbls>
          <c:showLegendKey val="0"/>
          <c:showVal val="0"/>
          <c:showCatName val="0"/>
          <c:showSerName val="0"/>
          <c:showPercent val="0"/>
          <c:showBubbleSize val="0"/>
        </c:dLbls>
        <c:gapWidth val="500"/>
        <c:overlap val="100"/>
        <c:axId val="494776312"/>
        <c:axId val="703577096"/>
        <c:extLst>
          <c:ext xmlns:c15="http://schemas.microsoft.com/office/drawing/2012/chart" uri="{02D57815-91ED-43cb-92C2-25804820EDAC}">
            <c15:filteredBarSeries>
              <c15:ser>
                <c:idx val="1"/>
                <c:order val="1"/>
                <c:spPr>
                  <a:solidFill>
                    <a:schemeClr val="accent2"/>
                  </a:solidFill>
                  <a:ln>
                    <a:solidFill>
                      <a:schemeClr val="accent1"/>
                    </a:solidFill>
                  </a:ln>
                  <a:effectLst/>
                </c:spPr>
                <c:invertIfNegative val="0"/>
                <c:val>
                  <c:numRef>
                    <c:extLst>
                      <c:ext uri="{02D57815-91ED-43cb-92C2-25804820EDAC}">
                        <c15:formulaRef>
                          <c15:sqref>'Graphs &amp; Charts'!$AM$4</c15:sqref>
                        </c15:formulaRef>
                      </c:ext>
                    </c:extLst>
                    <c:numCache>
                      <c:formatCode>0%</c:formatCode>
                      <c:ptCount val="1"/>
                    </c:numCache>
                  </c:numRef>
                </c:val>
                <c:extLst>
                  <c:ext xmlns:c16="http://schemas.microsoft.com/office/drawing/2014/chart" uri="{C3380CC4-5D6E-409C-BE32-E72D297353CC}">
                    <c16:uniqueId val="{00000002-5CA4-764A-954D-93B35D69CF9D}"/>
                  </c:ext>
                </c:extLst>
              </c15:ser>
            </c15:filteredBarSeries>
          </c:ext>
        </c:extLst>
      </c:barChart>
      <c:catAx>
        <c:axId val="494776312"/>
        <c:scaling>
          <c:orientation val="minMax"/>
        </c:scaling>
        <c:delete val="1"/>
        <c:axPos val="b"/>
        <c:majorTickMark val="none"/>
        <c:minorTickMark val="none"/>
        <c:tickLblPos val="nextTo"/>
        <c:crossAx val="703577096"/>
        <c:crosses val="autoZero"/>
        <c:auto val="1"/>
        <c:lblAlgn val="ctr"/>
        <c:lblOffset val="100"/>
        <c:noMultiLvlLbl val="0"/>
      </c:catAx>
      <c:valAx>
        <c:axId val="703577096"/>
        <c:scaling>
          <c:orientation val="minMax"/>
          <c:max val="1"/>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763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'Graphs &amp; Charts'!$J$1</c:f>
              <c:strCache>
                <c:ptCount val="1"/>
                <c:pt idx="0">
                  <c:v>Yearly Salary</c:v>
                </c:pt>
              </c:strCache>
            </c:strRef>
          </c:tx>
          <c:spPr>
            <a:ln w="28575" cap="rnd">
              <a:noFill/>
              <a:round/>
            </a:ln>
            <a:effectLst/>
          </c:spPr>
          <c:marker>
            <c:symbol val="circle"/>
            <c:size val="5"/>
            <c:spPr>
              <a:solidFill>
                <a:schemeClr val="accent1"/>
              </a:solidFill>
              <a:ln w="9525">
                <a:solidFill>
                  <a:schemeClr val="accent1"/>
                </a:solidFill>
              </a:ln>
              <a:effectLst/>
            </c:spPr>
          </c:marker>
          <c:yVal>
            <c:numRef>
              <c:f>'Graphs &amp; Charts'!$J$3:$J$743</c:f>
              <c:numCache>
                <c:formatCode>"$"#,##0.00</c:formatCode>
                <c:ptCount val="741"/>
                <c:pt idx="0">
                  <c:v>32154</c:v>
                </c:pt>
                <c:pt idx="1">
                  <c:v>51048</c:v>
                </c:pt>
                <c:pt idx="2">
                  <c:v>42816</c:v>
                </c:pt>
                <c:pt idx="3">
                  <c:v>87396</c:v>
                </c:pt>
                <c:pt idx="4">
                  <c:v>72996</c:v>
                </c:pt>
                <c:pt idx="5">
                  <c:v>18288</c:v>
                </c:pt>
                <c:pt idx="6">
                  <c:v>79896</c:v>
                </c:pt>
                <c:pt idx="7">
                  <c:v>90180</c:v>
                </c:pt>
                <c:pt idx="8">
                  <c:v>36936</c:v>
                </c:pt>
                <c:pt idx="9">
                  <c:v>21282</c:v>
                </c:pt>
                <c:pt idx="10">
                  <c:v>59220</c:v>
                </c:pt>
                <c:pt idx="11">
                  <c:v>36534</c:v>
                </c:pt>
                <c:pt idx="12">
                  <c:v>95712</c:v>
                </c:pt>
                <c:pt idx="13">
                  <c:v>89808</c:v>
                </c:pt>
                <c:pt idx="14">
                  <c:v>34884</c:v>
                </c:pt>
                <c:pt idx="15">
                  <c:v>92028</c:v>
                </c:pt>
                <c:pt idx="16">
                  <c:v>69948</c:v>
                </c:pt>
                <c:pt idx="17">
                  <c:v>102360</c:v>
                </c:pt>
                <c:pt idx="18">
                  <c:v>12763.2</c:v>
                </c:pt>
                <c:pt idx="19">
                  <c:v>86508</c:v>
                </c:pt>
                <c:pt idx="20">
                  <c:v>45204</c:v>
                </c:pt>
                <c:pt idx="21">
                  <c:v>59232</c:v>
                </c:pt>
                <c:pt idx="22">
                  <c:v>40368</c:v>
                </c:pt>
                <c:pt idx="23">
                  <c:v>57420</c:v>
                </c:pt>
                <c:pt idx="24">
                  <c:v>36420</c:v>
                </c:pt>
                <c:pt idx="25">
                  <c:v>67728</c:v>
                </c:pt>
                <c:pt idx="26">
                  <c:v>13230</c:v>
                </c:pt>
                <c:pt idx="27">
                  <c:v>24033.599999999999</c:v>
                </c:pt>
                <c:pt idx="28">
                  <c:v>61416</c:v>
                </c:pt>
                <c:pt idx="29">
                  <c:v>49620</c:v>
                </c:pt>
                <c:pt idx="30">
                  <c:v>88128</c:v>
                </c:pt>
                <c:pt idx="31">
                  <c:v>55464</c:v>
                </c:pt>
                <c:pt idx="32">
                  <c:v>69756</c:v>
                </c:pt>
                <c:pt idx="33">
                  <c:v>55314</c:v>
                </c:pt>
                <c:pt idx="34">
                  <c:v>34416</c:v>
                </c:pt>
                <c:pt idx="35">
                  <c:v>17481.599999999999</c:v>
                </c:pt>
                <c:pt idx="36">
                  <c:v>99624</c:v>
                </c:pt>
                <c:pt idx="37">
                  <c:v>92820</c:v>
                </c:pt>
                <c:pt idx="38">
                  <c:v>42336</c:v>
                </c:pt>
                <c:pt idx="39">
                  <c:v>77268</c:v>
                </c:pt>
                <c:pt idx="40">
                  <c:v>73236</c:v>
                </c:pt>
                <c:pt idx="41">
                  <c:v>28056</c:v>
                </c:pt>
                <c:pt idx="42">
                  <c:v>102576</c:v>
                </c:pt>
                <c:pt idx="43">
                  <c:v>89652</c:v>
                </c:pt>
                <c:pt idx="44">
                  <c:v>82692</c:v>
                </c:pt>
                <c:pt idx="45">
                  <c:v>77352</c:v>
                </c:pt>
                <c:pt idx="46">
                  <c:v>89688</c:v>
                </c:pt>
                <c:pt idx="47">
                  <c:v>58098</c:v>
                </c:pt>
                <c:pt idx="48">
                  <c:v>36096</c:v>
                </c:pt>
                <c:pt idx="49">
                  <c:v>59772</c:v>
                </c:pt>
                <c:pt idx="50">
                  <c:v>60660</c:v>
                </c:pt>
                <c:pt idx="51">
                  <c:v>76008</c:v>
                </c:pt>
                <c:pt idx="52">
                  <c:v>32616</c:v>
                </c:pt>
                <c:pt idx="53">
                  <c:v>103056</c:v>
                </c:pt>
                <c:pt idx="54">
                  <c:v>30948</c:v>
                </c:pt>
                <c:pt idx="55">
                  <c:v>46476</c:v>
                </c:pt>
                <c:pt idx="56">
                  <c:v>27936</c:v>
                </c:pt>
                <c:pt idx="57">
                  <c:v>38196</c:v>
                </c:pt>
                <c:pt idx="58">
                  <c:v>89604</c:v>
                </c:pt>
                <c:pt idx="59">
                  <c:v>38292</c:v>
                </c:pt>
                <c:pt idx="60">
                  <c:v>98544</c:v>
                </c:pt>
                <c:pt idx="61">
                  <c:v>93096</c:v>
                </c:pt>
                <c:pt idx="62">
                  <c:v>101040</c:v>
                </c:pt>
                <c:pt idx="63">
                  <c:v>105600</c:v>
                </c:pt>
                <c:pt idx="64">
                  <c:v>34380</c:v>
                </c:pt>
                <c:pt idx="65">
                  <c:v>95352</c:v>
                </c:pt>
                <c:pt idx="66">
                  <c:v>41736</c:v>
                </c:pt>
                <c:pt idx="67">
                  <c:v>104736</c:v>
                </c:pt>
                <c:pt idx="68">
                  <c:v>85380</c:v>
                </c:pt>
                <c:pt idx="69">
                  <c:v>32268</c:v>
                </c:pt>
                <c:pt idx="70">
                  <c:v>107172</c:v>
                </c:pt>
                <c:pt idx="71">
                  <c:v>16560</c:v>
                </c:pt>
                <c:pt idx="72">
                  <c:v>46704</c:v>
                </c:pt>
                <c:pt idx="73">
                  <c:v>49104</c:v>
                </c:pt>
                <c:pt idx="74">
                  <c:v>36408</c:v>
                </c:pt>
                <c:pt idx="75">
                  <c:v>22200</c:v>
                </c:pt>
                <c:pt idx="76">
                  <c:v>99684</c:v>
                </c:pt>
                <c:pt idx="77">
                  <c:v>49788</c:v>
                </c:pt>
                <c:pt idx="78">
                  <c:v>103104</c:v>
                </c:pt>
                <c:pt idx="79">
                  <c:v>86004</c:v>
                </c:pt>
                <c:pt idx="80">
                  <c:v>81468</c:v>
                </c:pt>
                <c:pt idx="81">
                  <c:v>92316</c:v>
                </c:pt>
                <c:pt idx="82">
                  <c:v>75348</c:v>
                </c:pt>
                <c:pt idx="83">
                  <c:v>56004</c:v>
                </c:pt>
                <c:pt idx="84">
                  <c:v>28272</c:v>
                </c:pt>
                <c:pt idx="85">
                  <c:v>39667.199999999997</c:v>
                </c:pt>
                <c:pt idx="86">
                  <c:v>74580</c:v>
                </c:pt>
                <c:pt idx="87">
                  <c:v>93384</c:v>
                </c:pt>
                <c:pt idx="88">
                  <c:v>51528</c:v>
                </c:pt>
                <c:pt idx="89">
                  <c:v>73680</c:v>
                </c:pt>
                <c:pt idx="90">
                  <c:v>38520</c:v>
                </c:pt>
                <c:pt idx="91">
                  <c:v>86340</c:v>
                </c:pt>
                <c:pt idx="92">
                  <c:v>80268</c:v>
                </c:pt>
                <c:pt idx="93">
                  <c:v>27042</c:v>
                </c:pt>
                <c:pt idx="94">
                  <c:v>43956</c:v>
                </c:pt>
                <c:pt idx="95">
                  <c:v>94632</c:v>
                </c:pt>
                <c:pt idx="96">
                  <c:v>42744</c:v>
                </c:pt>
                <c:pt idx="97">
                  <c:v>71220</c:v>
                </c:pt>
                <c:pt idx="98">
                  <c:v>91728</c:v>
                </c:pt>
                <c:pt idx="99">
                  <c:v>103836</c:v>
                </c:pt>
                <c:pt idx="100">
                  <c:v>85344</c:v>
                </c:pt>
                <c:pt idx="101">
                  <c:v>55476</c:v>
                </c:pt>
                <c:pt idx="102">
                  <c:v>27504</c:v>
                </c:pt>
                <c:pt idx="103">
                  <c:v>81960</c:v>
                </c:pt>
                <c:pt idx="104">
                  <c:v>12624</c:v>
                </c:pt>
                <c:pt idx="105">
                  <c:v>31812</c:v>
                </c:pt>
                <c:pt idx="106">
                  <c:v>59832</c:v>
                </c:pt>
                <c:pt idx="107">
                  <c:v>52416</c:v>
                </c:pt>
                <c:pt idx="108">
                  <c:v>32980.800000000003</c:v>
                </c:pt>
                <c:pt idx="109">
                  <c:v>82872</c:v>
                </c:pt>
                <c:pt idx="110">
                  <c:v>34350</c:v>
                </c:pt>
                <c:pt idx="111">
                  <c:v>96060</c:v>
                </c:pt>
                <c:pt idx="112">
                  <c:v>99000</c:v>
                </c:pt>
                <c:pt idx="113">
                  <c:v>22386</c:v>
                </c:pt>
                <c:pt idx="114">
                  <c:v>39528</c:v>
                </c:pt>
                <c:pt idx="115">
                  <c:v>96144</c:v>
                </c:pt>
                <c:pt idx="116">
                  <c:v>88068</c:v>
                </c:pt>
                <c:pt idx="117">
                  <c:v>42312</c:v>
                </c:pt>
                <c:pt idx="118">
                  <c:v>73596</c:v>
                </c:pt>
                <c:pt idx="119">
                  <c:v>77364</c:v>
                </c:pt>
                <c:pt idx="120">
                  <c:v>45144</c:v>
                </c:pt>
                <c:pt idx="121">
                  <c:v>104364</c:v>
                </c:pt>
                <c:pt idx="122">
                  <c:v>51486</c:v>
                </c:pt>
                <c:pt idx="123">
                  <c:v>99312</c:v>
                </c:pt>
                <c:pt idx="124">
                  <c:v>15211.2</c:v>
                </c:pt>
                <c:pt idx="125">
                  <c:v>73380</c:v>
                </c:pt>
                <c:pt idx="126">
                  <c:v>60132</c:v>
                </c:pt>
                <c:pt idx="127">
                  <c:v>17654.400000000001</c:v>
                </c:pt>
                <c:pt idx="128">
                  <c:v>91224</c:v>
                </c:pt>
                <c:pt idx="129">
                  <c:v>47688</c:v>
                </c:pt>
                <c:pt idx="130">
                  <c:v>90072</c:v>
                </c:pt>
                <c:pt idx="131">
                  <c:v>72072</c:v>
                </c:pt>
                <c:pt idx="132">
                  <c:v>56820</c:v>
                </c:pt>
                <c:pt idx="133">
                  <c:v>94980</c:v>
                </c:pt>
                <c:pt idx="134">
                  <c:v>80088</c:v>
                </c:pt>
                <c:pt idx="135">
                  <c:v>25464</c:v>
                </c:pt>
                <c:pt idx="136">
                  <c:v>59112</c:v>
                </c:pt>
                <c:pt idx="137">
                  <c:v>38364</c:v>
                </c:pt>
                <c:pt idx="138">
                  <c:v>18006</c:v>
                </c:pt>
                <c:pt idx="139">
                  <c:v>50976</c:v>
                </c:pt>
                <c:pt idx="140">
                  <c:v>26892</c:v>
                </c:pt>
                <c:pt idx="141">
                  <c:v>54996</c:v>
                </c:pt>
                <c:pt idx="142">
                  <c:v>54048</c:v>
                </c:pt>
                <c:pt idx="143">
                  <c:v>31632</c:v>
                </c:pt>
                <c:pt idx="144">
                  <c:v>45300</c:v>
                </c:pt>
                <c:pt idx="145">
                  <c:v>18892.8</c:v>
                </c:pt>
                <c:pt idx="146">
                  <c:v>54852</c:v>
                </c:pt>
                <c:pt idx="147">
                  <c:v>40932</c:v>
                </c:pt>
                <c:pt idx="148">
                  <c:v>38208</c:v>
                </c:pt>
                <c:pt idx="149">
                  <c:v>46521.599999999999</c:v>
                </c:pt>
                <c:pt idx="150">
                  <c:v>85656</c:v>
                </c:pt>
                <c:pt idx="151">
                  <c:v>39402</c:v>
                </c:pt>
                <c:pt idx="152">
                  <c:v>30144</c:v>
                </c:pt>
                <c:pt idx="153">
                  <c:v>78672</c:v>
                </c:pt>
                <c:pt idx="154">
                  <c:v>38568</c:v>
                </c:pt>
                <c:pt idx="155">
                  <c:v>68244</c:v>
                </c:pt>
                <c:pt idx="156">
                  <c:v>38832</c:v>
                </c:pt>
                <c:pt idx="157">
                  <c:v>26784</c:v>
                </c:pt>
                <c:pt idx="158">
                  <c:v>76908</c:v>
                </c:pt>
                <c:pt idx="159">
                  <c:v>76536</c:v>
                </c:pt>
                <c:pt idx="160">
                  <c:v>85212</c:v>
                </c:pt>
                <c:pt idx="161">
                  <c:v>48672</c:v>
                </c:pt>
                <c:pt idx="162">
                  <c:v>68304</c:v>
                </c:pt>
                <c:pt idx="163">
                  <c:v>39168</c:v>
                </c:pt>
                <c:pt idx="164">
                  <c:v>42432</c:v>
                </c:pt>
                <c:pt idx="165">
                  <c:v>77412</c:v>
                </c:pt>
                <c:pt idx="166">
                  <c:v>87480</c:v>
                </c:pt>
                <c:pt idx="167">
                  <c:v>47616</c:v>
                </c:pt>
                <c:pt idx="168">
                  <c:v>98880</c:v>
                </c:pt>
                <c:pt idx="169">
                  <c:v>51144</c:v>
                </c:pt>
                <c:pt idx="170">
                  <c:v>55608</c:v>
                </c:pt>
                <c:pt idx="171">
                  <c:v>47418</c:v>
                </c:pt>
                <c:pt idx="172">
                  <c:v>97284</c:v>
                </c:pt>
                <c:pt idx="173">
                  <c:v>107736</c:v>
                </c:pt>
                <c:pt idx="174">
                  <c:v>85428</c:v>
                </c:pt>
                <c:pt idx="175">
                  <c:v>106968</c:v>
                </c:pt>
                <c:pt idx="176">
                  <c:v>83292</c:v>
                </c:pt>
                <c:pt idx="177">
                  <c:v>54180</c:v>
                </c:pt>
                <c:pt idx="178">
                  <c:v>62160</c:v>
                </c:pt>
                <c:pt idx="179">
                  <c:v>102156</c:v>
                </c:pt>
                <c:pt idx="180">
                  <c:v>74232</c:v>
                </c:pt>
                <c:pt idx="181">
                  <c:v>68280</c:v>
                </c:pt>
                <c:pt idx="182">
                  <c:v>63528</c:v>
                </c:pt>
                <c:pt idx="183">
                  <c:v>88788</c:v>
                </c:pt>
                <c:pt idx="184">
                  <c:v>54600</c:v>
                </c:pt>
                <c:pt idx="185">
                  <c:v>50580</c:v>
                </c:pt>
                <c:pt idx="186">
                  <c:v>94284</c:v>
                </c:pt>
                <c:pt idx="187">
                  <c:v>58602</c:v>
                </c:pt>
                <c:pt idx="188">
                  <c:v>26004</c:v>
                </c:pt>
                <c:pt idx="189">
                  <c:v>91430.399999999994</c:v>
                </c:pt>
                <c:pt idx="190">
                  <c:v>73644</c:v>
                </c:pt>
                <c:pt idx="191">
                  <c:v>49272</c:v>
                </c:pt>
                <c:pt idx="192">
                  <c:v>105312</c:v>
                </c:pt>
                <c:pt idx="193">
                  <c:v>82452</c:v>
                </c:pt>
                <c:pt idx="194">
                  <c:v>17299.2</c:v>
                </c:pt>
                <c:pt idx="195">
                  <c:v>71304</c:v>
                </c:pt>
                <c:pt idx="196">
                  <c:v>72048</c:v>
                </c:pt>
                <c:pt idx="197">
                  <c:v>94224</c:v>
                </c:pt>
                <c:pt idx="198">
                  <c:v>42720</c:v>
                </c:pt>
                <c:pt idx="199">
                  <c:v>34108.800000000003</c:v>
                </c:pt>
                <c:pt idx="200">
                  <c:v>72456</c:v>
                </c:pt>
                <c:pt idx="201">
                  <c:v>35011.199999999997</c:v>
                </c:pt>
                <c:pt idx="202">
                  <c:v>42552</c:v>
                </c:pt>
                <c:pt idx="203">
                  <c:v>97680</c:v>
                </c:pt>
                <c:pt idx="204">
                  <c:v>68892</c:v>
                </c:pt>
                <c:pt idx="205">
                  <c:v>52584</c:v>
                </c:pt>
                <c:pt idx="206">
                  <c:v>77316</c:v>
                </c:pt>
                <c:pt idx="207">
                  <c:v>95064</c:v>
                </c:pt>
                <c:pt idx="208">
                  <c:v>29652</c:v>
                </c:pt>
                <c:pt idx="209">
                  <c:v>29160</c:v>
                </c:pt>
                <c:pt idx="210">
                  <c:v>26966.400000000001</c:v>
                </c:pt>
                <c:pt idx="211">
                  <c:v>87772.800000000003</c:v>
                </c:pt>
                <c:pt idx="212">
                  <c:v>95676</c:v>
                </c:pt>
                <c:pt idx="213">
                  <c:v>50208</c:v>
                </c:pt>
                <c:pt idx="214">
                  <c:v>56052</c:v>
                </c:pt>
                <c:pt idx="215">
                  <c:v>82212</c:v>
                </c:pt>
                <c:pt idx="216">
                  <c:v>63324</c:v>
                </c:pt>
                <c:pt idx="217">
                  <c:v>75300</c:v>
                </c:pt>
                <c:pt idx="218">
                  <c:v>47160</c:v>
                </c:pt>
                <c:pt idx="219">
                  <c:v>75336</c:v>
                </c:pt>
                <c:pt idx="220">
                  <c:v>53112</c:v>
                </c:pt>
                <c:pt idx="221">
                  <c:v>70692</c:v>
                </c:pt>
                <c:pt idx="222">
                  <c:v>31428</c:v>
                </c:pt>
                <c:pt idx="223">
                  <c:v>27996</c:v>
                </c:pt>
                <c:pt idx="224">
                  <c:v>75972</c:v>
                </c:pt>
                <c:pt idx="225">
                  <c:v>103512</c:v>
                </c:pt>
                <c:pt idx="226">
                  <c:v>29292</c:v>
                </c:pt>
                <c:pt idx="227">
                  <c:v>38868</c:v>
                </c:pt>
                <c:pt idx="228">
                  <c:v>53904</c:v>
                </c:pt>
                <c:pt idx="229">
                  <c:v>57828</c:v>
                </c:pt>
                <c:pt idx="230">
                  <c:v>73596</c:v>
                </c:pt>
                <c:pt idx="231">
                  <c:v>69120</c:v>
                </c:pt>
                <c:pt idx="232">
                  <c:v>10670.4</c:v>
                </c:pt>
                <c:pt idx="233">
                  <c:v>91900.800000000003</c:v>
                </c:pt>
                <c:pt idx="234">
                  <c:v>78864</c:v>
                </c:pt>
                <c:pt idx="235">
                  <c:v>35304</c:v>
                </c:pt>
                <c:pt idx="236">
                  <c:v>76620</c:v>
                </c:pt>
                <c:pt idx="237">
                  <c:v>101004</c:v>
                </c:pt>
                <c:pt idx="238">
                  <c:v>42360</c:v>
                </c:pt>
                <c:pt idx="239">
                  <c:v>56928</c:v>
                </c:pt>
                <c:pt idx="240">
                  <c:v>26812.799999999999</c:v>
                </c:pt>
                <c:pt idx="241">
                  <c:v>97212</c:v>
                </c:pt>
                <c:pt idx="242">
                  <c:v>53124</c:v>
                </c:pt>
                <c:pt idx="243">
                  <c:v>55542</c:v>
                </c:pt>
                <c:pt idx="244">
                  <c:v>88140</c:v>
                </c:pt>
                <c:pt idx="245">
                  <c:v>92292</c:v>
                </c:pt>
                <c:pt idx="246">
                  <c:v>107688</c:v>
                </c:pt>
                <c:pt idx="247">
                  <c:v>66540</c:v>
                </c:pt>
                <c:pt idx="248">
                  <c:v>30156</c:v>
                </c:pt>
                <c:pt idx="249">
                  <c:v>11308.8</c:v>
                </c:pt>
                <c:pt idx="250">
                  <c:v>34764</c:v>
                </c:pt>
                <c:pt idx="251">
                  <c:v>68532</c:v>
                </c:pt>
                <c:pt idx="252">
                  <c:v>38628</c:v>
                </c:pt>
                <c:pt idx="253">
                  <c:v>54924</c:v>
                </c:pt>
                <c:pt idx="254">
                  <c:v>72336</c:v>
                </c:pt>
                <c:pt idx="255">
                  <c:v>73380</c:v>
                </c:pt>
                <c:pt idx="256">
                  <c:v>86052</c:v>
                </c:pt>
                <c:pt idx="257">
                  <c:v>82500</c:v>
                </c:pt>
                <c:pt idx="258">
                  <c:v>45312</c:v>
                </c:pt>
                <c:pt idx="259">
                  <c:v>28380</c:v>
                </c:pt>
                <c:pt idx="260">
                  <c:v>69312</c:v>
                </c:pt>
                <c:pt idx="261">
                  <c:v>46644</c:v>
                </c:pt>
                <c:pt idx="262">
                  <c:v>79212</c:v>
                </c:pt>
                <c:pt idx="263">
                  <c:v>76956</c:v>
                </c:pt>
                <c:pt idx="264">
                  <c:v>56808</c:v>
                </c:pt>
                <c:pt idx="265">
                  <c:v>49128</c:v>
                </c:pt>
                <c:pt idx="266">
                  <c:v>71196</c:v>
                </c:pt>
                <c:pt idx="267">
                  <c:v>93804</c:v>
                </c:pt>
                <c:pt idx="268">
                  <c:v>98376</c:v>
                </c:pt>
                <c:pt idx="269">
                  <c:v>22674</c:v>
                </c:pt>
                <c:pt idx="270">
                  <c:v>36499.199999999997</c:v>
                </c:pt>
                <c:pt idx="271">
                  <c:v>41376</c:v>
                </c:pt>
                <c:pt idx="272">
                  <c:v>75684</c:v>
                </c:pt>
                <c:pt idx="273">
                  <c:v>10684.8</c:v>
                </c:pt>
                <c:pt idx="274">
                  <c:v>81912</c:v>
                </c:pt>
                <c:pt idx="275">
                  <c:v>48408</c:v>
                </c:pt>
                <c:pt idx="276">
                  <c:v>87024</c:v>
                </c:pt>
                <c:pt idx="277">
                  <c:v>32856</c:v>
                </c:pt>
                <c:pt idx="278">
                  <c:v>13278</c:v>
                </c:pt>
                <c:pt idx="279">
                  <c:v>107424</c:v>
                </c:pt>
                <c:pt idx="280">
                  <c:v>54504</c:v>
                </c:pt>
                <c:pt idx="281">
                  <c:v>90504</c:v>
                </c:pt>
                <c:pt idx="282">
                  <c:v>47616</c:v>
                </c:pt>
                <c:pt idx="283">
                  <c:v>96396</c:v>
                </c:pt>
                <c:pt idx="284">
                  <c:v>59436</c:v>
                </c:pt>
                <c:pt idx="285">
                  <c:v>90144</c:v>
                </c:pt>
                <c:pt idx="286">
                  <c:v>54060</c:v>
                </c:pt>
                <c:pt idx="287">
                  <c:v>85236</c:v>
                </c:pt>
                <c:pt idx="288">
                  <c:v>18312</c:v>
                </c:pt>
                <c:pt idx="289">
                  <c:v>80460</c:v>
                </c:pt>
                <c:pt idx="290">
                  <c:v>47424</c:v>
                </c:pt>
                <c:pt idx="291">
                  <c:v>72120</c:v>
                </c:pt>
                <c:pt idx="292">
                  <c:v>79716</c:v>
                </c:pt>
                <c:pt idx="293">
                  <c:v>45134.400000000001</c:v>
                </c:pt>
                <c:pt idx="294">
                  <c:v>48072</c:v>
                </c:pt>
                <c:pt idx="295">
                  <c:v>20724</c:v>
                </c:pt>
                <c:pt idx="296">
                  <c:v>42984</c:v>
                </c:pt>
                <c:pt idx="297">
                  <c:v>82896</c:v>
                </c:pt>
                <c:pt idx="298">
                  <c:v>65076</c:v>
                </c:pt>
                <c:pt idx="299">
                  <c:v>55464</c:v>
                </c:pt>
                <c:pt idx="300">
                  <c:v>83184</c:v>
                </c:pt>
                <c:pt idx="301">
                  <c:v>106608</c:v>
                </c:pt>
                <c:pt idx="302">
                  <c:v>42552</c:v>
                </c:pt>
                <c:pt idx="303">
                  <c:v>55974</c:v>
                </c:pt>
                <c:pt idx="304">
                  <c:v>63528</c:v>
                </c:pt>
                <c:pt idx="305">
                  <c:v>54576</c:v>
                </c:pt>
                <c:pt idx="306">
                  <c:v>33912</c:v>
                </c:pt>
                <c:pt idx="307">
                  <c:v>71184</c:v>
                </c:pt>
                <c:pt idx="308">
                  <c:v>84024</c:v>
                </c:pt>
                <c:pt idx="309">
                  <c:v>39852</c:v>
                </c:pt>
                <c:pt idx="310">
                  <c:v>80736</c:v>
                </c:pt>
                <c:pt idx="311">
                  <c:v>28572</c:v>
                </c:pt>
                <c:pt idx="312">
                  <c:v>77064</c:v>
                </c:pt>
                <c:pt idx="313">
                  <c:v>86196</c:v>
                </c:pt>
                <c:pt idx="314">
                  <c:v>12686.4</c:v>
                </c:pt>
                <c:pt idx="315">
                  <c:v>45408</c:v>
                </c:pt>
                <c:pt idx="316">
                  <c:v>46728</c:v>
                </c:pt>
                <c:pt idx="317">
                  <c:v>87686.399999999994</c:v>
                </c:pt>
                <c:pt idx="318">
                  <c:v>79212</c:v>
                </c:pt>
                <c:pt idx="319">
                  <c:v>105888</c:v>
                </c:pt>
                <c:pt idx="320">
                  <c:v>27192</c:v>
                </c:pt>
                <c:pt idx="321">
                  <c:v>37104</c:v>
                </c:pt>
                <c:pt idx="322">
                  <c:v>90211.199999999997</c:v>
                </c:pt>
                <c:pt idx="323">
                  <c:v>45576</c:v>
                </c:pt>
                <c:pt idx="324">
                  <c:v>84912</c:v>
                </c:pt>
                <c:pt idx="325">
                  <c:v>73272</c:v>
                </c:pt>
                <c:pt idx="326">
                  <c:v>85788</c:v>
                </c:pt>
                <c:pt idx="327">
                  <c:v>96828</c:v>
                </c:pt>
                <c:pt idx="328">
                  <c:v>49938</c:v>
                </c:pt>
                <c:pt idx="329">
                  <c:v>30372</c:v>
                </c:pt>
                <c:pt idx="330">
                  <c:v>29352</c:v>
                </c:pt>
                <c:pt idx="331">
                  <c:v>41628</c:v>
                </c:pt>
                <c:pt idx="332">
                  <c:v>74268</c:v>
                </c:pt>
                <c:pt idx="333">
                  <c:v>70968</c:v>
                </c:pt>
                <c:pt idx="334">
                  <c:v>32700</c:v>
                </c:pt>
                <c:pt idx="335">
                  <c:v>46992</c:v>
                </c:pt>
                <c:pt idx="336">
                  <c:v>89400</c:v>
                </c:pt>
                <c:pt idx="337">
                  <c:v>64644</c:v>
                </c:pt>
                <c:pt idx="338">
                  <c:v>85680</c:v>
                </c:pt>
                <c:pt idx="339">
                  <c:v>75288</c:v>
                </c:pt>
                <c:pt idx="340">
                  <c:v>104544</c:v>
                </c:pt>
                <c:pt idx="341">
                  <c:v>37506</c:v>
                </c:pt>
                <c:pt idx="342">
                  <c:v>57246</c:v>
                </c:pt>
                <c:pt idx="343">
                  <c:v>54312</c:v>
                </c:pt>
                <c:pt idx="344">
                  <c:v>57144</c:v>
                </c:pt>
                <c:pt idx="345">
                  <c:v>37524</c:v>
                </c:pt>
                <c:pt idx="346">
                  <c:v>58788</c:v>
                </c:pt>
                <c:pt idx="347">
                  <c:v>46290</c:v>
                </c:pt>
                <c:pt idx="348">
                  <c:v>44212.800000000003</c:v>
                </c:pt>
                <c:pt idx="349">
                  <c:v>15708</c:v>
                </c:pt>
                <c:pt idx="350">
                  <c:v>54216</c:v>
                </c:pt>
                <c:pt idx="351">
                  <c:v>34800</c:v>
                </c:pt>
                <c:pt idx="352">
                  <c:v>64644</c:v>
                </c:pt>
                <c:pt idx="353">
                  <c:v>104196</c:v>
                </c:pt>
                <c:pt idx="354">
                  <c:v>98532</c:v>
                </c:pt>
                <c:pt idx="355">
                  <c:v>57132</c:v>
                </c:pt>
                <c:pt idx="356">
                  <c:v>72672</c:v>
                </c:pt>
                <c:pt idx="357">
                  <c:v>44424</c:v>
                </c:pt>
                <c:pt idx="358">
                  <c:v>103848</c:v>
                </c:pt>
                <c:pt idx="359">
                  <c:v>97968</c:v>
                </c:pt>
                <c:pt idx="360">
                  <c:v>55236</c:v>
                </c:pt>
                <c:pt idx="361">
                  <c:v>62988</c:v>
                </c:pt>
                <c:pt idx="362">
                  <c:v>69024</c:v>
                </c:pt>
                <c:pt idx="363">
                  <c:v>27480</c:v>
                </c:pt>
                <c:pt idx="364">
                  <c:v>88716</c:v>
                </c:pt>
                <c:pt idx="365">
                  <c:v>80304</c:v>
                </c:pt>
                <c:pt idx="366">
                  <c:v>84576</c:v>
                </c:pt>
                <c:pt idx="367">
                  <c:v>60240</c:v>
                </c:pt>
                <c:pt idx="368">
                  <c:v>24048</c:v>
                </c:pt>
                <c:pt idx="369">
                  <c:v>78300</c:v>
                </c:pt>
                <c:pt idx="370">
                  <c:v>58560</c:v>
                </c:pt>
                <c:pt idx="371">
                  <c:v>32148</c:v>
                </c:pt>
                <c:pt idx="372">
                  <c:v>89364</c:v>
                </c:pt>
                <c:pt idx="373">
                  <c:v>90936</c:v>
                </c:pt>
                <c:pt idx="374">
                  <c:v>69072</c:v>
                </c:pt>
                <c:pt idx="375">
                  <c:v>61692</c:v>
                </c:pt>
                <c:pt idx="376">
                  <c:v>98316</c:v>
                </c:pt>
                <c:pt idx="377">
                  <c:v>76620</c:v>
                </c:pt>
                <c:pt idx="378">
                  <c:v>37332</c:v>
                </c:pt>
                <c:pt idx="379">
                  <c:v>19092</c:v>
                </c:pt>
                <c:pt idx="380">
                  <c:v>52980</c:v>
                </c:pt>
                <c:pt idx="381">
                  <c:v>40764</c:v>
                </c:pt>
                <c:pt idx="382">
                  <c:v>57462</c:v>
                </c:pt>
                <c:pt idx="383">
                  <c:v>52152</c:v>
                </c:pt>
                <c:pt idx="384">
                  <c:v>53064</c:v>
                </c:pt>
                <c:pt idx="385">
                  <c:v>56754</c:v>
                </c:pt>
                <c:pt idx="386">
                  <c:v>59724</c:v>
                </c:pt>
                <c:pt idx="387">
                  <c:v>34656</c:v>
                </c:pt>
                <c:pt idx="388">
                  <c:v>37512</c:v>
                </c:pt>
                <c:pt idx="389">
                  <c:v>93516</c:v>
                </c:pt>
                <c:pt idx="390">
                  <c:v>46932</c:v>
                </c:pt>
                <c:pt idx="391">
                  <c:v>65028</c:v>
                </c:pt>
                <c:pt idx="392">
                  <c:v>28224</c:v>
                </c:pt>
                <c:pt idx="393">
                  <c:v>86184</c:v>
                </c:pt>
                <c:pt idx="394">
                  <c:v>27432</c:v>
                </c:pt>
                <c:pt idx="395">
                  <c:v>54540</c:v>
                </c:pt>
                <c:pt idx="396">
                  <c:v>59286</c:v>
                </c:pt>
                <c:pt idx="397">
                  <c:v>58260</c:v>
                </c:pt>
                <c:pt idx="398">
                  <c:v>24600</c:v>
                </c:pt>
                <c:pt idx="399">
                  <c:v>88824</c:v>
                </c:pt>
                <c:pt idx="400">
                  <c:v>93720</c:v>
                </c:pt>
                <c:pt idx="401">
                  <c:v>13252.8</c:v>
                </c:pt>
                <c:pt idx="402">
                  <c:v>90120</c:v>
                </c:pt>
                <c:pt idx="403">
                  <c:v>86976</c:v>
                </c:pt>
                <c:pt idx="404">
                  <c:v>105576</c:v>
                </c:pt>
                <c:pt idx="405">
                  <c:v>103764</c:v>
                </c:pt>
                <c:pt idx="406">
                  <c:v>26001.599999999999</c:v>
                </c:pt>
                <c:pt idx="407">
                  <c:v>42374.400000000001</c:v>
                </c:pt>
                <c:pt idx="408">
                  <c:v>82092</c:v>
                </c:pt>
                <c:pt idx="409">
                  <c:v>35448</c:v>
                </c:pt>
                <c:pt idx="410">
                  <c:v>74616</c:v>
                </c:pt>
                <c:pt idx="411">
                  <c:v>30144</c:v>
                </c:pt>
                <c:pt idx="412">
                  <c:v>86040</c:v>
                </c:pt>
                <c:pt idx="413">
                  <c:v>75828</c:v>
                </c:pt>
                <c:pt idx="414">
                  <c:v>53784</c:v>
                </c:pt>
                <c:pt idx="415">
                  <c:v>51828</c:v>
                </c:pt>
                <c:pt idx="416">
                  <c:v>104436</c:v>
                </c:pt>
                <c:pt idx="417">
                  <c:v>31632</c:v>
                </c:pt>
                <c:pt idx="418">
                  <c:v>95724</c:v>
                </c:pt>
                <c:pt idx="419">
                  <c:v>106620</c:v>
                </c:pt>
                <c:pt idx="420">
                  <c:v>93408</c:v>
                </c:pt>
                <c:pt idx="421">
                  <c:v>75696</c:v>
                </c:pt>
                <c:pt idx="422">
                  <c:v>25977.599999999999</c:v>
                </c:pt>
                <c:pt idx="423">
                  <c:v>56472</c:v>
                </c:pt>
                <c:pt idx="424">
                  <c:v>101160</c:v>
                </c:pt>
                <c:pt idx="425">
                  <c:v>82224</c:v>
                </c:pt>
                <c:pt idx="426">
                  <c:v>36360</c:v>
                </c:pt>
                <c:pt idx="427">
                  <c:v>87636</c:v>
                </c:pt>
                <c:pt idx="428">
                  <c:v>75996</c:v>
                </c:pt>
                <c:pt idx="429">
                  <c:v>80052</c:v>
                </c:pt>
                <c:pt idx="430">
                  <c:v>89436</c:v>
                </c:pt>
                <c:pt idx="431">
                  <c:v>47716.800000000003</c:v>
                </c:pt>
                <c:pt idx="432">
                  <c:v>34806</c:v>
                </c:pt>
                <c:pt idx="433">
                  <c:v>40214.400000000001</c:v>
                </c:pt>
                <c:pt idx="434">
                  <c:v>39180</c:v>
                </c:pt>
                <c:pt idx="435">
                  <c:v>30996</c:v>
                </c:pt>
                <c:pt idx="436">
                  <c:v>33072</c:v>
                </c:pt>
                <c:pt idx="437">
                  <c:v>97056</c:v>
                </c:pt>
                <c:pt idx="438">
                  <c:v>80208</c:v>
                </c:pt>
                <c:pt idx="439">
                  <c:v>73764</c:v>
                </c:pt>
                <c:pt idx="440">
                  <c:v>40572</c:v>
                </c:pt>
                <c:pt idx="441">
                  <c:v>103440</c:v>
                </c:pt>
                <c:pt idx="442">
                  <c:v>57312</c:v>
                </c:pt>
                <c:pt idx="443">
                  <c:v>96108</c:v>
                </c:pt>
                <c:pt idx="444">
                  <c:v>20310</c:v>
                </c:pt>
                <c:pt idx="445">
                  <c:v>18067.2</c:v>
                </c:pt>
                <c:pt idx="446">
                  <c:v>42054</c:v>
                </c:pt>
                <c:pt idx="447">
                  <c:v>90444</c:v>
                </c:pt>
                <c:pt idx="448">
                  <c:v>56292</c:v>
                </c:pt>
                <c:pt idx="449">
                  <c:v>16122</c:v>
                </c:pt>
                <c:pt idx="450">
                  <c:v>52092</c:v>
                </c:pt>
                <c:pt idx="451">
                  <c:v>11016</c:v>
                </c:pt>
                <c:pt idx="452">
                  <c:v>47328</c:v>
                </c:pt>
                <c:pt idx="453">
                  <c:v>81612</c:v>
                </c:pt>
                <c:pt idx="454">
                  <c:v>80676</c:v>
                </c:pt>
                <c:pt idx="455">
                  <c:v>61188</c:v>
                </c:pt>
                <c:pt idx="456">
                  <c:v>52296</c:v>
                </c:pt>
                <c:pt idx="457">
                  <c:v>93540</c:v>
                </c:pt>
                <c:pt idx="458">
                  <c:v>64800</c:v>
                </c:pt>
                <c:pt idx="459">
                  <c:v>86076</c:v>
                </c:pt>
                <c:pt idx="460">
                  <c:v>105540</c:v>
                </c:pt>
                <c:pt idx="461">
                  <c:v>58884</c:v>
                </c:pt>
                <c:pt idx="462">
                  <c:v>42384</c:v>
                </c:pt>
                <c:pt idx="463">
                  <c:v>19218</c:v>
                </c:pt>
                <c:pt idx="464">
                  <c:v>83280</c:v>
                </c:pt>
                <c:pt idx="465">
                  <c:v>29778</c:v>
                </c:pt>
                <c:pt idx="466">
                  <c:v>39120</c:v>
                </c:pt>
                <c:pt idx="467">
                  <c:v>93264</c:v>
                </c:pt>
                <c:pt idx="468">
                  <c:v>39878.400000000001</c:v>
                </c:pt>
                <c:pt idx="469">
                  <c:v>47544</c:v>
                </c:pt>
                <c:pt idx="470">
                  <c:v>53472</c:v>
                </c:pt>
                <c:pt idx="471">
                  <c:v>97836</c:v>
                </c:pt>
                <c:pt idx="472">
                  <c:v>51732</c:v>
                </c:pt>
                <c:pt idx="473">
                  <c:v>49128</c:v>
                </c:pt>
                <c:pt idx="474">
                  <c:v>53544</c:v>
                </c:pt>
                <c:pt idx="475">
                  <c:v>39744</c:v>
                </c:pt>
                <c:pt idx="476">
                  <c:v>73377.600000000006</c:v>
                </c:pt>
                <c:pt idx="477">
                  <c:v>27444</c:v>
                </c:pt>
                <c:pt idx="478">
                  <c:v>37446</c:v>
                </c:pt>
                <c:pt idx="479">
                  <c:v>74880</c:v>
                </c:pt>
                <c:pt idx="480">
                  <c:v>12756</c:v>
                </c:pt>
                <c:pt idx="481">
                  <c:v>57108</c:v>
                </c:pt>
                <c:pt idx="482">
                  <c:v>72660</c:v>
                </c:pt>
                <c:pt idx="483">
                  <c:v>55632</c:v>
                </c:pt>
                <c:pt idx="484">
                  <c:v>26970</c:v>
                </c:pt>
                <c:pt idx="485">
                  <c:v>77184</c:v>
                </c:pt>
                <c:pt idx="486">
                  <c:v>55656</c:v>
                </c:pt>
                <c:pt idx="487">
                  <c:v>87828</c:v>
                </c:pt>
                <c:pt idx="488">
                  <c:v>35712</c:v>
                </c:pt>
                <c:pt idx="489">
                  <c:v>28272</c:v>
                </c:pt>
                <c:pt idx="490">
                  <c:v>73596</c:v>
                </c:pt>
                <c:pt idx="491">
                  <c:v>75225.600000000006</c:v>
                </c:pt>
                <c:pt idx="492">
                  <c:v>29748</c:v>
                </c:pt>
                <c:pt idx="493">
                  <c:v>58440</c:v>
                </c:pt>
                <c:pt idx="494">
                  <c:v>103800</c:v>
                </c:pt>
                <c:pt idx="495">
                  <c:v>27984</c:v>
                </c:pt>
                <c:pt idx="496">
                  <c:v>12840</c:v>
                </c:pt>
                <c:pt idx="497">
                  <c:v>87168</c:v>
                </c:pt>
                <c:pt idx="498">
                  <c:v>75924</c:v>
                </c:pt>
                <c:pt idx="499">
                  <c:v>59436</c:v>
                </c:pt>
                <c:pt idx="500">
                  <c:v>14172</c:v>
                </c:pt>
                <c:pt idx="501">
                  <c:v>28908</c:v>
                </c:pt>
                <c:pt idx="502">
                  <c:v>67980</c:v>
                </c:pt>
                <c:pt idx="503">
                  <c:v>88488</c:v>
                </c:pt>
                <c:pt idx="504">
                  <c:v>17198.400000000001</c:v>
                </c:pt>
                <c:pt idx="505">
                  <c:v>69588</c:v>
                </c:pt>
                <c:pt idx="506">
                  <c:v>57996</c:v>
                </c:pt>
                <c:pt idx="507">
                  <c:v>72084</c:v>
                </c:pt>
                <c:pt idx="508">
                  <c:v>88596</c:v>
                </c:pt>
                <c:pt idx="509">
                  <c:v>95256</c:v>
                </c:pt>
                <c:pt idx="510">
                  <c:v>76128</c:v>
                </c:pt>
                <c:pt idx="511">
                  <c:v>56808</c:v>
                </c:pt>
                <c:pt idx="512">
                  <c:v>73704</c:v>
                </c:pt>
                <c:pt idx="513">
                  <c:v>44419.199999999997</c:v>
                </c:pt>
                <c:pt idx="514">
                  <c:v>83304</c:v>
                </c:pt>
                <c:pt idx="515">
                  <c:v>40872</c:v>
                </c:pt>
                <c:pt idx="516">
                  <c:v>44268</c:v>
                </c:pt>
                <c:pt idx="517">
                  <c:v>39480</c:v>
                </c:pt>
                <c:pt idx="518">
                  <c:v>57696</c:v>
                </c:pt>
                <c:pt idx="519">
                  <c:v>93288</c:v>
                </c:pt>
                <c:pt idx="520">
                  <c:v>92244</c:v>
                </c:pt>
                <c:pt idx="521">
                  <c:v>87240</c:v>
                </c:pt>
                <c:pt idx="522">
                  <c:v>72084</c:v>
                </c:pt>
                <c:pt idx="523">
                  <c:v>20025.599999999999</c:v>
                </c:pt>
                <c:pt idx="524">
                  <c:v>85560</c:v>
                </c:pt>
                <c:pt idx="525">
                  <c:v>43262.400000000001</c:v>
                </c:pt>
                <c:pt idx="526">
                  <c:v>79092</c:v>
                </c:pt>
                <c:pt idx="527">
                  <c:v>92292</c:v>
                </c:pt>
                <c:pt idx="528">
                  <c:v>47460</c:v>
                </c:pt>
                <c:pt idx="529">
                  <c:v>69216</c:v>
                </c:pt>
                <c:pt idx="530">
                  <c:v>59226</c:v>
                </c:pt>
                <c:pt idx="531">
                  <c:v>55332</c:v>
                </c:pt>
                <c:pt idx="532">
                  <c:v>65400</c:v>
                </c:pt>
                <c:pt idx="533">
                  <c:v>75225.600000000006</c:v>
                </c:pt>
                <c:pt idx="534">
                  <c:v>29208</c:v>
                </c:pt>
                <c:pt idx="535">
                  <c:v>43476</c:v>
                </c:pt>
                <c:pt idx="536">
                  <c:v>107568</c:v>
                </c:pt>
                <c:pt idx="537">
                  <c:v>34956</c:v>
                </c:pt>
                <c:pt idx="538">
                  <c:v>73896</c:v>
                </c:pt>
                <c:pt idx="539">
                  <c:v>70980</c:v>
                </c:pt>
                <c:pt idx="540">
                  <c:v>27624</c:v>
                </c:pt>
                <c:pt idx="541">
                  <c:v>63300</c:v>
                </c:pt>
                <c:pt idx="542">
                  <c:v>95280</c:v>
                </c:pt>
                <c:pt idx="543">
                  <c:v>60684</c:v>
                </c:pt>
                <c:pt idx="544">
                  <c:v>54900</c:v>
                </c:pt>
                <c:pt idx="545">
                  <c:v>57024</c:v>
                </c:pt>
                <c:pt idx="546">
                  <c:v>65496</c:v>
                </c:pt>
                <c:pt idx="547">
                  <c:v>50424</c:v>
                </c:pt>
                <c:pt idx="548">
                  <c:v>54678</c:v>
                </c:pt>
                <c:pt idx="549">
                  <c:v>75847.199999999997</c:v>
                </c:pt>
                <c:pt idx="550">
                  <c:v>103176</c:v>
                </c:pt>
                <c:pt idx="551">
                  <c:v>54120</c:v>
                </c:pt>
                <c:pt idx="552">
                  <c:v>79056</c:v>
                </c:pt>
                <c:pt idx="553">
                  <c:v>65028</c:v>
                </c:pt>
                <c:pt idx="554">
                  <c:v>70380</c:v>
                </c:pt>
                <c:pt idx="555">
                  <c:v>86016</c:v>
                </c:pt>
                <c:pt idx="556">
                  <c:v>61008</c:v>
                </c:pt>
                <c:pt idx="557">
                  <c:v>53664</c:v>
                </c:pt>
                <c:pt idx="558">
                  <c:v>106584</c:v>
                </c:pt>
                <c:pt idx="559">
                  <c:v>54000</c:v>
                </c:pt>
                <c:pt idx="560">
                  <c:v>15054</c:v>
                </c:pt>
                <c:pt idx="561">
                  <c:v>53580</c:v>
                </c:pt>
                <c:pt idx="562">
                  <c:v>30294</c:v>
                </c:pt>
                <c:pt idx="563">
                  <c:v>36561.599999999999</c:v>
                </c:pt>
                <c:pt idx="564">
                  <c:v>29808</c:v>
                </c:pt>
                <c:pt idx="565">
                  <c:v>65796</c:v>
                </c:pt>
                <c:pt idx="566">
                  <c:v>44145.599999999999</c:v>
                </c:pt>
                <c:pt idx="567">
                  <c:v>75558</c:v>
                </c:pt>
                <c:pt idx="568">
                  <c:v>103320</c:v>
                </c:pt>
                <c:pt idx="569">
                  <c:v>35112</c:v>
                </c:pt>
                <c:pt idx="570">
                  <c:v>25188</c:v>
                </c:pt>
                <c:pt idx="571">
                  <c:v>98988</c:v>
                </c:pt>
                <c:pt idx="572">
                  <c:v>100452</c:v>
                </c:pt>
                <c:pt idx="573">
                  <c:v>86472</c:v>
                </c:pt>
                <c:pt idx="574">
                  <c:v>107340</c:v>
                </c:pt>
                <c:pt idx="575">
                  <c:v>65124</c:v>
                </c:pt>
                <c:pt idx="576">
                  <c:v>54132</c:v>
                </c:pt>
                <c:pt idx="577">
                  <c:v>80188.800000000003</c:v>
                </c:pt>
                <c:pt idx="578">
                  <c:v>46800</c:v>
                </c:pt>
                <c:pt idx="579">
                  <c:v>47436</c:v>
                </c:pt>
                <c:pt idx="580">
                  <c:v>41976</c:v>
                </c:pt>
                <c:pt idx="581">
                  <c:v>63972</c:v>
                </c:pt>
                <c:pt idx="582">
                  <c:v>18662.400000000001</c:v>
                </c:pt>
                <c:pt idx="583">
                  <c:v>77508</c:v>
                </c:pt>
                <c:pt idx="584">
                  <c:v>96312</c:v>
                </c:pt>
                <c:pt idx="585">
                  <c:v>78685.2</c:v>
                </c:pt>
                <c:pt idx="586">
                  <c:v>94452</c:v>
                </c:pt>
                <c:pt idx="587">
                  <c:v>15403.2</c:v>
                </c:pt>
                <c:pt idx="588">
                  <c:v>21494.400000000001</c:v>
                </c:pt>
                <c:pt idx="589">
                  <c:v>70092</c:v>
                </c:pt>
                <c:pt idx="590">
                  <c:v>103116</c:v>
                </c:pt>
                <c:pt idx="591">
                  <c:v>52320</c:v>
                </c:pt>
                <c:pt idx="592">
                  <c:v>82164</c:v>
                </c:pt>
                <c:pt idx="593">
                  <c:v>99240</c:v>
                </c:pt>
                <c:pt idx="594">
                  <c:v>84336</c:v>
                </c:pt>
                <c:pt idx="595">
                  <c:v>93312</c:v>
                </c:pt>
                <c:pt idx="596">
                  <c:v>45324</c:v>
                </c:pt>
                <c:pt idx="597">
                  <c:v>46800</c:v>
                </c:pt>
                <c:pt idx="598">
                  <c:v>83040</c:v>
                </c:pt>
                <c:pt idx="599">
                  <c:v>34230</c:v>
                </c:pt>
                <c:pt idx="600">
                  <c:v>35052</c:v>
                </c:pt>
                <c:pt idx="601">
                  <c:v>25896</c:v>
                </c:pt>
                <c:pt idx="602">
                  <c:v>55980</c:v>
                </c:pt>
                <c:pt idx="603">
                  <c:v>65040</c:v>
                </c:pt>
                <c:pt idx="604">
                  <c:v>31780.799999999999</c:v>
                </c:pt>
                <c:pt idx="605">
                  <c:v>80424</c:v>
                </c:pt>
                <c:pt idx="606">
                  <c:v>56136</c:v>
                </c:pt>
                <c:pt idx="607">
                  <c:v>58488</c:v>
                </c:pt>
                <c:pt idx="608">
                  <c:v>88272</c:v>
                </c:pt>
                <c:pt idx="609">
                  <c:v>81504</c:v>
                </c:pt>
                <c:pt idx="610">
                  <c:v>94740</c:v>
                </c:pt>
                <c:pt idx="611">
                  <c:v>103488</c:v>
                </c:pt>
                <c:pt idx="612">
                  <c:v>51288</c:v>
                </c:pt>
                <c:pt idx="613">
                  <c:v>72960</c:v>
                </c:pt>
                <c:pt idx="614">
                  <c:v>55056</c:v>
                </c:pt>
                <c:pt idx="615">
                  <c:v>56820</c:v>
                </c:pt>
                <c:pt idx="616">
                  <c:v>38292</c:v>
                </c:pt>
                <c:pt idx="617">
                  <c:v>51984</c:v>
                </c:pt>
                <c:pt idx="618">
                  <c:v>27828</c:v>
                </c:pt>
                <c:pt idx="619">
                  <c:v>31062</c:v>
                </c:pt>
                <c:pt idx="620">
                  <c:v>75636</c:v>
                </c:pt>
                <c:pt idx="621">
                  <c:v>38544</c:v>
                </c:pt>
                <c:pt idx="622">
                  <c:v>70860</c:v>
                </c:pt>
                <c:pt idx="623">
                  <c:v>95532</c:v>
                </c:pt>
                <c:pt idx="624">
                  <c:v>80888.399999999994</c:v>
                </c:pt>
                <c:pt idx="625">
                  <c:v>35196</c:v>
                </c:pt>
                <c:pt idx="626">
                  <c:v>75660</c:v>
                </c:pt>
                <c:pt idx="627">
                  <c:v>66828</c:v>
                </c:pt>
                <c:pt idx="628">
                  <c:v>58188</c:v>
                </c:pt>
                <c:pt idx="629">
                  <c:v>79728</c:v>
                </c:pt>
                <c:pt idx="630">
                  <c:v>65808</c:v>
                </c:pt>
                <c:pt idx="631">
                  <c:v>64680</c:v>
                </c:pt>
                <c:pt idx="632">
                  <c:v>28430.400000000001</c:v>
                </c:pt>
                <c:pt idx="633">
                  <c:v>40209.599999999999</c:v>
                </c:pt>
                <c:pt idx="634">
                  <c:v>41196</c:v>
                </c:pt>
                <c:pt idx="635">
                  <c:v>57900</c:v>
                </c:pt>
                <c:pt idx="636">
                  <c:v>84180</c:v>
                </c:pt>
                <c:pt idx="637">
                  <c:v>75948</c:v>
                </c:pt>
                <c:pt idx="638">
                  <c:v>55692</c:v>
                </c:pt>
                <c:pt idx="639">
                  <c:v>77115.600000000006</c:v>
                </c:pt>
                <c:pt idx="640">
                  <c:v>54036</c:v>
                </c:pt>
                <c:pt idx="641">
                  <c:v>42552</c:v>
                </c:pt>
                <c:pt idx="642">
                  <c:v>20646</c:v>
                </c:pt>
                <c:pt idx="643">
                  <c:v>66612</c:v>
                </c:pt>
                <c:pt idx="644">
                  <c:v>55668</c:v>
                </c:pt>
                <c:pt idx="645">
                  <c:v>29040</c:v>
                </c:pt>
                <c:pt idx="646">
                  <c:v>24090</c:v>
                </c:pt>
                <c:pt idx="647">
                  <c:v>45192</c:v>
                </c:pt>
                <c:pt idx="648">
                  <c:v>69900</c:v>
                </c:pt>
                <c:pt idx="649">
                  <c:v>96874.8</c:v>
                </c:pt>
                <c:pt idx="650">
                  <c:v>55860</c:v>
                </c:pt>
                <c:pt idx="651">
                  <c:v>33252</c:v>
                </c:pt>
                <c:pt idx="652">
                  <c:v>40308</c:v>
                </c:pt>
                <c:pt idx="653">
                  <c:v>16428</c:v>
                </c:pt>
                <c:pt idx="654">
                  <c:v>93216</c:v>
                </c:pt>
                <c:pt idx="655">
                  <c:v>59916</c:v>
                </c:pt>
                <c:pt idx="656">
                  <c:v>75672</c:v>
                </c:pt>
                <c:pt idx="657">
                  <c:v>39456</c:v>
                </c:pt>
                <c:pt idx="658">
                  <c:v>30828</c:v>
                </c:pt>
                <c:pt idx="659">
                  <c:v>58896</c:v>
                </c:pt>
                <c:pt idx="660">
                  <c:v>88620</c:v>
                </c:pt>
                <c:pt idx="661">
                  <c:v>86364</c:v>
                </c:pt>
                <c:pt idx="662">
                  <c:v>94452</c:v>
                </c:pt>
                <c:pt idx="663">
                  <c:v>103968</c:v>
                </c:pt>
                <c:pt idx="664">
                  <c:v>51588</c:v>
                </c:pt>
                <c:pt idx="665">
                  <c:v>32332.799999999999</c:v>
                </c:pt>
                <c:pt idx="666">
                  <c:v>34521.599999999999</c:v>
                </c:pt>
                <c:pt idx="667">
                  <c:v>78384</c:v>
                </c:pt>
                <c:pt idx="668">
                  <c:v>27636</c:v>
                </c:pt>
                <c:pt idx="669">
                  <c:v>48312</c:v>
                </c:pt>
                <c:pt idx="670">
                  <c:v>16146</c:v>
                </c:pt>
                <c:pt idx="671">
                  <c:v>41616</c:v>
                </c:pt>
                <c:pt idx="672">
                  <c:v>31224</c:v>
                </c:pt>
                <c:pt idx="673">
                  <c:v>90660</c:v>
                </c:pt>
                <c:pt idx="674">
                  <c:v>94308</c:v>
                </c:pt>
                <c:pt idx="675">
                  <c:v>13476</c:v>
                </c:pt>
                <c:pt idx="676">
                  <c:v>74220</c:v>
                </c:pt>
                <c:pt idx="677">
                  <c:v>92563.199999999997</c:v>
                </c:pt>
                <c:pt idx="678">
                  <c:v>95256</c:v>
                </c:pt>
                <c:pt idx="679">
                  <c:v>56736</c:v>
                </c:pt>
                <c:pt idx="680">
                  <c:v>70953.600000000006</c:v>
                </c:pt>
                <c:pt idx="681">
                  <c:v>75336</c:v>
                </c:pt>
                <c:pt idx="682">
                  <c:v>59454</c:v>
                </c:pt>
                <c:pt idx="683">
                  <c:v>42288</c:v>
                </c:pt>
                <c:pt idx="684">
                  <c:v>54126</c:v>
                </c:pt>
                <c:pt idx="685">
                  <c:v>40502.400000000001</c:v>
                </c:pt>
                <c:pt idx="686">
                  <c:v>70044</c:v>
                </c:pt>
                <c:pt idx="687">
                  <c:v>49656</c:v>
                </c:pt>
                <c:pt idx="688">
                  <c:v>23790</c:v>
                </c:pt>
                <c:pt idx="689">
                  <c:v>33924</c:v>
                </c:pt>
                <c:pt idx="690">
                  <c:v>58908</c:v>
                </c:pt>
                <c:pt idx="691">
                  <c:v>57612</c:v>
                </c:pt>
                <c:pt idx="692">
                  <c:v>29976</c:v>
                </c:pt>
                <c:pt idx="693">
                  <c:v>41988</c:v>
                </c:pt>
                <c:pt idx="694">
                  <c:v>84360</c:v>
                </c:pt>
                <c:pt idx="695">
                  <c:v>50124</c:v>
                </c:pt>
                <c:pt idx="696">
                  <c:v>45726</c:v>
                </c:pt>
                <c:pt idx="697">
                  <c:v>38028</c:v>
                </c:pt>
                <c:pt idx="698">
                  <c:v>77364</c:v>
                </c:pt>
                <c:pt idx="699">
                  <c:v>72360</c:v>
                </c:pt>
                <c:pt idx="700">
                  <c:v>27384</c:v>
                </c:pt>
                <c:pt idx="701">
                  <c:v>28008</c:v>
                </c:pt>
                <c:pt idx="702">
                  <c:v>74976</c:v>
                </c:pt>
                <c:pt idx="703">
                  <c:v>73360.800000000003</c:v>
                </c:pt>
                <c:pt idx="704">
                  <c:v>27600</c:v>
                </c:pt>
                <c:pt idx="705">
                  <c:v>105396</c:v>
                </c:pt>
                <c:pt idx="706">
                  <c:v>55326</c:v>
                </c:pt>
                <c:pt idx="707">
                  <c:v>30636</c:v>
                </c:pt>
                <c:pt idx="708">
                  <c:v>32556</c:v>
                </c:pt>
                <c:pt idx="709">
                  <c:v>58092</c:v>
                </c:pt>
                <c:pt idx="710">
                  <c:v>39043.199999999997</c:v>
                </c:pt>
                <c:pt idx="711">
                  <c:v>31422</c:v>
                </c:pt>
                <c:pt idx="712">
                  <c:v>53436</c:v>
                </c:pt>
                <c:pt idx="713">
                  <c:v>44812.800000000003</c:v>
                </c:pt>
                <c:pt idx="714">
                  <c:v>98844</c:v>
                </c:pt>
                <c:pt idx="715">
                  <c:v>103248</c:v>
                </c:pt>
                <c:pt idx="716">
                  <c:v>76332</c:v>
                </c:pt>
                <c:pt idx="717">
                  <c:v>69000</c:v>
                </c:pt>
                <c:pt idx="718">
                  <c:v>38592</c:v>
                </c:pt>
                <c:pt idx="719">
                  <c:v>104664</c:v>
                </c:pt>
                <c:pt idx="720">
                  <c:v>57156</c:v>
                </c:pt>
                <c:pt idx="721">
                  <c:v>71388</c:v>
                </c:pt>
                <c:pt idx="722">
                  <c:v>83412</c:v>
                </c:pt>
                <c:pt idx="723">
                  <c:v>77736</c:v>
                </c:pt>
                <c:pt idx="724">
                  <c:v>103584</c:v>
                </c:pt>
                <c:pt idx="725">
                  <c:v>57936</c:v>
                </c:pt>
                <c:pt idx="726">
                  <c:v>97608</c:v>
                </c:pt>
                <c:pt idx="727">
                  <c:v>82632</c:v>
                </c:pt>
                <c:pt idx="728">
                  <c:v>55884</c:v>
                </c:pt>
                <c:pt idx="729">
                  <c:v>84876</c:v>
                </c:pt>
                <c:pt idx="730">
                  <c:v>51360</c:v>
                </c:pt>
                <c:pt idx="731">
                  <c:v>76404</c:v>
                </c:pt>
                <c:pt idx="732">
                  <c:v>102612</c:v>
                </c:pt>
                <c:pt idx="733">
                  <c:v>79358.399999999994</c:v>
                </c:pt>
                <c:pt idx="734">
                  <c:v>48816</c:v>
                </c:pt>
                <c:pt idx="735">
                  <c:v>72912</c:v>
                </c:pt>
                <c:pt idx="736">
                  <c:v>37500</c:v>
                </c:pt>
                <c:pt idx="737">
                  <c:v>77664</c:v>
                </c:pt>
                <c:pt idx="738">
                  <c:v>56016</c:v>
                </c:pt>
                <c:pt idx="739">
                  <c:v>22852.799999999999</c:v>
                </c:pt>
              </c:numCache>
            </c:numRef>
          </c:yVal>
          <c:smooth val="0"/>
          <c:extLst>
            <c:ext xmlns:c16="http://schemas.microsoft.com/office/drawing/2014/chart" uri="{C3380CC4-5D6E-409C-BE32-E72D297353CC}">
              <c16:uniqueId val="{00000000-3EC5-8447-ADFB-40D72147AF35}"/>
            </c:ext>
          </c:extLst>
        </c:ser>
        <c:dLbls>
          <c:showLegendKey val="0"/>
          <c:showVal val="0"/>
          <c:showCatName val="0"/>
          <c:showSerName val="0"/>
          <c:showPercent val="0"/>
          <c:showBubbleSize val="0"/>
        </c:dLbls>
        <c:axId val="491392296"/>
        <c:axId val="491391120"/>
      </c:scatterChart>
      <c:valAx>
        <c:axId val="49139229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391120"/>
        <c:crosses val="autoZero"/>
        <c:crossBetween val="midCat"/>
      </c:valAx>
      <c:valAx>
        <c:axId val="491391120"/>
        <c:scaling>
          <c:orientation val="minMax"/>
          <c:max val="1400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3922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'Graphs &amp; Charts'!$K$1</c:f>
              <c:strCache>
                <c:ptCount val="1"/>
                <c:pt idx="0">
                  <c:v>New Salary</c:v>
                </c:pt>
              </c:strCache>
            </c:strRef>
          </c:tx>
          <c:spPr>
            <a:ln w="28575" cap="rnd">
              <a:noFill/>
              <a:round/>
            </a:ln>
            <a:effectLst/>
          </c:spPr>
          <c:marker>
            <c:symbol val="circle"/>
            <c:size val="5"/>
            <c:spPr>
              <a:solidFill>
                <a:schemeClr val="accent1"/>
              </a:solidFill>
              <a:ln w="9525">
                <a:solidFill>
                  <a:schemeClr val="accent1"/>
                </a:solidFill>
              </a:ln>
              <a:effectLst/>
            </c:spPr>
          </c:marker>
          <c:yVal>
            <c:numRef>
              <c:f>'Graphs &amp; Charts'!$K$2:$K$742</c:f>
              <c:numCache>
                <c:formatCode>"$"#,##0.00</c:formatCode>
                <c:ptCount val="741"/>
                <c:pt idx="0">
                  <c:v>65460</c:v>
                </c:pt>
                <c:pt idx="1">
                  <c:v>36012.480000000003</c:v>
                </c:pt>
                <c:pt idx="2">
                  <c:v>58705.2</c:v>
                </c:pt>
                <c:pt idx="3">
                  <c:v>42816</c:v>
                </c:pt>
                <c:pt idx="4">
                  <c:v>97883.520000000004</c:v>
                </c:pt>
                <c:pt idx="5">
                  <c:v>75915.839999999997</c:v>
                </c:pt>
                <c:pt idx="6">
                  <c:v>18288</c:v>
                </c:pt>
                <c:pt idx="7">
                  <c:v>91880.4</c:v>
                </c:pt>
                <c:pt idx="8">
                  <c:v>90180</c:v>
                </c:pt>
                <c:pt idx="9">
                  <c:v>41368.320000000007</c:v>
                </c:pt>
                <c:pt idx="10">
                  <c:v>22984.560000000001</c:v>
                </c:pt>
                <c:pt idx="11">
                  <c:v>66326.400000000009</c:v>
                </c:pt>
                <c:pt idx="12">
                  <c:v>36534</c:v>
                </c:pt>
                <c:pt idx="13">
                  <c:v>110068.79999999999</c:v>
                </c:pt>
                <c:pt idx="14">
                  <c:v>100584.96000000001</c:v>
                </c:pt>
                <c:pt idx="15">
                  <c:v>37674.720000000001</c:v>
                </c:pt>
                <c:pt idx="16">
                  <c:v>99390.24</c:v>
                </c:pt>
                <c:pt idx="17">
                  <c:v>80440.2</c:v>
                </c:pt>
                <c:pt idx="18">
                  <c:v>106454.40000000001</c:v>
                </c:pt>
                <c:pt idx="19">
                  <c:v>14294.784000000001</c:v>
                </c:pt>
                <c:pt idx="20">
                  <c:v>99484.2</c:v>
                </c:pt>
                <c:pt idx="21">
                  <c:v>48820.32</c:v>
                </c:pt>
                <c:pt idx="22">
                  <c:v>61601.279999999999</c:v>
                </c:pt>
                <c:pt idx="23">
                  <c:v>43597.440000000002</c:v>
                </c:pt>
                <c:pt idx="24">
                  <c:v>57420</c:v>
                </c:pt>
                <c:pt idx="25">
                  <c:v>36420</c:v>
                </c:pt>
                <c:pt idx="26">
                  <c:v>67728</c:v>
                </c:pt>
                <c:pt idx="27">
                  <c:v>13230</c:v>
                </c:pt>
                <c:pt idx="28">
                  <c:v>26917.632000000001</c:v>
                </c:pt>
                <c:pt idx="29">
                  <c:v>66329.279999999999</c:v>
                </c:pt>
                <c:pt idx="30">
                  <c:v>51604.800000000003</c:v>
                </c:pt>
                <c:pt idx="31">
                  <c:v>88128</c:v>
                </c:pt>
                <c:pt idx="32">
                  <c:v>59901.120000000003</c:v>
                </c:pt>
                <c:pt idx="33">
                  <c:v>72546.240000000005</c:v>
                </c:pt>
                <c:pt idx="34">
                  <c:v>59739.12</c:v>
                </c:pt>
                <c:pt idx="35">
                  <c:v>34416</c:v>
                </c:pt>
                <c:pt idx="36">
                  <c:v>18880.128000000001</c:v>
                </c:pt>
                <c:pt idx="37">
                  <c:v>111578.88</c:v>
                </c:pt>
                <c:pt idx="38">
                  <c:v>106742.99999999999</c:v>
                </c:pt>
                <c:pt idx="39">
                  <c:v>45722.880000000005</c:v>
                </c:pt>
                <c:pt idx="40">
                  <c:v>80358.720000000001</c:v>
                </c:pt>
                <c:pt idx="41">
                  <c:v>79094.880000000005</c:v>
                </c:pt>
                <c:pt idx="42">
                  <c:v>31422.720000000005</c:v>
                </c:pt>
                <c:pt idx="43">
                  <c:v>117962.4</c:v>
                </c:pt>
                <c:pt idx="44">
                  <c:v>93238.080000000002</c:v>
                </c:pt>
                <c:pt idx="45">
                  <c:v>95095.799999999988</c:v>
                </c:pt>
                <c:pt idx="46">
                  <c:v>77352</c:v>
                </c:pt>
                <c:pt idx="47">
                  <c:v>103141.2</c:v>
                </c:pt>
                <c:pt idx="48">
                  <c:v>65069.760000000009</c:v>
                </c:pt>
                <c:pt idx="49">
                  <c:v>38983.68</c:v>
                </c:pt>
                <c:pt idx="50">
                  <c:v>62162.880000000005</c:v>
                </c:pt>
                <c:pt idx="51">
                  <c:v>63086.400000000001</c:v>
                </c:pt>
                <c:pt idx="52">
                  <c:v>82088.639999999999</c:v>
                </c:pt>
                <c:pt idx="53">
                  <c:v>36529.920000000006</c:v>
                </c:pt>
                <c:pt idx="54">
                  <c:v>111300.48000000001</c:v>
                </c:pt>
                <c:pt idx="55">
                  <c:v>33423.840000000004</c:v>
                </c:pt>
                <c:pt idx="56">
                  <c:v>46476</c:v>
                </c:pt>
                <c:pt idx="57">
                  <c:v>27936</c:v>
                </c:pt>
                <c:pt idx="58">
                  <c:v>41251.68</c:v>
                </c:pt>
                <c:pt idx="59">
                  <c:v>103044.59999999999</c:v>
                </c:pt>
                <c:pt idx="60">
                  <c:v>44035.799999999996</c:v>
                </c:pt>
                <c:pt idx="61">
                  <c:v>113325.59999999999</c:v>
                </c:pt>
                <c:pt idx="62">
                  <c:v>100543.68000000001</c:v>
                </c:pt>
                <c:pt idx="63">
                  <c:v>105081.60000000001</c:v>
                </c:pt>
                <c:pt idx="64">
                  <c:v>121439.99999999999</c:v>
                </c:pt>
                <c:pt idx="65">
                  <c:v>38505.600000000006</c:v>
                </c:pt>
                <c:pt idx="66">
                  <c:v>109654.79999999999</c:v>
                </c:pt>
                <c:pt idx="67">
                  <c:v>46744.320000000007</c:v>
                </c:pt>
                <c:pt idx="68">
                  <c:v>117304.32000000001</c:v>
                </c:pt>
                <c:pt idx="69">
                  <c:v>88795.199999999997</c:v>
                </c:pt>
                <c:pt idx="70">
                  <c:v>34849.440000000002</c:v>
                </c:pt>
                <c:pt idx="71">
                  <c:v>123247.79999999999</c:v>
                </c:pt>
                <c:pt idx="72">
                  <c:v>17884.800000000003</c:v>
                </c:pt>
                <c:pt idx="73">
                  <c:v>52308.480000000003</c:v>
                </c:pt>
                <c:pt idx="74">
                  <c:v>54996.480000000003</c:v>
                </c:pt>
                <c:pt idx="75">
                  <c:v>39320.639999999999</c:v>
                </c:pt>
                <c:pt idx="76">
                  <c:v>25529.999999999996</c:v>
                </c:pt>
                <c:pt idx="77">
                  <c:v>107658.72</c:v>
                </c:pt>
                <c:pt idx="78">
                  <c:v>57256.2</c:v>
                </c:pt>
                <c:pt idx="79">
                  <c:v>115476.48000000001</c:v>
                </c:pt>
                <c:pt idx="80">
                  <c:v>96324.48000000001</c:v>
                </c:pt>
                <c:pt idx="81">
                  <c:v>93688.2</c:v>
                </c:pt>
                <c:pt idx="82">
                  <c:v>92316</c:v>
                </c:pt>
                <c:pt idx="83">
                  <c:v>78361.919999999998</c:v>
                </c:pt>
                <c:pt idx="84">
                  <c:v>60484.320000000007</c:v>
                </c:pt>
                <c:pt idx="85">
                  <c:v>30533.760000000002</c:v>
                </c:pt>
                <c:pt idx="86">
                  <c:v>45617.279999999992</c:v>
                </c:pt>
                <c:pt idx="87">
                  <c:v>83529.600000000006</c:v>
                </c:pt>
                <c:pt idx="88">
                  <c:v>100854.72</c:v>
                </c:pt>
                <c:pt idx="89">
                  <c:v>51528</c:v>
                </c:pt>
                <c:pt idx="90">
                  <c:v>84732</c:v>
                </c:pt>
                <c:pt idx="91">
                  <c:v>38520</c:v>
                </c:pt>
                <c:pt idx="92">
                  <c:v>99290.999999999985</c:v>
                </c:pt>
                <c:pt idx="93">
                  <c:v>92308.2</c:v>
                </c:pt>
                <c:pt idx="94">
                  <c:v>29205.360000000001</c:v>
                </c:pt>
                <c:pt idx="95">
                  <c:v>49230.720000000001</c:v>
                </c:pt>
                <c:pt idx="96">
                  <c:v>98417.279999999999</c:v>
                </c:pt>
                <c:pt idx="97">
                  <c:v>47873.280000000006</c:v>
                </c:pt>
                <c:pt idx="98">
                  <c:v>81903</c:v>
                </c:pt>
                <c:pt idx="99">
                  <c:v>99066.240000000005</c:v>
                </c:pt>
                <c:pt idx="100">
                  <c:v>103836</c:v>
                </c:pt>
                <c:pt idx="101">
                  <c:v>95585.280000000013</c:v>
                </c:pt>
                <c:pt idx="102">
                  <c:v>57695.040000000001</c:v>
                </c:pt>
                <c:pt idx="103">
                  <c:v>29704.320000000003</c:v>
                </c:pt>
                <c:pt idx="104">
                  <c:v>94253.999999999985</c:v>
                </c:pt>
                <c:pt idx="105">
                  <c:v>14138.880000000001</c:v>
                </c:pt>
                <c:pt idx="106">
                  <c:v>31812</c:v>
                </c:pt>
                <c:pt idx="107">
                  <c:v>62225.279999999999</c:v>
                </c:pt>
                <c:pt idx="108">
                  <c:v>60278.399999999994</c:v>
                </c:pt>
                <c:pt idx="109">
                  <c:v>36938.496000000006</c:v>
                </c:pt>
                <c:pt idx="110">
                  <c:v>82872</c:v>
                </c:pt>
                <c:pt idx="111">
                  <c:v>34350</c:v>
                </c:pt>
                <c:pt idx="112">
                  <c:v>99902.400000000009</c:v>
                </c:pt>
                <c:pt idx="113">
                  <c:v>113849.99999999999</c:v>
                </c:pt>
                <c:pt idx="114">
                  <c:v>25072.320000000003</c:v>
                </c:pt>
                <c:pt idx="115">
                  <c:v>45457.2</c:v>
                </c:pt>
                <c:pt idx="116">
                  <c:v>107681.28000000001</c:v>
                </c:pt>
                <c:pt idx="117">
                  <c:v>91590.720000000001</c:v>
                </c:pt>
                <c:pt idx="118">
                  <c:v>44004.480000000003</c:v>
                </c:pt>
                <c:pt idx="119">
                  <c:v>73596</c:v>
                </c:pt>
                <c:pt idx="120">
                  <c:v>83553.12000000001</c:v>
                </c:pt>
                <c:pt idx="121">
                  <c:v>51915.6</c:v>
                </c:pt>
                <c:pt idx="122">
                  <c:v>116887.68000000001</c:v>
                </c:pt>
                <c:pt idx="123">
                  <c:v>51486</c:v>
                </c:pt>
                <c:pt idx="124">
                  <c:v>111229.44000000002</c:v>
                </c:pt>
                <c:pt idx="125">
                  <c:v>15819.648000000001</c:v>
                </c:pt>
                <c:pt idx="126">
                  <c:v>82185.600000000006</c:v>
                </c:pt>
                <c:pt idx="127">
                  <c:v>60132</c:v>
                </c:pt>
                <c:pt idx="128">
                  <c:v>20302.560000000001</c:v>
                </c:pt>
                <c:pt idx="129">
                  <c:v>91224</c:v>
                </c:pt>
                <c:pt idx="130">
                  <c:v>47688</c:v>
                </c:pt>
                <c:pt idx="131">
                  <c:v>103582.79999999999</c:v>
                </c:pt>
                <c:pt idx="132">
                  <c:v>74954.880000000005</c:v>
                </c:pt>
                <c:pt idx="133">
                  <c:v>65342.999999999993</c:v>
                </c:pt>
                <c:pt idx="134">
                  <c:v>98779.199999999997</c:v>
                </c:pt>
                <c:pt idx="135">
                  <c:v>83291.520000000004</c:v>
                </c:pt>
                <c:pt idx="136">
                  <c:v>27501.120000000003</c:v>
                </c:pt>
                <c:pt idx="137">
                  <c:v>63840.960000000006</c:v>
                </c:pt>
                <c:pt idx="138">
                  <c:v>44118.6</c:v>
                </c:pt>
                <c:pt idx="139">
                  <c:v>20166.72</c:v>
                </c:pt>
                <c:pt idx="140">
                  <c:v>55054.080000000002</c:v>
                </c:pt>
                <c:pt idx="141">
                  <c:v>30119.040000000005</c:v>
                </c:pt>
                <c:pt idx="142">
                  <c:v>61595.520000000004</c:v>
                </c:pt>
                <c:pt idx="143">
                  <c:v>62155.199999999997</c:v>
                </c:pt>
                <c:pt idx="144">
                  <c:v>35427.840000000004</c:v>
                </c:pt>
                <c:pt idx="145">
                  <c:v>52094.999999999993</c:v>
                </c:pt>
                <c:pt idx="146">
                  <c:v>20404.224000000002</c:v>
                </c:pt>
                <c:pt idx="147">
                  <c:v>59240.160000000003</c:v>
                </c:pt>
                <c:pt idx="148">
                  <c:v>45843.840000000004</c:v>
                </c:pt>
                <c:pt idx="149">
                  <c:v>38208</c:v>
                </c:pt>
                <c:pt idx="150">
                  <c:v>52104.192000000003</c:v>
                </c:pt>
                <c:pt idx="151">
                  <c:v>89082.240000000005</c:v>
                </c:pt>
                <c:pt idx="152">
                  <c:v>40978.080000000002</c:v>
                </c:pt>
                <c:pt idx="153">
                  <c:v>34665.599999999999</c:v>
                </c:pt>
                <c:pt idx="154">
                  <c:v>78672</c:v>
                </c:pt>
                <c:pt idx="155">
                  <c:v>40110.720000000001</c:v>
                </c:pt>
                <c:pt idx="156">
                  <c:v>68244</c:v>
                </c:pt>
                <c:pt idx="157">
                  <c:v>43491.840000000004</c:v>
                </c:pt>
                <c:pt idx="158">
                  <c:v>27855.360000000001</c:v>
                </c:pt>
                <c:pt idx="159">
                  <c:v>79984.320000000007</c:v>
                </c:pt>
                <c:pt idx="160">
                  <c:v>88016.4</c:v>
                </c:pt>
                <c:pt idx="161">
                  <c:v>97993.799999999988</c:v>
                </c:pt>
                <c:pt idx="162">
                  <c:v>55972.799999999996</c:v>
                </c:pt>
                <c:pt idx="163">
                  <c:v>76500.48000000001</c:v>
                </c:pt>
                <c:pt idx="164">
                  <c:v>43868.160000000003</c:v>
                </c:pt>
                <c:pt idx="165">
                  <c:v>48796.799999999996</c:v>
                </c:pt>
                <c:pt idx="166">
                  <c:v>83604.960000000006</c:v>
                </c:pt>
                <c:pt idx="167">
                  <c:v>94478.400000000009</c:v>
                </c:pt>
                <c:pt idx="168">
                  <c:v>54758.399999999994</c:v>
                </c:pt>
                <c:pt idx="169">
                  <c:v>102835.2</c:v>
                </c:pt>
                <c:pt idx="170">
                  <c:v>55235.520000000004</c:v>
                </c:pt>
                <c:pt idx="171">
                  <c:v>63949.2</c:v>
                </c:pt>
                <c:pt idx="172">
                  <c:v>54530.7</c:v>
                </c:pt>
                <c:pt idx="173">
                  <c:v>111876.59999999999</c:v>
                </c:pt>
                <c:pt idx="174">
                  <c:v>120664.32000000001</c:v>
                </c:pt>
                <c:pt idx="175">
                  <c:v>95679.360000000015</c:v>
                </c:pt>
                <c:pt idx="176">
                  <c:v>106968</c:v>
                </c:pt>
                <c:pt idx="177">
                  <c:v>93287.040000000008</c:v>
                </c:pt>
                <c:pt idx="178">
                  <c:v>54180</c:v>
                </c:pt>
                <c:pt idx="179">
                  <c:v>62160</c:v>
                </c:pt>
                <c:pt idx="180">
                  <c:v>117479.4</c:v>
                </c:pt>
                <c:pt idx="181">
                  <c:v>85366.799999999988</c:v>
                </c:pt>
                <c:pt idx="182">
                  <c:v>78522</c:v>
                </c:pt>
                <c:pt idx="183">
                  <c:v>71151.360000000001</c:v>
                </c:pt>
                <c:pt idx="184">
                  <c:v>95891.040000000008</c:v>
                </c:pt>
                <c:pt idx="185">
                  <c:v>58968.000000000007</c:v>
                </c:pt>
                <c:pt idx="186">
                  <c:v>58166.999999999993</c:v>
                </c:pt>
                <c:pt idx="187">
                  <c:v>94284</c:v>
                </c:pt>
                <c:pt idx="188">
                  <c:v>67392.299999999988</c:v>
                </c:pt>
                <c:pt idx="189">
                  <c:v>27044.16</c:v>
                </c:pt>
                <c:pt idx="190">
                  <c:v>102402.04800000001</c:v>
                </c:pt>
                <c:pt idx="191">
                  <c:v>79535.520000000004</c:v>
                </c:pt>
                <c:pt idx="192">
                  <c:v>53213.760000000002</c:v>
                </c:pt>
                <c:pt idx="193">
                  <c:v>105312</c:v>
                </c:pt>
                <c:pt idx="194">
                  <c:v>92346.240000000005</c:v>
                </c:pt>
                <c:pt idx="195">
                  <c:v>19375.104000000003</c:v>
                </c:pt>
                <c:pt idx="196">
                  <c:v>79860.48000000001</c:v>
                </c:pt>
                <c:pt idx="197">
                  <c:v>82855.199999999997</c:v>
                </c:pt>
                <c:pt idx="198">
                  <c:v>105530.88</c:v>
                </c:pt>
                <c:pt idx="199">
                  <c:v>49127.999999999993</c:v>
                </c:pt>
                <c:pt idx="200">
                  <c:v>38201.856000000007</c:v>
                </c:pt>
                <c:pt idx="201">
                  <c:v>81150.720000000001</c:v>
                </c:pt>
                <c:pt idx="202">
                  <c:v>37812.095999999998</c:v>
                </c:pt>
                <c:pt idx="203">
                  <c:v>48934.799999999996</c:v>
                </c:pt>
                <c:pt idx="204">
                  <c:v>101587.2</c:v>
                </c:pt>
                <c:pt idx="205">
                  <c:v>71647.680000000008</c:v>
                </c:pt>
                <c:pt idx="206">
                  <c:v>54687.360000000001</c:v>
                </c:pt>
                <c:pt idx="207">
                  <c:v>86593.920000000013</c:v>
                </c:pt>
                <c:pt idx="208">
                  <c:v>106471.68000000001</c:v>
                </c:pt>
                <c:pt idx="209">
                  <c:v>30838.080000000002</c:v>
                </c:pt>
                <c:pt idx="210">
                  <c:v>31492.800000000003</c:v>
                </c:pt>
                <c:pt idx="211">
                  <c:v>26966.400000000001</c:v>
                </c:pt>
                <c:pt idx="212">
                  <c:v>100938.72</c:v>
                </c:pt>
                <c:pt idx="213">
                  <c:v>99503.040000000008</c:v>
                </c:pt>
                <c:pt idx="214">
                  <c:v>52216.32</c:v>
                </c:pt>
                <c:pt idx="215">
                  <c:v>60536.160000000003</c:v>
                </c:pt>
                <c:pt idx="216">
                  <c:v>94543.799999999988</c:v>
                </c:pt>
                <c:pt idx="217">
                  <c:v>65856.960000000006</c:v>
                </c:pt>
                <c:pt idx="218">
                  <c:v>81324</c:v>
                </c:pt>
                <c:pt idx="219">
                  <c:v>49046.400000000001</c:v>
                </c:pt>
                <c:pt idx="220">
                  <c:v>84376.320000000007</c:v>
                </c:pt>
                <c:pt idx="221">
                  <c:v>53112</c:v>
                </c:pt>
                <c:pt idx="222">
                  <c:v>70692</c:v>
                </c:pt>
                <c:pt idx="223">
                  <c:v>36142.199999999997</c:v>
                </c:pt>
                <c:pt idx="224">
                  <c:v>31355.520000000004</c:v>
                </c:pt>
                <c:pt idx="225">
                  <c:v>82049.760000000009</c:v>
                </c:pt>
                <c:pt idx="226">
                  <c:v>111792.96000000001</c:v>
                </c:pt>
                <c:pt idx="227">
                  <c:v>31635.360000000001</c:v>
                </c:pt>
                <c:pt idx="228">
                  <c:v>40422.720000000001</c:v>
                </c:pt>
                <c:pt idx="229">
                  <c:v>53904</c:v>
                </c:pt>
                <c:pt idx="230">
                  <c:v>57828</c:v>
                </c:pt>
                <c:pt idx="231">
                  <c:v>82427.520000000004</c:v>
                </c:pt>
                <c:pt idx="232">
                  <c:v>74649.600000000006</c:v>
                </c:pt>
                <c:pt idx="233">
                  <c:v>10670.4</c:v>
                </c:pt>
                <c:pt idx="234">
                  <c:v>91900.800000000003</c:v>
                </c:pt>
                <c:pt idx="235">
                  <c:v>78864</c:v>
                </c:pt>
                <c:pt idx="236">
                  <c:v>40599.599999999999</c:v>
                </c:pt>
                <c:pt idx="237">
                  <c:v>79684.800000000003</c:v>
                </c:pt>
                <c:pt idx="238">
                  <c:v>105044.16</c:v>
                </c:pt>
                <c:pt idx="239">
                  <c:v>48713.999999999993</c:v>
                </c:pt>
                <c:pt idx="240">
                  <c:v>61482.240000000005</c:v>
                </c:pt>
                <c:pt idx="241">
                  <c:v>30030.336000000003</c:v>
                </c:pt>
                <c:pt idx="242">
                  <c:v>108877.44000000002</c:v>
                </c:pt>
                <c:pt idx="243">
                  <c:v>55248.959999999999</c:v>
                </c:pt>
                <c:pt idx="244">
                  <c:v>63873.299999999996</c:v>
                </c:pt>
                <c:pt idx="245">
                  <c:v>95191.200000000012</c:v>
                </c:pt>
                <c:pt idx="246">
                  <c:v>92292</c:v>
                </c:pt>
                <c:pt idx="247">
                  <c:v>123841.2</c:v>
                </c:pt>
                <c:pt idx="248">
                  <c:v>76521</c:v>
                </c:pt>
                <c:pt idx="249">
                  <c:v>34679.399999999994</c:v>
                </c:pt>
                <c:pt idx="250">
                  <c:v>12665.856</c:v>
                </c:pt>
                <c:pt idx="251">
                  <c:v>37545.120000000003</c:v>
                </c:pt>
                <c:pt idx="252">
                  <c:v>74014.559999999998</c:v>
                </c:pt>
                <c:pt idx="253">
                  <c:v>41718.240000000005</c:v>
                </c:pt>
                <c:pt idx="254">
                  <c:v>63162.6</c:v>
                </c:pt>
                <c:pt idx="255">
                  <c:v>72336</c:v>
                </c:pt>
                <c:pt idx="256">
                  <c:v>76315.199999999997</c:v>
                </c:pt>
                <c:pt idx="257">
                  <c:v>98959.799999999988</c:v>
                </c:pt>
                <c:pt idx="258">
                  <c:v>82500</c:v>
                </c:pt>
                <c:pt idx="259">
                  <c:v>47124.480000000003</c:v>
                </c:pt>
                <c:pt idx="260">
                  <c:v>28380</c:v>
                </c:pt>
                <c:pt idx="261">
                  <c:v>74856.960000000006</c:v>
                </c:pt>
                <c:pt idx="262">
                  <c:v>48509.760000000002</c:v>
                </c:pt>
                <c:pt idx="263">
                  <c:v>91093.799999999988</c:v>
                </c:pt>
                <c:pt idx="264">
                  <c:v>76956</c:v>
                </c:pt>
                <c:pt idx="265">
                  <c:v>59080.32</c:v>
                </c:pt>
                <c:pt idx="266">
                  <c:v>51093.120000000003</c:v>
                </c:pt>
                <c:pt idx="267">
                  <c:v>79739.520000000004</c:v>
                </c:pt>
                <c:pt idx="268">
                  <c:v>107874.59999999999</c:v>
                </c:pt>
                <c:pt idx="269">
                  <c:v>102311.04000000001</c:v>
                </c:pt>
                <c:pt idx="270">
                  <c:v>25394.880000000001</c:v>
                </c:pt>
                <c:pt idx="271">
                  <c:v>36499.199999999997</c:v>
                </c:pt>
                <c:pt idx="272">
                  <c:v>44686.080000000002</c:v>
                </c:pt>
                <c:pt idx="273">
                  <c:v>75684</c:v>
                </c:pt>
                <c:pt idx="274">
                  <c:v>11539.584000000001</c:v>
                </c:pt>
                <c:pt idx="275">
                  <c:v>94198.799999999988</c:v>
                </c:pt>
                <c:pt idx="276">
                  <c:v>50344.32</c:v>
                </c:pt>
                <c:pt idx="277">
                  <c:v>93985.920000000013</c:v>
                </c:pt>
                <c:pt idx="278">
                  <c:v>35484.480000000003</c:v>
                </c:pt>
                <c:pt idx="279">
                  <c:v>13278</c:v>
                </c:pt>
                <c:pt idx="280">
                  <c:v>123537.59999999999</c:v>
                </c:pt>
                <c:pt idx="281">
                  <c:v>54504</c:v>
                </c:pt>
                <c:pt idx="282">
                  <c:v>90504</c:v>
                </c:pt>
                <c:pt idx="283">
                  <c:v>47616</c:v>
                </c:pt>
                <c:pt idx="284">
                  <c:v>107963.52</c:v>
                </c:pt>
                <c:pt idx="285">
                  <c:v>61813.440000000002</c:v>
                </c:pt>
                <c:pt idx="286">
                  <c:v>103665.59999999999</c:v>
                </c:pt>
                <c:pt idx="287">
                  <c:v>54060</c:v>
                </c:pt>
                <c:pt idx="288">
                  <c:v>92054.88</c:v>
                </c:pt>
                <c:pt idx="289">
                  <c:v>19044.48</c:v>
                </c:pt>
                <c:pt idx="290">
                  <c:v>90115.200000000012</c:v>
                </c:pt>
                <c:pt idx="291">
                  <c:v>54537.599999999999</c:v>
                </c:pt>
                <c:pt idx="292">
                  <c:v>72120</c:v>
                </c:pt>
                <c:pt idx="293">
                  <c:v>82904.639999999999</c:v>
                </c:pt>
                <c:pt idx="294">
                  <c:v>50550.528000000006</c:v>
                </c:pt>
                <c:pt idx="295">
                  <c:v>51917.760000000002</c:v>
                </c:pt>
                <c:pt idx="296">
                  <c:v>23832.6</c:v>
                </c:pt>
                <c:pt idx="297">
                  <c:v>44703.360000000001</c:v>
                </c:pt>
                <c:pt idx="298">
                  <c:v>89527.680000000008</c:v>
                </c:pt>
                <c:pt idx="299">
                  <c:v>74837.399999999994</c:v>
                </c:pt>
                <c:pt idx="300">
                  <c:v>57682.560000000005</c:v>
                </c:pt>
                <c:pt idx="301">
                  <c:v>89838.720000000001</c:v>
                </c:pt>
                <c:pt idx="302">
                  <c:v>122599.2</c:v>
                </c:pt>
                <c:pt idx="303">
                  <c:v>45956.160000000003</c:v>
                </c:pt>
                <c:pt idx="304">
                  <c:v>64370.1</c:v>
                </c:pt>
                <c:pt idx="305">
                  <c:v>71151.360000000001</c:v>
                </c:pt>
                <c:pt idx="306">
                  <c:v>61125.120000000003</c:v>
                </c:pt>
                <c:pt idx="307">
                  <c:v>38998.799999999996</c:v>
                </c:pt>
                <c:pt idx="308">
                  <c:v>79726.080000000002</c:v>
                </c:pt>
                <c:pt idx="309">
                  <c:v>90745.920000000013</c:v>
                </c:pt>
                <c:pt idx="310">
                  <c:v>44634.240000000005</c:v>
                </c:pt>
                <c:pt idx="311">
                  <c:v>87194.880000000005</c:v>
                </c:pt>
                <c:pt idx="312">
                  <c:v>32000.640000000003</c:v>
                </c:pt>
                <c:pt idx="313">
                  <c:v>88623.599999999991</c:v>
                </c:pt>
                <c:pt idx="314">
                  <c:v>93091.680000000008</c:v>
                </c:pt>
                <c:pt idx="315">
                  <c:v>14208.768000000002</c:v>
                </c:pt>
                <c:pt idx="316">
                  <c:v>45408</c:v>
                </c:pt>
                <c:pt idx="317">
                  <c:v>48597.120000000003</c:v>
                </c:pt>
                <c:pt idx="318">
                  <c:v>100839.35999999999</c:v>
                </c:pt>
                <c:pt idx="319">
                  <c:v>82380.479999999996</c:v>
                </c:pt>
                <c:pt idx="320">
                  <c:v>121771.2</c:v>
                </c:pt>
                <c:pt idx="321">
                  <c:v>28279.68</c:v>
                </c:pt>
                <c:pt idx="322">
                  <c:v>42669.599999999999</c:v>
                </c:pt>
                <c:pt idx="323">
                  <c:v>97428.096000000005</c:v>
                </c:pt>
                <c:pt idx="324">
                  <c:v>51045.120000000003</c:v>
                </c:pt>
                <c:pt idx="325">
                  <c:v>84912</c:v>
                </c:pt>
                <c:pt idx="326">
                  <c:v>84262.799999999988</c:v>
                </c:pt>
                <c:pt idx="327">
                  <c:v>98656.2</c:v>
                </c:pt>
                <c:pt idx="328">
                  <c:v>104574.24</c:v>
                </c:pt>
                <c:pt idx="329">
                  <c:v>49938</c:v>
                </c:pt>
                <c:pt idx="330">
                  <c:v>34016.640000000007</c:v>
                </c:pt>
                <c:pt idx="331">
                  <c:v>29352</c:v>
                </c:pt>
                <c:pt idx="332">
                  <c:v>43293.120000000003</c:v>
                </c:pt>
                <c:pt idx="333">
                  <c:v>77238.720000000001</c:v>
                </c:pt>
                <c:pt idx="334">
                  <c:v>81613.2</c:v>
                </c:pt>
                <c:pt idx="335">
                  <c:v>37605</c:v>
                </c:pt>
                <c:pt idx="336">
                  <c:v>50751.360000000001</c:v>
                </c:pt>
                <c:pt idx="337">
                  <c:v>100128.00000000001</c:v>
                </c:pt>
                <c:pt idx="338">
                  <c:v>67229.760000000009</c:v>
                </c:pt>
                <c:pt idx="339">
                  <c:v>95961.600000000006</c:v>
                </c:pt>
                <c:pt idx="340">
                  <c:v>84322.560000000012</c:v>
                </c:pt>
                <c:pt idx="341">
                  <c:v>112907.52</c:v>
                </c:pt>
                <c:pt idx="342">
                  <c:v>43131.899999999994</c:v>
                </c:pt>
                <c:pt idx="343">
                  <c:v>65832.899999999994</c:v>
                </c:pt>
                <c:pt idx="344">
                  <c:v>60829.440000000002</c:v>
                </c:pt>
                <c:pt idx="345">
                  <c:v>65715.599999999991</c:v>
                </c:pt>
                <c:pt idx="346">
                  <c:v>43152.6</c:v>
                </c:pt>
                <c:pt idx="347">
                  <c:v>67606.2</c:v>
                </c:pt>
                <c:pt idx="348">
                  <c:v>48141.599999999999</c:v>
                </c:pt>
                <c:pt idx="349">
                  <c:v>49518.33600000001</c:v>
                </c:pt>
                <c:pt idx="350">
                  <c:v>17592.960000000003</c:v>
                </c:pt>
                <c:pt idx="351">
                  <c:v>62348.399999999994</c:v>
                </c:pt>
                <c:pt idx="352">
                  <c:v>40020</c:v>
                </c:pt>
                <c:pt idx="353">
                  <c:v>67229.760000000009</c:v>
                </c:pt>
                <c:pt idx="354">
                  <c:v>112531.68000000001</c:v>
                </c:pt>
                <c:pt idx="355">
                  <c:v>106414.56000000001</c:v>
                </c:pt>
                <c:pt idx="356">
                  <c:v>63987.840000000004</c:v>
                </c:pt>
                <c:pt idx="357">
                  <c:v>81392.640000000014</c:v>
                </c:pt>
                <c:pt idx="358">
                  <c:v>46200.959999999999</c:v>
                </c:pt>
                <c:pt idx="359">
                  <c:v>116309.76000000001</c:v>
                </c:pt>
                <c:pt idx="360">
                  <c:v>109724.16</c:v>
                </c:pt>
                <c:pt idx="361">
                  <c:v>57445.440000000002</c:v>
                </c:pt>
                <c:pt idx="362">
                  <c:v>70546.560000000012</c:v>
                </c:pt>
                <c:pt idx="363">
                  <c:v>74545.919999999998</c:v>
                </c:pt>
                <c:pt idx="364">
                  <c:v>27480</c:v>
                </c:pt>
                <c:pt idx="365">
                  <c:v>88716</c:v>
                </c:pt>
                <c:pt idx="366">
                  <c:v>83516.160000000003</c:v>
                </c:pt>
                <c:pt idx="367">
                  <c:v>94725.12000000001</c:v>
                </c:pt>
                <c:pt idx="368">
                  <c:v>67468.800000000003</c:v>
                </c:pt>
                <c:pt idx="369">
                  <c:v>25971.84</c:v>
                </c:pt>
                <c:pt idx="370">
                  <c:v>81432</c:v>
                </c:pt>
                <c:pt idx="371">
                  <c:v>65587.200000000012</c:v>
                </c:pt>
                <c:pt idx="372">
                  <c:v>33433.919999999998</c:v>
                </c:pt>
                <c:pt idx="373">
                  <c:v>96513.12000000001</c:v>
                </c:pt>
                <c:pt idx="374">
                  <c:v>94573.440000000002</c:v>
                </c:pt>
                <c:pt idx="375">
                  <c:v>77360.640000000014</c:v>
                </c:pt>
                <c:pt idx="376">
                  <c:v>69095.040000000008</c:v>
                </c:pt>
                <c:pt idx="377">
                  <c:v>113063.4</c:v>
                </c:pt>
                <c:pt idx="378">
                  <c:v>79684.800000000003</c:v>
                </c:pt>
                <c:pt idx="379">
                  <c:v>37332</c:v>
                </c:pt>
                <c:pt idx="380">
                  <c:v>20619.36</c:v>
                </c:pt>
                <c:pt idx="381">
                  <c:v>59337.600000000006</c:v>
                </c:pt>
                <c:pt idx="382">
                  <c:v>45655.680000000008</c:v>
                </c:pt>
                <c:pt idx="383">
                  <c:v>57462</c:v>
                </c:pt>
                <c:pt idx="384">
                  <c:v>59974.799999999996</c:v>
                </c:pt>
                <c:pt idx="385">
                  <c:v>57309.120000000003</c:v>
                </c:pt>
                <c:pt idx="386">
                  <c:v>63564.480000000003</c:v>
                </c:pt>
                <c:pt idx="387">
                  <c:v>59724</c:v>
                </c:pt>
                <c:pt idx="388">
                  <c:v>37428.480000000003</c:v>
                </c:pt>
                <c:pt idx="389">
                  <c:v>43138.799999999996</c:v>
                </c:pt>
                <c:pt idx="390">
                  <c:v>107543.4</c:v>
                </c:pt>
                <c:pt idx="391">
                  <c:v>53971.799999999996</c:v>
                </c:pt>
                <c:pt idx="392">
                  <c:v>72831.360000000001</c:v>
                </c:pt>
                <c:pt idx="393">
                  <c:v>29352.960000000003</c:v>
                </c:pt>
                <c:pt idx="394">
                  <c:v>89631.360000000001</c:v>
                </c:pt>
                <c:pt idx="395">
                  <c:v>31546.799999999999</c:v>
                </c:pt>
                <c:pt idx="396">
                  <c:v>62720.999999999993</c:v>
                </c:pt>
                <c:pt idx="397">
                  <c:v>66400.320000000007</c:v>
                </c:pt>
                <c:pt idx="398">
                  <c:v>66999</c:v>
                </c:pt>
                <c:pt idx="399">
                  <c:v>26568</c:v>
                </c:pt>
                <c:pt idx="400">
                  <c:v>92376.960000000006</c:v>
                </c:pt>
                <c:pt idx="401">
                  <c:v>101217.60000000001</c:v>
                </c:pt>
                <c:pt idx="402">
                  <c:v>13782.912</c:v>
                </c:pt>
                <c:pt idx="403">
                  <c:v>100934.40000000001</c:v>
                </c:pt>
                <c:pt idx="404">
                  <c:v>90455.040000000008</c:v>
                </c:pt>
                <c:pt idx="405">
                  <c:v>105576</c:v>
                </c:pt>
                <c:pt idx="406">
                  <c:v>116215.68000000001</c:v>
                </c:pt>
                <c:pt idx="407">
                  <c:v>29121.792000000001</c:v>
                </c:pt>
                <c:pt idx="408">
                  <c:v>45764.352000000006</c:v>
                </c:pt>
                <c:pt idx="409">
                  <c:v>94405.799999999988</c:v>
                </c:pt>
                <c:pt idx="410">
                  <c:v>38283.840000000004</c:v>
                </c:pt>
                <c:pt idx="411">
                  <c:v>77600.639999999999</c:v>
                </c:pt>
                <c:pt idx="412">
                  <c:v>31349.760000000002</c:v>
                </c:pt>
                <c:pt idx="413">
                  <c:v>89481.600000000006</c:v>
                </c:pt>
                <c:pt idx="414">
                  <c:v>75828</c:v>
                </c:pt>
                <c:pt idx="415">
                  <c:v>60238.080000000009</c:v>
                </c:pt>
                <c:pt idx="416">
                  <c:v>53901.120000000003</c:v>
                </c:pt>
                <c:pt idx="417">
                  <c:v>112790.88</c:v>
                </c:pt>
                <c:pt idx="418">
                  <c:v>31632</c:v>
                </c:pt>
                <c:pt idx="419">
                  <c:v>107210.88</c:v>
                </c:pt>
                <c:pt idx="420">
                  <c:v>115149.6</c:v>
                </c:pt>
                <c:pt idx="421">
                  <c:v>97144.320000000007</c:v>
                </c:pt>
                <c:pt idx="422">
                  <c:v>87050.4</c:v>
                </c:pt>
                <c:pt idx="423">
                  <c:v>27016.703999999998</c:v>
                </c:pt>
                <c:pt idx="424">
                  <c:v>63248.640000000007</c:v>
                </c:pt>
                <c:pt idx="425">
                  <c:v>101160</c:v>
                </c:pt>
                <c:pt idx="426">
                  <c:v>94557.599999999991</c:v>
                </c:pt>
                <c:pt idx="427">
                  <c:v>36360</c:v>
                </c:pt>
                <c:pt idx="428">
                  <c:v>100781.4</c:v>
                </c:pt>
                <c:pt idx="429">
                  <c:v>85115.520000000004</c:v>
                </c:pt>
                <c:pt idx="430">
                  <c:v>83254.080000000002</c:v>
                </c:pt>
                <c:pt idx="431">
                  <c:v>102851.4</c:v>
                </c:pt>
                <c:pt idx="432">
                  <c:v>47716.800000000003</c:v>
                </c:pt>
                <c:pt idx="433">
                  <c:v>34806</c:v>
                </c:pt>
                <c:pt idx="434">
                  <c:v>45040.128000000004</c:v>
                </c:pt>
                <c:pt idx="435">
                  <c:v>39180</c:v>
                </c:pt>
                <c:pt idx="436">
                  <c:v>35645.399999999994</c:v>
                </c:pt>
                <c:pt idx="437">
                  <c:v>34394.880000000005</c:v>
                </c:pt>
                <c:pt idx="438">
                  <c:v>97056</c:v>
                </c:pt>
                <c:pt idx="439">
                  <c:v>89832.960000000006</c:v>
                </c:pt>
                <c:pt idx="440">
                  <c:v>84828.599999999991</c:v>
                </c:pt>
                <c:pt idx="441">
                  <c:v>46657.799999999996</c:v>
                </c:pt>
                <c:pt idx="442">
                  <c:v>111715.20000000001</c:v>
                </c:pt>
                <c:pt idx="443">
                  <c:v>61896.960000000006</c:v>
                </c:pt>
                <c:pt idx="444">
                  <c:v>99952.320000000007</c:v>
                </c:pt>
                <c:pt idx="445">
                  <c:v>20310</c:v>
                </c:pt>
                <c:pt idx="446">
                  <c:v>20777.28</c:v>
                </c:pt>
                <c:pt idx="447">
                  <c:v>47100.480000000003</c:v>
                </c:pt>
                <c:pt idx="448">
                  <c:v>94061.760000000009</c:v>
                </c:pt>
                <c:pt idx="449">
                  <c:v>60795.360000000001</c:v>
                </c:pt>
                <c:pt idx="450">
                  <c:v>16122</c:v>
                </c:pt>
                <c:pt idx="451">
                  <c:v>52092</c:v>
                </c:pt>
                <c:pt idx="452">
                  <c:v>11897.28</c:v>
                </c:pt>
                <c:pt idx="453">
                  <c:v>53007.360000000008</c:v>
                </c:pt>
                <c:pt idx="454">
                  <c:v>81612</c:v>
                </c:pt>
                <c:pt idx="455">
                  <c:v>90357.12000000001</c:v>
                </c:pt>
                <c:pt idx="456">
                  <c:v>68530.560000000012</c:v>
                </c:pt>
                <c:pt idx="457">
                  <c:v>60140.399999999994</c:v>
                </c:pt>
                <c:pt idx="458">
                  <c:v>104764.8</c:v>
                </c:pt>
                <c:pt idx="459">
                  <c:v>69984</c:v>
                </c:pt>
                <c:pt idx="460">
                  <c:v>86076</c:v>
                </c:pt>
                <c:pt idx="461">
                  <c:v>118204.80000000002</c:v>
                </c:pt>
                <c:pt idx="462">
                  <c:v>63594.720000000001</c:v>
                </c:pt>
                <c:pt idx="463">
                  <c:v>42384</c:v>
                </c:pt>
                <c:pt idx="464">
                  <c:v>19218</c:v>
                </c:pt>
                <c:pt idx="465">
                  <c:v>95771.999999999985</c:v>
                </c:pt>
                <c:pt idx="466">
                  <c:v>29778</c:v>
                </c:pt>
                <c:pt idx="467">
                  <c:v>44988</c:v>
                </c:pt>
                <c:pt idx="468">
                  <c:v>93264</c:v>
                </c:pt>
                <c:pt idx="469">
                  <c:v>44663.808000000005</c:v>
                </c:pt>
                <c:pt idx="470">
                  <c:v>54675.6</c:v>
                </c:pt>
                <c:pt idx="471">
                  <c:v>55610.880000000005</c:v>
                </c:pt>
                <c:pt idx="472">
                  <c:v>112511.4</c:v>
                </c:pt>
                <c:pt idx="473">
                  <c:v>53801.279999999999</c:v>
                </c:pt>
                <c:pt idx="474">
                  <c:v>49128</c:v>
                </c:pt>
                <c:pt idx="475">
                  <c:v>61575.6</c:v>
                </c:pt>
                <c:pt idx="476">
                  <c:v>41333.760000000002</c:v>
                </c:pt>
                <c:pt idx="477">
                  <c:v>76312.704000000012</c:v>
                </c:pt>
                <c:pt idx="478">
                  <c:v>27444</c:v>
                </c:pt>
                <c:pt idx="479">
                  <c:v>38943.840000000004</c:v>
                </c:pt>
                <c:pt idx="480">
                  <c:v>83865.600000000006</c:v>
                </c:pt>
                <c:pt idx="481">
                  <c:v>12756</c:v>
                </c:pt>
                <c:pt idx="482">
                  <c:v>57108</c:v>
                </c:pt>
                <c:pt idx="483">
                  <c:v>75566.400000000009</c:v>
                </c:pt>
                <c:pt idx="484">
                  <c:v>63976.799999999996</c:v>
                </c:pt>
                <c:pt idx="485">
                  <c:v>30206.400000000001</c:v>
                </c:pt>
                <c:pt idx="486">
                  <c:v>88761.599999999991</c:v>
                </c:pt>
                <c:pt idx="487">
                  <c:v>55656</c:v>
                </c:pt>
                <c:pt idx="488">
                  <c:v>87828</c:v>
                </c:pt>
                <c:pt idx="489">
                  <c:v>37140.480000000003</c:v>
                </c:pt>
                <c:pt idx="490">
                  <c:v>28272</c:v>
                </c:pt>
                <c:pt idx="491">
                  <c:v>76539.839999999997</c:v>
                </c:pt>
                <c:pt idx="492">
                  <c:v>75225.600000000006</c:v>
                </c:pt>
                <c:pt idx="493">
                  <c:v>29748</c:v>
                </c:pt>
                <c:pt idx="494">
                  <c:v>58440</c:v>
                </c:pt>
                <c:pt idx="495">
                  <c:v>103800</c:v>
                </c:pt>
                <c:pt idx="496">
                  <c:v>31342.080000000002</c:v>
                </c:pt>
                <c:pt idx="497">
                  <c:v>14380.800000000001</c:v>
                </c:pt>
                <c:pt idx="498">
                  <c:v>87168</c:v>
                </c:pt>
                <c:pt idx="499">
                  <c:v>75924</c:v>
                </c:pt>
                <c:pt idx="500">
                  <c:v>66568.320000000007</c:v>
                </c:pt>
                <c:pt idx="501">
                  <c:v>14172</c:v>
                </c:pt>
                <c:pt idx="502">
                  <c:v>32376.960000000003</c:v>
                </c:pt>
                <c:pt idx="503">
                  <c:v>67980</c:v>
                </c:pt>
                <c:pt idx="504">
                  <c:v>99106.560000000012</c:v>
                </c:pt>
                <c:pt idx="505">
                  <c:v>19778.16</c:v>
                </c:pt>
                <c:pt idx="506">
                  <c:v>80026.2</c:v>
                </c:pt>
                <c:pt idx="507">
                  <c:v>57996</c:v>
                </c:pt>
                <c:pt idx="508">
                  <c:v>72084</c:v>
                </c:pt>
                <c:pt idx="509">
                  <c:v>92139.839999999997</c:v>
                </c:pt>
                <c:pt idx="510">
                  <c:v>95256</c:v>
                </c:pt>
                <c:pt idx="511">
                  <c:v>76128</c:v>
                </c:pt>
                <c:pt idx="512">
                  <c:v>59080.32</c:v>
                </c:pt>
                <c:pt idx="513">
                  <c:v>82548.48000000001</c:v>
                </c:pt>
                <c:pt idx="514">
                  <c:v>49749.504000000001</c:v>
                </c:pt>
                <c:pt idx="515">
                  <c:v>86636.160000000003</c:v>
                </c:pt>
                <c:pt idx="516">
                  <c:v>42506.880000000005</c:v>
                </c:pt>
                <c:pt idx="517">
                  <c:v>44268</c:v>
                </c:pt>
                <c:pt idx="518">
                  <c:v>41059.200000000004</c:v>
                </c:pt>
                <c:pt idx="519">
                  <c:v>60003.840000000004</c:v>
                </c:pt>
                <c:pt idx="520">
                  <c:v>93288</c:v>
                </c:pt>
                <c:pt idx="521">
                  <c:v>106080.59999999999</c:v>
                </c:pt>
                <c:pt idx="522">
                  <c:v>100325.99999999999</c:v>
                </c:pt>
                <c:pt idx="523">
                  <c:v>74967.360000000001</c:v>
                </c:pt>
                <c:pt idx="524">
                  <c:v>20025.599999999999</c:v>
                </c:pt>
                <c:pt idx="525">
                  <c:v>98393.999999999985</c:v>
                </c:pt>
                <c:pt idx="526">
                  <c:v>49751.759999999995</c:v>
                </c:pt>
                <c:pt idx="527">
                  <c:v>90955.799999999988</c:v>
                </c:pt>
                <c:pt idx="528">
                  <c:v>95983.680000000008</c:v>
                </c:pt>
                <c:pt idx="529">
                  <c:v>54578.999999999993</c:v>
                </c:pt>
                <c:pt idx="530">
                  <c:v>77521.920000000013</c:v>
                </c:pt>
                <c:pt idx="531">
                  <c:v>68109.899999999994</c:v>
                </c:pt>
                <c:pt idx="532">
                  <c:v>61971.840000000004</c:v>
                </c:pt>
                <c:pt idx="533">
                  <c:v>75210</c:v>
                </c:pt>
                <c:pt idx="534">
                  <c:v>78234.624000000011</c:v>
                </c:pt>
                <c:pt idx="535">
                  <c:v>32712.960000000003</c:v>
                </c:pt>
                <c:pt idx="536">
                  <c:v>45215.040000000001</c:v>
                </c:pt>
                <c:pt idx="537">
                  <c:v>120476.16000000002</c:v>
                </c:pt>
                <c:pt idx="538">
                  <c:v>34956</c:v>
                </c:pt>
                <c:pt idx="539">
                  <c:v>73896</c:v>
                </c:pt>
                <c:pt idx="540">
                  <c:v>79497.600000000006</c:v>
                </c:pt>
                <c:pt idx="541">
                  <c:v>30938.880000000005</c:v>
                </c:pt>
                <c:pt idx="542">
                  <c:v>63300</c:v>
                </c:pt>
                <c:pt idx="543">
                  <c:v>106713.60000000001</c:v>
                </c:pt>
                <c:pt idx="544">
                  <c:v>67966.080000000002</c:v>
                </c:pt>
                <c:pt idx="545">
                  <c:v>63134.999999999993</c:v>
                </c:pt>
                <c:pt idx="546">
                  <c:v>57024</c:v>
                </c:pt>
                <c:pt idx="547">
                  <c:v>73355.520000000004</c:v>
                </c:pt>
                <c:pt idx="548">
                  <c:v>57987.6</c:v>
                </c:pt>
                <c:pt idx="549">
                  <c:v>54678</c:v>
                </c:pt>
                <c:pt idx="550">
                  <c:v>75847.199999999997</c:v>
                </c:pt>
                <c:pt idx="551">
                  <c:v>107303.04000000001</c:v>
                </c:pt>
                <c:pt idx="552">
                  <c:v>56284.800000000003</c:v>
                </c:pt>
                <c:pt idx="553">
                  <c:v>90914.4</c:v>
                </c:pt>
                <c:pt idx="554">
                  <c:v>72831.360000000001</c:v>
                </c:pt>
                <c:pt idx="555">
                  <c:v>78825.600000000006</c:v>
                </c:pt>
                <c:pt idx="556">
                  <c:v>96337.920000000013</c:v>
                </c:pt>
                <c:pt idx="557">
                  <c:v>68328.960000000006</c:v>
                </c:pt>
                <c:pt idx="558">
                  <c:v>55810.560000000005</c:v>
                </c:pt>
                <c:pt idx="559">
                  <c:v>110847.36</c:v>
                </c:pt>
                <c:pt idx="560">
                  <c:v>60480.000000000007</c:v>
                </c:pt>
                <c:pt idx="561">
                  <c:v>16860.480000000003</c:v>
                </c:pt>
                <c:pt idx="562">
                  <c:v>53580</c:v>
                </c:pt>
                <c:pt idx="563">
                  <c:v>34838.1</c:v>
                </c:pt>
                <c:pt idx="564">
                  <c:v>38024.063999999998</c:v>
                </c:pt>
                <c:pt idx="565">
                  <c:v>29808</c:v>
                </c:pt>
                <c:pt idx="566">
                  <c:v>65796</c:v>
                </c:pt>
                <c:pt idx="567">
                  <c:v>49443.072</c:v>
                </c:pt>
                <c:pt idx="568">
                  <c:v>75558</c:v>
                </c:pt>
                <c:pt idx="569">
                  <c:v>115718.40000000001</c:v>
                </c:pt>
                <c:pt idx="570">
                  <c:v>39325.440000000002</c:v>
                </c:pt>
                <c:pt idx="571">
                  <c:v>28210.560000000001</c:v>
                </c:pt>
                <c:pt idx="572">
                  <c:v>113836.2</c:v>
                </c:pt>
                <c:pt idx="573">
                  <c:v>100452</c:v>
                </c:pt>
                <c:pt idx="574">
                  <c:v>89930.880000000005</c:v>
                </c:pt>
                <c:pt idx="575">
                  <c:v>111633.60000000001</c:v>
                </c:pt>
                <c:pt idx="576">
                  <c:v>65124</c:v>
                </c:pt>
                <c:pt idx="577">
                  <c:v>56297.279999999999</c:v>
                </c:pt>
                <c:pt idx="578">
                  <c:v>83396.351999999999</c:v>
                </c:pt>
                <c:pt idx="579">
                  <c:v>53819.999999999993</c:v>
                </c:pt>
                <c:pt idx="580">
                  <c:v>54551.399999999994</c:v>
                </c:pt>
                <c:pt idx="581">
                  <c:v>43655.040000000001</c:v>
                </c:pt>
                <c:pt idx="582">
                  <c:v>73567.799999999988</c:v>
                </c:pt>
                <c:pt idx="583">
                  <c:v>20901.888000000003</c:v>
                </c:pt>
                <c:pt idx="584">
                  <c:v>77508</c:v>
                </c:pt>
                <c:pt idx="585">
                  <c:v>96312</c:v>
                </c:pt>
                <c:pt idx="586">
                  <c:v>78685.2</c:v>
                </c:pt>
                <c:pt idx="587">
                  <c:v>105786.24000000001</c:v>
                </c:pt>
                <c:pt idx="588">
                  <c:v>17713.68</c:v>
                </c:pt>
                <c:pt idx="589">
                  <c:v>24718.560000000001</c:v>
                </c:pt>
                <c:pt idx="590">
                  <c:v>80605.799999999988</c:v>
                </c:pt>
                <c:pt idx="591">
                  <c:v>107240.64</c:v>
                </c:pt>
                <c:pt idx="592">
                  <c:v>60167.999999999993</c:v>
                </c:pt>
                <c:pt idx="593">
                  <c:v>92023.680000000008</c:v>
                </c:pt>
                <c:pt idx="594">
                  <c:v>99240</c:v>
                </c:pt>
                <c:pt idx="595">
                  <c:v>84336</c:v>
                </c:pt>
                <c:pt idx="596">
                  <c:v>93312</c:v>
                </c:pt>
                <c:pt idx="597">
                  <c:v>52122.6</c:v>
                </c:pt>
                <c:pt idx="598">
                  <c:v>46800</c:v>
                </c:pt>
                <c:pt idx="599">
                  <c:v>93004.800000000003</c:v>
                </c:pt>
                <c:pt idx="600">
                  <c:v>38337.600000000006</c:v>
                </c:pt>
                <c:pt idx="601">
                  <c:v>40309.799999999996</c:v>
                </c:pt>
                <c:pt idx="602">
                  <c:v>25896</c:v>
                </c:pt>
                <c:pt idx="603">
                  <c:v>58219.200000000004</c:v>
                </c:pt>
                <c:pt idx="604">
                  <c:v>72844.800000000003</c:v>
                </c:pt>
                <c:pt idx="605">
                  <c:v>36547.919999999998</c:v>
                </c:pt>
                <c:pt idx="606">
                  <c:v>80424</c:v>
                </c:pt>
                <c:pt idx="607">
                  <c:v>58381.440000000002</c:v>
                </c:pt>
                <c:pt idx="608">
                  <c:v>58488</c:v>
                </c:pt>
                <c:pt idx="609">
                  <c:v>88272</c:v>
                </c:pt>
                <c:pt idx="610">
                  <c:v>91284.48000000001</c:v>
                </c:pt>
                <c:pt idx="611">
                  <c:v>94740</c:v>
                </c:pt>
                <c:pt idx="612">
                  <c:v>103488</c:v>
                </c:pt>
                <c:pt idx="613">
                  <c:v>53339.520000000004</c:v>
                </c:pt>
                <c:pt idx="614">
                  <c:v>81715.200000000012</c:v>
                </c:pt>
                <c:pt idx="615">
                  <c:v>63314.399999999994</c:v>
                </c:pt>
                <c:pt idx="616">
                  <c:v>56820</c:v>
                </c:pt>
                <c:pt idx="617">
                  <c:v>44035.799999999996</c:v>
                </c:pt>
                <c:pt idx="618">
                  <c:v>59781.599999999999</c:v>
                </c:pt>
                <c:pt idx="619">
                  <c:v>32002.199999999997</c:v>
                </c:pt>
                <c:pt idx="620">
                  <c:v>35721.299999999996</c:v>
                </c:pt>
                <c:pt idx="621">
                  <c:v>75636</c:v>
                </c:pt>
                <c:pt idx="622">
                  <c:v>38544</c:v>
                </c:pt>
                <c:pt idx="623">
                  <c:v>79363.200000000012</c:v>
                </c:pt>
                <c:pt idx="624">
                  <c:v>99353.279999999999</c:v>
                </c:pt>
                <c:pt idx="625">
                  <c:v>93021.659999999989</c:v>
                </c:pt>
                <c:pt idx="626">
                  <c:v>40475.399999999994</c:v>
                </c:pt>
                <c:pt idx="627">
                  <c:v>75660</c:v>
                </c:pt>
                <c:pt idx="628">
                  <c:v>69501.119999999995</c:v>
                </c:pt>
                <c:pt idx="629">
                  <c:v>60515.520000000004</c:v>
                </c:pt>
                <c:pt idx="630">
                  <c:v>79728</c:v>
                </c:pt>
                <c:pt idx="631">
                  <c:v>73704.960000000006</c:v>
                </c:pt>
                <c:pt idx="632">
                  <c:v>74382</c:v>
                </c:pt>
                <c:pt idx="633">
                  <c:v>31842.048000000006</c:v>
                </c:pt>
                <c:pt idx="634">
                  <c:v>45034.752</c:v>
                </c:pt>
                <c:pt idx="635">
                  <c:v>41196</c:v>
                </c:pt>
                <c:pt idx="636">
                  <c:v>57900</c:v>
                </c:pt>
                <c:pt idx="637">
                  <c:v>87547.199999999997</c:v>
                </c:pt>
                <c:pt idx="638">
                  <c:v>87340.2</c:v>
                </c:pt>
                <c:pt idx="639">
                  <c:v>57919.68</c:v>
                </c:pt>
                <c:pt idx="640">
                  <c:v>77115.600000000006</c:v>
                </c:pt>
                <c:pt idx="641">
                  <c:v>54036</c:v>
                </c:pt>
                <c:pt idx="642">
                  <c:v>42552</c:v>
                </c:pt>
                <c:pt idx="643">
                  <c:v>23742.899999999998</c:v>
                </c:pt>
                <c:pt idx="644">
                  <c:v>66612</c:v>
                </c:pt>
                <c:pt idx="645">
                  <c:v>64018.2</c:v>
                </c:pt>
                <c:pt idx="646">
                  <c:v>33396</c:v>
                </c:pt>
                <c:pt idx="647">
                  <c:v>24090</c:v>
                </c:pt>
                <c:pt idx="648">
                  <c:v>50615.040000000008</c:v>
                </c:pt>
                <c:pt idx="649">
                  <c:v>72696</c:v>
                </c:pt>
                <c:pt idx="650">
                  <c:v>96874.8</c:v>
                </c:pt>
                <c:pt idx="651">
                  <c:v>62563.200000000004</c:v>
                </c:pt>
                <c:pt idx="652">
                  <c:v>33252</c:v>
                </c:pt>
                <c:pt idx="653">
                  <c:v>46354.2</c:v>
                </c:pt>
                <c:pt idx="654">
                  <c:v>18892.199999999997</c:v>
                </c:pt>
                <c:pt idx="655">
                  <c:v>93216</c:v>
                </c:pt>
                <c:pt idx="656">
                  <c:v>59916</c:v>
                </c:pt>
                <c:pt idx="657">
                  <c:v>84752.640000000014</c:v>
                </c:pt>
                <c:pt idx="658">
                  <c:v>39456</c:v>
                </c:pt>
                <c:pt idx="659">
                  <c:v>32061.120000000003</c:v>
                </c:pt>
                <c:pt idx="660">
                  <c:v>67730.399999999994</c:v>
                </c:pt>
                <c:pt idx="661">
                  <c:v>92164.800000000003</c:v>
                </c:pt>
                <c:pt idx="662">
                  <c:v>96727.680000000008</c:v>
                </c:pt>
                <c:pt idx="663">
                  <c:v>98230.080000000002</c:v>
                </c:pt>
                <c:pt idx="664">
                  <c:v>103968</c:v>
                </c:pt>
                <c:pt idx="665">
                  <c:v>57778.560000000005</c:v>
                </c:pt>
                <c:pt idx="666">
                  <c:v>36212.736000000004</c:v>
                </c:pt>
                <c:pt idx="667">
                  <c:v>34521.599999999999</c:v>
                </c:pt>
                <c:pt idx="668">
                  <c:v>90141.599999999991</c:v>
                </c:pt>
                <c:pt idx="669">
                  <c:v>30952.320000000003</c:v>
                </c:pt>
                <c:pt idx="670">
                  <c:v>55558.799999999996</c:v>
                </c:pt>
                <c:pt idx="671">
                  <c:v>16791.84</c:v>
                </c:pt>
                <c:pt idx="672">
                  <c:v>47858.399999999994</c:v>
                </c:pt>
                <c:pt idx="673">
                  <c:v>35907.599999999999</c:v>
                </c:pt>
                <c:pt idx="674">
                  <c:v>90660</c:v>
                </c:pt>
                <c:pt idx="675">
                  <c:v>94308</c:v>
                </c:pt>
                <c:pt idx="676">
                  <c:v>15093.12</c:v>
                </c:pt>
                <c:pt idx="677">
                  <c:v>77188.800000000003</c:v>
                </c:pt>
                <c:pt idx="678">
                  <c:v>106447.67999999999</c:v>
                </c:pt>
                <c:pt idx="679">
                  <c:v>109544.4</c:v>
                </c:pt>
                <c:pt idx="680">
                  <c:v>56736</c:v>
                </c:pt>
                <c:pt idx="681">
                  <c:v>79468.032000000021</c:v>
                </c:pt>
                <c:pt idx="682">
                  <c:v>75336</c:v>
                </c:pt>
                <c:pt idx="683">
                  <c:v>61832.160000000003</c:v>
                </c:pt>
                <c:pt idx="684">
                  <c:v>42288</c:v>
                </c:pt>
                <c:pt idx="685">
                  <c:v>54126</c:v>
                </c:pt>
                <c:pt idx="686">
                  <c:v>40502.400000000001</c:v>
                </c:pt>
                <c:pt idx="687">
                  <c:v>80550.599999999991</c:v>
                </c:pt>
                <c:pt idx="688">
                  <c:v>51642.240000000005</c:v>
                </c:pt>
                <c:pt idx="689">
                  <c:v>24741.600000000002</c:v>
                </c:pt>
                <c:pt idx="690">
                  <c:v>39012.6</c:v>
                </c:pt>
                <c:pt idx="691">
                  <c:v>65976.960000000006</c:v>
                </c:pt>
                <c:pt idx="692">
                  <c:v>57612</c:v>
                </c:pt>
                <c:pt idx="693">
                  <c:v>29976</c:v>
                </c:pt>
                <c:pt idx="694">
                  <c:v>41988</c:v>
                </c:pt>
                <c:pt idx="695">
                  <c:v>84360</c:v>
                </c:pt>
                <c:pt idx="696">
                  <c:v>57642.6</c:v>
                </c:pt>
                <c:pt idx="697">
                  <c:v>47555.040000000001</c:v>
                </c:pt>
                <c:pt idx="698">
                  <c:v>42591.360000000001</c:v>
                </c:pt>
                <c:pt idx="699">
                  <c:v>88968.599999999991</c:v>
                </c:pt>
                <c:pt idx="700">
                  <c:v>75254.400000000009</c:v>
                </c:pt>
                <c:pt idx="701">
                  <c:v>31491.599999999999</c:v>
                </c:pt>
                <c:pt idx="702">
                  <c:v>31368.960000000003</c:v>
                </c:pt>
                <c:pt idx="703">
                  <c:v>86222.399999999994</c:v>
                </c:pt>
                <c:pt idx="704">
                  <c:v>82164.096000000005</c:v>
                </c:pt>
                <c:pt idx="705">
                  <c:v>30912.000000000004</c:v>
                </c:pt>
                <c:pt idx="706">
                  <c:v>109611.84</c:v>
                </c:pt>
                <c:pt idx="707">
                  <c:v>63624.899999999994</c:v>
                </c:pt>
                <c:pt idx="708">
                  <c:v>30636</c:v>
                </c:pt>
                <c:pt idx="709">
                  <c:v>37439.399999999994</c:v>
                </c:pt>
                <c:pt idx="710">
                  <c:v>66805.799999999988</c:v>
                </c:pt>
                <c:pt idx="711">
                  <c:v>40604.928</c:v>
                </c:pt>
                <c:pt idx="712">
                  <c:v>36135.299999999996</c:v>
                </c:pt>
                <c:pt idx="713">
                  <c:v>55573.440000000002</c:v>
                </c:pt>
                <c:pt idx="714">
                  <c:v>46605.312000000005</c:v>
                </c:pt>
                <c:pt idx="715">
                  <c:v>113670.59999999999</c:v>
                </c:pt>
                <c:pt idx="716">
                  <c:v>118735.2</c:v>
                </c:pt>
                <c:pt idx="717">
                  <c:v>87781.799999999988</c:v>
                </c:pt>
                <c:pt idx="718">
                  <c:v>69000</c:v>
                </c:pt>
                <c:pt idx="719">
                  <c:v>38592</c:v>
                </c:pt>
                <c:pt idx="720">
                  <c:v>104664</c:v>
                </c:pt>
                <c:pt idx="721">
                  <c:v>57156</c:v>
                </c:pt>
                <c:pt idx="722">
                  <c:v>77099.040000000008</c:v>
                </c:pt>
                <c:pt idx="723">
                  <c:v>95923.799999999988</c:v>
                </c:pt>
                <c:pt idx="724">
                  <c:v>89396.4</c:v>
                </c:pt>
                <c:pt idx="725">
                  <c:v>116014.08000000002</c:v>
                </c:pt>
                <c:pt idx="726">
                  <c:v>64888.320000000007</c:v>
                </c:pt>
                <c:pt idx="727">
                  <c:v>101512.32000000001</c:v>
                </c:pt>
                <c:pt idx="728">
                  <c:v>85937.279999999999</c:v>
                </c:pt>
                <c:pt idx="729">
                  <c:v>62590.080000000009</c:v>
                </c:pt>
                <c:pt idx="730">
                  <c:v>84876</c:v>
                </c:pt>
                <c:pt idx="731">
                  <c:v>59063.999999999993</c:v>
                </c:pt>
                <c:pt idx="732">
                  <c:v>87864.599999999991</c:v>
                </c:pt>
                <c:pt idx="733">
                  <c:v>114925.44000000002</c:v>
                </c:pt>
                <c:pt idx="734">
                  <c:v>88881.407999999996</c:v>
                </c:pt>
                <c:pt idx="735">
                  <c:v>56138.399999999994</c:v>
                </c:pt>
                <c:pt idx="736">
                  <c:v>75828.479999999996</c:v>
                </c:pt>
                <c:pt idx="737">
                  <c:v>39000</c:v>
                </c:pt>
                <c:pt idx="738">
                  <c:v>89313.599999999991</c:v>
                </c:pt>
                <c:pt idx="739">
                  <c:v>56016</c:v>
                </c:pt>
                <c:pt idx="740">
                  <c:v>22852.799999999999</c:v>
                </c:pt>
              </c:numCache>
            </c:numRef>
          </c:yVal>
          <c:smooth val="0"/>
          <c:extLst>
            <c:ext xmlns:c16="http://schemas.microsoft.com/office/drawing/2014/chart" uri="{C3380CC4-5D6E-409C-BE32-E72D297353CC}">
              <c16:uniqueId val="{00000000-2FA0-C041-9B0F-767ECBD02C51}"/>
            </c:ext>
          </c:extLst>
        </c:ser>
        <c:dLbls>
          <c:showLegendKey val="0"/>
          <c:showVal val="0"/>
          <c:showCatName val="0"/>
          <c:showSerName val="0"/>
          <c:showPercent val="0"/>
          <c:showBubbleSize val="0"/>
        </c:dLbls>
        <c:axId val="491393080"/>
        <c:axId val="491392688"/>
      </c:scatterChart>
      <c:valAx>
        <c:axId val="4913930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392688"/>
        <c:crosses val="autoZero"/>
        <c:crossBetween val="midCat"/>
      </c:valAx>
      <c:valAx>
        <c:axId val="4913926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393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Table'!$B$48:$B$56</c:f>
              <c:strCache>
                <c:ptCount val="8"/>
                <c:pt idx="0">
                  <c:v>Administrative</c:v>
                </c:pt>
                <c:pt idx="1">
                  <c:v>Business Support Group</c:v>
                </c:pt>
                <c:pt idx="2">
                  <c:v>Corporate Responsibilty Group</c:v>
                </c:pt>
                <c:pt idx="3">
                  <c:v>Finance</c:v>
                </c:pt>
                <c:pt idx="4">
                  <c:v>Human Resources</c:v>
                </c:pt>
                <c:pt idx="5">
                  <c:v>Marketing &amp; Sales</c:v>
                </c:pt>
                <c:pt idx="6">
                  <c:v>Production</c:v>
                </c:pt>
                <c:pt idx="7">
                  <c:v>Research &amp; Quality Group</c:v>
                </c:pt>
              </c:strCache>
            </c:strRef>
          </c:cat>
          <c:val>
            <c:numRef>
              <c:f>'Pivot Table'!$C$48:$C$56</c:f>
              <c:numCache>
                <c:formatCode>0%</c:formatCode>
                <c:ptCount val="8"/>
                <c:pt idx="0">
                  <c:v>0.1</c:v>
                </c:pt>
                <c:pt idx="1">
                  <c:v>7.6666666666666689E-2</c:v>
                </c:pt>
                <c:pt idx="2">
                  <c:v>6.0967741935483877E-2</c:v>
                </c:pt>
                <c:pt idx="3">
                  <c:v>6.9090909090909119E-2</c:v>
                </c:pt>
                <c:pt idx="4">
                  <c:v>7.7380952380952384E-2</c:v>
                </c:pt>
                <c:pt idx="5">
                  <c:v>9.2777777777777862E-2</c:v>
                </c:pt>
                <c:pt idx="6">
                  <c:v>8.7126436781608932E-2</c:v>
                </c:pt>
                <c:pt idx="7">
                  <c:v>7.5084745762711819E-2</c:v>
                </c:pt>
              </c:numCache>
            </c:numRef>
          </c:val>
          <c:extLst>
            <c:ext xmlns:c16="http://schemas.microsoft.com/office/drawing/2014/chart" uri="{C3380CC4-5D6E-409C-BE32-E72D297353CC}">
              <c16:uniqueId val="{00000000-AD8F-F44A-B613-8F3D67856F00}"/>
            </c:ext>
          </c:extLst>
        </c:ser>
        <c:dLbls>
          <c:showLegendKey val="0"/>
          <c:showVal val="0"/>
          <c:showCatName val="0"/>
          <c:showSerName val="0"/>
          <c:showPercent val="0"/>
          <c:showBubbleSize val="0"/>
        </c:dLbls>
        <c:gapWidth val="219"/>
        <c:overlap val="-27"/>
        <c:axId val="685987664"/>
        <c:axId val="685988056"/>
      </c:barChart>
      <c:catAx>
        <c:axId val="68598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988056"/>
        <c:crosses val="autoZero"/>
        <c:auto val="1"/>
        <c:lblAlgn val="ctr"/>
        <c:lblOffset val="100"/>
        <c:noMultiLvlLbl val="0"/>
      </c:catAx>
      <c:valAx>
        <c:axId val="685988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98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7D0BA3E-1EF8-4760-93BA-0D138C72AF94}" type="doc">
      <dgm:prSet loTypeId="urn:microsoft.com/office/officeart/2005/8/layout/hierarchy6" loCatId="hierarchy" qsTypeId="urn:microsoft.com/office/officeart/2005/8/quickstyle/simple1" qsCatId="simple" csTypeId="urn:microsoft.com/office/officeart/2005/8/colors/colorful1" csCatId="colorful" phldr="1"/>
      <dgm:spPr/>
      <dgm:t>
        <a:bodyPr/>
        <a:lstStyle/>
        <a:p>
          <a:endParaRPr lang="en-US"/>
        </a:p>
      </dgm:t>
    </dgm:pt>
    <dgm:pt modelId="{4D84ECB9-B360-441B-AF84-A770ABA9DFE6}">
      <dgm:prSet phldrT="[Text]"/>
      <dgm:spPr/>
      <dgm:t>
        <a:bodyPr/>
        <a:lstStyle/>
        <a:p>
          <a:r>
            <a:rPr lang="en-US"/>
            <a:t>Dupty General Manager</a:t>
          </a:r>
        </a:p>
      </dgm:t>
    </dgm:pt>
    <dgm:pt modelId="{EB78D7F5-8638-496F-9954-E11B6DA08200}" type="parTrans" cxnId="{4BC14A27-4320-4A2D-8648-A612B932B8E3}">
      <dgm:prSet/>
      <dgm:spPr/>
      <dgm:t>
        <a:bodyPr/>
        <a:lstStyle/>
        <a:p>
          <a:endParaRPr lang="en-US"/>
        </a:p>
      </dgm:t>
    </dgm:pt>
    <dgm:pt modelId="{9929A3CC-BF93-4B12-B425-10A87DF464C4}" type="sibTrans" cxnId="{4BC14A27-4320-4A2D-8648-A612B932B8E3}">
      <dgm:prSet/>
      <dgm:spPr/>
      <dgm:t>
        <a:bodyPr/>
        <a:lstStyle/>
        <a:p>
          <a:endParaRPr lang="en-US"/>
        </a:p>
      </dgm:t>
    </dgm:pt>
    <dgm:pt modelId="{A39A5DF6-AF4B-4DD8-BB75-9231D45894AA}">
      <dgm:prSet phldrT="[Text]"/>
      <dgm:spPr/>
      <dgm:t>
        <a:bodyPr/>
        <a:lstStyle/>
        <a:p>
          <a:r>
            <a:rPr lang="en-US"/>
            <a:t>Manager 1</a:t>
          </a:r>
        </a:p>
      </dgm:t>
    </dgm:pt>
    <dgm:pt modelId="{5D1701EA-447E-40E3-91F0-84779EBFF81D}" type="parTrans" cxnId="{E44C26EB-0B7B-409F-B1F0-0309B09E5684}">
      <dgm:prSet/>
      <dgm:spPr/>
      <dgm:t>
        <a:bodyPr/>
        <a:lstStyle/>
        <a:p>
          <a:endParaRPr lang="en-US"/>
        </a:p>
      </dgm:t>
    </dgm:pt>
    <dgm:pt modelId="{AEA46D28-41D1-4584-9239-8F2F0814CB81}" type="sibTrans" cxnId="{E44C26EB-0B7B-409F-B1F0-0309B09E5684}">
      <dgm:prSet/>
      <dgm:spPr/>
      <dgm:t>
        <a:bodyPr/>
        <a:lstStyle/>
        <a:p>
          <a:endParaRPr lang="en-US"/>
        </a:p>
      </dgm:t>
    </dgm:pt>
    <dgm:pt modelId="{B01156AB-B6F3-4695-8B80-72456A4F9852}">
      <dgm:prSet phldrT="[Text]"/>
      <dgm:spPr/>
      <dgm:t>
        <a:bodyPr/>
        <a:lstStyle/>
        <a:p>
          <a:r>
            <a:rPr lang="en-US"/>
            <a:t>Asst Manager</a:t>
          </a:r>
        </a:p>
      </dgm:t>
    </dgm:pt>
    <dgm:pt modelId="{B4C28679-DCBA-4CEA-A542-FB0B590EADCE}" type="parTrans" cxnId="{DAD9E71F-CC7D-4A0E-89AF-EDA082436BE1}">
      <dgm:prSet/>
      <dgm:spPr/>
      <dgm:t>
        <a:bodyPr/>
        <a:lstStyle/>
        <a:p>
          <a:endParaRPr lang="en-US"/>
        </a:p>
      </dgm:t>
    </dgm:pt>
    <dgm:pt modelId="{25F54A9E-7AC2-4016-AB61-B32C2DAEA6F6}" type="sibTrans" cxnId="{DAD9E71F-CC7D-4A0E-89AF-EDA082436BE1}">
      <dgm:prSet/>
      <dgm:spPr/>
      <dgm:t>
        <a:bodyPr/>
        <a:lstStyle/>
        <a:p>
          <a:endParaRPr lang="en-US"/>
        </a:p>
      </dgm:t>
    </dgm:pt>
    <dgm:pt modelId="{AA251DB4-A128-4A1A-A932-551C72383E7F}">
      <dgm:prSet phldrT="[Text]"/>
      <dgm:spPr/>
      <dgm:t>
        <a:bodyPr/>
        <a:lstStyle/>
        <a:p>
          <a:r>
            <a:rPr lang="en-US"/>
            <a:t>Associate</a:t>
          </a:r>
        </a:p>
      </dgm:t>
    </dgm:pt>
    <dgm:pt modelId="{2BE54273-51AA-44B6-AECA-830115920E52}" type="parTrans" cxnId="{16BFB329-F8C9-4627-86DB-B45DC8346AA0}">
      <dgm:prSet/>
      <dgm:spPr/>
      <dgm:t>
        <a:bodyPr/>
        <a:lstStyle/>
        <a:p>
          <a:endParaRPr lang="en-US"/>
        </a:p>
      </dgm:t>
    </dgm:pt>
    <dgm:pt modelId="{AA292D0A-C940-4E7A-A177-4919A7450A13}" type="sibTrans" cxnId="{16BFB329-F8C9-4627-86DB-B45DC8346AA0}">
      <dgm:prSet/>
      <dgm:spPr/>
      <dgm:t>
        <a:bodyPr/>
        <a:lstStyle/>
        <a:p>
          <a:endParaRPr lang="en-US"/>
        </a:p>
      </dgm:t>
    </dgm:pt>
    <dgm:pt modelId="{7D998FD3-FE60-4BBF-9EA2-F91DDB048B27}">
      <dgm:prSet phldrT="[Text]"/>
      <dgm:spPr/>
      <dgm:t>
        <a:bodyPr/>
        <a:lstStyle/>
        <a:p>
          <a:r>
            <a:rPr lang="en-US"/>
            <a:t>Manager 2</a:t>
          </a:r>
        </a:p>
      </dgm:t>
    </dgm:pt>
    <dgm:pt modelId="{2119227B-4FF6-4CFA-8F25-2619F300B12A}" type="parTrans" cxnId="{F2B12DA0-D4A0-4FD9-A12E-D8DAB6ECE791}">
      <dgm:prSet/>
      <dgm:spPr/>
      <dgm:t>
        <a:bodyPr/>
        <a:lstStyle/>
        <a:p>
          <a:endParaRPr lang="en-US"/>
        </a:p>
      </dgm:t>
    </dgm:pt>
    <dgm:pt modelId="{4AAD6C05-E3ED-4F45-8E08-8F185A865409}" type="sibTrans" cxnId="{F2B12DA0-D4A0-4FD9-A12E-D8DAB6ECE791}">
      <dgm:prSet/>
      <dgm:spPr/>
      <dgm:t>
        <a:bodyPr/>
        <a:lstStyle/>
        <a:p>
          <a:endParaRPr lang="en-US"/>
        </a:p>
      </dgm:t>
    </dgm:pt>
    <dgm:pt modelId="{27B57574-5F01-43F9-8D4E-DC336E454F5B}">
      <dgm:prSet phldrT="[Text]"/>
      <dgm:spPr/>
      <dgm:t>
        <a:bodyPr/>
        <a:lstStyle/>
        <a:p>
          <a:r>
            <a:rPr lang="en-US"/>
            <a:t>Junior Associate</a:t>
          </a:r>
        </a:p>
      </dgm:t>
    </dgm:pt>
    <dgm:pt modelId="{C37A45F3-8EF1-4B19-A2BD-76B9AC750A98}" type="parTrans" cxnId="{750AC845-E219-44D1-9410-41E2589902EA}">
      <dgm:prSet/>
      <dgm:spPr/>
      <dgm:t>
        <a:bodyPr/>
        <a:lstStyle/>
        <a:p>
          <a:endParaRPr lang="en-US"/>
        </a:p>
      </dgm:t>
    </dgm:pt>
    <dgm:pt modelId="{2E14177A-7CD6-4DCB-971C-B39846A1585F}" type="sibTrans" cxnId="{750AC845-E219-44D1-9410-41E2589902EA}">
      <dgm:prSet/>
      <dgm:spPr/>
      <dgm:t>
        <a:bodyPr/>
        <a:lstStyle/>
        <a:p>
          <a:endParaRPr lang="en-US"/>
        </a:p>
      </dgm:t>
    </dgm:pt>
    <dgm:pt modelId="{4B0114C7-2F2A-4F07-AC79-E7464078EB52}">
      <dgm:prSet phldrT="[Text]"/>
      <dgm:spPr/>
      <dgm:t>
        <a:bodyPr/>
        <a:lstStyle/>
        <a:p>
          <a:r>
            <a:rPr lang="en-US"/>
            <a:t>Senior</a:t>
          </a:r>
        </a:p>
      </dgm:t>
    </dgm:pt>
    <dgm:pt modelId="{EFF0F2C8-61A0-44AA-A123-4775C52A19B6}" type="parTrans" cxnId="{F93E806D-5FEE-432B-A552-F874A232816C}">
      <dgm:prSet/>
      <dgm:spPr/>
      <dgm:t>
        <a:bodyPr/>
        <a:lstStyle/>
        <a:p>
          <a:endParaRPr lang="en-US"/>
        </a:p>
      </dgm:t>
    </dgm:pt>
    <dgm:pt modelId="{AF57A77A-FD80-41D4-B10C-10F984BE29F6}" type="sibTrans" cxnId="{F93E806D-5FEE-432B-A552-F874A232816C}">
      <dgm:prSet/>
      <dgm:spPr/>
      <dgm:t>
        <a:bodyPr/>
        <a:lstStyle/>
        <a:p>
          <a:endParaRPr lang="en-US"/>
        </a:p>
      </dgm:t>
    </dgm:pt>
    <dgm:pt modelId="{EE3432A7-248B-4172-BBE5-1D6BA387C368}">
      <dgm:prSet phldrT="[Text]"/>
      <dgm:spPr/>
      <dgm:t>
        <a:bodyPr/>
        <a:lstStyle/>
        <a:p>
          <a:r>
            <a:rPr lang="en-US"/>
            <a:t>Mid</a:t>
          </a:r>
        </a:p>
      </dgm:t>
    </dgm:pt>
    <dgm:pt modelId="{06145316-44CE-44C9-9110-2A5CC8BA895A}" type="parTrans" cxnId="{6A744D13-C9D5-4840-BB01-D544A75080E2}">
      <dgm:prSet/>
      <dgm:spPr/>
      <dgm:t>
        <a:bodyPr/>
        <a:lstStyle/>
        <a:p>
          <a:endParaRPr lang="en-US"/>
        </a:p>
      </dgm:t>
    </dgm:pt>
    <dgm:pt modelId="{4C08922F-8DAD-4881-8659-62D717E7A8AE}" type="sibTrans" cxnId="{6A744D13-C9D5-4840-BB01-D544A75080E2}">
      <dgm:prSet/>
      <dgm:spPr/>
      <dgm:t>
        <a:bodyPr/>
        <a:lstStyle/>
        <a:p>
          <a:endParaRPr lang="en-US"/>
        </a:p>
      </dgm:t>
    </dgm:pt>
    <dgm:pt modelId="{EB6719DE-9317-4A98-AC94-BA1894AF98E8}">
      <dgm:prSet phldrT="[Text]"/>
      <dgm:spPr/>
      <dgm:t>
        <a:bodyPr/>
        <a:lstStyle/>
        <a:p>
          <a:r>
            <a:rPr lang="en-US"/>
            <a:t>Junior</a:t>
          </a:r>
        </a:p>
      </dgm:t>
    </dgm:pt>
    <dgm:pt modelId="{6EE0DE00-AF1F-459C-9688-CDC5ABB2FCEF}" type="parTrans" cxnId="{3C936CAF-4583-4E29-B470-CD29E49E5BDD}">
      <dgm:prSet/>
      <dgm:spPr/>
      <dgm:t>
        <a:bodyPr/>
        <a:lstStyle/>
        <a:p>
          <a:endParaRPr lang="en-US"/>
        </a:p>
      </dgm:t>
    </dgm:pt>
    <dgm:pt modelId="{CAAD9EC4-B737-4A96-A3D2-CAC3547D422C}" type="sibTrans" cxnId="{3C936CAF-4583-4E29-B470-CD29E49E5BDD}">
      <dgm:prSet/>
      <dgm:spPr/>
      <dgm:t>
        <a:bodyPr/>
        <a:lstStyle/>
        <a:p>
          <a:endParaRPr lang="en-US"/>
        </a:p>
      </dgm:t>
    </dgm:pt>
    <dgm:pt modelId="{F9F1E167-3DC8-4BFF-8BA9-D08A880C9B12}" type="pres">
      <dgm:prSet presAssocID="{D7D0BA3E-1EF8-4760-93BA-0D138C72AF94}" presName="mainComposite" presStyleCnt="0">
        <dgm:presLayoutVars>
          <dgm:chPref val="1"/>
          <dgm:dir/>
          <dgm:animOne val="branch"/>
          <dgm:animLvl val="lvl"/>
          <dgm:resizeHandles val="exact"/>
        </dgm:presLayoutVars>
      </dgm:prSet>
      <dgm:spPr/>
    </dgm:pt>
    <dgm:pt modelId="{1162DE90-682A-4313-BCA1-6435B517D7DE}" type="pres">
      <dgm:prSet presAssocID="{D7D0BA3E-1EF8-4760-93BA-0D138C72AF94}" presName="hierFlow" presStyleCnt="0"/>
      <dgm:spPr/>
    </dgm:pt>
    <dgm:pt modelId="{48916655-6464-4C94-A180-9BFDA3B18482}" type="pres">
      <dgm:prSet presAssocID="{D7D0BA3E-1EF8-4760-93BA-0D138C72AF94}" presName="firstBuf" presStyleCnt="0"/>
      <dgm:spPr/>
    </dgm:pt>
    <dgm:pt modelId="{4A393AAA-1AC0-425C-A16F-6C06A1A81296}" type="pres">
      <dgm:prSet presAssocID="{D7D0BA3E-1EF8-4760-93BA-0D138C72AF94}" presName="hierChild1" presStyleCnt="0">
        <dgm:presLayoutVars>
          <dgm:chPref val="1"/>
          <dgm:animOne val="branch"/>
          <dgm:animLvl val="lvl"/>
        </dgm:presLayoutVars>
      </dgm:prSet>
      <dgm:spPr/>
    </dgm:pt>
    <dgm:pt modelId="{C57C1C9C-36DD-4F5C-8BE5-BD46B050A204}" type="pres">
      <dgm:prSet presAssocID="{4D84ECB9-B360-441B-AF84-A770ABA9DFE6}" presName="Name14" presStyleCnt="0"/>
      <dgm:spPr/>
    </dgm:pt>
    <dgm:pt modelId="{08914ED0-BD76-445B-903B-CBCCB16E2F0E}" type="pres">
      <dgm:prSet presAssocID="{4D84ECB9-B360-441B-AF84-A770ABA9DFE6}" presName="level1Shape" presStyleLbl="node0" presStyleIdx="0" presStyleCnt="1">
        <dgm:presLayoutVars>
          <dgm:chPref val="3"/>
        </dgm:presLayoutVars>
      </dgm:prSet>
      <dgm:spPr/>
    </dgm:pt>
    <dgm:pt modelId="{9EBB2B44-D86C-4A6E-9A31-3D03A446CE8D}" type="pres">
      <dgm:prSet presAssocID="{4D84ECB9-B360-441B-AF84-A770ABA9DFE6}" presName="hierChild2" presStyleCnt="0"/>
      <dgm:spPr/>
    </dgm:pt>
    <dgm:pt modelId="{F4A6604D-9AB3-4C7B-945E-26CD6D72EF3E}" type="pres">
      <dgm:prSet presAssocID="{5D1701EA-447E-40E3-91F0-84779EBFF81D}" presName="Name19" presStyleLbl="parChTrans1D2" presStyleIdx="0" presStyleCnt="2"/>
      <dgm:spPr/>
    </dgm:pt>
    <dgm:pt modelId="{A86C47C0-B570-4126-A515-59964C5F06C6}" type="pres">
      <dgm:prSet presAssocID="{A39A5DF6-AF4B-4DD8-BB75-9231D45894AA}" presName="Name21" presStyleCnt="0"/>
      <dgm:spPr/>
    </dgm:pt>
    <dgm:pt modelId="{FCF1B0BF-338F-44AE-AC4A-0A72761E8D08}" type="pres">
      <dgm:prSet presAssocID="{A39A5DF6-AF4B-4DD8-BB75-9231D45894AA}" presName="level2Shape" presStyleLbl="node2" presStyleIdx="0" presStyleCnt="2"/>
      <dgm:spPr/>
    </dgm:pt>
    <dgm:pt modelId="{A5000E65-2303-47B2-8A3D-67DC9D97F360}" type="pres">
      <dgm:prSet presAssocID="{A39A5DF6-AF4B-4DD8-BB75-9231D45894AA}" presName="hierChild3" presStyleCnt="0"/>
      <dgm:spPr/>
    </dgm:pt>
    <dgm:pt modelId="{C3BE52CC-B057-458D-9257-4C3D151991ED}" type="pres">
      <dgm:prSet presAssocID="{B4C28679-DCBA-4CEA-A542-FB0B590EADCE}" presName="Name19" presStyleLbl="parChTrans1D3" presStyleIdx="0" presStyleCnt="3"/>
      <dgm:spPr/>
    </dgm:pt>
    <dgm:pt modelId="{9A780F3E-387C-4B79-8D42-C99AE5BC8B4F}" type="pres">
      <dgm:prSet presAssocID="{B01156AB-B6F3-4695-8B80-72456A4F9852}" presName="Name21" presStyleCnt="0"/>
      <dgm:spPr/>
    </dgm:pt>
    <dgm:pt modelId="{54C4ACB4-25B7-4914-8316-06C618D6685D}" type="pres">
      <dgm:prSet presAssocID="{B01156AB-B6F3-4695-8B80-72456A4F9852}" presName="level2Shape" presStyleLbl="node3" presStyleIdx="0" presStyleCnt="3"/>
      <dgm:spPr/>
    </dgm:pt>
    <dgm:pt modelId="{F04AE6F5-754D-41D8-BC20-73DEFE19B901}" type="pres">
      <dgm:prSet presAssocID="{B01156AB-B6F3-4695-8B80-72456A4F9852}" presName="hierChild3" presStyleCnt="0"/>
      <dgm:spPr/>
    </dgm:pt>
    <dgm:pt modelId="{39210411-85BE-43CC-BF8F-949BD3BCC9D6}" type="pres">
      <dgm:prSet presAssocID="{2BE54273-51AA-44B6-AECA-830115920E52}" presName="Name19" presStyleLbl="parChTrans1D3" presStyleIdx="1" presStyleCnt="3"/>
      <dgm:spPr/>
    </dgm:pt>
    <dgm:pt modelId="{37F6FB54-5E1F-4D3B-81A6-341660CA4A3A}" type="pres">
      <dgm:prSet presAssocID="{AA251DB4-A128-4A1A-A932-551C72383E7F}" presName="Name21" presStyleCnt="0"/>
      <dgm:spPr/>
    </dgm:pt>
    <dgm:pt modelId="{84EB88FE-8BD6-4BD2-870F-F1AF87C45DA8}" type="pres">
      <dgm:prSet presAssocID="{AA251DB4-A128-4A1A-A932-551C72383E7F}" presName="level2Shape" presStyleLbl="node3" presStyleIdx="1" presStyleCnt="3"/>
      <dgm:spPr/>
    </dgm:pt>
    <dgm:pt modelId="{876D9684-0247-42A7-92E1-169074A421BE}" type="pres">
      <dgm:prSet presAssocID="{AA251DB4-A128-4A1A-A932-551C72383E7F}" presName="hierChild3" presStyleCnt="0"/>
      <dgm:spPr/>
    </dgm:pt>
    <dgm:pt modelId="{9EA1C0EB-70BF-4021-AFF8-65675C1FF781}" type="pres">
      <dgm:prSet presAssocID="{2119227B-4FF6-4CFA-8F25-2619F300B12A}" presName="Name19" presStyleLbl="parChTrans1D2" presStyleIdx="1" presStyleCnt="2"/>
      <dgm:spPr/>
    </dgm:pt>
    <dgm:pt modelId="{7FEFB65E-46B4-4BA0-B126-2FF2E50FC18E}" type="pres">
      <dgm:prSet presAssocID="{7D998FD3-FE60-4BBF-9EA2-F91DDB048B27}" presName="Name21" presStyleCnt="0"/>
      <dgm:spPr/>
    </dgm:pt>
    <dgm:pt modelId="{0602412C-0CCF-4ECD-B922-98D17BD02C92}" type="pres">
      <dgm:prSet presAssocID="{7D998FD3-FE60-4BBF-9EA2-F91DDB048B27}" presName="level2Shape" presStyleLbl="node2" presStyleIdx="1" presStyleCnt="2"/>
      <dgm:spPr/>
    </dgm:pt>
    <dgm:pt modelId="{4EBA09AE-97D1-4531-90C1-06CC49389462}" type="pres">
      <dgm:prSet presAssocID="{7D998FD3-FE60-4BBF-9EA2-F91DDB048B27}" presName="hierChild3" presStyleCnt="0"/>
      <dgm:spPr/>
    </dgm:pt>
    <dgm:pt modelId="{A595067B-A1C9-4E38-B136-063185030F0C}" type="pres">
      <dgm:prSet presAssocID="{C37A45F3-8EF1-4B19-A2BD-76B9AC750A98}" presName="Name19" presStyleLbl="parChTrans1D3" presStyleIdx="2" presStyleCnt="3"/>
      <dgm:spPr/>
    </dgm:pt>
    <dgm:pt modelId="{99943CAE-B760-4F90-A6DA-1450333E42C8}" type="pres">
      <dgm:prSet presAssocID="{27B57574-5F01-43F9-8D4E-DC336E454F5B}" presName="Name21" presStyleCnt="0"/>
      <dgm:spPr/>
    </dgm:pt>
    <dgm:pt modelId="{ECE661DB-2A10-432D-B8F0-345DEDDC60FF}" type="pres">
      <dgm:prSet presAssocID="{27B57574-5F01-43F9-8D4E-DC336E454F5B}" presName="level2Shape" presStyleLbl="node3" presStyleIdx="2" presStyleCnt="3"/>
      <dgm:spPr/>
    </dgm:pt>
    <dgm:pt modelId="{62882F1F-6889-4CCA-801F-2568E4F40063}" type="pres">
      <dgm:prSet presAssocID="{27B57574-5F01-43F9-8D4E-DC336E454F5B}" presName="hierChild3" presStyleCnt="0"/>
      <dgm:spPr/>
    </dgm:pt>
    <dgm:pt modelId="{910AB9C5-CA94-4289-B1BD-78261153BD41}" type="pres">
      <dgm:prSet presAssocID="{D7D0BA3E-1EF8-4760-93BA-0D138C72AF94}" presName="bgShapesFlow" presStyleCnt="0"/>
      <dgm:spPr/>
    </dgm:pt>
    <dgm:pt modelId="{A0786021-0542-4FC3-A38C-ECE260396EA7}" type="pres">
      <dgm:prSet presAssocID="{4B0114C7-2F2A-4F07-AC79-E7464078EB52}" presName="rectComp" presStyleCnt="0"/>
      <dgm:spPr/>
    </dgm:pt>
    <dgm:pt modelId="{748FF73F-DE91-424E-8033-DEFCE5B57D1C}" type="pres">
      <dgm:prSet presAssocID="{4B0114C7-2F2A-4F07-AC79-E7464078EB52}" presName="bgRect" presStyleLbl="bgShp" presStyleIdx="0" presStyleCnt="3"/>
      <dgm:spPr/>
    </dgm:pt>
    <dgm:pt modelId="{5F84858C-F61B-4CCF-B33E-2E2F874FA15E}" type="pres">
      <dgm:prSet presAssocID="{4B0114C7-2F2A-4F07-AC79-E7464078EB52}" presName="bgRectTx" presStyleLbl="bgShp" presStyleIdx="0" presStyleCnt="3">
        <dgm:presLayoutVars>
          <dgm:bulletEnabled val="1"/>
        </dgm:presLayoutVars>
      </dgm:prSet>
      <dgm:spPr/>
    </dgm:pt>
    <dgm:pt modelId="{F6662EC5-E8A1-4813-A86D-E23554F451DF}" type="pres">
      <dgm:prSet presAssocID="{4B0114C7-2F2A-4F07-AC79-E7464078EB52}" presName="spComp" presStyleCnt="0"/>
      <dgm:spPr/>
    </dgm:pt>
    <dgm:pt modelId="{EA910B32-1CF0-4DEF-91D0-C073BE47A254}" type="pres">
      <dgm:prSet presAssocID="{4B0114C7-2F2A-4F07-AC79-E7464078EB52}" presName="vSp" presStyleCnt="0"/>
      <dgm:spPr/>
    </dgm:pt>
    <dgm:pt modelId="{53DBD232-4B65-4C64-8568-DF6A79E72423}" type="pres">
      <dgm:prSet presAssocID="{EE3432A7-248B-4172-BBE5-1D6BA387C368}" presName="rectComp" presStyleCnt="0"/>
      <dgm:spPr/>
    </dgm:pt>
    <dgm:pt modelId="{7EC3C24B-322D-4793-A621-3DBC2C590AAF}" type="pres">
      <dgm:prSet presAssocID="{EE3432A7-248B-4172-BBE5-1D6BA387C368}" presName="bgRect" presStyleLbl="bgShp" presStyleIdx="1" presStyleCnt="3"/>
      <dgm:spPr/>
    </dgm:pt>
    <dgm:pt modelId="{6BF8C7DA-628A-4374-87B2-7225F0C00C58}" type="pres">
      <dgm:prSet presAssocID="{EE3432A7-248B-4172-BBE5-1D6BA387C368}" presName="bgRectTx" presStyleLbl="bgShp" presStyleIdx="1" presStyleCnt="3">
        <dgm:presLayoutVars>
          <dgm:bulletEnabled val="1"/>
        </dgm:presLayoutVars>
      </dgm:prSet>
      <dgm:spPr/>
    </dgm:pt>
    <dgm:pt modelId="{9F085182-8288-4FC5-B293-A488919BA311}" type="pres">
      <dgm:prSet presAssocID="{EE3432A7-248B-4172-BBE5-1D6BA387C368}" presName="spComp" presStyleCnt="0"/>
      <dgm:spPr/>
    </dgm:pt>
    <dgm:pt modelId="{56D01286-CD8F-4D43-8941-CFEC6F96F2CD}" type="pres">
      <dgm:prSet presAssocID="{EE3432A7-248B-4172-BBE5-1D6BA387C368}" presName="vSp" presStyleCnt="0"/>
      <dgm:spPr/>
    </dgm:pt>
    <dgm:pt modelId="{59AD71E3-4B5F-4117-B925-D9B08234480A}" type="pres">
      <dgm:prSet presAssocID="{EB6719DE-9317-4A98-AC94-BA1894AF98E8}" presName="rectComp" presStyleCnt="0"/>
      <dgm:spPr/>
    </dgm:pt>
    <dgm:pt modelId="{46CE8446-7E93-4237-AB16-DE480E8D7236}" type="pres">
      <dgm:prSet presAssocID="{EB6719DE-9317-4A98-AC94-BA1894AF98E8}" presName="bgRect" presStyleLbl="bgShp" presStyleIdx="2" presStyleCnt="3"/>
      <dgm:spPr/>
    </dgm:pt>
    <dgm:pt modelId="{42A875A6-5E5E-4590-A50D-146F7287E0D4}" type="pres">
      <dgm:prSet presAssocID="{EB6719DE-9317-4A98-AC94-BA1894AF98E8}" presName="bgRectTx" presStyleLbl="bgShp" presStyleIdx="2" presStyleCnt="3">
        <dgm:presLayoutVars>
          <dgm:bulletEnabled val="1"/>
        </dgm:presLayoutVars>
      </dgm:prSet>
      <dgm:spPr/>
    </dgm:pt>
  </dgm:ptLst>
  <dgm:cxnLst>
    <dgm:cxn modelId="{6A744D13-C9D5-4840-BB01-D544A75080E2}" srcId="{D7D0BA3E-1EF8-4760-93BA-0D138C72AF94}" destId="{EE3432A7-248B-4172-BBE5-1D6BA387C368}" srcOrd="2" destOrd="0" parTransId="{06145316-44CE-44C9-9110-2A5CC8BA895A}" sibTransId="{4C08922F-8DAD-4881-8659-62D717E7A8AE}"/>
    <dgm:cxn modelId="{DAD9E71F-CC7D-4A0E-89AF-EDA082436BE1}" srcId="{A39A5DF6-AF4B-4DD8-BB75-9231D45894AA}" destId="{B01156AB-B6F3-4695-8B80-72456A4F9852}" srcOrd="0" destOrd="0" parTransId="{B4C28679-DCBA-4CEA-A542-FB0B590EADCE}" sibTransId="{25F54A9E-7AC2-4016-AB61-B32C2DAEA6F6}"/>
    <dgm:cxn modelId="{4BC14A27-4320-4A2D-8648-A612B932B8E3}" srcId="{D7D0BA3E-1EF8-4760-93BA-0D138C72AF94}" destId="{4D84ECB9-B360-441B-AF84-A770ABA9DFE6}" srcOrd="0" destOrd="0" parTransId="{EB78D7F5-8638-496F-9954-E11B6DA08200}" sibTransId="{9929A3CC-BF93-4B12-B425-10A87DF464C4}"/>
    <dgm:cxn modelId="{16BFB329-F8C9-4627-86DB-B45DC8346AA0}" srcId="{A39A5DF6-AF4B-4DD8-BB75-9231D45894AA}" destId="{AA251DB4-A128-4A1A-A932-551C72383E7F}" srcOrd="1" destOrd="0" parTransId="{2BE54273-51AA-44B6-AECA-830115920E52}" sibTransId="{AA292D0A-C940-4E7A-A177-4919A7450A13}"/>
    <dgm:cxn modelId="{8A781E2C-1AF2-4823-AA6C-E1EF87BDE118}" type="presOf" srcId="{C37A45F3-8EF1-4B19-A2BD-76B9AC750A98}" destId="{A595067B-A1C9-4E38-B136-063185030F0C}" srcOrd="0" destOrd="0" presId="urn:microsoft.com/office/officeart/2005/8/layout/hierarchy6"/>
    <dgm:cxn modelId="{8C53EC3D-AC44-43B6-A907-BCE87891514D}" type="presOf" srcId="{4B0114C7-2F2A-4F07-AC79-E7464078EB52}" destId="{748FF73F-DE91-424E-8033-DEFCE5B57D1C}" srcOrd="0" destOrd="0" presId="urn:microsoft.com/office/officeart/2005/8/layout/hierarchy6"/>
    <dgm:cxn modelId="{750AC845-E219-44D1-9410-41E2589902EA}" srcId="{7D998FD3-FE60-4BBF-9EA2-F91DDB048B27}" destId="{27B57574-5F01-43F9-8D4E-DC336E454F5B}" srcOrd="0" destOrd="0" parTransId="{C37A45F3-8EF1-4B19-A2BD-76B9AC750A98}" sibTransId="{2E14177A-7CD6-4DCB-971C-B39846A1585F}"/>
    <dgm:cxn modelId="{EE749069-80F0-4A23-A564-B2F83B7EFD54}" type="presOf" srcId="{B4C28679-DCBA-4CEA-A542-FB0B590EADCE}" destId="{C3BE52CC-B057-458D-9257-4C3D151991ED}" srcOrd="0" destOrd="0" presId="urn:microsoft.com/office/officeart/2005/8/layout/hierarchy6"/>
    <dgm:cxn modelId="{F93E806D-5FEE-432B-A552-F874A232816C}" srcId="{D7D0BA3E-1EF8-4760-93BA-0D138C72AF94}" destId="{4B0114C7-2F2A-4F07-AC79-E7464078EB52}" srcOrd="1" destOrd="0" parTransId="{EFF0F2C8-61A0-44AA-A123-4775C52A19B6}" sibTransId="{AF57A77A-FD80-41D4-B10C-10F984BE29F6}"/>
    <dgm:cxn modelId="{29E8006F-E4A2-4326-9357-37419CDF24F8}" type="presOf" srcId="{2BE54273-51AA-44B6-AECA-830115920E52}" destId="{39210411-85BE-43CC-BF8F-949BD3BCC9D6}" srcOrd="0" destOrd="0" presId="urn:microsoft.com/office/officeart/2005/8/layout/hierarchy6"/>
    <dgm:cxn modelId="{06D24872-278A-41AA-9D54-F7C5E70B65B3}" type="presOf" srcId="{EB6719DE-9317-4A98-AC94-BA1894AF98E8}" destId="{46CE8446-7E93-4237-AB16-DE480E8D7236}" srcOrd="0" destOrd="0" presId="urn:microsoft.com/office/officeart/2005/8/layout/hierarchy6"/>
    <dgm:cxn modelId="{E67AAC73-13C8-415D-BB87-CDB660A713D7}" type="presOf" srcId="{EE3432A7-248B-4172-BBE5-1D6BA387C368}" destId="{6BF8C7DA-628A-4374-87B2-7225F0C00C58}" srcOrd="1" destOrd="0" presId="urn:microsoft.com/office/officeart/2005/8/layout/hierarchy6"/>
    <dgm:cxn modelId="{9D975E89-12BB-4312-95B8-E37048A8C295}" type="presOf" srcId="{AA251DB4-A128-4A1A-A932-551C72383E7F}" destId="{84EB88FE-8BD6-4BD2-870F-F1AF87C45DA8}" srcOrd="0" destOrd="0" presId="urn:microsoft.com/office/officeart/2005/8/layout/hierarchy6"/>
    <dgm:cxn modelId="{E95ADE91-E497-4B50-BF40-DCF0E0C6071B}" type="presOf" srcId="{EB6719DE-9317-4A98-AC94-BA1894AF98E8}" destId="{42A875A6-5E5E-4590-A50D-146F7287E0D4}" srcOrd="1" destOrd="0" presId="urn:microsoft.com/office/officeart/2005/8/layout/hierarchy6"/>
    <dgm:cxn modelId="{F275F491-3961-40E7-947D-8F5A939C6E2E}" type="presOf" srcId="{D7D0BA3E-1EF8-4760-93BA-0D138C72AF94}" destId="{F9F1E167-3DC8-4BFF-8BA9-D08A880C9B12}" srcOrd="0" destOrd="0" presId="urn:microsoft.com/office/officeart/2005/8/layout/hierarchy6"/>
    <dgm:cxn modelId="{F2B12DA0-D4A0-4FD9-A12E-D8DAB6ECE791}" srcId="{4D84ECB9-B360-441B-AF84-A770ABA9DFE6}" destId="{7D998FD3-FE60-4BBF-9EA2-F91DDB048B27}" srcOrd="1" destOrd="0" parTransId="{2119227B-4FF6-4CFA-8F25-2619F300B12A}" sibTransId="{4AAD6C05-E3ED-4F45-8E08-8F185A865409}"/>
    <dgm:cxn modelId="{610665A2-2D6A-4E07-A565-22123807C44C}" type="presOf" srcId="{2119227B-4FF6-4CFA-8F25-2619F300B12A}" destId="{9EA1C0EB-70BF-4021-AFF8-65675C1FF781}" srcOrd="0" destOrd="0" presId="urn:microsoft.com/office/officeart/2005/8/layout/hierarchy6"/>
    <dgm:cxn modelId="{3C936CAF-4583-4E29-B470-CD29E49E5BDD}" srcId="{D7D0BA3E-1EF8-4760-93BA-0D138C72AF94}" destId="{EB6719DE-9317-4A98-AC94-BA1894AF98E8}" srcOrd="3" destOrd="0" parTransId="{6EE0DE00-AF1F-459C-9688-CDC5ABB2FCEF}" sibTransId="{CAAD9EC4-B737-4A96-A3D2-CAC3547D422C}"/>
    <dgm:cxn modelId="{734410B6-AF35-4259-AB78-6CF072A35BB9}" type="presOf" srcId="{5D1701EA-447E-40E3-91F0-84779EBFF81D}" destId="{F4A6604D-9AB3-4C7B-945E-26CD6D72EF3E}" srcOrd="0" destOrd="0" presId="urn:microsoft.com/office/officeart/2005/8/layout/hierarchy6"/>
    <dgm:cxn modelId="{D6DBA0C0-2797-4D6A-A119-A6B8BDEC25A8}" type="presOf" srcId="{27B57574-5F01-43F9-8D4E-DC336E454F5B}" destId="{ECE661DB-2A10-432D-B8F0-345DEDDC60FF}" srcOrd="0" destOrd="0" presId="urn:microsoft.com/office/officeart/2005/8/layout/hierarchy6"/>
    <dgm:cxn modelId="{BC7B3ECA-B290-4332-B847-6DEEFB1F4EDC}" type="presOf" srcId="{4D84ECB9-B360-441B-AF84-A770ABA9DFE6}" destId="{08914ED0-BD76-445B-903B-CBCCB16E2F0E}" srcOrd="0" destOrd="0" presId="urn:microsoft.com/office/officeart/2005/8/layout/hierarchy6"/>
    <dgm:cxn modelId="{7B3BA8D0-03EC-460B-9520-12C55B1C706F}" type="presOf" srcId="{7D998FD3-FE60-4BBF-9EA2-F91DDB048B27}" destId="{0602412C-0CCF-4ECD-B922-98D17BD02C92}" srcOrd="0" destOrd="0" presId="urn:microsoft.com/office/officeart/2005/8/layout/hierarchy6"/>
    <dgm:cxn modelId="{945EF4D2-8A25-4AD4-BF6D-B6B21E9E122E}" type="presOf" srcId="{B01156AB-B6F3-4695-8B80-72456A4F9852}" destId="{54C4ACB4-25B7-4914-8316-06C618D6685D}" srcOrd="0" destOrd="0" presId="urn:microsoft.com/office/officeart/2005/8/layout/hierarchy6"/>
    <dgm:cxn modelId="{72BCCED6-7118-4424-A6B1-B9C11DA4BD00}" type="presOf" srcId="{4B0114C7-2F2A-4F07-AC79-E7464078EB52}" destId="{5F84858C-F61B-4CCF-B33E-2E2F874FA15E}" srcOrd="1" destOrd="0" presId="urn:microsoft.com/office/officeart/2005/8/layout/hierarchy6"/>
    <dgm:cxn modelId="{92FC7BE3-2D62-45FD-95CE-7190C2B07A18}" type="presOf" srcId="{EE3432A7-248B-4172-BBE5-1D6BA387C368}" destId="{7EC3C24B-322D-4793-A621-3DBC2C590AAF}" srcOrd="0" destOrd="0" presId="urn:microsoft.com/office/officeart/2005/8/layout/hierarchy6"/>
    <dgm:cxn modelId="{E44C26EB-0B7B-409F-B1F0-0309B09E5684}" srcId="{4D84ECB9-B360-441B-AF84-A770ABA9DFE6}" destId="{A39A5DF6-AF4B-4DD8-BB75-9231D45894AA}" srcOrd="0" destOrd="0" parTransId="{5D1701EA-447E-40E3-91F0-84779EBFF81D}" sibTransId="{AEA46D28-41D1-4584-9239-8F2F0814CB81}"/>
    <dgm:cxn modelId="{43814EEC-AF10-41F7-AC25-04D6F4345315}" type="presOf" srcId="{A39A5DF6-AF4B-4DD8-BB75-9231D45894AA}" destId="{FCF1B0BF-338F-44AE-AC4A-0A72761E8D08}" srcOrd="0" destOrd="0" presId="urn:microsoft.com/office/officeart/2005/8/layout/hierarchy6"/>
    <dgm:cxn modelId="{0F60C1EF-AB02-4293-8196-AB678E624DC8}" type="presParOf" srcId="{F9F1E167-3DC8-4BFF-8BA9-D08A880C9B12}" destId="{1162DE90-682A-4313-BCA1-6435B517D7DE}" srcOrd="0" destOrd="0" presId="urn:microsoft.com/office/officeart/2005/8/layout/hierarchy6"/>
    <dgm:cxn modelId="{427C692F-4EDF-4271-B62E-0D33337FB9CB}" type="presParOf" srcId="{1162DE90-682A-4313-BCA1-6435B517D7DE}" destId="{48916655-6464-4C94-A180-9BFDA3B18482}" srcOrd="0" destOrd="0" presId="urn:microsoft.com/office/officeart/2005/8/layout/hierarchy6"/>
    <dgm:cxn modelId="{68FDD007-FEA1-4F7E-B88B-4D8665AA0BE1}" type="presParOf" srcId="{1162DE90-682A-4313-BCA1-6435B517D7DE}" destId="{4A393AAA-1AC0-425C-A16F-6C06A1A81296}" srcOrd="1" destOrd="0" presId="urn:microsoft.com/office/officeart/2005/8/layout/hierarchy6"/>
    <dgm:cxn modelId="{E6B30FF0-4D03-458D-A29B-D4921D398D2C}" type="presParOf" srcId="{4A393AAA-1AC0-425C-A16F-6C06A1A81296}" destId="{C57C1C9C-36DD-4F5C-8BE5-BD46B050A204}" srcOrd="0" destOrd="0" presId="urn:microsoft.com/office/officeart/2005/8/layout/hierarchy6"/>
    <dgm:cxn modelId="{90C84FD8-6756-448C-9F85-865F77F3EC3E}" type="presParOf" srcId="{C57C1C9C-36DD-4F5C-8BE5-BD46B050A204}" destId="{08914ED0-BD76-445B-903B-CBCCB16E2F0E}" srcOrd="0" destOrd="0" presId="urn:microsoft.com/office/officeart/2005/8/layout/hierarchy6"/>
    <dgm:cxn modelId="{E190516F-6FAD-4E99-B5D5-D3BA8848F15A}" type="presParOf" srcId="{C57C1C9C-36DD-4F5C-8BE5-BD46B050A204}" destId="{9EBB2B44-D86C-4A6E-9A31-3D03A446CE8D}" srcOrd="1" destOrd="0" presId="urn:microsoft.com/office/officeart/2005/8/layout/hierarchy6"/>
    <dgm:cxn modelId="{A86CB584-8815-4809-BAAC-2C936B6B8F14}" type="presParOf" srcId="{9EBB2B44-D86C-4A6E-9A31-3D03A446CE8D}" destId="{F4A6604D-9AB3-4C7B-945E-26CD6D72EF3E}" srcOrd="0" destOrd="0" presId="urn:microsoft.com/office/officeart/2005/8/layout/hierarchy6"/>
    <dgm:cxn modelId="{F5B8B250-8F44-48F0-A706-F9DFB12D878C}" type="presParOf" srcId="{9EBB2B44-D86C-4A6E-9A31-3D03A446CE8D}" destId="{A86C47C0-B570-4126-A515-59964C5F06C6}" srcOrd="1" destOrd="0" presId="urn:microsoft.com/office/officeart/2005/8/layout/hierarchy6"/>
    <dgm:cxn modelId="{118B4ABB-8D50-417F-BEC6-9F500333F3A2}" type="presParOf" srcId="{A86C47C0-B570-4126-A515-59964C5F06C6}" destId="{FCF1B0BF-338F-44AE-AC4A-0A72761E8D08}" srcOrd="0" destOrd="0" presId="urn:microsoft.com/office/officeart/2005/8/layout/hierarchy6"/>
    <dgm:cxn modelId="{E69018FF-332C-4573-A71A-A501790D8AE7}" type="presParOf" srcId="{A86C47C0-B570-4126-A515-59964C5F06C6}" destId="{A5000E65-2303-47B2-8A3D-67DC9D97F360}" srcOrd="1" destOrd="0" presId="urn:microsoft.com/office/officeart/2005/8/layout/hierarchy6"/>
    <dgm:cxn modelId="{ED5C21D6-8877-4B17-B7E6-49B5E6DB91DC}" type="presParOf" srcId="{A5000E65-2303-47B2-8A3D-67DC9D97F360}" destId="{C3BE52CC-B057-458D-9257-4C3D151991ED}" srcOrd="0" destOrd="0" presId="urn:microsoft.com/office/officeart/2005/8/layout/hierarchy6"/>
    <dgm:cxn modelId="{36B43B8B-569A-4624-B2F2-D76DBC9D937B}" type="presParOf" srcId="{A5000E65-2303-47B2-8A3D-67DC9D97F360}" destId="{9A780F3E-387C-4B79-8D42-C99AE5BC8B4F}" srcOrd="1" destOrd="0" presId="urn:microsoft.com/office/officeart/2005/8/layout/hierarchy6"/>
    <dgm:cxn modelId="{3F8A0162-E0F8-4558-A196-17E0358E0024}" type="presParOf" srcId="{9A780F3E-387C-4B79-8D42-C99AE5BC8B4F}" destId="{54C4ACB4-25B7-4914-8316-06C618D6685D}" srcOrd="0" destOrd="0" presId="urn:microsoft.com/office/officeart/2005/8/layout/hierarchy6"/>
    <dgm:cxn modelId="{CF7D7419-27A8-4640-A4BE-098166A0482A}" type="presParOf" srcId="{9A780F3E-387C-4B79-8D42-C99AE5BC8B4F}" destId="{F04AE6F5-754D-41D8-BC20-73DEFE19B901}" srcOrd="1" destOrd="0" presId="urn:microsoft.com/office/officeart/2005/8/layout/hierarchy6"/>
    <dgm:cxn modelId="{1663E023-79C4-4786-9126-D8C7973E928E}" type="presParOf" srcId="{A5000E65-2303-47B2-8A3D-67DC9D97F360}" destId="{39210411-85BE-43CC-BF8F-949BD3BCC9D6}" srcOrd="2" destOrd="0" presId="urn:microsoft.com/office/officeart/2005/8/layout/hierarchy6"/>
    <dgm:cxn modelId="{FB42A15F-EBFE-4B0F-B7E4-A47A2CF02A0B}" type="presParOf" srcId="{A5000E65-2303-47B2-8A3D-67DC9D97F360}" destId="{37F6FB54-5E1F-4D3B-81A6-341660CA4A3A}" srcOrd="3" destOrd="0" presId="urn:microsoft.com/office/officeart/2005/8/layout/hierarchy6"/>
    <dgm:cxn modelId="{D4A5D747-E276-45E2-973C-4D76980CBD40}" type="presParOf" srcId="{37F6FB54-5E1F-4D3B-81A6-341660CA4A3A}" destId="{84EB88FE-8BD6-4BD2-870F-F1AF87C45DA8}" srcOrd="0" destOrd="0" presId="urn:microsoft.com/office/officeart/2005/8/layout/hierarchy6"/>
    <dgm:cxn modelId="{6F00F1B0-8787-4EF6-8B1D-3D8413EA87BB}" type="presParOf" srcId="{37F6FB54-5E1F-4D3B-81A6-341660CA4A3A}" destId="{876D9684-0247-42A7-92E1-169074A421BE}" srcOrd="1" destOrd="0" presId="urn:microsoft.com/office/officeart/2005/8/layout/hierarchy6"/>
    <dgm:cxn modelId="{E61BFA88-856D-482A-9F3B-EFE0C6D776EC}" type="presParOf" srcId="{9EBB2B44-D86C-4A6E-9A31-3D03A446CE8D}" destId="{9EA1C0EB-70BF-4021-AFF8-65675C1FF781}" srcOrd="2" destOrd="0" presId="urn:microsoft.com/office/officeart/2005/8/layout/hierarchy6"/>
    <dgm:cxn modelId="{A3F39F52-2ACD-4BE4-9EC1-8219424C6125}" type="presParOf" srcId="{9EBB2B44-D86C-4A6E-9A31-3D03A446CE8D}" destId="{7FEFB65E-46B4-4BA0-B126-2FF2E50FC18E}" srcOrd="3" destOrd="0" presId="urn:microsoft.com/office/officeart/2005/8/layout/hierarchy6"/>
    <dgm:cxn modelId="{30428397-7D85-4A83-BA0A-2F8D445E1E1D}" type="presParOf" srcId="{7FEFB65E-46B4-4BA0-B126-2FF2E50FC18E}" destId="{0602412C-0CCF-4ECD-B922-98D17BD02C92}" srcOrd="0" destOrd="0" presId="urn:microsoft.com/office/officeart/2005/8/layout/hierarchy6"/>
    <dgm:cxn modelId="{BC6C31D9-6FC6-47ED-948F-1A6B2D697C2D}" type="presParOf" srcId="{7FEFB65E-46B4-4BA0-B126-2FF2E50FC18E}" destId="{4EBA09AE-97D1-4531-90C1-06CC49389462}" srcOrd="1" destOrd="0" presId="urn:microsoft.com/office/officeart/2005/8/layout/hierarchy6"/>
    <dgm:cxn modelId="{57CCC871-D872-4003-9461-22246D27CDDC}" type="presParOf" srcId="{4EBA09AE-97D1-4531-90C1-06CC49389462}" destId="{A595067B-A1C9-4E38-B136-063185030F0C}" srcOrd="0" destOrd="0" presId="urn:microsoft.com/office/officeart/2005/8/layout/hierarchy6"/>
    <dgm:cxn modelId="{F1484458-6440-4374-9076-7892F8B5E9CD}" type="presParOf" srcId="{4EBA09AE-97D1-4531-90C1-06CC49389462}" destId="{99943CAE-B760-4F90-A6DA-1450333E42C8}" srcOrd="1" destOrd="0" presId="urn:microsoft.com/office/officeart/2005/8/layout/hierarchy6"/>
    <dgm:cxn modelId="{A44EA3AE-12A0-49A1-B324-D67377B52FC1}" type="presParOf" srcId="{99943CAE-B760-4F90-A6DA-1450333E42C8}" destId="{ECE661DB-2A10-432D-B8F0-345DEDDC60FF}" srcOrd="0" destOrd="0" presId="urn:microsoft.com/office/officeart/2005/8/layout/hierarchy6"/>
    <dgm:cxn modelId="{E5B3B93C-7632-4E76-8F62-BBE4C117B186}" type="presParOf" srcId="{99943CAE-B760-4F90-A6DA-1450333E42C8}" destId="{62882F1F-6889-4CCA-801F-2568E4F40063}" srcOrd="1" destOrd="0" presId="urn:microsoft.com/office/officeart/2005/8/layout/hierarchy6"/>
    <dgm:cxn modelId="{8E64AB7F-098C-4F97-B7CA-AD1F5F96703F}" type="presParOf" srcId="{F9F1E167-3DC8-4BFF-8BA9-D08A880C9B12}" destId="{910AB9C5-CA94-4289-B1BD-78261153BD41}" srcOrd="1" destOrd="0" presId="urn:microsoft.com/office/officeart/2005/8/layout/hierarchy6"/>
    <dgm:cxn modelId="{0AF23398-B185-4E36-BFB6-248131ED7C4E}" type="presParOf" srcId="{910AB9C5-CA94-4289-B1BD-78261153BD41}" destId="{A0786021-0542-4FC3-A38C-ECE260396EA7}" srcOrd="0" destOrd="0" presId="urn:microsoft.com/office/officeart/2005/8/layout/hierarchy6"/>
    <dgm:cxn modelId="{2CF9D1F8-4807-4408-B876-7463124D1494}" type="presParOf" srcId="{A0786021-0542-4FC3-A38C-ECE260396EA7}" destId="{748FF73F-DE91-424E-8033-DEFCE5B57D1C}" srcOrd="0" destOrd="0" presId="urn:microsoft.com/office/officeart/2005/8/layout/hierarchy6"/>
    <dgm:cxn modelId="{F763C2D1-A2A2-432E-B7D7-5C346DFB2570}" type="presParOf" srcId="{A0786021-0542-4FC3-A38C-ECE260396EA7}" destId="{5F84858C-F61B-4CCF-B33E-2E2F874FA15E}" srcOrd="1" destOrd="0" presId="urn:microsoft.com/office/officeart/2005/8/layout/hierarchy6"/>
    <dgm:cxn modelId="{A378199D-E053-4DB0-91D2-740F1BEB92F2}" type="presParOf" srcId="{910AB9C5-CA94-4289-B1BD-78261153BD41}" destId="{F6662EC5-E8A1-4813-A86D-E23554F451DF}" srcOrd="1" destOrd="0" presId="urn:microsoft.com/office/officeart/2005/8/layout/hierarchy6"/>
    <dgm:cxn modelId="{DEE6F14F-13E3-42AC-8CD9-0614B67DA294}" type="presParOf" srcId="{F6662EC5-E8A1-4813-A86D-E23554F451DF}" destId="{EA910B32-1CF0-4DEF-91D0-C073BE47A254}" srcOrd="0" destOrd="0" presId="urn:microsoft.com/office/officeart/2005/8/layout/hierarchy6"/>
    <dgm:cxn modelId="{A395E3F1-A71F-4F35-BC97-C9BC9059A100}" type="presParOf" srcId="{910AB9C5-CA94-4289-B1BD-78261153BD41}" destId="{53DBD232-4B65-4C64-8568-DF6A79E72423}" srcOrd="2" destOrd="0" presId="urn:microsoft.com/office/officeart/2005/8/layout/hierarchy6"/>
    <dgm:cxn modelId="{B0944AD5-8454-40BF-A3CF-7E6CBED38117}" type="presParOf" srcId="{53DBD232-4B65-4C64-8568-DF6A79E72423}" destId="{7EC3C24B-322D-4793-A621-3DBC2C590AAF}" srcOrd="0" destOrd="0" presId="urn:microsoft.com/office/officeart/2005/8/layout/hierarchy6"/>
    <dgm:cxn modelId="{F4273F51-E6E3-4442-9327-3EF0B8901164}" type="presParOf" srcId="{53DBD232-4B65-4C64-8568-DF6A79E72423}" destId="{6BF8C7DA-628A-4374-87B2-7225F0C00C58}" srcOrd="1" destOrd="0" presId="urn:microsoft.com/office/officeart/2005/8/layout/hierarchy6"/>
    <dgm:cxn modelId="{1CF528CC-D5CA-4A0C-85AC-5A6B6C40558E}" type="presParOf" srcId="{910AB9C5-CA94-4289-B1BD-78261153BD41}" destId="{9F085182-8288-4FC5-B293-A488919BA311}" srcOrd="3" destOrd="0" presId="urn:microsoft.com/office/officeart/2005/8/layout/hierarchy6"/>
    <dgm:cxn modelId="{7ACC10E2-56C4-450C-A80E-C6FB950FCF75}" type="presParOf" srcId="{9F085182-8288-4FC5-B293-A488919BA311}" destId="{56D01286-CD8F-4D43-8941-CFEC6F96F2CD}" srcOrd="0" destOrd="0" presId="urn:microsoft.com/office/officeart/2005/8/layout/hierarchy6"/>
    <dgm:cxn modelId="{484F1FCD-567C-42B0-9519-E690171589AD}" type="presParOf" srcId="{910AB9C5-CA94-4289-B1BD-78261153BD41}" destId="{59AD71E3-4B5F-4117-B925-D9B08234480A}" srcOrd="4" destOrd="0" presId="urn:microsoft.com/office/officeart/2005/8/layout/hierarchy6"/>
    <dgm:cxn modelId="{13E24048-797B-47E9-9808-4F66C495296D}" type="presParOf" srcId="{59AD71E3-4B5F-4117-B925-D9B08234480A}" destId="{46CE8446-7E93-4237-AB16-DE480E8D7236}" srcOrd="0" destOrd="0" presId="urn:microsoft.com/office/officeart/2005/8/layout/hierarchy6"/>
    <dgm:cxn modelId="{AE4FA7DD-A578-4520-9D33-428976F7CCFC}" type="presParOf" srcId="{59AD71E3-4B5F-4117-B925-D9B08234480A}" destId="{42A875A6-5E5E-4590-A50D-146F7287E0D4}" srcOrd="1" destOrd="0" presId="urn:microsoft.com/office/officeart/2005/8/layout/hierarchy6"/>
  </dgm:cxnLst>
  <dgm:bg/>
  <dgm:whole/>
  <dgm:extLst>
    <a:ext uri="http://schemas.microsoft.com/office/drawing/2008/diagram">
      <dsp:dataModelExt xmlns:dsp="http://schemas.microsoft.com/office/drawing/2008/diagram" relId="rId8"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6CE8446-7E93-4237-AB16-DE480E8D7236}">
      <dsp:nvSpPr>
        <dsp:cNvPr id="0" name=""/>
        <dsp:cNvSpPr/>
      </dsp:nvSpPr>
      <dsp:spPr>
        <a:xfrm>
          <a:off x="0" y="1831776"/>
          <a:ext cx="4572000" cy="690264"/>
        </a:xfrm>
        <a:prstGeom prst="roundRect">
          <a:avLst>
            <a:gd name="adj" fmla="val 10000"/>
          </a:avLst>
        </a:prstGeom>
        <a:solidFill>
          <a:schemeClr val="accent2">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txBody>
        <a:bodyPr spcFirstLastPara="0" vert="horz" wrap="square" lIns="170688" tIns="170688" rIns="170688" bIns="170688" numCol="1" spcCol="1270" anchor="ctr" anchorCtr="0">
          <a:noAutofit/>
        </a:bodyPr>
        <a:lstStyle/>
        <a:p>
          <a:pPr marL="0" lvl="0" indent="0" algn="ctr" defTabSz="1066800">
            <a:lnSpc>
              <a:spcPct val="90000"/>
            </a:lnSpc>
            <a:spcBef>
              <a:spcPct val="0"/>
            </a:spcBef>
            <a:spcAft>
              <a:spcPct val="35000"/>
            </a:spcAft>
            <a:buNone/>
          </a:pPr>
          <a:r>
            <a:rPr lang="en-US" sz="2400" kern="1200"/>
            <a:t>Junior</a:t>
          </a:r>
        </a:p>
      </dsp:txBody>
      <dsp:txXfrm>
        <a:off x="0" y="1831776"/>
        <a:ext cx="1371600" cy="690264"/>
      </dsp:txXfrm>
    </dsp:sp>
    <dsp:sp modelId="{7EC3C24B-322D-4793-A621-3DBC2C590AAF}">
      <dsp:nvSpPr>
        <dsp:cNvPr id="0" name=""/>
        <dsp:cNvSpPr/>
      </dsp:nvSpPr>
      <dsp:spPr>
        <a:xfrm>
          <a:off x="0" y="1026467"/>
          <a:ext cx="4572000" cy="690264"/>
        </a:xfrm>
        <a:prstGeom prst="roundRect">
          <a:avLst>
            <a:gd name="adj" fmla="val 10000"/>
          </a:avLst>
        </a:prstGeom>
        <a:solidFill>
          <a:schemeClr val="accent2">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txBody>
        <a:bodyPr spcFirstLastPara="0" vert="horz" wrap="square" lIns="170688" tIns="170688" rIns="170688" bIns="170688" numCol="1" spcCol="1270" anchor="ctr" anchorCtr="0">
          <a:noAutofit/>
        </a:bodyPr>
        <a:lstStyle/>
        <a:p>
          <a:pPr marL="0" lvl="0" indent="0" algn="ctr" defTabSz="1066800">
            <a:lnSpc>
              <a:spcPct val="90000"/>
            </a:lnSpc>
            <a:spcBef>
              <a:spcPct val="0"/>
            </a:spcBef>
            <a:spcAft>
              <a:spcPct val="35000"/>
            </a:spcAft>
            <a:buNone/>
          </a:pPr>
          <a:r>
            <a:rPr lang="en-US" sz="2400" kern="1200"/>
            <a:t>Mid</a:t>
          </a:r>
        </a:p>
      </dsp:txBody>
      <dsp:txXfrm>
        <a:off x="0" y="1026467"/>
        <a:ext cx="1371600" cy="690264"/>
      </dsp:txXfrm>
    </dsp:sp>
    <dsp:sp modelId="{748FF73F-DE91-424E-8033-DEFCE5B57D1C}">
      <dsp:nvSpPr>
        <dsp:cNvPr id="0" name=""/>
        <dsp:cNvSpPr/>
      </dsp:nvSpPr>
      <dsp:spPr>
        <a:xfrm>
          <a:off x="0" y="221158"/>
          <a:ext cx="4572000" cy="690264"/>
        </a:xfrm>
        <a:prstGeom prst="roundRect">
          <a:avLst>
            <a:gd name="adj" fmla="val 10000"/>
          </a:avLst>
        </a:prstGeom>
        <a:solidFill>
          <a:schemeClr val="accent2">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txBody>
        <a:bodyPr spcFirstLastPara="0" vert="horz" wrap="square" lIns="170688" tIns="170688" rIns="170688" bIns="170688" numCol="1" spcCol="1270" anchor="ctr" anchorCtr="0">
          <a:noAutofit/>
        </a:bodyPr>
        <a:lstStyle/>
        <a:p>
          <a:pPr marL="0" lvl="0" indent="0" algn="ctr" defTabSz="1066800">
            <a:lnSpc>
              <a:spcPct val="90000"/>
            </a:lnSpc>
            <a:spcBef>
              <a:spcPct val="0"/>
            </a:spcBef>
            <a:spcAft>
              <a:spcPct val="35000"/>
            </a:spcAft>
            <a:buNone/>
          </a:pPr>
          <a:r>
            <a:rPr lang="en-US" sz="2400" kern="1200"/>
            <a:t>Senior</a:t>
          </a:r>
        </a:p>
      </dsp:txBody>
      <dsp:txXfrm>
        <a:off x="0" y="221158"/>
        <a:ext cx="1371600" cy="690264"/>
      </dsp:txXfrm>
    </dsp:sp>
    <dsp:sp modelId="{08914ED0-BD76-445B-903B-CBCCB16E2F0E}">
      <dsp:nvSpPr>
        <dsp:cNvPr id="0" name=""/>
        <dsp:cNvSpPr/>
      </dsp:nvSpPr>
      <dsp:spPr>
        <a:xfrm>
          <a:off x="2775084" y="278680"/>
          <a:ext cx="862831" cy="575220"/>
        </a:xfrm>
        <a:prstGeom prst="roundRect">
          <a:avLst>
            <a:gd name="adj" fmla="val 10000"/>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Dupty General Manager</a:t>
          </a:r>
        </a:p>
      </dsp:txBody>
      <dsp:txXfrm>
        <a:off x="2791932" y="295528"/>
        <a:ext cx="829135" cy="541524"/>
      </dsp:txXfrm>
    </dsp:sp>
    <dsp:sp modelId="{F4A6604D-9AB3-4C7B-945E-26CD6D72EF3E}">
      <dsp:nvSpPr>
        <dsp:cNvPr id="0" name=""/>
        <dsp:cNvSpPr/>
      </dsp:nvSpPr>
      <dsp:spPr>
        <a:xfrm>
          <a:off x="2365239" y="853901"/>
          <a:ext cx="841260" cy="230088"/>
        </a:xfrm>
        <a:custGeom>
          <a:avLst/>
          <a:gdLst/>
          <a:ahLst/>
          <a:cxnLst/>
          <a:rect l="0" t="0" r="0" b="0"/>
          <a:pathLst>
            <a:path>
              <a:moveTo>
                <a:pt x="841260" y="0"/>
              </a:moveTo>
              <a:lnTo>
                <a:pt x="841260" y="115044"/>
              </a:lnTo>
              <a:lnTo>
                <a:pt x="0" y="115044"/>
              </a:lnTo>
              <a:lnTo>
                <a:pt x="0" y="230088"/>
              </a:lnTo>
            </a:path>
          </a:pathLst>
        </a:custGeom>
        <a:noFill/>
        <a:ln w="25400"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CF1B0BF-338F-44AE-AC4A-0A72761E8D08}">
      <dsp:nvSpPr>
        <dsp:cNvPr id="0" name=""/>
        <dsp:cNvSpPr/>
      </dsp:nvSpPr>
      <dsp:spPr>
        <a:xfrm>
          <a:off x="1933824" y="1083989"/>
          <a:ext cx="862831" cy="575220"/>
        </a:xfrm>
        <a:prstGeom prst="roundRect">
          <a:avLst>
            <a:gd name="adj" fmla="val 10000"/>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Manager 1</a:t>
          </a:r>
        </a:p>
      </dsp:txBody>
      <dsp:txXfrm>
        <a:off x="1950672" y="1100837"/>
        <a:ext cx="829135" cy="541524"/>
      </dsp:txXfrm>
    </dsp:sp>
    <dsp:sp modelId="{C3BE52CC-B057-458D-9257-4C3D151991ED}">
      <dsp:nvSpPr>
        <dsp:cNvPr id="0" name=""/>
        <dsp:cNvSpPr/>
      </dsp:nvSpPr>
      <dsp:spPr>
        <a:xfrm>
          <a:off x="1804399" y="1659210"/>
          <a:ext cx="560840" cy="230088"/>
        </a:xfrm>
        <a:custGeom>
          <a:avLst/>
          <a:gdLst/>
          <a:ahLst/>
          <a:cxnLst/>
          <a:rect l="0" t="0" r="0" b="0"/>
          <a:pathLst>
            <a:path>
              <a:moveTo>
                <a:pt x="560840" y="0"/>
              </a:moveTo>
              <a:lnTo>
                <a:pt x="560840" y="115044"/>
              </a:lnTo>
              <a:lnTo>
                <a:pt x="0" y="115044"/>
              </a:lnTo>
              <a:lnTo>
                <a:pt x="0" y="230088"/>
              </a:lnTo>
            </a:path>
          </a:pathLst>
        </a:custGeom>
        <a:noFill/>
        <a:ln w="25400" cap="flat" cmpd="sng" algn="ctr">
          <a:solidFill>
            <a:schemeClr val="accent3">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4C4ACB4-25B7-4914-8316-06C618D6685D}">
      <dsp:nvSpPr>
        <dsp:cNvPr id="0" name=""/>
        <dsp:cNvSpPr/>
      </dsp:nvSpPr>
      <dsp:spPr>
        <a:xfrm>
          <a:off x="1372984" y="1889298"/>
          <a:ext cx="862831" cy="575220"/>
        </a:xfrm>
        <a:prstGeom prst="roundRect">
          <a:avLst>
            <a:gd name="adj" fmla="val 10000"/>
          </a:avLst>
        </a:prstGeom>
        <a:solidFill>
          <a:schemeClr val="accent3">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Asst Manager</a:t>
          </a:r>
        </a:p>
      </dsp:txBody>
      <dsp:txXfrm>
        <a:off x="1389832" y="1906146"/>
        <a:ext cx="829135" cy="541524"/>
      </dsp:txXfrm>
    </dsp:sp>
    <dsp:sp modelId="{39210411-85BE-43CC-BF8F-949BD3BCC9D6}">
      <dsp:nvSpPr>
        <dsp:cNvPr id="0" name=""/>
        <dsp:cNvSpPr/>
      </dsp:nvSpPr>
      <dsp:spPr>
        <a:xfrm>
          <a:off x="2365239" y="1659210"/>
          <a:ext cx="560840" cy="230088"/>
        </a:xfrm>
        <a:custGeom>
          <a:avLst/>
          <a:gdLst/>
          <a:ahLst/>
          <a:cxnLst/>
          <a:rect l="0" t="0" r="0" b="0"/>
          <a:pathLst>
            <a:path>
              <a:moveTo>
                <a:pt x="0" y="0"/>
              </a:moveTo>
              <a:lnTo>
                <a:pt x="0" y="115044"/>
              </a:lnTo>
              <a:lnTo>
                <a:pt x="560840" y="115044"/>
              </a:lnTo>
              <a:lnTo>
                <a:pt x="560840" y="230088"/>
              </a:lnTo>
            </a:path>
          </a:pathLst>
        </a:custGeom>
        <a:noFill/>
        <a:ln w="25400" cap="flat" cmpd="sng" algn="ctr">
          <a:solidFill>
            <a:schemeClr val="accent3">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4EB88FE-8BD6-4BD2-870F-F1AF87C45DA8}">
      <dsp:nvSpPr>
        <dsp:cNvPr id="0" name=""/>
        <dsp:cNvSpPr/>
      </dsp:nvSpPr>
      <dsp:spPr>
        <a:xfrm>
          <a:off x="2494664" y="1889298"/>
          <a:ext cx="862831" cy="575220"/>
        </a:xfrm>
        <a:prstGeom prst="roundRect">
          <a:avLst>
            <a:gd name="adj" fmla="val 10000"/>
          </a:avLst>
        </a:prstGeom>
        <a:solidFill>
          <a:schemeClr val="accent3">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Associate</a:t>
          </a:r>
        </a:p>
      </dsp:txBody>
      <dsp:txXfrm>
        <a:off x="2511512" y="1906146"/>
        <a:ext cx="829135" cy="541524"/>
      </dsp:txXfrm>
    </dsp:sp>
    <dsp:sp modelId="{9EA1C0EB-70BF-4021-AFF8-65675C1FF781}">
      <dsp:nvSpPr>
        <dsp:cNvPr id="0" name=""/>
        <dsp:cNvSpPr/>
      </dsp:nvSpPr>
      <dsp:spPr>
        <a:xfrm>
          <a:off x="3206500" y="853901"/>
          <a:ext cx="841260" cy="230088"/>
        </a:xfrm>
        <a:custGeom>
          <a:avLst/>
          <a:gdLst/>
          <a:ahLst/>
          <a:cxnLst/>
          <a:rect l="0" t="0" r="0" b="0"/>
          <a:pathLst>
            <a:path>
              <a:moveTo>
                <a:pt x="0" y="0"/>
              </a:moveTo>
              <a:lnTo>
                <a:pt x="0" y="115044"/>
              </a:lnTo>
              <a:lnTo>
                <a:pt x="841260" y="115044"/>
              </a:lnTo>
              <a:lnTo>
                <a:pt x="841260" y="230088"/>
              </a:lnTo>
            </a:path>
          </a:pathLst>
        </a:custGeom>
        <a:noFill/>
        <a:ln w="25400"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602412C-0CCF-4ECD-B922-98D17BD02C92}">
      <dsp:nvSpPr>
        <dsp:cNvPr id="0" name=""/>
        <dsp:cNvSpPr/>
      </dsp:nvSpPr>
      <dsp:spPr>
        <a:xfrm>
          <a:off x="3616344" y="1083989"/>
          <a:ext cx="862831" cy="575220"/>
        </a:xfrm>
        <a:prstGeom prst="roundRect">
          <a:avLst>
            <a:gd name="adj" fmla="val 10000"/>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Manager 2</a:t>
          </a:r>
        </a:p>
      </dsp:txBody>
      <dsp:txXfrm>
        <a:off x="3633192" y="1100837"/>
        <a:ext cx="829135" cy="541524"/>
      </dsp:txXfrm>
    </dsp:sp>
    <dsp:sp modelId="{A595067B-A1C9-4E38-B136-063185030F0C}">
      <dsp:nvSpPr>
        <dsp:cNvPr id="0" name=""/>
        <dsp:cNvSpPr/>
      </dsp:nvSpPr>
      <dsp:spPr>
        <a:xfrm>
          <a:off x="4002040" y="1659210"/>
          <a:ext cx="91440" cy="230088"/>
        </a:xfrm>
        <a:custGeom>
          <a:avLst/>
          <a:gdLst/>
          <a:ahLst/>
          <a:cxnLst/>
          <a:rect l="0" t="0" r="0" b="0"/>
          <a:pathLst>
            <a:path>
              <a:moveTo>
                <a:pt x="45720" y="0"/>
              </a:moveTo>
              <a:lnTo>
                <a:pt x="45720" y="230088"/>
              </a:lnTo>
            </a:path>
          </a:pathLst>
        </a:custGeom>
        <a:noFill/>
        <a:ln w="25400" cap="flat" cmpd="sng" algn="ctr">
          <a:solidFill>
            <a:schemeClr val="accent3">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CE661DB-2A10-432D-B8F0-345DEDDC60FF}">
      <dsp:nvSpPr>
        <dsp:cNvPr id="0" name=""/>
        <dsp:cNvSpPr/>
      </dsp:nvSpPr>
      <dsp:spPr>
        <a:xfrm>
          <a:off x="3616344" y="1889298"/>
          <a:ext cx="862831" cy="575220"/>
        </a:xfrm>
        <a:prstGeom prst="roundRect">
          <a:avLst>
            <a:gd name="adj" fmla="val 10000"/>
          </a:avLst>
        </a:prstGeom>
        <a:solidFill>
          <a:schemeClr val="accent3">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US" sz="1000" kern="1200"/>
            <a:t>Junior Associate</a:t>
          </a:r>
        </a:p>
      </dsp:txBody>
      <dsp:txXfrm>
        <a:off x="3633192" y="1906146"/>
        <a:ext cx="829135" cy="541524"/>
      </dsp:txXfrm>
    </dsp:sp>
  </dsp:spTree>
</dsp:drawing>
</file>

<file path=xl/diagrams/layout1.xml><?xml version="1.0" encoding="utf-8"?>
<dgm:layoutDef xmlns:dgm="http://schemas.openxmlformats.org/drawingml/2006/diagram" xmlns:a="http://schemas.openxmlformats.org/drawingml/2006/main" uniqueId="urn:microsoft.com/office/officeart/2005/8/layout/hierarchy6">
  <dgm:title val=""/>
  <dgm:desc val=""/>
  <dgm:catLst>
    <dgm:cat type="hierarchy" pri="3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 modelId="4">
          <dgm:prSet phldr="1"/>
        </dgm:pt>
        <dgm:pt modelId="5">
          <dgm:prSet phldr="1"/>
        </dgm:pt>
        <dgm:pt modelId="6">
          <dgm:prSet phldr="1"/>
        </dgm:pt>
      </dgm:ptLst>
      <dgm:cxnLst>
        <dgm:cxn modelId="7" srcId="0" destId="1" srcOrd="0" destOrd="0"/>
        <dgm:cxn modelId="8" srcId="1" destId="2" srcOrd="0" destOrd="0"/>
        <dgm:cxn modelId="9" srcId="1" destId="3" srcOrd="1" destOrd="0"/>
        <dgm:cxn modelId="23" srcId="2" destId="21" srcOrd="0" destOrd="0"/>
        <dgm:cxn modelId="24" srcId="2" destId="22" srcOrd="1" destOrd="0"/>
        <dgm:cxn modelId="33" srcId="3" destId="31" srcOrd="0" destOrd="0"/>
        <dgm:cxn modelId="10" srcId="0" destId="4" srcOrd="1" destOrd="0"/>
        <dgm:cxn modelId="11" srcId="0" destId="5" srcOrd="2" destOrd="0"/>
        <dgm:cxn modelId="12" srcId="0" destId="6" srcOrd="3" destOrd="0"/>
      </dgm:cxnLst>
      <dgm:bg/>
      <dgm:whole/>
    </dgm:dataModel>
  </dgm:sampData>
  <dgm:styleData>
    <dgm:dataModel>
      <dgm:ptLst>
        <dgm:pt modelId="0" type="doc"/>
        <dgm:pt modelId="1"/>
        <dgm:pt modelId="11"/>
        <dgm:pt modelId="12"/>
        <dgm:pt modelId="2"/>
        <dgm:pt modelId="3"/>
      </dgm:ptLst>
      <dgm:cxnLst>
        <dgm:cxn modelId="4" srcId="0" destId="1" srcOrd="0" destOrd="0"/>
        <dgm:cxn modelId="13" srcId="1" destId="11" srcOrd="0" destOrd="0"/>
        <dgm:cxn modelId="14" srcId="1" destId="12" srcOrd="1" destOrd="0"/>
        <dgm:cxn modelId="5" srcId="0" destId="2" srcOrd="1" destOrd="0"/>
        <dgm:cxn modelId="6" srcId="0" destId="3" srcOrd="2" destOrd="0"/>
      </dgm:cxnLst>
      <dgm:bg/>
      <dgm:whole/>
    </dgm:dataModel>
  </dgm:styleData>
  <dgm:clrData>
    <dgm:dataModel>
      <dgm:ptLst>
        <dgm:pt modelId="0" type="doc"/>
        <dgm:pt modelId="1"/>
        <dgm:pt modelId="2"/>
        <dgm:pt modelId="21"/>
        <dgm:pt modelId="211"/>
        <dgm:pt modelId="3"/>
        <dgm:pt modelId="31"/>
        <dgm:pt modelId="311"/>
        <dgm:pt modelId="4"/>
        <dgm:pt modelId="5"/>
        <dgm:pt modelId="6"/>
        <dgm:pt modelId="7"/>
      </dgm:ptLst>
      <dgm:cxnLst>
        <dgm:cxn modelId="8" srcId="0" destId="1" srcOrd="0" destOrd="0"/>
        <dgm:cxn modelId="9" srcId="1" destId="2" srcOrd="0" destOrd="0"/>
        <dgm:cxn modelId="10" srcId="1" destId="3" srcOrd="1" destOrd="0"/>
        <dgm:cxn modelId="23" srcId="2" destId="21" srcOrd="0" destOrd="0"/>
        <dgm:cxn modelId="24" srcId="21" destId="211" srcOrd="0" destOrd="0"/>
        <dgm:cxn modelId="33" srcId="3" destId="31" srcOrd="0" destOrd="0"/>
        <dgm:cxn modelId="34" srcId="31" destId="311" srcOrd="0" destOrd="0"/>
        <dgm:cxn modelId="11" srcId="0" destId="4" srcOrd="1" destOrd="0"/>
        <dgm:cxn modelId="12" srcId="0" destId="5" srcOrd="2" destOrd="0"/>
        <dgm:cxn modelId="13" srcId="0" destId="6" srcOrd="3" destOrd="0"/>
        <dgm:cxn modelId="14" srcId="0" destId="7" srcOrd="4" destOrd="0"/>
      </dgm:cxnLst>
      <dgm:bg/>
      <dgm:whole/>
    </dgm:dataModel>
  </dgm:clrData>
  <dgm:layoutNode name="mainComposite">
    <dgm:varLst>
      <dgm:chPref val="1"/>
      <dgm:dir/>
      <dgm:animOne val="branch"/>
      <dgm:animLvl val="lvl"/>
      <dgm:resizeHandles val="exact"/>
    </dgm:varLst>
    <dgm:alg type="composite">
      <dgm:param type="vertAlign" val="mid"/>
      <dgm:param type="horzAlign" val="ctr"/>
    </dgm:alg>
    <dgm:shape xmlns:r="http://schemas.openxmlformats.org/officeDocument/2006/relationships" r:blip="">
      <dgm:adjLst/>
    </dgm:shape>
    <dgm:presOf/>
    <dgm:choose name="Name0">
      <dgm:if name="Name1" axis="ch" ptType="node" func="cnt" op="gte" val="2">
        <dgm:choose name="Name2">
          <dgm:if name="Name3" func="var" arg="dir" op="equ" val="norm">
            <dgm:constrLst>
              <dgm:constr type="l" for="ch" forName="hierFlow" refType="w" fact="0.3"/>
              <dgm:constr type="t" for="ch" forName="hierFlow"/>
              <dgm:constr type="r" for="ch" forName="hierFlow" refType="w" fact="0.98"/>
              <dgm:constr type="b" for="ch" forName="hierFlow" refType="h" fact="0.98"/>
              <dgm:constr type="l" for="ch" forName="bgShapesFlow"/>
              <dgm:constr type="t" for="ch" forName="bgShapesFlow"/>
              <dgm:constr type="r" for="ch" forName="bgShapesFlow" refType="w"/>
              <dgm:constr type="b" for="ch" forName="bgShapesFlow" refType="h"/>
              <dgm:constr type="w" for="des" forName="level1Shape" refType="w"/>
              <dgm:constr type="h" for="des" forName="level1Shape" refType="w" refFor="des" refForName="level1Shape" fact="0.66667"/>
              <dgm:constr type="w" for="des" forName="level2Shape" refType="w" refFor="des" refForName="level1Shape" op="equ"/>
              <dgm:constr type="h" for="des" forName="level2Shape" refType="h" refFor="des" refForName="level1Shape" op="equ"/>
              <dgm:constr type="sp" for="des" refType="h" refFor="des" refForName="level1Shape" op="equ" fact="0.4"/>
              <dgm:constr type="sibSp" for="des" forName="hierChild1" refType="w" refFor="des" refForName="level1Shape" op="equ" fact="0.3"/>
              <dgm:constr type="sibSp" for="des" forName="hierChild2" refType="sibSp" refFor="des" refForName="hierChild1" op="equ"/>
              <dgm:constr type="sibSp" for="des" forName="hierChild3" refType="sibSp" refFor="des" refForName="hierChild1" op="equ"/>
              <dgm:constr type="userA" for="des" refType="h" refFor="des" refForName="level1Shape" op="equ"/>
              <dgm:constr type="userB" for="des" refType="sp" refFor="des" op="equ"/>
              <dgm:constr type="h" for="des" forName="firstBuf" refType="h" refFor="des" refForName="level1Shape" fact="0.1"/>
            </dgm:constrLst>
          </dgm:if>
          <dgm:else name="Name4">
            <dgm:constrLst>
              <dgm:constr type="l" for="ch" forName="hierFlow" refType="w" fact="0.02"/>
              <dgm:constr type="t" for="ch" forName="hierFlow"/>
              <dgm:constr type="r" for="ch" forName="hierFlow" refType="w" fact="0.7"/>
              <dgm:constr type="b" for="ch" forName="hierFlow" refType="h" fact="0.98"/>
              <dgm:constr type="l" for="ch" forName="bgShapesFlow"/>
              <dgm:constr type="t" for="ch" forName="bgShapesFlow"/>
              <dgm:constr type="r" for="ch" forName="bgShapesFlow" refType="w"/>
              <dgm:constr type="b" for="ch" forName="bgShapesFlow" refType="h"/>
              <dgm:constr type="w" for="des" forName="level1Shape" refType="w"/>
              <dgm:constr type="h" for="des" forName="level1Shape" refType="w" refFor="des" refForName="level1Shape" fact="0.66667"/>
              <dgm:constr type="w" for="des" forName="level2Shape" refType="w" refFor="des" refForName="level1Shape" op="equ"/>
              <dgm:constr type="h" for="des" forName="level2Shape" refType="h" refFor="des" refForName="level1Shape" op="equ"/>
              <dgm:constr type="sp" for="des" refType="h" refFor="des" refForName="level1Shape" op="equ" fact="0.4"/>
              <dgm:constr type="sibSp" for="des" forName="hierChild1" refType="w" refFor="des" refForName="level1Shape" op="equ" fact="0.3"/>
              <dgm:constr type="sibSp" for="des" forName="hierChild2" refType="sibSp" refFor="des" refForName="hierChild1" op="equ"/>
              <dgm:constr type="sibSp" for="des" forName="hierChild3" refType="sibSp" refFor="des" refForName="hierChild1" op="equ"/>
              <dgm:constr type="userA" for="des" refType="h" refFor="des" refForName="level1Shape" op="equ"/>
              <dgm:constr type="userB" for="des" refType="sp" refFor="des" op="equ"/>
              <dgm:constr type="h" for="des" forName="firstBuf" refType="h" refFor="des" refForName="level1Shape" fact="0.1"/>
            </dgm:constrLst>
          </dgm:else>
        </dgm:choose>
      </dgm:if>
      <dgm:else name="Name5">
        <dgm:constrLst>
          <dgm:constr type="l" for="ch" forName="hierFlow"/>
          <dgm:constr type="t" for="ch" forName="hierFlow"/>
          <dgm:constr type="r" for="ch" forName="hierFlow" refType="w"/>
          <dgm:constr type="b" for="ch" forName="hierFlow" refType="h"/>
          <dgm:constr type="l" for="ch" forName="bgShapesFlow"/>
          <dgm:constr type="t" for="ch" forName="bgShapesFlow"/>
          <dgm:constr type="r" for="ch" forName="bgShapesFlow" refType="w"/>
          <dgm:constr type="b" for="ch" forName="bgShapesFlow" refType="h"/>
          <dgm:constr type="w" for="des" forName="level1Shape" refType="w"/>
          <dgm:constr type="h" for="des" forName="level1Shape" refType="w" refFor="des" refForName="level1Shape" fact="0.66667"/>
          <dgm:constr type="w" for="des" forName="level2Shape" refType="w" refFor="des" refForName="level1Shape" op="equ"/>
          <dgm:constr type="h" for="des" forName="level2Shape" refType="h" refFor="des" refForName="level1Shape" op="equ"/>
          <dgm:constr type="sp" for="des" refType="h" refFor="des" refForName="level1Shape" op="equ" fact="0.4"/>
          <dgm:constr type="sibSp" for="des" forName="hierChild1" refType="w" refFor="des" refForName="level1Shape" op="equ" fact="0.3"/>
          <dgm:constr type="sibSp" for="des" forName="hierChild2" refType="sibSp" refFor="des" refForName="hierChild1" op="equ"/>
          <dgm:constr type="sibSp" for="des" forName="hierChild3" refType="sibSp" refFor="des" refForName="hierChild1" op="equ"/>
          <dgm:constr type="userA" for="des" refType="h" refFor="des" refForName="level1Shape" op="equ"/>
          <dgm:constr type="userB" for="des" refType="sp" refFor="des" op="equ"/>
          <dgm:constr type="h" for="des" forName="firstBuf" refType="h" refFor="des" refForName="level1Shape" fact="0.1"/>
        </dgm:constrLst>
      </dgm:else>
    </dgm:choose>
    <dgm:ruleLst/>
    <dgm:layoutNode name="hierFlow">
      <dgm:alg type="lin">
        <dgm:param type="linDir" val="fromT"/>
        <dgm:param type="nodeVertAlign" val="t"/>
        <dgm:param type="vertAlign" val="t"/>
        <dgm:param type="nodeHorzAlign" val="ctr"/>
        <dgm:param type="fallback" val="2D"/>
      </dgm:alg>
      <dgm:shape xmlns:r="http://schemas.openxmlformats.org/officeDocument/2006/relationships" r:blip="">
        <dgm:adjLst/>
      </dgm:shape>
      <dgm:presOf/>
      <dgm:constrLst/>
      <dgm:ruleLst/>
      <dgm:choose name="Name6">
        <dgm:if name="Name7" axis="ch" ptType="node" func="cnt" op="gte" val="2">
          <dgm:layoutNode name="firstBuf">
            <dgm:alg type="sp"/>
            <dgm:shape xmlns:r="http://schemas.openxmlformats.org/officeDocument/2006/relationships" r:blip="">
              <dgm:adjLst/>
            </dgm:shape>
            <dgm:presOf/>
            <dgm:constrLst/>
            <dgm:ruleLst/>
          </dgm:layoutNode>
        </dgm:if>
        <dgm:else name="Name8"/>
      </dgm:choose>
      <dgm:layoutNode name="hierChild1">
        <dgm:varLst>
          <dgm:chPref val="1"/>
          <dgm:animOne val="branch"/>
          <dgm:animLvl val="lvl"/>
        </dgm:varLst>
        <dgm:choose name="Name9">
          <dgm:if name="Name10" func="var" arg="dir" op="equ" val="norm">
            <dgm:alg type="hierChild">
              <dgm:param type="linDir" val="fromL"/>
              <dgm:param type="vertAlign" val="t"/>
            </dgm:alg>
          </dgm:if>
          <dgm:else name="Name11">
            <dgm:alg type="hierChild">
              <dgm:param type="linDir" val="fromR"/>
              <dgm:param type="vertAlign" val="t"/>
            </dgm:alg>
          </dgm:else>
        </dgm:choose>
        <dgm:shape xmlns:r="http://schemas.openxmlformats.org/officeDocument/2006/relationships" r:blip="">
          <dgm:adjLst/>
        </dgm:shape>
        <dgm:presOf/>
        <dgm:constrLst>
          <dgm:constr type="primFontSz" for="des" ptType="node" op="equ"/>
        </dgm:constrLst>
        <dgm:ruleLst/>
        <dgm:forEach name="Name12" axis="ch" cnt="3">
          <dgm:forEach name="Name13" axis="self" ptType="node">
            <dgm:layoutNode name="Name14">
              <dgm:alg type="hierRoot"/>
              <dgm:shape xmlns:r="http://schemas.openxmlformats.org/officeDocument/2006/relationships" r:blip="">
                <dgm:adjLst/>
              </dgm:shape>
              <dgm:presOf/>
              <dgm:constrLst/>
              <dgm:ruleLst/>
              <dgm:layoutNode name="level1Shape" styleLbl="node0">
                <dgm:varLst>
                  <dgm:chPref val="3"/>
                </dgm:varLst>
                <dgm:alg type="tx"/>
                <dgm:shape xmlns:r="http://schemas.openxmlformats.org/officeDocument/2006/relationships" type="roundRect" r:blip="">
                  <dgm:adjLst>
                    <dgm:adj idx="1" val="0.1"/>
                  </dgm:adjLst>
                </dgm:shape>
                <dgm:presOf axis="self"/>
                <dgm:constrLst>
                  <dgm:constr type="primFontSz" val="65"/>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hierChild2">
                <dgm:choose name="Name15">
                  <dgm:if name="Name16" func="var" arg="dir" op="equ" val="norm">
                    <dgm:alg type="hierChild">
                      <dgm:param type="linDir" val="fromL"/>
                    </dgm:alg>
                  </dgm:if>
                  <dgm:else name="Name17">
                    <dgm:alg type="hierChild">
                      <dgm:param type="linDir" val="fromR"/>
                    </dgm:alg>
                  </dgm:else>
                </dgm:choose>
                <dgm:shape xmlns:r="http://schemas.openxmlformats.org/officeDocument/2006/relationships" r:blip="">
                  <dgm:adjLst/>
                </dgm:shape>
                <dgm:presOf/>
                <dgm:constrLst/>
                <dgm:ruleLst/>
                <dgm:forEach name="repeat" axis="ch">
                  <dgm:forEach name="Name18" axis="self" ptType="parTrans" cnt="1">
                    <dgm:layoutNode name="Name19">
                      <dgm:alg type="conn">
                        <dgm:param type="dim" val="1D"/>
                        <dgm:param type="endSty" val="noArr"/>
                        <dgm:param type="connRout" val="bend"/>
                        <dgm:param type="begPts" val="bCtr"/>
                        <dgm:param type="endPts" val="tCtr"/>
                      </dgm:alg>
                      <dgm:shape xmlns:r="http://schemas.openxmlformats.org/officeDocument/2006/relationships" type="conn" r:blip="">
                        <dgm:adjLst/>
                      </dgm:shape>
                      <dgm:presOf axis="self"/>
                      <dgm:constrLst>
                        <dgm:constr type="w" val="1"/>
                        <dgm:constr type="h" val="1"/>
                        <dgm:constr type="begPad"/>
                        <dgm:constr type="endPad"/>
                      </dgm:constrLst>
                      <dgm:ruleLst/>
                    </dgm:layoutNode>
                  </dgm:forEach>
                  <dgm:forEach name="Name20" axis="self" ptType="node">
                    <dgm:layoutNode name="Name21">
                      <dgm:alg type="hierRoot"/>
                      <dgm:shape xmlns:r="http://schemas.openxmlformats.org/officeDocument/2006/relationships" r:blip="">
                        <dgm:adjLst/>
                      </dgm:shape>
                      <dgm:presOf/>
                      <dgm:constrLst/>
                      <dgm:ruleLst/>
                      <dgm:layoutNode name="level2Shape">
                        <dgm:alg type="tx"/>
                        <dgm:shape xmlns:r="http://schemas.openxmlformats.org/officeDocument/2006/relationships" type="roundRect" r:blip="">
                          <dgm:adjLst>
                            <dgm:adj idx="1" val="0.1"/>
                          </dgm:adjLst>
                        </dgm:shape>
                        <dgm:presOf axis="self"/>
                        <dgm:constrLst>
                          <dgm:constr type="primFontSz" val="65"/>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hierChild3">
                        <dgm:choose name="Name22">
                          <dgm:if name="Name23" func="var" arg="dir" op="equ" val="norm">
                            <dgm:alg type="hierChild">
                              <dgm:param type="linDir" val="fromL"/>
                            </dgm:alg>
                          </dgm:if>
                          <dgm:else name="Name24">
                            <dgm:alg type="hierChild">
                              <dgm:param type="linDir" val="fromR"/>
                            </dgm:alg>
                          </dgm:else>
                        </dgm:choose>
                        <dgm:shape xmlns:r="http://schemas.openxmlformats.org/officeDocument/2006/relationships" r:blip="">
                          <dgm:adjLst/>
                        </dgm:shape>
                        <dgm:presOf/>
                        <dgm:constrLst/>
                        <dgm:ruleLst/>
                        <dgm:forEach name="Name25" ref="repeat"/>
                      </dgm:layoutNode>
                    </dgm:layoutNode>
                  </dgm:forEach>
                </dgm:forEach>
              </dgm:layoutNode>
            </dgm:layoutNode>
          </dgm:forEach>
        </dgm:forEach>
      </dgm:layoutNode>
    </dgm:layoutNode>
    <dgm:layoutNode name="bgShapesFlow">
      <dgm:alg type="lin">
        <dgm:param type="linDir" val="fromT"/>
        <dgm:param type="nodeVertAlign" val="t"/>
        <dgm:param type="vertAlign" val="t"/>
        <dgm:param type="nodeHorzAlign" val="ctr"/>
      </dgm:alg>
      <dgm:shape xmlns:r="http://schemas.openxmlformats.org/officeDocument/2006/relationships" r:blip="">
        <dgm:adjLst/>
      </dgm:shape>
      <dgm:presOf/>
      <dgm:constrLst>
        <dgm:constr type="userB"/>
        <dgm:constr type="w" for="ch" forName="rectComp" refType="w"/>
        <dgm:constr type="h" for="ch" forName="rectComp" refType="h"/>
        <dgm:constr type="w" for="des" forName="bgRect" refType="w"/>
        <dgm:constr type="primFontSz" for="des" forName="bgRectTx" op="equ"/>
      </dgm:constrLst>
      <dgm:ruleLst/>
      <dgm:forEach name="Name26" axis="ch" ptType="node" st="2">
        <dgm:layoutNode name="rectComp">
          <dgm:alg type="composite">
            <dgm:param type="vertAlign" val="t"/>
            <dgm:param type="horzAlign" val="ctr"/>
          </dgm:alg>
          <dgm:shape xmlns:r="http://schemas.openxmlformats.org/officeDocument/2006/relationships" r:blip="">
            <dgm:adjLst/>
          </dgm:shape>
          <dgm:presOf/>
          <dgm:choose name="Name27">
            <dgm:if name="Name28" func="var" arg="dir" op="equ" val="norm">
              <dgm:constrLst>
                <dgm:constr type="userA"/>
                <dgm:constr type="l" for="ch" forName="bgRect"/>
                <dgm:constr type="t" for="ch" forName="bgRect"/>
                <dgm:constr type="h" for="ch" forName="bgRect" refType="userA" fact="1.2"/>
                <dgm:constr type="l" for="ch" forName="bgRectTx"/>
                <dgm:constr type="t" for="ch" forName="bgRectTx"/>
                <dgm:constr type="w" for="ch" forName="bgRectTx" refType="w" refFor="ch" refForName="bgRect" fact="0.3"/>
                <dgm:constr type="h" for="ch" forName="bgRectTx" refType="h" refFor="ch" refForName="bgRect" op="equ"/>
              </dgm:constrLst>
            </dgm:if>
            <dgm:else name="Name29">
              <dgm:constrLst>
                <dgm:constr type="userA"/>
                <dgm:constr type="l" for="ch" forName="bgRect"/>
                <dgm:constr type="t" for="ch" forName="bgRect"/>
                <dgm:constr type="h" for="ch" forName="bgRect" refType="userA" fact="1.2"/>
                <dgm:constr type="r" for="ch" forName="bgRectTx" refType="w"/>
                <dgm:constr type="t" for="ch" forName="bgRectTx"/>
                <dgm:constr type="w" for="ch" forName="bgRectTx" refType="w" refFor="ch" refForName="bgRect" fact="0.3"/>
                <dgm:constr type="h" for="ch" forName="bgRectTx" refType="h" refFor="ch" refForName="bgRect" op="equ"/>
              </dgm:constrLst>
            </dgm:else>
          </dgm:choose>
          <dgm:ruleLst/>
          <dgm:layoutNode name="bgRect" styleLbl="bgShp">
            <dgm:alg type="sp"/>
            <dgm:shape xmlns:r="http://schemas.openxmlformats.org/officeDocument/2006/relationships" type="roundRect" r:blip="" zOrderOff="-999">
              <dgm:adjLst>
                <dgm:adj idx="1" val="0.1"/>
              </dgm:adjLst>
            </dgm:shape>
            <dgm:presOf axis="desOrSelf" ptType="node"/>
            <dgm:constrLst/>
            <dgm:ruleLst/>
          </dgm:layoutNode>
          <dgm:layoutNode name="bgRectTx" styleLbl="bgShp">
            <dgm:varLst>
              <dgm:bulletEnabled val="1"/>
            </dgm:varLst>
            <dgm:alg type="tx"/>
            <dgm:presOf axis="desOrSelf" ptType="node"/>
            <dgm:shape xmlns:r="http://schemas.openxmlformats.org/officeDocument/2006/relationships" type="rect" r:blip="" zOrderOff="-999" hideGeom="1">
              <dgm:adjLst/>
            </dgm:shape>
            <dgm:constrLst>
              <dgm:constr type="primFontSz" val="65"/>
            </dgm:constrLst>
            <dgm:ruleLst>
              <dgm:rule type="primFontSz" val="5" fact="NaN" max="NaN"/>
            </dgm:ruleLst>
          </dgm:layoutNode>
        </dgm:layoutNode>
        <dgm:choose name="Name30">
          <dgm:if name="Name31" axis="self" ptType="node" func="revPos" op="gte" val="2">
            <dgm:layoutNode name="spComp">
              <dgm:alg type="composite">
                <dgm:param type="vertAlign" val="t"/>
                <dgm:param type="horzAlign" val="ctr"/>
              </dgm:alg>
              <dgm:shape xmlns:r="http://schemas.openxmlformats.org/officeDocument/2006/relationships" r:blip="">
                <dgm:adjLst/>
              </dgm:shape>
              <dgm:presOf/>
              <dgm:constrLst>
                <dgm:constr type="userA"/>
                <dgm:constr type="userB"/>
                <dgm:constr type="l" for="ch" forName="vSp"/>
                <dgm:constr type="t" for="ch" forName="vSp"/>
                <dgm:constr type="h" for="ch" forName="vSp" refType="userB"/>
                <dgm:constr type="hOff" for="ch" forName="vSp" refType="userA" fact="-0.2"/>
              </dgm:constrLst>
              <dgm:ruleLst/>
              <dgm:layoutNode name="vSp">
                <dgm:alg type="sp"/>
                <dgm:shape xmlns:r="http://schemas.openxmlformats.org/officeDocument/2006/relationships" r:blip="">
                  <dgm:adjLst/>
                </dgm:shape>
                <dgm:presOf/>
                <dgm:constrLst/>
                <dgm:ruleLst/>
              </dgm:layoutNode>
            </dgm:layoutNode>
          </dgm:if>
          <dgm:else name="Name32"/>
        </dgm:choose>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microsoft.com/office/2007/relationships/diagramDrawing" Target="../diagrams/drawing1.xml"/><Relationship Id="rId3" Type="http://schemas.microsoft.com/office/2007/relationships/hdphoto" Target="../media/hdphoto1.wdp"/><Relationship Id="rId7" Type="http://schemas.openxmlformats.org/officeDocument/2006/relationships/diagramColors" Target="../diagrams/colors1.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diagramQuickStyle" Target="../diagrams/quickStyle1.xml"/><Relationship Id="rId5" Type="http://schemas.openxmlformats.org/officeDocument/2006/relationships/diagramLayout" Target="../diagrams/layout1.xml"/><Relationship Id="rId4" Type="http://schemas.openxmlformats.org/officeDocument/2006/relationships/diagramData" Target="../diagrams/data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20</xdr:col>
      <xdr:colOff>31749</xdr:colOff>
      <xdr:row>8</xdr:row>
      <xdr:rowOff>125941</xdr:rowOff>
    </xdr:from>
    <xdr:to>
      <xdr:col>26</xdr:col>
      <xdr:colOff>423333</xdr:colOff>
      <xdr:row>23</xdr:row>
      <xdr:rowOff>11641</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508000</xdr:colOff>
      <xdr:row>8</xdr:row>
      <xdr:rowOff>115358</xdr:rowOff>
    </xdr:from>
    <xdr:to>
      <xdr:col>35</xdr:col>
      <xdr:colOff>169333</xdr:colOff>
      <xdr:row>23</xdr:row>
      <xdr:rowOff>1058</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492124</xdr:colOff>
      <xdr:row>8</xdr:row>
      <xdr:rowOff>62441</xdr:rowOff>
    </xdr:from>
    <xdr:to>
      <xdr:col>42</xdr:col>
      <xdr:colOff>63500</xdr:colOff>
      <xdr:row>22</xdr:row>
      <xdr:rowOff>190499</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9183541" y="1586441"/>
          <a:ext cx="3339042" cy="2795058"/>
          <a:chOff x="28971874" y="1311275"/>
          <a:chExt cx="3339043" cy="2795058"/>
        </a:xfrm>
      </xdr:grpSpPr>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28971874" y="1311275"/>
          <a:ext cx="3339043" cy="27432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5" name="Oval 4">
            <a:extLst>
              <a:ext uri="{FF2B5EF4-FFF2-40B4-BE49-F238E27FC236}">
                <a16:creationId xmlns:a16="http://schemas.microsoft.com/office/drawing/2014/main" id="{00000000-0008-0000-0600-000005000000}"/>
              </a:ext>
            </a:extLst>
          </xdr:cNvPr>
          <xdr:cNvSpPr/>
        </xdr:nvSpPr>
        <xdr:spPr>
          <a:xfrm>
            <a:off x="30427083" y="3566585"/>
            <a:ext cx="751417" cy="539748"/>
          </a:xfrm>
          <a:prstGeom prst="ellipse">
            <a:avLst/>
          </a:prstGeom>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47</xdr:col>
      <xdr:colOff>338667</xdr:colOff>
      <xdr:row>4</xdr:row>
      <xdr:rowOff>158750</xdr:rowOff>
    </xdr:from>
    <xdr:to>
      <xdr:col>50</xdr:col>
      <xdr:colOff>222251</xdr:colOff>
      <xdr:row>8</xdr:row>
      <xdr:rowOff>179917</xdr:rowOff>
    </xdr:to>
    <xdr:sp macro="" textlink="$AT$2">
      <xdr:nvSpPr>
        <xdr:cNvPr id="7" name="Rectangle 6">
          <a:extLst>
            <a:ext uri="{FF2B5EF4-FFF2-40B4-BE49-F238E27FC236}">
              <a16:creationId xmlns:a16="http://schemas.microsoft.com/office/drawing/2014/main" id="{00000000-0008-0000-0600-000007000000}"/>
            </a:ext>
          </a:extLst>
        </xdr:cNvPr>
        <xdr:cNvSpPr/>
      </xdr:nvSpPr>
      <xdr:spPr>
        <a:xfrm>
          <a:off x="35697584" y="920750"/>
          <a:ext cx="1471084" cy="78316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D47B15D-AFA1-40D1-9B9F-7645272B7747}" type="TxLink">
            <a:rPr lang="en-US" sz="3600" b="1" i="0" u="none" strike="noStrike"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a:cs typeface="Calibri"/>
            </a:rPr>
            <a:pPr algn="ctr"/>
            <a:t>7.7%</a:t>
          </a:fld>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56</xdr:col>
      <xdr:colOff>349250</xdr:colOff>
      <xdr:row>3</xdr:row>
      <xdr:rowOff>147107</xdr:rowOff>
    </xdr:from>
    <xdr:to>
      <xdr:col>64</xdr:col>
      <xdr:colOff>10583</xdr:colOff>
      <xdr:row>18</xdr:row>
      <xdr:rowOff>32807</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153458</xdr:colOff>
      <xdr:row>3</xdr:row>
      <xdr:rowOff>137582</xdr:rowOff>
    </xdr:from>
    <xdr:to>
      <xdr:col>71</xdr:col>
      <xdr:colOff>428625</xdr:colOff>
      <xdr:row>18</xdr:row>
      <xdr:rowOff>23282</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3</xdr:row>
      <xdr:rowOff>76200</xdr:rowOff>
    </xdr:from>
    <xdr:to>
      <xdr:col>3</xdr:col>
      <xdr:colOff>257175</xdr:colOff>
      <xdr:row>9</xdr:row>
      <xdr:rowOff>38100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647700"/>
          <a:ext cx="2038350" cy="1104900"/>
        </a:xfrm>
        <a:prstGeom prst="rect">
          <a:avLst/>
        </a:prstGeom>
      </xdr:spPr>
    </xdr:pic>
    <xdr:clientData/>
  </xdr:twoCellAnchor>
  <xdr:twoCellAnchor editAs="oneCell">
    <xdr:from>
      <xdr:col>3</xdr:col>
      <xdr:colOff>314325</xdr:colOff>
      <xdr:row>3</xdr:row>
      <xdr:rowOff>57150</xdr:rowOff>
    </xdr:from>
    <xdr:to>
      <xdr:col>6</xdr:col>
      <xdr:colOff>523875</xdr:colOff>
      <xdr:row>9</xdr:row>
      <xdr:rowOff>19050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duotone>
            <a:schemeClr val="accent2">
              <a:shade val="45000"/>
              <a:satMod val="135000"/>
            </a:schemeClr>
            <a:prstClr val="white"/>
          </a:duotone>
          <a:extLst>
            <a:ext uri="{BEBA8EAE-BF5A-486C-A8C5-ECC9F3942E4B}">
              <a14:imgProps xmlns:a14="http://schemas.microsoft.com/office/drawing/2010/main">
                <a14:imgLayer r:embed="rId3">
                  <a14:imgEffect>
                    <a14:artisticPhotocopy/>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2143125" y="628650"/>
          <a:ext cx="2038350" cy="1104900"/>
        </a:xfrm>
        <a:prstGeom prst="rect">
          <a:avLst/>
        </a:prstGeom>
      </xdr:spPr>
    </xdr:pic>
    <xdr:clientData/>
  </xdr:twoCellAnchor>
  <xdr:twoCellAnchor>
    <xdr:from>
      <xdr:col>0</xdr:col>
      <xdr:colOff>171451</xdr:colOff>
      <xdr:row>12</xdr:row>
      <xdr:rowOff>161925</xdr:rowOff>
    </xdr:from>
    <xdr:to>
      <xdr:col>1</xdr:col>
      <xdr:colOff>438151</xdr:colOff>
      <xdr:row>16</xdr:row>
      <xdr:rowOff>19050</xdr:rowOff>
    </xdr:to>
    <xdr:sp macro="" textlink="">
      <xdr:nvSpPr>
        <xdr:cNvPr id="4" name="Pie 3">
          <a:extLst>
            <a:ext uri="{FF2B5EF4-FFF2-40B4-BE49-F238E27FC236}">
              <a16:creationId xmlns:a16="http://schemas.microsoft.com/office/drawing/2014/main" id="{00000000-0008-0000-0700-000004000000}"/>
            </a:ext>
          </a:extLst>
        </xdr:cNvPr>
        <xdr:cNvSpPr/>
      </xdr:nvSpPr>
      <xdr:spPr>
        <a:xfrm>
          <a:off x="171451" y="2447925"/>
          <a:ext cx="876300" cy="619125"/>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476251</xdr:colOff>
      <xdr:row>13</xdr:row>
      <xdr:rowOff>47625</xdr:rowOff>
    </xdr:from>
    <xdr:to>
      <xdr:col>8</xdr:col>
      <xdr:colOff>133351</xdr:colOff>
      <xdr:row>16</xdr:row>
      <xdr:rowOff>95250</xdr:rowOff>
    </xdr:to>
    <xdr:sp macro="" textlink="">
      <xdr:nvSpPr>
        <xdr:cNvPr id="5" name="5-Point Star 4">
          <a:extLst>
            <a:ext uri="{FF2B5EF4-FFF2-40B4-BE49-F238E27FC236}">
              <a16:creationId xmlns:a16="http://schemas.microsoft.com/office/drawing/2014/main" id="{00000000-0008-0000-0700-000005000000}"/>
            </a:ext>
          </a:extLst>
        </xdr:cNvPr>
        <xdr:cNvSpPr/>
      </xdr:nvSpPr>
      <xdr:spPr>
        <a:xfrm>
          <a:off x="4133851" y="2524125"/>
          <a:ext cx="876300" cy="619125"/>
        </a:xfrm>
        <a:prstGeom prst="star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457201</xdr:colOff>
      <xdr:row>13</xdr:row>
      <xdr:rowOff>57150</xdr:rowOff>
    </xdr:from>
    <xdr:to>
      <xdr:col>4</xdr:col>
      <xdr:colOff>114301</xdr:colOff>
      <xdr:row>16</xdr:row>
      <xdr:rowOff>104775</xdr:rowOff>
    </xdr:to>
    <xdr:sp macro="" textlink="">
      <xdr:nvSpPr>
        <xdr:cNvPr id="6" name="Rounded Rectangle 5">
          <a:extLst>
            <a:ext uri="{FF2B5EF4-FFF2-40B4-BE49-F238E27FC236}">
              <a16:creationId xmlns:a16="http://schemas.microsoft.com/office/drawing/2014/main" id="{00000000-0008-0000-0700-000006000000}"/>
            </a:ext>
          </a:extLst>
        </xdr:cNvPr>
        <xdr:cNvSpPr/>
      </xdr:nvSpPr>
      <xdr:spPr>
        <a:xfrm>
          <a:off x="1676401" y="2533650"/>
          <a:ext cx="876300" cy="6191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485776</xdr:colOff>
      <xdr:row>13</xdr:row>
      <xdr:rowOff>76200</xdr:rowOff>
    </xdr:from>
    <xdr:to>
      <xdr:col>6</xdr:col>
      <xdr:colOff>142876</xdr:colOff>
      <xdr:row>16</xdr:row>
      <xdr:rowOff>123825</xdr:rowOff>
    </xdr:to>
    <xdr:sp macro="" textlink="">
      <xdr:nvSpPr>
        <xdr:cNvPr id="7" name="Curved Left Arrow 6">
          <a:extLst>
            <a:ext uri="{FF2B5EF4-FFF2-40B4-BE49-F238E27FC236}">
              <a16:creationId xmlns:a16="http://schemas.microsoft.com/office/drawing/2014/main" id="{00000000-0008-0000-0700-000007000000}"/>
            </a:ext>
          </a:extLst>
        </xdr:cNvPr>
        <xdr:cNvSpPr/>
      </xdr:nvSpPr>
      <xdr:spPr>
        <a:xfrm>
          <a:off x="2924176" y="2552700"/>
          <a:ext cx="876300" cy="619125"/>
        </a:xfrm>
        <a:prstGeom prst="curvedLef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0</xdr:colOff>
      <xdr:row>19</xdr:row>
      <xdr:rowOff>42862</xdr:rowOff>
    </xdr:from>
    <xdr:to>
      <xdr:col>7</xdr:col>
      <xdr:colOff>304800</xdr:colOff>
      <xdr:row>33</xdr:row>
      <xdr:rowOff>119062</xdr:rowOff>
    </xdr:to>
    <xdr:graphicFrame macro="">
      <xdr:nvGraphicFramePr>
        <xdr:cNvPr id="8" name="Diagram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276225</xdr:colOff>
      <xdr:row>3</xdr:row>
      <xdr:rowOff>9525</xdr:rowOff>
    </xdr:from>
    <xdr:to>
      <xdr:col>5</xdr:col>
      <xdr:colOff>85725</xdr:colOff>
      <xdr:row>8</xdr:row>
      <xdr:rowOff>133350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867150" y="581025"/>
              <a:ext cx="1847850"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638175</xdr:colOff>
      <xdr:row>45</xdr:row>
      <xdr:rowOff>185737</xdr:rowOff>
    </xdr:from>
    <xdr:to>
      <xdr:col>10</xdr:col>
      <xdr:colOff>409575</xdr:colOff>
      <xdr:row>60</xdr:row>
      <xdr:rowOff>71437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rth Kotian" refreshedDate="44053.830367476854" createdVersion="5" refreshedVersion="5" minRefreshableVersion="3" recordCount="741" xr:uid="{00000000-000A-0000-FFFF-FFFF11000000}">
  <cacheSource type="worksheet">
    <worksheetSource ref="A1:N742" sheet="Graphs &amp; Charts"/>
  </cacheSource>
  <cacheFields count="15">
    <cacheField name="Emp No." numFmtId="0">
      <sharedItems containsSemiMixedTypes="0" containsString="0" containsNumber="1" containsInteger="1" minValue="1" maxValue="741"/>
    </cacheField>
    <cacheField name="Employee Name" numFmtId="0">
      <sharedItems/>
    </cacheField>
    <cacheField name="City" numFmtId="0">
      <sharedItems/>
    </cacheField>
    <cacheField name="Department" numFmtId="0">
      <sharedItems count="8">
        <s v="Production"/>
        <s v="Human Resources"/>
        <s v="Corporate Responsibilty Group"/>
        <s v="Business Support Group"/>
        <s v="Administrative"/>
        <s v="Marketing &amp; Sales"/>
        <s v="Finance"/>
        <s v="Research &amp; Quality Group"/>
      </sharedItems>
    </cacheField>
    <cacheField name="Sub-Department" numFmtId="0">
      <sharedItems/>
    </cacheField>
    <cacheField name="Gender" numFmtId="0">
      <sharedItems count="2">
        <s v="Female"/>
        <s v="Male"/>
      </sharedItems>
    </cacheField>
    <cacheField name="DOB" numFmtId="15">
      <sharedItems containsSemiMixedTypes="0" containsNonDate="0" containsDate="1" containsString="0" minDate="1960-02-16T00:00:00" maxDate="1989-12-09T00:00:00"/>
    </cacheField>
    <cacheField name="Hire Date" numFmtId="15">
      <sharedItems containsSemiMixedTypes="0" containsNonDate="0" containsDate="1" containsString="0" minDate="1998-01-06T00:00:00" maxDate="2012-12-20T00:00:00"/>
    </cacheField>
    <cacheField name="Exit Date" numFmtId="15">
      <sharedItems containsNonDate="0" containsDate="1" containsString="0" containsBlank="1" minDate="2000-01-05T00:00:00" maxDate="2012-12-29T00:00:00" count="204">
        <d v="2011-03-16T00:00:00"/>
        <m/>
        <d v="2008-03-31T00:00:00"/>
        <d v="2012-09-12T00:00:00"/>
        <d v="2010-02-09T00:00:00"/>
        <d v="2005-12-29T00:00:00"/>
        <d v="2012-05-09T00:00:00"/>
        <d v="2001-10-28T00:00:00"/>
        <d v="2012-06-10T00:00:00"/>
        <d v="2006-01-09T00:00:00"/>
        <d v="2004-06-04T00:00:00"/>
        <d v="2012-12-11T00:00:00"/>
        <d v="2005-01-17T00:00:00"/>
        <d v="2012-04-21T00:00:00"/>
        <d v="2006-06-02T00:00:00"/>
        <d v="2012-02-09T00:00:00"/>
        <d v="2012-07-31T00:00:00"/>
        <d v="2012-04-15T00:00:00"/>
        <d v="2008-01-01T00:00:00"/>
        <d v="2011-05-11T00:00:00"/>
        <d v="2010-09-01T00:00:00"/>
        <d v="2010-09-21T00:00:00"/>
        <d v="2004-04-24T00:00:00"/>
        <d v="2012-09-19T00:00:00"/>
        <d v="2011-07-24T00:00:00"/>
        <d v="2006-12-08T00:00:00"/>
        <d v="2009-12-28T00:00:00"/>
        <d v="2012-07-07T00:00:00"/>
        <d v="2012-11-11T00:00:00"/>
        <d v="2012-08-18T00:00:00"/>
        <d v="2012-09-13T00:00:00"/>
        <d v="2011-06-11T00:00:00"/>
        <d v="2011-08-26T00:00:00"/>
        <d v="2004-02-27T00:00:00"/>
        <d v="2010-05-28T00:00:00"/>
        <d v="2004-12-26T00:00:00"/>
        <d v="2011-08-22T00:00:00"/>
        <d v="2011-09-09T00:00:00"/>
        <d v="2012-03-20T00:00:00"/>
        <d v="2012-03-28T00:00:00"/>
        <d v="2012-08-10T00:00:00"/>
        <d v="2011-05-24T00:00:00"/>
        <d v="2011-05-02T00:00:00"/>
        <d v="2004-02-19T00:00:00"/>
        <d v="2012-10-17T00:00:00"/>
        <d v="2011-02-02T00:00:00"/>
        <d v="2005-03-13T00:00:00"/>
        <d v="2007-04-04T00:00:00"/>
        <d v="2010-06-04T00:00:00"/>
        <d v="2012-09-15T00:00:00"/>
        <d v="2009-07-24T00:00:00"/>
        <d v="2011-11-06T00:00:00"/>
        <d v="2011-07-07T00:00:00"/>
        <d v="2011-05-03T00:00:00"/>
        <d v="2004-08-04T00:00:00"/>
        <d v="2007-09-30T00:00:00"/>
        <d v="2010-08-20T00:00:00"/>
        <d v="2012-02-28T00:00:00"/>
        <d v="2012-09-29T00:00:00"/>
        <d v="2011-12-07T00:00:00"/>
        <d v="2011-10-26T00:00:00"/>
        <d v="2012-11-18T00:00:00"/>
        <d v="2011-05-23T00:00:00"/>
        <d v="2011-10-08T00:00:00"/>
        <d v="2011-04-02T00:00:00"/>
        <d v="2010-05-20T00:00:00"/>
        <d v="2010-08-25T00:00:00"/>
        <d v="2012-12-05T00:00:00"/>
        <d v="2008-10-12T00:00:00"/>
        <d v="2006-03-12T00:00:00"/>
        <d v="2009-07-29T00:00:00"/>
        <d v="2012-07-06T00:00:00"/>
        <d v="2012-01-09T00:00:00"/>
        <d v="2011-05-26T00:00:00"/>
        <d v="2010-06-01T00:00:00"/>
        <d v="2004-08-27T00:00:00"/>
        <d v="2012-08-13T00:00:00"/>
        <d v="2008-12-20T00:00:00"/>
        <d v="2011-01-03T00:00:00"/>
        <d v="2009-04-19T00:00:00"/>
        <d v="2012-10-26T00:00:00"/>
        <d v="2012-10-13T00:00:00"/>
        <d v="2010-10-02T00:00:00"/>
        <d v="2006-04-22T00:00:00"/>
        <d v="2009-10-07T00:00:00"/>
        <d v="2012-11-08T00:00:00"/>
        <d v="2009-01-14T00:00:00"/>
        <d v="2008-06-28T00:00:00"/>
        <d v="2007-06-30T00:00:00"/>
        <d v="2010-05-11T00:00:00"/>
        <d v="2009-10-15T00:00:00"/>
        <d v="2012-04-05T00:00:00"/>
        <d v="2011-01-11T00:00:00"/>
        <d v="2012-09-22T00:00:00"/>
        <d v="2012-04-22T00:00:00"/>
        <d v="2008-03-07T00:00:00"/>
        <d v="2007-01-20T00:00:00"/>
        <d v="2007-12-17T00:00:00"/>
        <d v="2011-02-08T00:00:00"/>
        <d v="2010-03-08T00:00:00"/>
        <d v="2011-01-10T00:00:00"/>
        <d v="2011-08-19T00:00:00"/>
        <d v="2012-08-03T00:00:00"/>
        <d v="2005-09-30T00:00:00"/>
        <d v="2011-08-20T00:00:00"/>
        <d v="2012-12-28T00:00:00"/>
        <d v="2009-05-28T00:00:00"/>
        <d v="2009-08-31T00:00:00"/>
        <d v="2004-12-29T00:00:00"/>
        <d v="2010-11-06T00:00:00"/>
        <d v="2008-11-22T00:00:00"/>
        <d v="2012-01-18T00:00:00"/>
        <d v="2011-11-20T00:00:00"/>
        <d v="2008-06-12T00:00:00"/>
        <d v="2008-03-04T00:00:00"/>
        <d v="2009-01-04T00:00:00"/>
        <d v="2007-02-15T00:00:00"/>
        <d v="2012-12-20T00:00:00"/>
        <d v="2009-01-24T00:00:00"/>
        <d v="2008-12-07T00:00:00"/>
        <d v="2006-10-19T00:00:00"/>
        <d v="2009-03-31T00:00:00"/>
        <d v="2011-10-19T00:00:00"/>
        <d v="2012-01-17T00:00:00"/>
        <d v="2010-07-10T00:00:00"/>
        <d v="2010-11-14T00:00:00"/>
        <d v="2008-12-21T00:00:00"/>
        <d v="2011-07-13T00:00:00"/>
        <d v="2012-06-12T00:00:00"/>
        <d v="2008-10-25T00:00:00"/>
        <d v="2012-03-26T00:00:00"/>
        <d v="2011-10-21T00:00:00"/>
        <d v="2001-12-23T00:00:00"/>
        <d v="2012-06-03T00:00:00"/>
        <d v="2011-02-21T00:00:00"/>
        <d v="2008-07-16T00:00:00"/>
        <d v="2012-11-13T00:00:00"/>
        <d v="2007-07-30T00:00:00"/>
        <d v="2008-08-26T00:00:00"/>
        <d v="2012-04-23T00:00:00"/>
        <d v="2007-01-30T00:00:00"/>
        <d v="2000-03-11T00:00:00"/>
        <d v="2004-12-09T00:00:00"/>
        <d v="2009-12-02T00:00:00"/>
        <d v="2012-12-17T00:00:00"/>
        <d v="2008-07-27T00:00:00"/>
        <d v="2011-04-21T00:00:00"/>
        <d v="2011-02-25T00:00:00"/>
        <d v="2006-04-29T00:00:00"/>
        <d v="2006-10-13T00:00:00"/>
        <d v="2009-10-02T00:00:00"/>
        <d v="2010-03-02T00:00:00"/>
        <d v="2006-10-22T00:00:00"/>
        <d v="2006-12-12T00:00:00"/>
        <d v="2004-03-11T00:00:00"/>
        <d v="2004-09-07T00:00:00"/>
        <d v="2005-12-21T00:00:00"/>
        <d v="2008-06-08T00:00:00"/>
        <d v="2009-01-03T00:00:00"/>
        <d v="2010-05-15T00:00:00"/>
        <d v="2000-01-05T00:00:00"/>
        <d v="2002-08-27T00:00:00"/>
        <d v="2003-05-01T00:00:00"/>
        <d v="2012-10-16T00:00:00"/>
        <d v="2010-03-05T00:00:00"/>
        <d v="2012-06-18T00:00:00"/>
        <d v="2011-11-17T00:00:00"/>
        <d v="2012-10-03T00:00:00"/>
        <d v="2009-08-18T00:00:00"/>
        <d v="2012-01-11T00:00:00"/>
        <d v="2005-04-19T00:00:00"/>
        <d v="2001-09-03T00:00:00"/>
        <d v="2010-04-23T00:00:00"/>
        <d v="2005-02-05T00:00:00"/>
        <d v="2011-12-02T00:00:00"/>
        <d v="2003-10-15T00:00:00"/>
        <d v="2005-10-13T00:00:00"/>
        <d v="2007-01-25T00:00:00"/>
        <d v="2005-06-30T00:00:00"/>
        <d v="2002-12-30T00:00:00"/>
        <d v="2010-09-06T00:00:00"/>
        <d v="2012-01-24T00:00:00"/>
        <d v="2002-05-06T00:00:00"/>
        <d v="2001-05-01T00:00:00"/>
        <d v="2012-04-07T00:00:00"/>
        <d v="2002-07-22T00:00:00"/>
        <d v="2008-08-24T00:00:00"/>
        <d v="2010-04-05T00:00:00"/>
        <d v="2005-09-04T00:00:00"/>
        <d v="2001-05-22T00:00:00"/>
        <d v="2003-08-06T00:00:00"/>
        <d v="2012-02-08T00:00:00"/>
        <d v="2011-07-04T00:00:00"/>
        <d v="2010-04-02T00:00:00"/>
        <d v="2003-02-23T00:00:00"/>
        <d v="2011-11-30T00:00:00"/>
        <d v="2010-04-30T00:00:00"/>
        <d v="2003-08-16T00:00:00"/>
        <d v="2012-10-27T00:00:00"/>
        <d v="2012-02-16T00:00:00"/>
        <d v="2004-08-13T00:00:00"/>
        <d v="2008-04-23T00:00:00"/>
        <d v="2011-01-15T00:00:00"/>
        <d v="2012-10-24T00:00:00"/>
      </sharedItems>
    </cacheField>
    <cacheField name="Yearly Salary" numFmtId="165">
      <sharedItems containsSemiMixedTypes="0" containsString="0" containsNumber="1" minValue="10670.4" maxValue="107736" count="713">
        <n v="65460"/>
        <n v="32154"/>
        <n v="51048"/>
        <n v="42816"/>
        <n v="87396"/>
        <n v="72996"/>
        <n v="18288"/>
        <n v="79896"/>
        <n v="90180"/>
        <n v="36936"/>
        <n v="21282"/>
        <n v="59220"/>
        <n v="36534"/>
        <n v="95712"/>
        <n v="89808"/>
        <n v="34884"/>
        <n v="92028"/>
        <n v="69948"/>
        <n v="102360"/>
        <n v="12763.2"/>
        <n v="86508"/>
        <n v="45204"/>
        <n v="59232"/>
        <n v="40368"/>
        <n v="57420"/>
        <n v="36420"/>
        <n v="67728"/>
        <n v="13230"/>
        <n v="24033.599999999999"/>
        <n v="61416"/>
        <n v="49620"/>
        <n v="88128"/>
        <n v="55464"/>
        <n v="69756"/>
        <n v="55314"/>
        <n v="34416"/>
        <n v="17481.599999999999"/>
        <n v="99624"/>
        <n v="92820"/>
        <n v="42336"/>
        <n v="77268"/>
        <n v="73236"/>
        <n v="28056"/>
        <n v="102576"/>
        <n v="89652"/>
        <n v="82692"/>
        <n v="77352"/>
        <n v="89688"/>
        <n v="58098"/>
        <n v="36096"/>
        <n v="59772"/>
        <n v="60660"/>
        <n v="76008"/>
        <n v="32616"/>
        <n v="103056"/>
        <n v="30948"/>
        <n v="46476"/>
        <n v="27936"/>
        <n v="38196"/>
        <n v="89604"/>
        <n v="38292"/>
        <n v="98544"/>
        <n v="93096"/>
        <n v="101040"/>
        <n v="105600"/>
        <n v="34380"/>
        <n v="95352"/>
        <n v="41736"/>
        <n v="104736"/>
        <n v="85380"/>
        <n v="32268"/>
        <n v="107172"/>
        <n v="16560"/>
        <n v="46704"/>
        <n v="49104"/>
        <n v="36408"/>
        <n v="22200"/>
        <n v="99684"/>
        <n v="49788"/>
        <n v="103104"/>
        <n v="86004"/>
        <n v="81468"/>
        <n v="92316"/>
        <n v="75348"/>
        <n v="56004"/>
        <n v="28272"/>
        <n v="39667.199999999997"/>
        <n v="74580"/>
        <n v="93384"/>
        <n v="51528"/>
        <n v="73680"/>
        <n v="38520"/>
        <n v="86340"/>
        <n v="80268"/>
        <n v="27042"/>
        <n v="43956"/>
        <n v="94632"/>
        <n v="42744"/>
        <n v="71220"/>
        <n v="91728"/>
        <n v="103836"/>
        <n v="85344"/>
        <n v="55476"/>
        <n v="27504"/>
        <n v="81960"/>
        <n v="12624"/>
        <n v="31812"/>
        <n v="59832"/>
        <n v="52416"/>
        <n v="32980.800000000003"/>
        <n v="82872"/>
        <n v="34350"/>
        <n v="96060"/>
        <n v="99000"/>
        <n v="22386"/>
        <n v="39528"/>
        <n v="96144"/>
        <n v="88068"/>
        <n v="42312"/>
        <n v="73596"/>
        <n v="77364"/>
        <n v="45144"/>
        <n v="104364"/>
        <n v="51486"/>
        <n v="99312"/>
        <n v="15211.2"/>
        <n v="73380"/>
        <n v="60132"/>
        <n v="17654.400000000001"/>
        <n v="91224"/>
        <n v="47688"/>
        <n v="90072"/>
        <n v="72072"/>
        <n v="56820"/>
        <n v="94980"/>
        <n v="80088"/>
        <n v="25464"/>
        <n v="59112"/>
        <n v="38364"/>
        <n v="18006"/>
        <n v="50976"/>
        <n v="26892"/>
        <n v="54996"/>
        <n v="54048"/>
        <n v="31632"/>
        <n v="45300"/>
        <n v="18892.8"/>
        <n v="54852"/>
        <n v="40932"/>
        <n v="38208"/>
        <n v="46521.599999999999"/>
        <n v="85656"/>
        <n v="39402"/>
        <n v="30144"/>
        <n v="78672"/>
        <n v="38568"/>
        <n v="68244"/>
        <n v="38832"/>
        <n v="26784"/>
        <n v="76908"/>
        <n v="76536"/>
        <n v="85212"/>
        <n v="48672"/>
        <n v="68304"/>
        <n v="39168"/>
        <n v="42432"/>
        <n v="77412"/>
        <n v="87480"/>
        <n v="47616"/>
        <n v="98880"/>
        <n v="51144"/>
        <n v="55608"/>
        <n v="47418"/>
        <n v="97284"/>
        <n v="107736"/>
        <n v="85428"/>
        <n v="106968"/>
        <n v="83292"/>
        <n v="54180"/>
        <n v="62160"/>
        <n v="102156"/>
        <n v="74232"/>
        <n v="68280"/>
        <n v="63528"/>
        <n v="88788"/>
        <n v="54600"/>
        <n v="50580"/>
        <n v="94284"/>
        <n v="58602"/>
        <n v="26004"/>
        <n v="91430.399999999994"/>
        <n v="73644"/>
        <n v="49272"/>
        <n v="105312"/>
        <n v="82452"/>
        <n v="17299.2"/>
        <n v="71304"/>
        <n v="72048"/>
        <n v="94224"/>
        <n v="42720"/>
        <n v="34108.800000000003"/>
        <n v="72456"/>
        <n v="35011.199999999997"/>
        <n v="42552"/>
        <n v="97680"/>
        <n v="68892"/>
        <n v="52584"/>
        <n v="77316"/>
        <n v="95064"/>
        <n v="29652"/>
        <n v="29160"/>
        <n v="26966.400000000001"/>
        <n v="87772.800000000003"/>
        <n v="95676"/>
        <n v="50208"/>
        <n v="56052"/>
        <n v="82212"/>
        <n v="63324"/>
        <n v="75300"/>
        <n v="47160"/>
        <n v="75336"/>
        <n v="53112"/>
        <n v="70692"/>
        <n v="31428"/>
        <n v="27996"/>
        <n v="75972"/>
        <n v="103512"/>
        <n v="29292"/>
        <n v="38868"/>
        <n v="53904"/>
        <n v="57828"/>
        <n v="69120"/>
        <n v="10670.4"/>
        <n v="91900.800000000003"/>
        <n v="78864"/>
        <n v="35304"/>
        <n v="76620"/>
        <n v="101004"/>
        <n v="42360"/>
        <n v="56928"/>
        <n v="26812.799999999999"/>
        <n v="97212"/>
        <n v="53124"/>
        <n v="55542"/>
        <n v="88140"/>
        <n v="92292"/>
        <n v="107688"/>
        <n v="66540"/>
        <n v="30156"/>
        <n v="11308.8"/>
        <n v="34764"/>
        <n v="68532"/>
        <n v="38628"/>
        <n v="54924"/>
        <n v="72336"/>
        <n v="86052"/>
        <n v="82500"/>
        <n v="45312"/>
        <n v="28380"/>
        <n v="69312"/>
        <n v="46644"/>
        <n v="79212"/>
        <n v="76956"/>
        <n v="56808"/>
        <n v="49128"/>
        <n v="71196"/>
        <n v="93804"/>
        <n v="98376"/>
        <n v="22674"/>
        <n v="36499.199999999997"/>
        <n v="41376"/>
        <n v="75684"/>
        <n v="10684.8"/>
        <n v="81912"/>
        <n v="48408"/>
        <n v="87024"/>
        <n v="32856"/>
        <n v="13278"/>
        <n v="107424"/>
        <n v="54504"/>
        <n v="90504"/>
        <n v="96396"/>
        <n v="59436"/>
        <n v="90144"/>
        <n v="54060"/>
        <n v="85236"/>
        <n v="18312"/>
        <n v="80460"/>
        <n v="47424"/>
        <n v="72120"/>
        <n v="79716"/>
        <n v="45134.400000000001"/>
        <n v="48072"/>
        <n v="20724"/>
        <n v="42984"/>
        <n v="82896"/>
        <n v="65076"/>
        <n v="83184"/>
        <n v="106608"/>
        <n v="55974"/>
        <n v="54576"/>
        <n v="33912"/>
        <n v="71184"/>
        <n v="84024"/>
        <n v="39852"/>
        <n v="80736"/>
        <n v="28572"/>
        <n v="77064"/>
        <n v="86196"/>
        <n v="12686.4"/>
        <n v="45408"/>
        <n v="46728"/>
        <n v="87686.399999999994"/>
        <n v="105888"/>
        <n v="27192"/>
        <n v="37104"/>
        <n v="90211.199999999997"/>
        <n v="45576"/>
        <n v="84912"/>
        <n v="73272"/>
        <n v="85788"/>
        <n v="96828"/>
        <n v="49938"/>
        <n v="30372"/>
        <n v="29352"/>
        <n v="41628"/>
        <n v="74268"/>
        <n v="70968"/>
        <n v="32700"/>
        <n v="46992"/>
        <n v="89400"/>
        <n v="64644"/>
        <n v="85680"/>
        <n v="75288"/>
        <n v="104544"/>
        <n v="37506"/>
        <n v="57246"/>
        <n v="54312"/>
        <n v="57144"/>
        <n v="37524"/>
        <n v="58788"/>
        <n v="46290"/>
        <n v="44212.800000000003"/>
        <n v="15708"/>
        <n v="54216"/>
        <n v="34800"/>
        <n v="104196"/>
        <n v="98532"/>
        <n v="57132"/>
        <n v="72672"/>
        <n v="44424"/>
        <n v="103848"/>
        <n v="97968"/>
        <n v="55236"/>
        <n v="62988"/>
        <n v="69024"/>
        <n v="27480"/>
        <n v="88716"/>
        <n v="80304"/>
        <n v="84576"/>
        <n v="60240"/>
        <n v="24048"/>
        <n v="78300"/>
        <n v="58560"/>
        <n v="32148"/>
        <n v="89364"/>
        <n v="90936"/>
        <n v="69072"/>
        <n v="61692"/>
        <n v="98316"/>
        <n v="37332"/>
        <n v="19092"/>
        <n v="52980"/>
        <n v="40764"/>
        <n v="57462"/>
        <n v="52152"/>
        <n v="53064"/>
        <n v="56754"/>
        <n v="59724"/>
        <n v="34656"/>
        <n v="37512"/>
        <n v="93516"/>
        <n v="46932"/>
        <n v="65028"/>
        <n v="28224"/>
        <n v="86184"/>
        <n v="27432"/>
        <n v="54540"/>
        <n v="59286"/>
        <n v="58260"/>
        <n v="24600"/>
        <n v="88824"/>
        <n v="93720"/>
        <n v="13252.8"/>
        <n v="90120"/>
        <n v="86976"/>
        <n v="105576"/>
        <n v="103764"/>
        <n v="26001.599999999999"/>
        <n v="42374.400000000001"/>
        <n v="82092"/>
        <n v="35448"/>
        <n v="74616"/>
        <n v="86040"/>
        <n v="75828"/>
        <n v="53784"/>
        <n v="51828"/>
        <n v="104436"/>
        <n v="95724"/>
        <n v="106620"/>
        <n v="93408"/>
        <n v="75696"/>
        <n v="25977.599999999999"/>
        <n v="56472"/>
        <n v="101160"/>
        <n v="82224"/>
        <n v="36360"/>
        <n v="87636"/>
        <n v="75996"/>
        <n v="80052"/>
        <n v="89436"/>
        <n v="47716.800000000003"/>
        <n v="34806"/>
        <n v="40214.400000000001"/>
        <n v="39180"/>
        <n v="30996"/>
        <n v="33072"/>
        <n v="97056"/>
        <n v="80208"/>
        <n v="73764"/>
        <n v="40572"/>
        <n v="103440"/>
        <n v="57312"/>
        <n v="96108"/>
        <n v="20310"/>
        <n v="18067.2"/>
        <n v="42054"/>
        <n v="90444"/>
        <n v="56292"/>
        <n v="16122"/>
        <n v="52092"/>
        <n v="11016"/>
        <n v="47328"/>
        <n v="81612"/>
        <n v="80676"/>
        <n v="61188"/>
        <n v="52296"/>
        <n v="93540"/>
        <n v="64800"/>
        <n v="86076"/>
        <n v="105540"/>
        <n v="58884"/>
        <n v="42384"/>
        <n v="19218"/>
        <n v="83280"/>
        <n v="29778"/>
        <n v="39120"/>
        <n v="93264"/>
        <n v="39878.400000000001"/>
        <n v="47544"/>
        <n v="53472"/>
        <n v="97836"/>
        <n v="51732"/>
        <n v="53544"/>
        <n v="39744"/>
        <n v="73377.600000000006"/>
        <n v="27444"/>
        <n v="37446"/>
        <n v="74880"/>
        <n v="12756"/>
        <n v="57108"/>
        <n v="72660"/>
        <n v="55632"/>
        <n v="26970"/>
        <n v="77184"/>
        <n v="55656"/>
        <n v="87828"/>
        <n v="35712"/>
        <n v="75225.600000000006"/>
        <n v="29748"/>
        <n v="58440"/>
        <n v="103800"/>
        <n v="27984"/>
        <n v="12840"/>
        <n v="87168"/>
        <n v="75924"/>
        <n v="14172"/>
        <n v="28908"/>
        <n v="67980"/>
        <n v="88488"/>
        <n v="17198.400000000001"/>
        <n v="69588"/>
        <n v="57996"/>
        <n v="72084"/>
        <n v="88596"/>
        <n v="95256"/>
        <n v="76128"/>
        <n v="73704"/>
        <n v="44419.199999999997"/>
        <n v="83304"/>
        <n v="40872"/>
        <n v="44268"/>
        <n v="39480"/>
        <n v="57696"/>
        <n v="93288"/>
        <n v="92244"/>
        <n v="87240"/>
        <n v="20025.599999999999"/>
        <n v="85560"/>
        <n v="43262.400000000001"/>
        <n v="79092"/>
        <n v="47460"/>
        <n v="69216"/>
        <n v="59226"/>
        <n v="55332"/>
        <n v="65400"/>
        <n v="29208"/>
        <n v="43476"/>
        <n v="107568"/>
        <n v="34956"/>
        <n v="73896"/>
        <n v="70980"/>
        <n v="27624"/>
        <n v="63300"/>
        <n v="95280"/>
        <n v="60684"/>
        <n v="54900"/>
        <n v="57024"/>
        <n v="65496"/>
        <n v="50424"/>
        <n v="54678"/>
        <n v="75847.199999999997"/>
        <n v="103176"/>
        <n v="54120"/>
        <n v="79056"/>
        <n v="70380"/>
        <n v="86016"/>
        <n v="61008"/>
        <n v="53664"/>
        <n v="106584"/>
        <n v="54000"/>
        <n v="15054"/>
        <n v="53580"/>
        <n v="30294"/>
        <n v="36561.599999999999"/>
        <n v="29808"/>
        <n v="65796"/>
        <n v="44145.599999999999"/>
        <n v="75558"/>
        <n v="103320"/>
        <n v="35112"/>
        <n v="25188"/>
        <n v="98988"/>
        <n v="100452"/>
        <n v="86472"/>
        <n v="107340"/>
        <n v="65124"/>
        <n v="54132"/>
        <n v="80188.800000000003"/>
        <n v="46800"/>
        <n v="47436"/>
        <n v="41976"/>
        <n v="63972"/>
        <n v="18662.400000000001"/>
        <n v="77508"/>
        <n v="96312"/>
        <n v="78685.2"/>
        <n v="94452"/>
        <n v="15403.2"/>
        <n v="21494.400000000001"/>
        <n v="70092"/>
        <n v="103116"/>
        <n v="52320"/>
        <n v="82164"/>
        <n v="99240"/>
        <n v="84336"/>
        <n v="93312"/>
        <n v="45324"/>
        <n v="83040"/>
        <n v="34230"/>
        <n v="35052"/>
        <n v="25896"/>
        <n v="55980"/>
        <n v="65040"/>
        <n v="31780.799999999999"/>
        <n v="80424"/>
        <n v="56136"/>
        <n v="58488"/>
        <n v="88272"/>
        <n v="81504"/>
        <n v="94740"/>
        <n v="103488"/>
        <n v="51288"/>
        <n v="72960"/>
        <n v="55056"/>
        <n v="51984"/>
        <n v="27828"/>
        <n v="31062"/>
        <n v="75636"/>
        <n v="38544"/>
        <n v="70860"/>
        <n v="95532"/>
        <n v="80888.399999999994"/>
        <n v="35196"/>
        <n v="75660"/>
        <n v="66828"/>
        <n v="58188"/>
        <n v="79728"/>
        <n v="65808"/>
        <n v="64680"/>
        <n v="28430.400000000001"/>
        <n v="40209.599999999999"/>
        <n v="41196"/>
        <n v="57900"/>
        <n v="84180"/>
        <n v="75948"/>
        <n v="55692"/>
        <n v="77115.600000000006"/>
        <n v="54036"/>
        <n v="20646"/>
        <n v="66612"/>
        <n v="55668"/>
        <n v="29040"/>
        <n v="24090"/>
        <n v="45192"/>
        <n v="69900"/>
        <n v="96874.8"/>
        <n v="55860"/>
        <n v="33252"/>
        <n v="40308"/>
        <n v="16428"/>
        <n v="93216"/>
        <n v="59916"/>
        <n v="75672"/>
        <n v="39456"/>
        <n v="30828"/>
        <n v="58896"/>
        <n v="88620"/>
        <n v="86364"/>
        <n v="103968"/>
        <n v="51588"/>
        <n v="32332.799999999999"/>
        <n v="34521.599999999999"/>
        <n v="78384"/>
        <n v="27636"/>
        <n v="48312"/>
        <n v="16146"/>
        <n v="41616"/>
        <n v="31224"/>
        <n v="90660"/>
        <n v="94308"/>
        <n v="13476"/>
        <n v="74220"/>
        <n v="92563.199999999997"/>
        <n v="56736"/>
        <n v="70953.600000000006"/>
        <n v="59454"/>
        <n v="42288"/>
        <n v="54126"/>
        <n v="40502.400000000001"/>
        <n v="70044"/>
        <n v="49656"/>
        <n v="23790"/>
        <n v="33924"/>
        <n v="58908"/>
        <n v="57612"/>
        <n v="29976"/>
        <n v="41988"/>
        <n v="84360"/>
        <n v="50124"/>
        <n v="45726"/>
        <n v="38028"/>
        <n v="72360"/>
        <n v="27384"/>
        <n v="28008"/>
        <n v="74976"/>
        <n v="73360.800000000003"/>
        <n v="27600"/>
        <n v="105396"/>
        <n v="55326"/>
        <n v="30636"/>
        <n v="32556"/>
        <n v="58092"/>
        <n v="39043.199999999997"/>
        <n v="31422"/>
        <n v="53436"/>
        <n v="44812.800000000003"/>
        <n v="98844"/>
        <n v="103248"/>
        <n v="76332"/>
        <n v="69000"/>
        <n v="38592"/>
        <n v="104664"/>
        <n v="57156"/>
        <n v="71388"/>
        <n v="83412"/>
        <n v="77736"/>
        <n v="103584"/>
        <n v="57936"/>
        <n v="97608"/>
        <n v="82632"/>
        <n v="55884"/>
        <n v="84876"/>
        <n v="51360"/>
        <n v="76404"/>
        <n v="102612"/>
        <n v="79358.399999999994"/>
        <n v="48816"/>
        <n v="72912"/>
        <n v="37500"/>
        <n v="77664"/>
        <n v="56016"/>
        <n v="22852.799999999999"/>
      </sharedItems>
      <fieldGroup base="9">
        <rangePr autoStart="0" autoEnd="0" startNum="10000" endNum="110000" groupInterval="10000"/>
        <groupItems count="12">
          <s v="&lt;10000"/>
          <s v="10000-20000"/>
          <s v="20000-30000"/>
          <s v="30000-40000"/>
          <s v="40000-50000"/>
          <s v="50000-60000"/>
          <s v="60000-70000"/>
          <s v="70000-80000"/>
          <s v="80000-90000"/>
          <s v="90000-100000"/>
          <s v="100000-110000"/>
          <s v="&gt;110000"/>
        </groupItems>
      </fieldGroup>
    </cacheField>
    <cacheField name="New Salary" numFmtId="165">
      <sharedItems containsSemiMixedTypes="0" containsString="0" containsNumber="1" minValue="10670.4" maxValue="123841.2"/>
    </cacheField>
    <cacheField name="Job Rating" numFmtId="0">
      <sharedItems containsMixedTypes="1" containsNumber="1" containsInteger="1" minValue="1" maxValue="5"/>
    </cacheField>
    <cacheField name="%Incr" numFmtId="9">
      <sharedItems containsSemiMixedTypes="0" containsString="0" containsNumber="1" minValue="0" maxValue="0.15"/>
    </cacheField>
    <cacheField name="Group" numFmtId="9">
      <sharedItems/>
    </cacheField>
    <cacheField name="NI" numFmtId="0" formula="'New Salary'* 5%"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rth Kotian" refreshedDate="44053.835077777781" createdVersion="5" refreshedVersion="5" minRefreshableVersion="3" recordCount="741" xr:uid="{00000000-000A-0000-FFFF-FFFF12000000}">
  <cacheSource type="worksheet">
    <worksheetSource ref="A1:P742" sheet="Graphs &amp; Charts"/>
  </cacheSource>
  <cacheFields count="16">
    <cacheField name="Emp No." numFmtId="0">
      <sharedItems containsSemiMixedTypes="0" containsString="0" containsNumber="1" containsInteger="1" minValue="1" maxValue="741"/>
    </cacheField>
    <cacheField name="Employee Name" numFmtId="0">
      <sharedItems/>
    </cacheField>
    <cacheField name="City" numFmtId="0">
      <sharedItems/>
    </cacheField>
    <cacheField name="Department" numFmtId="0">
      <sharedItems count="8">
        <s v="Production"/>
        <s v="Human Resources"/>
        <s v="Corporate Responsibilty Group"/>
        <s v="Business Support Group"/>
        <s v="Administrative"/>
        <s v="Marketing &amp; Sales"/>
        <s v="Finance"/>
        <s v="Research &amp; Quality Group"/>
      </sharedItems>
    </cacheField>
    <cacheField name="Sub-Department" numFmtId="0">
      <sharedItems/>
    </cacheField>
    <cacheField name="Gender" numFmtId="0">
      <sharedItems/>
    </cacheField>
    <cacheField name="DOB" numFmtId="15">
      <sharedItems containsSemiMixedTypes="0" containsNonDate="0" containsDate="1" containsString="0" minDate="1960-02-16T00:00:00" maxDate="1989-12-09T00:00:00"/>
    </cacheField>
    <cacheField name="Hire Date" numFmtId="15">
      <sharedItems containsSemiMixedTypes="0" containsNonDate="0" containsDate="1" containsString="0" minDate="1998-01-06T00:00:00" maxDate="2012-12-20T00:00:00"/>
    </cacheField>
    <cacheField name="Exit Date" numFmtId="15">
      <sharedItems containsNonDate="0" containsDate="1" containsString="0" containsBlank="1" minDate="2000-01-05T00:00:00" maxDate="2012-12-29T00:00:00"/>
    </cacheField>
    <cacheField name="Yearly Salary" numFmtId="165">
      <sharedItems containsSemiMixedTypes="0" containsString="0" containsNumber="1" minValue="10670.4" maxValue="107736"/>
    </cacheField>
    <cacheField name="New Salary" numFmtId="165">
      <sharedItems containsSemiMixedTypes="0" containsString="0" containsNumber="1" minValue="10670.4" maxValue="123841.2"/>
    </cacheField>
    <cacheField name="Job Rating" numFmtId="0">
      <sharedItems containsMixedTypes="1" containsNumber="1" containsInteger="1" minValue="1" maxValue="5"/>
    </cacheField>
    <cacheField name="%Incr" numFmtId="9">
      <sharedItems containsSemiMixedTypes="0" containsString="0" containsNumber="1" minValue="0" maxValue="0.15"/>
    </cacheField>
    <cacheField name="Group" numFmtId="9">
      <sharedItems/>
    </cacheField>
    <cacheField name="Line" numFmtId="9">
      <sharedItems containsNonDate="0" containsString="0" containsBlank="1"/>
    </cacheField>
    <cacheField name="Column" numFmtId="9">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41">
  <r>
    <n v="1"/>
    <s v="Page, Lisa"/>
    <s v="New York"/>
    <x v="0"/>
    <s v="ADC"/>
    <x v="0"/>
    <d v="1976-04-06T00:00:00"/>
    <d v="1999-01-11T00:00:00"/>
    <x v="0"/>
    <x v="0"/>
    <n v="65460"/>
    <s v="NA"/>
    <n v="0"/>
    <s v="60000-80000$"/>
  </r>
  <r>
    <n v="2"/>
    <s v="Taylor, Hector"/>
    <s v="Madrid"/>
    <x v="0"/>
    <s v="ADC"/>
    <x v="1"/>
    <d v="1970-08-22T00:00:00"/>
    <d v="2011-02-21T00:00:00"/>
    <x v="1"/>
    <x v="1"/>
    <n v="36012.480000000003"/>
    <n v="4"/>
    <n v="0.12"/>
    <s v="20000-40000$"/>
  </r>
  <r>
    <n v="3"/>
    <s v="Dawson, Jonathan"/>
    <s v="Mississippi"/>
    <x v="0"/>
    <s v="ADC"/>
    <x v="1"/>
    <d v="1973-02-14T00:00:00"/>
    <d v="2007-03-06T00:00:00"/>
    <x v="2"/>
    <x v="2"/>
    <n v="58705.2"/>
    <n v="5"/>
    <n v="0.15"/>
    <s v="40000-60000$"/>
  </r>
  <r>
    <n v="4"/>
    <s v="Duran, Brian"/>
    <s v="Washington, D.C."/>
    <x v="0"/>
    <s v="ADC"/>
    <x v="1"/>
    <d v="1974-01-02T00:00:00"/>
    <d v="2012-08-30T00:00:00"/>
    <x v="3"/>
    <x v="3"/>
    <n v="42816"/>
    <s v="NA"/>
    <n v="0"/>
    <s v="40000-60000$"/>
  </r>
  <r>
    <n v="5"/>
    <s v="Weber, Larry"/>
    <s v="Tennessee"/>
    <x v="0"/>
    <s v="ADC"/>
    <x v="1"/>
    <d v="1976-08-24T00:00:00"/>
    <d v="2007-12-31T00:00:00"/>
    <x v="1"/>
    <x v="4"/>
    <n v="97883.520000000004"/>
    <n v="4"/>
    <n v="0.12"/>
    <s v="80000-100000$"/>
  </r>
  <r>
    <n v="6"/>
    <s v="Pratt, Erik"/>
    <s v="Washington, D.C."/>
    <x v="1"/>
    <s v="Training"/>
    <x v="1"/>
    <d v="1977-08-03T00:00:00"/>
    <d v="2006-02-03T00:00:00"/>
    <x v="4"/>
    <x v="5"/>
    <n v="75915.839999999997"/>
    <n v="2"/>
    <n v="0.04"/>
    <s v="60000-80000$"/>
  </r>
  <r>
    <n v="7"/>
    <s v="Oconnor, Kent"/>
    <s v="Washington, D.C."/>
    <x v="1"/>
    <s v="Training"/>
    <x v="1"/>
    <d v="1974-05-06T00:00:00"/>
    <d v="2005-12-29T00:00:00"/>
    <x v="5"/>
    <x v="6"/>
    <n v="18288"/>
    <n v="1"/>
    <n v="0"/>
    <s v="0-20000$"/>
  </r>
  <r>
    <n v="8"/>
    <s v="Spencer, Boyd"/>
    <s v="New York"/>
    <x v="1"/>
    <s v="Training"/>
    <x v="1"/>
    <d v="1978-12-24T00:00:00"/>
    <d v="2007-04-17T00:00:00"/>
    <x v="6"/>
    <x v="7"/>
    <n v="91880.4"/>
    <n v="5"/>
    <n v="0.15"/>
    <s v="60000-80000$"/>
  </r>
  <r>
    <n v="9"/>
    <s v="Wiggins, Frank"/>
    <s v="Washington, D.C."/>
    <x v="1"/>
    <s v="Training"/>
    <x v="1"/>
    <d v="1980-12-04T00:00:00"/>
    <d v="1999-04-10T00:00:00"/>
    <x v="7"/>
    <x v="8"/>
    <n v="90180"/>
    <n v="1"/>
    <n v="0"/>
    <s v="80000-100000$"/>
  </r>
  <r>
    <n v="10"/>
    <s v="Tanner, Timothy"/>
    <s v="Washington, D.C."/>
    <x v="1"/>
    <s v="Training"/>
    <x v="1"/>
    <d v="1968-09-29T00:00:00"/>
    <d v="2002-05-28T00:00:00"/>
    <x v="8"/>
    <x v="9"/>
    <n v="41368.320000000007"/>
    <n v="4"/>
    <n v="0.12"/>
    <s v="20000-40000$"/>
  </r>
  <r>
    <n v="11"/>
    <s v="Strickland, Rajean"/>
    <s v="Washington, D.C."/>
    <x v="1"/>
    <s v="Training"/>
    <x v="1"/>
    <d v="1970-10-09T00:00:00"/>
    <d v="2003-06-10T00:00:00"/>
    <x v="9"/>
    <x v="10"/>
    <n v="22984.560000000001"/>
    <n v="3"/>
    <n v="0.08"/>
    <s v="20000-40000$"/>
  </r>
  <r>
    <n v="12"/>
    <s v="Chase, Troy"/>
    <s v="Washington, D.C."/>
    <x v="1"/>
    <s v="Training"/>
    <x v="1"/>
    <d v="1964-06-24T00:00:00"/>
    <d v="2004-06-04T00:00:00"/>
    <x v="10"/>
    <x v="11"/>
    <n v="66326.400000000009"/>
    <n v="4"/>
    <n v="0.12"/>
    <s v="40000-60000$"/>
  </r>
  <r>
    <n v="13"/>
    <s v="Brewer, Kent"/>
    <s v="Washington, D.C."/>
    <x v="1"/>
    <s v="Training"/>
    <x v="1"/>
    <d v="1989-04-23T00:00:00"/>
    <d v="2011-08-24T00:00:00"/>
    <x v="1"/>
    <x v="12"/>
    <n v="36534"/>
    <n v="1"/>
    <n v="0"/>
    <s v="20000-40000$"/>
  </r>
  <r>
    <n v="14"/>
    <s v="Wilkins, Jesse"/>
    <s v="New York"/>
    <x v="1"/>
    <s v="Training"/>
    <x v="0"/>
    <d v="1984-12-09T00:00:00"/>
    <d v="2012-08-15T00:00:00"/>
    <x v="11"/>
    <x v="13"/>
    <n v="110068.79999999999"/>
    <n v="5"/>
    <n v="0.15"/>
    <s v="80000-100000$"/>
  </r>
  <r>
    <n v="15"/>
    <s v="White, Daniel"/>
    <s v="Washington, D.C."/>
    <x v="1"/>
    <s v="Training"/>
    <x v="1"/>
    <d v="1972-02-06T00:00:00"/>
    <d v="2000-08-26T00:00:00"/>
    <x v="12"/>
    <x v="14"/>
    <n v="100584.96000000001"/>
    <n v="4"/>
    <n v="0.12"/>
    <s v="80000-100000$"/>
  </r>
  <r>
    <n v="16"/>
    <s v="Holland, Donald"/>
    <s v="Washington, D.C."/>
    <x v="1"/>
    <s v="Training"/>
    <x v="1"/>
    <d v="1978-06-08T00:00:00"/>
    <d v="2011-09-01T00:00:00"/>
    <x v="13"/>
    <x v="15"/>
    <n v="37674.720000000001"/>
    <n v="3"/>
    <n v="0.08"/>
    <s v="20000-40000$"/>
  </r>
  <r>
    <n v="17"/>
    <s v="Rowe, Ken"/>
    <s v="Washington, D.C."/>
    <x v="1"/>
    <s v="Training"/>
    <x v="1"/>
    <d v="1980-09-12T00:00:00"/>
    <d v="2000-09-08T00:00:00"/>
    <x v="14"/>
    <x v="16"/>
    <n v="99390.24"/>
    <n v="3"/>
    <n v="0.08"/>
    <s v="80000-100000$"/>
  </r>
  <r>
    <n v="18"/>
    <s v="Burton, Cam"/>
    <s v="New York"/>
    <x v="1"/>
    <s v="Training"/>
    <x v="0"/>
    <d v="1976-07-05T00:00:00"/>
    <d v="2008-09-13T00:00:00"/>
    <x v="15"/>
    <x v="17"/>
    <n v="80440.2"/>
    <n v="5"/>
    <n v="0.15"/>
    <s v="60000-80000$"/>
  </r>
  <r>
    <n v="19"/>
    <s v="Phillips, Liesl"/>
    <s v="Washington, D.C."/>
    <x v="1"/>
    <s v="Training"/>
    <x v="0"/>
    <d v="1985-12-12T00:00:00"/>
    <d v="2006-11-08T00:00:00"/>
    <x v="16"/>
    <x v="18"/>
    <n v="106454.40000000001"/>
    <n v="2"/>
    <n v="0.04"/>
    <s v="100000$ &amp; Above"/>
  </r>
  <r>
    <n v="20"/>
    <s v="Gallagher, Johnson"/>
    <s v="Washington, D.C."/>
    <x v="1"/>
    <s v="Training"/>
    <x v="1"/>
    <d v="1976-10-17T00:00:00"/>
    <d v="2009-11-09T00:00:00"/>
    <x v="1"/>
    <x v="19"/>
    <n v="14294.784000000001"/>
    <n v="4"/>
    <n v="0.12"/>
    <s v="0-20000$"/>
  </r>
  <r>
    <n v="21"/>
    <s v="Wolf, Debbie"/>
    <s v="New York"/>
    <x v="1"/>
    <s v="Training"/>
    <x v="0"/>
    <d v="1971-04-20T00:00:00"/>
    <d v="1998-12-14T00:00:00"/>
    <x v="17"/>
    <x v="20"/>
    <n v="99484.2"/>
    <n v="5"/>
    <n v="0.15"/>
    <s v="80000-100000$"/>
  </r>
  <r>
    <n v="22"/>
    <s v="Todd, Steven"/>
    <s v="Washington, D.C."/>
    <x v="1"/>
    <s v="Training"/>
    <x v="1"/>
    <d v="1979-11-29T00:00:00"/>
    <d v="2006-12-18T00:00:00"/>
    <x v="18"/>
    <x v="21"/>
    <n v="48820.32"/>
    <n v="3"/>
    <n v="0.08"/>
    <s v="40000-60000$"/>
  </r>
  <r>
    <n v="23"/>
    <s v="McKenzie, Michelle"/>
    <s v="Tennessee"/>
    <x v="2"/>
    <s v="Environmental Compliance"/>
    <x v="0"/>
    <d v="1984-04-08T00:00:00"/>
    <d v="2006-01-29T00:00:00"/>
    <x v="19"/>
    <x v="22"/>
    <n v="61601.279999999999"/>
    <n v="2"/>
    <n v="0.04"/>
    <s v="40000-60000$"/>
  </r>
  <r>
    <n v="24"/>
    <s v="Thornton, Charles"/>
    <s v="New York"/>
    <x v="2"/>
    <s v="Environmental Compliance"/>
    <x v="1"/>
    <d v="1976-03-20T00:00:00"/>
    <d v="2001-01-02T00:00:00"/>
    <x v="20"/>
    <x v="23"/>
    <n v="43597.440000000002"/>
    <n v="3"/>
    <n v="0.08"/>
    <s v="40000-60000$"/>
  </r>
  <r>
    <n v="25"/>
    <s v="Dunn, Matthew"/>
    <s v="Sydney"/>
    <x v="2"/>
    <s v="Environmental Compliance"/>
    <x v="1"/>
    <d v="1977-09-19T00:00:00"/>
    <d v="1999-02-23T00:00:00"/>
    <x v="21"/>
    <x v="24"/>
    <n v="57420"/>
    <s v="NA"/>
    <n v="0"/>
    <s v="40000-60000$"/>
  </r>
  <r>
    <n v="26"/>
    <s v="Potter, Dawn"/>
    <s v="Mississippi"/>
    <x v="2"/>
    <s v="Environmental Compliance"/>
    <x v="1"/>
    <d v="1975-05-17T00:00:00"/>
    <d v="2004-03-05T00:00:00"/>
    <x v="22"/>
    <x v="25"/>
    <n v="36420"/>
    <s v="NA"/>
    <n v="0"/>
    <s v="20000-40000$"/>
  </r>
  <r>
    <n v="27"/>
    <s v="Carroll, Lesa"/>
    <s v="Sydney"/>
    <x v="2"/>
    <s v="Environmental Compliance"/>
    <x v="0"/>
    <d v="1979-09-17T00:00:00"/>
    <d v="2000-04-03T00:00:00"/>
    <x v="23"/>
    <x v="26"/>
    <n v="67728"/>
    <s v="NA"/>
    <n v="0"/>
    <s v="60000-80000$"/>
  </r>
  <r>
    <n v="28"/>
    <s v="Fleming, Irv"/>
    <s v="Sydney"/>
    <x v="2"/>
    <s v="Environmental Compliance"/>
    <x v="0"/>
    <d v="1981-04-20T00:00:00"/>
    <d v="2006-05-14T00:00:00"/>
    <x v="24"/>
    <x v="27"/>
    <n v="13230"/>
    <s v="NA"/>
    <n v="0"/>
    <s v="0-20000$"/>
  </r>
  <r>
    <n v="29"/>
    <s v="Nguyen, Dennis"/>
    <s v="Washington, D.C."/>
    <x v="2"/>
    <s v="Environmental Compliance"/>
    <x v="1"/>
    <d v="1985-12-31T00:00:00"/>
    <d v="2006-09-01T00:00:00"/>
    <x v="25"/>
    <x v="28"/>
    <n v="26917.632000000001"/>
    <n v="4"/>
    <n v="0.12"/>
    <s v="20000-40000$"/>
  </r>
  <r>
    <n v="30"/>
    <s v="Blair, Sperry"/>
    <s v="Mississippi"/>
    <x v="2"/>
    <s v="Environmental Compliance"/>
    <x v="0"/>
    <d v="1970-06-15T00:00:00"/>
    <d v="2009-10-20T00:00:00"/>
    <x v="26"/>
    <x v="29"/>
    <n v="66329.279999999999"/>
    <n v="3"/>
    <n v="0.08"/>
    <s v="60000-80000$"/>
  </r>
  <r>
    <n v="31"/>
    <s v="Wyatt, Kelly"/>
    <s v="London"/>
    <x v="2"/>
    <s v="Environmental Compliance"/>
    <x v="0"/>
    <d v="1970-07-14T00:00:00"/>
    <d v="2011-11-09T00:00:00"/>
    <x v="27"/>
    <x v="30"/>
    <n v="51604.800000000003"/>
    <n v="2"/>
    <n v="0.04"/>
    <s v="40000-60000$"/>
  </r>
  <r>
    <n v="32"/>
    <s v="Walton, Benjamin"/>
    <s v="Madrid"/>
    <x v="2"/>
    <s v="Environmental Compliance"/>
    <x v="1"/>
    <d v="1975-06-29T00:00:00"/>
    <d v="2007-11-28T00:00:00"/>
    <x v="28"/>
    <x v="31"/>
    <n v="88128"/>
    <s v="NA"/>
    <n v="0"/>
    <s v="80000-100000$"/>
  </r>
  <r>
    <n v="33"/>
    <s v="Beck, Craig"/>
    <s v="Sydney"/>
    <x v="2"/>
    <s v="Environmental Compliance"/>
    <x v="1"/>
    <d v="1985-07-04T00:00:00"/>
    <d v="2012-04-19T00:00:00"/>
    <x v="29"/>
    <x v="32"/>
    <n v="59901.120000000003"/>
    <n v="3"/>
    <n v="0.08"/>
    <s v="40000-60000$"/>
  </r>
  <r>
    <n v="34"/>
    <s v="Phelps, Gretchen"/>
    <s v="Madrid"/>
    <x v="2"/>
    <s v="Environmental Compliance"/>
    <x v="1"/>
    <d v="1984-03-08T00:00:00"/>
    <d v="2010-11-26T00:00:00"/>
    <x v="30"/>
    <x v="33"/>
    <n v="72546.240000000005"/>
    <n v="2"/>
    <n v="0.04"/>
    <s v="60000-80000$"/>
  </r>
  <r>
    <n v="35"/>
    <s v="Bond, John"/>
    <s v="Sydney"/>
    <x v="2"/>
    <s v="Environmental Compliance"/>
    <x v="1"/>
    <d v="1984-12-31T00:00:00"/>
    <d v="2007-12-01T00:00:00"/>
    <x v="31"/>
    <x v="34"/>
    <n v="59739.12"/>
    <n v="3"/>
    <n v="0.08"/>
    <s v="40000-60000$"/>
  </r>
  <r>
    <n v="36"/>
    <s v="Chang, Gabriel"/>
    <s v="Washington, D.C."/>
    <x v="2"/>
    <s v="Environmental Compliance"/>
    <x v="1"/>
    <d v="1978-08-31T00:00:00"/>
    <d v="2009-12-05T00:00:00"/>
    <x v="1"/>
    <x v="35"/>
    <n v="34416"/>
    <s v="NA"/>
    <n v="0"/>
    <s v="20000-40000$"/>
  </r>
  <r>
    <n v="37"/>
    <s v="Bullock, Greg"/>
    <s v="Washington, D.C."/>
    <x v="0"/>
    <s v="Facilities/Engineering"/>
    <x v="1"/>
    <d v="1980-12-05T00:00:00"/>
    <d v="2012-01-17T00:00:00"/>
    <x v="1"/>
    <x v="36"/>
    <n v="18880.128000000001"/>
    <n v="3"/>
    <n v="0.08"/>
    <s v="0-20000$"/>
  </r>
  <r>
    <n v="38"/>
    <s v="Wheeler, Meegan"/>
    <s v="Washington, D.C."/>
    <x v="0"/>
    <s v="Facilities/Engineering"/>
    <x v="0"/>
    <d v="1988-11-27T00:00:00"/>
    <d v="2007-01-12T00:00:00"/>
    <x v="32"/>
    <x v="37"/>
    <n v="111578.88"/>
    <n v="4"/>
    <n v="0.12"/>
    <s v="80000-100000$"/>
  </r>
  <r>
    <n v="39"/>
    <s v="Cunningham, Denise"/>
    <s v="Washington, D.C."/>
    <x v="0"/>
    <s v="Facilities/Engineering"/>
    <x v="1"/>
    <d v="1971-07-14T00:00:00"/>
    <d v="2010-01-22T00:00:00"/>
    <x v="1"/>
    <x v="38"/>
    <n v="106742.99999999999"/>
    <n v="5"/>
    <n v="0.15"/>
    <s v="80000-100000$"/>
  </r>
  <r>
    <n v="40"/>
    <s v="Simpson, Jimmy"/>
    <s v="Washington, D.C."/>
    <x v="0"/>
    <s v="Facilities/Engineering"/>
    <x v="1"/>
    <d v="1978-09-16T00:00:00"/>
    <d v="2001-01-05T00:00:00"/>
    <x v="33"/>
    <x v="39"/>
    <n v="45722.880000000005"/>
    <n v="3"/>
    <n v="0.08"/>
    <s v="40000-60000$"/>
  </r>
  <r>
    <n v="41"/>
    <s v="Griffith, Michelle"/>
    <s v="Washington, D.C."/>
    <x v="0"/>
    <s v="Facilities/Engineering"/>
    <x v="0"/>
    <d v="1989-02-01T00:00:00"/>
    <d v="2010-02-24T00:00:00"/>
    <x v="34"/>
    <x v="40"/>
    <n v="80358.720000000001"/>
    <n v="2"/>
    <n v="0.04"/>
    <s v="60000-80000$"/>
  </r>
  <r>
    <n v="42"/>
    <s v="Powers, Tia"/>
    <s v="Washington, D.C."/>
    <x v="0"/>
    <s v="Facilities/Engineering"/>
    <x v="0"/>
    <d v="1968-07-24T00:00:00"/>
    <d v="1998-02-03T00:00:00"/>
    <x v="35"/>
    <x v="41"/>
    <n v="79094.880000000005"/>
    <n v="3"/>
    <n v="0.08"/>
    <s v="60000-80000$"/>
  </r>
  <r>
    <n v="43"/>
    <s v="Navarro, Marc"/>
    <s v="Madrid"/>
    <x v="0"/>
    <s v="Facilities/Engineering"/>
    <x v="1"/>
    <d v="1967-01-20T00:00:00"/>
    <d v="1998-02-16T00:00:00"/>
    <x v="36"/>
    <x v="42"/>
    <n v="31422.720000000005"/>
    <n v="4"/>
    <n v="0.12"/>
    <s v="20000-40000$"/>
  </r>
  <r>
    <n v="44"/>
    <s v="Briggs, Bryan"/>
    <s v="Madrid"/>
    <x v="0"/>
    <s v="Facilities/Engineering"/>
    <x v="1"/>
    <d v="1977-11-17T00:00:00"/>
    <d v="1998-02-22T00:00:00"/>
    <x v="37"/>
    <x v="43"/>
    <n v="117962.4"/>
    <n v="5"/>
    <n v="0.15"/>
    <s v="100000$ &amp; Above"/>
  </r>
  <r>
    <n v="45"/>
    <s v="Warren, Jean"/>
    <s v="London"/>
    <x v="0"/>
    <s v="Facilities/Engineering"/>
    <x v="0"/>
    <d v="1989-01-17T00:00:00"/>
    <d v="2011-02-01T00:00:00"/>
    <x v="38"/>
    <x v="44"/>
    <n v="93238.080000000002"/>
    <n v="2"/>
    <n v="0.04"/>
    <s v="80000-100000$"/>
  </r>
  <r>
    <n v="46"/>
    <s v="McDonald, Debra"/>
    <s v="New Jersey"/>
    <x v="0"/>
    <s v="Facilities/Engineering"/>
    <x v="0"/>
    <d v="1981-06-19T00:00:00"/>
    <d v="2011-02-22T00:00:00"/>
    <x v="39"/>
    <x v="45"/>
    <n v="95095.799999999988"/>
    <n v="5"/>
    <n v="0.15"/>
    <s v="80000-100000$"/>
  </r>
  <r>
    <n v="47"/>
    <s v="Pitts, Dana"/>
    <s v="London"/>
    <x v="0"/>
    <s v="Facilities/Engineering"/>
    <x v="0"/>
    <d v="1982-04-04T00:00:00"/>
    <d v="2012-03-15T00:00:00"/>
    <x v="40"/>
    <x v="46"/>
    <n v="77352"/>
    <s v="NA"/>
    <n v="0"/>
    <s v="60000-80000$"/>
  </r>
  <r>
    <n v="48"/>
    <s v="Pruitt, Randy"/>
    <s v="New York"/>
    <x v="0"/>
    <s v="Facilities/Engineering"/>
    <x v="1"/>
    <d v="1985-06-02T00:00:00"/>
    <d v="2006-03-16T00:00:00"/>
    <x v="41"/>
    <x v="47"/>
    <n v="103141.2"/>
    <n v="5"/>
    <n v="0.15"/>
    <s v="80000-100000$"/>
  </r>
  <r>
    <n v="49"/>
    <s v="Nicholson, Lee"/>
    <s v="Illinois"/>
    <x v="0"/>
    <s v="Facilities/Engineering"/>
    <x v="1"/>
    <d v="1974-05-08T00:00:00"/>
    <d v="2006-03-28T00:00:00"/>
    <x v="42"/>
    <x v="48"/>
    <n v="65069.760000000009"/>
    <n v="4"/>
    <n v="0.12"/>
    <s v="40000-60000$"/>
  </r>
  <r>
    <n v="50"/>
    <s v="Matthews, Diane"/>
    <s v="Illinois"/>
    <x v="0"/>
    <s v="Facilities/Engineering"/>
    <x v="0"/>
    <d v="1979-08-04T00:00:00"/>
    <d v="2000-03-17T00:00:00"/>
    <x v="43"/>
    <x v="49"/>
    <n v="38983.68"/>
    <n v="3"/>
    <n v="0.08"/>
    <s v="20000-40000$"/>
  </r>
  <r>
    <n v="51"/>
    <s v="Norris, Tamara"/>
    <s v="New Jersey"/>
    <x v="0"/>
    <s v="Facilities/Engineering"/>
    <x v="0"/>
    <d v="1982-09-13T00:00:00"/>
    <d v="2011-04-20T00:00:00"/>
    <x v="44"/>
    <x v="50"/>
    <n v="62162.880000000005"/>
    <n v="2"/>
    <n v="0.04"/>
    <s v="40000-60000$"/>
  </r>
  <r>
    <n v="52"/>
    <s v="Weiss, Marisa"/>
    <s v="Sydney"/>
    <x v="0"/>
    <s v="Facilities/Engineering"/>
    <x v="0"/>
    <d v="1972-04-30T00:00:00"/>
    <d v="2010-04-05T00:00:00"/>
    <x v="1"/>
    <x v="51"/>
    <n v="63086.400000000001"/>
    <n v="2"/>
    <n v="0.04"/>
    <s v="60000-80000$"/>
  </r>
  <r>
    <n v="53"/>
    <s v="Lawrence, Ronald"/>
    <s v="Sydney"/>
    <x v="0"/>
    <s v="Facilities/Engineering"/>
    <x v="1"/>
    <d v="1971-01-21T00:00:00"/>
    <d v="1998-04-17T00:00:00"/>
    <x v="45"/>
    <x v="52"/>
    <n v="82088.639999999999"/>
    <n v="3"/>
    <n v="0.08"/>
    <s v="60000-80000$"/>
  </r>
  <r>
    <n v="54"/>
    <s v="Sherman, Karin"/>
    <s v="Washington, D.C."/>
    <x v="0"/>
    <s v="Facilities/Engineering"/>
    <x v="1"/>
    <d v="1975-09-30T00:00:00"/>
    <d v="2001-04-27T00:00:00"/>
    <x v="46"/>
    <x v="53"/>
    <n v="36529.920000000006"/>
    <n v="4"/>
    <n v="0.12"/>
    <s v="20000-40000$"/>
  </r>
  <r>
    <n v="55"/>
    <s v="Harmon, Paul"/>
    <s v="Madrid"/>
    <x v="0"/>
    <s v="Facilities/Engineering"/>
    <x v="1"/>
    <d v="1970-12-15T00:00:00"/>
    <d v="2002-04-02T00:00:00"/>
    <x v="47"/>
    <x v="54"/>
    <n v="111300.48000000001"/>
    <n v="3"/>
    <n v="0.08"/>
    <s v="100000$ &amp; Above"/>
  </r>
  <r>
    <n v="56"/>
    <s v="Vance, Cheryl"/>
    <s v="New Jersey"/>
    <x v="0"/>
    <s v="Facilities/Engineering"/>
    <x v="0"/>
    <d v="1983-08-14T00:00:00"/>
    <d v="2009-04-19T00:00:00"/>
    <x v="48"/>
    <x v="55"/>
    <n v="33423.840000000004"/>
    <n v="3"/>
    <n v="0.08"/>
    <s v="20000-40000$"/>
  </r>
  <r>
    <n v="57"/>
    <s v="Swanson, Vicki"/>
    <s v="New York"/>
    <x v="0"/>
    <s v="Facilities/Engineering"/>
    <x v="1"/>
    <d v="1973-06-13T00:00:00"/>
    <d v="2010-04-06T00:00:00"/>
    <x v="49"/>
    <x v="56"/>
    <n v="46476"/>
    <s v="NA"/>
    <n v="0"/>
    <s v="40000-60000$"/>
  </r>
  <r>
    <n v="58"/>
    <s v="Steele, Gerald"/>
    <s v="New Jersey"/>
    <x v="0"/>
    <s v="Facilities/Engineering"/>
    <x v="1"/>
    <d v="1976-08-04T00:00:00"/>
    <d v="2010-04-24T00:00:00"/>
    <x v="1"/>
    <x v="57"/>
    <n v="27936"/>
    <s v="NA"/>
    <n v="0"/>
    <s v="20000-40000$"/>
  </r>
  <r>
    <n v="59"/>
    <s v="Richardson, Debbie"/>
    <s v="London"/>
    <x v="0"/>
    <s v="Facilities/Engineering"/>
    <x v="0"/>
    <d v="1970-05-10T00:00:00"/>
    <d v="2012-05-22T00:00:00"/>
    <x v="44"/>
    <x v="58"/>
    <n v="41251.68"/>
    <n v="3"/>
    <n v="0.08"/>
    <s v="20000-40000$"/>
  </r>
  <r>
    <n v="60"/>
    <s v="Whitehead, Carolyn"/>
    <s v="New Jersey"/>
    <x v="0"/>
    <s v="Facilities/Engineering"/>
    <x v="0"/>
    <d v="1983-03-03T00:00:00"/>
    <d v="2008-05-20T00:00:00"/>
    <x v="50"/>
    <x v="59"/>
    <n v="103044.59999999999"/>
    <n v="5"/>
    <n v="0.15"/>
    <s v="80000-100000$"/>
  </r>
  <r>
    <n v="61"/>
    <s v="Flowers, Kathleen"/>
    <s v="London"/>
    <x v="0"/>
    <s v="Facilities/Engineering"/>
    <x v="0"/>
    <d v="1987-01-21T00:00:00"/>
    <d v="2007-05-13T00:00:00"/>
    <x v="1"/>
    <x v="60"/>
    <n v="44035.799999999996"/>
    <n v="5"/>
    <n v="0.15"/>
    <s v="20000-40000$"/>
  </r>
  <r>
    <n v="62"/>
    <s v="Huff, Erik"/>
    <s v="Mississippi"/>
    <x v="0"/>
    <s v="Facilities/Engineering"/>
    <x v="1"/>
    <d v="1972-08-10T00:00:00"/>
    <d v="2010-05-12T00:00:00"/>
    <x v="51"/>
    <x v="61"/>
    <n v="113325.59999999999"/>
    <n v="5"/>
    <n v="0.15"/>
    <s v="80000-100000$"/>
  </r>
  <r>
    <n v="63"/>
    <s v="Deleon, Jaquelyn"/>
    <s v="Washington, D.C."/>
    <x v="0"/>
    <s v="Facilities/Engineering"/>
    <x v="0"/>
    <d v="1986-03-13T00:00:00"/>
    <d v="2010-05-22T00:00:00"/>
    <x v="52"/>
    <x v="62"/>
    <n v="100543.68000000001"/>
    <n v="3"/>
    <n v="0.08"/>
    <s v="80000-100000$"/>
  </r>
  <r>
    <n v="64"/>
    <s v="Kent, Angus"/>
    <s v="Illinois"/>
    <x v="0"/>
    <s v="Facilities/Engineering"/>
    <x v="1"/>
    <d v="1977-03-31T00:00:00"/>
    <d v="2006-05-19T00:00:00"/>
    <x v="53"/>
    <x v="63"/>
    <n v="105081.60000000001"/>
    <n v="2"/>
    <n v="0.04"/>
    <s v="100000$ &amp; Above"/>
  </r>
  <r>
    <n v="65"/>
    <s v="Wallace, Timothy"/>
    <s v="Sydney"/>
    <x v="0"/>
    <s v="Facilities/Engineering"/>
    <x v="1"/>
    <d v="1975-09-15T00:00:00"/>
    <d v="1998-05-25T00:00:00"/>
    <x v="54"/>
    <x v="64"/>
    <n v="121439.99999999999"/>
    <n v="5"/>
    <n v="0.15"/>
    <s v="100000$ &amp; Above"/>
  </r>
  <r>
    <n v="66"/>
    <s v="Nichols, Nathaniel"/>
    <s v="Mississippi"/>
    <x v="0"/>
    <s v="Facilities/Engineering"/>
    <x v="1"/>
    <d v="1962-03-20T00:00:00"/>
    <d v="2001-05-07T00:00:00"/>
    <x v="55"/>
    <x v="65"/>
    <n v="38505.600000000006"/>
    <n v="4"/>
    <n v="0.12"/>
    <s v="20000-40000$"/>
  </r>
  <r>
    <n v="67"/>
    <s v="Morgan, Patricia"/>
    <s v="New Jersey"/>
    <x v="0"/>
    <s v="Facilities/Engineering"/>
    <x v="0"/>
    <d v="1978-06-12T00:00:00"/>
    <d v="2009-05-26T00:00:00"/>
    <x v="56"/>
    <x v="66"/>
    <n v="109654.79999999999"/>
    <n v="5"/>
    <n v="0.15"/>
    <s v="80000-100000$"/>
  </r>
  <r>
    <n v="68"/>
    <s v="Harding, Erin"/>
    <s v="Mississippi"/>
    <x v="0"/>
    <s v="Facilities/Engineering"/>
    <x v="1"/>
    <d v="1980-04-27T00:00:00"/>
    <d v="1998-06-19T00:00:00"/>
    <x v="57"/>
    <x v="67"/>
    <n v="46744.320000000007"/>
    <n v="4"/>
    <n v="0.12"/>
    <s v="40000-60000$"/>
  </r>
  <r>
    <n v="69"/>
    <s v="Hood, Renee"/>
    <s v="New Jersey"/>
    <x v="0"/>
    <s v="Facilities/Engineering"/>
    <x v="1"/>
    <d v="1962-09-10T00:00:00"/>
    <d v="2003-06-13T00:00:00"/>
    <x v="58"/>
    <x v="68"/>
    <n v="117304.32000000001"/>
    <n v="4"/>
    <n v="0.12"/>
    <s v="100000$ &amp; Above"/>
  </r>
  <r>
    <n v="70"/>
    <s v="Hickman, John"/>
    <s v="Illinois"/>
    <x v="0"/>
    <s v="Facilities/Engineering"/>
    <x v="1"/>
    <d v="1987-10-14T00:00:00"/>
    <d v="2012-07-01T00:00:00"/>
    <x v="1"/>
    <x v="69"/>
    <n v="88795.199999999997"/>
    <n v="2"/>
    <n v="0.04"/>
    <s v="80000-100000$"/>
  </r>
  <r>
    <n v="71"/>
    <s v="Schneider, Gay"/>
    <s v="Mississippi"/>
    <x v="0"/>
    <s v="Facilities/Engineering"/>
    <x v="1"/>
    <d v="1981-07-25T00:00:00"/>
    <d v="2007-07-16T00:00:00"/>
    <x v="59"/>
    <x v="70"/>
    <n v="34849.440000000002"/>
    <n v="3"/>
    <n v="0.08"/>
    <s v="20000-40000$"/>
  </r>
  <r>
    <n v="72"/>
    <s v="Stone, Brian"/>
    <s v="Tennessee"/>
    <x v="0"/>
    <s v="Facilities/Engineering"/>
    <x v="1"/>
    <d v="1980-09-10T00:00:00"/>
    <d v="2010-07-09T00:00:00"/>
    <x v="60"/>
    <x v="71"/>
    <n v="123247.79999999999"/>
    <n v="5"/>
    <n v="0.15"/>
    <s v="100000$ &amp; Above"/>
  </r>
  <r>
    <n v="73"/>
    <s v="Goodman, Kuyler"/>
    <s v="Sydney"/>
    <x v="0"/>
    <s v="Facilities/Engineering"/>
    <x v="1"/>
    <d v="1975-11-02T00:00:00"/>
    <d v="2011-08-22T00:00:00"/>
    <x v="61"/>
    <x v="72"/>
    <n v="17884.800000000003"/>
    <n v="3"/>
    <n v="0.08"/>
    <s v="0-20000$"/>
  </r>
  <r>
    <n v="74"/>
    <s v="Simmons, Robert"/>
    <s v="Illinois"/>
    <x v="0"/>
    <s v="Facilities/Engineering"/>
    <x v="1"/>
    <d v="1973-07-30T00:00:00"/>
    <d v="2008-08-02T00:00:00"/>
    <x v="62"/>
    <x v="73"/>
    <n v="52308.480000000003"/>
    <n v="4"/>
    <n v="0.12"/>
    <s v="40000-60000$"/>
  </r>
  <r>
    <n v="75"/>
    <s v="Wolfe, Keith"/>
    <s v="Sydney"/>
    <x v="0"/>
    <s v="Facilities/Engineering"/>
    <x v="1"/>
    <d v="1987-07-02T00:00:00"/>
    <d v="2006-08-25T00:00:00"/>
    <x v="63"/>
    <x v="74"/>
    <n v="54996.480000000003"/>
    <n v="4"/>
    <n v="0.12"/>
    <s v="40000-60000$"/>
  </r>
  <r>
    <n v="76"/>
    <s v="Conway, Brett"/>
    <s v="Madrid"/>
    <x v="0"/>
    <s v="Facilities/Engineering"/>
    <x v="1"/>
    <d v="1978-12-06T00:00:00"/>
    <d v="1998-08-31T00:00:00"/>
    <x v="64"/>
    <x v="75"/>
    <n v="39320.639999999999"/>
    <n v="3"/>
    <n v="0.08"/>
    <s v="20000-40000$"/>
  </r>
  <r>
    <n v="77"/>
    <s v="Mendoza, Bobby"/>
    <s v="Tennessee"/>
    <x v="0"/>
    <s v="Facilities/Engineering"/>
    <x v="1"/>
    <d v="1973-06-29T00:00:00"/>
    <d v="1998-09-21T00:00:00"/>
    <x v="65"/>
    <x v="76"/>
    <n v="25529.999999999996"/>
    <n v="5"/>
    <n v="0.15"/>
    <s v="20000-40000$"/>
  </r>
  <r>
    <n v="78"/>
    <s v="James, Lynn"/>
    <s v="Illinois"/>
    <x v="0"/>
    <s v="Facilities/Engineering"/>
    <x v="0"/>
    <d v="1980-03-26T00:00:00"/>
    <d v="2006-09-10T00:00:00"/>
    <x v="66"/>
    <x v="77"/>
    <n v="107658.72"/>
    <n v="3"/>
    <n v="0.08"/>
    <s v="80000-100000$"/>
  </r>
  <r>
    <n v="79"/>
    <s v="Porter, Rachel"/>
    <s v="Madrid"/>
    <x v="0"/>
    <s v="Facilities/Engineering"/>
    <x v="0"/>
    <d v="1974-01-24T00:00:00"/>
    <d v="2009-09-29T00:00:00"/>
    <x v="1"/>
    <x v="78"/>
    <n v="57256.2"/>
    <n v="5"/>
    <n v="0.15"/>
    <s v="40000-60000$"/>
  </r>
  <r>
    <n v="80"/>
    <s v="Mullins, Angela"/>
    <s v="Tennessee"/>
    <x v="0"/>
    <s v="Facilities/Engineering"/>
    <x v="0"/>
    <d v="1982-03-28T00:00:00"/>
    <d v="2011-10-16T00:00:00"/>
    <x v="1"/>
    <x v="79"/>
    <n v="115476.48000000001"/>
    <n v="4"/>
    <n v="0.12"/>
    <s v="100000$ &amp; Above"/>
  </r>
  <r>
    <n v="81"/>
    <s v="Poole, Tracy"/>
    <s v="Delhi"/>
    <x v="0"/>
    <s v="Facilities/Engineering"/>
    <x v="0"/>
    <d v="1976-11-26T00:00:00"/>
    <d v="2012-10-18T00:00:00"/>
    <x v="67"/>
    <x v="80"/>
    <n v="96324.48000000001"/>
    <n v="4"/>
    <n v="0.12"/>
    <s v="80000-100000$"/>
  </r>
  <r>
    <n v="82"/>
    <s v="Farrell, Laura"/>
    <s v="London"/>
    <x v="0"/>
    <s v="Facilities/Engineering"/>
    <x v="0"/>
    <d v="1971-04-09T00:00:00"/>
    <d v="2007-10-24T00:00:00"/>
    <x v="1"/>
    <x v="81"/>
    <n v="93688.2"/>
    <n v="5"/>
    <n v="0.15"/>
    <s v="80000-100000$"/>
  </r>
  <r>
    <n v="83"/>
    <s v="Perry, Christopher"/>
    <s v="Delhi"/>
    <x v="0"/>
    <s v="Facilities/Engineering"/>
    <x v="1"/>
    <d v="1976-06-10T00:00:00"/>
    <d v="1998-10-19T00:00:00"/>
    <x v="68"/>
    <x v="82"/>
    <n v="92316"/>
    <s v="NA"/>
    <n v="0"/>
    <s v="80000-100000$"/>
  </r>
  <r>
    <n v="84"/>
    <s v="Fletcher, Brian"/>
    <s v="London"/>
    <x v="0"/>
    <s v="Facilities/Engineering"/>
    <x v="1"/>
    <d v="1975-05-15T00:00:00"/>
    <d v="2001-10-12T00:00:00"/>
    <x v="69"/>
    <x v="83"/>
    <n v="78361.919999999998"/>
    <n v="2"/>
    <n v="0.04"/>
    <s v="60000-80000$"/>
  </r>
  <r>
    <n v="85"/>
    <s v="York, Steven"/>
    <s v="Tennessee"/>
    <x v="0"/>
    <s v="Facilities/Engineering"/>
    <x v="1"/>
    <d v="1981-06-09T00:00:00"/>
    <d v="2008-11-13T00:00:00"/>
    <x v="57"/>
    <x v="84"/>
    <n v="60484.320000000007"/>
    <n v="3"/>
    <n v="0.08"/>
    <s v="40000-60000$"/>
  </r>
  <r>
    <n v="86"/>
    <s v="Hudson, Lorna"/>
    <s v="Washington, D.C."/>
    <x v="0"/>
    <s v="Facilities/Engineering"/>
    <x v="0"/>
    <d v="1979-05-05T00:00:00"/>
    <d v="1999-11-06T00:00:00"/>
    <x v="70"/>
    <x v="85"/>
    <n v="30533.760000000002"/>
    <n v="3"/>
    <n v="0.08"/>
    <s v="20000-40000$"/>
  </r>
  <r>
    <n v="87"/>
    <s v="May, Steve"/>
    <s v="Sydney"/>
    <x v="0"/>
    <s v="Facilities/Engineering"/>
    <x v="1"/>
    <d v="1972-05-17T00:00:00"/>
    <d v="1999-11-23T00:00:00"/>
    <x v="71"/>
    <x v="86"/>
    <n v="45617.279999999992"/>
    <n v="5"/>
    <n v="0.15"/>
    <s v="20000-40000$"/>
  </r>
  <r>
    <n v="88"/>
    <s v="Booker, Judith"/>
    <s v="London"/>
    <x v="0"/>
    <s v="Facilities/Engineering"/>
    <x v="0"/>
    <d v="1985-06-04T00:00:00"/>
    <d v="2006-11-19T00:00:00"/>
    <x v="72"/>
    <x v="87"/>
    <n v="83529.600000000006"/>
    <n v="4"/>
    <n v="0.12"/>
    <s v="60000-80000$"/>
  </r>
  <r>
    <n v="89"/>
    <s v="Dorsey, Matthew"/>
    <s v="Delhi"/>
    <x v="0"/>
    <s v="Facilities/Engineering"/>
    <x v="1"/>
    <d v="1981-05-02T00:00:00"/>
    <d v="2010-11-19T00:00:00"/>
    <x v="73"/>
    <x v="88"/>
    <n v="100854.72"/>
    <n v="3"/>
    <n v="0.08"/>
    <s v="80000-100000$"/>
  </r>
  <r>
    <n v="90"/>
    <s v="Gardner, Anthony"/>
    <s v="New York"/>
    <x v="0"/>
    <s v="Facilities/Engineering"/>
    <x v="1"/>
    <d v="1987-11-19T00:00:00"/>
    <d v="2008-12-21T00:00:00"/>
    <x v="74"/>
    <x v="89"/>
    <n v="51528"/>
    <s v="NA"/>
    <n v="0"/>
    <s v="40000-60000$"/>
  </r>
  <r>
    <n v="91"/>
    <s v="Hammond, Robert"/>
    <s v="Delhi"/>
    <x v="0"/>
    <s v="Facilities/Engineering"/>
    <x v="1"/>
    <d v="1970-12-28T00:00:00"/>
    <d v="2011-12-03T00:00:00"/>
    <x v="1"/>
    <x v="90"/>
    <n v="84732"/>
    <n v="5"/>
    <n v="0.15"/>
    <s v="60000-80000$"/>
  </r>
  <r>
    <n v="92"/>
    <s v="Clayton, Gregory"/>
    <s v="Delhi"/>
    <x v="0"/>
    <s v="Facilities/Engineering"/>
    <x v="1"/>
    <d v="1963-10-17T00:00:00"/>
    <d v="1999-12-12T00:00:00"/>
    <x v="75"/>
    <x v="91"/>
    <n v="38520"/>
    <s v="NA"/>
    <n v="0"/>
    <s v="20000-40000$"/>
  </r>
  <r>
    <n v="93"/>
    <s v="Martinez, Kathleen"/>
    <s v="New York"/>
    <x v="0"/>
    <s v="Facilities/Engineering"/>
    <x v="0"/>
    <d v="1982-04-02T00:00:00"/>
    <d v="2001-12-16T00:00:00"/>
    <x v="76"/>
    <x v="92"/>
    <n v="99290.999999999985"/>
    <n v="5"/>
    <n v="0.15"/>
    <s v="80000-100000$"/>
  </r>
  <r>
    <n v="94"/>
    <s v="Becker, Gretchen"/>
    <s v="New Jersey"/>
    <x v="0"/>
    <s v="Facilities/Engineering"/>
    <x v="1"/>
    <d v="1973-06-06T00:00:00"/>
    <d v="2003-12-05T00:00:00"/>
    <x v="77"/>
    <x v="93"/>
    <n v="92308.2"/>
    <n v="5"/>
    <n v="0.15"/>
    <s v="80000-100000$"/>
  </r>
  <r>
    <n v="95"/>
    <s v="Thompson, John"/>
    <s v="Illinois"/>
    <x v="0"/>
    <s v="Facilities/Engineering"/>
    <x v="1"/>
    <d v="1974-12-16T00:00:00"/>
    <d v="2008-12-20T00:00:00"/>
    <x v="1"/>
    <x v="94"/>
    <n v="29205.360000000001"/>
    <n v="3"/>
    <n v="0.08"/>
    <s v="20000-40000$"/>
  </r>
  <r>
    <n v="96"/>
    <s v="Cortez, Jack"/>
    <s v="Tennessee"/>
    <x v="2"/>
    <s v="Green Building"/>
    <x v="1"/>
    <d v="1977-07-11T00:00:00"/>
    <d v="2008-02-14T00:00:00"/>
    <x v="78"/>
    <x v="95"/>
    <n v="49230.720000000001"/>
    <n v="4"/>
    <n v="0.12"/>
    <s v="40000-60000$"/>
  </r>
  <r>
    <n v="97"/>
    <s v="Hardin, Gregory"/>
    <s v="New York"/>
    <x v="2"/>
    <s v="Green Building"/>
    <x v="1"/>
    <d v="1972-07-16T00:00:00"/>
    <d v="2006-02-07T00:00:00"/>
    <x v="79"/>
    <x v="96"/>
    <n v="98417.279999999999"/>
    <n v="2"/>
    <n v="0.04"/>
    <s v="80000-100000$"/>
  </r>
  <r>
    <n v="98"/>
    <s v="Pacheco, Therese"/>
    <s v="New York"/>
    <x v="2"/>
    <s v="Green Building"/>
    <x v="0"/>
    <d v="1988-02-18T00:00:00"/>
    <d v="2008-03-22T00:00:00"/>
    <x v="80"/>
    <x v="97"/>
    <n v="47873.280000000006"/>
    <n v="4"/>
    <n v="0.12"/>
    <s v="40000-60000$"/>
  </r>
  <r>
    <n v="99"/>
    <s v="Stokes, Jonathan"/>
    <s v="Sydney"/>
    <x v="2"/>
    <s v="Green Building"/>
    <x v="1"/>
    <d v="1986-10-26T00:00:00"/>
    <d v="2010-03-16T00:00:00"/>
    <x v="81"/>
    <x v="98"/>
    <n v="81903"/>
    <n v="5"/>
    <n v="0.15"/>
    <s v="60000-80000$"/>
  </r>
  <r>
    <n v="100"/>
    <s v="Kerr, Mihaela"/>
    <s v="London"/>
    <x v="2"/>
    <s v="Green Building"/>
    <x v="0"/>
    <d v="1972-08-26T00:00:00"/>
    <d v="2009-04-20T00:00:00"/>
    <x v="82"/>
    <x v="99"/>
    <n v="99066.240000000005"/>
    <n v="3"/>
    <n v="0.08"/>
    <s v="80000-100000$"/>
  </r>
  <r>
    <n v="101"/>
    <s v="Juarez, Neill"/>
    <s v="Sydney"/>
    <x v="2"/>
    <s v="Green Building"/>
    <x v="1"/>
    <d v="1970-06-11T00:00:00"/>
    <d v="2003-09-19T00:00:00"/>
    <x v="83"/>
    <x v="100"/>
    <n v="103836"/>
    <s v="NA"/>
    <n v="0"/>
    <s v="100000$ &amp; Above"/>
  </r>
  <r>
    <n v="102"/>
    <s v="Wade, Kevin"/>
    <s v="Mississippi"/>
    <x v="2"/>
    <s v="Green Building"/>
    <x v="1"/>
    <d v="1974-06-22T00:00:00"/>
    <d v="2007-11-02T00:00:00"/>
    <x v="84"/>
    <x v="101"/>
    <n v="95585.280000000013"/>
    <n v="4"/>
    <n v="0.12"/>
    <s v="80000-100000$"/>
  </r>
  <r>
    <n v="103"/>
    <s v="Cohen, Bruce"/>
    <s v="Washington, D.C."/>
    <x v="2"/>
    <s v="Green Building"/>
    <x v="1"/>
    <d v="1986-09-30T00:00:00"/>
    <d v="2010-11-23T00:00:00"/>
    <x v="85"/>
    <x v="102"/>
    <n v="57695.040000000001"/>
    <n v="2"/>
    <n v="0.04"/>
    <s v="40000-60000$"/>
  </r>
  <r>
    <n v="104"/>
    <s v="Norton, Bruce"/>
    <s v="Delhi"/>
    <x v="2"/>
    <s v="Environmental Health/Safety"/>
    <x v="1"/>
    <d v="1975-04-23T00:00:00"/>
    <d v="2006-01-19T00:00:00"/>
    <x v="86"/>
    <x v="103"/>
    <n v="29704.320000000003"/>
    <n v="3"/>
    <n v="0.08"/>
    <s v="20000-40000$"/>
  </r>
  <r>
    <n v="105"/>
    <s v="Gomez, Ed"/>
    <s v="London"/>
    <x v="2"/>
    <s v="Environmental Health/Safety"/>
    <x v="1"/>
    <d v="1977-11-07T00:00:00"/>
    <d v="1999-01-22T00:00:00"/>
    <x v="87"/>
    <x v="104"/>
    <n v="94254"/>
    <n v="5"/>
    <n v="0.15"/>
    <s v="80000-100000$"/>
  </r>
  <r>
    <n v="106"/>
    <s v="Carey, Andrea"/>
    <s v="Washington, D.C."/>
    <x v="2"/>
    <s v="Environmental Health/Safety"/>
    <x v="0"/>
    <d v="1975-01-22T00:00:00"/>
    <d v="2011-01-29T00:00:00"/>
    <x v="1"/>
    <x v="105"/>
    <n v="14138.880000000001"/>
    <n v="4"/>
    <n v="0.12"/>
    <s v="0-20000$"/>
  </r>
  <r>
    <n v="107"/>
    <s v="Kim, Deborah"/>
    <s v="New York"/>
    <x v="2"/>
    <s v="Environmental Health/Safety"/>
    <x v="0"/>
    <d v="1985-10-23T00:00:00"/>
    <d v="2006-03-25T00:00:00"/>
    <x v="88"/>
    <x v="106"/>
    <n v="31812"/>
    <s v="NA"/>
    <n v="0"/>
    <s v="20000-40000$"/>
  </r>
  <r>
    <n v="108"/>
    <s v="Foley, Peter"/>
    <s v="Sydney"/>
    <x v="2"/>
    <s v="Environmental Health/Safety"/>
    <x v="1"/>
    <d v="1969-06-10T00:00:00"/>
    <d v="1999-03-30T00:00:00"/>
    <x v="89"/>
    <x v="107"/>
    <n v="62225.279999999999"/>
    <n v="2"/>
    <n v="0.04"/>
    <s v="40000-60000$"/>
  </r>
  <r>
    <n v="109"/>
    <s v="Landry, Linda"/>
    <s v="Madrid"/>
    <x v="2"/>
    <s v="Environmental Health/Safety"/>
    <x v="0"/>
    <d v="1989-02-08T00:00:00"/>
    <d v="2007-03-06T00:00:00"/>
    <x v="90"/>
    <x v="108"/>
    <n v="60278.399999999994"/>
    <n v="5"/>
    <n v="0.15"/>
    <s v="40000-60000$"/>
  </r>
  <r>
    <n v="110"/>
    <s v="Hill, Robin"/>
    <s v="Delhi"/>
    <x v="2"/>
    <s v="Environmental Health/Safety"/>
    <x v="1"/>
    <d v="1970-11-01T00:00:00"/>
    <d v="2010-05-15T00:00:00"/>
    <x v="91"/>
    <x v="109"/>
    <n v="36938.496000000006"/>
    <n v="4"/>
    <n v="0.12"/>
    <s v="20000-40000$"/>
  </r>
  <r>
    <n v="111"/>
    <s v="Malone, Daniel"/>
    <s v="Washington, D.C."/>
    <x v="2"/>
    <s v="Environmental Health/Safety"/>
    <x v="1"/>
    <d v="1983-12-29T00:00:00"/>
    <d v="2008-07-17T00:00:00"/>
    <x v="1"/>
    <x v="110"/>
    <n v="82872"/>
    <s v="NA"/>
    <n v="0"/>
    <s v="80000-100000$"/>
  </r>
  <r>
    <n v="112"/>
    <s v="Hawkins, Douglas"/>
    <s v="Delhi"/>
    <x v="2"/>
    <s v="Environmental Health/Safety"/>
    <x v="1"/>
    <d v="1978-12-09T00:00:00"/>
    <d v="2010-12-04T00:00:00"/>
    <x v="92"/>
    <x v="111"/>
    <n v="34350"/>
    <s v="NA"/>
    <n v="0"/>
    <s v="20000-40000$"/>
  </r>
  <r>
    <n v="113"/>
    <s v="Baker, Barney"/>
    <s v="Washington, D.C."/>
    <x v="3"/>
    <s v="Creative"/>
    <x v="1"/>
    <d v="1984-08-13T00:00:00"/>
    <d v="2011-01-07T00:00:00"/>
    <x v="93"/>
    <x v="112"/>
    <n v="99902.400000000009"/>
    <n v="2"/>
    <n v="0.04"/>
    <s v="80000-100000$"/>
  </r>
  <r>
    <n v="114"/>
    <s v="Allison, Timothy"/>
    <s v="Madrid"/>
    <x v="3"/>
    <s v="Creative"/>
    <x v="1"/>
    <d v="1980-09-21T00:00:00"/>
    <d v="2012-01-10T00:00:00"/>
    <x v="1"/>
    <x v="113"/>
    <n v="113849.99999999999"/>
    <n v="5"/>
    <n v="0.15"/>
    <s v="80000-100000$"/>
  </r>
  <r>
    <n v="115"/>
    <s v="McCoy, Preston"/>
    <s v="Madrid"/>
    <x v="3"/>
    <s v="Creative"/>
    <x v="1"/>
    <d v="1978-07-22T00:00:00"/>
    <d v="2007-01-25T00:00:00"/>
    <x v="94"/>
    <x v="114"/>
    <n v="25072.320000000003"/>
    <n v="4"/>
    <n v="0.12"/>
    <s v="20000-40000$"/>
  </r>
  <r>
    <n v="116"/>
    <s v="Maxwell, Jill"/>
    <s v="New Jersey"/>
    <x v="3"/>
    <s v="Creative"/>
    <x v="0"/>
    <d v="1976-04-29T00:00:00"/>
    <d v="1999-01-16T00:00:00"/>
    <x v="95"/>
    <x v="115"/>
    <n v="45457.2"/>
    <n v="5"/>
    <n v="0.15"/>
    <s v="20000-40000$"/>
  </r>
  <r>
    <n v="117"/>
    <s v="Garner, Terry"/>
    <s v="Delhi"/>
    <x v="3"/>
    <s v="Creative"/>
    <x v="0"/>
    <d v="1976-05-30T00:00:00"/>
    <d v="2006-02-26T00:00:00"/>
    <x v="96"/>
    <x v="116"/>
    <n v="107681.28000000001"/>
    <n v="4"/>
    <n v="0.12"/>
    <s v="80000-100000$"/>
  </r>
  <r>
    <n v="118"/>
    <s v="Durham, Troy"/>
    <s v="Mississippi"/>
    <x v="3"/>
    <s v="Creative"/>
    <x v="1"/>
    <d v="1975-05-28T00:00:00"/>
    <d v="2003-02-15T00:00:00"/>
    <x v="97"/>
    <x v="117"/>
    <n v="91590.720000000001"/>
    <n v="2"/>
    <n v="0.04"/>
    <s v="80000-100000$"/>
  </r>
  <r>
    <n v="119"/>
    <s v="Ray, ReAnnon"/>
    <s v="London"/>
    <x v="3"/>
    <s v="Creative"/>
    <x v="1"/>
    <d v="1976-11-10T00:00:00"/>
    <d v="2010-03-26T00:00:00"/>
    <x v="98"/>
    <x v="118"/>
    <n v="44004.480000000003"/>
    <n v="2"/>
    <n v="0.04"/>
    <s v="40000-60000$"/>
  </r>
  <r>
    <n v="120"/>
    <s v="Winters, Shaun"/>
    <s v="London"/>
    <x v="3"/>
    <s v="Creative"/>
    <x v="1"/>
    <d v="1980-08-17T00:00:00"/>
    <d v="1999-04-19T00:00:00"/>
    <x v="99"/>
    <x v="119"/>
    <n v="73596"/>
    <s v="NA"/>
    <n v="0"/>
    <s v="60000-80000$"/>
  </r>
  <r>
    <n v="121"/>
    <s v="Roberson, Eileen"/>
    <s v="Washington, D.C."/>
    <x v="3"/>
    <s v="Creative"/>
    <x v="0"/>
    <d v="1971-08-20T00:00:00"/>
    <d v="1998-06-13T00:00:00"/>
    <x v="100"/>
    <x v="120"/>
    <n v="83553.12000000001"/>
    <n v="3"/>
    <n v="0.08"/>
    <s v="60000-80000$"/>
  </r>
  <r>
    <n v="122"/>
    <s v="Perkins, Donald"/>
    <s v="Washington, D.C."/>
    <x v="3"/>
    <s v="Creative"/>
    <x v="1"/>
    <d v="1983-02-26T00:00:00"/>
    <d v="2011-07-28T00:00:00"/>
    <x v="101"/>
    <x v="121"/>
    <n v="51915.6"/>
    <n v="5"/>
    <n v="0.15"/>
    <s v="40000-60000$"/>
  </r>
  <r>
    <n v="123"/>
    <s v="Copeland, Roger"/>
    <s v="Washington, D.C."/>
    <x v="3"/>
    <s v="Creative"/>
    <x v="1"/>
    <d v="1963-03-06T00:00:00"/>
    <d v="1999-07-01T00:00:00"/>
    <x v="102"/>
    <x v="122"/>
    <n v="116887.68000000001"/>
    <n v="4"/>
    <n v="0.12"/>
    <s v="100000$ &amp; Above"/>
  </r>
  <r>
    <n v="124"/>
    <s v="Silva, Stephen"/>
    <s v="Washington, D.C."/>
    <x v="3"/>
    <s v="Creative"/>
    <x v="1"/>
    <d v="1974-01-04T00:00:00"/>
    <d v="1999-07-16T00:00:00"/>
    <x v="103"/>
    <x v="123"/>
    <n v="51486"/>
    <s v="NA"/>
    <n v="0"/>
    <s v="40000-60000$"/>
  </r>
  <r>
    <n v="125"/>
    <s v="Lloyd, John"/>
    <s v="Washington, D.C."/>
    <x v="3"/>
    <s v="Creative"/>
    <x v="1"/>
    <d v="1980-06-23T00:00:00"/>
    <d v="2012-08-07T00:00:00"/>
    <x v="1"/>
    <x v="124"/>
    <n v="111229.44000000002"/>
    <n v="4"/>
    <n v="0.12"/>
    <s v="80000-100000$"/>
  </r>
  <r>
    <n v="126"/>
    <s v="Park, Timothy"/>
    <s v="Washington, D.C."/>
    <x v="3"/>
    <s v="Creative"/>
    <x v="1"/>
    <d v="1985-05-15T00:00:00"/>
    <d v="2006-08-31T00:00:00"/>
    <x v="104"/>
    <x v="125"/>
    <n v="15819.648000000001"/>
    <n v="2"/>
    <n v="0.04"/>
    <s v="0-20000$"/>
  </r>
  <r>
    <n v="127"/>
    <s v="Molina, Michael"/>
    <s v="Washington, D.C."/>
    <x v="3"/>
    <s v="Creative"/>
    <x v="1"/>
    <d v="1965-03-06T00:00:00"/>
    <d v="2001-08-10T00:00:00"/>
    <x v="105"/>
    <x v="126"/>
    <n v="82185.600000000006"/>
    <n v="4"/>
    <n v="0.12"/>
    <s v="60000-80000$"/>
  </r>
  <r>
    <n v="128"/>
    <s v="McDowell, Scott"/>
    <s v="Washington, D.C."/>
    <x v="3"/>
    <s v="Creative"/>
    <x v="1"/>
    <d v="1965-02-10T00:00:00"/>
    <d v="1998-10-09T00:00:00"/>
    <x v="106"/>
    <x v="127"/>
    <n v="60132"/>
    <s v="NA"/>
    <n v="0"/>
    <s v="60000-80000$"/>
  </r>
  <r>
    <n v="129"/>
    <s v="Nixon, Randy"/>
    <s v="Washington, D.C."/>
    <x v="3"/>
    <s v="Creative"/>
    <x v="1"/>
    <d v="1980-02-13T00:00:00"/>
    <d v="2008-11-06T00:00:00"/>
    <x v="1"/>
    <x v="128"/>
    <n v="20302.560000000001"/>
    <n v="5"/>
    <n v="0.15"/>
    <s v="0-20000$"/>
  </r>
  <r>
    <n v="130"/>
    <s v="Figueroa, Leonard"/>
    <s v="Tennessee"/>
    <x v="3"/>
    <s v="Creative"/>
    <x v="1"/>
    <d v="1971-02-16T00:00:00"/>
    <d v="2006-11-03T00:00:00"/>
    <x v="107"/>
    <x v="129"/>
    <n v="91224"/>
    <s v="NA"/>
    <n v="0"/>
    <s v="80000-100000$"/>
  </r>
  <r>
    <n v="131"/>
    <s v="Hutchinson, Robin"/>
    <s v="New York"/>
    <x v="3"/>
    <s v="Creative"/>
    <x v="1"/>
    <d v="1978-05-13T00:00:00"/>
    <d v="2002-12-22T00:00:00"/>
    <x v="108"/>
    <x v="130"/>
    <n v="47688"/>
    <s v="NA"/>
    <n v="0"/>
    <s v="40000-60000$"/>
  </r>
  <r>
    <n v="132"/>
    <s v="Nelson, Shira"/>
    <s v="New York"/>
    <x v="1"/>
    <s v="HR Operations"/>
    <x v="0"/>
    <d v="1969-05-15T00:00:00"/>
    <d v="2000-02-13T00:00:00"/>
    <x v="109"/>
    <x v="131"/>
    <n v="103582.79999999999"/>
    <n v="5"/>
    <n v="0.15"/>
    <s v="80000-100000$"/>
  </r>
  <r>
    <n v="133"/>
    <s v="Daniel, Robert"/>
    <s v="Washington, D.C."/>
    <x v="1"/>
    <s v="HR Operations"/>
    <x v="1"/>
    <d v="1970-10-22T00:00:00"/>
    <d v="2008-06-24T00:00:00"/>
    <x v="110"/>
    <x v="132"/>
    <n v="74954.880000000005"/>
    <n v="2"/>
    <n v="0.04"/>
    <s v="60000-80000$"/>
  </r>
  <r>
    <n v="134"/>
    <s v="Barnett, Brenda"/>
    <s v="New York"/>
    <x v="1"/>
    <s v="HR Operations"/>
    <x v="0"/>
    <d v="1973-11-28T00:00:00"/>
    <d v="2008-08-23T00:00:00"/>
    <x v="1"/>
    <x v="133"/>
    <n v="65342.999999999993"/>
    <n v="5"/>
    <n v="0.15"/>
    <s v="40000-60000$"/>
  </r>
  <r>
    <n v="135"/>
    <s v="Gregory, Jon"/>
    <s v="Washington, D.C."/>
    <x v="1"/>
    <s v="HR Operations"/>
    <x v="1"/>
    <d v="1971-04-02T00:00:00"/>
    <d v="2010-08-10T00:00:00"/>
    <x v="111"/>
    <x v="134"/>
    <n v="98779.199999999997"/>
    <n v="2"/>
    <n v="0.04"/>
    <s v="80000-100000$"/>
  </r>
  <r>
    <n v="136"/>
    <s v="Ramos, Jan"/>
    <s v="Washington, D.C."/>
    <x v="1"/>
    <s v="HR Operations"/>
    <x v="1"/>
    <d v="1972-09-08T00:00:00"/>
    <d v="2010-09-21T00:00:00"/>
    <x v="112"/>
    <x v="135"/>
    <n v="83291.520000000004"/>
    <n v="2"/>
    <n v="0.04"/>
    <s v="80000-100000$"/>
  </r>
  <r>
    <n v="137"/>
    <s v="Calhoun, Dac Vinh"/>
    <s v="Illinois"/>
    <x v="0"/>
    <s v="Product Development"/>
    <x v="1"/>
    <d v="1970-05-10T00:00:00"/>
    <d v="2010-01-06T00:00:00"/>
    <x v="1"/>
    <x v="136"/>
    <n v="27501.120000000003"/>
    <n v="3"/>
    <n v="0.08"/>
    <s v="20000-40000$"/>
  </r>
  <r>
    <n v="138"/>
    <s v="Adams, David"/>
    <s v="New Jersey"/>
    <x v="0"/>
    <s v="Product Development"/>
    <x v="1"/>
    <d v="1970-04-10T00:00:00"/>
    <d v="2010-01-20T00:00:00"/>
    <x v="1"/>
    <x v="137"/>
    <n v="63840.960000000006"/>
    <n v="3"/>
    <n v="0.08"/>
    <s v="40000-60000$"/>
  </r>
  <r>
    <n v="139"/>
    <s v="Bass, Justin"/>
    <s v="New York"/>
    <x v="0"/>
    <s v="Product Development"/>
    <x v="1"/>
    <d v="1976-08-03T00:00:00"/>
    <d v="2003-01-20T00:00:00"/>
    <x v="1"/>
    <x v="138"/>
    <n v="44118.6"/>
    <n v="5"/>
    <n v="0.15"/>
    <s v="20000-40000$"/>
  </r>
  <r>
    <n v="140"/>
    <s v="Robertson, Nathan"/>
    <s v="New Jersey"/>
    <x v="0"/>
    <s v="Product Development"/>
    <x v="1"/>
    <d v="1985-08-05T00:00:00"/>
    <d v="2007-02-25T00:00:00"/>
    <x v="113"/>
    <x v="139"/>
    <n v="20166.72"/>
    <n v="4"/>
    <n v="0.12"/>
    <s v="0-20000$"/>
  </r>
  <r>
    <n v="141"/>
    <s v="Young, Benjamin"/>
    <s v="Washington, D.C."/>
    <x v="0"/>
    <s v="Product Development"/>
    <x v="1"/>
    <d v="1983-09-07T00:00:00"/>
    <d v="2002-02-01T00:00:00"/>
    <x v="114"/>
    <x v="140"/>
    <n v="55054.080000000002"/>
    <n v="3"/>
    <n v="0.08"/>
    <s v="40000-60000$"/>
  </r>
  <r>
    <n v="142"/>
    <s v="Nunez, Benning"/>
    <s v="New Jersey"/>
    <x v="0"/>
    <s v="Product Development"/>
    <x v="1"/>
    <d v="1985-01-28T00:00:00"/>
    <d v="2006-02-05T00:00:00"/>
    <x v="1"/>
    <x v="141"/>
    <n v="30119.040000000005"/>
    <n v="4"/>
    <n v="0.12"/>
    <s v="20000-40000$"/>
  </r>
  <r>
    <n v="143"/>
    <s v="Shields, Robert"/>
    <s v="New Jersey"/>
    <x v="0"/>
    <s v="Product Development"/>
    <x v="1"/>
    <d v="1989-10-11T00:00:00"/>
    <d v="2010-02-27T00:00:00"/>
    <x v="1"/>
    <x v="142"/>
    <n v="61595.520000000004"/>
    <n v="4"/>
    <n v="0.12"/>
    <s v="40000-60000$"/>
  </r>
  <r>
    <n v="144"/>
    <s v="Hardy, Svetlana"/>
    <s v="Tennessee"/>
    <x v="0"/>
    <s v="Product Development"/>
    <x v="0"/>
    <d v="1975-10-02T00:00:00"/>
    <d v="2007-03-03T00:00:00"/>
    <x v="115"/>
    <x v="143"/>
    <n v="62155.199999999997"/>
    <n v="5"/>
    <n v="0.15"/>
    <s v="40000-60000$"/>
  </r>
  <r>
    <n v="145"/>
    <s v="Woodward, Tim"/>
    <s v="New York"/>
    <x v="0"/>
    <s v="Product Development"/>
    <x v="1"/>
    <d v="1987-06-16T00:00:00"/>
    <d v="2007-03-13T00:00:00"/>
    <x v="1"/>
    <x v="144"/>
    <n v="35427.840000000004"/>
    <n v="4"/>
    <n v="0.12"/>
    <s v="20000-40000$"/>
  </r>
  <r>
    <n v="146"/>
    <s v="Shaffer, Nobuko"/>
    <s v="Sydney"/>
    <x v="0"/>
    <s v="Product Development"/>
    <x v="1"/>
    <d v="1985-10-17T00:00:00"/>
    <d v="2006-03-12T00:00:00"/>
    <x v="116"/>
    <x v="145"/>
    <n v="52094.999999999993"/>
    <n v="5"/>
    <n v="0.15"/>
    <s v="40000-60000$"/>
  </r>
  <r>
    <n v="147"/>
    <s v="Hale, Deon"/>
    <s v="Delhi"/>
    <x v="0"/>
    <s v="Product Development"/>
    <x v="1"/>
    <d v="1977-10-30T00:00:00"/>
    <d v="2009-03-21T00:00:00"/>
    <x v="117"/>
    <x v="146"/>
    <n v="20404.224000000002"/>
    <n v="3"/>
    <n v="0.08"/>
    <s v="0-20000$"/>
  </r>
  <r>
    <n v="148"/>
    <s v="Gates, Anne"/>
    <s v="Illinois"/>
    <x v="0"/>
    <s v="Product Development"/>
    <x v="0"/>
    <d v="1973-02-03T00:00:00"/>
    <d v="2010-03-22T00:00:00"/>
    <x v="1"/>
    <x v="147"/>
    <n v="59240.160000000003"/>
    <n v="3"/>
    <n v="0.08"/>
    <s v="40000-60000$"/>
  </r>
  <r>
    <n v="149"/>
    <s v="Lara, Mark"/>
    <s v="Illinois"/>
    <x v="0"/>
    <s v="Product Development"/>
    <x v="1"/>
    <d v="1987-10-22T00:00:00"/>
    <d v="2012-04-15T00:00:00"/>
    <x v="1"/>
    <x v="148"/>
    <n v="45843.840000000004"/>
    <n v="4"/>
    <n v="0.12"/>
    <s v="40000-60000$"/>
  </r>
  <r>
    <n v="150"/>
    <s v="Vazquez, Kenneth"/>
    <s v="Sydney"/>
    <x v="0"/>
    <s v="Product Development"/>
    <x v="1"/>
    <d v="1986-06-24T00:00:00"/>
    <d v="2007-04-27T00:00:00"/>
    <x v="1"/>
    <x v="149"/>
    <n v="38208"/>
    <s v="NA"/>
    <n v="0"/>
    <s v="20000-40000$"/>
  </r>
  <r>
    <n v="151"/>
    <s v="Montgomery, Chris"/>
    <s v="Illinois"/>
    <x v="0"/>
    <s v="Product Development"/>
    <x v="1"/>
    <d v="1978-09-15T00:00:00"/>
    <d v="1999-04-13T00:00:00"/>
    <x v="118"/>
    <x v="150"/>
    <n v="52104.192000000003"/>
    <n v="4"/>
    <n v="0.12"/>
    <s v="40000-60000$"/>
  </r>
  <r>
    <n v="152"/>
    <s v="Lee, Charles"/>
    <s v="New York"/>
    <x v="0"/>
    <s v="Product Development"/>
    <x v="1"/>
    <d v="1971-07-09T00:00:00"/>
    <d v="2000-04-27T00:00:00"/>
    <x v="119"/>
    <x v="151"/>
    <n v="89082.240000000005"/>
    <n v="2"/>
    <n v="0.04"/>
    <s v="80000-100000$"/>
  </r>
  <r>
    <n v="153"/>
    <s v="Curtis, Patrick"/>
    <s v="Delhi"/>
    <x v="0"/>
    <s v="Product Development"/>
    <x v="1"/>
    <d v="1989-11-07T00:00:00"/>
    <d v="2010-05-01T00:00:00"/>
    <x v="1"/>
    <x v="152"/>
    <n v="40978.080000000002"/>
    <n v="2"/>
    <n v="0.04"/>
    <s v="20000-40000$"/>
  </r>
  <r>
    <n v="154"/>
    <s v="Gallegos, Rick"/>
    <s v="New Jersey"/>
    <x v="0"/>
    <s v="Product Development"/>
    <x v="1"/>
    <d v="1968-11-12T00:00:00"/>
    <d v="1998-05-24T00:00:00"/>
    <x v="120"/>
    <x v="153"/>
    <n v="34665.599999999999"/>
    <n v="5"/>
    <n v="0.15"/>
    <s v="20000-40000$"/>
  </r>
  <r>
    <n v="155"/>
    <s v="Morse, Michael"/>
    <s v="Illinois"/>
    <x v="0"/>
    <s v="Product Development"/>
    <x v="1"/>
    <d v="1975-12-24T00:00:00"/>
    <d v="2004-05-28T00:00:00"/>
    <x v="121"/>
    <x v="154"/>
    <n v="78672"/>
    <s v="NA"/>
    <n v="0"/>
    <s v="60000-80000$"/>
  </r>
  <r>
    <n v="156"/>
    <s v="Gross, Davin"/>
    <s v="Delhi"/>
    <x v="0"/>
    <s v="Product Development"/>
    <x v="1"/>
    <d v="1980-07-21T00:00:00"/>
    <d v="2011-06-16T00:00:00"/>
    <x v="1"/>
    <x v="155"/>
    <n v="40110.720000000001"/>
    <n v="2"/>
    <n v="0.04"/>
    <s v="20000-40000$"/>
  </r>
  <r>
    <n v="157"/>
    <s v="Newton, Leigh"/>
    <s v="Delhi"/>
    <x v="0"/>
    <s v="Product Development"/>
    <x v="1"/>
    <d v="1983-04-08T00:00:00"/>
    <d v="2006-06-24T00:00:00"/>
    <x v="122"/>
    <x v="156"/>
    <n v="68244"/>
    <s v="NA"/>
    <n v="0"/>
    <s v="60000-80000$"/>
  </r>
  <r>
    <n v="158"/>
    <s v="Noble, Michael"/>
    <s v="Washington, D.C."/>
    <x v="0"/>
    <s v="Product Development"/>
    <x v="1"/>
    <d v="1972-11-30T00:00:00"/>
    <d v="2008-07-25T00:00:00"/>
    <x v="123"/>
    <x v="157"/>
    <n v="43491.840000000004"/>
    <n v="4"/>
    <n v="0.12"/>
    <s v="20000-40000$"/>
  </r>
  <r>
    <n v="159"/>
    <s v="Jordan, Mark"/>
    <s v="Mississippi"/>
    <x v="0"/>
    <s v="Product Development"/>
    <x v="1"/>
    <d v="1970-11-10T00:00:00"/>
    <d v="2011-07-05T00:00:00"/>
    <x v="1"/>
    <x v="158"/>
    <n v="27855.360000000001"/>
    <n v="2"/>
    <n v="0.04"/>
    <s v="20000-40000$"/>
  </r>
  <r>
    <n v="160"/>
    <s v="Rich, Brent"/>
    <s v="Delhi"/>
    <x v="0"/>
    <s v="Product Development"/>
    <x v="1"/>
    <d v="1978-02-25T00:00:00"/>
    <d v="2007-07-11T00:00:00"/>
    <x v="124"/>
    <x v="159"/>
    <n v="79984.320000000007"/>
    <n v="2"/>
    <n v="0.04"/>
    <s v="60000-80000$"/>
  </r>
  <r>
    <n v="161"/>
    <s v="Evans, Rolin"/>
    <s v="London"/>
    <x v="0"/>
    <s v="Product Development"/>
    <x v="1"/>
    <d v="1971-02-23T00:00:00"/>
    <d v="2010-07-07T00:00:00"/>
    <x v="125"/>
    <x v="160"/>
    <n v="88016.4"/>
    <n v="5"/>
    <n v="0.15"/>
    <s v="60000-80000$"/>
  </r>
  <r>
    <n v="162"/>
    <s v="Santos, Garret"/>
    <s v="Madrid"/>
    <x v="0"/>
    <s v="Product Development"/>
    <x v="1"/>
    <d v="1966-02-22T00:00:00"/>
    <d v="1998-07-13T00:00:00"/>
    <x v="126"/>
    <x v="161"/>
    <n v="97993.799999999988"/>
    <n v="5"/>
    <n v="0.15"/>
    <s v="80000-100000$"/>
  </r>
  <r>
    <n v="163"/>
    <s v="Wise, Ted"/>
    <s v="Sydney"/>
    <x v="0"/>
    <s v="Product Development"/>
    <x v="1"/>
    <d v="1970-06-04T00:00:00"/>
    <d v="2007-08-01T00:00:00"/>
    <x v="1"/>
    <x v="162"/>
    <n v="55972.799999999996"/>
    <n v="5"/>
    <n v="0.15"/>
    <s v="40000-60000$"/>
  </r>
  <r>
    <n v="164"/>
    <s v="Townsend, Jerry"/>
    <s v="New Jersey"/>
    <x v="0"/>
    <s v="Product Development"/>
    <x v="1"/>
    <d v="1981-12-03T00:00:00"/>
    <d v="2009-08-29T00:00:00"/>
    <x v="127"/>
    <x v="163"/>
    <n v="76500.48000000001"/>
    <n v="4"/>
    <n v="0.12"/>
    <s v="60000-80000$"/>
  </r>
  <r>
    <n v="165"/>
    <s v="Estrada, Joan"/>
    <s v="Madrid"/>
    <x v="0"/>
    <s v="Product Development"/>
    <x v="0"/>
    <d v="1976-09-05T00:00:00"/>
    <d v="2010-08-09T00:00:00"/>
    <x v="1"/>
    <x v="164"/>
    <n v="43868.160000000003"/>
    <n v="4"/>
    <n v="0.12"/>
    <s v="20000-40000$"/>
  </r>
  <r>
    <n v="166"/>
    <s v="Oliver, Francisco"/>
    <s v="Illinois"/>
    <x v="0"/>
    <s v="Product Development"/>
    <x v="1"/>
    <d v="1979-02-06T00:00:00"/>
    <d v="2008-09-01T00:00:00"/>
    <x v="128"/>
    <x v="165"/>
    <n v="48796.799999999996"/>
    <n v="5"/>
    <n v="0.15"/>
    <s v="40000-60000$"/>
  </r>
  <r>
    <n v="167"/>
    <s v="Clarke, Dennis"/>
    <s v="Washington, D.C."/>
    <x v="0"/>
    <s v="Product Development"/>
    <x v="1"/>
    <d v="1970-05-07T00:00:00"/>
    <d v="2012-09-25T00:00:00"/>
    <x v="1"/>
    <x v="166"/>
    <n v="83604.960000000006"/>
    <n v="3"/>
    <n v="0.08"/>
    <s v="60000-80000$"/>
  </r>
  <r>
    <n v="168"/>
    <s v="Wagner, Lynne"/>
    <s v="London"/>
    <x v="0"/>
    <s v="Product Development"/>
    <x v="0"/>
    <d v="1977-06-07T00:00:00"/>
    <d v="2007-09-01T00:00:00"/>
    <x v="129"/>
    <x v="167"/>
    <n v="94478.400000000009"/>
    <n v="3"/>
    <n v="0.08"/>
    <s v="80000-100000$"/>
  </r>
  <r>
    <n v="169"/>
    <s v="Mathis, Shari"/>
    <s v="Sydney"/>
    <x v="0"/>
    <s v="Product Development"/>
    <x v="0"/>
    <d v="1977-11-21T00:00:00"/>
    <d v="1999-09-11T00:00:00"/>
    <x v="130"/>
    <x v="168"/>
    <n v="54758.399999999994"/>
    <n v="5"/>
    <n v="0.15"/>
    <s v="40000-60000$"/>
  </r>
  <r>
    <n v="170"/>
    <s v="Chen, Jaime"/>
    <s v="New York"/>
    <x v="0"/>
    <s v="Product Development"/>
    <x v="1"/>
    <d v="1976-01-16T00:00:00"/>
    <d v="1998-10-14T00:00:00"/>
    <x v="37"/>
    <x v="169"/>
    <n v="102835.2"/>
    <n v="2"/>
    <n v="0.04"/>
    <s v="80000-100000$"/>
  </r>
  <r>
    <n v="171"/>
    <s v="Reese, Marc"/>
    <s v="Delhi"/>
    <x v="0"/>
    <s v="Product Development"/>
    <x v="1"/>
    <d v="1982-09-27T00:00:00"/>
    <d v="2010-10-19T00:00:00"/>
    <x v="1"/>
    <x v="170"/>
    <n v="55235.520000000004"/>
    <n v="3"/>
    <n v="0.08"/>
    <s v="40000-60000$"/>
  </r>
  <r>
    <n v="172"/>
    <s v="Lowe, Michelle"/>
    <s v="Mississippi"/>
    <x v="0"/>
    <s v="Product Development"/>
    <x v="0"/>
    <d v="1982-07-30T00:00:00"/>
    <d v="2012-11-15T00:00:00"/>
    <x v="1"/>
    <x v="171"/>
    <n v="63949.2"/>
    <n v="5"/>
    <n v="0.15"/>
    <s v="40000-60000$"/>
  </r>
  <r>
    <n v="173"/>
    <s v="Cummings, Jose"/>
    <s v="Washington, D.C."/>
    <x v="0"/>
    <s v="Product Development"/>
    <x v="1"/>
    <d v="1979-07-13T00:00:00"/>
    <d v="2008-11-16T00:00:00"/>
    <x v="131"/>
    <x v="172"/>
    <n v="54530.7"/>
    <n v="5"/>
    <n v="0.15"/>
    <s v="40000-60000$"/>
  </r>
  <r>
    <n v="174"/>
    <s v="Padilla, Christopher"/>
    <s v="London"/>
    <x v="0"/>
    <s v="Product Development"/>
    <x v="1"/>
    <d v="1973-11-20T00:00:00"/>
    <d v="2012-12-11T00:00:00"/>
    <x v="1"/>
    <x v="173"/>
    <n v="111876.59999999999"/>
    <n v="5"/>
    <n v="0.15"/>
    <s v="80000-100000$"/>
  </r>
  <r>
    <n v="175"/>
    <s v="Tran, Chad"/>
    <s v="Delhi"/>
    <x v="0"/>
    <s v="Major Mfg Projects"/>
    <x v="1"/>
    <d v="1980-11-16T00:00:00"/>
    <d v="2008-03-08T00:00:00"/>
    <x v="1"/>
    <x v="174"/>
    <n v="120664.32000000001"/>
    <n v="4"/>
    <n v="0.12"/>
    <s v="100000$ &amp; Above"/>
  </r>
  <r>
    <n v="176"/>
    <s v="Boone, Eric"/>
    <s v="New Jersey"/>
    <x v="0"/>
    <s v="Major Mfg Projects"/>
    <x v="1"/>
    <d v="1978-03-29T00:00:00"/>
    <d v="2010-03-26T00:00:00"/>
    <x v="1"/>
    <x v="175"/>
    <n v="95679.360000000015"/>
    <n v="4"/>
    <n v="0.12"/>
    <s v="80000-100000$"/>
  </r>
  <r>
    <n v="177"/>
    <s v="Romero, Randy"/>
    <s v="Sydney"/>
    <x v="0"/>
    <s v="Major Mfg Projects"/>
    <x v="1"/>
    <d v="1970-02-27T00:00:00"/>
    <d v="2011-05-27T00:00:00"/>
    <x v="1"/>
    <x v="176"/>
    <n v="106968"/>
    <s v="NA"/>
    <n v="0"/>
    <s v="100000$ &amp; Above"/>
  </r>
  <r>
    <n v="178"/>
    <s v="Randolph, Kristin"/>
    <s v="Delhi"/>
    <x v="0"/>
    <s v="Major Mfg Projects"/>
    <x v="1"/>
    <d v="1970-06-18T00:00:00"/>
    <d v="2000-05-27T00:00:00"/>
    <x v="132"/>
    <x v="177"/>
    <n v="93287.040000000008"/>
    <n v="4"/>
    <n v="0.12"/>
    <s v="80000-100000$"/>
  </r>
  <r>
    <n v="179"/>
    <s v="Miranda, Elena"/>
    <s v="Mississippi"/>
    <x v="0"/>
    <s v="Major Mfg Projects"/>
    <x v="0"/>
    <d v="1969-09-04T00:00:00"/>
    <d v="2001-06-01T00:00:00"/>
    <x v="133"/>
    <x v="178"/>
    <n v="54180"/>
    <s v="NA"/>
    <n v="0"/>
    <s v="40000-60000$"/>
  </r>
  <r>
    <n v="180"/>
    <s v="Gilmore, Terry"/>
    <s v="Tennessee"/>
    <x v="0"/>
    <s v="Major Mfg Projects"/>
    <x v="0"/>
    <d v="1973-08-08T00:00:00"/>
    <d v="2002-09-06T00:00:00"/>
    <x v="134"/>
    <x v="179"/>
    <n v="62160"/>
    <s v="NA"/>
    <n v="0"/>
    <s v="60000-80000$"/>
  </r>
  <r>
    <n v="181"/>
    <s v="Douglas, Kenneth"/>
    <s v="Washington, D.C."/>
    <x v="0"/>
    <s v="Major Mfg Projects"/>
    <x v="1"/>
    <d v="1974-11-28T00:00:00"/>
    <d v="2003-11-21T00:00:00"/>
    <x v="135"/>
    <x v="180"/>
    <n v="117479.4"/>
    <n v="5"/>
    <n v="0.15"/>
    <s v="100000$ &amp; Above"/>
  </r>
  <r>
    <n v="182"/>
    <s v="Campos, Richard"/>
    <s v="Washington, D.C."/>
    <x v="0"/>
    <s v="Major Mfg Projects"/>
    <x v="1"/>
    <d v="1981-06-03T00:00:00"/>
    <d v="1999-12-25T00:00:00"/>
    <x v="136"/>
    <x v="181"/>
    <n v="85366.799999999988"/>
    <n v="5"/>
    <n v="0.15"/>
    <s v="60000-80000$"/>
  </r>
  <r>
    <n v="183"/>
    <s v="Rios, Fredrick"/>
    <s v="Madrid"/>
    <x v="0"/>
    <s v="Manufacturing"/>
    <x v="1"/>
    <d v="1974-02-28T00:00:00"/>
    <d v="2012-01-10T00:00:00"/>
    <x v="1"/>
    <x v="182"/>
    <n v="78522"/>
    <n v="5"/>
    <n v="0.15"/>
    <s v="60000-80000$"/>
  </r>
  <r>
    <n v="184"/>
    <s v="Castro, Christopher"/>
    <s v="Washington, D.C."/>
    <x v="0"/>
    <s v="Manufacturing"/>
    <x v="1"/>
    <d v="1985-08-18T00:00:00"/>
    <d v="2012-01-28T00:00:00"/>
    <x v="1"/>
    <x v="183"/>
    <n v="71151.360000000001"/>
    <n v="4"/>
    <n v="0.12"/>
    <s v="60000-80000$"/>
  </r>
  <r>
    <n v="185"/>
    <s v="Pierce, Karen"/>
    <s v="Mississippi"/>
    <x v="0"/>
    <s v="Manufacturing"/>
    <x v="0"/>
    <d v="1968-02-21T00:00:00"/>
    <d v="2007-01-10T00:00:00"/>
    <x v="137"/>
    <x v="184"/>
    <n v="95891.040000000008"/>
    <n v="3"/>
    <n v="0.08"/>
    <s v="80000-100000$"/>
  </r>
  <r>
    <n v="186"/>
    <s v="Small, Athanasios"/>
    <s v="London"/>
    <x v="0"/>
    <s v="Manufacturing"/>
    <x v="1"/>
    <d v="1987-06-20T00:00:00"/>
    <d v="2007-01-24T00:00:00"/>
    <x v="1"/>
    <x v="185"/>
    <n v="58968.000000000007"/>
    <n v="3"/>
    <n v="0.08"/>
    <s v="40000-60000$"/>
  </r>
  <r>
    <n v="187"/>
    <s v="Logan, Karen"/>
    <s v="Delhi"/>
    <x v="0"/>
    <s v="Manufacturing"/>
    <x v="0"/>
    <d v="1983-03-03T00:00:00"/>
    <d v="2006-01-21T00:00:00"/>
    <x v="1"/>
    <x v="186"/>
    <n v="58166.999999999993"/>
    <n v="5"/>
    <n v="0.15"/>
    <s v="40000-60000$"/>
  </r>
  <r>
    <n v="188"/>
    <s v="Tate, Zachary"/>
    <s v="Madrid"/>
    <x v="0"/>
    <s v="Manufacturing"/>
    <x v="1"/>
    <d v="1970-07-03T00:00:00"/>
    <d v="1998-01-06T00:00:00"/>
    <x v="138"/>
    <x v="187"/>
    <n v="94284"/>
    <s v="NA"/>
    <n v="0"/>
    <s v="80000-100000$"/>
  </r>
  <r>
    <n v="189"/>
    <s v="Baxter, Teresa"/>
    <s v="New Jersey"/>
    <x v="0"/>
    <s v="Manufacturing"/>
    <x v="0"/>
    <d v="1975-01-03T00:00:00"/>
    <d v="1998-01-12T00:00:00"/>
    <x v="139"/>
    <x v="188"/>
    <n v="67392.299999999988"/>
    <n v="5"/>
    <n v="0.15"/>
    <s v="40000-60000$"/>
  </r>
  <r>
    <n v="190"/>
    <s v="Mercado, David"/>
    <s v="London"/>
    <x v="0"/>
    <s v="Manufacturing"/>
    <x v="1"/>
    <d v="1978-05-04T00:00:00"/>
    <d v="1999-01-17T00:00:00"/>
    <x v="140"/>
    <x v="189"/>
    <n v="27044.16"/>
    <n v="2"/>
    <n v="0.04"/>
    <s v="20000-40000$"/>
  </r>
  <r>
    <n v="191"/>
    <s v="Patel, Donald"/>
    <s v="London"/>
    <x v="0"/>
    <s v="Manufacturing"/>
    <x v="1"/>
    <d v="1973-11-22T00:00:00"/>
    <d v="2000-01-10T00:00:00"/>
    <x v="141"/>
    <x v="190"/>
    <n v="102402.04800000001"/>
    <n v="4"/>
    <n v="0.12"/>
    <s v="80000-100000$"/>
  </r>
  <r>
    <n v="192"/>
    <s v="Rodriguez, Scott"/>
    <s v="Tennessee"/>
    <x v="0"/>
    <s v="Manufacturing"/>
    <x v="1"/>
    <d v="1979-09-14T00:00:00"/>
    <d v="2003-01-13T00:00:00"/>
    <x v="142"/>
    <x v="191"/>
    <n v="79535.520000000004"/>
    <n v="3"/>
    <n v="0.08"/>
    <s v="60000-80000$"/>
  </r>
  <r>
    <n v="193"/>
    <s v="Conley, Mark"/>
    <s v="Madrid"/>
    <x v="0"/>
    <s v="Manufacturing"/>
    <x v="1"/>
    <d v="1985-04-27T00:00:00"/>
    <d v="2008-01-25T00:00:00"/>
    <x v="143"/>
    <x v="192"/>
    <n v="53213.760000000002"/>
    <n v="3"/>
    <n v="0.08"/>
    <s v="40000-60000$"/>
  </r>
  <r>
    <n v="194"/>
    <s v="Vincent, Guy"/>
    <s v="Mississippi"/>
    <x v="0"/>
    <s v="Manufacturing"/>
    <x v="1"/>
    <d v="1970-10-28T00:00:00"/>
    <d v="2008-01-25T00:00:00"/>
    <x v="1"/>
    <x v="193"/>
    <n v="105312"/>
    <s v="NA"/>
    <n v="0"/>
    <s v="100000$ &amp; Above"/>
  </r>
  <r>
    <n v="195"/>
    <s v="Dixon, Richard"/>
    <s v="Madrid"/>
    <x v="0"/>
    <s v="Manufacturing"/>
    <x v="1"/>
    <d v="1985-01-17T00:00:00"/>
    <d v="2006-01-16T00:00:00"/>
    <x v="144"/>
    <x v="194"/>
    <n v="92346.240000000005"/>
    <n v="4"/>
    <n v="0.12"/>
    <s v="80000-100000$"/>
  </r>
  <r>
    <n v="196"/>
    <s v="Schultz, Norman"/>
    <s v="London"/>
    <x v="0"/>
    <s v="Manufacturing"/>
    <x v="1"/>
    <d v="1979-05-28T00:00:00"/>
    <d v="2007-01-05T00:00:00"/>
    <x v="145"/>
    <x v="195"/>
    <n v="19375.104000000003"/>
    <n v="4"/>
    <n v="0.12"/>
    <s v="0-20000$"/>
  </r>
  <r>
    <n v="197"/>
    <s v="Cox, Stephanie"/>
    <s v="Sydney"/>
    <x v="0"/>
    <s v="Manufacturing"/>
    <x v="0"/>
    <d v="1988-07-10T00:00:00"/>
    <d v="2008-01-08T00:00:00"/>
    <x v="1"/>
    <x v="196"/>
    <n v="79860.48000000001"/>
    <n v="4"/>
    <n v="0.12"/>
    <s v="60000-80000$"/>
  </r>
  <r>
    <n v="198"/>
    <s v="Conner, Mark"/>
    <s v="Tennessee"/>
    <x v="0"/>
    <s v="Manufacturing"/>
    <x v="1"/>
    <d v="1982-02-01T00:00:00"/>
    <d v="2009-01-09T00:00:00"/>
    <x v="1"/>
    <x v="197"/>
    <n v="82855.199999999997"/>
    <n v="5"/>
    <n v="0.15"/>
    <s v="60000-80000$"/>
  </r>
  <r>
    <n v="199"/>
    <s v="Rojas, Charles"/>
    <s v="Sydney"/>
    <x v="0"/>
    <s v="Manufacturing"/>
    <x v="1"/>
    <d v="1977-10-14T00:00:00"/>
    <d v="2009-01-17T00:00:00"/>
    <x v="1"/>
    <x v="198"/>
    <n v="105530.88"/>
    <n v="4"/>
    <n v="0.12"/>
    <s v="80000-100000$"/>
  </r>
  <r>
    <n v="200"/>
    <s v="McCall, Keith"/>
    <s v="Illinois"/>
    <x v="0"/>
    <s v="Manufacturing"/>
    <x v="1"/>
    <d v="1980-11-01T00:00:00"/>
    <d v="2010-01-25T00:00:00"/>
    <x v="1"/>
    <x v="199"/>
    <n v="49127.999999999993"/>
    <n v="5"/>
    <n v="0.15"/>
    <s v="40000-60000$"/>
  </r>
  <r>
    <n v="201"/>
    <s v="Burns, Fiona"/>
    <s v="Mississippi"/>
    <x v="0"/>
    <s v="Manufacturing"/>
    <x v="0"/>
    <d v="1989-08-11T00:00:00"/>
    <d v="2011-01-31T00:00:00"/>
    <x v="146"/>
    <x v="200"/>
    <n v="38201.856000000007"/>
    <n v="4"/>
    <n v="0.12"/>
    <s v="20000-40000$"/>
  </r>
  <r>
    <n v="202"/>
    <s v="Herman, Henrietta"/>
    <s v="Madrid"/>
    <x v="0"/>
    <s v="Manufacturing"/>
    <x v="0"/>
    <d v="1971-11-14T00:00:00"/>
    <d v="2012-02-14T00:00:00"/>
    <x v="1"/>
    <x v="201"/>
    <n v="81150.720000000001"/>
    <n v="4"/>
    <n v="0.12"/>
    <s v="60000-80000$"/>
  </r>
  <r>
    <n v="203"/>
    <s v="Meyers, David"/>
    <s v="London"/>
    <x v="0"/>
    <s v="Manufacturing"/>
    <x v="1"/>
    <d v="1971-08-20T00:00:00"/>
    <d v="1998-02-03T00:00:00"/>
    <x v="147"/>
    <x v="202"/>
    <n v="37812.095999999998"/>
    <n v="3"/>
    <n v="0.08"/>
    <s v="20000-40000$"/>
  </r>
  <r>
    <n v="204"/>
    <s v="Walker, Mike"/>
    <s v="Washington, D.C."/>
    <x v="0"/>
    <s v="Manufacturing"/>
    <x v="1"/>
    <d v="1974-03-30T00:00:00"/>
    <d v="1998-02-04T00:00:00"/>
    <x v="148"/>
    <x v="203"/>
    <n v="48934.799999999996"/>
    <n v="5"/>
    <n v="0.15"/>
    <s v="40000-60000$"/>
  </r>
  <r>
    <n v="205"/>
    <s v="Butler, Roy"/>
    <s v="Mississippi"/>
    <x v="0"/>
    <s v="Manufacturing"/>
    <x v="1"/>
    <d v="1972-03-05T00:00:00"/>
    <d v="1999-02-07T00:00:00"/>
    <x v="149"/>
    <x v="204"/>
    <n v="101587.2"/>
    <n v="2"/>
    <n v="0.04"/>
    <s v="80000-100000$"/>
  </r>
  <r>
    <n v="206"/>
    <s v="Carrillo, Robert"/>
    <s v="Mississippi"/>
    <x v="0"/>
    <s v="Manufacturing"/>
    <x v="1"/>
    <d v="1975-06-16T00:00:00"/>
    <d v="2009-10-02T00:00:00"/>
    <x v="150"/>
    <x v="205"/>
    <n v="71647.680000000008"/>
    <n v="2"/>
    <n v="0.04"/>
    <s v="60000-80000$"/>
  </r>
  <r>
    <n v="207"/>
    <s v="Bridges, Jeff"/>
    <s v="Illinois"/>
    <x v="0"/>
    <s v="Manufacturing"/>
    <x v="1"/>
    <d v="1978-04-27T00:00:00"/>
    <d v="2011-02-04T00:00:00"/>
    <x v="1"/>
    <x v="206"/>
    <n v="54687.360000000001"/>
    <n v="2"/>
    <n v="0.04"/>
    <s v="40000-60000$"/>
  </r>
  <r>
    <n v="208"/>
    <s v="Berry, Jacklyn"/>
    <s v="Sydney"/>
    <x v="0"/>
    <s v="Manufacturing"/>
    <x v="0"/>
    <d v="1975-11-24T00:00:00"/>
    <d v="2007-03-03T00:00:00"/>
    <x v="151"/>
    <x v="207"/>
    <n v="86593.920000000013"/>
    <n v="4"/>
    <n v="0.12"/>
    <s v="60000-80000$"/>
  </r>
  <r>
    <n v="209"/>
    <s v="Oneal, William"/>
    <s v="London"/>
    <x v="0"/>
    <s v="Manufacturing"/>
    <x v="1"/>
    <d v="1979-05-18T00:00:00"/>
    <d v="2007-03-25T00:00:00"/>
    <x v="1"/>
    <x v="208"/>
    <n v="106471.68000000001"/>
    <n v="4"/>
    <n v="0.12"/>
    <s v="80000-100000$"/>
  </r>
  <r>
    <n v="210"/>
    <s v="Frazier, Chris"/>
    <s v="Delhi"/>
    <x v="0"/>
    <s v="Manufacturing"/>
    <x v="1"/>
    <d v="1973-01-03T00:00:00"/>
    <d v="2008-03-11T00:00:00"/>
    <x v="1"/>
    <x v="209"/>
    <n v="30838.080000000002"/>
    <n v="2"/>
    <n v="0.04"/>
    <s v="20000-40000$"/>
  </r>
  <r>
    <n v="211"/>
    <s v="Rice, Diane"/>
    <s v="Mississippi"/>
    <x v="0"/>
    <s v="Manufacturing"/>
    <x v="0"/>
    <d v="1986-12-22T00:00:00"/>
    <d v="2007-03-27T00:00:00"/>
    <x v="1"/>
    <x v="210"/>
    <n v="31492.800000000003"/>
    <n v="3"/>
    <n v="0.08"/>
    <s v="20000-40000$"/>
  </r>
  <r>
    <n v="212"/>
    <s v="Sharp, Janine"/>
    <s v="Sydney"/>
    <x v="0"/>
    <s v="Manufacturing"/>
    <x v="0"/>
    <d v="1977-11-05T00:00:00"/>
    <d v="2006-10-22T00:00:00"/>
    <x v="152"/>
    <x v="211"/>
    <n v="26966.400000000001"/>
    <s v="NA"/>
    <n v="0"/>
    <s v="20000-40000$"/>
  </r>
  <r>
    <n v="213"/>
    <s v="Boyer, John"/>
    <s v="Washington, D.C."/>
    <x v="0"/>
    <s v="Manufacturing"/>
    <x v="1"/>
    <d v="1983-12-16T00:00:00"/>
    <d v="2006-03-22T00:00:00"/>
    <x v="1"/>
    <x v="212"/>
    <n v="100938.72"/>
    <n v="5"/>
    <n v="0.15"/>
    <s v="80000-100000$"/>
  </r>
  <r>
    <n v="214"/>
    <s v="Allen, Thomas"/>
    <s v="Mississippi"/>
    <x v="0"/>
    <s v="Manufacturing"/>
    <x v="1"/>
    <d v="1964-09-10T00:00:00"/>
    <d v="2006-12-12T00:00:00"/>
    <x v="153"/>
    <x v="213"/>
    <n v="99503.040000000008"/>
    <n v="2"/>
    <n v="0.04"/>
    <s v="80000-100000$"/>
  </r>
  <r>
    <n v="215"/>
    <s v="Cole, Elbert"/>
    <s v="Tennessee"/>
    <x v="0"/>
    <s v="Manufacturing"/>
    <x v="1"/>
    <d v="1976-06-28T00:00:00"/>
    <d v="2000-03-15T00:00:00"/>
    <x v="154"/>
    <x v="214"/>
    <n v="52216.32"/>
    <n v="2"/>
    <n v="0.04"/>
    <s v="40000-60000$"/>
  </r>
  <r>
    <n v="216"/>
    <s v="Boyd, Debra"/>
    <s v="Mississippi"/>
    <x v="0"/>
    <s v="Manufacturing"/>
    <x v="0"/>
    <d v="1980-04-22T00:00:00"/>
    <d v="2000-03-19T00:00:00"/>
    <x v="155"/>
    <x v="215"/>
    <n v="60536.160000000003"/>
    <n v="3"/>
    <n v="0.08"/>
    <s v="40000-60000$"/>
  </r>
  <r>
    <n v="217"/>
    <s v="Larson, David"/>
    <s v="London"/>
    <x v="0"/>
    <s v="Manufacturing"/>
    <x v="1"/>
    <d v="1971-02-02T00:00:00"/>
    <d v="2005-12-21T00:00:00"/>
    <x v="156"/>
    <x v="216"/>
    <n v="94543.799999999988"/>
    <n v="5"/>
    <n v="0.15"/>
    <s v="80000-100000$"/>
  </r>
  <r>
    <n v="218"/>
    <s v="Roth, Tony"/>
    <s v="New York"/>
    <x v="0"/>
    <s v="Manufacturing"/>
    <x v="1"/>
    <d v="1973-01-30T00:00:00"/>
    <d v="2002-03-11T00:00:00"/>
    <x v="1"/>
    <x v="217"/>
    <n v="65856.960000000006"/>
    <n v="2"/>
    <n v="0.04"/>
    <s v="60000-80000$"/>
  </r>
  <r>
    <n v="219"/>
    <s v="Stewart, Elizabeth"/>
    <s v="New York"/>
    <x v="0"/>
    <s v="Manufacturing"/>
    <x v="0"/>
    <d v="1978-12-11T00:00:00"/>
    <d v="2002-03-16T00:00:00"/>
    <x v="1"/>
    <x v="218"/>
    <n v="81324"/>
    <n v="3"/>
    <n v="0.08"/>
    <s v="60000-80000$"/>
  </r>
  <r>
    <n v="220"/>
    <s v="Robinson, John"/>
    <s v="Delhi"/>
    <x v="0"/>
    <s v="Manufacturing"/>
    <x v="1"/>
    <d v="1972-03-11T00:00:00"/>
    <d v="2004-03-27T00:00:00"/>
    <x v="157"/>
    <x v="219"/>
    <n v="49046.400000000001"/>
    <n v="2"/>
    <n v="0.04"/>
    <s v="40000-60000$"/>
  </r>
  <r>
    <n v="221"/>
    <s v="Blackburn, Kathryn"/>
    <s v="London"/>
    <x v="0"/>
    <s v="Manufacturing"/>
    <x v="0"/>
    <d v="1973-01-28T00:00:00"/>
    <d v="2008-03-31T00:00:00"/>
    <x v="1"/>
    <x v="220"/>
    <n v="84376.320000000007"/>
    <n v="4"/>
    <n v="0.12"/>
    <s v="60000-80000$"/>
  </r>
  <r>
    <n v="222"/>
    <s v="Gibbs, Debra"/>
    <s v="Washington, D.C."/>
    <x v="0"/>
    <s v="Manufacturing"/>
    <x v="0"/>
    <d v="1971-12-22T00:00:00"/>
    <d v="2011-03-01T00:00:00"/>
    <x v="1"/>
    <x v="221"/>
    <n v="53112"/>
    <n v="1"/>
    <n v="0"/>
    <s v="40000-60000$"/>
  </r>
  <r>
    <n v="223"/>
    <s v="Greene, Alexander"/>
    <s v="Sydney"/>
    <x v="0"/>
    <s v="Manufacturing"/>
    <x v="1"/>
    <d v="1980-04-16T00:00:00"/>
    <d v="2012-04-26T00:00:00"/>
    <x v="1"/>
    <x v="222"/>
    <n v="70692"/>
    <n v="1"/>
    <n v="0"/>
    <s v="60000-80000$"/>
  </r>
  <r>
    <n v="224"/>
    <s v="Fuller, Brenda"/>
    <s v="New York"/>
    <x v="0"/>
    <s v="Manufacturing"/>
    <x v="0"/>
    <d v="1985-02-09T00:00:00"/>
    <d v="2012-04-27T00:00:00"/>
    <x v="1"/>
    <x v="223"/>
    <n v="36142.199999999997"/>
    <n v="5"/>
    <n v="0.15"/>
    <s v="20000-40000$"/>
  </r>
  <r>
    <n v="225"/>
    <s v="Callahan, Marilyn"/>
    <s v="Tennessee"/>
    <x v="0"/>
    <s v="Manufacturing"/>
    <x v="0"/>
    <d v="1971-03-27T00:00:00"/>
    <d v="2009-01-03T00:00:00"/>
    <x v="158"/>
    <x v="224"/>
    <n v="31355.520000000004"/>
    <n v="4"/>
    <n v="0.12"/>
    <s v="20000-40000$"/>
  </r>
  <r>
    <n v="226"/>
    <s v="McConnell, Justin"/>
    <s v="New Jersey"/>
    <x v="0"/>
    <s v="Manufacturing"/>
    <x v="1"/>
    <d v="1988-07-08T00:00:00"/>
    <d v="2008-04-01T00:00:00"/>
    <x v="159"/>
    <x v="225"/>
    <n v="82049.760000000009"/>
    <n v="3"/>
    <n v="0.08"/>
    <s v="60000-80000$"/>
  </r>
  <r>
    <n v="227"/>
    <s v="Smith, Koleen"/>
    <s v="Illinois"/>
    <x v="0"/>
    <s v="Manufacturing"/>
    <x v="0"/>
    <d v="1974-12-31T00:00:00"/>
    <d v="2010-04-01T00:00:00"/>
    <x v="1"/>
    <x v="226"/>
    <n v="111792.96000000001"/>
    <n v="3"/>
    <n v="0.08"/>
    <s v="100000$ &amp; Above"/>
  </r>
  <r>
    <n v="228"/>
    <s v="Herring, Joanna"/>
    <s v="Illinois"/>
    <x v="0"/>
    <s v="Manufacturing"/>
    <x v="0"/>
    <d v="1978-09-08T00:00:00"/>
    <d v="2010-04-30T00:00:00"/>
    <x v="38"/>
    <x v="227"/>
    <n v="31635.360000000001"/>
    <n v="3"/>
    <n v="0.08"/>
    <s v="20000-40000$"/>
  </r>
  <r>
    <n v="229"/>
    <s v="Fernandez, Marie"/>
    <s v="Illinois"/>
    <x v="0"/>
    <s v="Manufacturing"/>
    <x v="0"/>
    <d v="1984-07-11T00:00:00"/>
    <d v="2006-04-06T00:00:00"/>
    <x v="74"/>
    <x v="228"/>
    <n v="40422.720000000001"/>
    <n v="2"/>
    <n v="0.04"/>
    <s v="20000-40000$"/>
  </r>
  <r>
    <n v="230"/>
    <s v="Houston, Mark"/>
    <s v="Madrid"/>
    <x v="0"/>
    <s v="Manufacturing"/>
    <x v="1"/>
    <d v="1982-11-29T00:00:00"/>
    <d v="2006-04-09T00:00:00"/>
    <x v="1"/>
    <x v="229"/>
    <n v="53904"/>
    <n v="1"/>
    <n v="0"/>
    <s v="40000-60000$"/>
  </r>
  <r>
    <n v="231"/>
    <s v="Francis, Todd"/>
    <s v="Illinois"/>
    <x v="0"/>
    <s v="Manufacturing"/>
    <x v="1"/>
    <d v="1970-08-30T00:00:00"/>
    <d v="1999-04-19T00:00:00"/>
    <x v="160"/>
    <x v="230"/>
    <n v="57828"/>
    <n v="1"/>
    <n v="0"/>
    <s v="40000-60000$"/>
  </r>
  <r>
    <n v="232"/>
    <s v="Wright, Brad"/>
    <s v="Sydney"/>
    <x v="0"/>
    <s v="Manufacturing"/>
    <x v="1"/>
    <d v="1975-03-05T00:00:00"/>
    <d v="2002-08-27T00:00:00"/>
    <x v="161"/>
    <x v="119"/>
    <n v="82427.520000000004"/>
    <n v="4"/>
    <n v="0.12"/>
    <s v="60000-80000$"/>
  </r>
  <r>
    <n v="233"/>
    <s v="Sexton, John"/>
    <s v="Sydney"/>
    <x v="0"/>
    <s v="Manufacturing"/>
    <x v="1"/>
    <d v="1975-05-10T00:00:00"/>
    <d v="2003-05-01T00:00:00"/>
    <x v="162"/>
    <x v="231"/>
    <n v="74649.600000000006"/>
    <n v="3"/>
    <n v="0.08"/>
    <s v="60000-80000$"/>
  </r>
  <r>
    <n v="234"/>
    <s v="Dickerson, Lincoln"/>
    <s v="Sydney"/>
    <x v="0"/>
    <s v="Manufacturing"/>
    <x v="1"/>
    <d v="1977-03-24T00:00:00"/>
    <d v="2003-04-19T00:00:00"/>
    <x v="1"/>
    <x v="232"/>
    <n v="10670.4"/>
    <n v="1"/>
    <n v="0"/>
    <s v="0-20000$"/>
  </r>
  <r>
    <n v="235"/>
    <s v="Harris, Brian"/>
    <s v="Sydney"/>
    <x v="0"/>
    <s v="Manufacturing"/>
    <x v="1"/>
    <d v="1980-03-20T00:00:00"/>
    <d v="2006-04-02T00:00:00"/>
    <x v="163"/>
    <x v="233"/>
    <n v="91900.800000000003"/>
    <n v="1"/>
    <n v="0"/>
    <s v="80000-100000$"/>
  </r>
  <r>
    <n v="236"/>
    <s v="McGee, Carol"/>
    <s v="Washington, D.C."/>
    <x v="0"/>
    <s v="Manufacturing"/>
    <x v="0"/>
    <d v="1978-09-02T00:00:00"/>
    <d v="2006-04-14T00:00:00"/>
    <x v="164"/>
    <x v="234"/>
    <n v="78864"/>
    <n v="1"/>
    <n v="0"/>
    <s v="60000-80000$"/>
  </r>
  <r>
    <n v="237"/>
    <s v="Hobbs, Scott"/>
    <s v="Washington, D.C."/>
    <x v="0"/>
    <s v="Manufacturing"/>
    <x v="1"/>
    <d v="1972-11-16T00:00:00"/>
    <d v="2006-04-25T00:00:00"/>
    <x v="165"/>
    <x v="235"/>
    <n v="40599.599999999999"/>
    <n v="5"/>
    <n v="0.15"/>
    <s v="20000-40000$"/>
  </r>
  <r>
    <n v="238"/>
    <s v="Merritt, Kevin"/>
    <s v="Delhi"/>
    <x v="0"/>
    <s v="Manufacturing"/>
    <x v="1"/>
    <d v="1980-04-19T00:00:00"/>
    <d v="2007-04-17T00:00:00"/>
    <x v="1"/>
    <x v="236"/>
    <n v="79684.800000000003"/>
    <n v="2"/>
    <n v="0.04"/>
    <s v="60000-80000$"/>
  </r>
  <r>
    <n v="239"/>
    <s v="Perez, Kim"/>
    <s v="New Jersey"/>
    <x v="0"/>
    <s v="Manufacturing"/>
    <x v="0"/>
    <d v="1988-05-11T00:00:00"/>
    <d v="2008-04-07T00:00:00"/>
    <x v="1"/>
    <x v="237"/>
    <n v="105044.16"/>
    <n v="2"/>
    <n v="0.04"/>
    <s v="100000$ &amp; Above"/>
  </r>
  <r>
    <n v="240"/>
    <s v="Eaton, Cris"/>
    <s v="Mississippi"/>
    <x v="0"/>
    <s v="Manufacturing"/>
    <x v="0"/>
    <d v="1976-05-08T00:00:00"/>
    <d v="2010-04-02T00:00:00"/>
    <x v="1"/>
    <x v="238"/>
    <n v="48713.999999999993"/>
    <n v="5"/>
    <n v="0.15"/>
    <s v="40000-60000$"/>
  </r>
  <r>
    <n v="241"/>
    <s v="Brady, Traci"/>
    <s v="Illinois"/>
    <x v="0"/>
    <s v="Manufacturing"/>
    <x v="0"/>
    <d v="1981-10-21T00:00:00"/>
    <d v="2011-04-01T00:00:00"/>
    <x v="166"/>
    <x v="239"/>
    <n v="61482.240000000005"/>
    <n v="3"/>
    <n v="0.08"/>
    <s v="40000-60000$"/>
  </r>
  <r>
    <n v="242"/>
    <s v="Joseph, Christopher"/>
    <s v="Washington, D.C."/>
    <x v="0"/>
    <s v="Manufacturing"/>
    <x v="1"/>
    <d v="1988-09-01T00:00:00"/>
    <d v="2012-05-27T00:00:00"/>
    <x v="167"/>
    <x v="240"/>
    <n v="30030.336000000003"/>
    <n v="4"/>
    <n v="0.12"/>
    <s v="20000-40000$"/>
  </r>
  <r>
    <n v="243"/>
    <s v="Golden, Christine"/>
    <s v="London"/>
    <x v="0"/>
    <s v="Manufacturing"/>
    <x v="0"/>
    <d v="1975-07-25T00:00:00"/>
    <d v="2009-08-18T00:00:00"/>
    <x v="168"/>
    <x v="241"/>
    <n v="108877.44000000002"/>
    <n v="4"/>
    <n v="0.12"/>
    <s v="80000-100000$"/>
  </r>
  <r>
    <n v="244"/>
    <s v="Shelton, Donna"/>
    <s v="Sydney"/>
    <x v="0"/>
    <s v="Manufacturing"/>
    <x v="0"/>
    <d v="1977-08-21T00:00:00"/>
    <d v="2010-05-03T00:00:00"/>
    <x v="169"/>
    <x v="242"/>
    <n v="55248.959999999999"/>
    <n v="2"/>
    <n v="0.04"/>
    <s v="40000-60000$"/>
  </r>
  <r>
    <n v="245"/>
    <s v="Powell, Juli"/>
    <s v="London"/>
    <x v="0"/>
    <s v="Manufacturing"/>
    <x v="0"/>
    <d v="1988-12-26T00:00:00"/>
    <d v="2010-05-04T00:00:00"/>
    <x v="1"/>
    <x v="243"/>
    <n v="63873.299999999996"/>
    <n v="5"/>
    <n v="0.15"/>
    <s v="40000-60000$"/>
  </r>
  <r>
    <n v="246"/>
    <s v="McBride, Grazyna"/>
    <s v="Madrid"/>
    <x v="0"/>
    <s v="Manufacturing"/>
    <x v="0"/>
    <d v="1977-07-08T00:00:00"/>
    <d v="2010-05-14T00:00:00"/>
    <x v="1"/>
    <x v="244"/>
    <n v="95191.200000000012"/>
    <n v="3"/>
    <n v="0.08"/>
    <s v="80000-100000$"/>
  </r>
  <r>
    <n v="247"/>
    <s v="Fields, Cathy"/>
    <s v="New Jersey"/>
    <x v="0"/>
    <s v="Manufacturing"/>
    <x v="0"/>
    <d v="1979-06-15T00:00:00"/>
    <d v="2005-04-19T00:00:00"/>
    <x v="170"/>
    <x v="245"/>
    <n v="92292"/>
    <n v="1"/>
    <n v="0"/>
    <s v="80000-100000$"/>
  </r>
  <r>
    <n v="248"/>
    <s v="Burgess, Cherie"/>
    <s v="Delhi"/>
    <x v="0"/>
    <s v="Manufacturing"/>
    <x v="0"/>
    <d v="1969-08-02T00:00:00"/>
    <d v="1998-05-17T00:00:00"/>
    <x v="171"/>
    <x v="246"/>
    <n v="123841.2"/>
    <n v="5"/>
    <n v="0.15"/>
    <s v="100000$ &amp; Above"/>
  </r>
  <r>
    <n v="249"/>
    <s v="Melton, Scott"/>
    <s v="Delhi"/>
    <x v="0"/>
    <s v="Manufacturing"/>
    <x v="1"/>
    <d v="1974-12-11T00:00:00"/>
    <d v="1998-05-23T00:00:00"/>
    <x v="172"/>
    <x v="247"/>
    <n v="76521"/>
    <n v="5"/>
    <n v="0.15"/>
    <s v="60000-80000$"/>
  </r>
  <r>
    <n v="250"/>
    <s v="Pittman, Bacardi"/>
    <s v="Delhi"/>
    <x v="0"/>
    <s v="Manufacturing"/>
    <x v="0"/>
    <d v="1977-07-07T00:00:00"/>
    <d v="1999-05-03T00:00:00"/>
    <x v="1"/>
    <x v="248"/>
    <n v="34679.399999999994"/>
    <n v="5"/>
    <n v="0.15"/>
    <s v="20000-40000$"/>
  </r>
  <r>
    <n v="251"/>
    <s v="Hurst, Thomas"/>
    <s v="Sydney"/>
    <x v="0"/>
    <s v="Manufacturing"/>
    <x v="1"/>
    <d v="1967-01-30T00:00:00"/>
    <d v="1999-05-25T00:00:00"/>
    <x v="1"/>
    <x v="249"/>
    <n v="12665.856"/>
    <n v="4"/>
    <n v="0.12"/>
    <s v="0-20000$"/>
  </r>
  <r>
    <n v="252"/>
    <s v="Colon, Donnie"/>
    <s v="Delhi"/>
    <x v="0"/>
    <s v="Manufacturing"/>
    <x v="0"/>
    <d v="1971-01-13T00:00:00"/>
    <d v="2002-05-18T00:00:00"/>
    <x v="1"/>
    <x v="250"/>
    <n v="37545.120000000003"/>
    <n v="3"/>
    <n v="0.08"/>
    <s v="20000-40000$"/>
  </r>
  <r>
    <n v="253"/>
    <s v="Williamson, Sumed"/>
    <s v="Tennessee"/>
    <x v="0"/>
    <s v="Manufacturing"/>
    <x v="1"/>
    <d v="1984-02-24T00:00:00"/>
    <d v="2011-05-17T00:00:00"/>
    <x v="1"/>
    <x v="251"/>
    <n v="74014.559999999998"/>
    <n v="3"/>
    <n v="0.08"/>
    <s v="60000-80000$"/>
  </r>
  <r>
    <n v="254"/>
    <s v="English, David"/>
    <s v="Tennessee"/>
    <x v="0"/>
    <s v="Manufacturing"/>
    <x v="1"/>
    <d v="1982-11-06T00:00:00"/>
    <d v="2012-06-19T00:00:00"/>
    <x v="1"/>
    <x v="252"/>
    <n v="41718.240000000005"/>
    <n v="3"/>
    <n v="0.08"/>
    <s v="20000-40000$"/>
  </r>
  <r>
    <n v="255"/>
    <s v="Combs, Rick"/>
    <s v="New York"/>
    <x v="0"/>
    <s v="Manufacturing"/>
    <x v="1"/>
    <d v="1970-08-19T00:00:00"/>
    <d v="2007-06-29T00:00:00"/>
    <x v="1"/>
    <x v="253"/>
    <n v="63162.6"/>
    <n v="5"/>
    <n v="0.15"/>
    <s v="40000-60000$"/>
  </r>
  <r>
    <n v="256"/>
    <s v="Osborne, Bill"/>
    <s v="Madrid"/>
    <x v="0"/>
    <s v="Manufacturing"/>
    <x v="1"/>
    <d v="1973-12-22T00:00:00"/>
    <d v="2006-06-08T00:00:00"/>
    <x v="1"/>
    <x v="254"/>
    <n v="72336"/>
    <n v="1"/>
    <n v="0"/>
    <s v="60000-80000$"/>
  </r>
  <r>
    <n v="257"/>
    <s v="Sanders, Troy"/>
    <s v="New York"/>
    <x v="0"/>
    <s v="Manufacturing"/>
    <x v="1"/>
    <d v="1960-03-14T00:00:00"/>
    <d v="2006-06-10T00:00:00"/>
    <x v="1"/>
    <x v="126"/>
    <n v="76315.199999999997"/>
    <n v="2"/>
    <n v="0.04"/>
    <s v="60000-80000$"/>
  </r>
  <r>
    <n v="258"/>
    <s v="Bradford, Raymond"/>
    <s v="Tennessee"/>
    <x v="0"/>
    <s v="Manufacturing"/>
    <x v="1"/>
    <d v="1965-03-10T00:00:00"/>
    <d v="1998-06-26T00:00:00"/>
    <x v="1"/>
    <x v="255"/>
    <n v="98959.799999999988"/>
    <n v="5"/>
    <n v="0.15"/>
    <s v="80000-100000$"/>
  </r>
  <r>
    <n v="259"/>
    <s v="Sullivan, Robert"/>
    <s v="Washington, D.C."/>
    <x v="0"/>
    <s v="Manufacturing"/>
    <x v="1"/>
    <d v="1976-04-26T00:00:00"/>
    <d v="1999-06-07T00:00:00"/>
    <x v="173"/>
    <x v="256"/>
    <n v="82500"/>
    <n v="1"/>
    <n v="0"/>
    <s v="80000-100000$"/>
  </r>
  <r>
    <n v="260"/>
    <s v="Barber, Robbie"/>
    <s v="New Jersey"/>
    <x v="0"/>
    <s v="Manufacturing"/>
    <x v="1"/>
    <d v="1974-03-07T00:00:00"/>
    <d v="1999-06-21T00:00:00"/>
    <x v="1"/>
    <x v="257"/>
    <n v="47124.480000000003"/>
    <n v="2"/>
    <n v="0.04"/>
    <s v="40000-60000$"/>
  </r>
  <r>
    <n v="261"/>
    <s v="Humphrey, Andrew"/>
    <s v="New York"/>
    <x v="0"/>
    <s v="Manufacturing"/>
    <x v="1"/>
    <d v="1975-03-07T00:00:00"/>
    <d v="2000-06-21T00:00:00"/>
    <x v="1"/>
    <x v="258"/>
    <n v="28380"/>
    <n v="1"/>
    <n v="0"/>
    <s v="20000-40000$"/>
  </r>
  <r>
    <n v="262"/>
    <s v="Browning, Kathleen"/>
    <s v="Mississippi"/>
    <x v="0"/>
    <s v="Manufacturing"/>
    <x v="0"/>
    <d v="1973-02-11T00:00:00"/>
    <d v="2000-06-27T00:00:00"/>
    <x v="1"/>
    <x v="259"/>
    <n v="74856.960000000006"/>
    <n v="3"/>
    <n v="0.08"/>
    <s v="60000-80000$"/>
  </r>
  <r>
    <n v="263"/>
    <s v="Whitaker, Jessica"/>
    <s v="New York"/>
    <x v="0"/>
    <s v="Manufacturing"/>
    <x v="0"/>
    <d v="1967-12-26T00:00:00"/>
    <d v="2000-06-30T00:00:00"/>
    <x v="1"/>
    <x v="260"/>
    <n v="48509.760000000002"/>
    <n v="2"/>
    <n v="0.04"/>
    <s v="40000-60000$"/>
  </r>
  <r>
    <n v="264"/>
    <s v="Bates, Verna"/>
    <s v="Washington, D.C."/>
    <x v="0"/>
    <s v="Manufacturing"/>
    <x v="1"/>
    <d v="1978-07-14T00:00:00"/>
    <d v="2001-06-26T00:00:00"/>
    <x v="1"/>
    <x v="261"/>
    <n v="91093.799999999988"/>
    <n v="5"/>
    <n v="0.15"/>
    <s v="60000-80000$"/>
  </r>
  <r>
    <n v="265"/>
    <s v="Little, Steve"/>
    <s v="Illinois"/>
    <x v="0"/>
    <s v="Manufacturing"/>
    <x v="1"/>
    <d v="1976-07-06T00:00:00"/>
    <d v="2002-06-29T00:00:00"/>
    <x v="1"/>
    <x v="262"/>
    <n v="76956"/>
    <n v="1"/>
    <n v="0"/>
    <s v="60000-80000$"/>
  </r>
  <r>
    <n v="266"/>
    <s v="Velasquez, Clint"/>
    <s v="Mississippi"/>
    <x v="0"/>
    <s v="Manufacturing"/>
    <x v="0"/>
    <d v="1982-01-03T00:00:00"/>
    <d v="2004-06-08T00:00:00"/>
    <x v="1"/>
    <x v="263"/>
    <n v="59080.32"/>
    <n v="2"/>
    <n v="0.04"/>
    <s v="40000-60000$"/>
  </r>
  <r>
    <n v="267"/>
    <s v="Ryan, Ryan"/>
    <s v="Madrid"/>
    <x v="0"/>
    <s v="Manufacturing"/>
    <x v="1"/>
    <d v="1980-03-16T00:00:00"/>
    <d v="2008-06-04T00:00:00"/>
    <x v="174"/>
    <x v="264"/>
    <n v="51093.120000000003"/>
    <n v="2"/>
    <n v="0.04"/>
    <s v="40000-60000$"/>
  </r>
  <r>
    <n v="268"/>
    <s v="House, Paul"/>
    <s v="Tennessee"/>
    <x v="0"/>
    <s v="Manufacturing"/>
    <x v="1"/>
    <d v="1975-04-08T00:00:00"/>
    <d v="2006-06-06T00:00:00"/>
    <x v="1"/>
    <x v="265"/>
    <n v="79739.520000000004"/>
    <n v="4"/>
    <n v="0.12"/>
    <s v="60000-80000$"/>
  </r>
  <r>
    <n v="269"/>
    <s v="Petersen, Timothy"/>
    <s v="New York"/>
    <x v="0"/>
    <s v="Manufacturing"/>
    <x v="1"/>
    <d v="1979-11-10T00:00:00"/>
    <d v="2009-06-08T00:00:00"/>
    <x v="1"/>
    <x v="266"/>
    <n v="107874.59999999999"/>
    <n v="5"/>
    <n v="0.15"/>
    <s v="80000-100000$"/>
  </r>
  <r>
    <n v="270"/>
    <s v="Hampton, Catherine"/>
    <s v="New Jersey"/>
    <x v="0"/>
    <s v="Manufacturing"/>
    <x v="0"/>
    <d v="1988-02-07T00:00:00"/>
    <d v="2007-07-01T00:00:00"/>
    <x v="1"/>
    <x v="267"/>
    <n v="102311.04000000001"/>
    <n v="2"/>
    <n v="0.04"/>
    <s v="80000-100000$"/>
  </r>
  <r>
    <n v="271"/>
    <s v="Miller, Jessica"/>
    <s v="Washington, D.C."/>
    <x v="0"/>
    <s v="Manufacturing"/>
    <x v="0"/>
    <d v="1983-11-18T00:00:00"/>
    <d v="2007-07-13T00:00:00"/>
    <x v="1"/>
    <x v="268"/>
    <n v="25394.880000000001"/>
    <n v="4"/>
    <n v="0.12"/>
    <s v="20000-40000$"/>
  </r>
  <r>
    <n v="272"/>
    <s v="McKee, Michelle"/>
    <s v="London"/>
    <x v="0"/>
    <s v="Manufacturing"/>
    <x v="0"/>
    <d v="1983-12-06T00:00:00"/>
    <d v="2007-07-15T00:00:00"/>
    <x v="1"/>
    <x v="269"/>
    <n v="36499.199999999997"/>
    <n v="1"/>
    <n v="0"/>
    <s v="20000-40000$"/>
  </r>
  <r>
    <n v="273"/>
    <s v="Barron, Michael"/>
    <s v="Washington, D.C."/>
    <x v="0"/>
    <s v="Manufacturing"/>
    <x v="1"/>
    <d v="1974-07-16T00:00:00"/>
    <d v="2008-07-26T00:00:00"/>
    <x v="1"/>
    <x v="270"/>
    <n v="44686.080000000002"/>
    <n v="3"/>
    <n v="0.08"/>
    <s v="40000-60000$"/>
  </r>
  <r>
    <n v="274"/>
    <s v="Summers, Harold"/>
    <s v="Illinois"/>
    <x v="0"/>
    <s v="Manufacturing"/>
    <x v="1"/>
    <d v="1971-03-27T00:00:00"/>
    <d v="2007-07-01T00:00:00"/>
    <x v="1"/>
    <x v="271"/>
    <n v="75684"/>
    <n v="1"/>
    <n v="0"/>
    <s v="60000-80000$"/>
  </r>
  <r>
    <n v="275"/>
    <s v="Atkins, Kevin"/>
    <s v="Madrid"/>
    <x v="0"/>
    <s v="Manufacturing"/>
    <x v="1"/>
    <d v="1974-10-31T00:00:00"/>
    <d v="1998-07-06T00:00:00"/>
    <x v="1"/>
    <x v="272"/>
    <n v="11539.584000000001"/>
    <n v="3"/>
    <n v="0.08"/>
    <s v="0-20000$"/>
  </r>
  <r>
    <n v="276"/>
    <s v="Chambers, Richard"/>
    <s v="New Jersey"/>
    <x v="0"/>
    <s v="Manufacturing"/>
    <x v="1"/>
    <d v="1978-04-08T00:00:00"/>
    <d v="1998-07-16T00:00:00"/>
    <x v="1"/>
    <x v="273"/>
    <n v="94198.799999999988"/>
    <n v="5"/>
    <n v="0.15"/>
    <s v="80000-100000$"/>
  </r>
  <r>
    <n v="277"/>
    <s v="Jacobs, Florianne"/>
    <s v="New York"/>
    <x v="0"/>
    <s v="Manufacturing"/>
    <x v="0"/>
    <d v="1977-03-03T00:00:00"/>
    <d v="1998-07-20T00:00:00"/>
    <x v="1"/>
    <x v="274"/>
    <n v="50344.32"/>
    <n v="2"/>
    <n v="0.04"/>
    <s v="40000-60000$"/>
  </r>
  <r>
    <n v="278"/>
    <s v="Wilkinson, Gregory"/>
    <s v="New Jersey"/>
    <x v="0"/>
    <s v="Manufacturing"/>
    <x v="1"/>
    <d v="1980-06-24T00:00:00"/>
    <d v="1998-07-21T00:00:00"/>
    <x v="1"/>
    <x v="275"/>
    <n v="93985.920000000013"/>
    <n v="3"/>
    <n v="0.08"/>
    <s v="80000-100000$"/>
  </r>
  <r>
    <n v="279"/>
    <s v="Pearson, Cassy"/>
    <s v="Madrid"/>
    <x v="0"/>
    <s v="Manufacturing"/>
    <x v="0"/>
    <d v="1978-05-30T00:00:00"/>
    <d v="1999-07-09T00:00:00"/>
    <x v="1"/>
    <x v="276"/>
    <n v="35484.480000000003"/>
    <n v="3"/>
    <n v="0.08"/>
    <s v="20000-40000$"/>
  </r>
  <r>
    <n v="280"/>
    <s v="Moran, Carol"/>
    <s v="Washington, D.C."/>
    <x v="0"/>
    <s v="Manufacturing"/>
    <x v="0"/>
    <d v="1977-11-03T00:00:00"/>
    <d v="1999-07-19T00:00:00"/>
    <x v="175"/>
    <x v="277"/>
    <n v="13278"/>
    <n v="1"/>
    <n v="0"/>
    <s v="0-20000$"/>
  </r>
  <r>
    <n v="281"/>
    <s v="Huffman, Ignacio"/>
    <s v="New York"/>
    <x v="0"/>
    <s v="Manufacturing"/>
    <x v="1"/>
    <d v="1967-07-13T00:00:00"/>
    <d v="2000-07-11T00:00:00"/>
    <x v="1"/>
    <x v="278"/>
    <n v="123537.59999999999"/>
    <n v="5"/>
    <n v="0.15"/>
    <s v="100000$ &amp; Above"/>
  </r>
  <r>
    <n v="282"/>
    <s v="Marshall, Anita"/>
    <s v="Delhi"/>
    <x v="0"/>
    <s v="Manufacturing"/>
    <x v="0"/>
    <d v="1963-03-18T00:00:00"/>
    <d v="2000-07-22T00:00:00"/>
    <x v="1"/>
    <x v="279"/>
    <n v="54504"/>
    <n v="1"/>
    <n v="0"/>
    <s v="40000-60000$"/>
  </r>
  <r>
    <n v="283"/>
    <s v="Clay, William"/>
    <s v="London"/>
    <x v="0"/>
    <s v="Manufacturing"/>
    <x v="1"/>
    <d v="1963-08-13T00:00:00"/>
    <d v="2003-07-18T00:00:00"/>
    <x v="1"/>
    <x v="280"/>
    <n v="90504"/>
    <n v="1"/>
    <n v="0"/>
    <s v="80000-100000$"/>
  </r>
  <r>
    <n v="284"/>
    <s v="Collins, Michael"/>
    <s v="New Jersey"/>
    <x v="0"/>
    <s v="Manufacturing"/>
    <x v="1"/>
    <d v="1985-11-06T00:00:00"/>
    <d v="2008-07-04T00:00:00"/>
    <x v="1"/>
    <x v="168"/>
    <n v="47616"/>
    <n v="1"/>
    <n v="0"/>
    <s v="40000-60000$"/>
  </r>
  <r>
    <n v="285"/>
    <s v="Elliott, Anthony"/>
    <s v="Delhi"/>
    <x v="0"/>
    <s v="Manufacturing"/>
    <x v="1"/>
    <d v="1984-03-02T00:00:00"/>
    <d v="2006-07-14T00:00:00"/>
    <x v="1"/>
    <x v="281"/>
    <n v="107963.52"/>
    <n v="4"/>
    <n v="0.12"/>
    <s v="80000-100000$"/>
  </r>
  <r>
    <n v="286"/>
    <s v="Mitchell, Shannon"/>
    <s v="Madrid"/>
    <x v="0"/>
    <s v="Manufacturing"/>
    <x v="0"/>
    <d v="1976-10-19T00:00:00"/>
    <d v="2012-08-03T00:00:00"/>
    <x v="1"/>
    <x v="282"/>
    <n v="61813.440000000002"/>
    <n v="2"/>
    <n v="0.04"/>
    <s v="40000-60000$"/>
  </r>
  <r>
    <n v="287"/>
    <s v="Stafford, Rhonda"/>
    <s v="Delhi"/>
    <x v="0"/>
    <s v="Manufacturing"/>
    <x v="0"/>
    <d v="1977-02-11T00:00:00"/>
    <d v="1998-08-02T00:00:00"/>
    <x v="1"/>
    <x v="283"/>
    <n v="103665.59999999999"/>
    <n v="5"/>
    <n v="0.15"/>
    <s v="80000-100000$"/>
  </r>
  <r>
    <n v="288"/>
    <s v="Parker, Carl"/>
    <s v="Tennessee"/>
    <x v="0"/>
    <s v="Manufacturing"/>
    <x v="1"/>
    <d v="1973-01-19T00:00:00"/>
    <d v="1998-08-04T00:00:00"/>
    <x v="1"/>
    <x v="284"/>
    <n v="54060"/>
    <n v="1"/>
    <n v="0"/>
    <s v="40000-60000$"/>
  </r>
  <r>
    <n v="289"/>
    <s v="Kemp, Holly"/>
    <s v="Washington, D.C."/>
    <x v="0"/>
    <s v="Manufacturing"/>
    <x v="0"/>
    <d v="1980-01-22T00:00:00"/>
    <d v="2007-08-18T00:00:00"/>
    <x v="1"/>
    <x v="285"/>
    <n v="92054.88"/>
    <n v="3"/>
    <n v="0.08"/>
    <s v="80000-100000$"/>
  </r>
  <r>
    <n v="290"/>
    <s v="Richards, Richard"/>
    <s v="Mississippi"/>
    <x v="0"/>
    <s v="Manufacturing"/>
    <x v="1"/>
    <d v="1981-12-21T00:00:00"/>
    <d v="2008-09-06T00:00:00"/>
    <x v="1"/>
    <x v="286"/>
    <n v="19044.48"/>
    <n v="2"/>
    <n v="0.04"/>
    <s v="0-20000$"/>
  </r>
  <r>
    <n v="291"/>
    <s v="Mendez, Max"/>
    <s v="Illinois"/>
    <x v="0"/>
    <s v="Manufacturing"/>
    <x v="1"/>
    <d v="1989-07-17T00:00:00"/>
    <d v="2007-09-29T00:00:00"/>
    <x v="1"/>
    <x v="287"/>
    <n v="90115.200000000012"/>
    <n v="4"/>
    <n v="0.12"/>
    <s v="80000-100000$"/>
  </r>
  <r>
    <n v="292"/>
    <s v="Brock, Ensley"/>
    <s v="London"/>
    <x v="0"/>
    <s v="Manufacturing"/>
    <x v="1"/>
    <d v="1973-03-14T00:00:00"/>
    <d v="2010-09-03T00:00:00"/>
    <x v="1"/>
    <x v="288"/>
    <n v="54537.599999999999"/>
    <n v="5"/>
    <n v="0.15"/>
    <s v="40000-60000$"/>
  </r>
  <r>
    <n v="293"/>
    <s v="Sloan, Cindy"/>
    <s v="Illinois"/>
    <x v="0"/>
    <s v="Manufacturing"/>
    <x v="0"/>
    <d v="1976-02-29T00:00:00"/>
    <d v="2006-09-22T00:00:00"/>
    <x v="1"/>
    <x v="289"/>
    <n v="72120"/>
    <n v="1"/>
    <n v="0"/>
    <s v="60000-80000$"/>
  </r>
  <r>
    <n v="294"/>
    <s v="Washington, Phillip"/>
    <s v="New York"/>
    <x v="0"/>
    <s v="Manufacturing"/>
    <x v="1"/>
    <d v="1976-12-12T00:00:00"/>
    <d v="2006-09-30T00:00:00"/>
    <x v="1"/>
    <x v="290"/>
    <n v="82904.639999999999"/>
    <n v="2"/>
    <n v="0.04"/>
    <s v="60000-80000$"/>
  </r>
  <r>
    <n v="295"/>
    <s v="Pena, Erik"/>
    <s v="Madrid"/>
    <x v="0"/>
    <s v="Manufacturing"/>
    <x v="1"/>
    <d v="1977-09-27T00:00:00"/>
    <d v="1998-09-29T00:00:00"/>
    <x v="1"/>
    <x v="291"/>
    <n v="50550.528000000006"/>
    <n v="4"/>
    <n v="0.12"/>
    <s v="40000-60000$"/>
  </r>
  <r>
    <n v="296"/>
    <s v="Finley, James"/>
    <s v="Delhi"/>
    <x v="0"/>
    <s v="Manufacturing"/>
    <x v="1"/>
    <d v="1974-05-05T00:00:00"/>
    <d v="1999-09-10T00:00:00"/>
    <x v="1"/>
    <x v="292"/>
    <n v="51917.760000000002"/>
    <n v="3"/>
    <n v="0.08"/>
    <s v="40000-60000$"/>
  </r>
  <r>
    <n v="297"/>
    <s v="Payne, Vicky"/>
    <s v="Sydney"/>
    <x v="0"/>
    <s v="Manufacturing"/>
    <x v="1"/>
    <d v="1973-11-14T00:00:00"/>
    <d v="1999-09-19T00:00:00"/>
    <x v="176"/>
    <x v="293"/>
    <n v="23832.6"/>
    <n v="5"/>
    <n v="0.15"/>
    <s v="20000-40000$"/>
  </r>
  <r>
    <n v="298"/>
    <s v="McKinney, Chris"/>
    <s v="Sydney"/>
    <x v="0"/>
    <s v="Manufacturing"/>
    <x v="1"/>
    <d v="1972-10-11T00:00:00"/>
    <d v="1999-09-28T00:00:00"/>
    <x v="177"/>
    <x v="294"/>
    <n v="44703.360000000001"/>
    <n v="2"/>
    <n v="0.04"/>
    <s v="40000-60000$"/>
  </r>
  <r>
    <n v="299"/>
    <s v="Snow, Desiree"/>
    <s v="New York"/>
    <x v="0"/>
    <s v="Manufacturing"/>
    <x v="0"/>
    <d v="1984-04-21T00:00:00"/>
    <d v="2002-09-10T00:00:00"/>
    <x v="1"/>
    <x v="295"/>
    <n v="89527.680000000008"/>
    <n v="3"/>
    <n v="0.08"/>
    <s v="80000-100000$"/>
  </r>
  <r>
    <n v="300"/>
    <s v="Weaver, Eric"/>
    <s v="Washington, D.C."/>
    <x v="0"/>
    <s v="Manufacturing"/>
    <x v="1"/>
    <d v="1975-07-27T00:00:00"/>
    <d v="2003-09-02T00:00:00"/>
    <x v="1"/>
    <x v="296"/>
    <n v="74837.399999999994"/>
    <n v="5"/>
    <n v="0.15"/>
    <s v="60000-80000$"/>
  </r>
  <r>
    <n v="301"/>
    <s v="Drake, Kyle"/>
    <s v="London"/>
    <x v="0"/>
    <s v="Manufacturing"/>
    <x v="0"/>
    <d v="1976-07-03T00:00:00"/>
    <d v="2007-09-23T00:00:00"/>
    <x v="1"/>
    <x v="32"/>
    <n v="57682.560000000005"/>
    <n v="2"/>
    <n v="0.04"/>
    <s v="40000-60000$"/>
  </r>
  <r>
    <n v="302"/>
    <s v="Bradley, David"/>
    <s v="Madrid"/>
    <x v="0"/>
    <s v="Manufacturing"/>
    <x v="1"/>
    <d v="1974-07-08T00:00:00"/>
    <d v="2008-09-05T00:00:00"/>
    <x v="1"/>
    <x v="297"/>
    <n v="89838.720000000001"/>
    <n v="3"/>
    <n v="0.08"/>
    <s v="80000-100000$"/>
  </r>
  <r>
    <n v="303"/>
    <s v="Trujillo, Shawn"/>
    <s v="New Jersey"/>
    <x v="0"/>
    <s v="Manufacturing"/>
    <x v="1"/>
    <d v="1983-08-27T00:00:00"/>
    <d v="2010-09-28T00:00:00"/>
    <x v="1"/>
    <x v="298"/>
    <n v="122599.2"/>
    <n v="5"/>
    <n v="0.15"/>
    <s v="100000$ &amp; Above"/>
  </r>
  <r>
    <n v="304"/>
    <s v="Bell, David"/>
    <s v="Washington, D.C."/>
    <x v="0"/>
    <s v="Manufacturing"/>
    <x v="1"/>
    <d v="1979-02-22T00:00:00"/>
    <d v="2007-10-23T00:00:00"/>
    <x v="1"/>
    <x v="203"/>
    <n v="45956.160000000003"/>
    <n v="3"/>
    <n v="0.08"/>
    <s v="40000-60000$"/>
  </r>
  <r>
    <n v="305"/>
    <s v="Lyons, Brian"/>
    <s v="Madrid"/>
    <x v="0"/>
    <s v="Manufacturing"/>
    <x v="1"/>
    <d v="1982-01-24T00:00:00"/>
    <d v="2010-10-05T00:00:00"/>
    <x v="1"/>
    <x v="299"/>
    <n v="64370.1"/>
    <n v="5"/>
    <n v="0.15"/>
    <s v="40000-60000$"/>
  </r>
  <r>
    <n v="306"/>
    <s v="Ayers, Douglas"/>
    <s v="Mississippi"/>
    <x v="0"/>
    <s v="Manufacturing"/>
    <x v="1"/>
    <d v="1975-08-03T00:00:00"/>
    <d v="2010-10-11T00:00:00"/>
    <x v="1"/>
    <x v="183"/>
    <n v="71151.360000000001"/>
    <n v="4"/>
    <n v="0.12"/>
    <s v="60000-80000$"/>
  </r>
  <r>
    <n v="307"/>
    <s v="Peters, Robert"/>
    <s v="Washington, D.C."/>
    <x v="0"/>
    <s v="Manufacturing"/>
    <x v="1"/>
    <d v="1975-07-16T00:00:00"/>
    <d v="2010-10-18T00:00:00"/>
    <x v="1"/>
    <x v="300"/>
    <n v="61125.120000000003"/>
    <n v="4"/>
    <n v="0.12"/>
    <s v="40000-60000$"/>
  </r>
  <r>
    <n v="308"/>
    <s v="Benson, Troy"/>
    <s v="New Jersey"/>
    <x v="0"/>
    <s v="Manufacturing"/>
    <x v="1"/>
    <d v="1988-07-21T00:00:00"/>
    <d v="2010-10-22T00:00:00"/>
    <x v="1"/>
    <x v="301"/>
    <n v="38998.799999999996"/>
    <n v="5"/>
    <n v="0.15"/>
    <s v="20000-40000$"/>
  </r>
  <r>
    <n v="309"/>
    <s v="McGuire, Rebecca"/>
    <s v="London"/>
    <x v="0"/>
    <s v="Manufacturing"/>
    <x v="0"/>
    <d v="1986-04-18T00:00:00"/>
    <d v="2010-10-23T00:00:00"/>
    <x v="1"/>
    <x v="302"/>
    <n v="79726.080000000002"/>
    <n v="4"/>
    <n v="0.12"/>
    <s v="60000-80000$"/>
  </r>
  <r>
    <n v="310"/>
    <s v="Price, Diana"/>
    <s v="Tennessee"/>
    <x v="0"/>
    <s v="Manufacturing"/>
    <x v="0"/>
    <d v="1985-07-21T00:00:00"/>
    <d v="2006-10-11T00:00:00"/>
    <x v="1"/>
    <x v="303"/>
    <n v="90745.920000000013"/>
    <n v="3"/>
    <n v="0.08"/>
    <s v="80000-100000$"/>
  </r>
  <r>
    <n v="311"/>
    <s v="Decker, Amy"/>
    <s v="Illinois"/>
    <x v="0"/>
    <s v="Manufacturing"/>
    <x v="0"/>
    <d v="1977-04-23T00:00:00"/>
    <d v="1998-10-16T00:00:00"/>
    <x v="1"/>
    <x v="304"/>
    <n v="44634.240000000005"/>
    <n v="4"/>
    <n v="0.12"/>
    <s v="20000-40000$"/>
  </r>
  <r>
    <n v="312"/>
    <s v="McLaughlin, Edward"/>
    <s v="New Jersey"/>
    <x v="0"/>
    <s v="Manufacturing"/>
    <x v="1"/>
    <d v="1978-03-20T00:00:00"/>
    <d v="1999-10-11T00:00:00"/>
    <x v="1"/>
    <x v="305"/>
    <n v="87194.880000000005"/>
    <n v="3"/>
    <n v="0.08"/>
    <s v="80000-100000$"/>
  </r>
  <r>
    <n v="313"/>
    <s v="Diaz, David"/>
    <s v="Washington, D.C."/>
    <x v="0"/>
    <s v="Manufacturing"/>
    <x v="1"/>
    <d v="1963-12-07T00:00:00"/>
    <d v="1999-10-22T00:00:00"/>
    <x v="178"/>
    <x v="306"/>
    <n v="32000.640000000003"/>
    <n v="4"/>
    <n v="0.12"/>
    <s v="20000-40000$"/>
  </r>
  <r>
    <n v="314"/>
    <s v="Davidson, Jaime"/>
    <s v="Washington, D.C."/>
    <x v="0"/>
    <s v="Manufacturing"/>
    <x v="1"/>
    <d v="1971-03-26T00:00:00"/>
    <d v="2003-10-05T00:00:00"/>
    <x v="1"/>
    <x v="307"/>
    <n v="88623.599999999991"/>
    <n v="5"/>
    <n v="0.15"/>
    <s v="60000-80000$"/>
  </r>
  <r>
    <n v="315"/>
    <s v="Manning, John"/>
    <s v="Mississippi"/>
    <x v="0"/>
    <s v="Manufacturing"/>
    <x v="1"/>
    <d v="1973-12-06T00:00:00"/>
    <d v="2004-10-29T00:00:00"/>
    <x v="1"/>
    <x v="308"/>
    <n v="93091.680000000008"/>
    <n v="3"/>
    <n v="0.08"/>
    <s v="80000-100000$"/>
  </r>
  <r>
    <n v="316"/>
    <s v="Harrison, Jonathan"/>
    <s v="New York"/>
    <x v="0"/>
    <s v="Manufacturing"/>
    <x v="1"/>
    <d v="1976-05-05T00:00:00"/>
    <d v="2008-10-26T00:00:00"/>
    <x v="1"/>
    <x v="309"/>
    <n v="14208.768000000002"/>
    <n v="4"/>
    <n v="0.12"/>
    <s v="0-20000$"/>
  </r>
  <r>
    <n v="317"/>
    <s v="Moss, Chan"/>
    <s v="Mississippi"/>
    <x v="0"/>
    <s v="Manufacturing"/>
    <x v="0"/>
    <d v="1982-04-05T00:00:00"/>
    <d v="2010-10-19T00:00:00"/>
    <x v="1"/>
    <x v="310"/>
    <n v="45408"/>
    <n v="1"/>
    <n v="0"/>
    <s v="40000-60000$"/>
  </r>
  <r>
    <n v="318"/>
    <s v="Watson, Christian"/>
    <s v="Sydney"/>
    <x v="0"/>
    <s v="Manufacturing"/>
    <x v="0"/>
    <d v="1976-02-21T00:00:00"/>
    <d v="2007-11-17T00:00:00"/>
    <x v="1"/>
    <x v="311"/>
    <n v="48597.120000000003"/>
    <n v="2"/>
    <n v="0.04"/>
    <s v="40000-60000$"/>
  </r>
  <r>
    <n v="319"/>
    <s v="Coleman, Roque"/>
    <s v="Madrid"/>
    <x v="0"/>
    <s v="Manufacturing"/>
    <x v="1"/>
    <d v="1981-11-27T00:00:00"/>
    <d v="2007-11-21T00:00:00"/>
    <x v="1"/>
    <x v="312"/>
    <n v="100839.35999999999"/>
    <n v="5"/>
    <n v="0.15"/>
    <s v="80000-100000$"/>
  </r>
  <r>
    <n v="320"/>
    <s v="Patrick, Wendy"/>
    <s v="New Jersey"/>
    <x v="0"/>
    <s v="Manufacturing"/>
    <x v="0"/>
    <d v="1977-10-21T00:00:00"/>
    <d v="2010-11-10T00:00:00"/>
    <x v="1"/>
    <x v="261"/>
    <n v="82380.479999999996"/>
    <n v="2"/>
    <n v="0.04"/>
    <s v="60000-80000$"/>
  </r>
  <r>
    <n v="321"/>
    <s v="Parrish, Debra"/>
    <s v="Delhi"/>
    <x v="0"/>
    <s v="Manufacturing"/>
    <x v="0"/>
    <d v="1973-12-05T00:00:00"/>
    <d v="1998-11-02T00:00:00"/>
    <x v="1"/>
    <x v="313"/>
    <n v="121771.2"/>
    <n v="5"/>
    <n v="0.15"/>
    <s v="100000$ &amp; Above"/>
  </r>
  <r>
    <n v="322"/>
    <s v="Carson, Anthony"/>
    <s v="Mississippi"/>
    <x v="0"/>
    <s v="Manufacturing"/>
    <x v="1"/>
    <d v="1967-06-07T00:00:00"/>
    <d v="1998-11-23T00:00:00"/>
    <x v="1"/>
    <x v="314"/>
    <n v="28279.68"/>
    <n v="2"/>
    <n v="0.04"/>
    <s v="20000-40000$"/>
  </r>
  <r>
    <n v="323"/>
    <s v="Heath, Deborah"/>
    <s v="New Jersey"/>
    <x v="0"/>
    <s v="Manufacturing"/>
    <x v="0"/>
    <d v="1973-11-12T00:00:00"/>
    <d v="2003-11-11T00:00:00"/>
    <x v="1"/>
    <x v="315"/>
    <n v="42669.599999999999"/>
    <n v="5"/>
    <n v="0.15"/>
    <s v="20000-40000$"/>
  </r>
  <r>
    <n v="324"/>
    <s v="Day, David"/>
    <s v="Delhi"/>
    <x v="0"/>
    <s v="Manufacturing"/>
    <x v="1"/>
    <d v="1979-04-26T00:00:00"/>
    <d v="2003-11-18T00:00:00"/>
    <x v="1"/>
    <x v="316"/>
    <n v="97428.096000000005"/>
    <n v="3"/>
    <n v="0.08"/>
    <s v="80000-100000$"/>
  </r>
  <r>
    <n v="325"/>
    <s v="Dominguez, Duane"/>
    <s v="New Jersey"/>
    <x v="0"/>
    <s v="Manufacturing"/>
    <x v="0"/>
    <d v="1970-09-21T00:00:00"/>
    <d v="2004-11-30T00:00:00"/>
    <x v="1"/>
    <x v="317"/>
    <n v="51045.120000000003"/>
    <n v="4"/>
    <n v="0.12"/>
    <s v="40000-60000$"/>
  </r>
  <r>
    <n v="326"/>
    <s v="Flores, Angela"/>
    <s v="Madrid"/>
    <x v="0"/>
    <s v="Manufacturing"/>
    <x v="0"/>
    <d v="1970-09-19T00:00:00"/>
    <d v="2004-11-30T00:00:00"/>
    <x v="1"/>
    <x v="318"/>
    <n v="84912"/>
    <n v="1"/>
    <n v="0"/>
    <s v="80000-100000$"/>
  </r>
  <r>
    <n v="327"/>
    <s v="Richard, Karen"/>
    <s v="Washington, D.C."/>
    <x v="0"/>
    <s v="Manufacturing"/>
    <x v="0"/>
    <d v="1982-11-19T00:00:00"/>
    <d v="2008-11-08T00:00:00"/>
    <x v="1"/>
    <x v="319"/>
    <n v="84262.799999999988"/>
    <n v="5"/>
    <n v="0.15"/>
    <s v="60000-80000$"/>
  </r>
  <r>
    <n v="328"/>
    <s v="Nash, Mark"/>
    <s v="Mississippi"/>
    <x v="0"/>
    <s v="Manufacturing"/>
    <x v="1"/>
    <d v="1988-05-15T00:00:00"/>
    <d v="2007-11-04T00:00:00"/>
    <x v="1"/>
    <x v="320"/>
    <n v="98656.2"/>
    <n v="5"/>
    <n v="0.15"/>
    <s v="80000-100000$"/>
  </r>
  <r>
    <n v="329"/>
    <s v="Camacho, Stephanie"/>
    <s v="Mississippi"/>
    <x v="0"/>
    <s v="Manufacturing"/>
    <x v="0"/>
    <d v="1977-12-16T00:00:00"/>
    <d v="2008-12-03T00:00:00"/>
    <x v="1"/>
    <x v="321"/>
    <n v="104574.24"/>
    <n v="3"/>
    <n v="0.08"/>
    <s v="80000-100000$"/>
  </r>
  <r>
    <n v="330"/>
    <s v="Glover, Eugene"/>
    <s v="Madrid"/>
    <x v="0"/>
    <s v="Manufacturing"/>
    <x v="0"/>
    <d v="1981-03-17T00:00:00"/>
    <d v="1999-12-09T00:00:00"/>
    <x v="1"/>
    <x v="322"/>
    <n v="49938"/>
    <n v="1"/>
    <n v="0"/>
    <s v="40000-60000$"/>
  </r>
  <r>
    <n v="331"/>
    <s v="Meyer, Charles"/>
    <s v="Mississippi"/>
    <x v="0"/>
    <s v="Manufacturing"/>
    <x v="1"/>
    <d v="1975-01-03T00:00:00"/>
    <d v="2001-12-04T00:00:00"/>
    <x v="1"/>
    <x v="323"/>
    <n v="34016.640000000007"/>
    <n v="4"/>
    <n v="0.12"/>
    <s v="20000-40000$"/>
  </r>
  <r>
    <n v="332"/>
    <s v="Haynes, Ernest"/>
    <s v="London"/>
    <x v="0"/>
    <s v="Manufacturing"/>
    <x v="1"/>
    <d v="1970-08-02T00:00:00"/>
    <d v="2002-12-30T00:00:00"/>
    <x v="1"/>
    <x v="324"/>
    <n v="29352"/>
    <n v="1"/>
    <n v="0"/>
    <s v="20000-40000$"/>
  </r>
  <r>
    <n v="333"/>
    <s v="Rhodes, Brenda"/>
    <s v="New Jersey"/>
    <x v="0"/>
    <s v="Manufacturing"/>
    <x v="0"/>
    <d v="1974-01-15T00:00:00"/>
    <d v="2009-12-28T00:00:00"/>
    <x v="1"/>
    <x v="325"/>
    <n v="43293.120000000003"/>
    <n v="2"/>
    <n v="0.04"/>
    <s v="40000-60000$"/>
  </r>
  <r>
    <n v="334"/>
    <s v="Hanson, Dennis"/>
    <s v="Washington, D.C."/>
    <x v="4"/>
    <s v="Administrative"/>
    <x v="1"/>
    <d v="1975-07-15T00:00:00"/>
    <d v="2010-04-24T00:00:00"/>
    <x v="1"/>
    <x v="326"/>
    <n v="77238.720000000001"/>
    <n v="2"/>
    <n v="0.04"/>
    <s v="60000-80000$"/>
  </r>
  <r>
    <n v="335"/>
    <s v="Wood, Larry"/>
    <s v="Washington, D.C."/>
    <x v="4"/>
    <s v="Administrative"/>
    <x v="1"/>
    <d v="1983-01-18T00:00:00"/>
    <d v="2002-05-31T00:00:00"/>
    <x v="179"/>
    <x v="327"/>
    <n v="81613.2"/>
    <n v="5"/>
    <n v="0.15"/>
    <s v="60000-80000$"/>
  </r>
  <r>
    <n v="336"/>
    <s v="Savage, John"/>
    <s v="Washington, D.C."/>
    <x v="4"/>
    <s v="Administrative"/>
    <x v="1"/>
    <d v="1988-09-05T00:00:00"/>
    <d v="2010-05-15T00:00:00"/>
    <x v="1"/>
    <x v="328"/>
    <n v="37605"/>
    <n v="5"/>
    <n v="0.15"/>
    <s v="20000-40000$"/>
  </r>
  <r>
    <n v="337"/>
    <s v="Carr, Susan"/>
    <s v="Washington, D.C."/>
    <x v="4"/>
    <s v="Administrative"/>
    <x v="0"/>
    <d v="1985-12-08T00:00:00"/>
    <d v="2012-08-16T00:00:00"/>
    <x v="1"/>
    <x v="329"/>
    <n v="50751.360000000001"/>
    <n v="3"/>
    <n v="0.08"/>
    <s v="40000-60000$"/>
  </r>
  <r>
    <n v="338"/>
    <s v="Alexander, Charles"/>
    <s v="Washington, D.C."/>
    <x v="4"/>
    <s v="Administrative"/>
    <x v="1"/>
    <d v="1961-09-28T00:00:00"/>
    <d v="2000-08-27T00:00:00"/>
    <x v="1"/>
    <x v="330"/>
    <n v="100128.00000000001"/>
    <n v="4"/>
    <n v="0.12"/>
    <s v="80000-100000$"/>
  </r>
  <r>
    <n v="339"/>
    <s v="Hernandez, Glenn"/>
    <s v="Washington, D.C."/>
    <x v="4"/>
    <s v="Administrative"/>
    <x v="1"/>
    <d v="1983-03-08T00:00:00"/>
    <d v="2003-11-11T00:00:00"/>
    <x v="1"/>
    <x v="331"/>
    <n v="67229.760000000009"/>
    <n v="2"/>
    <n v="0.04"/>
    <s v="60000-80000$"/>
  </r>
  <r>
    <n v="340"/>
    <s v="Roberts, Jackie"/>
    <s v="Washington, D.C."/>
    <x v="4"/>
    <s v="Administrative"/>
    <x v="1"/>
    <d v="1983-08-12T00:00:00"/>
    <d v="2006-11-17T00:00:00"/>
    <x v="1"/>
    <x v="332"/>
    <n v="95961.600000000006"/>
    <n v="4"/>
    <n v="0.12"/>
    <s v="80000-100000$"/>
  </r>
  <r>
    <n v="341"/>
    <s v="Trevino, Gary"/>
    <s v="Madrid"/>
    <x v="5"/>
    <s v="Market Branding"/>
    <x v="1"/>
    <d v="1972-05-30T00:00:00"/>
    <d v="2011-01-09T00:00:00"/>
    <x v="1"/>
    <x v="333"/>
    <n v="84322.560000000012"/>
    <n v="4"/>
    <n v="0.12"/>
    <s v="60000-80000$"/>
  </r>
  <r>
    <n v="342"/>
    <s v="Knox, Lori"/>
    <s v="Sydney"/>
    <x v="5"/>
    <s v="Market Branding"/>
    <x v="1"/>
    <d v="1972-12-03T00:00:00"/>
    <d v="2012-01-03T00:00:00"/>
    <x v="1"/>
    <x v="334"/>
    <n v="112907.52"/>
    <n v="3"/>
    <n v="0.08"/>
    <s v="100000$ &amp; Above"/>
  </r>
  <r>
    <n v="343"/>
    <s v="Bishop, Juan"/>
    <s v="New York"/>
    <x v="5"/>
    <s v="Market Branding"/>
    <x v="1"/>
    <d v="1971-07-22T00:00:00"/>
    <d v="2008-01-10T00:00:00"/>
    <x v="1"/>
    <x v="335"/>
    <n v="43131.899999999994"/>
    <n v="5"/>
    <n v="0.15"/>
    <s v="20000-40000$"/>
  </r>
  <r>
    <n v="344"/>
    <s v="Brooks, Richard"/>
    <s v="London"/>
    <x v="5"/>
    <s v="Market Branding"/>
    <x v="1"/>
    <d v="1984-08-23T00:00:00"/>
    <d v="2007-01-16T00:00:00"/>
    <x v="1"/>
    <x v="336"/>
    <n v="65832.899999999994"/>
    <n v="5"/>
    <n v="0.15"/>
    <s v="40000-60000$"/>
  </r>
  <r>
    <n v="345"/>
    <s v="Howard, Lisa"/>
    <s v="Mississippi"/>
    <x v="5"/>
    <s v="Market Branding"/>
    <x v="0"/>
    <d v="1975-03-31T00:00:00"/>
    <d v="2010-01-31T00:00:00"/>
    <x v="1"/>
    <x v="337"/>
    <n v="60829.440000000002"/>
    <n v="4"/>
    <n v="0.12"/>
    <s v="40000-60000$"/>
  </r>
  <r>
    <n v="346"/>
    <s v="Marquez, Thomas"/>
    <s v="Sydney"/>
    <x v="5"/>
    <s v="Market Branding"/>
    <x v="1"/>
    <d v="1969-05-18T00:00:00"/>
    <d v="1999-02-01T00:00:00"/>
    <x v="1"/>
    <x v="338"/>
    <n v="65715.599999999991"/>
    <n v="5"/>
    <n v="0.15"/>
    <s v="40000-60000$"/>
  </r>
  <r>
    <n v="347"/>
    <s v="Reyes, Mary"/>
    <s v="Mississippi"/>
    <x v="5"/>
    <s v="Market Branding"/>
    <x v="0"/>
    <d v="1977-09-02T00:00:00"/>
    <d v="1999-02-08T00:00:00"/>
    <x v="1"/>
    <x v="339"/>
    <n v="43152.6"/>
    <n v="5"/>
    <n v="0.15"/>
    <s v="20000-40000$"/>
  </r>
  <r>
    <n v="348"/>
    <s v="Reynolds, Barbara"/>
    <s v="London"/>
    <x v="5"/>
    <s v="Market Branding"/>
    <x v="0"/>
    <d v="1966-01-30T00:00:00"/>
    <d v="2001-02-18T00:00:00"/>
    <x v="1"/>
    <x v="340"/>
    <n v="67606.2"/>
    <n v="5"/>
    <n v="0.15"/>
    <s v="40000-60000$"/>
  </r>
  <r>
    <n v="349"/>
    <s v="Lambert, Jody"/>
    <s v="Illinois"/>
    <x v="5"/>
    <s v="Market Branding"/>
    <x v="1"/>
    <d v="1978-11-13T00:00:00"/>
    <d v="2009-02-27T00:00:00"/>
    <x v="1"/>
    <x v="341"/>
    <n v="48141.599999999999"/>
    <n v="2"/>
    <n v="0.04"/>
    <s v="40000-60000$"/>
  </r>
  <r>
    <n v="350"/>
    <s v="Leach, Jingwen"/>
    <s v="Washington, D.C."/>
    <x v="5"/>
    <s v="Market Branding"/>
    <x v="1"/>
    <d v="1975-08-01T00:00:00"/>
    <d v="2011-03-08T00:00:00"/>
    <x v="1"/>
    <x v="342"/>
    <n v="49518.33600000001"/>
    <n v="4"/>
    <n v="0.12"/>
    <s v="40000-60000$"/>
  </r>
  <r>
    <n v="351"/>
    <s v="Holmes, Tito"/>
    <s v="New York"/>
    <x v="5"/>
    <s v="Media"/>
    <x v="1"/>
    <d v="1975-02-15T00:00:00"/>
    <d v="2011-03-22T00:00:00"/>
    <x v="1"/>
    <x v="343"/>
    <n v="17592.960000000003"/>
    <n v="4"/>
    <n v="0.12"/>
    <s v="0-20000$"/>
  </r>
  <r>
    <n v="352"/>
    <s v="Gill, Douglas"/>
    <s v="Madrid"/>
    <x v="5"/>
    <s v="Media"/>
    <x v="1"/>
    <d v="1982-06-10T00:00:00"/>
    <d v="2007-03-06T00:00:00"/>
    <x v="1"/>
    <x v="344"/>
    <n v="62348.399999999994"/>
    <n v="5"/>
    <n v="0.15"/>
    <s v="40000-60000$"/>
  </r>
  <r>
    <n v="353"/>
    <s v="Koch, Danielle"/>
    <s v="New Jersey"/>
    <x v="5"/>
    <s v="Media"/>
    <x v="0"/>
    <d v="1982-03-17T00:00:00"/>
    <d v="2007-03-26T00:00:00"/>
    <x v="1"/>
    <x v="345"/>
    <n v="40020"/>
    <n v="5"/>
    <n v="0.15"/>
    <s v="20000-40000$"/>
  </r>
  <r>
    <n v="354"/>
    <s v="Stephens, Bonnie"/>
    <s v="London"/>
    <x v="5"/>
    <s v="Media"/>
    <x v="1"/>
    <d v="1970-07-29T00:00:00"/>
    <d v="2006-03-29T00:00:00"/>
    <x v="180"/>
    <x v="331"/>
    <n v="67229.760000000009"/>
    <n v="2"/>
    <n v="0.04"/>
    <s v="60000-80000$"/>
  </r>
  <r>
    <n v="355"/>
    <s v="Patton, Corey"/>
    <s v="New York"/>
    <x v="5"/>
    <s v="Media"/>
    <x v="1"/>
    <d v="1961-01-28T00:00:00"/>
    <d v="1998-03-02T00:00:00"/>
    <x v="1"/>
    <x v="346"/>
    <n v="112531.68000000001"/>
    <n v="3"/>
    <n v="0.08"/>
    <s v="100000$ &amp; Above"/>
  </r>
  <r>
    <n v="356"/>
    <s v="Chavez, Thomas"/>
    <s v="Mississippi"/>
    <x v="5"/>
    <s v="Media"/>
    <x v="1"/>
    <d v="1964-07-28T00:00:00"/>
    <d v="1998-03-03T00:00:00"/>
    <x v="1"/>
    <x v="347"/>
    <n v="106414.56000000001"/>
    <n v="3"/>
    <n v="0.08"/>
    <s v="80000-100000$"/>
  </r>
  <r>
    <n v="357"/>
    <s v="Hull, Jeanne"/>
    <s v="Sydney"/>
    <x v="5"/>
    <s v="Media"/>
    <x v="0"/>
    <d v="1975-03-17T00:00:00"/>
    <d v="2007-03-16T00:00:00"/>
    <x v="1"/>
    <x v="348"/>
    <n v="63987.840000000004"/>
    <n v="4"/>
    <n v="0.12"/>
    <s v="40000-60000$"/>
  </r>
  <r>
    <n v="358"/>
    <s v="Hogan, Daniel"/>
    <s v="Washington, D.C."/>
    <x v="5"/>
    <s v="Media"/>
    <x v="1"/>
    <d v="1982-09-14T00:00:00"/>
    <d v="2012-04-01T00:00:00"/>
    <x v="1"/>
    <x v="349"/>
    <n v="81392.640000000014"/>
    <n v="4"/>
    <n v="0.12"/>
    <s v="60000-80000$"/>
  </r>
  <r>
    <n v="359"/>
    <s v="Prince, Robert"/>
    <s v="Mississippi"/>
    <x v="5"/>
    <s v="Media"/>
    <x v="1"/>
    <d v="1989-08-17T00:00:00"/>
    <d v="2012-04-08T00:00:00"/>
    <x v="1"/>
    <x v="350"/>
    <n v="46200.959999999999"/>
    <n v="2"/>
    <n v="0.04"/>
    <s v="40000-60000$"/>
  </r>
  <r>
    <n v="360"/>
    <s v="Randall, Yvonne"/>
    <s v="Illinois"/>
    <x v="5"/>
    <s v="Media"/>
    <x v="0"/>
    <d v="1987-03-11T00:00:00"/>
    <d v="2007-04-08T00:00:00"/>
    <x v="1"/>
    <x v="351"/>
    <n v="116309.76000000001"/>
    <n v="4"/>
    <n v="0.12"/>
    <s v="100000$ &amp; Above"/>
  </r>
  <r>
    <n v="361"/>
    <s v="Reed, Larry"/>
    <s v="Madrid"/>
    <x v="5"/>
    <s v="Media"/>
    <x v="1"/>
    <d v="1980-12-09T00:00:00"/>
    <d v="2006-04-27T00:00:00"/>
    <x v="1"/>
    <x v="352"/>
    <n v="109724.16"/>
    <n v="4"/>
    <n v="0.12"/>
    <s v="80000-100000$"/>
  </r>
  <r>
    <n v="362"/>
    <s v="Love, Danny"/>
    <s v="Illinois"/>
    <x v="5"/>
    <s v="Media"/>
    <x v="1"/>
    <d v="1978-09-13T00:00:00"/>
    <d v="1999-05-17T00:00:00"/>
    <x v="1"/>
    <x v="353"/>
    <n v="57445.440000000002"/>
    <n v="2"/>
    <n v="0.04"/>
    <s v="40000-60000$"/>
  </r>
  <r>
    <n v="363"/>
    <s v="Campbell, Michael"/>
    <s v="London"/>
    <x v="5"/>
    <s v="Media"/>
    <x v="1"/>
    <d v="1966-07-09T00:00:00"/>
    <d v="2000-05-16T00:00:00"/>
    <x v="1"/>
    <x v="354"/>
    <n v="70546.560000000012"/>
    <n v="4"/>
    <n v="0.12"/>
    <s v="60000-80000$"/>
  </r>
  <r>
    <n v="364"/>
    <s v="Valdez, Ann"/>
    <s v="London"/>
    <x v="5"/>
    <s v="Sales"/>
    <x v="0"/>
    <d v="1981-09-09T00:00:00"/>
    <d v="2008-05-24T00:00:00"/>
    <x v="1"/>
    <x v="355"/>
    <n v="74545.919999999998"/>
    <n v="3"/>
    <n v="0.08"/>
    <s v="60000-80000$"/>
  </r>
  <r>
    <n v="365"/>
    <s v="Hamilton, Theo"/>
    <s v="New Jersey"/>
    <x v="5"/>
    <s v="Sales"/>
    <x v="1"/>
    <d v="1980-08-12T00:00:00"/>
    <d v="2011-06-18T00:00:00"/>
    <x v="1"/>
    <x v="356"/>
    <n v="27480"/>
    <n v="1"/>
    <n v="0"/>
    <s v="20000-40000$"/>
  </r>
  <r>
    <n v="366"/>
    <s v="Buckel, Patricia"/>
    <s v="New York"/>
    <x v="5"/>
    <s v="Sales"/>
    <x v="0"/>
    <d v="1979-04-01T00:00:00"/>
    <d v="2012-06-10T00:00:00"/>
    <x v="1"/>
    <x v="357"/>
    <n v="88716"/>
    <n v="1"/>
    <n v="0"/>
    <s v="80000-100000$"/>
  </r>
  <r>
    <n v="367"/>
    <s v="Fischer, David"/>
    <s v="Washington, D.C."/>
    <x v="5"/>
    <s v="Sales"/>
    <x v="1"/>
    <d v="1972-01-06T00:00:00"/>
    <d v="2007-06-25T00:00:00"/>
    <x v="1"/>
    <x v="358"/>
    <n v="83516.160000000003"/>
    <n v="2"/>
    <n v="0.04"/>
    <s v="80000-100000$"/>
  </r>
  <r>
    <n v="368"/>
    <s v="Spears, Melanie"/>
    <s v="Delhi"/>
    <x v="5"/>
    <s v="Sales"/>
    <x v="0"/>
    <d v="1978-02-16T00:00:00"/>
    <d v="2010-06-04T00:00:00"/>
    <x v="1"/>
    <x v="359"/>
    <n v="94725.12000000001"/>
    <n v="4"/>
    <n v="0.12"/>
    <s v="80000-100000$"/>
  </r>
  <r>
    <n v="369"/>
    <s v="McLean, Richard"/>
    <s v="Illinois"/>
    <x v="5"/>
    <s v="Sales"/>
    <x v="1"/>
    <d v="1980-01-04T00:00:00"/>
    <d v="2000-06-26T00:00:00"/>
    <x v="1"/>
    <x v="360"/>
    <n v="67468.800000000003"/>
    <n v="4"/>
    <n v="0.12"/>
    <s v="60000-80000$"/>
  </r>
  <r>
    <n v="370"/>
    <s v="Everett, Dan"/>
    <s v="Tennessee"/>
    <x v="5"/>
    <s v="Sales"/>
    <x v="1"/>
    <d v="1984-11-08T00:00:00"/>
    <d v="2010-06-22T00:00:00"/>
    <x v="1"/>
    <x v="361"/>
    <n v="25971.84"/>
    <n v="3"/>
    <n v="0.08"/>
    <s v="20000-40000$"/>
  </r>
  <r>
    <n v="371"/>
    <s v="Robles, Charles"/>
    <s v="London"/>
    <x v="5"/>
    <s v="Sales"/>
    <x v="1"/>
    <d v="1974-10-12T00:00:00"/>
    <d v="2007-07-27T00:00:00"/>
    <x v="1"/>
    <x v="362"/>
    <n v="81432"/>
    <n v="2"/>
    <n v="0.04"/>
    <s v="60000-80000$"/>
  </r>
  <r>
    <n v="372"/>
    <s v="Ingram, Matt"/>
    <s v="Tennessee"/>
    <x v="5"/>
    <s v="Sales"/>
    <x v="1"/>
    <d v="1987-10-24T00:00:00"/>
    <d v="2010-07-08T00:00:00"/>
    <x v="181"/>
    <x v="363"/>
    <n v="65587.200000000012"/>
    <n v="4"/>
    <n v="0.12"/>
    <s v="40000-60000$"/>
  </r>
  <r>
    <n v="373"/>
    <s v="Ross, Janice"/>
    <s v="Sydney"/>
    <x v="5"/>
    <s v="Sales"/>
    <x v="0"/>
    <d v="1977-04-16T00:00:00"/>
    <d v="1999-07-30T00:00:00"/>
    <x v="1"/>
    <x v="364"/>
    <n v="33433.919999999998"/>
    <n v="2"/>
    <n v="0.04"/>
    <s v="20000-40000$"/>
  </r>
  <r>
    <n v="374"/>
    <s v="Lowery, Charles"/>
    <s v="Washington, D.C."/>
    <x v="5"/>
    <s v="Sales"/>
    <x v="1"/>
    <d v="1988-10-31T00:00:00"/>
    <d v="2007-07-20T00:00:00"/>
    <x v="1"/>
    <x v="365"/>
    <n v="96513.12000000001"/>
    <n v="3"/>
    <n v="0.08"/>
    <s v="80000-100000$"/>
  </r>
  <r>
    <n v="375"/>
    <s v="Gonzales, David"/>
    <s v="New York"/>
    <x v="5"/>
    <s v="Sales"/>
    <x v="1"/>
    <d v="1979-10-11T00:00:00"/>
    <d v="2010-07-02T00:00:00"/>
    <x v="1"/>
    <x v="366"/>
    <n v="94573.440000000002"/>
    <n v="2"/>
    <n v="0.04"/>
    <s v="80000-100000$"/>
  </r>
  <r>
    <n v="376"/>
    <s v="Blevins, Carey"/>
    <s v="Washington, D.C."/>
    <x v="5"/>
    <s v="Sales"/>
    <x v="0"/>
    <d v="1978-08-23T00:00:00"/>
    <d v="2010-08-05T00:00:00"/>
    <x v="1"/>
    <x v="367"/>
    <n v="77360.640000000014"/>
    <n v="4"/>
    <n v="0.12"/>
    <s v="60000-80000$"/>
  </r>
  <r>
    <n v="377"/>
    <s v="Jones, John"/>
    <s v="Madrid"/>
    <x v="5"/>
    <s v="Sales"/>
    <x v="1"/>
    <d v="1971-08-26T00:00:00"/>
    <d v="1999-08-20T00:00:00"/>
    <x v="1"/>
    <x v="368"/>
    <n v="69095.040000000008"/>
    <n v="4"/>
    <n v="0.12"/>
    <s v="60000-80000$"/>
  </r>
  <r>
    <n v="378"/>
    <s v="Bush, Rena"/>
    <s v="Illinois"/>
    <x v="5"/>
    <s v="Sales"/>
    <x v="0"/>
    <d v="1977-01-17T00:00:00"/>
    <d v="2007-09-05T00:00:00"/>
    <x v="1"/>
    <x v="369"/>
    <n v="113063.4"/>
    <n v="5"/>
    <n v="0.15"/>
    <s v="80000-100000$"/>
  </r>
  <r>
    <n v="379"/>
    <s v="Simon, Sheila"/>
    <s v="New Jersey"/>
    <x v="5"/>
    <s v="Sales"/>
    <x v="0"/>
    <d v="1971-12-29T00:00:00"/>
    <d v="2006-09-09T00:00:00"/>
    <x v="1"/>
    <x v="236"/>
    <n v="79684.800000000003"/>
    <n v="2"/>
    <n v="0.04"/>
    <s v="60000-80000$"/>
  </r>
  <r>
    <n v="380"/>
    <s v="Johnston, Daniel"/>
    <s v="Delhi"/>
    <x v="5"/>
    <s v="Sales"/>
    <x v="1"/>
    <d v="1972-01-07T00:00:00"/>
    <d v="2001-09-04T00:00:00"/>
    <x v="1"/>
    <x v="370"/>
    <n v="37332"/>
    <n v="1"/>
    <n v="0"/>
    <s v="20000-40000$"/>
  </r>
  <r>
    <n v="381"/>
    <s v="Tucker, James"/>
    <s v="Sydney"/>
    <x v="5"/>
    <s v="Sales"/>
    <x v="1"/>
    <d v="1968-07-11T00:00:00"/>
    <d v="2001-09-07T00:00:00"/>
    <x v="1"/>
    <x v="371"/>
    <n v="20619.36"/>
    <n v="3"/>
    <n v="0.08"/>
    <s v="0-20000$"/>
  </r>
  <r>
    <n v="382"/>
    <s v="Johns, Chad"/>
    <s v="Illinois"/>
    <x v="5"/>
    <s v="Sales"/>
    <x v="1"/>
    <d v="1981-05-09T00:00:00"/>
    <d v="2009-09-27T00:00:00"/>
    <x v="1"/>
    <x v="372"/>
    <n v="59337.600000000006"/>
    <n v="4"/>
    <n v="0.12"/>
    <s v="40000-60000$"/>
  </r>
  <r>
    <n v="383"/>
    <s v="Griffin, Debbi"/>
    <s v="Tennessee"/>
    <x v="5"/>
    <s v="Sales"/>
    <x v="0"/>
    <d v="1977-03-06T00:00:00"/>
    <d v="2010-09-26T00:00:00"/>
    <x v="1"/>
    <x v="373"/>
    <n v="45655.680000000008"/>
    <n v="4"/>
    <n v="0.12"/>
    <s v="40000-60000$"/>
  </r>
  <r>
    <n v="384"/>
    <s v="Waters, Alfred"/>
    <s v="Delhi"/>
    <x v="5"/>
    <s v="Sales"/>
    <x v="1"/>
    <d v="1978-01-24T00:00:00"/>
    <d v="1998-10-26T00:00:00"/>
    <x v="1"/>
    <x v="374"/>
    <n v="57462"/>
    <n v="1"/>
    <n v="0"/>
    <s v="40000-60000$"/>
  </r>
  <r>
    <n v="385"/>
    <s v="Caldwell, Pete"/>
    <s v="New Jersey"/>
    <x v="5"/>
    <s v="Sales"/>
    <x v="1"/>
    <d v="1976-08-20T00:00:00"/>
    <d v="1999-10-23T00:00:00"/>
    <x v="1"/>
    <x v="375"/>
    <n v="59974.799999999996"/>
    <n v="5"/>
    <n v="0.15"/>
    <s v="40000-60000$"/>
  </r>
  <r>
    <n v="386"/>
    <s v="Bryant, Douglas"/>
    <s v="Delhi"/>
    <x v="5"/>
    <s v="Sales"/>
    <x v="1"/>
    <d v="1975-01-27T00:00:00"/>
    <d v="1999-10-30T00:00:00"/>
    <x v="1"/>
    <x v="376"/>
    <n v="57309.120000000003"/>
    <n v="3"/>
    <n v="0.08"/>
    <s v="40000-60000$"/>
  </r>
  <r>
    <n v="387"/>
    <s v="Weeks, Troy"/>
    <s v="New York"/>
    <x v="5"/>
    <s v="Sales"/>
    <x v="1"/>
    <d v="1974-01-07T00:00:00"/>
    <d v="2001-10-02T00:00:00"/>
    <x v="1"/>
    <x v="377"/>
    <n v="63564.480000000003"/>
    <n v="4"/>
    <n v="0.12"/>
    <s v="40000-60000$"/>
  </r>
  <r>
    <n v="388"/>
    <s v="Barr, Jennifer"/>
    <s v="Mississippi"/>
    <x v="5"/>
    <s v="Sales"/>
    <x v="0"/>
    <d v="1969-10-10T00:00:00"/>
    <d v="1998-11-17T00:00:00"/>
    <x v="182"/>
    <x v="378"/>
    <n v="59724"/>
    <n v="1"/>
    <n v="0"/>
    <s v="40000-60000$"/>
  </r>
  <r>
    <n v="389"/>
    <s v="Jensen, Kristina"/>
    <s v="Delhi"/>
    <x v="5"/>
    <s v="Sales"/>
    <x v="0"/>
    <d v="1977-07-14T00:00:00"/>
    <d v="1998-11-22T00:00:00"/>
    <x v="1"/>
    <x v="379"/>
    <n v="37428.480000000003"/>
    <n v="3"/>
    <n v="0.08"/>
    <s v="20000-40000$"/>
  </r>
  <r>
    <n v="390"/>
    <s v="Moore, Robert"/>
    <s v="Delhi"/>
    <x v="5"/>
    <s v="Sales"/>
    <x v="1"/>
    <d v="1962-07-03T00:00:00"/>
    <d v="1998-12-16T00:00:00"/>
    <x v="1"/>
    <x v="380"/>
    <n v="43138.799999999996"/>
    <n v="5"/>
    <n v="0.15"/>
    <s v="20000-40000$"/>
  </r>
  <r>
    <n v="391"/>
    <s v="Sellers, William"/>
    <s v="Madrid"/>
    <x v="5"/>
    <s v="Sales"/>
    <x v="1"/>
    <d v="1979-03-31T00:00:00"/>
    <d v="2006-12-12T00:00:00"/>
    <x v="1"/>
    <x v="381"/>
    <n v="107543.4"/>
    <n v="5"/>
    <n v="0.15"/>
    <s v="80000-100000$"/>
  </r>
  <r>
    <n v="392"/>
    <s v="Maynard, Susan"/>
    <s v="Tennessee"/>
    <x v="5"/>
    <s v="Sales"/>
    <x v="0"/>
    <d v="1989-04-26T00:00:00"/>
    <d v="2012-01-14T00:00:00"/>
    <x v="1"/>
    <x v="382"/>
    <n v="53971.799999999996"/>
    <n v="5"/>
    <n v="0.15"/>
    <s v="40000-60000$"/>
  </r>
  <r>
    <n v="393"/>
    <s v="Norman, Rita"/>
    <s v="Mississippi"/>
    <x v="5"/>
    <s v="Sales"/>
    <x v="0"/>
    <d v="1983-06-22T00:00:00"/>
    <d v="2006-01-17T00:00:00"/>
    <x v="1"/>
    <x v="383"/>
    <n v="72831.360000000001"/>
    <n v="4"/>
    <n v="0.12"/>
    <s v="60000-80000$"/>
  </r>
  <r>
    <n v="394"/>
    <s v="Leon, Emily"/>
    <s v="New York"/>
    <x v="5"/>
    <s v="Sales"/>
    <x v="0"/>
    <d v="1969-11-29T00:00:00"/>
    <d v="1999-01-15T00:00:00"/>
    <x v="1"/>
    <x v="384"/>
    <n v="29352.960000000003"/>
    <n v="2"/>
    <n v="0.04"/>
    <s v="20000-40000$"/>
  </r>
  <r>
    <n v="395"/>
    <s v="Vaughn, Harlon"/>
    <s v="Illinois"/>
    <x v="5"/>
    <s v="Sales"/>
    <x v="0"/>
    <d v="1980-02-19T00:00:00"/>
    <d v="2001-01-07T00:00:00"/>
    <x v="1"/>
    <x v="385"/>
    <n v="89631.360000000001"/>
    <n v="2"/>
    <n v="0.04"/>
    <s v="80000-100000$"/>
  </r>
  <r>
    <n v="396"/>
    <s v="Arnold, Cole"/>
    <s v="Sydney"/>
    <x v="5"/>
    <s v="Sales"/>
    <x v="0"/>
    <d v="1987-05-03T00:00:00"/>
    <d v="2010-02-26T00:00:00"/>
    <x v="1"/>
    <x v="386"/>
    <n v="31546.799999999999"/>
    <n v="5"/>
    <n v="0.15"/>
    <s v="20000-40000$"/>
  </r>
  <r>
    <n v="397"/>
    <s v="Kelly, Icelita"/>
    <s v="Madrid"/>
    <x v="5"/>
    <s v="Sales"/>
    <x v="0"/>
    <d v="1976-03-02T00:00:00"/>
    <d v="2000-02-11T00:00:00"/>
    <x v="1"/>
    <x v="387"/>
    <n v="62720.999999999993"/>
    <n v="5"/>
    <n v="0.15"/>
    <s v="40000-60000$"/>
  </r>
  <r>
    <n v="398"/>
    <s v="Bowers, Tammy"/>
    <s v="Washington, D.C."/>
    <x v="5"/>
    <s v="Sales"/>
    <x v="0"/>
    <d v="1973-08-24T00:00:00"/>
    <d v="2010-03-26T00:00:00"/>
    <x v="1"/>
    <x v="388"/>
    <n v="66400.320000000007"/>
    <n v="4"/>
    <n v="0.12"/>
    <s v="40000-60000$"/>
  </r>
  <r>
    <n v="399"/>
    <s v="McCullough, Scott"/>
    <s v="Tennessee"/>
    <x v="5"/>
    <s v="Sales"/>
    <x v="1"/>
    <d v="1975-01-23T00:00:00"/>
    <d v="2012-05-17T00:00:00"/>
    <x v="1"/>
    <x v="389"/>
    <n v="66999"/>
    <n v="5"/>
    <n v="0.15"/>
    <s v="40000-60000$"/>
  </r>
  <r>
    <n v="400"/>
    <s v="Owen, Robert"/>
    <s v="Washington, D.C."/>
    <x v="5"/>
    <s v="Sales"/>
    <x v="1"/>
    <d v="1960-12-02T00:00:00"/>
    <d v="1998-06-15T00:00:00"/>
    <x v="1"/>
    <x v="390"/>
    <n v="26568"/>
    <n v="3"/>
    <n v="0.08"/>
    <s v="20000-40000$"/>
  </r>
  <r>
    <n v="401"/>
    <s v="Livingston, Lynette"/>
    <s v="Delhi"/>
    <x v="5"/>
    <s v="Sales"/>
    <x v="0"/>
    <d v="1981-01-09T00:00:00"/>
    <d v="2010-06-04T00:00:00"/>
    <x v="1"/>
    <x v="391"/>
    <n v="92376.960000000006"/>
    <n v="2"/>
    <n v="0.04"/>
    <s v="80000-100000$"/>
  </r>
  <r>
    <n v="402"/>
    <s v="Lucas, John"/>
    <s v="Mississippi"/>
    <x v="5"/>
    <s v="Sales"/>
    <x v="1"/>
    <d v="1979-12-10T00:00:00"/>
    <d v="2003-07-01T00:00:00"/>
    <x v="1"/>
    <x v="392"/>
    <n v="101217.60000000001"/>
    <n v="3"/>
    <n v="0.08"/>
    <s v="80000-100000$"/>
  </r>
  <r>
    <n v="403"/>
    <s v="Byrd, Asa"/>
    <s v="Delhi"/>
    <x v="5"/>
    <s v="Sales"/>
    <x v="0"/>
    <d v="1973-01-09T00:00:00"/>
    <d v="2003-07-25T00:00:00"/>
    <x v="1"/>
    <x v="393"/>
    <n v="13782.912"/>
    <n v="2"/>
    <n v="0.04"/>
    <s v="0-20000$"/>
  </r>
  <r>
    <n v="404"/>
    <s v="Short, Timothy"/>
    <s v="New Jersey"/>
    <x v="5"/>
    <s v="Sales"/>
    <x v="1"/>
    <d v="1975-04-17T00:00:00"/>
    <d v="2010-07-13T00:00:00"/>
    <x v="1"/>
    <x v="394"/>
    <n v="100934.40000000001"/>
    <n v="4"/>
    <n v="0.12"/>
    <s v="80000-100000$"/>
  </r>
  <r>
    <n v="405"/>
    <s v="McCarthy, Ryan"/>
    <s v="Sydney"/>
    <x v="5"/>
    <s v="Sales"/>
    <x v="1"/>
    <d v="1978-10-14T00:00:00"/>
    <d v="1998-09-09T00:00:00"/>
    <x v="183"/>
    <x v="395"/>
    <n v="90455.040000000008"/>
    <n v="2"/>
    <n v="0.04"/>
    <s v="80000-100000$"/>
  </r>
  <r>
    <n v="406"/>
    <s v="Ball, Kirk"/>
    <s v="Tennessee"/>
    <x v="5"/>
    <s v="Sales"/>
    <x v="0"/>
    <d v="1973-02-12T00:00:00"/>
    <d v="2012-10-27T00:00:00"/>
    <x v="1"/>
    <x v="396"/>
    <n v="105576"/>
    <n v="1"/>
    <n v="0"/>
    <s v="100000$ &amp; Above"/>
  </r>
  <r>
    <n v="407"/>
    <s v="Burke, Michael"/>
    <s v="Delhi"/>
    <x v="5"/>
    <s v="Sales"/>
    <x v="1"/>
    <d v="1982-10-22T00:00:00"/>
    <d v="2006-10-21T00:00:00"/>
    <x v="1"/>
    <x v="397"/>
    <n v="116215.68000000001"/>
    <n v="4"/>
    <n v="0.12"/>
    <s v="100000$ &amp; Above"/>
  </r>
  <r>
    <n v="408"/>
    <s v="Pope, Duane"/>
    <s v="Mississippi"/>
    <x v="5"/>
    <s v="Sales"/>
    <x v="0"/>
    <d v="1974-05-25T00:00:00"/>
    <d v="1998-10-16T00:00:00"/>
    <x v="1"/>
    <x v="398"/>
    <n v="29121.792000000001"/>
    <n v="4"/>
    <n v="0.12"/>
    <s v="20000-40000$"/>
  </r>
  <r>
    <n v="409"/>
    <s v="Christensen, Jill"/>
    <s v="Sydney"/>
    <x v="5"/>
    <s v="Sales"/>
    <x v="0"/>
    <d v="1974-03-16T00:00:00"/>
    <d v="2010-11-12T00:00:00"/>
    <x v="1"/>
    <x v="399"/>
    <n v="45764.352000000006"/>
    <n v="3"/>
    <n v="0.08"/>
    <s v="40000-60000$"/>
  </r>
  <r>
    <n v="410"/>
    <s v="Franklin, Alicia"/>
    <s v="London"/>
    <x v="5"/>
    <s v="Sales"/>
    <x v="0"/>
    <d v="1960-07-18T00:00:00"/>
    <d v="1999-11-02T00:00:00"/>
    <x v="1"/>
    <x v="400"/>
    <n v="94405.799999999988"/>
    <n v="5"/>
    <n v="0.15"/>
    <s v="80000-100000$"/>
  </r>
  <r>
    <n v="411"/>
    <s v="Moody, Matthew"/>
    <s v="Madrid"/>
    <x v="5"/>
    <s v="Sales"/>
    <x v="1"/>
    <d v="1960-07-14T00:00:00"/>
    <d v="2001-12-11T00:00:00"/>
    <x v="1"/>
    <x v="401"/>
    <n v="38283.840000000004"/>
    <n v="3"/>
    <n v="0.08"/>
    <s v="20000-40000$"/>
  </r>
  <r>
    <n v="412"/>
    <s v="Bryan, Thomas"/>
    <s v="London"/>
    <x v="5"/>
    <s v="Sales"/>
    <x v="1"/>
    <d v="1977-09-04T00:00:00"/>
    <d v="2010-12-21T00:00:00"/>
    <x v="1"/>
    <x v="402"/>
    <n v="77600.639999999999"/>
    <n v="2"/>
    <n v="0.04"/>
    <s v="60000-80000$"/>
  </r>
  <r>
    <n v="413"/>
    <s v="Knight, Denise"/>
    <s v="Washington, D.C."/>
    <x v="1"/>
    <s v="HR Operations"/>
    <x v="1"/>
    <d v="1978-02-26T00:00:00"/>
    <d v="2006-01-21T00:00:00"/>
    <x v="1"/>
    <x v="153"/>
    <n v="31349.760000000002"/>
    <n v="2"/>
    <n v="0.04"/>
    <s v="20000-40000$"/>
  </r>
  <r>
    <n v="414"/>
    <s v="Stephenson, Matt"/>
    <s v="Washington, D.C."/>
    <x v="1"/>
    <s v="HR Operations"/>
    <x v="1"/>
    <d v="1981-02-15T00:00:00"/>
    <d v="2008-03-15T00:00:00"/>
    <x v="1"/>
    <x v="403"/>
    <n v="89481.600000000006"/>
    <n v="2"/>
    <n v="0.04"/>
    <s v="80000-100000$"/>
  </r>
  <r>
    <n v="415"/>
    <s v="Medina, Warren"/>
    <s v="Washington, D.C."/>
    <x v="1"/>
    <s v="HR Operations"/>
    <x v="1"/>
    <d v="1972-06-18T00:00:00"/>
    <d v="2007-04-25T00:00:00"/>
    <x v="1"/>
    <x v="404"/>
    <n v="75828"/>
    <n v="1"/>
    <n v="0"/>
    <s v="60000-80000$"/>
  </r>
  <r>
    <n v="416"/>
    <s v="Wall, John"/>
    <s v="Washington, D.C."/>
    <x v="1"/>
    <s v="HR Operations"/>
    <x v="1"/>
    <d v="1973-04-11T00:00:00"/>
    <d v="2006-05-17T00:00:00"/>
    <x v="1"/>
    <x v="405"/>
    <n v="60238.080000000009"/>
    <n v="4"/>
    <n v="0.12"/>
    <s v="40000-60000$"/>
  </r>
  <r>
    <n v="417"/>
    <s v="Ellis, Brenda"/>
    <s v="Washington, D.C."/>
    <x v="3"/>
    <s v="IT"/>
    <x v="0"/>
    <d v="1984-08-22T00:00:00"/>
    <d v="2012-01-17T00:00:00"/>
    <x v="1"/>
    <x v="406"/>
    <n v="53901.120000000003"/>
    <n v="2"/>
    <n v="0.04"/>
    <s v="40000-60000$"/>
  </r>
  <r>
    <n v="418"/>
    <s v="Ballard, Martin"/>
    <s v="Washington, D.C."/>
    <x v="3"/>
    <s v="IT"/>
    <x v="1"/>
    <d v="1983-05-20T00:00:00"/>
    <d v="2007-01-03T00:00:00"/>
    <x v="1"/>
    <x v="407"/>
    <n v="112790.88"/>
    <n v="3"/>
    <n v="0.08"/>
    <s v="100000$ &amp; Above"/>
  </r>
  <r>
    <n v="419"/>
    <s v="Reeves, Greg"/>
    <s v="Washington, D.C."/>
    <x v="3"/>
    <s v="IT"/>
    <x v="1"/>
    <d v="1975-09-03T00:00:00"/>
    <d v="2012-02-02T00:00:00"/>
    <x v="1"/>
    <x v="144"/>
    <n v="31632"/>
    <n v="1"/>
    <n v="0"/>
    <s v="20000-40000$"/>
  </r>
  <r>
    <n v="420"/>
    <s v="Sutton, Matthew"/>
    <s v="Washington, D.C."/>
    <x v="3"/>
    <s v="IT"/>
    <x v="1"/>
    <d v="1988-10-16T00:00:00"/>
    <d v="2012-02-08T00:00:00"/>
    <x v="1"/>
    <x v="408"/>
    <n v="107210.88"/>
    <n v="4"/>
    <n v="0.12"/>
    <s v="80000-100000$"/>
  </r>
  <r>
    <n v="421"/>
    <s v="Hancock, Allen"/>
    <s v="Washington, D.C."/>
    <x v="3"/>
    <s v="IT"/>
    <x v="1"/>
    <d v="1974-10-30T00:00:00"/>
    <d v="2007-02-07T00:00:00"/>
    <x v="1"/>
    <x v="409"/>
    <n v="115149.6"/>
    <n v="3"/>
    <n v="0.08"/>
    <s v="100000$ &amp; Above"/>
  </r>
  <r>
    <n v="422"/>
    <s v="Mathews, Marcia"/>
    <s v="New York"/>
    <x v="3"/>
    <s v="IT"/>
    <x v="0"/>
    <d v="1981-11-21T00:00:00"/>
    <d v="2007-02-10T00:00:00"/>
    <x v="184"/>
    <x v="410"/>
    <n v="97144.320000000007"/>
    <n v="2"/>
    <n v="0.04"/>
    <s v="80000-100000$"/>
  </r>
  <r>
    <n v="423"/>
    <s v="Saunders, Corey"/>
    <s v="Illinois"/>
    <x v="3"/>
    <s v="IT"/>
    <x v="1"/>
    <d v="1982-03-30T00:00:00"/>
    <d v="2010-03-09T00:00:00"/>
    <x v="1"/>
    <x v="411"/>
    <n v="87050.4"/>
    <n v="5"/>
    <n v="0.15"/>
    <s v="60000-80000$"/>
  </r>
  <r>
    <n v="424"/>
    <s v="Banks, Ryan"/>
    <s v="New Jersey"/>
    <x v="3"/>
    <s v="IT"/>
    <x v="1"/>
    <d v="1970-01-25T00:00:00"/>
    <d v="2003-03-31T00:00:00"/>
    <x v="1"/>
    <x v="412"/>
    <n v="27016.703999999998"/>
    <n v="2"/>
    <n v="0.04"/>
    <s v="20000-40000$"/>
  </r>
  <r>
    <n v="425"/>
    <s v="Fowler, John"/>
    <s v="London"/>
    <x v="3"/>
    <s v="IT"/>
    <x v="1"/>
    <d v="1974-07-24T00:00:00"/>
    <d v="2006-03-31T00:00:00"/>
    <x v="1"/>
    <x v="413"/>
    <n v="63248.640000000007"/>
    <n v="4"/>
    <n v="0.12"/>
    <s v="40000-60000$"/>
  </r>
  <r>
    <n v="426"/>
    <s v="Greer, Brian"/>
    <s v="Washington, D.C."/>
    <x v="3"/>
    <s v="IT"/>
    <x v="1"/>
    <d v="1986-04-29T00:00:00"/>
    <d v="2011-03-18T00:00:00"/>
    <x v="1"/>
    <x v="414"/>
    <n v="101160"/>
    <n v="1"/>
    <n v="0"/>
    <s v="100000$ &amp; Above"/>
  </r>
  <r>
    <n v="427"/>
    <s v="Garrison, Chris"/>
    <s v="Illinois"/>
    <x v="3"/>
    <s v="IT"/>
    <x v="1"/>
    <d v="1977-06-14T00:00:00"/>
    <d v="1998-04-18T00:00:00"/>
    <x v="1"/>
    <x v="415"/>
    <n v="94557.599999999991"/>
    <n v="5"/>
    <n v="0.15"/>
    <s v="80000-100000$"/>
  </r>
  <r>
    <n v="428"/>
    <s v="Pace, Joseph"/>
    <s v="New York"/>
    <x v="3"/>
    <s v="IT"/>
    <x v="1"/>
    <d v="1977-01-22T00:00:00"/>
    <d v="2000-04-07T00:00:00"/>
    <x v="1"/>
    <x v="416"/>
    <n v="36360"/>
    <n v="1"/>
    <n v="0"/>
    <s v="20000-40000$"/>
  </r>
  <r>
    <n v="429"/>
    <s v="Skinner, Jason"/>
    <s v="London"/>
    <x v="3"/>
    <s v="IT"/>
    <x v="1"/>
    <d v="1988-05-03T00:00:00"/>
    <d v="2007-05-22T00:00:00"/>
    <x v="1"/>
    <x v="417"/>
    <n v="100781.4"/>
    <n v="5"/>
    <n v="0.15"/>
    <s v="80000-100000$"/>
  </r>
  <r>
    <n v="430"/>
    <s v="Dudley, James"/>
    <s v="Washington, D.C."/>
    <x v="3"/>
    <s v="IT"/>
    <x v="1"/>
    <d v="1970-01-18T00:00:00"/>
    <d v="1998-05-06T00:00:00"/>
    <x v="1"/>
    <x v="418"/>
    <n v="85115.520000000004"/>
    <n v="4"/>
    <n v="0.12"/>
    <s v="60000-80000$"/>
  </r>
  <r>
    <n v="431"/>
    <s v="Floyd, Eric"/>
    <s v="Illinois"/>
    <x v="3"/>
    <s v="IT"/>
    <x v="1"/>
    <d v="1977-09-18T00:00:00"/>
    <d v="2008-06-17T00:00:00"/>
    <x v="1"/>
    <x v="419"/>
    <n v="83254.080000000002"/>
    <n v="2"/>
    <n v="0.04"/>
    <s v="80000-100000$"/>
  </r>
  <r>
    <n v="432"/>
    <s v="Russell, Mark"/>
    <s v="Sydney"/>
    <x v="3"/>
    <s v="IT"/>
    <x v="1"/>
    <d v="1974-07-21T00:00:00"/>
    <d v="1998-06-23T00:00:00"/>
    <x v="1"/>
    <x v="420"/>
    <n v="102851.4"/>
    <n v="5"/>
    <n v="0.15"/>
    <s v="80000-100000$"/>
  </r>
  <r>
    <n v="433"/>
    <s v="Chandler, Diane"/>
    <s v="New York"/>
    <x v="3"/>
    <s v="IT"/>
    <x v="0"/>
    <d v="1979-06-17T00:00:00"/>
    <d v="1999-06-18T00:00:00"/>
    <x v="1"/>
    <x v="421"/>
    <n v="47716.800000000003"/>
    <n v="1"/>
    <n v="0"/>
    <s v="40000-60000$"/>
  </r>
  <r>
    <n v="434"/>
    <s v="Mosley, Michael"/>
    <s v="Tennessee"/>
    <x v="3"/>
    <s v="IT"/>
    <x v="1"/>
    <d v="1976-02-26T00:00:00"/>
    <d v="2000-06-18T00:00:00"/>
    <x v="185"/>
    <x v="422"/>
    <n v="34806"/>
    <n v="1"/>
    <n v="0"/>
    <s v="20000-40000$"/>
  </r>
  <r>
    <n v="435"/>
    <s v="Robbins, Suzanne"/>
    <s v="London"/>
    <x v="3"/>
    <s v="IT"/>
    <x v="0"/>
    <d v="1981-04-12T00:00:00"/>
    <d v="2004-06-06T00:00:00"/>
    <x v="1"/>
    <x v="423"/>
    <n v="45040.128000000004"/>
    <n v="4"/>
    <n v="0.12"/>
    <s v="40000-60000$"/>
  </r>
  <r>
    <n v="436"/>
    <s v="Walsh, Matthew"/>
    <s v="Illinois"/>
    <x v="3"/>
    <s v="IT"/>
    <x v="1"/>
    <d v="1988-10-13T00:00:00"/>
    <d v="2012-07-26T00:00:00"/>
    <x v="1"/>
    <x v="424"/>
    <n v="39180"/>
    <n v="1"/>
    <n v="0"/>
    <s v="20000-40000$"/>
  </r>
  <r>
    <n v="437"/>
    <s v="Morris, Richelle"/>
    <s v="Sydney"/>
    <x v="3"/>
    <s v="IT"/>
    <x v="0"/>
    <d v="1970-11-10T00:00:00"/>
    <d v="2007-07-21T00:00:00"/>
    <x v="1"/>
    <x v="425"/>
    <n v="35645.399999999994"/>
    <n v="5"/>
    <n v="0.15"/>
    <s v="20000-40000$"/>
  </r>
  <r>
    <n v="438"/>
    <s v="Hess, Brian"/>
    <s v="Madrid"/>
    <x v="3"/>
    <s v="IT"/>
    <x v="1"/>
    <d v="1980-11-06T00:00:00"/>
    <d v="2006-07-18T00:00:00"/>
    <x v="1"/>
    <x v="426"/>
    <n v="34394.880000000005"/>
    <n v="2"/>
    <n v="0.04"/>
    <s v="20000-40000$"/>
  </r>
  <r>
    <n v="439"/>
    <s v="McClain, Steven"/>
    <s v="Washington, D.C."/>
    <x v="3"/>
    <s v="System Development"/>
    <x v="1"/>
    <d v="1978-09-26T00:00:00"/>
    <d v="2008-07-28T00:00:00"/>
    <x v="1"/>
    <x v="427"/>
    <n v="97056"/>
    <n v="1"/>
    <n v="0"/>
    <s v="80000-100000$"/>
  </r>
  <r>
    <n v="440"/>
    <s v="Bennett, Chris"/>
    <s v="Washington, D.C."/>
    <x v="3"/>
    <s v="System Development"/>
    <x v="1"/>
    <d v="1976-06-26T00:00:00"/>
    <d v="2010-07-11T00:00:00"/>
    <x v="1"/>
    <x v="428"/>
    <n v="89832.960000000006"/>
    <n v="4"/>
    <n v="0.12"/>
    <s v="80000-100000$"/>
  </r>
  <r>
    <n v="441"/>
    <s v="Hodges, Lisa"/>
    <s v="Washington, D.C."/>
    <x v="3"/>
    <s v="System Development"/>
    <x v="0"/>
    <d v="1989-09-22T00:00:00"/>
    <d v="2011-08-07T00:00:00"/>
    <x v="1"/>
    <x v="429"/>
    <n v="84828.599999999991"/>
    <n v="5"/>
    <n v="0.15"/>
    <s v="60000-80000$"/>
  </r>
  <r>
    <n v="442"/>
    <s v="Bauer, Chris"/>
    <s v="Washington, D.C."/>
    <x v="3"/>
    <s v="System Development"/>
    <x v="1"/>
    <d v="1979-12-16T00:00:00"/>
    <d v="2002-08-02T00:00:00"/>
    <x v="1"/>
    <x v="430"/>
    <n v="46657.799999999996"/>
    <n v="5"/>
    <n v="0.15"/>
    <s v="40000-60000$"/>
  </r>
  <r>
    <n v="443"/>
    <s v="Best, Lara"/>
    <s v="Washington, D.C."/>
    <x v="3"/>
    <s v="System Development"/>
    <x v="0"/>
    <d v="1972-11-23T00:00:00"/>
    <d v="2004-08-28T00:00:00"/>
    <x v="186"/>
    <x v="431"/>
    <n v="111715.20000000001"/>
    <n v="3"/>
    <n v="0.08"/>
    <s v="100000$ &amp; Above"/>
  </r>
  <r>
    <n v="444"/>
    <s v="Guerrero, Laura"/>
    <s v="Washington, D.C."/>
    <x v="3"/>
    <s v="System Development"/>
    <x v="0"/>
    <d v="1974-08-03T00:00:00"/>
    <d v="2007-08-05T00:00:00"/>
    <x v="187"/>
    <x v="432"/>
    <n v="61896.960000000006"/>
    <n v="3"/>
    <n v="0.08"/>
    <s v="40000-60000$"/>
  </r>
  <r>
    <n v="445"/>
    <s v="Murray, Rebecca"/>
    <s v="Washington, D.C."/>
    <x v="3"/>
    <s v="System Development"/>
    <x v="0"/>
    <d v="1979-07-15T00:00:00"/>
    <d v="2008-08-18T00:00:00"/>
    <x v="1"/>
    <x v="433"/>
    <n v="99952.320000000007"/>
    <n v="2"/>
    <n v="0.04"/>
    <s v="80000-100000$"/>
  </r>
  <r>
    <n v="446"/>
    <s v="Anthony, Robert"/>
    <s v="Washington, D.C."/>
    <x v="3"/>
    <s v="System Development"/>
    <x v="1"/>
    <d v="1970-05-09T00:00:00"/>
    <d v="2010-08-03T00:00:00"/>
    <x v="1"/>
    <x v="434"/>
    <n v="20310"/>
    <n v="1"/>
    <n v="0"/>
    <s v="20000-40000$"/>
  </r>
  <r>
    <n v="447"/>
    <s v="Sawyer, Catherine"/>
    <s v="Washington, D.C."/>
    <x v="3"/>
    <s v="System Development"/>
    <x v="0"/>
    <d v="1974-09-15T00:00:00"/>
    <d v="2010-08-13T00:00:00"/>
    <x v="1"/>
    <x v="435"/>
    <n v="20777.28"/>
    <n v="5"/>
    <n v="0.15"/>
    <s v="0-20000$"/>
  </r>
  <r>
    <n v="448"/>
    <s v="Alvarado, Sonia"/>
    <s v="Washington, D.C."/>
    <x v="3"/>
    <s v="System Development"/>
    <x v="0"/>
    <d v="1986-05-29T00:00:00"/>
    <d v="2011-09-21T00:00:00"/>
    <x v="1"/>
    <x v="436"/>
    <n v="47100.480000000003"/>
    <n v="4"/>
    <n v="0.12"/>
    <s v="40000-60000$"/>
  </r>
  <r>
    <n v="449"/>
    <s v="Olson, Melanie"/>
    <s v="Washington, D.C."/>
    <x v="3"/>
    <s v="System Development"/>
    <x v="0"/>
    <d v="1970-01-12T00:00:00"/>
    <d v="2012-10-01T00:00:00"/>
    <x v="1"/>
    <x v="437"/>
    <n v="94061.760000000009"/>
    <n v="2"/>
    <n v="0.04"/>
    <s v="80000-100000$"/>
  </r>
  <r>
    <n v="450"/>
    <s v="Peterson, Shaun"/>
    <s v="Illinois"/>
    <x v="3"/>
    <s v="System Development"/>
    <x v="1"/>
    <d v="1982-11-14T00:00:00"/>
    <d v="2012-10-04T00:00:00"/>
    <x v="1"/>
    <x v="438"/>
    <n v="60795.360000000001"/>
    <n v="3"/>
    <n v="0.08"/>
    <s v="40000-60000$"/>
  </r>
  <r>
    <n v="451"/>
    <s v="Orr, Jennifer"/>
    <s v="London"/>
    <x v="3"/>
    <s v="System Development"/>
    <x v="0"/>
    <d v="1976-03-22T00:00:00"/>
    <d v="2008-10-10T00:00:00"/>
    <x v="1"/>
    <x v="439"/>
    <n v="16122"/>
    <n v="1"/>
    <n v="0"/>
    <s v="0-20000$"/>
  </r>
  <r>
    <n v="452"/>
    <s v="Cline, Rebecca"/>
    <s v="New Jersey"/>
    <x v="3"/>
    <s v="System Development"/>
    <x v="0"/>
    <d v="1982-01-06T00:00:00"/>
    <d v="2010-10-01T00:00:00"/>
    <x v="1"/>
    <x v="440"/>
    <n v="52092"/>
    <n v="1"/>
    <n v="0"/>
    <s v="40000-60000$"/>
  </r>
  <r>
    <n v="453"/>
    <s v="Hines, Herb"/>
    <s v="Madrid"/>
    <x v="3"/>
    <s v="System Development"/>
    <x v="1"/>
    <d v="1970-08-13T00:00:00"/>
    <d v="2010-10-01T00:00:00"/>
    <x v="1"/>
    <x v="441"/>
    <n v="11897.28"/>
    <n v="3"/>
    <n v="0.08"/>
    <s v="0-20000$"/>
  </r>
  <r>
    <n v="454"/>
    <s v="Underwood, Todd"/>
    <s v="London"/>
    <x v="3"/>
    <s v="System Development"/>
    <x v="1"/>
    <d v="1987-01-02T00:00:00"/>
    <d v="2010-10-17T00:00:00"/>
    <x v="1"/>
    <x v="442"/>
    <n v="53007.360000000008"/>
    <n v="4"/>
    <n v="0.12"/>
    <s v="40000-60000$"/>
  </r>
  <r>
    <n v="455"/>
    <s v="Terry, Karin"/>
    <s v="Mississippi"/>
    <x v="3"/>
    <s v="System Development"/>
    <x v="1"/>
    <d v="1978-12-21T00:00:00"/>
    <d v="2012-11-20T00:00:00"/>
    <x v="1"/>
    <x v="443"/>
    <n v="81612"/>
    <n v="1"/>
    <n v="0"/>
    <s v="80000-100000$"/>
  </r>
  <r>
    <n v="456"/>
    <s v="Yates, Doug"/>
    <s v="New Jersey"/>
    <x v="3"/>
    <s v="System Development"/>
    <x v="1"/>
    <d v="1971-11-27T00:00:00"/>
    <d v="2010-11-10T00:00:00"/>
    <x v="1"/>
    <x v="444"/>
    <n v="90357.12000000001"/>
    <n v="4"/>
    <n v="0.12"/>
    <s v="80000-100000$"/>
  </r>
  <r>
    <n v="457"/>
    <s v="Luna, Rodney"/>
    <s v="Tennessee"/>
    <x v="3"/>
    <s v="System Development"/>
    <x v="1"/>
    <d v="1981-10-25T00:00:00"/>
    <d v="2007-11-18T00:00:00"/>
    <x v="128"/>
    <x v="445"/>
    <n v="68530.560000000012"/>
    <n v="4"/>
    <n v="0.12"/>
    <s v="60000-80000$"/>
  </r>
  <r>
    <n v="458"/>
    <s v="Wong, Dennis"/>
    <s v="New York"/>
    <x v="3"/>
    <s v="System Development"/>
    <x v="1"/>
    <d v="1989-03-11T00:00:00"/>
    <d v="2011-12-06T00:00:00"/>
    <x v="1"/>
    <x v="446"/>
    <n v="60140.399999999994"/>
    <n v="5"/>
    <n v="0.15"/>
    <s v="40000-60000$"/>
  </r>
  <r>
    <n v="459"/>
    <s v="Mack, Barry"/>
    <s v="New Jersey"/>
    <x v="3"/>
    <s v="System Development"/>
    <x v="1"/>
    <d v="1988-07-26T00:00:00"/>
    <d v="2010-12-13T00:00:00"/>
    <x v="1"/>
    <x v="447"/>
    <n v="104764.8"/>
    <n v="4"/>
    <n v="0.12"/>
    <s v="80000-100000$"/>
  </r>
  <r>
    <n v="460"/>
    <s v="Guerra, Karen"/>
    <s v="London"/>
    <x v="3"/>
    <s v="System Development"/>
    <x v="0"/>
    <d v="1989-01-04T00:00:00"/>
    <d v="2008-12-01T00:00:00"/>
    <x v="1"/>
    <x v="448"/>
    <n v="69984"/>
    <n v="3"/>
    <n v="0.08"/>
    <s v="60000-80000$"/>
  </r>
  <r>
    <n v="461"/>
    <s v="Barton, Barry"/>
    <s v="London"/>
    <x v="1"/>
    <s v="Professional Training Group"/>
    <x v="1"/>
    <d v="1972-06-18T00:00:00"/>
    <d v="2011-01-08T00:00:00"/>
    <x v="1"/>
    <x v="449"/>
    <n v="86076"/>
    <n v="1"/>
    <n v="0"/>
    <s v="80000-100000$"/>
  </r>
  <r>
    <n v="462"/>
    <s v="Gentry, John"/>
    <s v="Sydney"/>
    <x v="1"/>
    <s v="Professional Training Group"/>
    <x v="1"/>
    <d v="1989-06-26T00:00:00"/>
    <d v="2011-02-11T00:00:00"/>
    <x v="1"/>
    <x v="450"/>
    <n v="118204.80000000002"/>
    <n v="4"/>
    <n v="0.12"/>
    <s v="100000$ &amp; Above"/>
  </r>
  <r>
    <n v="463"/>
    <s v="Williams, Scott"/>
    <s v="London"/>
    <x v="1"/>
    <s v="Professional Training Group"/>
    <x v="1"/>
    <d v="1972-04-13T00:00:00"/>
    <d v="2011-02-17T00:00:00"/>
    <x v="1"/>
    <x v="451"/>
    <n v="63594.720000000001"/>
    <n v="3"/>
    <n v="0.08"/>
    <s v="40000-60000$"/>
  </r>
  <r>
    <n v="464"/>
    <s v="Lamb, John"/>
    <s v="London"/>
    <x v="1"/>
    <s v="Professional Training Group"/>
    <x v="1"/>
    <d v="1981-05-18T00:00:00"/>
    <d v="2011-03-23T00:00:00"/>
    <x v="1"/>
    <x v="452"/>
    <n v="42384"/>
    <s v="NA"/>
    <n v="0"/>
    <s v="40000-60000$"/>
  </r>
  <r>
    <n v="465"/>
    <s v="Parsons, Phillip"/>
    <s v="Illinois"/>
    <x v="1"/>
    <s v="Professional Training Group"/>
    <x v="1"/>
    <d v="1981-06-07T00:00:00"/>
    <d v="2011-04-21T00:00:00"/>
    <x v="1"/>
    <x v="453"/>
    <n v="19218"/>
    <s v="NA"/>
    <n v="0"/>
    <s v="0-20000$"/>
  </r>
  <r>
    <n v="466"/>
    <s v="Contreras, Dean"/>
    <s v="London"/>
    <x v="1"/>
    <s v="Professional Training Group"/>
    <x v="1"/>
    <d v="1973-07-01T00:00:00"/>
    <d v="2011-07-21T00:00:00"/>
    <x v="1"/>
    <x v="454"/>
    <n v="95771.999999999985"/>
    <n v="5"/>
    <n v="0.15"/>
    <s v="80000-100000$"/>
  </r>
  <r>
    <n v="467"/>
    <s v="Dodson, David"/>
    <s v="Mississippi"/>
    <x v="1"/>
    <s v="Professional Training Group"/>
    <x v="1"/>
    <d v="1985-04-13T00:00:00"/>
    <d v="2008-08-27T00:00:00"/>
    <x v="1"/>
    <x v="455"/>
    <n v="29778"/>
    <n v="1"/>
    <n v="0"/>
    <s v="20000-40000$"/>
  </r>
  <r>
    <n v="468"/>
    <s v="Rodriquez, Denise"/>
    <s v="Mississippi"/>
    <x v="1"/>
    <s v="Professional Training Group"/>
    <x v="1"/>
    <d v="1970-11-30T00:00:00"/>
    <d v="2008-08-28T00:00:00"/>
    <x v="1"/>
    <x v="456"/>
    <n v="44988"/>
    <n v="5"/>
    <n v="0.15"/>
    <s v="20000-40000$"/>
  </r>
  <r>
    <n v="469"/>
    <s v="Webb, Jim"/>
    <s v="Madrid"/>
    <x v="1"/>
    <s v="Professional Training Group"/>
    <x v="1"/>
    <d v="1980-12-13T00:00:00"/>
    <d v="2011-08-10T00:00:00"/>
    <x v="1"/>
    <x v="457"/>
    <n v="93264"/>
    <s v="NA"/>
    <n v="0"/>
    <s v="80000-100000$"/>
  </r>
  <r>
    <n v="470"/>
    <s v="Cross, Marc"/>
    <s v="Washington, D.C."/>
    <x v="1"/>
    <s v="Professional Training Group"/>
    <x v="1"/>
    <d v="1987-05-16T00:00:00"/>
    <d v="2008-10-12T00:00:00"/>
    <x v="1"/>
    <x v="458"/>
    <n v="44663.808000000005"/>
    <n v="4"/>
    <n v="0.12"/>
    <s v="20000-40000$"/>
  </r>
  <r>
    <n v="471"/>
    <s v="Watts, Curtis"/>
    <s v="Mississippi"/>
    <x v="1"/>
    <s v="Professional Training Group"/>
    <x v="1"/>
    <d v="1975-10-29T00:00:00"/>
    <d v="2008-10-14T00:00:00"/>
    <x v="1"/>
    <x v="459"/>
    <n v="54675.6"/>
    <n v="5"/>
    <n v="0.15"/>
    <s v="40000-60000$"/>
  </r>
  <r>
    <n v="472"/>
    <s v="Bartlett, Julia"/>
    <s v="Sydney"/>
    <x v="1"/>
    <s v="Professional Training Group"/>
    <x v="0"/>
    <d v="1989-12-08T00:00:00"/>
    <d v="2011-10-02T00:00:00"/>
    <x v="1"/>
    <x v="460"/>
    <n v="55610.880000000005"/>
    <n v="2"/>
    <n v="0.04"/>
    <s v="40000-60000$"/>
  </r>
  <r>
    <n v="473"/>
    <s v="Garza, Anthony"/>
    <s v="New Jersey"/>
    <x v="1"/>
    <s v="Professional Training Group"/>
    <x v="1"/>
    <d v="1976-10-09T00:00:00"/>
    <d v="2011-10-25T00:00:00"/>
    <x v="1"/>
    <x v="461"/>
    <n v="112511.4"/>
    <n v="5"/>
    <n v="0.15"/>
    <s v="80000-100000$"/>
  </r>
  <r>
    <n v="474"/>
    <s v="Maldonado, Robert"/>
    <s v="Delhi"/>
    <x v="1"/>
    <s v="Professional Training Group"/>
    <x v="1"/>
    <d v="1985-12-23T00:00:00"/>
    <d v="2008-11-02T00:00:00"/>
    <x v="1"/>
    <x v="462"/>
    <n v="53801.279999999999"/>
    <n v="2"/>
    <n v="0.04"/>
    <s v="40000-60000$"/>
  </r>
  <r>
    <n v="475"/>
    <s v="Estes, Mary"/>
    <s v="Washington, D.C."/>
    <x v="1"/>
    <s v="Professional Training Group"/>
    <x v="0"/>
    <d v="1985-12-13T00:00:00"/>
    <d v="2008-11-09T00:00:00"/>
    <x v="1"/>
    <x v="264"/>
    <n v="49128"/>
    <s v="NA"/>
    <n v="0"/>
    <s v="40000-60000$"/>
  </r>
  <r>
    <n v="476"/>
    <s v="Hartman, Michael"/>
    <s v="Tennessee"/>
    <x v="1"/>
    <s v="Professional Training Group"/>
    <x v="1"/>
    <d v="1984-12-14T00:00:00"/>
    <d v="2011-12-16T00:00:00"/>
    <x v="1"/>
    <x v="463"/>
    <n v="61575.6"/>
    <n v="5"/>
    <n v="0.15"/>
    <s v="40000-60000$"/>
  </r>
  <r>
    <n v="477"/>
    <s v="Gutierrez, Regina"/>
    <s v="Sydney"/>
    <x v="6"/>
    <s v="Analyst Team"/>
    <x v="0"/>
    <d v="1978-07-20T00:00:00"/>
    <d v="2007-01-27T00:00:00"/>
    <x v="1"/>
    <x v="464"/>
    <n v="41333.760000000002"/>
    <n v="2"/>
    <n v="0.04"/>
    <s v="20000-40000$"/>
  </r>
  <r>
    <n v="478"/>
    <s v="West, Jeffrey"/>
    <s v="Sydney"/>
    <x v="6"/>
    <s v="Account Management"/>
    <x v="1"/>
    <d v="1973-02-09T00:00:00"/>
    <d v="2010-01-30T00:00:00"/>
    <x v="1"/>
    <x v="465"/>
    <n v="76312.704000000012"/>
    <n v="2"/>
    <n v="0.04"/>
    <s v="60000-80000$"/>
  </r>
  <r>
    <n v="479"/>
    <s v="Farmer, Suzanne"/>
    <s v="Washington, D.C."/>
    <x v="6"/>
    <s v="Account Management"/>
    <x v="0"/>
    <d v="1975-11-17T00:00:00"/>
    <d v="1998-01-26T00:00:00"/>
    <x v="1"/>
    <x v="466"/>
    <n v="27444"/>
    <s v="NA"/>
    <n v="0"/>
    <s v="20000-40000$"/>
  </r>
  <r>
    <n v="480"/>
    <s v="Grant, Leonard"/>
    <s v="Washington, D.C."/>
    <x v="6"/>
    <s v="Account Management"/>
    <x v="1"/>
    <d v="1975-05-30T00:00:00"/>
    <d v="1998-01-31T00:00:00"/>
    <x v="1"/>
    <x v="467"/>
    <n v="38943.840000000004"/>
    <n v="2"/>
    <n v="0.04"/>
    <s v="20000-40000$"/>
  </r>
  <r>
    <n v="481"/>
    <s v="Hayes, Edward"/>
    <s v="London"/>
    <x v="6"/>
    <s v="Analyst Team"/>
    <x v="1"/>
    <d v="1976-01-04T00:00:00"/>
    <d v="2000-01-11T00:00:00"/>
    <x v="1"/>
    <x v="468"/>
    <n v="83865.600000000006"/>
    <n v="4"/>
    <n v="0.12"/>
    <s v="60000-80000$"/>
  </r>
  <r>
    <n v="482"/>
    <s v="Horn, George"/>
    <s v="Delhi"/>
    <x v="6"/>
    <s v="Account Management"/>
    <x v="1"/>
    <d v="1973-11-11T00:00:00"/>
    <d v="2006-01-06T00:00:00"/>
    <x v="1"/>
    <x v="469"/>
    <n v="12756"/>
    <s v="NA"/>
    <n v="0"/>
    <s v="0-20000$"/>
  </r>
  <r>
    <n v="483"/>
    <s v="Frost, Adam"/>
    <s v="Mississippi"/>
    <x v="6"/>
    <s v="Account Management"/>
    <x v="1"/>
    <d v="1972-03-30T00:00:00"/>
    <d v="2012-02-04T00:00:00"/>
    <x v="1"/>
    <x v="470"/>
    <n v="57108"/>
    <s v="NA"/>
    <n v="0"/>
    <s v="40000-60000$"/>
  </r>
  <r>
    <n v="484"/>
    <s v="Fitzgerald, George"/>
    <s v="Sydney"/>
    <x v="6"/>
    <s v="Analyst Team"/>
    <x v="1"/>
    <d v="1970-12-10T00:00:00"/>
    <d v="2012-02-24T00:00:00"/>
    <x v="1"/>
    <x v="471"/>
    <n v="75566.400000000009"/>
    <n v="2"/>
    <n v="0.04"/>
    <s v="60000-80000$"/>
  </r>
  <r>
    <n v="485"/>
    <s v="Carter, Allan"/>
    <s v="Delhi"/>
    <x v="6"/>
    <s v="Account Management"/>
    <x v="1"/>
    <d v="1971-04-22T00:00:00"/>
    <d v="1999-02-04T00:00:00"/>
    <x v="1"/>
    <x v="472"/>
    <n v="63976.799999999996"/>
    <n v="5"/>
    <n v="0.15"/>
    <s v="40000-60000$"/>
  </r>
  <r>
    <n v="486"/>
    <s v="Kirby, Michael"/>
    <s v="London"/>
    <x v="6"/>
    <s v="Account Management"/>
    <x v="1"/>
    <d v="1961-11-11T00:00:00"/>
    <d v="1999-02-26T00:00:00"/>
    <x v="1"/>
    <x v="473"/>
    <n v="30206.400000000001"/>
    <n v="4"/>
    <n v="0.12"/>
    <s v="20000-40000$"/>
  </r>
  <r>
    <n v="487"/>
    <s v="Henson, Debra"/>
    <s v="Illinois"/>
    <x v="6"/>
    <s v="Account Management"/>
    <x v="0"/>
    <d v="1986-12-22T00:00:00"/>
    <d v="2009-02-20T00:00:00"/>
    <x v="1"/>
    <x v="474"/>
    <n v="88761.599999999991"/>
    <n v="5"/>
    <n v="0.15"/>
    <s v="60000-80000$"/>
  </r>
  <r>
    <n v="488"/>
    <s v="Higgins, Angela"/>
    <s v="Washington, D.C."/>
    <x v="6"/>
    <s v="Analyst Team"/>
    <x v="0"/>
    <d v="1984-06-15T00:00:00"/>
    <d v="2012-03-08T00:00:00"/>
    <x v="1"/>
    <x v="475"/>
    <n v="55656"/>
    <s v="NA"/>
    <n v="0"/>
    <s v="40000-60000$"/>
  </r>
  <r>
    <n v="489"/>
    <s v="Cobb, Nicole"/>
    <s v="Mississippi"/>
    <x v="6"/>
    <s v="Analyst Team"/>
    <x v="0"/>
    <d v="1971-05-04T00:00:00"/>
    <d v="2010-03-22T00:00:00"/>
    <x v="6"/>
    <x v="476"/>
    <n v="87828"/>
    <n v="1"/>
    <n v="0"/>
    <s v="80000-100000$"/>
  </r>
  <r>
    <n v="490"/>
    <s v="Barker, Heidi"/>
    <s v="Sydney"/>
    <x v="6"/>
    <s v="Analyst Team"/>
    <x v="0"/>
    <d v="1978-03-04T00:00:00"/>
    <d v="2010-03-27T00:00:00"/>
    <x v="1"/>
    <x v="477"/>
    <n v="37140.480000000003"/>
    <n v="2"/>
    <n v="0.04"/>
    <s v="20000-40000$"/>
  </r>
  <r>
    <n v="491"/>
    <s v="Atkinson, Danielle"/>
    <s v="Washington, D.C."/>
    <x v="6"/>
    <s v="Account Management"/>
    <x v="0"/>
    <d v="1973-02-22T00:00:00"/>
    <d v="2003-03-21T00:00:00"/>
    <x v="1"/>
    <x v="85"/>
    <n v="28272"/>
    <s v="NA"/>
    <n v="0"/>
    <s v="20000-40000$"/>
  </r>
  <r>
    <n v="492"/>
    <s v="Watkins, Gary"/>
    <s v="Tennessee"/>
    <x v="6"/>
    <s v="Account Management"/>
    <x v="1"/>
    <d v="1984-12-11T00:00:00"/>
    <d v="2008-03-12T00:00:00"/>
    <x v="1"/>
    <x v="119"/>
    <n v="76539.839999999997"/>
    <n v="2"/>
    <n v="0.04"/>
    <s v="60000-80000$"/>
  </r>
  <r>
    <n v="493"/>
    <s v="Gilbert, Shannon"/>
    <s v="Illinois"/>
    <x v="6"/>
    <s v="Account Management"/>
    <x v="0"/>
    <d v="1980-01-27T00:00:00"/>
    <d v="2006-03-14T00:00:00"/>
    <x v="1"/>
    <x v="478"/>
    <n v="75225.600000000006"/>
    <s v="NA"/>
    <n v="0"/>
    <s v="60000-80000$"/>
  </r>
  <r>
    <n v="494"/>
    <s v="Christian, Melissa"/>
    <s v="Mississippi"/>
    <x v="6"/>
    <s v="Analyst Team"/>
    <x v="0"/>
    <d v="1973-04-22T00:00:00"/>
    <d v="2009-03-27T00:00:00"/>
    <x v="1"/>
    <x v="479"/>
    <n v="29748"/>
    <s v="NA"/>
    <n v="0"/>
    <s v="20000-40000$"/>
  </r>
  <r>
    <n v="495"/>
    <s v="Scott, Todd"/>
    <s v="New Jersey"/>
    <x v="6"/>
    <s v="Account Management"/>
    <x v="1"/>
    <d v="1974-11-06T00:00:00"/>
    <d v="2010-03-17T00:00:00"/>
    <x v="1"/>
    <x v="480"/>
    <n v="58440"/>
    <s v="NA"/>
    <n v="0"/>
    <s v="40000-60000$"/>
  </r>
  <r>
    <n v="496"/>
    <s v="Burnett, Kevin"/>
    <s v="Delhi"/>
    <x v="6"/>
    <s v="Account Management"/>
    <x v="1"/>
    <d v="1976-04-16T00:00:00"/>
    <d v="2011-03-22T00:00:00"/>
    <x v="1"/>
    <x v="481"/>
    <n v="103800"/>
    <n v="1"/>
    <n v="0"/>
    <s v="100000$ &amp; Above"/>
  </r>
  <r>
    <n v="497"/>
    <s v="Ayala, Polly"/>
    <s v="Mississippi"/>
    <x v="6"/>
    <s v="Account Management"/>
    <x v="0"/>
    <d v="1976-11-22T00:00:00"/>
    <d v="2007-04-02T00:00:00"/>
    <x v="1"/>
    <x v="482"/>
    <n v="31342.080000000002"/>
    <n v="4"/>
    <n v="0.12"/>
    <s v="20000-40000$"/>
  </r>
  <r>
    <n v="498"/>
    <s v="Rivers, Douglas"/>
    <s v="Tennessee"/>
    <x v="6"/>
    <s v="Account Management"/>
    <x v="1"/>
    <d v="1974-12-23T00:00:00"/>
    <d v="2007-04-04T00:00:00"/>
    <x v="1"/>
    <x v="483"/>
    <n v="14380.800000000001"/>
    <n v="4"/>
    <n v="0.12"/>
    <s v="0-20000$"/>
  </r>
  <r>
    <n v="499"/>
    <s v="Neal, Sally"/>
    <s v="Tennessee"/>
    <x v="6"/>
    <s v="Account Management"/>
    <x v="0"/>
    <d v="1976-08-03T00:00:00"/>
    <d v="2010-04-14T00:00:00"/>
    <x v="1"/>
    <x v="484"/>
    <n v="87168"/>
    <s v="NA"/>
    <n v="0"/>
    <s v="80000-100000$"/>
  </r>
  <r>
    <n v="500"/>
    <s v="Freeman, Dennis"/>
    <s v="Delhi"/>
    <x v="6"/>
    <s v="Analyst Team"/>
    <x v="1"/>
    <d v="1972-06-04T00:00:00"/>
    <d v="2006-04-08T00:00:00"/>
    <x v="1"/>
    <x v="485"/>
    <n v="75924"/>
    <n v="1"/>
    <n v="0"/>
    <s v="60000-80000$"/>
  </r>
  <r>
    <n v="501"/>
    <s v="French, Robert"/>
    <s v="Sydney"/>
    <x v="6"/>
    <s v="Account Management"/>
    <x v="1"/>
    <d v="1980-09-21T00:00:00"/>
    <d v="2006-04-21T00:00:00"/>
    <x v="1"/>
    <x v="282"/>
    <n v="66568.320000000007"/>
    <n v="4"/>
    <n v="0.12"/>
    <s v="40000-60000$"/>
  </r>
  <r>
    <n v="502"/>
    <s v="Edwards, Phillip"/>
    <s v="Washington, D.C."/>
    <x v="6"/>
    <s v="Account Management"/>
    <x v="1"/>
    <d v="1981-03-19T00:00:00"/>
    <d v="2010-04-25T00:00:00"/>
    <x v="1"/>
    <x v="486"/>
    <n v="14172"/>
    <n v="1"/>
    <n v="0"/>
    <s v="0-20000$"/>
  </r>
  <r>
    <n v="503"/>
    <s v="Lynch, Scott"/>
    <s v="Madrid"/>
    <x v="6"/>
    <s v="Account Management"/>
    <x v="1"/>
    <d v="1981-04-14T00:00:00"/>
    <d v="2011-05-03T00:00:00"/>
    <x v="1"/>
    <x v="487"/>
    <n v="32376.960000000003"/>
    <n v="4"/>
    <n v="0.12"/>
    <s v="20000-40000$"/>
  </r>
  <r>
    <n v="504"/>
    <s v="Shaw, Pat"/>
    <s v="Madrid"/>
    <x v="6"/>
    <s v="Account Management"/>
    <x v="1"/>
    <d v="1978-12-22T00:00:00"/>
    <d v="2008-05-24T00:00:00"/>
    <x v="1"/>
    <x v="488"/>
    <n v="67980"/>
    <n v="1"/>
    <n v="0"/>
    <s v="60000-80000$"/>
  </r>
  <r>
    <n v="505"/>
    <s v="Jefferson, Elaine"/>
    <s v="New York"/>
    <x v="6"/>
    <s v="Analyst Team"/>
    <x v="0"/>
    <d v="1963-01-22T00:00:00"/>
    <d v="1998-05-03T00:00:00"/>
    <x v="1"/>
    <x v="489"/>
    <n v="99106.560000000012"/>
    <n v="4"/>
    <n v="0.12"/>
    <s v="80000-100000$"/>
  </r>
  <r>
    <n v="506"/>
    <s v="Booth, Raquel"/>
    <s v="Illinois"/>
    <x v="6"/>
    <s v="Account Management"/>
    <x v="0"/>
    <d v="1972-02-23T00:00:00"/>
    <d v="1998-05-31T00:00:00"/>
    <x v="1"/>
    <x v="490"/>
    <n v="19778.16"/>
    <n v="5"/>
    <n v="0.15"/>
    <s v="0-20000$"/>
  </r>
  <r>
    <n v="507"/>
    <s v="Soto, Christopher"/>
    <s v="Mississippi"/>
    <x v="6"/>
    <s v="Account Management"/>
    <x v="1"/>
    <d v="1974-06-08T00:00:00"/>
    <d v="1999-05-17T00:00:00"/>
    <x v="1"/>
    <x v="491"/>
    <n v="80026.2"/>
    <n v="5"/>
    <n v="0.15"/>
    <s v="60000-80000$"/>
  </r>
  <r>
    <n v="508"/>
    <s v="Serrano, Al"/>
    <s v="Washington, D.C."/>
    <x v="6"/>
    <s v="Account Management"/>
    <x v="1"/>
    <d v="1973-09-23T00:00:00"/>
    <d v="2000-05-27T00:00:00"/>
    <x v="1"/>
    <x v="492"/>
    <n v="57996"/>
    <n v="1"/>
    <n v="0"/>
    <s v="40000-60000$"/>
  </r>
  <r>
    <n v="509"/>
    <s v="Vasquez, Michael"/>
    <s v="Mississippi"/>
    <x v="6"/>
    <s v="Account Management"/>
    <x v="1"/>
    <d v="1979-12-27T00:00:00"/>
    <d v="2002-05-28T00:00:00"/>
    <x v="188"/>
    <x v="493"/>
    <n v="72084"/>
    <s v="NA"/>
    <n v="0"/>
    <s v="60000-80000$"/>
  </r>
  <r>
    <n v="510"/>
    <s v="Shepherd, Annie"/>
    <s v="Sydney"/>
    <x v="6"/>
    <s v="Account Management"/>
    <x v="0"/>
    <d v="1987-04-28T00:00:00"/>
    <d v="2007-05-15T00:00:00"/>
    <x v="1"/>
    <x v="494"/>
    <n v="92139.839999999997"/>
    <n v="2"/>
    <n v="0.04"/>
    <s v="80000-100000$"/>
  </r>
  <r>
    <n v="511"/>
    <s v="Roman, Teri"/>
    <s v="Sydney"/>
    <x v="6"/>
    <s v="Account Management"/>
    <x v="0"/>
    <d v="1971-07-11T00:00:00"/>
    <d v="2011-06-13T00:00:00"/>
    <x v="1"/>
    <x v="495"/>
    <n v="95256"/>
    <n v="1"/>
    <n v="0"/>
    <s v="80000-100000$"/>
  </r>
  <r>
    <n v="512"/>
    <s v="Cain, Lon"/>
    <s v="Washington, D.C."/>
    <x v="6"/>
    <s v="Account Management"/>
    <x v="1"/>
    <d v="1988-07-06T00:00:00"/>
    <d v="2007-06-29T00:00:00"/>
    <x v="1"/>
    <x v="496"/>
    <n v="76128"/>
    <s v="NA"/>
    <n v="0"/>
    <s v="60000-80000$"/>
  </r>
  <r>
    <n v="513"/>
    <s v="Bean, Deborah"/>
    <s v="Sydney"/>
    <x v="6"/>
    <s v="Account Management"/>
    <x v="0"/>
    <d v="1987-01-02T00:00:00"/>
    <d v="2010-06-03T00:00:00"/>
    <x v="1"/>
    <x v="263"/>
    <n v="59080.32"/>
    <n v="2"/>
    <n v="0.04"/>
    <s v="40000-60000$"/>
  </r>
  <r>
    <n v="514"/>
    <s v="Jackson, Eric"/>
    <s v="Illinois"/>
    <x v="6"/>
    <s v="Account Management"/>
    <x v="1"/>
    <d v="1978-10-21T00:00:00"/>
    <d v="1998-06-12T00:00:00"/>
    <x v="1"/>
    <x v="497"/>
    <n v="82548.48000000001"/>
    <n v="4"/>
    <n v="0.12"/>
    <s v="60000-80000$"/>
  </r>
  <r>
    <n v="515"/>
    <s v="Lindsey, Deborah"/>
    <s v="New Jersey"/>
    <x v="6"/>
    <s v="Account Management"/>
    <x v="0"/>
    <d v="1973-02-14T00:00:00"/>
    <d v="1999-06-29T00:00:00"/>
    <x v="1"/>
    <x v="498"/>
    <n v="49749.504000000001"/>
    <n v="4"/>
    <n v="0.12"/>
    <s v="40000-60000$"/>
  </r>
  <r>
    <n v="516"/>
    <s v="Lawson, Erin"/>
    <s v="New York"/>
    <x v="6"/>
    <s v="Account Management"/>
    <x v="1"/>
    <d v="1982-02-13T00:00:00"/>
    <d v="2007-07-19T00:00:00"/>
    <x v="1"/>
    <x v="499"/>
    <n v="86636.160000000003"/>
    <n v="2"/>
    <n v="0.04"/>
    <s v="80000-100000$"/>
  </r>
  <r>
    <n v="517"/>
    <s v="Harper, Cynthia"/>
    <s v="Tennessee"/>
    <x v="6"/>
    <s v="Account Management"/>
    <x v="0"/>
    <d v="1971-07-12T00:00:00"/>
    <d v="2006-07-05T00:00:00"/>
    <x v="1"/>
    <x v="500"/>
    <n v="42506.880000000005"/>
    <n v="2"/>
    <n v="0.04"/>
    <s v="40000-60000$"/>
  </r>
  <r>
    <n v="518"/>
    <s v="Preston, Chris"/>
    <s v="New Jersey"/>
    <x v="6"/>
    <s v="Account Management"/>
    <x v="1"/>
    <d v="1972-12-17T00:00:00"/>
    <d v="1998-07-14T00:00:00"/>
    <x v="1"/>
    <x v="501"/>
    <n v="44268"/>
    <n v="1"/>
    <n v="0"/>
    <s v="40000-60000$"/>
  </r>
  <r>
    <n v="519"/>
    <s v="Schmidt, Michael"/>
    <s v="New Jersey"/>
    <x v="6"/>
    <s v="Account Management"/>
    <x v="1"/>
    <d v="1977-10-01T00:00:00"/>
    <d v="2004-07-05T00:00:00"/>
    <x v="1"/>
    <x v="502"/>
    <n v="41059.200000000004"/>
    <n v="2"/>
    <n v="0.04"/>
    <s v="20000-40000$"/>
  </r>
  <r>
    <n v="520"/>
    <s v="Ward, Williams"/>
    <s v="Tennessee"/>
    <x v="6"/>
    <s v="Account Management"/>
    <x v="1"/>
    <d v="1985-09-22T00:00:00"/>
    <d v="2008-08-13T00:00:00"/>
    <x v="1"/>
    <x v="503"/>
    <n v="60003.840000000004"/>
    <n v="2"/>
    <n v="0.04"/>
    <s v="40000-60000$"/>
  </r>
  <r>
    <n v="521"/>
    <s v="William, William"/>
    <s v="New York"/>
    <x v="6"/>
    <s v="Account Management"/>
    <x v="1"/>
    <d v="1978-07-25T00:00:00"/>
    <d v="2011-08-10T00:00:00"/>
    <x v="1"/>
    <x v="504"/>
    <n v="93288"/>
    <n v="1"/>
    <n v="0"/>
    <s v="80000-100000$"/>
  </r>
  <r>
    <n v="522"/>
    <s v="Gordon, Diane"/>
    <s v="New Jersey"/>
    <x v="6"/>
    <s v="Account Management"/>
    <x v="0"/>
    <d v="1985-03-26T00:00:00"/>
    <d v="2007-08-04T00:00:00"/>
    <x v="1"/>
    <x v="505"/>
    <n v="106080.59999999999"/>
    <n v="5"/>
    <n v="0.15"/>
    <s v="80000-100000$"/>
  </r>
  <r>
    <n v="523"/>
    <s v="Ramsey, Nathaniel"/>
    <s v="Delhi"/>
    <x v="6"/>
    <s v="Account Management"/>
    <x v="1"/>
    <d v="1970-02-23T00:00:00"/>
    <d v="2010-08-09T00:00:00"/>
    <x v="1"/>
    <x v="506"/>
    <n v="100325.99999999999"/>
    <n v="5"/>
    <n v="0.15"/>
    <s v="80000-100000$"/>
  </r>
  <r>
    <n v="524"/>
    <s v="Morrow, Richard"/>
    <s v="New Jersey"/>
    <x v="6"/>
    <s v="Account Management"/>
    <x v="1"/>
    <d v="1982-06-13T00:00:00"/>
    <d v="2010-08-24T00:00:00"/>
    <x v="1"/>
    <x v="493"/>
    <n v="74967.360000000001"/>
    <n v="2"/>
    <n v="0.04"/>
    <s v="60000-80000$"/>
  </r>
  <r>
    <n v="525"/>
    <s v="Andrews, Diane"/>
    <s v="New York"/>
    <x v="6"/>
    <s v="Account Management"/>
    <x v="0"/>
    <d v="1974-12-15T00:00:00"/>
    <d v="1998-08-21T00:00:00"/>
    <x v="189"/>
    <x v="507"/>
    <n v="20025.599999999999"/>
    <s v="NA"/>
    <n v="0"/>
    <s v="20000-40000$"/>
  </r>
  <r>
    <n v="526"/>
    <s v="Anderson, Teason"/>
    <s v="Illinois"/>
    <x v="6"/>
    <s v="Account Management"/>
    <x v="1"/>
    <d v="1962-08-17T00:00:00"/>
    <d v="1999-08-03T00:00:00"/>
    <x v="1"/>
    <x v="508"/>
    <n v="98393.999999999985"/>
    <n v="5"/>
    <n v="0.15"/>
    <s v="80000-100000$"/>
  </r>
  <r>
    <n v="527"/>
    <s v="Howell, Douglas"/>
    <s v="Washington, D.C."/>
    <x v="6"/>
    <s v="Account Management"/>
    <x v="1"/>
    <d v="1975-09-12T00:00:00"/>
    <d v="1999-08-08T00:00:00"/>
    <x v="1"/>
    <x v="509"/>
    <n v="49751.759999999995"/>
    <n v="5"/>
    <n v="0.15"/>
    <s v="40000-60000$"/>
  </r>
  <r>
    <n v="528"/>
    <s v="Vargas, Bryant"/>
    <s v="London"/>
    <x v="6"/>
    <s v="Account Management"/>
    <x v="1"/>
    <d v="1972-05-05T00:00:00"/>
    <d v="1999-08-21T00:00:00"/>
    <x v="1"/>
    <x v="510"/>
    <n v="90955.799999999988"/>
    <n v="5"/>
    <n v="0.15"/>
    <s v="60000-80000$"/>
  </r>
  <r>
    <n v="529"/>
    <s v="Long, Gary"/>
    <s v="Washington, D.C."/>
    <x v="6"/>
    <s v="Account Management"/>
    <x v="1"/>
    <d v="1981-07-29T00:00:00"/>
    <d v="2003-08-15T00:00:00"/>
    <x v="1"/>
    <x v="245"/>
    <n v="95983.680000000008"/>
    <n v="2"/>
    <n v="0.04"/>
    <s v="80000-100000$"/>
  </r>
  <r>
    <n v="530"/>
    <s v="Wiley, Gustavo"/>
    <s v="Sydney"/>
    <x v="6"/>
    <s v="Account Management"/>
    <x v="1"/>
    <d v="1975-03-31T00:00:00"/>
    <d v="2010-08-14T00:00:00"/>
    <x v="1"/>
    <x v="511"/>
    <n v="54578.999999999993"/>
    <n v="5"/>
    <n v="0.15"/>
    <s v="40000-60000$"/>
  </r>
  <r>
    <n v="531"/>
    <s v="Cannon, Jenny"/>
    <s v="Mississippi"/>
    <x v="6"/>
    <s v="Account Management"/>
    <x v="0"/>
    <d v="1987-03-12T00:00:00"/>
    <d v="2010-08-20T00:00:00"/>
    <x v="1"/>
    <x v="512"/>
    <n v="77521.920000000013"/>
    <n v="4"/>
    <n v="0.12"/>
    <s v="60000-80000$"/>
  </r>
  <r>
    <n v="532"/>
    <s v="Walters, Ann"/>
    <s v="Illinois"/>
    <x v="6"/>
    <s v="Account Management"/>
    <x v="0"/>
    <d v="1981-07-19T00:00:00"/>
    <d v="2010-08-31T00:00:00"/>
    <x v="1"/>
    <x v="513"/>
    <n v="68109.899999999994"/>
    <n v="5"/>
    <n v="0.15"/>
    <s v="40000-60000$"/>
  </r>
  <r>
    <n v="533"/>
    <s v="Espinoza, Derrell"/>
    <s v="London"/>
    <x v="6"/>
    <s v="Account Management"/>
    <x v="1"/>
    <d v="1978-04-02T00:00:00"/>
    <d v="2008-09-12T00:00:00"/>
    <x v="1"/>
    <x v="514"/>
    <n v="61971.840000000004"/>
    <n v="4"/>
    <n v="0.12"/>
    <s v="40000-60000$"/>
  </r>
  <r>
    <n v="534"/>
    <s v="Frank, William"/>
    <s v="Washington, D.C."/>
    <x v="6"/>
    <s v="Account Management"/>
    <x v="1"/>
    <d v="1976-10-14T00:00:00"/>
    <d v="2011-09-29T00:00:00"/>
    <x v="1"/>
    <x v="515"/>
    <n v="75210"/>
    <n v="5"/>
    <n v="0.15"/>
    <s v="60000-80000$"/>
  </r>
  <r>
    <n v="535"/>
    <s v="Austin, William"/>
    <s v="Tennessee"/>
    <x v="6"/>
    <s v="Account Management"/>
    <x v="1"/>
    <d v="1982-01-26T00:00:00"/>
    <d v="2007-09-10T00:00:00"/>
    <x v="1"/>
    <x v="478"/>
    <n v="78234.624000000011"/>
    <n v="2"/>
    <n v="0.04"/>
    <s v="60000-80000$"/>
  </r>
  <r>
    <n v="536"/>
    <s v="Fox, Ellen"/>
    <s v="Mississippi"/>
    <x v="6"/>
    <s v="Account Management"/>
    <x v="0"/>
    <d v="1970-04-16T00:00:00"/>
    <d v="2006-09-20T00:00:00"/>
    <x v="1"/>
    <x v="516"/>
    <n v="32712.960000000003"/>
    <n v="4"/>
    <n v="0.12"/>
    <s v="20000-40000$"/>
  </r>
  <r>
    <n v="537"/>
    <s v="Castillo, Sheri"/>
    <s v="Illinois"/>
    <x v="6"/>
    <s v="Account Management"/>
    <x v="0"/>
    <d v="1967-02-03T00:00:00"/>
    <d v="2006-09-26T00:00:00"/>
    <x v="1"/>
    <x v="517"/>
    <n v="45215.040000000001"/>
    <n v="2"/>
    <n v="0.04"/>
    <s v="40000-60000$"/>
  </r>
  <r>
    <n v="538"/>
    <s v="Cameron, John"/>
    <s v="Delhi"/>
    <x v="6"/>
    <s v="Account Management"/>
    <x v="1"/>
    <d v="1980-01-30T00:00:00"/>
    <d v="2000-09-18T00:00:00"/>
    <x v="1"/>
    <x v="518"/>
    <n v="120476.16000000002"/>
    <n v="4"/>
    <n v="0.12"/>
    <s v="100000$ &amp; Above"/>
  </r>
  <r>
    <n v="539"/>
    <s v="Wilson, Jessica"/>
    <s v="Mississippi"/>
    <x v="6"/>
    <s v="Account Management"/>
    <x v="0"/>
    <d v="1971-10-11T00:00:00"/>
    <d v="2001-09-04T00:00:00"/>
    <x v="1"/>
    <x v="519"/>
    <n v="34956"/>
    <n v="1"/>
    <n v="0"/>
    <s v="20000-40000$"/>
  </r>
  <r>
    <n v="540"/>
    <s v="Morton, Brian"/>
    <s v="Tennessee"/>
    <x v="6"/>
    <s v="Account Management"/>
    <x v="1"/>
    <d v="1974-05-17T00:00:00"/>
    <d v="2002-09-27T00:00:00"/>
    <x v="1"/>
    <x v="520"/>
    <n v="73896"/>
    <s v="NA"/>
    <n v="0"/>
    <s v="60000-80000$"/>
  </r>
  <r>
    <n v="541"/>
    <s v="Delgado, Dale"/>
    <s v="Sydney"/>
    <x v="6"/>
    <s v="Account Management"/>
    <x v="1"/>
    <d v="1975-12-30T00:00:00"/>
    <d v="2010-09-17T00:00:00"/>
    <x v="1"/>
    <x v="521"/>
    <n v="79497.600000000006"/>
    <n v="4"/>
    <n v="0.12"/>
    <s v="60000-80000$"/>
  </r>
  <r>
    <n v="542"/>
    <s v="Walls, Brian"/>
    <s v="New York"/>
    <x v="6"/>
    <s v="Account Management"/>
    <x v="1"/>
    <d v="1976-10-26T00:00:00"/>
    <d v="2008-10-21T00:00:00"/>
    <x v="1"/>
    <x v="522"/>
    <n v="30938.880000000005"/>
    <n v="4"/>
    <n v="0.12"/>
    <s v="20000-40000$"/>
  </r>
  <r>
    <n v="543"/>
    <s v="Mann, Lowell"/>
    <s v="Tennessee"/>
    <x v="6"/>
    <s v="Account Management"/>
    <x v="0"/>
    <d v="1971-05-22T00:00:00"/>
    <d v="2011-10-04T00:00:00"/>
    <x v="1"/>
    <x v="523"/>
    <n v="63300"/>
    <n v="1"/>
    <n v="0"/>
    <s v="60000-80000$"/>
  </r>
  <r>
    <n v="544"/>
    <s v="Herrera, Shawn"/>
    <s v="New Jersey"/>
    <x v="6"/>
    <s v="Account Management"/>
    <x v="1"/>
    <d v="1986-03-23T00:00:00"/>
    <d v="2011-10-15T00:00:00"/>
    <x v="1"/>
    <x v="524"/>
    <n v="106713.60000000001"/>
    <n v="4"/>
    <n v="0.12"/>
    <s v="80000-100000$"/>
  </r>
  <r>
    <n v="545"/>
    <s v="Hunter, Lisa"/>
    <s v="Mississippi"/>
    <x v="6"/>
    <s v="Account Management"/>
    <x v="0"/>
    <d v="1972-12-29T00:00:00"/>
    <d v="2007-10-17T00:00:00"/>
    <x v="1"/>
    <x v="525"/>
    <n v="67966.080000000002"/>
    <n v="4"/>
    <n v="0.12"/>
    <s v="60000-80000$"/>
  </r>
  <r>
    <n v="546"/>
    <s v="Chapman, Jessica"/>
    <s v="New Jersey"/>
    <x v="6"/>
    <s v="Account Management"/>
    <x v="0"/>
    <d v="1975-09-24T00:00:00"/>
    <d v="1998-10-16T00:00:00"/>
    <x v="1"/>
    <x v="526"/>
    <n v="63134.999999999993"/>
    <n v="5"/>
    <n v="0.15"/>
    <s v="40000-60000$"/>
  </r>
  <r>
    <n v="547"/>
    <s v="Bowman, Michael"/>
    <s v="New York"/>
    <x v="6"/>
    <s v="Account Management"/>
    <x v="1"/>
    <d v="1976-05-01T00:00:00"/>
    <d v="1998-10-18T00:00:00"/>
    <x v="1"/>
    <x v="527"/>
    <n v="57024"/>
    <n v="1"/>
    <n v="0"/>
    <s v="40000-60000$"/>
  </r>
  <r>
    <n v="548"/>
    <s v="Moses, Mark"/>
    <s v="Mississippi"/>
    <x v="6"/>
    <s v="Account Management"/>
    <x v="1"/>
    <d v="1976-10-18T00:00:00"/>
    <d v="1998-10-20T00:00:00"/>
    <x v="190"/>
    <x v="528"/>
    <n v="73355.520000000004"/>
    <n v="4"/>
    <n v="0.12"/>
    <s v="60000-80000$"/>
  </r>
  <r>
    <n v="549"/>
    <s v="Shannon, Kevin"/>
    <s v="London"/>
    <x v="6"/>
    <s v="Account Management"/>
    <x v="1"/>
    <d v="1982-05-06T00:00:00"/>
    <d v="2007-10-07T00:00:00"/>
    <x v="1"/>
    <x v="529"/>
    <n v="57987.6"/>
    <n v="5"/>
    <n v="0.15"/>
    <s v="40000-60000$"/>
  </r>
  <r>
    <n v="550"/>
    <s v="Stanley, Eric"/>
    <s v="Tennessee"/>
    <x v="6"/>
    <s v="Account Management"/>
    <x v="1"/>
    <d v="1986-03-21T00:00:00"/>
    <d v="2008-10-07T00:00:00"/>
    <x v="1"/>
    <x v="530"/>
    <n v="54678"/>
    <n v="1"/>
    <n v="0"/>
    <s v="40000-60000$"/>
  </r>
  <r>
    <n v="551"/>
    <s v="Ashley, Michael"/>
    <s v="Sydney"/>
    <x v="6"/>
    <s v="Account Management"/>
    <x v="1"/>
    <d v="1983-09-04T00:00:00"/>
    <d v="2010-10-26T00:00:00"/>
    <x v="1"/>
    <x v="531"/>
    <n v="75847.199999999997"/>
    <n v="1"/>
    <n v="0"/>
    <s v="60000-80000$"/>
  </r>
  <r>
    <n v="552"/>
    <s v="Holloway, Chris"/>
    <s v="Tennessee"/>
    <x v="6"/>
    <s v="Account Management"/>
    <x v="1"/>
    <d v="1983-07-16T00:00:00"/>
    <d v="2008-11-20T00:00:00"/>
    <x v="1"/>
    <x v="532"/>
    <n v="107303.04000000001"/>
    <n v="2"/>
    <n v="0.04"/>
    <s v="100000$ &amp; Above"/>
  </r>
  <r>
    <n v="553"/>
    <s v="Jennings, Gary"/>
    <s v="Illinois"/>
    <x v="6"/>
    <s v="Account Management"/>
    <x v="1"/>
    <d v="1972-07-11T00:00:00"/>
    <d v="2002-11-08T00:00:00"/>
    <x v="1"/>
    <x v="533"/>
    <n v="56284.800000000003"/>
    <n v="2"/>
    <n v="0.04"/>
    <s v="40000-60000$"/>
  </r>
  <r>
    <n v="554"/>
    <s v="Reid, Elizabeth"/>
    <s v="Mississippi"/>
    <x v="6"/>
    <s v="Account Management"/>
    <x v="0"/>
    <d v="1986-06-13T00:00:00"/>
    <d v="2006-11-26T00:00:00"/>
    <x v="1"/>
    <x v="534"/>
    <n v="90914.4"/>
    <n v="5"/>
    <n v="0.15"/>
    <s v="60000-80000$"/>
  </r>
  <r>
    <n v="555"/>
    <s v="Jenkins, Scott"/>
    <s v="Delhi"/>
    <x v="6"/>
    <s v="Account Management"/>
    <x v="1"/>
    <d v="1985-11-15T00:00:00"/>
    <d v="2009-11-20T00:00:00"/>
    <x v="1"/>
    <x v="383"/>
    <n v="72831.360000000001"/>
    <n v="4"/>
    <n v="0.12"/>
    <s v="60000-80000$"/>
  </r>
  <r>
    <n v="556"/>
    <s v="Glass, John"/>
    <s v="Mississippi"/>
    <x v="6"/>
    <s v="Account Management"/>
    <x v="1"/>
    <d v="1981-06-11T00:00:00"/>
    <d v="2008-12-27T00:00:00"/>
    <x v="1"/>
    <x v="535"/>
    <n v="78825.600000000006"/>
    <n v="4"/>
    <n v="0.12"/>
    <s v="60000-80000$"/>
  </r>
  <r>
    <n v="557"/>
    <s v="Woodard, Charles"/>
    <s v="New Jersey"/>
    <x v="6"/>
    <s v="Account Management"/>
    <x v="1"/>
    <d v="1980-07-17T00:00:00"/>
    <d v="2011-12-01T00:00:00"/>
    <x v="1"/>
    <x v="536"/>
    <n v="96337.920000000013"/>
    <n v="4"/>
    <n v="0.12"/>
    <s v="80000-100000$"/>
  </r>
  <r>
    <n v="558"/>
    <s v="Ford, Matt"/>
    <s v="New York"/>
    <x v="6"/>
    <s v="Analyst Team"/>
    <x v="1"/>
    <d v="1976-08-16T00:00:00"/>
    <d v="2011-12-06T00:00:00"/>
    <x v="1"/>
    <x v="537"/>
    <n v="68328.960000000006"/>
    <n v="4"/>
    <n v="0.12"/>
    <s v="60000-80000$"/>
  </r>
  <r>
    <n v="559"/>
    <s v="Solis, Daniel"/>
    <s v="Tennessee"/>
    <x v="6"/>
    <s v="Analyst Team"/>
    <x v="1"/>
    <d v="1983-02-04T00:00:00"/>
    <d v="2012-12-11T00:00:00"/>
    <x v="1"/>
    <x v="538"/>
    <n v="55810.560000000005"/>
    <n v="2"/>
    <n v="0.04"/>
    <s v="40000-60000$"/>
  </r>
  <r>
    <n v="560"/>
    <s v="Villarreal, Stephen"/>
    <s v="New Jersey"/>
    <x v="6"/>
    <s v="Analyst Team"/>
    <x v="1"/>
    <d v="1983-04-28T00:00:00"/>
    <d v="2008-12-25T00:00:00"/>
    <x v="1"/>
    <x v="539"/>
    <n v="110847.36"/>
    <n v="2"/>
    <n v="0.04"/>
    <s v="100000$ &amp; Above"/>
  </r>
  <r>
    <n v="561"/>
    <s v="Doyle, Leslie"/>
    <s v="Mississippi"/>
    <x v="6"/>
    <s v="Analyst Team"/>
    <x v="0"/>
    <d v="1979-02-21T00:00:00"/>
    <d v="1998-12-07T00:00:00"/>
    <x v="1"/>
    <x v="540"/>
    <n v="60480.000000000007"/>
    <n v="4"/>
    <n v="0.12"/>
    <s v="40000-60000$"/>
  </r>
  <r>
    <n v="562"/>
    <s v="Curry, Hunyen"/>
    <s v="Illinois"/>
    <x v="6"/>
    <s v="Account Management"/>
    <x v="1"/>
    <d v="1971-08-24T00:00:00"/>
    <d v="2001-12-24T00:00:00"/>
    <x v="1"/>
    <x v="541"/>
    <n v="16860.480000000003"/>
    <n v="4"/>
    <n v="0.12"/>
    <s v="0-20000$"/>
  </r>
  <r>
    <n v="563"/>
    <s v="Wells, Carlos"/>
    <s v="New Jersey"/>
    <x v="6"/>
    <s v="Account Management"/>
    <x v="1"/>
    <d v="1986-10-02T00:00:00"/>
    <d v="2007-12-30T00:00:00"/>
    <x v="1"/>
    <x v="542"/>
    <n v="53580"/>
    <n v="1"/>
    <n v="0"/>
    <s v="40000-60000$"/>
  </r>
  <r>
    <n v="564"/>
    <s v="Cabe, Max"/>
    <s v="New Jersey"/>
    <x v="6"/>
    <s v="Account Management"/>
    <x v="1"/>
    <d v="1981-11-08T00:00:00"/>
    <d v="2009-12-19T00:00:00"/>
    <x v="191"/>
    <x v="543"/>
    <n v="34838.1"/>
    <n v="5"/>
    <n v="0.15"/>
    <s v="20000-40000$"/>
  </r>
  <r>
    <n v="565"/>
    <s v="King, Taslim"/>
    <s v="Sydney"/>
    <x v="7"/>
    <s v="Quality Assurance"/>
    <x v="1"/>
    <d v="1987-04-11T00:00:00"/>
    <d v="2011-01-18T00:00:00"/>
    <x v="1"/>
    <x v="544"/>
    <n v="38024.063999999998"/>
    <n v="2"/>
    <n v="0.04"/>
    <s v="20000-40000$"/>
  </r>
  <r>
    <n v="566"/>
    <s v="Adkins, Michael"/>
    <s v="London"/>
    <x v="7"/>
    <s v="Quality Assurance"/>
    <x v="1"/>
    <d v="1973-07-01T00:00:00"/>
    <d v="2011-01-31T00:00:00"/>
    <x v="1"/>
    <x v="545"/>
    <n v="29808"/>
    <n v="1"/>
    <n v="0"/>
    <s v="20000-40000$"/>
  </r>
  <r>
    <n v="567"/>
    <s v="Fisher, Maria"/>
    <s v="Washington, D.C."/>
    <x v="7"/>
    <s v="Quality Assurance"/>
    <x v="0"/>
    <d v="1983-03-10T00:00:00"/>
    <d v="2012-01-01T00:00:00"/>
    <x v="1"/>
    <x v="546"/>
    <n v="65796"/>
    <n v="1"/>
    <n v="0"/>
    <s v="60000-80000$"/>
  </r>
  <r>
    <n v="568"/>
    <s v="Foster, Blane"/>
    <s v="New York"/>
    <x v="7"/>
    <s v="Quality Assurance"/>
    <x v="0"/>
    <d v="1986-04-17T00:00:00"/>
    <d v="2008-01-11T00:00:00"/>
    <x v="1"/>
    <x v="547"/>
    <n v="49443.072"/>
    <n v="4"/>
    <n v="0.12"/>
    <s v="40000-60000$"/>
  </r>
  <r>
    <n v="569"/>
    <s v="Rogers, Colleen"/>
    <s v="New Jersey"/>
    <x v="7"/>
    <s v="Quality Assurance"/>
    <x v="0"/>
    <d v="1971-08-29T00:00:00"/>
    <d v="2006-01-21T00:00:00"/>
    <x v="1"/>
    <x v="548"/>
    <n v="75558"/>
    <n v="1"/>
    <n v="0"/>
    <s v="60000-80000$"/>
  </r>
  <r>
    <n v="570"/>
    <s v="Wilcox, Robert"/>
    <s v="Madrid"/>
    <x v="7"/>
    <s v="Quality Assurance"/>
    <x v="1"/>
    <d v="1973-02-24T00:00:00"/>
    <d v="1998-01-11T00:00:00"/>
    <x v="1"/>
    <x v="549"/>
    <n v="115718.40000000001"/>
    <n v="4"/>
    <n v="0.12"/>
    <s v="100000$ &amp; Above"/>
  </r>
  <r>
    <n v="571"/>
    <s v="Abbott, James"/>
    <s v="Washington, D.C."/>
    <x v="7"/>
    <s v="Quality Assurance"/>
    <x v="1"/>
    <d v="1978-04-17T00:00:00"/>
    <d v="2000-01-01T00:00:00"/>
    <x v="1"/>
    <x v="550"/>
    <n v="39325.440000000002"/>
    <n v="4"/>
    <n v="0.12"/>
    <s v="20000-40000$"/>
  </r>
  <r>
    <n v="572"/>
    <s v="Kirk, Chris"/>
    <s v="Illinois"/>
    <x v="7"/>
    <s v="Quality Assurance"/>
    <x v="1"/>
    <d v="1977-10-30T00:00:00"/>
    <d v="2000-01-06T00:00:00"/>
    <x v="1"/>
    <x v="551"/>
    <n v="28210.560000000001"/>
    <n v="4"/>
    <n v="0.12"/>
    <s v="20000-40000$"/>
  </r>
  <r>
    <n v="573"/>
    <s v="Black, Cliff"/>
    <s v="London"/>
    <x v="7"/>
    <s v="Quality Assurance"/>
    <x v="1"/>
    <d v="1983-11-07T00:00:00"/>
    <d v="2003-01-04T00:00:00"/>
    <x v="1"/>
    <x v="552"/>
    <n v="113836.2"/>
    <n v="5"/>
    <n v="0.15"/>
    <s v="80000-100000$"/>
  </r>
  <r>
    <n v="574"/>
    <s v="Johnson, Mary Jo"/>
    <s v="New Jersey"/>
    <x v="7"/>
    <s v="Quality Assurance"/>
    <x v="0"/>
    <d v="1982-03-23T00:00:00"/>
    <d v="2008-01-01T00:00:00"/>
    <x v="1"/>
    <x v="553"/>
    <n v="100452"/>
    <s v="NA"/>
    <n v="0"/>
    <s v="100000$ &amp; Above"/>
  </r>
  <r>
    <n v="575"/>
    <s v="Moreno, Chris"/>
    <s v="Tennessee"/>
    <x v="7"/>
    <s v="Quality Assurance"/>
    <x v="1"/>
    <d v="1985-09-20T00:00:00"/>
    <d v="2009-01-02T00:00:00"/>
    <x v="192"/>
    <x v="554"/>
    <n v="89930.880000000005"/>
    <n v="2"/>
    <n v="0.04"/>
    <s v="80000-100000$"/>
  </r>
  <r>
    <n v="576"/>
    <s v="Alvarez, Steven"/>
    <s v="Delhi"/>
    <x v="7"/>
    <s v="Quality Assurance"/>
    <x v="1"/>
    <d v="1981-09-03T00:00:00"/>
    <d v="2011-02-13T00:00:00"/>
    <x v="1"/>
    <x v="555"/>
    <n v="111633.60000000001"/>
    <n v="2"/>
    <n v="0.04"/>
    <s v="100000$ &amp; Above"/>
  </r>
  <r>
    <n v="577"/>
    <s v="Strong, Lisa"/>
    <s v="Washington, D.C."/>
    <x v="7"/>
    <s v="Quality Assurance"/>
    <x v="0"/>
    <d v="1988-07-10T00:00:00"/>
    <d v="2007-02-10T00:00:00"/>
    <x v="1"/>
    <x v="556"/>
    <n v="65124"/>
    <s v="NA"/>
    <n v="0"/>
    <s v="60000-80000$"/>
  </r>
  <r>
    <n v="578"/>
    <s v="Charles, Jeffrey"/>
    <s v="Madrid"/>
    <x v="7"/>
    <s v="Quality Assurance"/>
    <x v="1"/>
    <d v="1970-02-03T00:00:00"/>
    <d v="2007-02-21T00:00:00"/>
    <x v="1"/>
    <x v="557"/>
    <n v="56297.279999999999"/>
    <n v="2"/>
    <n v="0.04"/>
    <s v="40000-60000$"/>
  </r>
  <r>
    <n v="579"/>
    <s v="Mason, Suzanne"/>
    <s v="Tennessee"/>
    <x v="7"/>
    <s v="Quality Assurance"/>
    <x v="0"/>
    <d v="1984-09-18T00:00:00"/>
    <d v="2007-02-28T00:00:00"/>
    <x v="1"/>
    <x v="558"/>
    <n v="83396.351999999999"/>
    <n v="2"/>
    <n v="0.04"/>
    <s v="80000-100000$"/>
  </r>
  <r>
    <n v="580"/>
    <s v="Acosta, Robert"/>
    <s v="Tennessee"/>
    <x v="7"/>
    <s v="Quality Assurance"/>
    <x v="1"/>
    <d v="1981-09-02T00:00:00"/>
    <d v="2007-02-24T00:00:00"/>
    <x v="1"/>
    <x v="559"/>
    <n v="53819.999999999993"/>
    <n v="5"/>
    <n v="0.15"/>
    <s v="40000-60000$"/>
  </r>
  <r>
    <n v="581"/>
    <s v="Pugh, Lawrence"/>
    <s v="Sydney"/>
    <x v="7"/>
    <s v="Quality Assurance"/>
    <x v="0"/>
    <d v="1966-04-21T00:00:00"/>
    <d v="1998-02-16T00:00:00"/>
    <x v="1"/>
    <x v="560"/>
    <n v="54551.399999999994"/>
    <n v="5"/>
    <n v="0.15"/>
    <s v="40000-60000$"/>
  </r>
  <r>
    <n v="582"/>
    <s v="McDaniel, Tamara"/>
    <s v="Illinois"/>
    <x v="7"/>
    <s v="Quality Assurance"/>
    <x v="0"/>
    <d v="1971-04-29T00:00:00"/>
    <d v="1999-02-05T00:00:00"/>
    <x v="1"/>
    <x v="561"/>
    <n v="43655.040000000001"/>
    <n v="2"/>
    <n v="0.04"/>
    <s v="40000-60000$"/>
  </r>
  <r>
    <n v="583"/>
    <s v="Hoffman, Brian D"/>
    <s v="New York"/>
    <x v="7"/>
    <s v="Quality Assurance"/>
    <x v="1"/>
    <d v="1975-02-10T00:00:00"/>
    <d v="1999-02-23T00:00:00"/>
    <x v="1"/>
    <x v="562"/>
    <n v="73567.799999999988"/>
    <n v="5"/>
    <n v="0.15"/>
    <s v="60000-80000$"/>
  </r>
  <r>
    <n v="584"/>
    <s v="Carpenter, Ronald"/>
    <s v="New Jersey"/>
    <x v="7"/>
    <s v="Quality Assurance"/>
    <x v="1"/>
    <d v="1973-09-21T00:00:00"/>
    <d v="2000-02-01T00:00:00"/>
    <x v="1"/>
    <x v="563"/>
    <n v="20901.888000000003"/>
    <n v="4"/>
    <n v="0.12"/>
    <s v="0-20000$"/>
  </r>
  <r>
    <n v="585"/>
    <s v="Stevens, Andrew"/>
    <s v="London"/>
    <x v="7"/>
    <s v="Quality Assurance"/>
    <x v="1"/>
    <d v="1979-01-13T00:00:00"/>
    <d v="2004-02-10T00:00:00"/>
    <x v="1"/>
    <x v="564"/>
    <n v="77508"/>
    <n v="1"/>
    <n v="0"/>
    <s v="60000-80000$"/>
  </r>
  <r>
    <n v="586"/>
    <s v="Harrell, Cristin"/>
    <s v="Madrid"/>
    <x v="7"/>
    <s v="Quality Assurance"/>
    <x v="0"/>
    <d v="1978-12-13T00:00:00"/>
    <d v="2011-02-07T00:00:00"/>
    <x v="1"/>
    <x v="565"/>
    <n v="96312"/>
    <s v="NA"/>
    <n v="0"/>
    <s v="80000-100000$"/>
  </r>
  <r>
    <n v="587"/>
    <s v="Dyer, Carrie"/>
    <s v="New Jersey"/>
    <x v="7"/>
    <s v="Quality Assurance"/>
    <x v="0"/>
    <d v="1973-09-03T00:00:00"/>
    <d v="2012-03-22T00:00:00"/>
    <x v="1"/>
    <x v="566"/>
    <n v="78685.2"/>
    <s v="NA"/>
    <n v="0"/>
    <s v="60000-80000$"/>
  </r>
  <r>
    <n v="588"/>
    <s v="Blankenship, Roger"/>
    <s v="Tennessee"/>
    <x v="7"/>
    <s v="Quality Assurance"/>
    <x v="1"/>
    <d v="1971-02-27T00:00:00"/>
    <d v="2006-03-08T00:00:00"/>
    <x v="1"/>
    <x v="567"/>
    <n v="105786.24000000001"/>
    <n v="4"/>
    <n v="0.12"/>
    <s v="80000-100000$"/>
  </r>
  <r>
    <n v="589"/>
    <s v="Barnes, Grant"/>
    <s v="Illinois"/>
    <x v="7"/>
    <s v="Quality Assurance"/>
    <x v="1"/>
    <d v="1975-05-22T00:00:00"/>
    <d v="1998-03-07T00:00:00"/>
    <x v="1"/>
    <x v="568"/>
    <n v="17713.68"/>
    <n v="5"/>
    <n v="0.15"/>
    <s v="0-20000$"/>
  </r>
  <r>
    <n v="590"/>
    <s v="Turner, Ray"/>
    <s v="Mississippi"/>
    <x v="7"/>
    <s v="Quality Assurance"/>
    <x v="1"/>
    <d v="1968-06-12T00:00:00"/>
    <d v="1998-03-15T00:00:00"/>
    <x v="1"/>
    <x v="569"/>
    <n v="24718.560000000001"/>
    <n v="5"/>
    <n v="0.15"/>
    <s v="20000-40000$"/>
  </r>
  <r>
    <n v="591"/>
    <s v="Solomon, Michael"/>
    <s v="New York"/>
    <x v="7"/>
    <s v="Quality Assurance"/>
    <x v="1"/>
    <d v="1975-10-09T00:00:00"/>
    <d v="1999-03-26T00:00:00"/>
    <x v="193"/>
    <x v="570"/>
    <n v="80605.799999999988"/>
    <n v="5"/>
    <n v="0.15"/>
    <s v="60000-80000$"/>
  </r>
  <r>
    <n v="592"/>
    <s v="Clark, William"/>
    <s v="Illinois"/>
    <x v="7"/>
    <s v="Quality Assurance"/>
    <x v="1"/>
    <d v="1978-06-22T00:00:00"/>
    <d v="2006-03-17T00:00:00"/>
    <x v="1"/>
    <x v="571"/>
    <n v="107240.64"/>
    <n v="2"/>
    <n v="0.04"/>
    <s v="100000$ &amp; Above"/>
  </r>
  <r>
    <n v="593"/>
    <s v="Tyler, Javier"/>
    <s v="Mississippi"/>
    <x v="7"/>
    <s v="Quality Assurance"/>
    <x v="1"/>
    <d v="1986-04-07T00:00:00"/>
    <d v="2007-03-12T00:00:00"/>
    <x v="1"/>
    <x v="572"/>
    <n v="60167.999999999993"/>
    <n v="5"/>
    <n v="0.15"/>
    <s v="40000-60000$"/>
  </r>
  <r>
    <n v="594"/>
    <s v="Owens, Dwight"/>
    <s v="Illinois"/>
    <x v="7"/>
    <s v="Quality Assurance"/>
    <x v="1"/>
    <d v="1970-10-26T00:00:00"/>
    <d v="2012-04-17T00:00:00"/>
    <x v="1"/>
    <x v="573"/>
    <n v="92023.680000000008"/>
    <n v="4"/>
    <n v="0.12"/>
    <s v="80000-100000$"/>
  </r>
  <r>
    <n v="595"/>
    <s v="Schroeder, Bennet"/>
    <s v="Tennessee"/>
    <x v="7"/>
    <s v="Quality Assurance"/>
    <x v="1"/>
    <d v="1972-01-04T00:00:00"/>
    <d v="2007-04-11T00:00:00"/>
    <x v="1"/>
    <x v="574"/>
    <n v="99240"/>
    <s v="NA"/>
    <n v="0"/>
    <s v="80000-100000$"/>
  </r>
  <r>
    <n v="596"/>
    <s v="Henry, Craig"/>
    <s v="Sydney"/>
    <x v="7"/>
    <s v="Quality Assurance"/>
    <x v="1"/>
    <d v="1971-10-10T00:00:00"/>
    <d v="1998-04-11T00:00:00"/>
    <x v="1"/>
    <x v="575"/>
    <n v="84336"/>
    <s v="NA"/>
    <n v="0"/>
    <s v="80000-100000$"/>
  </r>
  <r>
    <n v="597"/>
    <s v="Guzman, Don"/>
    <s v="Tennessee"/>
    <x v="7"/>
    <s v="Quality Assurance"/>
    <x v="1"/>
    <d v="1964-12-19T00:00:00"/>
    <d v="2000-04-26T00:00:00"/>
    <x v="1"/>
    <x v="576"/>
    <n v="93312"/>
    <s v="NA"/>
    <n v="0"/>
    <s v="80000-100000$"/>
  </r>
  <r>
    <n v="598"/>
    <s v="Marks, LaReina"/>
    <s v="Illinois"/>
    <x v="7"/>
    <s v="Quality Assurance"/>
    <x v="0"/>
    <d v="1986-10-14T00:00:00"/>
    <d v="2006-05-19T00:00:00"/>
    <x v="1"/>
    <x v="577"/>
    <n v="52122.6"/>
    <n v="5"/>
    <n v="0.15"/>
    <s v="40000-60000$"/>
  </r>
  <r>
    <n v="599"/>
    <s v="Aguilar, Kevin"/>
    <s v="Illinois"/>
    <x v="7"/>
    <s v="Quality Assurance"/>
    <x v="1"/>
    <d v="1975-11-12T00:00:00"/>
    <d v="1999-05-10T00:00:00"/>
    <x v="1"/>
    <x v="559"/>
    <n v="46800"/>
    <s v="NA"/>
    <n v="0"/>
    <s v="40000-60000$"/>
  </r>
  <r>
    <n v="600"/>
    <s v="Gaines, Sheela"/>
    <s v="Sydney"/>
    <x v="7"/>
    <s v="Quality Assurance"/>
    <x v="0"/>
    <d v="1979-05-07T00:00:00"/>
    <d v="1999-06-01T00:00:00"/>
    <x v="1"/>
    <x v="578"/>
    <n v="93004.800000000003"/>
    <n v="4"/>
    <n v="0.12"/>
    <s v="80000-100000$"/>
  </r>
  <r>
    <n v="601"/>
    <s v="Rush, Lateef"/>
    <s v="Illinois"/>
    <x v="7"/>
    <s v="Quality Assurance"/>
    <x v="0"/>
    <d v="1984-07-24T00:00:00"/>
    <d v="2003-06-03T00:00:00"/>
    <x v="1"/>
    <x v="579"/>
    <n v="38337.600000000006"/>
    <n v="4"/>
    <n v="0.12"/>
    <s v="20000-40000$"/>
  </r>
  <r>
    <n v="602"/>
    <s v="Munoz, Michael"/>
    <s v="Illinois"/>
    <x v="7"/>
    <s v="Quality Assurance"/>
    <x v="1"/>
    <d v="1972-09-08T00:00:00"/>
    <d v="2003-06-21T00:00:00"/>
    <x v="1"/>
    <x v="580"/>
    <n v="40309.799999999996"/>
    <n v="5"/>
    <n v="0.15"/>
    <s v="20000-40000$"/>
  </r>
  <r>
    <n v="603"/>
    <s v="Horton, Cleatis"/>
    <s v="Sydney"/>
    <x v="7"/>
    <s v="Quality Assurance"/>
    <x v="0"/>
    <d v="1974-02-25T00:00:00"/>
    <d v="2010-06-21T00:00:00"/>
    <x v="1"/>
    <x v="581"/>
    <n v="25896"/>
    <s v="NA"/>
    <n v="0"/>
    <s v="20000-40000$"/>
  </r>
  <r>
    <n v="604"/>
    <s v="Lane, Brandyn"/>
    <s v="Delhi"/>
    <x v="7"/>
    <s v="Quality Assurance"/>
    <x v="0"/>
    <d v="1984-10-17T00:00:00"/>
    <d v="2011-07-02T00:00:00"/>
    <x v="1"/>
    <x v="582"/>
    <n v="58219.200000000004"/>
    <n v="2"/>
    <n v="0.04"/>
    <s v="40000-60000$"/>
  </r>
  <r>
    <n v="605"/>
    <s v="Duncan, George"/>
    <s v="Mississippi"/>
    <x v="7"/>
    <s v="Quality Assurance"/>
    <x v="1"/>
    <d v="1984-10-09T00:00:00"/>
    <d v="2007-07-10T00:00:00"/>
    <x v="1"/>
    <x v="583"/>
    <n v="72844.800000000003"/>
    <n v="4"/>
    <n v="0.12"/>
    <s v="60000-80000$"/>
  </r>
  <r>
    <n v="606"/>
    <s v="Bruce, Kevin"/>
    <s v="Delhi"/>
    <x v="7"/>
    <s v="Quality Assurance"/>
    <x v="1"/>
    <d v="1982-01-17T00:00:00"/>
    <d v="2007-07-30T00:00:00"/>
    <x v="1"/>
    <x v="584"/>
    <n v="36547.919999999998"/>
    <n v="5"/>
    <n v="0.15"/>
    <s v="20000-40000$"/>
  </r>
  <r>
    <n v="607"/>
    <s v="Ruiz, Randall"/>
    <s v="New Jersey"/>
    <x v="7"/>
    <s v="Quality Assurance"/>
    <x v="1"/>
    <d v="1972-08-27T00:00:00"/>
    <d v="1999-07-19T00:00:00"/>
    <x v="1"/>
    <x v="585"/>
    <n v="80424"/>
    <n v="1"/>
    <n v="0"/>
    <s v="80000-100000$"/>
  </r>
  <r>
    <n v="608"/>
    <s v="Warner, Stephen"/>
    <s v="London"/>
    <x v="7"/>
    <s v="Quality Assurance"/>
    <x v="1"/>
    <d v="1972-07-20T00:00:00"/>
    <d v="2001-07-10T00:00:00"/>
    <x v="1"/>
    <x v="586"/>
    <n v="58381.440000000002"/>
    <n v="2"/>
    <n v="0.04"/>
    <s v="40000-60000$"/>
  </r>
  <r>
    <n v="609"/>
    <s v="Glenn, Christopher"/>
    <s v="Tennessee"/>
    <x v="7"/>
    <s v="Quality Assurance"/>
    <x v="1"/>
    <d v="1975-06-24T00:00:00"/>
    <d v="2003-07-13T00:00:00"/>
    <x v="1"/>
    <x v="587"/>
    <n v="58488"/>
    <n v="1"/>
    <n v="0"/>
    <s v="40000-60000$"/>
  </r>
  <r>
    <n v="610"/>
    <s v="Vega, Alexandra"/>
    <s v="Madrid"/>
    <x v="7"/>
    <s v="Quality Assurance"/>
    <x v="1"/>
    <d v="1984-10-01T00:00:00"/>
    <d v="2006-07-04T00:00:00"/>
    <x v="1"/>
    <x v="588"/>
    <n v="88272"/>
    <s v="NA"/>
    <n v="0"/>
    <s v="80000-100000$"/>
  </r>
  <r>
    <n v="611"/>
    <s v="Murphy, Jeff"/>
    <s v="New Jersey"/>
    <x v="7"/>
    <s v="Quality Assurance"/>
    <x v="1"/>
    <d v="1983-09-15T00:00:00"/>
    <d v="2011-08-04T00:00:00"/>
    <x v="1"/>
    <x v="589"/>
    <n v="91284.48000000001"/>
    <n v="4"/>
    <n v="0.12"/>
    <s v="80000-100000$"/>
  </r>
  <r>
    <n v="612"/>
    <s v="Middleton, Jen"/>
    <s v="Sydney"/>
    <x v="7"/>
    <s v="Quality Assurance"/>
    <x v="0"/>
    <d v="1979-01-25T00:00:00"/>
    <d v="1998-08-05T00:00:00"/>
    <x v="194"/>
    <x v="590"/>
    <n v="94740"/>
    <n v="1"/>
    <n v="0"/>
    <s v="80000-100000$"/>
  </r>
  <r>
    <n v="613"/>
    <s v="Walter, Michael"/>
    <s v="Madrid"/>
    <x v="7"/>
    <s v="Quality Assurance"/>
    <x v="1"/>
    <d v="1988-04-06T00:00:00"/>
    <d v="2012-09-05T00:00:00"/>
    <x v="1"/>
    <x v="591"/>
    <n v="103488"/>
    <n v="1"/>
    <n v="0"/>
    <s v="100000$ &amp; Above"/>
  </r>
  <r>
    <n v="614"/>
    <s v="Ferguson, John"/>
    <s v="London"/>
    <x v="7"/>
    <s v="Quality Assurance"/>
    <x v="1"/>
    <d v="1976-02-28T00:00:00"/>
    <d v="2006-09-15T00:00:00"/>
    <x v="1"/>
    <x v="592"/>
    <n v="53339.520000000004"/>
    <n v="2"/>
    <n v="0.04"/>
    <s v="40000-60000$"/>
  </r>
  <r>
    <n v="615"/>
    <s v="Dennis, Paul"/>
    <s v="Washington, D.C."/>
    <x v="7"/>
    <s v="Quality Assurance"/>
    <x v="1"/>
    <d v="1973-02-06T00:00:00"/>
    <d v="1999-09-03T00:00:00"/>
    <x v="1"/>
    <x v="593"/>
    <n v="81715.200000000012"/>
    <n v="4"/>
    <n v="0.12"/>
    <s v="60000-80000$"/>
  </r>
  <r>
    <n v="616"/>
    <s v="Collier, Dean"/>
    <s v="Tennessee"/>
    <x v="7"/>
    <s v="Quality Assurance"/>
    <x v="1"/>
    <d v="1964-11-23T00:00:00"/>
    <d v="1999-09-04T00:00:00"/>
    <x v="1"/>
    <x v="594"/>
    <n v="63314.399999999994"/>
    <n v="5"/>
    <n v="0.15"/>
    <s v="40000-60000$"/>
  </r>
  <r>
    <n v="617"/>
    <s v="Santiago, Michael"/>
    <s v="Illinois"/>
    <x v="7"/>
    <s v="Quality Assurance"/>
    <x v="1"/>
    <d v="1970-05-28T00:00:00"/>
    <d v="1999-09-20T00:00:00"/>
    <x v="1"/>
    <x v="133"/>
    <n v="56820"/>
    <n v="1"/>
    <n v="0"/>
    <s v="40000-60000$"/>
  </r>
  <r>
    <n v="618"/>
    <s v="Paul, Michael"/>
    <s v="Delhi"/>
    <x v="7"/>
    <s v="Quality Assurance"/>
    <x v="1"/>
    <d v="1976-06-23T00:00:00"/>
    <d v="2004-09-07T00:00:00"/>
    <x v="1"/>
    <x v="60"/>
    <n v="44035.799999999996"/>
    <n v="5"/>
    <n v="0.15"/>
    <s v="20000-40000$"/>
  </r>
  <r>
    <n v="619"/>
    <s v="Branch, Brady"/>
    <s v="Sydney"/>
    <x v="7"/>
    <s v="Quality Assurance"/>
    <x v="1"/>
    <d v="1971-02-02T00:00:00"/>
    <d v="2008-09-29T00:00:00"/>
    <x v="1"/>
    <x v="595"/>
    <n v="59781.599999999999"/>
    <n v="5"/>
    <n v="0.15"/>
    <s v="40000-60000$"/>
  </r>
  <r>
    <n v="620"/>
    <s v="Hughes, Kevin"/>
    <s v="Madrid"/>
    <x v="7"/>
    <s v="Quality Assurance"/>
    <x v="1"/>
    <d v="1982-08-04T00:00:00"/>
    <d v="2009-09-22T00:00:00"/>
    <x v="1"/>
    <x v="596"/>
    <n v="32002.199999999997"/>
    <n v="5"/>
    <n v="0.15"/>
    <s v="20000-40000$"/>
  </r>
  <r>
    <n v="621"/>
    <s v="Harrington, Aron"/>
    <s v="Mississippi"/>
    <x v="7"/>
    <s v="Quality Assurance"/>
    <x v="1"/>
    <d v="1983-02-18T00:00:00"/>
    <d v="2012-10-13T00:00:00"/>
    <x v="1"/>
    <x v="597"/>
    <n v="35721.299999999996"/>
    <n v="5"/>
    <n v="0.15"/>
    <s v="20000-40000$"/>
  </r>
  <r>
    <n v="622"/>
    <s v="Hatfield, Carl"/>
    <s v="New Jersey"/>
    <x v="7"/>
    <s v="Quality Assurance"/>
    <x v="1"/>
    <d v="1970-01-04T00:00:00"/>
    <d v="2010-10-18T00:00:00"/>
    <x v="1"/>
    <x v="598"/>
    <n v="75636"/>
    <n v="1"/>
    <n v="0"/>
    <s v="60000-80000$"/>
  </r>
  <r>
    <n v="623"/>
    <s v="Torres, Bruce"/>
    <s v="London"/>
    <x v="7"/>
    <s v="Quality Assurance"/>
    <x v="1"/>
    <d v="1984-10-23T00:00:00"/>
    <d v="2006-10-12T00:00:00"/>
    <x v="1"/>
    <x v="599"/>
    <n v="38544"/>
    <n v="1"/>
    <n v="0"/>
    <s v="20000-40000$"/>
  </r>
  <r>
    <n v="624"/>
    <s v="McCormick, Hsi"/>
    <s v="London"/>
    <x v="7"/>
    <s v="Quality Assurance"/>
    <x v="0"/>
    <d v="1978-01-01T00:00:00"/>
    <d v="1998-10-02T00:00:00"/>
    <x v="1"/>
    <x v="600"/>
    <n v="79363.200000000012"/>
    <n v="4"/>
    <n v="0.12"/>
    <s v="60000-80000$"/>
  </r>
  <r>
    <n v="625"/>
    <s v="Miles, Kenneth"/>
    <s v="Delhi"/>
    <x v="7"/>
    <s v="Quality Assurance"/>
    <x v="1"/>
    <d v="1979-06-08T00:00:00"/>
    <d v="1998-10-10T00:00:00"/>
    <x v="1"/>
    <x v="601"/>
    <n v="99353.279999999999"/>
    <n v="2"/>
    <n v="0.04"/>
    <s v="80000-100000$"/>
  </r>
  <r>
    <n v="626"/>
    <s v="Massey, Mark"/>
    <s v="Tennessee"/>
    <x v="7"/>
    <s v="Quality Assurance"/>
    <x v="1"/>
    <d v="1977-03-15T00:00:00"/>
    <d v="1998-10-13T00:00:00"/>
    <x v="1"/>
    <x v="602"/>
    <n v="93021.659999999989"/>
    <n v="5"/>
    <n v="0.15"/>
    <s v="80000-100000$"/>
  </r>
  <r>
    <n v="627"/>
    <s v="Cooper, Lisa"/>
    <s v="Illinois"/>
    <x v="7"/>
    <s v="Quality Assurance"/>
    <x v="0"/>
    <d v="1985-10-21T00:00:00"/>
    <d v="2008-10-24T00:00:00"/>
    <x v="1"/>
    <x v="603"/>
    <n v="40475.399999999994"/>
    <n v="5"/>
    <n v="0.15"/>
    <s v="20000-40000$"/>
  </r>
  <r>
    <n v="628"/>
    <s v="Monroe, Justin"/>
    <s v="Delhi"/>
    <x v="7"/>
    <s v="Quality Assurance"/>
    <x v="1"/>
    <d v="1989-07-11T00:00:00"/>
    <d v="2011-11-06T00:00:00"/>
    <x v="1"/>
    <x v="604"/>
    <n v="75660"/>
    <s v="NA"/>
    <n v="0"/>
    <s v="60000-80000$"/>
  </r>
  <r>
    <n v="629"/>
    <s v="Obrien, Madelyn"/>
    <s v="New Jersey"/>
    <x v="7"/>
    <s v="Quality Assurance"/>
    <x v="0"/>
    <d v="1976-05-09T00:00:00"/>
    <d v="2012-11-06T00:00:00"/>
    <x v="1"/>
    <x v="605"/>
    <n v="69501.119999999995"/>
    <n v="2"/>
    <n v="0.04"/>
    <s v="60000-80000$"/>
  </r>
  <r>
    <n v="630"/>
    <s v="Woods, Marcus"/>
    <s v="Tennessee"/>
    <x v="7"/>
    <s v="Quality Assurance"/>
    <x v="1"/>
    <d v="1975-02-06T00:00:00"/>
    <d v="2007-11-12T00:00:00"/>
    <x v="1"/>
    <x v="606"/>
    <n v="60515.520000000004"/>
    <n v="2"/>
    <n v="0.04"/>
    <s v="40000-60000$"/>
  </r>
  <r>
    <n v="631"/>
    <s v="Hoover, Evangeline"/>
    <s v="New Jersey"/>
    <x v="7"/>
    <s v="Quality Assurance"/>
    <x v="0"/>
    <d v="1979-07-13T00:00:00"/>
    <d v="2010-11-04T00:00:00"/>
    <x v="72"/>
    <x v="607"/>
    <n v="79728"/>
    <s v="NA"/>
    <n v="0"/>
    <s v="60000-80000$"/>
  </r>
  <r>
    <n v="632"/>
    <s v="Dean, Gayla"/>
    <s v="London"/>
    <x v="7"/>
    <s v="Quality Assurance"/>
    <x v="1"/>
    <d v="1970-03-22T00:00:00"/>
    <d v="1999-11-15T00:00:00"/>
    <x v="1"/>
    <x v="608"/>
    <n v="73704.960000000006"/>
    <n v="4"/>
    <n v="0.12"/>
    <s v="60000-80000$"/>
  </r>
  <r>
    <n v="633"/>
    <s v="Holt, Robert"/>
    <s v="Sydney"/>
    <x v="7"/>
    <s v="Quality Assurance"/>
    <x v="1"/>
    <d v="1981-02-28T00:00:00"/>
    <d v="2008-12-15T00:00:00"/>
    <x v="1"/>
    <x v="609"/>
    <n v="74382"/>
    <n v="5"/>
    <n v="0.15"/>
    <s v="60000-80000$"/>
  </r>
  <r>
    <n v="634"/>
    <s v="Hodge, Craig"/>
    <s v="New York"/>
    <x v="7"/>
    <s v="Quality Assurance"/>
    <x v="1"/>
    <d v="1982-10-20T00:00:00"/>
    <d v="2007-12-01T00:00:00"/>
    <x v="1"/>
    <x v="610"/>
    <n v="31842.048000000006"/>
    <n v="4"/>
    <n v="0.12"/>
    <s v="20000-40000$"/>
  </r>
  <r>
    <n v="635"/>
    <s v="Avila, Jody"/>
    <s v="Sydney"/>
    <x v="7"/>
    <s v="Quality Assurance"/>
    <x v="1"/>
    <d v="1980-11-15T00:00:00"/>
    <d v="2010-12-03T00:00:00"/>
    <x v="1"/>
    <x v="611"/>
    <n v="45034.752"/>
    <n v="4"/>
    <n v="0.12"/>
    <s v="40000-60000$"/>
  </r>
  <r>
    <n v="636"/>
    <s v="Velez, Letitia"/>
    <s v="Madrid"/>
    <x v="7"/>
    <s v="Quality Assurance"/>
    <x v="0"/>
    <d v="1973-07-11T00:00:00"/>
    <d v="2010-12-09T00:00:00"/>
    <x v="1"/>
    <x v="612"/>
    <n v="41196"/>
    <s v="NA"/>
    <n v="0"/>
    <s v="40000-60000$"/>
  </r>
  <r>
    <n v="637"/>
    <s v="Baldwin, Ray"/>
    <s v="London"/>
    <x v="7"/>
    <s v="Quality Assurance"/>
    <x v="1"/>
    <d v="1981-04-17T00:00:00"/>
    <d v="1999-12-20T00:00:00"/>
    <x v="1"/>
    <x v="613"/>
    <n v="57900"/>
    <s v="NA"/>
    <n v="0"/>
    <s v="40000-60000$"/>
  </r>
  <r>
    <n v="638"/>
    <s v="George, Jessica"/>
    <s v="Mississippi"/>
    <x v="7"/>
    <s v="Quality Control"/>
    <x v="0"/>
    <d v="1974-09-26T00:00:00"/>
    <d v="2007-01-05T00:00:00"/>
    <x v="1"/>
    <x v="614"/>
    <n v="87547.199999999997"/>
    <n v="2"/>
    <n v="0.04"/>
    <s v="80000-100000$"/>
  </r>
  <r>
    <n v="639"/>
    <s v="Rodgers, Daniel"/>
    <s v="Tennessee"/>
    <x v="7"/>
    <s v="Quality Control"/>
    <x v="1"/>
    <d v="1977-10-29T00:00:00"/>
    <d v="2007-01-08T00:00:00"/>
    <x v="1"/>
    <x v="615"/>
    <n v="87340.2"/>
    <n v="5"/>
    <n v="0.15"/>
    <s v="60000-80000$"/>
  </r>
  <r>
    <n v="640"/>
    <s v="Giles, Kathleen"/>
    <s v="Tennessee"/>
    <x v="7"/>
    <s v="Quality Control"/>
    <x v="0"/>
    <d v="1976-06-01T00:00:00"/>
    <d v="2007-01-09T00:00:00"/>
    <x v="1"/>
    <x v="616"/>
    <n v="57919.68"/>
    <n v="2"/>
    <n v="0.04"/>
    <s v="40000-60000$"/>
  </r>
  <r>
    <n v="641"/>
    <s v="Kelley, Nancy"/>
    <s v="Tennessee"/>
    <x v="7"/>
    <s v="Quality Control"/>
    <x v="0"/>
    <d v="1983-07-20T00:00:00"/>
    <d v="2007-01-24T00:00:00"/>
    <x v="1"/>
    <x v="617"/>
    <n v="77115.600000000006"/>
    <s v="NA"/>
    <n v="0"/>
    <s v="60000-80000$"/>
  </r>
  <r>
    <n v="642"/>
    <s v="Armstrong, David"/>
    <s v="Madrid"/>
    <x v="7"/>
    <s v="Quality Control"/>
    <x v="1"/>
    <d v="1969-01-18T00:00:00"/>
    <d v="1998-01-31T00:00:00"/>
    <x v="195"/>
    <x v="618"/>
    <n v="54036"/>
    <s v="NA"/>
    <n v="0"/>
    <s v="40000-60000$"/>
  </r>
  <r>
    <n v="643"/>
    <s v="Barrett, John"/>
    <s v="Delhi"/>
    <x v="7"/>
    <s v="Quality Control"/>
    <x v="1"/>
    <d v="1978-07-08T00:00:00"/>
    <d v="2000-01-24T00:00:00"/>
    <x v="196"/>
    <x v="203"/>
    <n v="42552"/>
    <n v="1"/>
    <n v="0"/>
    <s v="40000-60000$"/>
  </r>
  <r>
    <n v="644"/>
    <s v="Quinn, Cinnamon"/>
    <s v="Delhi"/>
    <x v="7"/>
    <s v="Quality Control"/>
    <x v="0"/>
    <d v="1982-06-26T00:00:00"/>
    <d v="2001-01-27T00:00:00"/>
    <x v="1"/>
    <x v="619"/>
    <n v="23742.899999999998"/>
    <n v="5"/>
    <n v="0.15"/>
    <s v="20000-40000$"/>
  </r>
  <r>
    <n v="645"/>
    <s v="Keller, Jason"/>
    <s v="Washington, D.C."/>
    <x v="7"/>
    <s v="Quality Control"/>
    <x v="1"/>
    <d v="1973-04-16T00:00:00"/>
    <d v="2011-01-20T00:00:00"/>
    <x v="1"/>
    <x v="620"/>
    <n v="66612"/>
    <s v="NA"/>
    <n v="0"/>
    <s v="60000-80000$"/>
  </r>
  <r>
    <n v="646"/>
    <s v="Sparks, Terri"/>
    <s v="Madrid"/>
    <x v="7"/>
    <s v="Quality Control"/>
    <x v="1"/>
    <d v="1977-09-30T00:00:00"/>
    <d v="2011-01-25T00:00:00"/>
    <x v="1"/>
    <x v="621"/>
    <n v="64018.2"/>
    <n v="5"/>
    <n v="0.15"/>
    <s v="40000-60000$"/>
  </r>
  <r>
    <n v="647"/>
    <s v="Lang, Dana"/>
    <s v="Mississippi"/>
    <x v="7"/>
    <s v="Quality Control"/>
    <x v="0"/>
    <d v="1978-06-01T00:00:00"/>
    <d v="2011-02-10T00:00:00"/>
    <x v="1"/>
    <x v="622"/>
    <n v="33396"/>
    <n v="5"/>
    <n v="0.15"/>
    <s v="20000-40000$"/>
  </r>
  <r>
    <n v="648"/>
    <s v="Singleton, David"/>
    <s v="Mississippi"/>
    <x v="7"/>
    <s v="Quality Control"/>
    <x v="1"/>
    <d v="1982-03-12T00:00:00"/>
    <d v="2007-02-05T00:00:00"/>
    <x v="1"/>
    <x v="623"/>
    <n v="24090"/>
    <n v="1"/>
    <n v="0"/>
    <s v="20000-40000$"/>
  </r>
  <r>
    <n v="649"/>
    <s v="Hensley, William"/>
    <s v="Illinois"/>
    <x v="7"/>
    <s v="Quality Control"/>
    <x v="1"/>
    <d v="1984-01-12T00:00:00"/>
    <d v="2006-02-05T00:00:00"/>
    <x v="1"/>
    <x v="624"/>
    <n v="50615.040000000008"/>
    <n v="4"/>
    <n v="0.12"/>
    <s v="40000-60000$"/>
  </r>
  <r>
    <n v="650"/>
    <s v="Blackwell, Brandon"/>
    <s v="Washington, D.C."/>
    <x v="7"/>
    <s v="Quality Control"/>
    <x v="1"/>
    <d v="1971-01-17T00:00:00"/>
    <d v="1999-02-02T00:00:00"/>
    <x v="1"/>
    <x v="625"/>
    <n v="72696"/>
    <n v="2"/>
    <n v="0.04"/>
    <s v="60000-80000$"/>
  </r>
  <r>
    <n v="651"/>
    <s v="Erickson, Ricky"/>
    <s v="Illinois"/>
    <x v="7"/>
    <s v="Quality Control"/>
    <x v="1"/>
    <d v="1977-10-28T00:00:00"/>
    <d v="2010-02-26T00:00:00"/>
    <x v="1"/>
    <x v="626"/>
    <n v="96874.8"/>
    <s v="NA"/>
    <n v="0"/>
    <s v="80000-100000$"/>
  </r>
  <r>
    <n v="652"/>
    <s v="Leonard, Paul"/>
    <s v="Sydney"/>
    <x v="7"/>
    <s v="Quality Control"/>
    <x v="1"/>
    <d v="1977-05-16T00:00:00"/>
    <d v="2012-03-18T00:00:00"/>
    <x v="1"/>
    <x v="627"/>
    <n v="62563.200000000004"/>
    <n v="4"/>
    <n v="0.12"/>
    <s v="40000-60000$"/>
  </r>
  <r>
    <n v="653"/>
    <s v="McIntosh, Jeremy"/>
    <s v="Sydney"/>
    <x v="7"/>
    <s v="Quality Control"/>
    <x v="1"/>
    <d v="1970-11-28T00:00:00"/>
    <d v="2007-03-14T00:00:00"/>
    <x v="1"/>
    <x v="628"/>
    <n v="33252"/>
    <s v="NA"/>
    <n v="0"/>
    <s v="20000-40000$"/>
  </r>
  <r>
    <n v="654"/>
    <s v="Ramirez, Keith"/>
    <s v="Madrid"/>
    <x v="7"/>
    <s v="Quality Control"/>
    <x v="1"/>
    <d v="1972-05-12T00:00:00"/>
    <d v="2010-03-13T00:00:00"/>
    <x v="1"/>
    <x v="629"/>
    <n v="46354.2"/>
    <n v="5"/>
    <n v="0.15"/>
    <s v="40000-60000$"/>
  </r>
  <r>
    <n v="655"/>
    <s v="Kramer, Faye"/>
    <s v="Madrid"/>
    <x v="7"/>
    <s v="Quality Control"/>
    <x v="1"/>
    <d v="1984-12-28T00:00:00"/>
    <d v="2006-03-29T00:00:00"/>
    <x v="1"/>
    <x v="630"/>
    <n v="18892.199999999997"/>
    <n v="5"/>
    <n v="0.15"/>
    <s v="0-20000$"/>
  </r>
  <r>
    <n v="656"/>
    <s v="Palmer, Terry"/>
    <s v="Delhi"/>
    <x v="7"/>
    <s v="Quality Control"/>
    <x v="0"/>
    <d v="1977-04-02T00:00:00"/>
    <d v="1999-03-24T00:00:00"/>
    <x v="1"/>
    <x v="631"/>
    <n v="93216"/>
    <s v="NA"/>
    <n v="0"/>
    <s v="80000-100000$"/>
  </r>
  <r>
    <n v="657"/>
    <s v="Daniels, Janet"/>
    <s v="London"/>
    <x v="7"/>
    <s v="Quality Control"/>
    <x v="0"/>
    <d v="1973-06-17T00:00:00"/>
    <d v="2001-03-06T00:00:00"/>
    <x v="197"/>
    <x v="632"/>
    <n v="59916"/>
    <n v="1"/>
    <n v="0"/>
    <s v="40000-60000$"/>
  </r>
  <r>
    <n v="658"/>
    <s v="Graves, Michael"/>
    <s v="Delhi"/>
    <x v="7"/>
    <s v="Quality Control"/>
    <x v="1"/>
    <d v="1978-12-18T00:00:00"/>
    <d v="2001-03-17T00:00:00"/>
    <x v="1"/>
    <x v="633"/>
    <n v="84752.640000000014"/>
    <n v="4"/>
    <n v="0.12"/>
    <s v="60000-80000$"/>
  </r>
  <r>
    <n v="659"/>
    <s v="Hicks, Monica"/>
    <s v="Delhi"/>
    <x v="7"/>
    <s v="Quality Control"/>
    <x v="0"/>
    <d v="1976-09-04T00:00:00"/>
    <d v="2008-03-27T00:00:00"/>
    <x v="1"/>
    <x v="634"/>
    <n v="39456"/>
    <s v="NA"/>
    <n v="0"/>
    <s v="20000-40000$"/>
  </r>
  <r>
    <n v="660"/>
    <s v="Newman, Aria"/>
    <s v="Tennessee"/>
    <x v="7"/>
    <s v="Quality Control"/>
    <x v="1"/>
    <d v="1981-09-17T00:00:00"/>
    <d v="2007-03-30T00:00:00"/>
    <x v="1"/>
    <x v="635"/>
    <n v="32061.120000000003"/>
    <n v="2"/>
    <n v="0.04"/>
    <s v="20000-40000$"/>
  </r>
  <r>
    <n v="661"/>
    <s v="Zimmerman, Julian"/>
    <s v="Illinois"/>
    <x v="7"/>
    <s v="Quality Control"/>
    <x v="0"/>
    <d v="1988-10-16T00:00:00"/>
    <d v="2008-03-28T00:00:00"/>
    <x v="1"/>
    <x v="636"/>
    <n v="67730.399999999994"/>
    <n v="5"/>
    <n v="0.15"/>
    <s v="40000-60000$"/>
  </r>
  <r>
    <n v="662"/>
    <s v="Roy, Margarita"/>
    <s v="Madrid"/>
    <x v="7"/>
    <s v="Quality Control"/>
    <x v="0"/>
    <d v="1977-05-14T00:00:00"/>
    <d v="2008-04-01T00:00:00"/>
    <x v="1"/>
    <x v="637"/>
    <n v="92164.800000000003"/>
    <n v="2"/>
    <n v="0.04"/>
    <s v="80000-100000$"/>
  </r>
  <r>
    <n v="663"/>
    <s v="Welch, Michael"/>
    <s v="Tennessee"/>
    <x v="7"/>
    <s v="Quality Control"/>
    <x v="1"/>
    <d v="1966-01-01T00:00:00"/>
    <d v="2000-04-03T00:00:00"/>
    <x v="1"/>
    <x v="638"/>
    <n v="96727.680000000008"/>
    <n v="4"/>
    <n v="0.12"/>
    <s v="80000-100000$"/>
  </r>
  <r>
    <n v="664"/>
    <s v="Pennington, Gary"/>
    <s v="Tennessee"/>
    <x v="7"/>
    <s v="Quality Control"/>
    <x v="1"/>
    <d v="1971-07-06T00:00:00"/>
    <d v="2001-04-28T00:00:00"/>
    <x v="1"/>
    <x v="567"/>
    <n v="98230.080000000002"/>
    <n v="2"/>
    <n v="0.04"/>
    <s v="80000-100000$"/>
  </r>
  <r>
    <n v="665"/>
    <s v="Hunt, Norman"/>
    <s v="Mississippi"/>
    <x v="7"/>
    <s v="Quality Control"/>
    <x v="1"/>
    <d v="1986-03-09T00:00:00"/>
    <d v="2011-04-04T00:00:00"/>
    <x v="1"/>
    <x v="639"/>
    <n v="103968"/>
    <s v="NA"/>
    <n v="0"/>
    <s v="100000$ &amp; Above"/>
  </r>
  <r>
    <n v="666"/>
    <s v="Casey, Ronald"/>
    <s v="New York"/>
    <x v="7"/>
    <s v="Quality Control"/>
    <x v="1"/>
    <d v="1975-12-17T00:00:00"/>
    <d v="2011-04-05T00:00:00"/>
    <x v="1"/>
    <x v="640"/>
    <n v="57778.560000000005"/>
    <n v="4"/>
    <n v="0.12"/>
    <s v="40000-60000$"/>
  </r>
  <r>
    <n v="667"/>
    <s v="Grimes, Jeffrey"/>
    <s v="Sydney"/>
    <x v="7"/>
    <s v="Quality Control"/>
    <x v="1"/>
    <d v="1973-01-26T00:00:00"/>
    <d v="2007-05-06T00:00:00"/>
    <x v="198"/>
    <x v="641"/>
    <n v="36212.736000000004"/>
    <n v="4"/>
    <n v="0.12"/>
    <s v="20000-40000$"/>
  </r>
  <r>
    <n v="668"/>
    <s v="Sandoval, James"/>
    <s v="New Jersey"/>
    <x v="7"/>
    <s v="Quality Control"/>
    <x v="1"/>
    <d v="1977-09-14T00:00:00"/>
    <d v="2006-05-26T00:00:00"/>
    <x v="1"/>
    <x v="642"/>
    <n v="34521.599999999999"/>
    <s v="NA"/>
    <n v="0"/>
    <s v="20000-40000$"/>
  </r>
  <r>
    <n v="669"/>
    <s v="Beasley, Timothy"/>
    <s v="New Jersey"/>
    <x v="7"/>
    <s v="Quality Control"/>
    <x v="1"/>
    <d v="1979-09-06T00:00:00"/>
    <d v="2000-05-26T00:00:00"/>
    <x v="1"/>
    <x v="643"/>
    <n v="90141.599999999991"/>
    <n v="5"/>
    <n v="0.15"/>
    <s v="60000-80000$"/>
  </r>
  <r>
    <n v="670"/>
    <s v="Morrison, Julie"/>
    <s v="Madrid"/>
    <x v="7"/>
    <s v="Quality Control"/>
    <x v="0"/>
    <d v="1976-06-25T00:00:00"/>
    <d v="2011-05-17T00:00:00"/>
    <x v="1"/>
    <x v="644"/>
    <n v="30952.320000000003"/>
    <n v="4"/>
    <n v="0.12"/>
    <s v="20000-40000$"/>
  </r>
  <r>
    <n v="671"/>
    <s v="Schwartz, Joseph"/>
    <s v="Tennessee"/>
    <x v="7"/>
    <s v="Quality Control"/>
    <x v="1"/>
    <d v="1972-10-14T00:00:00"/>
    <d v="2011-05-17T00:00:00"/>
    <x v="1"/>
    <x v="645"/>
    <n v="55558.799999999996"/>
    <n v="5"/>
    <n v="0.15"/>
    <s v="40000-60000$"/>
  </r>
  <r>
    <n v="672"/>
    <s v="Hansen, Andrew"/>
    <s v="Mississippi"/>
    <x v="7"/>
    <s v="Quality Control"/>
    <x v="1"/>
    <d v="1983-07-23T00:00:00"/>
    <d v="2011-06-02T00:00:00"/>
    <x v="1"/>
    <x v="646"/>
    <n v="16791.84"/>
    <n v="2"/>
    <n v="0.04"/>
    <s v="0-20000$"/>
  </r>
  <r>
    <n v="673"/>
    <s v="Morales, Linda"/>
    <s v="Sydney"/>
    <x v="7"/>
    <s v="Quality Control"/>
    <x v="0"/>
    <d v="1979-02-08T00:00:00"/>
    <d v="2011-06-12T00:00:00"/>
    <x v="1"/>
    <x v="647"/>
    <n v="47858.399999999994"/>
    <n v="5"/>
    <n v="0.15"/>
    <s v="40000-60000$"/>
  </r>
  <r>
    <n v="674"/>
    <s v="Ortega, Jeffrey"/>
    <s v="London"/>
    <x v="7"/>
    <s v="Quality Control"/>
    <x v="1"/>
    <d v="1970-06-03T00:00:00"/>
    <d v="2011-06-24T00:00:00"/>
    <x v="1"/>
    <x v="648"/>
    <n v="35907.599999999999"/>
    <n v="5"/>
    <n v="0.15"/>
    <s v="20000-40000$"/>
  </r>
  <r>
    <n v="675"/>
    <s v="Mills, Melissa"/>
    <s v="Illinois"/>
    <x v="7"/>
    <s v="Quality Control"/>
    <x v="0"/>
    <d v="1980-03-26T00:00:00"/>
    <d v="2007-06-06T00:00:00"/>
    <x v="1"/>
    <x v="649"/>
    <n v="90660"/>
    <s v="NA"/>
    <n v="0"/>
    <s v="80000-100000$"/>
  </r>
  <r>
    <n v="676"/>
    <s v="Stevenson, Michael"/>
    <s v="Delhi"/>
    <x v="7"/>
    <s v="Quality Control"/>
    <x v="1"/>
    <d v="1973-05-30T00:00:00"/>
    <d v="2007-06-15T00:00:00"/>
    <x v="1"/>
    <x v="650"/>
    <n v="94308"/>
    <n v="1"/>
    <n v="0"/>
    <s v="80000-100000$"/>
  </r>
  <r>
    <n v="677"/>
    <s v="Ellison, Melyssa"/>
    <s v="Tennessee"/>
    <x v="7"/>
    <s v="Quality Control"/>
    <x v="0"/>
    <d v="1971-01-26T00:00:00"/>
    <d v="2007-06-20T00:00:00"/>
    <x v="199"/>
    <x v="651"/>
    <n v="15093.12"/>
    <n v="4"/>
    <n v="0.12"/>
    <s v="0-20000$"/>
  </r>
  <r>
    <n v="678"/>
    <s v="Sheppard, Curtis"/>
    <s v="Washington, D.C."/>
    <x v="7"/>
    <s v="Quality Control"/>
    <x v="1"/>
    <d v="1962-09-25T00:00:00"/>
    <d v="1999-06-19T00:00:00"/>
    <x v="1"/>
    <x v="652"/>
    <n v="77188.800000000003"/>
    <n v="2"/>
    <n v="0.04"/>
    <s v="60000-80000$"/>
  </r>
  <r>
    <n v="679"/>
    <s v="Keith, Thomas"/>
    <s v="London"/>
    <x v="7"/>
    <s v="Quality Control"/>
    <x v="1"/>
    <d v="1972-03-08T00:00:00"/>
    <d v="2001-06-23T00:00:00"/>
    <x v="1"/>
    <x v="653"/>
    <n v="106447.67999999999"/>
    <n v="5"/>
    <n v="0.15"/>
    <s v="80000-100000$"/>
  </r>
  <r>
    <n v="680"/>
    <s v="Garrett, Chris"/>
    <s v="New Jersey"/>
    <x v="7"/>
    <s v="Quality Control"/>
    <x v="1"/>
    <d v="1986-05-27T00:00:00"/>
    <d v="2008-06-03T00:00:00"/>
    <x v="1"/>
    <x v="495"/>
    <n v="109544.4"/>
    <n v="5"/>
    <n v="0.15"/>
    <s v="80000-100000$"/>
  </r>
  <r>
    <n v="681"/>
    <s v="Cook, Mark"/>
    <s v="Madrid"/>
    <x v="7"/>
    <s v="Quality Control"/>
    <x v="1"/>
    <d v="1976-01-20T00:00:00"/>
    <d v="2010-06-05T00:00:00"/>
    <x v="1"/>
    <x v="654"/>
    <n v="56736"/>
    <n v="1"/>
    <n v="0"/>
    <s v="40000-60000$"/>
  </r>
  <r>
    <n v="682"/>
    <s v="Bowen, Kes"/>
    <s v="Madrid"/>
    <x v="7"/>
    <s v="Quality Control"/>
    <x v="0"/>
    <d v="1983-01-21T00:00:00"/>
    <d v="2012-07-04T00:00:00"/>
    <x v="1"/>
    <x v="655"/>
    <n v="79468.032000000021"/>
    <n v="4"/>
    <n v="0.12"/>
    <s v="60000-80000$"/>
  </r>
  <r>
    <n v="683"/>
    <s v="Davis, Tonya"/>
    <s v="Tennessee"/>
    <x v="7"/>
    <s v="Quality Control"/>
    <x v="0"/>
    <d v="1977-11-17T00:00:00"/>
    <d v="2012-07-21T00:00:00"/>
    <x v="1"/>
    <x v="220"/>
    <n v="75336"/>
    <s v="NA"/>
    <n v="0"/>
    <s v="60000-80000$"/>
  </r>
  <r>
    <n v="684"/>
    <s v="Hubbard, Sandra"/>
    <s v="New Jersey"/>
    <x v="7"/>
    <s v="Quality Control"/>
    <x v="0"/>
    <d v="1972-01-04T00:00:00"/>
    <d v="2007-07-04T00:00:00"/>
    <x v="1"/>
    <x v="656"/>
    <n v="61832.160000000003"/>
    <n v="2"/>
    <n v="0.04"/>
    <s v="40000-60000$"/>
  </r>
  <r>
    <n v="685"/>
    <s v="Blake, Thomas"/>
    <s v="Madrid"/>
    <x v="7"/>
    <s v="Quality Control"/>
    <x v="1"/>
    <d v="1986-12-17T00:00:00"/>
    <d v="2007-07-09T00:00:00"/>
    <x v="1"/>
    <x v="657"/>
    <n v="42288"/>
    <s v="NA"/>
    <n v="0"/>
    <s v="40000-60000$"/>
  </r>
  <r>
    <n v="686"/>
    <s v="Buchanan, Dennis"/>
    <s v="Sydney"/>
    <x v="7"/>
    <s v="Quality Control"/>
    <x v="1"/>
    <d v="1978-06-19T00:00:00"/>
    <d v="2008-07-19T00:00:00"/>
    <x v="1"/>
    <x v="658"/>
    <n v="54126"/>
    <n v="1"/>
    <n v="0"/>
    <s v="40000-60000$"/>
  </r>
  <r>
    <n v="687"/>
    <s v="Brown, Donald"/>
    <s v="Mississippi"/>
    <x v="7"/>
    <s v="Quality Control"/>
    <x v="1"/>
    <d v="1984-05-20T00:00:00"/>
    <d v="2010-07-01T00:00:00"/>
    <x v="1"/>
    <x v="659"/>
    <n v="40502.400000000001"/>
    <s v="NA"/>
    <n v="0"/>
    <s v="40000-60000$"/>
  </r>
  <r>
    <n v="688"/>
    <s v="Harvey, Michael"/>
    <s v="Tennessee"/>
    <x v="7"/>
    <s v="Quality Control"/>
    <x v="1"/>
    <d v="1971-10-09T00:00:00"/>
    <d v="2010-07-30T00:00:00"/>
    <x v="1"/>
    <x v="660"/>
    <n v="80550.599999999991"/>
    <n v="5"/>
    <n v="0.15"/>
    <s v="60000-80000$"/>
  </r>
  <r>
    <n v="689"/>
    <s v="Ware, David"/>
    <s v="London"/>
    <x v="7"/>
    <s v="Quality Control"/>
    <x v="1"/>
    <d v="1987-06-01T00:00:00"/>
    <d v="2006-07-16T00:00:00"/>
    <x v="1"/>
    <x v="661"/>
    <n v="51642.240000000005"/>
    <n v="2"/>
    <n v="0.04"/>
    <s v="40000-60000$"/>
  </r>
  <r>
    <n v="690"/>
    <s v="Parks, Christopher"/>
    <s v="London"/>
    <x v="7"/>
    <s v="Quality Control"/>
    <x v="1"/>
    <d v="1980-04-30T00:00:00"/>
    <d v="1999-07-24T00:00:00"/>
    <x v="1"/>
    <x v="662"/>
    <n v="24741.600000000002"/>
    <n v="2"/>
    <n v="0.04"/>
    <s v="20000-40000$"/>
  </r>
  <r>
    <n v="691"/>
    <s v="Kennedy, Kimberly"/>
    <s v="Illinois"/>
    <x v="7"/>
    <s v="Quality Control"/>
    <x v="0"/>
    <d v="1961-04-28T00:00:00"/>
    <d v="2001-07-27T00:00:00"/>
    <x v="1"/>
    <x v="663"/>
    <n v="39012.6"/>
    <n v="5"/>
    <n v="0.15"/>
    <s v="20000-40000$"/>
  </r>
  <r>
    <n v="692"/>
    <s v="Salazar, Ruben"/>
    <s v="Tennessee"/>
    <x v="7"/>
    <s v="Quality Control"/>
    <x v="0"/>
    <d v="1975-10-25T00:00:00"/>
    <d v="2002-07-16T00:00:00"/>
    <x v="1"/>
    <x v="664"/>
    <n v="65976.960000000006"/>
    <n v="4"/>
    <n v="0.12"/>
    <s v="40000-60000$"/>
  </r>
  <r>
    <n v="693"/>
    <s v="Davenport, Troy"/>
    <s v="Delhi"/>
    <x v="7"/>
    <s v="Quality Control"/>
    <x v="1"/>
    <d v="1976-03-04T00:00:00"/>
    <d v="2003-07-08T00:00:00"/>
    <x v="1"/>
    <x v="665"/>
    <n v="57612"/>
    <s v="NA"/>
    <n v="0"/>
    <s v="40000-60000$"/>
  </r>
  <r>
    <n v="694"/>
    <s v="Cochran, Andrea"/>
    <s v="Mississippi"/>
    <x v="7"/>
    <s v="Quality Control"/>
    <x v="0"/>
    <d v="1977-11-25T00:00:00"/>
    <d v="2007-07-20T00:00:00"/>
    <x v="1"/>
    <x v="666"/>
    <n v="29976"/>
    <s v="NA"/>
    <n v="0"/>
    <s v="20000-40000$"/>
  </r>
  <r>
    <n v="695"/>
    <s v="Wilkerson, Claudia"/>
    <s v="New York"/>
    <x v="7"/>
    <s v="Quality Control"/>
    <x v="0"/>
    <d v="1979-02-04T00:00:00"/>
    <d v="2009-07-24T00:00:00"/>
    <x v="1"/>
    <x v="667"/>
    <n v="41988"/>
    <s v="NA"/>
    <n v="0"/>
    <s v="40000-60000$"/>
  </r>
  <r>
    <n v="696"/>
    <s v="Snyder, Duane"/>
    <s v="New Jersey"/>
    <x v="7"/>
    <s v="Quality Control"/>
    <x v="0"/>
    <d v="1987-02-07T00:00:00"/>
    <d v="2012-08-04T00:00:00"/>
    <x v="1"/>
    <x v="668"/>
    <n v="84360"/>
    <s v="NA"/>
    <n v="0"/>
    <s v="80000-100000$"/>
  </r>
  <r>
    <n v="697"/>
    <s v="Myers, Marc"/>
    <s v="Sydney"/>
    <x v="7"/>
    <s v="Quality Control"/>
    <x v="1"/>
    <d v="1980-10-01T00:00:00"/>
    <d v="2010-08-03T00:00:00"/>
    <x v="1"/>
    <x v="669"/>
    <n v="57642.6"/>
    <n v="5"/>
    <n v="0.15"/>
    <s v="40000-60000$"/>
  </r>
  <r>
    <n v="698"/>
    <s v="Beard, Sandi"/>
    <s v="London"/>
    <x v="7"/>
    <s v="Quality Control"/>
    <x v="0"/>
    <d v="1972-09-23T00:00:00"/>
    <d v="2010-08-20T00:00:00"/>
    <x v="1"/>
    <x v="670"/>
    <n v="47555.040000000001"/>
    <n v="2"/>
    <n v="0.04"/>
    <s v="40000-60000$"/>
  </r>
  <r>
    <n v="699"/>
    <s v="Willis, Ralph"/>
    <s v="New York"/>
    <x v="7"/>
    <s v="Quality Control"/>
    <x v="1"/>
    <d v="1976-11-17T00:00:00"/>
    <d v="2010-08-30T00:00:00"/>
    <x v="1"/>
    <x v="671"/>
    <n v="42591.360000000001"/>
    <n v="4"/>
    <n v="0.12"/>
    <s v="20000-40000$"/>
  </r>
  <r>
    <n v="700"/>
    <s v="Crawford, Ronald"/>
    <s v="Delhi"/>
    <x v="7"/>
    <s v="Quality Control"/>
    <x v="1"/>
    <d v="1970-06-15T00:00:00"/>
    <d v="1998-08-18T00:00:00"/>
    <x v="1"/>
    <x v="120"/>
    <n v="88968.599999999991"/>
    <n v="5"/>
    <n v="0.15"/>
    <s v="60000-80000$"/>
  </r>
  <r>
    <n v="701"/>
    <s v="Mueller, Philip"/>
    <s v="New Jersey"/>
    <x v="7"/>
    <s v="Quality Control"/>
    <x v="1"/>
    <d v="1972-05-02T00:00:00"/>
    <d v="2002-08-27T00:00:00"/>
    <x v="200"/>
    <x v="672"/>
    <n v="75254.400000000009"/>
    <n v="2"/>
    <n v="0.04"/>
    <s v="60000-80000$"/>
  </r>
  <r>
    <n v="702"/>
    <s v="Rivera, Timothy"/>
    <s v="New York"/>
    <x v="7"/>
    <s v="Quality Control"/>
    <x v="1"/>
    <d v="1979-04-27T00:00:00"/>
    <d v="2008-08-19T00:00:00"/>
    <x v="1"/>
    <x v="673"/>
    <n v="31491.599999999999"/>
    <n v="5"/>
    <n v="0.15"/>
    <s v="20000-40000$"/>
  </r>
  <r>
    <n v="703"/>
    <s v="Gibson, Janet"/>
    <s v="New Jersey"/>
    <x v="7"/>
    <s v="Quality Control"/>
    <x v="0"/>
    <d v="1982-01-21T00:00:00"/>
    <d v="2008-09-28T00:00:00"/>
    <x v="1"/>
    <x v="674"/>
    <n v="31368.960000000003"/>
    <n v="4"/>
    <n v="0.12"/>
    <s v="20000-40000$"/>
  </r>
  <r>
    <n v="704"/>
    <s v="Graham, David"/>
    <s v="London"/>
    <x v="7"/>
    <s v="Quality Control"/>
    <x v="1"/>
    <d v="1975-03-01T00:00:00"/>
    <d v="2011-09-14T00:00:00"/>
    <x v="1"/>
    <x v="675"/>
    <n v="86222.399999999994"/>
    <n v="5"/>
    <n v="0.15"/>
    <s v="60000-80000$"/>
  </r>
  <r>
    <n v="705"/>
    <s v="Lopez, Stephen"/>
    <s v="Sydney"/>
    <x v="7"/>
    <s v="Quality Control"/>
    <x v="1"/>
    <d v="1982-11-01T00:00:00"/>
    <d v="2011-09-25T00:00:00"/>
    <x v="1"/>
    <x v="676"/>
    <n v="82164.096000000005"/>
    <n v="4"/>
    <n v="0.12"/>
    <s v="60000-80000$"/>
  </r>
  <r>
    <n v="706"/>
    <s v="Ortiz, Cynthia"/>
    <s v="Sydney"/>
    <x v="7"/>
    <s v="Quality Control"/>
    <x v="0"/>
    <d v="1986-05-28T00:00:00"/>
    <d v="2007-09-18T00:00:00"/>
    <x v="1"/>
    <x v="677"/>
    <n v="30912.000000000004"/>
    <n v="4"/>
    <n v="0.12"/>
    <s v="20000-40000$"/>
  </r>
  <r>
    <n v="707"/>
    <s v="Hall, Jenny"/>
    <s v="New Jersey"/>
    <x v="7"/>
    <s v="Quality Control"/>
    <x v="0"/>
    <d v="1973-04-15T00:00:00"/>
    <d v="2010-09-30T00:00:00"/>
    <x v="1"/>
    <x v="678"/>
    <n v="109611.84"/>
    <n v="2"/>
    <n v="0.04"/>
    <s v="100000$ &amp; Above"/>
  </r>
  <r>
    <n v="708"/>
    <s v="Cruz, Janene"/>
    <s v="Mississippi"/>
    <x v="7"/>
    <s v="Quality Control"/>
    <x v="0"/>
    <d v="1960-02-16T00:00:00"/>
    <d v="1998-09-15T00:00:00"/>
    <x v="1"/>
    <x v="679"/>
    <n v="63624.899999999994"/>
    <n v="5"/>
    <n v="0.15"/>
    <s v="40000-60000$"/>
  </r>
  <r>
    <n v="709"/>
    <s v="Jimenez, Dominic"/>
    <s v="Mississippi"/>
    <x v="7"/>
    <s v="Quality Control"/>
    <x v="1"/>
    <d v="1970-11-30T00:00:00"/>
    <d v="2001-09-07T00:00:00"/>
    <x v="201"/>
    <x v="680"/>
    <n v="30636"/>
    <s v="NA"/>
    <n v="0"/>
    <s v="20000-40000$"/>
  </r>
  <r>
    <n v="710"/>
    <s v="Sanchez, Greg"/>
    <s v="New York"/>
    <x v="7"/>
    <s v="Quality Control"/>
    <x v="1"/>
    <d v="1989-12-06T00:00:00"/>
    <d v="2010-10-26T00:00:00"/>
    <x v="1"/>
    <x v="681"/>
    <n v="37439.399999999994"/>
    <n v="5"/>
    <n v="0.15"/>
    <s v="20000-40000$"/>
  </r>
  <r>
    <n v="711"/>
    <s v="Thomas, Shannon"/>
    <s v="New Jersey"/>
    <x v="7"/>
    <s v="Quality Control"/>
    <x v="0"/>
    <d v="1969-01-30T00:00:00"/>
    <d v="1998-10-12T00:00:00"/>
    <x v="1"/>
    <x v="682"/>
    <n v="66805.799999999988"/>
    <n v="5"/>
    <n v="0.15"/>
    <s v="40000-60000$"/>
  </r>
  <r>
    <n v="712"/>
    <s v="Larsen, Lara"/>
    <s v="Delhi"/>
    <x v="7"/>
    <s v="Quality Control"/>
    <x v="0"/>
    <d v="1977-02-28T00:00:00"/>
    <d v="1999-10-25T00:00:00"/>
    <x v="1"/>
    <x v="683"/>
    <n v="40604.928"/>
    <n v="2"/>
    <n v="0.04"/>
    <s v="20000-40000$"/>
  </r>
  <r>
    <n v="713"/>
    <s v="Goodwin, April"/>
    <s v="Washington, D.C."/>
    <x v="7"/>
    <s v="Quality Control"/>
    <x v="0"/>
    <d v="1980-07-08T00:00:00"/>
    <d v="1999-10-29T00:00:00"/>
    <x v="1"/>
    <x v="684"/>
    <n v="36135.299999999996"/>
    <n v="5"/>
    <n v="0.15"/>
    <s v="20000-40000$"/>
  </r>
  <r>
    <n v="714"/>
    <s v="Gray, Mark"/>
    <s v="Washington, D.C."/>
    <x v="7"/>
    <s v="Quality Control"/>
    <x v="1"/>
    <d v="1980-05-05T00:00:00"/>
    <d v="2008-10-01T00:00:00"/>
    <x v="1"/>
    <x v="685"/>
    <n v="55573.440000000002"/>
    <n v="2"/>
    <n v="0.04"/>
    <s v="40000-60000$"/>
  </r>
  <r>
    <n v="715"/>
    <s v="Sims, Don"/>
    <s v="Washington, D.C."/>
    <x v="7"/>
    <s v="Quality Control"/>
    <x v="1"/>
    <d v="1976-02-11T00:00:00"/>
    <d v="2008-10-21T00:00:00"/>
    <x v="1"/>
    <x v="686"/>
    <n v="46605.312000000005"/>
    <n v="2"/>
    <n v="0.04"/>
    <s v="40000-60000$"/>
  </r>
  <r>
    <n v="716"/>
    <s v="Marsh, Cynthia"/>
    <s v="Washington, D.C."/>
    <x v="7"/>
    <s v="Quality Control"/>
    <x v="0"/>
    <d v="1978-01-21T00:00:00"/>
    <d v="2008-10-07T00:00:00"/>
    <x v="1"/>
    <x v="687"/>
    <n v="113670.59999999999"/>
    <n v="5"/>
    <n v="0.15"/>
    <s v="80000-100000$"/>
  </r>
  <r>
    <n v="717"/>
    <s v="Martin, Terry"/>
    <s v="Washington, D.C."/>
    <x v="7"/>
    <s v="Quality Control"/>
    <x v="0"/>
    <d v="1979-09-04T00:00:00"/>
    <d v="2008-10-07T00:00:00"/>
    <x v="1"/>
    <x v="688"/>
    <n v="118735.2"/>
    <n v="5"/>
    <n v="0.15"/>
    <s v="100000$ &amp; Above"/>
  </r>
  <r>
    <n v="718"/>
    <s v="Craig, Alan"/>
    <s v="Washington, D.C."/>
    <x v="7"/>
    <s v="Quality Control"/>
    <x v="1"/>
    <d v="1974-01-07T00:00:00"/>
    <d v="2008-11-16T00:00:00"/>
    <x v="1"/>
    <x v="689"/>
    <n v="87781.799999999988"/>
    <n v="5"/>
    <n v="0.15"/>
    <s v="60000-80000$"/>
  </r>
  <r>
    <n v="719"/>
    <s v="Hopkins, Lisa"/>
    <s v="Washington, D.C."/>
    <x v="7"/>
    <s v="Quality Control"/>
    <x v="0"/>
    <d v="1983-02-17T00:00:00"/>
    <d v="2011-11-20T00:00:00"/>
    <x v="1"/>
    <x v="690"/>
    <n v="69000"/>
    <n v="1"/>
    <n v="0"/>
    <s v="60000-80000$"/>
  </r>
  <r>
    <n v="720"/>
    <s v="Rose, Mark"/>
    <s v="Washington, D.C."/>
    <x v="7"/>
    <s v="Quality Control"/>
    <x v="1"/>
    <d v="1970-10-03T00:00:00"/>
    <d v="2012-11-13T00:00:00"/>
    <x v="1"/>
    <x v="691"/>
    <n v="38592"/>
    <s v="NA"/>
    <n v="0"/>
    <s v="20000-40000$"/>
  </r>
  <r>
    <n v="721"/>
    <s v="Salinas, Jon"/>
    <s v="Sydney"/>
    <x v="7"/>
    <s v="Quality Control"/>
    <x v="1"/>
    <d v="1972-02-08T00:00:00"/>
    <d v="2007-11-13T00:00:00"/>
    <x v="202"/>
    <x v="692"/>
    <n v="104664"/>
    <n v="1"/>
    <n v="0"/>
    <s v="100000$ &amp; Above"/>
  </r>
  <r>
    <n v="722"/>
    <s v="Gonzalez, David"/>
    <s v="Sydney"/>
    <x v="7"/>
    <s v="Quality Control"/>
    <x v="1"/>
    <d v="1971-04-19T00:00:00"/>
    <d v="2000-11-13T00:00:00"/>
    <x v="1"/>
    <x v="693"/>
    <n v="57156"/>
    <s v="NA"/>
    <n v="0"/>
    <s v="40000-60000$"/>
  </r>
  <r>
    <n v="723"/>
    <s v="Garcia, Karen"/>
    <s v="Sydney"/>
    <x v="7"/>
    <s v="Quality Control"/>
    <x v="0"/>
    <d v="1976-04-23T00:00:00"/>
    <d v="2012-12-19T00:00:00"/>
    <x v="1"/>
    <x v="694"/>
    <n v="77099.040000000008"/>
    <n v="3"/>
    <n v="0.08"/>
    <s v="60000-80000$"/>
  </r>
  <r>
    <n v="724"/>
    <s v="Klein, Robert"/>
    <s v="Madrid"/>
    <x v="7"/>
    <s v="Quality Control"/>
    <x v="1"/>
    <d v="1988-01-12T00:00:00"/>
    <d v="2008-12-02T00:00:00"/>
    <x v="1"/>
    <x v="695"/>
    <n v="95923.799999999988"/>
    <n v="5"/>
    <n v="0.15"/>
    <s v="80000-100000$"/>
  </r>
  <r>
    <n v="725"/>
    <s v="Sweeney, Barbara"/>
    <s v="Sydney"/>
    <x v="7"/>
    <s v="Quality Control"/>
    <x v="0"/>
    <d v="1976-04-06T00:00:00"/>
    <d v="2007-12-19T00:00:00"/>
    <x v="1"/>
    <x v="696"/>
    <n v="89396.4"/>
    <n v="5"/>
    <n v="0.15"/>
    <s v="60000-80000$"/>
  </r>
  <r>
    <n v="726"/>
    <s v="Hart, Richard"/>
    <s v="New York"/>
    <x v="7"/>
    <s v="Quality Control"/>
    <x v="1"/>
    <d v="1974-04-25T00:00:00"/>
    <d v="2006-12-12T00:00:00"/>
    <x v="1"/>
    <x v="697"/>
    <n v="116014.08000000002"/>
    <n v="4"/>
    <n v="0.12"/>
    <s v="100000$ &amp; Above"/>
  </r>
  <r>
    <n v="727"/>
    <s v="McClure, Gary"/>
    <s v="Delhi"/>
    <x v="7"/>
    <s v="Quality Control"/>
    <x v="1"/>
    <d v="1984-04-22T00:00:00"/>
    <d v="2004-12-07T00:00:00"/>
    <x v="1"/>
    <x v="698"/>
    <n v="64888.320000000007"/>
    <n v="4"/>
    <n v="0.12"/>
    <s v="40000-60000$"/>
  </r>
  <r>
    <n v="728"/>
    <s v="Lewis, Frederick"/>
    <s v="London"/>
    <x v="7"/>
    <s v="Quality Control"/>
    <x v="1"/>
    <d v="1976-03-01T00:00:00"/>
    <d v="2004-12-26T00:00:00"/>
    <x v="1"/>
    <x v="699"/>
    <n v="101512.32000000001"/>
    <n v="2"/>
    <n v="0.04"/>
    <s v="80000-100000$"/>
  </r>
  <r>
    <n v="729"/>
    <s v="Henderson, Anthony"/>
    <s v="Mississippi"/>
    <x v="7"/>
    <s v="Quality Control"/>
    <x v="1"/>
    <d v="1983-06-09T00:00:00"/>
    <d v="2007-12-25T00:00:00"/>
    <x v="1"/>
    <x v="700"/>
    <n v="85937.279999999999"/>
    <n v="2"/>
    <n v="0.04"/>
    <s v="80000-100000$"/>
  </r>
  <r>
    <n v="730"/>
    <s v="Lester, Sherri"/>
    <s v="Delhi"/>
    <x v="7"/>
    <s v="Quality Control"/>
    <x v="0"/>
    <d v="1979-09-12T00:00:00"/>
    <d v="2010-12-11T00:00:00"/>
    <x v="1"/>
    <x v="701"/>
    <n v="62590.080000000009"/>
    <n v="4"/>
    <n v="0.12"/>
    <s v="40000-60000$"/>
  </r>
  <r>
    <n v="731"/>
    <s v="Webster, David"/>
    <s v="Madrid"/>
    <x v="7"/>
    <s v="Quality Control"/>
    <x v="1"/>
    <d v="1971-11-18T00:00:00"/>
    <d v="2010-12-24T00:00:00"/>
    <x v="1"/>
    <x v="702"/>
    <n v="84876"/>
    <n v="1"/>
    <n v="0"/>
    <s v="80000-100000$"/>
  </r>
  <r>
    <n v="732"/>
    <s v="Bailey, Victor"/>
    <s v="New Jersey"/>
    <x v="7"/>
    <s v="Research Center"/>
    <x v="1"/>
    <d v="1981-01-01T00:00:00"/>
    <d v="2003-03-04T00:00:00"/>
    <x v="1"/>
    <x v="703"/>
    <n v="59063.999999999993"/>
    <n v="5"/>
    <n v="0.15"/>
    <s v="40000-60000$"/>
  </r>
  <r>
    <n v="733"/>
    <s v="Montoya, Lisa"/>
    <s v="Tennessee"/>
    <x v="7"/>
    <s v="Research Center"/>
    <x v="0"/>
    <d v="1972-07-04T00:00:00"/>
    <d v="2001-04-10T00:00:00"/>
    <x v="1"/>
    <x v="704"/>
    <n v="87864.599999999991"/>
    <n v="5"/>
    <n v="0.15"/>
    <s v="60000-80000$"/>
  </r>
  <r>
    <n v="734"/>
    <s v="Dalton, Carol"/>
    <s v="Delhi"/>
    <x v="7"/>
    <s v="Research Center"/>
    <x v="0"/>
    <d v="1976-07-20T00:00:00"/>
    <d v="2011-05-29T00:00:00"/>
    <x v="1"/>
    <x v="705"/>
    <n v="114925.44000000002"/>
    <n v="4"/>
    <n v="0.12"/>
    <s v="100000$ &amp; Above"/>
  </r>
  <r>
    <n v="735"/>
    <s v="Patterson, Robert"/>
    <s v="Washington, D.C."/>
    <x v="7"/>
    <s v="Research Center"/>
    <x v="1"/>
    <d v="1989-07-06T00:00:00"/>
    <d v="2011-06-25T00:00:00"/>
    <x v="1"/>
    <x v="706"/>
    <n v="88881.407999999996"/>
    <n v="4"/>
    <n v="0.12"/>
    <s v="60000-80000$"/>
  </r>
  <r>
    <n v="736"/>
    <s v="Leblanc, Jenny"/>
    <s v="Washington, D.C."/>
    <x v="7"/>
    <s v="Research Center"/>
    <x v="0"/>
    <d v="1977-01-15T00:00:00"/>
    <d v="2001-07-01T00:00:00"/>
    <x v="1"/>
    <x v="707"/>
    <n v="56138.399999999994"/>
    <n v="5"/>
    <n v="0.15"/>
    <s v="40000-60000$"/>
  </r>
  <r>
    <n v="737"/>
    <s v="Olsen, Ewan"/>
    <s v="Washington, D.C."/>
    <x v="7"/>
    <s v="Research/Development"/>
    <x v="0"/>
    <d v="1983-03-26T00:00:00"/>
    <d v="2007-02-03T00:00:00"/>
    <x v="1"/>
    <x v="708"/>
    <n v="75828.479999999996"/>
    <n v="2"/>
    <n v="0.04"/>
    <s v="60000-80000$"/>
  </r>
  <r>
    <n v="738"/>
    <s v="Green, Kim"/>
    <s v="Washington, D.C."/>
    <x v="7"/>
    <s v="Research/Development"/>
    <x v="0"/>
    <d v="1963-10-21T00:00:00"/>
    <d v="2000-02-01T00:00:00"/>
    <x v="1"/>
    <x v="709"/>
    <n v="39000"/>
    <n v="2"/>
    <n v="0.04"/>
    <s v="20000-40000$"/>
  </r>
  <r>
    <n v="739"/>
    <s v="Bradshaw, Sheryl"/>
    <s v="Washington, D.C."/>
    <x v="7"/>
    <s v="Research/Development"/>
    <x v="0"/>
    <d v="1976-11-07T00:00:00"/>
    <d v="2008-07-10T00:00:00"/>
    <x v="203"/>
    <x v="710"/>
    <n v="89313.599999999991"/>
    <n v="5"/>
    <n v="0.15"/>
    <s v="60000-80000$"/>
  </r>
  <r>
    <n v="740"/>
    <s v="Riley, David"/>
    <s v="Illinois"/>
    <x v="7"/>
    <s v="Research/Development"/>
    <x v="1"/>
    <d v="1982-05-08T00:00:00"/>
    <d v="2010-07-25T00:00:00"/>
    <x v="1"/>
    <x v="711"/>
    <n v="56016"/>
    <n v="1"/>
    <n v="0"/>
    <s v="40000-60000$"/>
  </r>
  <r>
    <n v="741"/>
    <s v="Flynn, Melissa"/>
    <s v="Tennessee"/>
    <x v="7"/>
    <s v="Research/Development"/>
    <x v="0"/>
    <d v="1978-09-25T00:00:00"/>
    <d v="2010-12-31T00:00:00"/>
    <x v="1"/>
    <x v="712"/>
    <n v="22852.799999999999"/>
    <n v="1"/>
    <n v="0"/>
    <s v="20000-40000$"/>
  </r>
</pivotCacheRecords>
</file>

<file path=xl/pivotCache/pivotCacheRecords2.xml><?xml version="1.0" encoding="utf-8"?>
<pivotCacheRecords xmlns="http://schemas.openxmlformats.org/spreadsheetml/2006/main" xmlns:r="http://schemas.openxmlformats.org/officeDocument/2006/relationships" count="741">
  <r>
    <n v="1"/>
    <s v="Page, Lisa"/>
    <s v="New York"/>
    <x v="0"/>
    <s v="ADC"/>
    <s v="Female"/>
    <d v="1976-04-06T00:00:00"/>
    <d v="1999-01-11T00:00:00"/>
    <d v="2011-03-16T00:00:00"/>
    <n v="65460"/>
    <n v="65460"/>
    <s v="NA"/>
    <n v="0"/>
    <s v="60000-80000$"/>
    <m/>
    <m/>
  </r>
  <r>
    <n v="2"/>
    <s v="Taylor, Hector"/>
    <s v="Madrid"/>
    <x v="0"/>
    <s v="ADC"/>
    <s v="Male"/>
    <d v="1970-08-22T00:00:00"/>
    <d v="2011-02-21T00:00:00"/>
    <m/>
    <n v="32154"/>
    <n v="36012.480000000003"/>
    <n v="4"/>
    <n v="0.12"/>
    <s v="20000-40000$"/>
    <m/>
    <m/>
  </r>
  <r>
    <n v="3"/>
    <s v="Dawson, Jonathan"/>
    <s v="Mississippi"/>
    <x v="0"/>
    <s v="ADC"/>
    <s v="Male"/>
    <d v="1973-02-14T00:00:00"/>
    <d v="2007-03-06T00:00:00"/>
    <d v="2008-03-31T00:00:00"/>
    <n v="51048"/>
    <n v="58705.2"/>
    <n v="5"/>
    <n v="0.15"/>
    <s v="40000-60000$"/>
    <m/>
    <m/>
  </r>
  <r>
    <n v="4"/>
    <s v="Duran, Brian"/>
    <s v="Washington, D.C."/>
    <x v="0"/>
    <s v="ADC"/>
    <s v="Male"/>
    <d v="1974-01-02T00:00:00"/>
    <d v="2012-08-30T00:00:00"/>
    <d v="2012-09-12T00:00:00"/>
    <n v="42816"/>
    <n v="42816"/>
    <s v="NA"/>
    <n v="0"/>
    <s v="40000-60000$"/>
    <m/>
    <m/>
  </r>
  <r>
    <n v="5"/>
    <s v="Weber, Larry"/>
    <s v="Tennessee"/>
    <x v="0"/>
    <s v="ADC"/>
    <s v="Male"/>
    <d v="1976-08-24T00:00:00"/>
    <d v="2007-12-31T00:00:00"/>
    <m/>
    <n v="87396"/>
    <n v="97883.520000000004"/>
    <n v="4"/>
    <n v="0.12"/>
    <s v="80000-100000$"/>
    <m/>
    <m/>
  </r>
  <r>
    <n v="6"/>
    <s v="Pratt, Erik"/>
    <s v="Washington, D.C."/>
    <x v="1"/>
    <s v="Training"/>
    <s v="Male"/>
    <d v="1977-08-03T00:00:00"/>
    <d v="2006-02-03T00:00:00"/>
    <d v="2010-02-09T00:00:00"/>
    <n v="72996"/>
    <n v="75915.839999999997"/>
    <n v="2"/>
    <n v="0.04"/>
    <s v="60000-80000$"/>
    <m/>
    <m/>
  </r>
  <r>
    <n v="7"/>
    <s v="Oconnor, Kent"/>
    <s v="Washington, D.C."/>
    <x v="1"/>
    <s v="Training"/>
    <s v="Male"/>
    <d v="1974-05-06T00:00:00"/>
    <d v="2005-12-29T00:00:00"/>
    <d v="2005-12-29T00:00:00"/>
    <n v="18288"/>
    <n v="18288"/>
    <n v="1"/>
    <n v="0"/>
    <s v="0-20000$"/>
    <m/>
    <m/>
  </r>
  <r>
    <n v="8"/>
    <s v="Spencer, Boyd"/>
    <s v="New York"/>
    <x v="1"/>
    <s v="Training"/>
    <s v="Male"/>
    <d v="1978-12-24T00:00:00"/>
    <d v="2007-04-17T00:00:00"/>
    <d v="2012-05-09T00:00:00"/>
    <n v="79896"/>
    <n v="91880.4"/>
    <n v="5"/>
    <n v="0.15"/>
    <s v="60000-80000$"/>
    <m/>
    <m/>
  </r>
  <r>
    <n v="9"/>
    <s v="Wiggins, Frank"/>
    <s v="Washington, D.C."/>
    <x v="1"/>
    <s v="Training"/>
    <s v="Male"/>
    <d v="1980-12-04T00:00:00"/>
    <d v="1999-04-10T00:00:00"/>
    <d v="2001-10-28T00:00:00"/>
    <n v="90180"/>
    <n v="90180"/>
    <n v="1"/>
    <n v="0"/>
    <s v="80000-100000$"/>
    <m/>
    <m/>
  </r>
  <r>
    <n v="10"/>
    <s v="Tanner, Timothy"/>
    <s v="Washington, D.C."/>
    <x v="1"/>
    <s v="Training"/>
    <s v="Male"/>
    <d v="1968-09-29T00:00:00"/>
    <d v="2002-05-28T00:00:00"/>
    <d v="2012-06-10T00:00:00"/>
    <n v="36936"/>
    <n v="41368.320000000007"/>
    <n v="4"/>
    <n v="0.12"/>
    <s v="20000-40000$"/>
    <m/>
    <m/>
  </r>
  <r>
    <n v="11"/>
    <s v="Strickland, Rajean"/>
    <s v="Washington, D.C."/>
    <x v="1"/>
    <s v="Training"/>
    <s v="Male"/>
    <d v="1970-10-09T00:00:00"/>
    <d v="2003-06-10T00:00:00"/>
    <d v="2006-01-09T00:00:00"/>
    <n v="21282"/>
    <n v="22984.560000000001"/>
    <n v="3"/>
    <n v="0.08"/>
    <s v="20000-40000$"/>
    <m/>
    <m/>
  </r>
  <r>
    <n v="12"/>
    <s v="Chase, Troy"/>
    <s v="Washington, D.C."/>
    <x v="1"/>
    <s v="Training"/>
    <s v="Male"/>
    <d v="1964-06-24T00:00:00"/>
    <d v="2004-06-04T00:00:00"/>
    <d v="2004-06-04T00:00:00"/>
    <n v="59220"/>
    <n v="66326.400000000009"/>
    <n v="4"/>
    <n v="0.12"/>
    <s v="40000-60000$"/>
    <m/>
    <m/>
  </r>
  <r>
    <n v="13"/>
    <s v="Brewer, Kent"/>
    <s v="Washington, D.C."/>
    <x v="1"/>
    <s v="Training"/>
    <s v="Male"/>
    <d v="1989-04-23T00:00:00"/>
    <d v="2011-08-24T00:00:00"/>
    <m/>
    <n v="36534"/>
    <n v="36534"/>
    <n v="1"/>
    <n v="0"/>
    <s v="20000-40000$"/>
    <m/>
    <m/>
  </r>
  <r>
    <n v="14"/>
    <s v="Wilkins, Jesse"/>
    <s v="New York"/>
    <x v="1"/>
    <s v="Training"/>
    <s v="Female"/>
    <d v="1984-12-09T00:00:00"/>
    <d v="2012-08-15T00:00:00"/>
    <d v="2012-12-11T00:00:00"/>
    <n v="95712"/>
    <n v="110068.79999999999"/>
    <n v="5"/>
    <n v="0.15"/>
    <s v="80000-100000$"/>
    <m/>
    <m/>
  </r>
  <r>
    <n v="15"/>
    <s v="White, Daniel"/>
    <s v="Washington, D.C."/>
    <x v="1"/>
    <s v="Training"/>
    <s v="Male"/>
    <d v="1972-02-06T00:00:00"/>
    <d v="2000-08-26T00:00:00"/>
    <d v="2005-01-17T00:00:00"/>
    <n v="89808"/>
    <n v="100584.96000000001"/>
    <n v="4"/>
    <n v="0.12"/>
    <s v="80000-100000$"/>
    <m/>
    <m/>
  </r>
  <r>
    <n v="16"/>
    <s v="Holland, Donald"/>
    <s v="Washington, D.C."/>
    <x v="1"/>
    <s v="Training"/>
    <s v="Male"/>
    <d v="1978-06-08T00:00:00"/>
    <d v="2011-09-01T00:00:00"/>
    <d v="2012-04-21T00:00:00"/>
    <n v="34884"/>
    <n v="37674.720000000001"/>
    <n v="3"/>
    <n v="0.08"/>
    <s v="20000-40000$"/>
    <m/>
    <m/>
  </r>
  <r>
    <n v="17"/>
    <s v="Rowe, Ken"/>
    <s v="Washington, D.C."/>
    <x v="1"/>
    <s v="Training"/>
    <s v="Male"/>
    <d v="1980-09-12T00:00:00"/>
    <d v="2000-09-08T00:00:00"/>
    <d v="2006-06-02T00:00:00"/>
    <n v="92028"/>
    <n v="99390.24"/>
    <n v="3"/>
    <n v="0.08"/>
    <s v="80000-100000$"/>
    <m/>
    <m/>
  </r>
  <r>
    <n v="18"/>
    <s v="Burton, Cam"/>
    <s v="New York"/>
    <x v="1"/>
    <s v="Training"/>
    <s v="Female"/>
    <d v="1976-07-05T00:00:00"/>
    <d v="2008-09-13T00:00:00"/>
    <d v="2012-02-09T00:00:00"/>
    <n v="69948"/>
    <n v="80440.2"/>
    <n v="5"/>
    <n v="0.15"/>
    <s v="60000-80000$"/>
    <m/>
    <m/>
  </r>
  <r>
    <n v="19"/>
    <s v="Phillips, Liesl"/>
    <s v="Washington, D.C."/>
    <x v="1"/>
    <s v="Training"/>
    <s v="Female"/>
    <d v="1985-12-12T00:00:00"/>
    <d v="2006-11-08T00:00:00"/>
    <d v="2012-07-31T00:00:00"/>
    <n v="102360"/>
    <n v="106454.40000000001"/>
    <n v="2"/>
    <n v="0.04"/>
    <s v="100000$ &amp; Above"/>
    <m/>
    <m/>
  </r>
  <r>
    <n v="20"/>
    <s v="Gallagher, Johnson"/>
    <s v="Washington, D.C."/>
    <x v="1"/>
    <s v="Training"/>
    <s v="Male"/>
    <d v="1976-10-17T00:00:00"/>
    <d v="2009-11-09T00:00:00"/>
    <m/>
    <n v="12763.2"/>
    <n v="14294.784000000001"/>
    <n v="4"/>
    <n v="0.12"/>
    <s v="0-20000$"/>
    <m/>
    <m/>
  </r>
  <r>
    <n v="21"/>
    <s v="Wolf, Debbie"/>
    <s v="New York"/>
    <x v="1"/>
    <s v="Training"/>
    <s v="Female"/>
    <d v="1971-04-20T00:00:00"/>
    <d v="1998-12-14T00:00:00"/>
    <d v="2012-04-15T00:00:00"/>
    <n v="86508"/>
    <n v="99484.2"/>
    <n v="5"/>
    <n v="0.15"/>
    <s v="80000-100000$"/>
    <m/>
    <m/>
  </r>
  <r>
    <n v="22"/>
    <s v="Todd, Steven"/>
    <s v="Washington, D.C."/>
    <x v="1"/>
    <s v="Training"/>
    <s v="Male"/>
    <d v="1979-11-29T00:00:00"/>
    <d v="2006-12-18T00:00:00"/>
    <d v="2008-01-01T00:00:00"/>
    <n v="45204"/>
    <n v="48820.32"/>
    <n v="3"/>
    <n v="0.08"/>
    <s v="40000-60000$"/>
    <m/>
    <m/>
  </r>
  <r>
    <n v="23"/>
    <s v="McKenzie, Michelle"/>
    <s v="Tennessee"/>
    <x v="2"/>
    <s v="Environmental Compliance"/>
    <s v="Female"/>
    <d v="1984-04-08T00:00:00"/>
    <d v="2006-01-29T00:00:00"/>
    <d v="2011-05-11T00:00:00"/>
    <n v="59232"/>
    <n v="61601.279999999999"/>
    <n v="2"/>
    <n v="0.04"/>
    <s v="40000-60000$"/>
    <m/>
    <m/>
  </r>
  <r>
    <n v="24"/>
    <s v="Thornton, Charles"/>
    <s v="New York"/>
    <x v="2"/>
    <s v="Environmental Compliance"/>
    <s v="Male"/>
    <d v="1976-03-20T00:00:00"/>
    <d v="2001-01-02T00:00:00"/>
    <d v="2010-09-01T00:00:00"/>
    <n v="40368"/>
    <n v="43597.440000000002"/>
    <n v="3"/>
    <n v="0.08"/>
    <s v="40000-60000$"/>
    <m/>
    <m/>
  </r>
  <r>
    <n v="25"/>
    <s v="Dunn, Matthew"/>
    <s v="Sydney"/>
    <x v="2"/>
    <s v="Environmental Compliance"/>
    <s v="Male"/>
    <d v="1977-09-19T00:00:00"/>
    <d v="1999-02-23T00:00:00"/>
    <d v="2010-09-21T00:00:00"/>
    <n v="57420"/>
    <n v="57420"/>
    <s v="NA"/>
    <n v="0"/>
    <s v="40000-60000$"/>
    <m/>
    <m/>
  </r>
  <r>
    <n v="26"/>
    <s v="Potter, Dawn"/>
    <s v="Mississippi"/>
    <x v="2"/>
    <s v="Environmental Compliance"/>
    <s v="Male"/>
    <d v="1975-05-17T00:00:00"/>
    <d v="2004-03-05T00:00:00"/>
    <d v="2004-04-24T00:00:00"/>
    <n v="36420"/>
    <n v="36420"/>
    <s v="NA"/>
    <n v="0"/>
    <s v="20000-40000$"/>
    <m/>
    <m/>
  </r>
  <r>
    <n v="27"/>
    <s v="Carroll, Lesa"/>
    <s v="Sydney"/>
    <x v="2"/>
    <s v="Environmental Compliance"/>
    <s v="Female"/>
    <d v="1979-09-17T00:00:00"/>
    <d v="2000-04-03T00:00:00"/>
    <d v="2012-09-19T00:00:00"/>
    <n v="67728"/>
    <n v="67728"/>
    <s v="NA"/>
    <n v="0"/>
    <s v="60000-80000$"/>
    <m/>
    <m/>
  </r>
  <r>
    <n v="28"/>
    <s v="Fleming, Irv"/>
    <s v="Sydney"/>
    <x v="2"/>
    <s v="Environmental Compliance"/>
    <s v="Female"/>
    <d v="1981-04-20T00:00:00"/>
    <d v="2006-05-14T00:00:00"/>
    <d v="2011-07-24T00:00:00"/>
    <n v="13230"/>
    <n v="13230"/>
    <s v="NA"/>
    <n v="0"/>
    <s v="0-20000$"/>
    <m/>
    <m/>
  </r>
  <r>
    <n v="29"/>
    <s v="Nguyen, Dennis"/>
    <s v="Washington, D.C."/>
    <x v="2"/>
    <s v="Environmental Compliance"/>
    <s v="Male"/>
    <d v="1985-12-31T00:00:00"/>
    <d v="2006-09-01T00:00:00"/>
    <d v="2006-12-08T00:00:00"/>
    <n v="24033.599999999999"/>
    <n v="26917.632000000001"/>
    <n v="4"/>
    <n v="0.12"/>
    <s v="20000-40000$"/>
    <m/>
    <m/>
  </r>
  <r>
    <n v="30"/>
    <s v="Blair, Sperry"/>
    <s v="Mississippi"/>
    <x v="2"/>
    <s v="Environmental Compliance"/>
    <s v="Female"/>
    <d v="1970-06-15T00:00:00"/>
    <d v="2009-10-20T00:00:00"/>
    <d v="2009-12-28T00:00:00"/>
    <n v="61416"/>
    <n v="66329.279999999999"/>
    <n v="3"/>
    <n v="0.08"/>
    <s v="60000-80000$"/>
    <m/>
    <m/>
  </r>
  <r>
    <n v="31"/>
    <s v="Wyatt, Kelly"/>
    <s v="London"/>
    <x v="2"/>
    <s v="Environmental Compliance"/>
    <s v="Female"/>
    <d v="1970-07-14T00:00:00"/>
    <d v="2011-11-09T00:00:00"/>
    <d v="2012-07-07T00:00:00"/>
    <n v="49620"/>
    <n v="51604.800000000003"/>
    <n v="2"/>
    <n v="0.04"/>
    <s v="40000-60000$"/>
    <m/>
    <m/>
  </r>
  <r>
    <n v="32"/>
    <s v="Walton, Benjamin"/>
    <s v="Madrid"/>
    <x v="2"/>
    <s v="Environmental Compliance"/>
    <s v="Male"/>
    <d v="1975-06-29T00:00:00"/>
    <d v="2007-11-28T00:00:00"/>
    <d v="2012-11-11T00:00:00"/>
    <n v="88128"/>
    <n v="88128"/>
    <s v="NA"/>
    <n v="0"/>
    <s v="80000-100000$"/>
    <m/>
    <m/>
  </r>
  <r>
    <n v="33"/>
    <s v="Beck, Craig"/>
    <s v="Sydney"/>
    <x v="2"/>
    <s v="Environmental Compliance"/>
    <s v="Male"/>
    <d v="1985-07-04T00:00:00"/>
    <d v="2012-04-19T00:00:00"/>
    <d v="2012-08-18T00:00:00"/>
    <n v="55464"/>
    <n v="59901.120000000003"/>
    <n v="3"/>
    <n v="0.08"/>
    <s v="40000-60000$"/>
    <m/>
    <m/>
  </r>
  <r>
    <n v="34"/>
    <s v="Phelps, Gretchen"/>
    <s v="Madrid"/>
    <x v="2"/>
    <s v="Environmental Compliance"/>
    <s v="Male"/>
    <d v="1984-03-08T00:00:00"/>
    <d v="2010-11-26T00:00:00"/>
    <d v="2012-09-13T00:00:00"/>
    <n v="69756"/>
    <n v="72546.240000000005"/>
    <n v="2"/>
    <n v="0.04"/>
    <s v="60000-80000$"/>
    <m/>
    <m/>
  </r>
  <r>
    <n v="35"/>
    <s v="Bond, John"/>
    <s v="Sydney"/>
    <x v="2"/>
    <s v="Environmental Compliance"/>
    <s v="Male"/>
    <d v="1984-12-31T00:00:00"/>
    <d v="2007-12-01T00:00:00"/>
    <d v="2011-06-11T00:00:00"/>
    <n v="55314"/>
    <n v="59739.12"/>
    <n v="3"/>
    <n v="0.08"/>
    <s v="40000-60000$"/>
    <m/>
    <m/>
  </r>
  <r>
    <n v="36"/>
    <s v="Chang, Gabriel"/>
    <s v="Washington, D.C."/>
    <x v="2"/>
    <s v="Environmental Compliance"/>
    <s v="Male"/>
    <d v="1978-08-31T00:00:00"/>
    <d v="2009-12-05T00:00:00"/>
    <m/>
    <n v="34416"/>
    <n v="34416"/>
    <s v="NA"/>
    <n v="0"/>
    <s v="20000-40000$"/>
    <m/>
    <m/>
  </r>
  <r>
    <n v="37"/>
    <s v="Bullock, Greg"/>
    <s v="Washington, D.C."/>
    <x v="0"/>
    <s v="Facilities/Engineering"/>
    <s v="Male"/>
    <d v="1980-12-05T00:00:00"/>
    <d v="2012-01-17T00:00:00"/>
    <m/>
    <n v="17481.599999999999"/>
    <n v="18880.128000000001"/>
    <n v="3"/>
    <n v="0.08"/>
    <s v="0-20000$"/>
    <m/>
    <m/>
  </r>
  <r>
    <n v="38"/>
    <s v="Wheeler, Meegan"/>
    <s v="Washington, D.C."/>
    <x v="0"/>
    <s v="Facilities/Engineering"/>
    <s v="Female"/>
    <d v="1988-11-27T00:00:00"/>
    <d v="2007-01-12T00:00:00"/>
    <d v="2011-08-26T00:00:00"/>
    <n v="99624"/>
    <n v="111578.88"/>
    <n v="4"/>
    <n v="0.12"/>
    <s v="80000-100000$"/>
    <m/>
    <m/>
  </r>
  <r>
    <n v="39"/>
    <s v="Cunningham, Denise"/>
    <s v="Washington, D.C."/>
    <x v="0"/>
    <s v="Facilities/Engineering"/>
    <s v="Male"/>
    <d v="1971-07-14T00:00:00"/>
    <d v="2010-01-22T00:00:00"/>
    <m/>
    <n v="92820"/>
    <n v="106742.99999999999"/>
    <n v="5"/>
    <n v="0.15"/>
    <s v="80000-100000$"/>
    <m/>
    <m/>
  </r>
  <r>
    <n v="40"/>
    <s v="Simpson, Jimmy"/>
    <s v="Washington, D.C."/>
    <x v="0"/>
    <s v="Facilities/Engineering"/>
    <s v="Male"/>
    <d v="1978-09-16T00:00:00"/>
    <d v="2001-01-05T00:00:00"/>
    <d v="2004-02-27T00:00:00"/>
    <n v="42336"/>
    <n v="45722.880000000005"/>
    <n v="3"/>
    <n v="0.08"/>
    <s v="40000-60000$"/>
    <m/>
    <m/>
  </r>
  <r>
    <n v="41"/>
    <s v="Griffith, Michelle"/>
    <s v="Washington, D.C."/>
    <x v="0"/>
    <s v="Facilities/Engineering"/>
    <s v="Female"/>
    <d v="1989-02-01T00:00:00"/>
    <d v="2010-02-24T00:00:00"/>
    <d v="2010-05-28T00:00:00"/>
    <n v="77268"/>
    <n v="80358.720000000001"/>
    <n v="2"/>
    <n v="0.04"/>
    <s v="60000-80000$"/>
    <m/>
    <m/>
  </r>
  <r>
    <n v="42"/>
    <s v="Powers, Tia"/>
    <s v="Washington, D.C."/>
    <x v="0"/>
    <s v="Facilities/Engineering"/>
    <s v="Female"/>
    <d v="1968-07-24T00:00:00"/>
    <d v="1998-02-03T00:00:00"/>
    <d v="2004-12-26T00:00:00"/>
    <n v="73236"/>
    <n v="79094.880000000005"/>
    <n v="3"/>
    <n v="0.08"/>
    <s v="60000-80000$"/>
    <m/>
    <m/>
  </r>
  <r>
    <n v="43"/>
    <s v="Navarro, Marc"/>
    <s v="Madrid"/>
    <x v="0"/>
    <s v="Facilities/Engineering"/>
    <s v="Male"/>
    <d v="1967-01-20T00:00:00"/>
    <d v="1998-02-16T00:00:00"/>
    <d v="2011-08-22T00:00:00"/>
    <n v="28056"/>
    <n v="31422.720000000005"/>
    <n v="4"/>
    <n v="0.12"/>
    <s v="20000-40000$"/>
    <m/>
    <m/>
  </r>
  <r>
    <n v="44"/>
    <s v="Briggs, Bryan"/>
    <s v="Madrid"/>
    <x v="0"/>
    <s v="Facilities/Engineering"/>
    <s v="Male"/>
    <d v="1977-11-17T00:00:00"/>
    <d v="1998-02-22T00:00:00"/>
    <d v="2011-09-09T00:00:00"/>
    <n v="102576"/>
    <n v="117962.4"/>
    <n v="5"/>
    <n v="0.15"/>
    <s v="100000$ &amp; Above"/>
    <m/>
    <m/>
  </r>
  <r>
    <n v="45"/>
    <s v="Warren, Jean"/>
    <s v="London"/>
    <x v="0"/>
    <s v="Facilities/Engineering"/>
    <s v="Female"/>
    <d v="1989-01-17T00:00:00"/>
    <d v="2011-02-01T00:00:00"/>
    <d v="2012-03-20T00:00:00"/>
    <n v="89652"/>
    <n v="93238.080000000002"/>
    <n v="2"/>
    <n v="0.04"/>
    <s v="80000-100000$"/>
    <m/>
    <m/>
  </r>
  <r>
    <n v="46"/>
    <s v="McDonald, Debra"/>
    <s v="New Jersey"/>
    <x v="0"/>
    <s v="Facilities/Engineering"/>
    <s v="Female"/>
    <d v="1981-06-19T00:00:00"/>
    <d v="2011-02-22T00:00:00"/>
    <d v="2012-03-28T00:00:00"/>
    <n v="82692"/>
    <n v="95095.799999999988"/>
    <n v="5"/>
    <n v="0.15"/>
    <s v="80000-100000$"/>
    <m/>
    <m/>
  </r>
  <r>
    <n v="47"/>
    <s v="Pitts, Dana"/>
    <s v="London"/>
    <x v="0"/>
    <s v="Facilities/Engineering"/>
    <s v="Female"/>
    <d v="1982-04-04T00:00:00"/>
    <d v="2012-03-15T00:00:00"/>
    <d v="2012-08-10T00:00:00"/>
    <n v="77352"/>
    <n v="77352"/>
    <s v="NA"/>
    <n v="0"/>
    <s v="60000-80000$"/>
    <m/>
    <m/>
  </r>
  <r>
    <n v="48"/>
    <s v="Pruitt, Randy"/>
    <s v="New York"/>
    <x v="0"/>
    <s v="Facilities/Engineering"/>
    <s v="Male"/>
    <d v="1985-06-02T00:00:00"/>
    <d v="2006-03-16T00:00:00"/>
    <d v="2011-05-24T00:00:00"/>
    <n v="89688"/>
    <n v="103141.2"/>
    <n v="5"/>
    <n v="0.15"/>
    <s v="80000-100000$"/>
    <m/>
    <m/>
  </r>
  <r>
    <n v="49"/>
    <s v="Nicholson, Lee"/>
    <s v="Illinois"/>
    <x v="0"/>
    <s v="Facilities/Engineering"/>
    <s v="Male"/>
    <d v="1974-05-08T00:00:00"/>
    <d v="2006-03-28T00:00:00"/>
    <d v="2011-05-02T00:00:00"/>
    <n v="58098"/>
    <n v="65069.760000000009"/>
    <n v="4"/>
    <n v="0.12"/>
    <s v="40000-60000$"/>
    <m/>
    <m/>
  </r>
  <r>
    <n v="50"/>
    <s v="Matthews, Diane"/>
    <s v="Illinois"/>
    <x v="0"/>
    <s v="Facilities/Engineering"/>
    <s v="Female"/>
    <d v="1979-08-04T00:00:00"/>
    <d v="2000-03-17T00:00:00"/>
    <d v="2004-02-19T00:00:00"/>
    <n v="36096"/>
    <n v="38983.68"/>
    <n v="3"/>
    <n v="0.08"/>
    <s v="20000-40000$"/>
    <m/>
    <m/>
  </r>
  <r>
    <n v="51"/>
    <s v="Norris, Tamara"/>
    <s v="New Jersey"/>
    <x v="0"/>
    <s v="Facilities/Engineering"/>
    <s v="Female"/>
    <d v="1982-09-13T00:00:00"/>
    <d v="2011-04-20T00:00:00"/>
    <d v="2012-10-17T00:00:00"/>
    <n v="59772"/>
    <n v="62162.880000000005"/>
    <n v="2"/>
    <n v="0.04"/>
    <s v="40000-60000$"/>
    <m/>
    <m/>
  </r>
  <r>
    <n v="52"/>
    <s v="Weiss, Marisa"/>
    <s v="Sydney"/>
    <x v="0"/>
    <s v="Facilities/Engineering"/>
    <s v="Female"/>
    <d v="1972-04-30T00:00:00"/>
    <d v="2010-04-05T00:00:00"/>
    <m/>
    <n v="60660"/>
    <n v="63086.400000000001"/>
    <n v="2"/>
    <n v="0.04"/>
    <s v="60000-80000$"/>
    <m/>
    <m/>
  </r>
  <r>
    <n v="53"/>
    <s v="Lawrence, Ronald"/>
    <s v="Sydney"/>
    <x v="0"/>
    <s v="Facilities/Engineering"/>
    <s v="Male"/>
    <d v="1971-01-21T00:00:00"/>
    <d v="1998-04-17T00:00:00"/>
    <d v="2011-02-02T00:00:00"/>
    <n v="76008"/>
    <n v="82088.639999999999"/>
    <n v="3"/>
    <n v="0.08"/>
    <s v="60000-80000$"/>
    <m/>
    <m/>
  </r>
  <r>
    <n v="54"/>
    <s v="Sherman, Karin"/>
    <s v="Washington, D.C."/>
    <x v="0"/>
    <s v="Facilities/Engineering"/>
    <s v="Male"/>
    <d v="1975-09-30T00:00:00"/>
    <d v="2001-04-27T00:00:00"/>
    <d v="2005-03-13T00:00:00"/>
    <n v="32616"/>
    <n v="36529.920000000006"/>
    <n v="4"/>
    <n v="0.12"/>
    <s v="20000-40000$"/>
    <m/>
    <m/>
  </r>
  <r>
    <n v="55"/>
    <s v="Harmon, Paul"/>
    <s v="Madrid"/>
    <x v="0"/>
    <s v="Facilities/Engineering"/>
    <s v="Male"/>
    <d v="1970-12-15T00:00:00"/>
    <d v="2002-04-02T00:00:00"/>
    <d v="2007-04-04T00:00:00"/>
    <n v="103056"/>
    <n v="111300.48000000001"/>
    <n v="3"/>
    <n v="0.08"/>
    <s v="100000$ &amp; Above"/>
    <m/>
    <m/>
  </r>
  <r>
    <n v="56"/>
    <s v="Vance, Cheryl"/>
    <s v="New Jersey"/>
    <x v="0"/>
    <s v="Facilities/Engineering"/>
    <s v="Female"/>
    <d v="1983-08-14T00:00:00"/>
    <d v="2009-04-19T00:00:00"/>
    <d v="2010-06-04T00:00:00"/>
    <n v="30948"/>
    <n v="33423.840000000004"/>
    <n v="3"/>
    <n v="0.08"/>
    <s v="20000-40000$"/>
    <m/>
    <m/>
  </r>
  <r>
    <n v="57"/>
    <s v="Swanson, Vicki"/>
    <s v="New York"/>
    <x v="0"/>
    <s v="Facilities/Engineering"/>
    <s v="Male"/>
    <d v="1973-06-13T00:00:00"/>
    <d v="2010-04-06T00:00:00"/>
    <d v="2012-09-15T00:00:00"/>
    <n v="46476"/>
    <n v="46476"/>
    <s v="NA"/>
    <n v="0"/>
    <s v="40000-60000$"/>
    <m/>
    <m/>
  </r>
  <r>
    <n v="58"/>
    <s v="Steele, Gerald"/>
    <s v="New Jersey"/>
    <x v="0"/>
    <s v="Facilities/Engineering"/>
    <s v="Male"/>
    <d v="1976-08-04T00:00:00"/>
    <d v="2010-04-24T00:00:00"/>
    <m/>
    <n v="27936"/>
    <n v="27936"/>
    <s v="NA"/>
    <n v="0"/>
    <s v="20000-40000$"/>
    <m/>
    <m/>
  </r>
  <r>
    <n v="59"/>
    <s v="Richardson, Debbie"/>
    <s v="London"/>
    <x v="0"/>
    <s v="Facilities/Engineering"/>
    <s v="Female"/>
    <d v="1970-05-10T00:00:00"/>
    <d v="2012-05-22T00:00:00"/>
    <d v="2012-10-17T00:00:00"/>
    <n v="38196"/>
    <n v="41251.68"/>
    <n v="3"/>
    <n v="0.08"/>
    <s v="20000-40000$"/>
    <m/>
    <m/>
  </r>
  <r>
    <n v="60"/>
    <s v="Whitehead, Carolyn"/>
    <s v="New Jersey"/>
    <x v="0"/>
    <s v="Facilities/Engineering"/>
    <s v="Female"/>
    <d v="1983-03-03T00:00:00"/>
    <d v="2008-05-20T00:00:00"/>
    <d v="2009-07-24T00:00:00"/>
    <n v="89604"/>
    <n v="103044.59999999999"/>
    <n v="5"/>
    <n v="0.15"/>
    <s v="80000-100000$"/>
    <m/>
    <m/>
  </r>
  <r>
    <n v="61"/>
    <s v="Flowers, Kathleen"/>
    <s v="London"/>
    <x v="0"/>
    <s v="Facilities/Engineering"/>
    <s v="Female"/>
    <d v="1987-01-21T00:00:00"/>
    <d v="2007-05-13T00:00:00"/>
    <m/>
    <n v="38292"/>
    <n v="44035.799999999996"/>
    <n v="5"/>
    <n v="0.15"/>
    <s v="20000-40000$"/>
    <m/>
    <m/>
  </r>
  <r>
    <n v="62"/>
    <s v="Huff, Erik"/>
    <s v="Mississippi"/>
    <x v="0"/>
    <s v="Facilities/Engineering"/>
    <s v="Male"/>
    <d v="1972-08-10T00:00:00"/>
    <d v="2010-05-12T00:00:00"/>
    <d v="2011-11-06T00:00:00"/>
    <n v="98544"/>
    <n v="113325.59999999999"/>
    <n v="5"/>
    <n v="0.15"/>
    <s v="80000-100000$"/>
    <m/>
    <m/>
  </r>
  <r>
    <n v="63"/>
    <s v="Deleon, Jaquelyn"/>
    <s v="Washington, D.C."/>
    <x v="0"/>
    <s v="Facilities/Engineering"/>
    <s v="Female"/>
    <d v="1986-03-13T00:00:00"/>
    <d v="2010-05-22T00:00:00"/>
    <d v="2011-07-07T00:00:00"/>
    <n v="93096"/>
    <n v="100543.68000000001"/>
    <n v="3"/>
    <n v="0.08"/>
    <s v="80000-100000$"/>
    <m/>
    <m/>
  </r>
  <r>
    <n v="64"/>
    <s v="Kent, Angus"/>
    <s v="Illinois"/>
    <x v="0"/>
    <s v="Facilities/Engineering"/>
    <s v="Male"/>
    <d v="1977-03-31T00:00:00"/>
    <d v="2006-05-19T00:00:00"/>
    <d v="2011-05-03T00:00:00"/>
    <n v="101040"/>
    <n v="105081.60000000001"/>
    <n v="2"/>
    <n v="0.04"/>
    <s v="100000$ &amp; Above"/>
    <m/>
    <m/>
  </r>
  <r>
    <n v="65"/>
    <s v="Wallace, Timothy"/>
    <s v="Sydney"/>
    <x v="0"/>
    <s v="Facilities/Engineering"/>
    <s v="Male"/>
    <d v="1975-09-15T00:00:00"/>
    <d v="1998-05-25T00:00:00"/>
    <d v="2004-08-04T00:00:00"/>
    <n v="105600"/>
    <n v="121439.99999999999"/>
    <n v="5"/>
    <n v="0.15"/>
    <s v="100000$ &amp; Above"/>
    <m/>
    <m/>
  </r>
  <r>
    <n v="66"/>
    <s v="Nichols, Nathaniel"/>
    <s v="Mississippi"/>
    <x v="0"/>
    <s v="Facilities/Engineering"/>
    <s v="Male"/>
    <d v="1962-03-20T00:00:00"/>
    <d v="2001-05-07T00:00:00"/>
    <d v="2007-09-30T00:00:00"/>
    <n v="34380"/>
    <n v="38505.600000000006"/>
    <n v="4"/>
    <n v="0.12"/>
    <s v="20000-40000$"/>
    <m/>
    <m/>
  </r>
  <r>
    <n v="67"/>
    <s v="Morgan, Patricia"/>
    <s v="New Jersey"/>
    <x v="0"/>
    <s v="Facilities/Engineering"/>
    <s v="Female"/>
    <d v="1978-06-12T00:00:00"/>
    <d v="2009-05-26T00:00:00"/>
    <d v="2010-08-20T00:00:00"/>
    <n v="95352"/>
    <n v="109654.79999999999"/>
    <n v="5"/>
    <n v="0.15"/>
    <s v="80000-100000$"/>
    <m/>
    <m/>
  </r>
  <r>
    <n v="68"/>
    <s v="Harding, Erin"/>
    <s v="Mississippi"/>
    <x v="0"/>
    <s v="Facilities/Engineering"/>
    <s v="Male"/>
    <d v="1980-04-27T00:00:00"/>
    <d v="1998-06-19T00:00:00"/>
    <d v="2012-02-28T00:00:00"/>
    <n v="41736"/>
    <n v="46744.320000000007"/>
    <n v="4"/>
    <n v="0.12"/>
    <s v="40000-60000$"/>
    <m/>
    <m/>
  </r>
  <r>
    <n v="69"/>
    <s v="Hood, Renee"/>
    <s v="New Jersey"/>
    <x v="0"/>
    <s v="Facilities/Engineering"/>
    <s v="Male"/>
    <d v="1962-09-10T00:00:00"/>
    <d v="2003-06-13T00:00:00"/>
    <d v="2012-09-29T00:00:00"/>
    <n v="104736"/>
    <n v="117304.32000000001"/>
    <n v="4"/>
    <n v="0.12"/>
    <s v="100000$ &amp; Above"/>
    <m/>
    <m/>
  </r>
  <r>
    <n v="70"/>
    <s v="Hickman, John"/>
    <s v="Illinois"/>
    <x v="0"/>
    <s v="Facilities/Engineering"/>
    <s v="Male"/>
    <d v="1987-10-14T00:00:00"/>
    <d v="2012-07-01T00:00:00"/>
    <m/>
    <n v="85380"/>
    <n v="88795.199999999997"/>
    <n v="2"/>
    <n v="0.04"/>
    <s v="80000-100000$"/>
    <m/>
    <m/>
  </r>
  <r>
    <n v="71"/>
    <s v="Schneider, Gay"/>
    <s v="Mississippi"/>
    <x v="0"/>
    <s v="Facilities/Engineering"/>
    <s v="Male"/>
    <d v="1981-07-25T00:00:00"/>
    <d v="2007-07-16T00:00:00"/>
    <d v="2011-12-07T00:00:00"/>
    <n v="32268"/>
    <n v="34849.440000000002"/>
    <n v="3"/>
    <n v="0.08"/>
    <s v="20000-40000$"/>
    <m/>
    <m/>
  </r>
  <r>
    <n v="72"/>
    <s v="Stone, Brian"/>
    <s v="Tennessee"/>
    <x v="0"/>
    <s v="Facilities/Engineering"/>
    <s v="Male"/>
    <d v="1980-09-10T00:00:00"/>
    <d v="2010-07-09T00:00:00"/>
    <d v="2011-10-26T00:00:00"/>
    <n v="107172"/>
    <n v="123247.79999999999"/>
    <n v="5"/>
    <n v="0.15"/>
    <s v="100000$ &amp; Above"/>
    <m/>
    <m/>
  </r>
  <r>
    <n v="73"/>
    <s v="Goodman, Kuyler"/>
    <s v="Sydney"/>
    <x v="0"/>
    <s v="Facilities/Engineering"/>
    <s v="Male"/>
    <d v="1975-11-02T00:00:00"/>
    <d v="2011-08-22T00:00:00"/>
    <d v="2012-11-18T00:00:00"/>
    <n v="16560"/>
    <n v="17884.800000000003"/>
    <n v="3"/>
    <n v="0.08"/>
    <s v="0-20000$"/>
    <m/>
    <m/>
  </r>
  <r>
    <n v="74"/>
    <s v="Simmons, Robert"/>
    <s v="Illinois"/>
    <x v="0"/>
    <s v="Facilities/Engineering"/>
    <s v="Male"/>
    <d v="1973-07-30T00:00:00"/>
    <d v="2008-08-02T00:00:00"/>
    <d v="2011-05-23T00:00:00"/>
    <n v="46704"/>
    <n v="52308.480000000003"/>
    <n v="4"/>
    <n v="0.12"/>
    <s v="40000-60000$"/>
    <m/>
    <m/>
  </r>
  <r>
    <n v="75"/>
    <s v="Wolfe, Keith"/>
    <s v="Sydney"/>
    <x v="0"/>
    <s v="Facilities/Engineering"/>
    <s v="Male"/>
    <d v="1987-07-02T00:00:00"/>
    <d v="2006-08-25T00:00:00"/>
    <d v="2011-10-08T00:00:00"/>
    <n v="49104"/>
    <n v="54996.480000000003"/>
    <n v="4"/>
    <n v="0.12"/>
    <s v="40000-60000$"/>
    <m/>
    <m/>
  </r>
  <r>
    <n v="76"/>
    <s v="Conway, Brett"/>
    <s v="Madrid"/>
    <x v="0"/>
    <s v="Facilities/Engineering"/>
    <s v="Male"/>
    <d v="1978-12-06T00:00:00"/>
    <d v="1998-08-31T00:00:00"/>
    <d v="2011-04-02T00:00:00"/>
    <n v="36408"/>
    <n v="39320.639999999999"/>
    <n v="3"/>
    <n v="0.08"/>
    <s v="20000-40000$"/>
    <m/>
    <m/>
  </r>
  <r>
    <n v="77"/>
    <s v="Mendoza, Bobby"/>
    <s v="Tennessee"/>
    <x v="0"/>
    <s v="Facilities/Engineering"/>
    <s v="Male"/>
    <d v="1973-06-29T00:00:00"/>
    <d v="1998-09-21T00:00:00"/>
    <d v="2010-05-20T00:00:00"/>
    <n v="22200"/>
    <n v="25529.999999999996"/>
    <n v="5"/>
    <n v="0.15"/>
    <s v="20000-40000$"/>
    <m/>
    <m/>
  </r>
  <r>
    <n v="78"/>
    <s v="James, Lynn"/>
    <s v="Illinois"/>
    <x v="0"/>
    <s v="Facilities/Engineering"/>
    <s v="Female"/>
    <d v="1980-03-26T00:00:00"/>
    <d v="2006-09-10T00:00:00"/>
    <d v="2010-08-25T00:00:00"/>
    <n v="99684"/>
    <n v="107658.72"/>
    <n v="3"/>
    <n v="0.08"/>
    <s v="80000-100000$"/>
    <m/>
    <m/>
  </r>
  <r>
    <n v="79"/>
    <s v="Porter, Rachel"/>
    <s v="Madrid"/>
    <x v="0"/>
    <s v="Facilities/Engineering"/>
    <s v="Female"/>
    <d v="1974-01-24T00:00:00"/>
    <d v="2009-09-29T00:00:00"/>
    <m/>
    <n v="49788"/>
    <n v="57256.2"/>
    <n v="5"/>
    <n v="0.15"/>
    <s v="40000-60000$"/>
    <m/>
    <m/>
  </r>
  <r>
    <n v="80"/>
    <s v="Mullins, Angela"/>
    <s v="Tennessee"/>
    <x v="0"/>
    <s v="Facilities/Engineering"/>
    <s v="Female"/>
    <d v="1982-03-28T00:00:00"/>
    <d v="2011-10-16T00:00:00"/>
    <m/>
    <n v="103104"/>
    <n v="115476.48000000001"/>
    <n v="4"/>
    <n v="0.12"/>
    <s v="100000$ &amp; Above"/>
    <m/>
    <m/>
  </r>
  <r>
    <n v="81"/>
    <s v="Poole, Tracy"/>
    <s v="Delhi"/>
    <x v="0"/>
    <s v="Facilities/Engineering"/>
    <s v="Female"/>
    <d v="1976-11-26T00:00:00"/>
    <d v="2012-10-18T00:00:00"/>
    <d v="2012-12-05T00:00:00"/>
    <n v="86004"/>
    <n v="96324.48000000001"/>
    <n v="4"/>
    <n v="0.12"/>
    <s v="80000-100000$"/>
    <m/>
    <m/>
  </r>
  <r>
    <n v="82"/>
    <s v="Farrell, Laura"/>
    <s v="London"/>
    <x v="0"/>
    <s v="Facilities/Engineering"/>
    <s v="Female"/>
    <d v="1971-04-09T00:00:00"/>
    <d v="2007-10-24T00:00:00"/>
    <m/>
    <n v="81468"/>
    <n v="93688.2"/>
    <n v="5"/>
    <n v="0.15"/>
    <s v="80000-100000$"/>
    <m/>
    <m/>
  </r>
  <r>
    <n v="83"/>
    <s v="Perry, Christopher"/>
    <s v="Delhi"/>
    <x v="0"/>
    <s v="Facilities/Engineering"/>
    <s v="Male"/>
    <d v="1976-06-10T00:00:00"/>
    <d v="1998-10-19T00:00:00"/>
    <d v="2008-10-12T00:00:00"/>
    <n v="92316"/>
    <n v="92316"/>
    <s v="NA"/>
    <n v="0"/>
    <s v="80000-100000$"/>
    <m/>
    <m/>
  </r>
  <r>
    <n v="84"/>
    <s v="Fletcher, Brian"/>
    <s v="London"/>
    <x v="0"/>
    <s v="Facilities/Engineering"/>
    <s v="Male"/>
    <d v="1975-05-15T00:00:00"/>
    <d v="2001-10-12T00:00:00"/>
    <d v="2006-03-12T00:00:00"/>
    <n v="75348"/>
    <n v="78361.919999999998"/>
    <n v="2"/>
    <n v="0.04"/>
    <s v="60000-80000$"/>
    <m/>
    <m/>
  </r>
  <r>
    <n v="85"/>
    <s v="York, Steven"/>
    <s v="Tennessee"/>
    <x v="0"/>
    <s v="Facilities/Engineering"/>
    <s v="Male"/>
    <d v="1981-06-09T00:00:00"/>
    <d v="2008-11-13T00:00:00"/>
    <d v="2012-02-28T00:00:00"/>
    <n v="56004"/>
    <n v="60484.320000000007"/>
    <n v="3"/>
    <n v="0.08"/>
    <s v="40000-60000$"/>
    <m/>
    <m/>
  </r>
  <r>
    <n v="86"/>
    <s v="Hudson, Lorna"/>
    <s v="Washington, D.C."/>
    <x v="0"/>
    <s v="Facilities/Engineering"/>
    <s v="Female"/>
    <d v="1979-05-05T00:00:00"/>
    <d v="1999-11-06T00:00:00"/>
    <d v="2009-07-29T00:00:00"/>
    <n v="28272"/>
    <n v="30533.760000000002"/>
    <n v="3"/>
    <n v="0.08"/>
    <s v="20000-40000$"/>
    <m/>
    <m/>
  </r>
  <r>
    <n v="87"/>
    <s v="May, Steve"/>
    <s v="Sydney"/>
    <x v="0"/>
    <s v="Facilities/Engineering"/>
    <s v="Male"/>
    <d v="1972-05-17T00:00:00"/>
    <d v="1999-11-23T00:00:00"/>
    <d v="2012-07-06T00:00:00"/>
    <n v="39667.199999999997"/>
    <n v="45617.279999999992"/>
    <n v="5"/>
    <n v="0.15"/>
    <s v="20000-40000$"/>
    <m/>
    <m/>
  </r>
  <r>
    <n v="88"/>
    <s v="Booker, Judith"/>
    <s v="London"/>
    <x v="0"/>
    <s v="Facilities/Engineering"/>
    <s v="Female"/>
    <d v="1985-06-04T00:00:00"/>
    <d v="2006-11-19T00:00:00"/>
    <d v="2012-01-09T00:00:00"/>
    <n v="74580"/>
    <n v="83529.600000000006"/>
    <n v="4"/>
    <n v="0.12"/>
    <s v="60000-80000$"/>
    <m/>
    <m/>
  </r>
  <r>
    <n v="89"/>
    <s v="Dorsey, Matthew"/>
    <s v="Delhi"/>
    <x v="0"/>
    <s v="Facilities/Engineering"/>
    <s v="Male"/>
    <d v="1981-05-02T00:00:00"/>
    <d v="2010-11-19T00:00:00"/>
    <d v="2011-05-26T00:00:00"/>
    <n v="93384"/>
    <n v="100854.72"/>
    <n v="3"/>
    <n v="0.08"/>
    <s v="80000-100000$"/>
    <m/>
    <m/>
  </r>
  <r>
    <n v="90"/>
    <s v="Gardner, Anthony"/>
    <s v="New York"/>
    <x v="0"/>
    <s v="Facilities/Engineering"/>
    <s v="Male"/>
    <d v="1987-11-19T00:00:00"/>
    <d v="2008-12-21T00:00:00"/>
    <d v="2010-06-01T00:00:00"/>
    <n v="51528"/>
    <n v="51528"/>
    <s v="NA"/>
    <n v="0"/>
    <s v="40000-60000$"/>
    <m/>
    <m/>
  </r>
  <r>
    <n v="91"/>
    <s v="Hammond, Robert"/>
    <s v="Delhi"/>
    <x v="0"/>
    <s v="Facilities/Engineering"/>
    <s v="Male"/>
    <d v="1970-12-28T00:00:00"/>
    <d v="2011-12-03T00:00:00"/>
    <m/>
    <n v="73680"/>
    <n v="84732"/>
    <n v="5"/>
    <n v="0.15"/>
    <s v="60000-80000$"/>
    <m/>
    <m/>
  </r>
  <r>
    <n v="92"/>
    <s v="Clayton, Gregory"/>
    <s v="Delhi"/>
    <x v="0"/>
    <s v="Facilities/Engineering"/>
    <s v="Male"/>
    <d v="1963-10-17T00:00:00"/>
    <d v="1999-12-12T00:00:00"/>
    <d v="2004-08-27T00:00:00"/>
    <n v="38520"/>
    <n v="38520"/>
    <s v="NA"/>
    <n v="0"/>
    <s v="20000-40000$"/>
    <m/>
    <m/>
  </r>
  <r>
    <n v="93"/>
    <s v="Martinez, Kathleen"/>
    <s v="New York"/>
    <x v="0"/>
    <s v="Facilities/Engineering"/>
    <s v="Female"/>
    <d v="1982-04-02T00:00:00"/>
    <d v="2001-12-16T00:00:00"/>
    <d v="2012-08-13T00:00:00"/>
    <n v="86340"/>
    <n v="99290.999999999985"/>
    <n v="5"/>
    <n v="0.15"/>
    <s v="80000-100000$"/>
    <m/>
    <m/>
  </r>
  <r>
    <n v="94"/>
    <s v="Becker, Gretchen"/>
    <s v="New Jersey"/>
    <x v="0"/>
    <s v="Facilities/Engineering"/>
    <s v="Male"/>
    <d v="1973-06-06T00:00:00"/>
    <d v="2003-12-05T00:00:00"/>
    <d v="2008-12-20T00:00:00"/>
    <n v="80268"/>
    <n v="92308.2"/>
    <n v="5"/>
    <n v="0.15"/>
    <s v="80000-100000$"/>
    <m/>
    <m/>
  </r>
  <r>
    <n v="95"/>
    <s v="Thompson, John"/>
    <s v="Illinois"/>
    <x v="0"/>
    <s v="Facilities/Engineering"/>
    <s v="Male"/>
    <d v="1974-12-16T00:00:00"/>
    <d v="2008-12-20T00:00:00"/>
    <m/>
    <n v="27042"/>
    <n v="29205.360000000001"/>
    <n v="3"/>
    <n v="0.08"/>
    <s v="20000-40000$"/>
    <m/>
    <m/>
  </r>
  <r>
    <n v="96"/>
    <s v="Cortez, Jack"/>
    <s v="Tennessee"/>
    <x v="2"/>
    <s v="Green Building"/>
    <s v="Male"/>
    <d v="1977-07-11T00:00:00"/>
    <d v="2008-02-14T00:00:00"/>
    <d v="2011-01-03T00:00:00"/>
    <n v="43956"/>
    <n v="49230.720000000001"/>
    <n v="4"/>
    <n v="0.12"/>
    <s v="40000-60000$"/>
    <m/>
    <m/>
  </r>
  <r>
    <n v="97"/>
    <s v="Hardin, Gregory"/>
    <s v="New York"/>
    <x v="2"/>
    <s v="Green Building"/>
    <s v="Male"/>
    <d v="1972-07-16T00:00:00"/>
    <d v="2006-02-07T00:00:00"/>
    <d v="2009-04-19T00:00:00"/>
    <n v="94632"/>
    <n v="98417.279999999999"/>
    <n v="2"/>
    <n v="0.04"/>
    <s v="80000-100000$"/>
    <m/>
    <m/>
  </r>
  <r>
    <n v="98"/>
    <s v="Pacheco, Therese"/>
    <s v="New York"/>
    <x v="2"/>
    <s v="Green Building"/>
    <s v="Female"/>
    <d v="1988-02-18T00:00:00"/>
    <d v="2008-03-22T00:00:00"/>
    <d v="2012-10-26T00:00:00"/>
    <n v="42744"/>
    <n v="47873.280000000006"/>
    <n v="4"/>
    <n v="0.12"/>
    <s v="40000-60000$"/>
    <m/>
    <m/>
  </r>
  <r>
    <n v="99"/>
    <s v="Stokes, Jonathan"/>
    <s v="Sydney"/>
    <x v="2"/>
    <s v="Green Building"/>
    <s v="Male"/>
    <d v="1986-10-26T00:00:00"/>
    <d v="2010-03-16T00:00:00"/>
    <d v="2012-10-13T00:00:00"/>
    <n v="71220"/>
    <n v="81903"/>
    <n v="5"/>
    <n v="0.15"/>
    <s v="60000-80000$"/>
    <m/>
    <m/>
  </r>
  <r>
    <n v="100"/>
    <s v="Kerr, Mihaela"/>
    <s v="London"/>
    <x v="2"/>
    <s v="Green Building"/>
    <s v="Female"/>
    <d v="1972-08-26T00:00:00"/>
    <d v="2009-04-20T00:00:00"/>
    <d v="2010-10-02T00:00:00"/>
    <n v="91728"/>
    <n v="99066.240000000005"/>
    <n v="3"/>
    <n v="0.08"/>
    <s v="80000-100000$"/>
    <m/>
    <m/>
  </r>
  <r>
    <n v="101"/>
    <s v="Juarez, Neill"/>
    <s v="Sydney"/>
    <x v="2"/>
    <s v="Green Building"/>
    <s v="Male"/>
    <d v="1970-06-11T00:00:00"/>
    <d v="2003-09-19T00:00:00"/>
    <d v="2006-04-22T00:00:00"/>
    <n v="103836"/>
    <n v="103836"/>
    <s v="NA"/>
    <n v="0"/>
    <s v="100000$ &amp; Above"/>
    <m/>
    <m/>
  </r>
  <r>
    <n v="102"/>
    <s v="Wade, Kevin"/>
    <s v="Mississippi"/>
    <x v="2"/>
    <s v="Green Building"/>
    <s v="Male"/>
    <d v="1974-06-22T00:00:00"/>
    <d v="2007-11-02T00:00:00"/>
    <d v="2009-10-07T00:00:00"/>
    <n v="85344"/>
    <n v="95585.280000000013"/>
    <n v="4"/>
    <n v="0.12"/>
    <s v="80000-100000$"/>
    <m/>
    <m/>
  </r>
  <r>
    <n v="103"/>
    <s v="Cohen, Bruce"/>
    <s v="Washington, D.C."/>
    <x v="2"/>
    <s v="Green Building"/>
    <s v="Male"/>
    <d v="1986-09-30T00:00:00"/>
    <d v="2010-11-23T00:00:00"/>
    <d v="2012-11-08T00:00:00"/>
    <n v="55476"/>
    <n v="57695.040000000001"/>
    <n v="2"/>
    <n v="0.04"/>
    <s v="40000-60000$"/>
    <m/>
    <m/>
  </r>
  <r>
    <n v="104"/>
    <s v="Norton, Bruce"/>
    <s v="Delhi"/>
    <x v="2"/>
    <s v="Environmental Health/Safety"/>
    <s v="Male"/>
    <d v="1975-04-23T00:00:00"/>
    <d v="2006-01-19T00:00:00"/>
    <d v="2009-01-14T00:00:00"/>
    <n v="27504"/>
    <n v="29704.320000000003"/>
    <n v="3"/>
    <n v="0.08"/>
    <s v="20000-40000$"/>
    <m/>
    <m/>
  </r>
  <r>
    <n v="105"/>
    <s v="Gomez, Ed"/>
    <s v="London"/>
    <x v="2"/>
    <s v="Environmental Health/Safety"/>
    <s v="Male"/>
    <d v="1977-11-07T00:00:00"/>
    <d v="1999-01-22T00:00:00"/>
    <d v="2008-06-28T00:00:00"/>
    <n v="81960"/>
    <n v="94254"/>
    <n v="5"/>
    <n v="0.15"/>
    <s v="80000-100000$"/>
    <m/>
    <m/>
  </r>
  <r>
    <n v="106"/>
    <s v="Carey, Andrea"/>
    <s v="Washington, D.C."/>
    <x v="2"/>
    <s v="Environmental Health/Safety"/>
    <s v="Female"/>
    <d v="1975-01-22T00:00:00"/>
    <d v="2011-01-29T00:00:00"/>
    <m/>
    <n v="12624"/>
    <n v="14138.880000000001"/>
    <n v="4"/>
    <n v="0.12"/>
    <s v="0-20000$"/>
    <m/>
    <m/>
  </r>
  <r>
    <n v="107"/>
    <s v="Kim, Deborah"/>
    <s v="New York"/>
    <x v="2"/>
    <s v="Environmental Health/Safety"/>
    <s v="Female"/>
    <d v="1985-10-23T00:00:00"/>
    <d v="2006-03-25T00:00:00"/>
    <d v="2007-06-30T00:00:00"/>
    <n v="31812"/>
    <n v="31812"/>
    <s v="NA"/>
    <n v="0"/>
    <s v="20000-40000$"/>
    <m/>
    <m/>
  </r>
  <r>
    <n v="108"/>
    <s v="Foley, Peter"/>
    <s v="Sydney"/>
    <x v="2"/>
    <s v="Environmental Health/Safety"/>
    <s v="Male"/>
    <d v="1969-06-10T00:00:00"/>
    <d v="1999-03-30T00:00:00"/>
    <d v="2010-05-11T00:00:00"/>
    <n v="59832"/>
    <n v="62225.279999999999"/>
    <n v="2"/>
    <n v="0.04"/>
    <s v="40000-60000$"/>
    <m/>
    <m/>
  </r>
  <r>
    <n v="109"/>
    <s v="Landry, Linda"/>
    <s v="Madrid"/>
    <x v="2"/>
    <s v="Environmental Health/Safety"/>
    <s v="Female"/>
    <d v="1989-02-08T00:00:00"/>
    <d v="2007-03-06T00:00:00"/>
    <d v="2009-10-15T00:00:00"/>
    <n v="52416"/>
    <n v="60278.399999999994"/>
    <n v="5"/>
    <n v="0.15"/>
    <s v="40000-60000$"/>
    <m/>
    <m/>
  </r>
  <r>
    <n v="110"/>
    <s v="Hill, Robin"/>
    <s v="Delhi"/>
    <x v="2"/>
    <s v="Environmental Health/Safety"/>
    <s v="Male"/>
    <d v="1970-11-01T00:00:00"/>
    <d v="2010-05-15T00:00:00"/>
    <d v="2012-04-05T00:00:00"/>
    <n v="32980.800000000003"/>
    <n v="36938.496000000006"/>
    <n v="4"/>
    <n v="0.12"/>
    <s v="20000-40000$"/>
    <m/>
    <m/>
  </r>
  <r>
    <n v="111"/>
    <s v="Malone, Daniel"/>
    <s v="Washington, D.C."/>
    <x v="2"/>
    <s v="Environmental Health/Safety"/>
    <s v="Male"/>
    <d v="1983-12-29T00:00:00"/>
    <d v="2008-07-17T00:00:00"/>
    <m/>
    <n v="82872"/>
    <n v="82872"/>
    <s v="NA"/>
    <n v="0"/>
    <s v="80000-100000$"/>
    <m/>
    <m/>
  </r>
  <r>
    <n v="112"/>
    <s v="Hawkins, Douglas"/>
    <s v="Delhi"/>
    <x v="2"/>
    <s v="Environmental Health/Safety"/>
    <s v="Male"/>
    <d v="1978-12-09T00:00:00"/>
    <d v="2010-12-04T00:00:00"/>
    <d v="2011-01-11T00:00:00"/>
    <n v="34350"/>
    <n v="34350"/>
    <s v="NA"/>
    <n v="0"/>
    <s v="20000-40000$"/>
    <m/>
    <m/>
  </r>
  <r>
    <n v="113"/>
    <s v="Baker, Barney"/>
    <s v="Washington, D.C."/>
    <x v="3"/>
    <s v="Creative"/>
    <s v="Male"/>
    <d v="1984-08-13T00:00:00"/>
    <d v="2011-01-07T00:00:00"/>
    <d v="2012-09-22T00:00:00"/>
    <n v="96060"/>
    <n v="99902.400000000009"/>
    <n v="2"/>
    <n v="0.04"/>
    <s v="80000-100000$"/>
    <m/>
    <m/>
  </r>
  <r>
    <n v="114"/>
    <s v="Allison, Timothy"/>
    <s v="Madrid"/>
    <x v="3"/>
    <s v="Creative"/>
    <s v="Male"/>
    <d v="1980-09-21T00:00:00"/>
    <d v="2012-01-10T00:00:00"/>
    <m/>
    <n v="99000"/>
    <n v="113849.99999999999"/>
    <n v="5"/>
    <n v="0.15"/>
    <s v="80000-100000$"/>
    <m/>
    <m/>
  </r>
  <r>
    <n v="115"/>
    <s v="McCoy, Preston"/>
    <s v="Madrid"/>
    <x v="3"/>
    <s v="Creative"/>
    <s v="Male"/>
    <d v="1978-07-22T00:00:00"/>
    <d v="2007-01-25T00:00:00"/>
    <d v="2012-04-22T00:00:00"/>
    <n v="22386"/>
    <n v="25072.320000000003"/>
    <n v="4"/>
    <n v="0.12"/>
    <s v="20000-40000$"/>
    <m/>
    <m/>
  </r>
  <r>
    <n v="116"/>
    <s v="Maxwell, Jill"/>
    <s v="New Jersey"/>
    <x v="3"/>
    <s v="Creative"/>
    <s v="Female"/>
    <d v="1976-04-29T00:00:00"/>
    <d v="1999-01-16T00:00:00"/>
    <d v="2008-03-07T00:00:00"/>
    <n v="39528"/>
    <n v="45457.2"/>
    <n v="5"/>
    <n v="0.15"/>
    <s v="20000-40000$"/>
    <m/>
    <m/>
  </r>
  <r>
    <n v="117"/>
    <s v="Garner, Terry"/>
    <s v="Delhi"/>
    <x v="3"/>
    <s v="Creative"/>
    <s v="Female"/>
    <d v="1976-05-30T00:00:00"/>
    <d v="2006-02-26T00:00:00"/>
    <d v="2007-01-20T00:00:00"/>
    <n v="96144"/>
    <n v="107681.28000000001"/>
    <n v="4"/>
    <n v="0.12"/>
    <s v="80000-100000$"/>
    <m/>
    <m/>
  </r>
  <r>
    <n v="118"/>
    <s v="Durham, Troy"/>
    <s v="Mississippi"/>
    <x v="3"/>
    <s v="Creative"/>
    <s v="Male"/>
    <d v="1975-05-28T00:00:00"/>
    <d v="2003-02-15T00:00:00"/>
    <d v="2007-12-17T00:00:00"/>
    <n v="88068"/>
    <n v="91590.720000000001"/>
    <n v="2"/>
    <n v="0.04"/>
    <s v="80000-100000$"/>
    <m/>
    <m/>
  </r>
  <r>
    <n v="119"/>
    <s v="Ray, ReAnnon"/>
    <s v="London"/>
    <x v="3"/>
    <s v="Creative"/>
    <s v="Male"/>
    <d v="1976-11-10T00:00:00"/>
    <d v="2010-03-26T00:00:00"/>
    <d v="2011-02-08T00:00:00"/>
    <n v="42312"/>
    <n v="44004.480000000003"/>
    <n v="2"/>
    <n v="0.04"/>
    <s v="40000-60000$"/>
    <m/>
    <m/>
  </r>
  <r>
    <n v="120"/>
    <s v="Winters, Shaun"/>
    <s v="London"/>
    <x v="3"/>
    <s v="Creative"/>
    <s v="Male"/>
    <d v="1980-08-17T00:00:00"/>
    <d v="1999-04-19T00:00:00"/>
    <d v="2010-03-08T00:00:00"/>
    <n v="73596"/>
    <n v="73596"/>
    <s v="NA"/>
    <n v="0"/>
    <s v="60000-80000$"/>
    <m/>
    <m/>
  </r>
  <r>
    <n v="121"/>
    <s v="Roberson, Eileen"/>
    <s v="Washington, D.C."/>
    <x v="3"/>
    <s v="Creative"/>
    <s v="Female"/>
    <d v="1971-08-20T00:00:00"/>
    <d v="1998-06-13T00:00:00"/>
    <d v="2011-01-10T00:00:00"/>
    <n v="77364"/>
    <n v="83553.12000000001"/>
    <n v="3"/>
    <n v="0.08"/>
    <s v="60000-80000$"/>
    <m/>
    <m/>
  </r>
  <r>
    <n v="122"/>
    <s v="Perkins, Donald"/>
    <s v="Washington, D.C."/>
    <x v="3"/>
    <s v="Creative"/>
    <s v="Male"/>
    <d v="1983-02-26T00:00:00"/>
    <d v="2011-07-28T00:00:00"/>
    <d v="2011-08-19T00:00:00"/>
    <n v="45144"/>
    <n v="51915.6"/>
    <n v="5"/>
    <n v="0.15"/>
    <s v="40000-60000$"/>
    <m/>
    <m/>
  </r>
  <r>
    <n v="123"/>
    <s v="Copeland, Roger"/>
    <s v="Washington, D.C."/>
    <x v="3"/>
    <s v="Creative"/>
    <s v="Male"/>
    <d v="1963-03-06T00:00:00"/>
    <d v="1999-07-01T00:00:00"/>
    <d v="2012-08-03T00:00:00"/>
    <n v="104364"/>
    <n v="116887.68000000001"/>
    <n v="4"/>
    <n v="0.12"/>
    <s v="100000$ &amp; Above"/>
    <m/>
    <m/>
  </r>
  <r>
    <n v="124"/>
    <s v="Silva, Stephen"/>
    <s v="Washington, D.C."/>
    <x v="3"/>
    <s v="Creative"/>
    <s v="Male"/>
    <d v="1974-01-04T00:00:00"/>
    <d v="1999-07-16T00:00:00"/>
    <d v="2005-09-30T00:00:00"/>
    <n v="51486"/>
    <n v="51486"/>
    <s v="NA"/>
    <n v="0"/>
    <s v="40000-60000$"/>
    <m/>
    <m/>
  </r>
  <r>
    <n v="125"/>
    <s v="Lloyd, John"/>
    <s v="Washington, D.C."/>
    <x v="3"/>
    <s v="Creative"/>
    <s v="Male"/>
    <d v="1980-06-23T00:00:00"/>
    <d v="2012-08-07T00:00:00"/>
    <m/>
    <n v="99312"/>
    <n v="111229.44000000002"/>
    <n v="4"/>
    <n v="0.12"/>
    <s v="80000-100000$"/>
    <m/>
    <m/>
  </r>
  <r>
    <n v="126"/>
    <s v="Park, Timothy"/>
    <s v="Washington, D.C."/>
    <x v="3"/>
    <s v="Creative"/>
    <s v="Male"/>
    <d v="1985-05-15T00:00:00"/>
    <d v="2006-08-31T00:00:00"/>
    <d v="2011-08-20T00:00:00"/>
    <n v="15211.2"/>
    <n v="15819.648000000001"/>
    <n v="2"/>
    <n v="0.04"/>
    <s v="0-20000$"/>
    <m/>
    <m/>
  </r>
  <r>
    <n v="127"/>
    <s v="Molina, Michael"/>
    <s v="Washington, D.C."/>
    <x v="3"/>
    <s v="Creative"/>
    <s v="Male"/>
    <d v="1965-03-06T00:00:00"/>
    <d v="2001-08-10T00:00:00"/>
    <d v="2012-12-28T00:00:00"/>
    <n v="73380"/>
    <n v="82185.600000000006"/>
    <n v="4"/>
    <n v="0.12"/>
    <s v="60000-80000$"/>
    <m/>
    <m/>
  </r>
  <r>
    <n v="128"/>
    <s v="McDowell, Scott"/>
    <s v="Washington, D.C."/>
    <x v="3"/>
    <s v="Creative"/>
    <s v="Male"/>
    <d v="1965-02-10T00:00:00"/>
    <d v="1998-10-09T00:00:00"/>
    <d v="2009-05-28T00:00:00"/>
    <n v="60132"/>
    <n v="60132"/>
    <s v="NA"/>
    <n v="0"/>
    <s v="60000-80000$"/>
    <m/>
    <m/>
  </r>
  <r>
    <n v="129"/>
    <s v="Nixon, Randy"/>
    <s v="Washington, D.C."/>
    <x v="3"/>
    <s v="Creative"/>
    <s v="Male"/>
    <d v="1980-02-13T00:00:00"/>
    <d v="2008-11-06T00:00:00"/>
    <m/>
    <n v="17654.400000000001"/>
    <n v="20302.560000000001"/>
    <n v="5"/>
    <n v="0.15"/>
    <s v="0-20000$"/>
    <m/>
    <m/>
  </r>
  <r>
    <n v="130"/>
    <s v="Figueroa, Leonard"/>
    <s v="Tennessee"/>
    <x v="3"/>
    <s v="Creative"/>
    <s v="Male"/>
    <d v="1971-02-16T00:00:00"/>
    <d v="2006-11-03T00:00:00"/>
    <d v="2009-08-31T00:00:00"/>
    <n v="91224"/>
    <n v="91224"/>
    <s v="NA"/>
    <n v="0"/>
    <s v="80000-100000$"/>
    <m/>
    <m/>
  </r>
  <r>
    <n v="131"/>
    <s v="Hutchinson, Robin"/>
    <s v="New York"/>
    <x v="3"/>
    <s v="Creative"/>
    <s v="Male"/>
    <d v="1978-05-13T00:00:00"/>
    <d v="2002-12-22T00:00:00"/>
    <d v="2004-12-29T00:00:00"/>
    <n v="47688"/>
    <n v="47688"/>
    <s v="NA"/>
    <n v="0"/>
    <s v="40000-60000$"/>
    <m/>
    <m/>
  </r>
  <r>
    <n v="132"/>
    <s v="Nelson, Shira"/>
    <s v="New York"/>
    <x v="1"/>
    <s v="HR Operations"/>
    <s v="Female"/>
    <d v="1969-05-15T00:00:00"/>
    <d v="2000-02-13T00:00:00"/>
    <d v="2010-11-06T00:00:00"/>
    <n v="90072"/>
    <n v="103582.79999999999"/>
    <n v="5"/>
    <n v="0.15"/>
    <s v="80000-100000$"/>
    <m/>
    <m/>
  </r>
  <r>
    <n v="133"/>
    <s v="Daniel, Robert"/>
    <s v="Washington, D.C."/>
    <x v="1"/>
    <s v="HR Operations"/>
    <s v="Male"/>
    <d v="1970-10-22T00:00:00"/>
    <d v="2008-06-24T00:00:00"/>
    <d v="2008-11-22T00:00:00"/>
    <n v="72072"/>
    <n v="74954.880000000005"/>
    <n v="2"/>
    <n v="0.04"/>
    <s v="60000-80000$"/>
    <m/>
    <m/>
  </r>
  <r>
    <n v="134"/>
    <s v="Barnett, Brenda"/>
    <s v="New York"/>
    <x v="1"/>
    <s v="HR Operations"/>
    <s v="Female"/>
    <d v="1973-11-28T00:00:00"/>
    <d v="2008-08-23T00:00:00"/>
    <m/>
    <n v="56820"/>
    <n v="65342.999999999993"/>
    <n v="5"/>
    <n v="0.15"/>
    <s v="40000-60000$"/>
    <m/>
    <m/>
  </r>
  <r>
    <n v="135"/>
    <s v="Gregory, Jon"/>
    <s v="Washington, D.C."/>
    <x v="1"/>
    <s v="HR Operations"/>
    <s v="Male"/>
    <d v="1971-04-02T00:00:00"/>
    <d v="2010-08-10T00:00:00"/>
    <d v="2012-01-18T00:00:00"/>
    <n v="94980"/>
    <n v="98779.199999999997"/>
    <n v="2"/>
    <n v="0.04"/>
    <s v="80000-100000$"/>
    <m/>
    <m/>
  </r>
  <r>
    <n v="136"/>
    <s v="Ramos, Jan"/>
    <s v="Washington, D.C."/>
    <x v="1"/>
    <s v="HR Operations"/>
    <s v="Male"/>
    <d v="1972-09-08T00:00:00"/>
    <d v="2010-09-21T00:00:00"/>
    <d v="2011-11-20T00:00:00"/>
    <n v="80088"/>
    <n v="83291.520000000004"/>
    <n v="2"/>
    <n v="0.04"/>
    <s v="80000-100000$"/>
    <m/>
    <m/>
  </r>
  <r>
    <n v="137"/>
    <s v="Calhoun, Dac Vinh"/>
    <s v="Illinois"/>
    <x v="0"/>
    <s v="Product Development"/>
    <s v="Male"/>
    <d v="1970-05-10T00:00:00"/>
    <d v="2010-01-06T00:00:00"/>
    <m/>
    <n v="25464"/>
    <n v="27501.120000000003"/>
    <n v="3"/>
    <n v="0.08"/>
    <s v="20000-40000$"/>
    <m/>
    <m/>
  </r>
  <r>
    <n v="138"/>
    <s v="Adams, David"/>
    <s v="New Jersey"/>
    <x v="0"/>
    <s v="Product Development"/>
    <s v="Male"/>
    <d v="1970-04-10T00:00:00"/>
    <d v="2010-01-20T00:00:00"/>
    <m/>
    <n v="59112"/>
    <n v="63840.960000000006"/>
    <n v="3"/>
    <n v="0.08"/>
    <s v="40000-60000$"/>
    <m/>
    <m/>
  </r>
  <r>
    <n v="139"/>
    <s v="Bass, Justin"/>
    <s v="New York"/>
    <x v="0"/>
    <s v="Product Development"/>
    <s v="Male"/>
    <d v="1976-08-03T00:00:00"/>
    <d v="2003-01-20T00:00:00"/>
    <m/>
    <n v="38364"/>
    <n v="44118.6"/>
    <n v="5"/>
    <n v="0.15"/>
    <s v="20000-40000$"/>
    <m/>
    <m/>
  </r>
  <r>
    <n v="140"/>
    <s v="Robertson, Nathan"/>
    <s v="New Jersey"/>
    <x v="0"/>
    <s v="Product Development"/>
    <s v="Male"/>
    <d v="1985-08-05T00:00:00"/>
    <d v="2007-02-25T00:00:00"/>
    <d v="2008-06-12T00:00:00"/>
    <n v="18006"/>
    <n v="20166.72"/>
    <n v="4"/>
    <n v="0.12"/>
    <s v="0-20000$"/>
    <m/>
    <m/>
  </r>
  <r>
    <n v="141"/>
    <s v="Young, Benjamin"/>
    <s v="Washington, D.C."/>
    <x v="0"/>
    <s v="Product Development"/>
    <s v="Male"/>
    <d v="1983-09-07T00:00:00"/>
    <d v="2002-02-01T00:00:00"/>
    <d v="2008-03-04T00:00:00"/>
    <n v="50976"/>
    <n v="55054.080000000002"/>
    <n v="3"/>
    <n v="0.08"/>
    <s v="40000-60000$"/>
    <m/>
    <m/>
  </r>
  <r>
    <n v="142"/>
    <s v="Nunez, Benning"/>
    <s v="New Jersey"/>
    <x v="0"/>
    <s v="Product Development"/>
    <s v="Male"/>
    <d v="1985-01-28T00:00:00"/>
    <d v="2006-02-05T00:00:00"/>
    <m/>
    <n v="26892"/>
    <n v="30119.040000000005"/>
    <n v="4"/>
    <n v="0.12"/>
    <s v="20000-40000$"/>
    <m/>
    <m/>
  </r>
  <r>
    <n v="143"/>
    <s v="Shields, Robert"/>
    <s v="New Jersey"/>
    <x v="0"/>
    <s v="Product Development"/>
    <s v="Male"/>
    <d v="1989-10-11T00:00:00"/>
    <d v="2010-02-27T00:00:00"/>
    <m/>
    <n v="54996"/>
    <n v="61595.520000000004"/>
    <n v="4"/>
    <n v="0.12"/>
    <s v="40000-60000$"/>
    <m/>
    <m/>
  </r>
  <r>
    <n v="144"/>
    <s v="Hardy, Svetlana"/>
    <s v="Tennessee"/>
    <x v="0"/>
    <s v="Product Development"/>
    <s v="Female"/>
    <d v="1975-10-02T00:00:00"/>
    <d v="2007-03-03T00:00:00"/>
    <d v="2009-01-04T00:00:00"/>
    <n v="54048"/>
    <n v="62155.199999999997"/>
    <n v="5"/>
    <n v="0.15"/>
    <s v="40000-60000$"/>
    <m/>
    <m/>
  </r>
  <r>
    <n v="145"/>
    <s v="Woodward, Tim"/>
    <s v="New York"/>
    <x v="0"/>
    <s v="Product Development"/>
    <s v="Male"/>
    <d v="1987-06-16T00:00:00"/>
    <d v="2007-03-13T00:00:00"/>
    <m/>
    <n v="31632"/>
    <n v="35427.840000000004"/>
    <n v="4"/>
    <n v="0.12"/>
    <s v="20000-40000$"/>
    <m/>
    <m/>
  </r>
  <r>
    <n v="146"/>
    <s v="Shaffer, Nobuko"/>
    <s v="Sydney"/>
    <x v="0"/>
    <s v="Product Development"/>
    <s v="Male"/>
    <d v="1985-10-17T00:00:00"/>
    <d v="2006-03-12T00:00:00"/>
    <d v="2007-02-15T00:00:00"/>
    <n v="45300"/>
    <n v="52094.999999999993"/>
    <n v="5"/>
    <n v="0.15"/>
    <s v="40000-60000$"/>
    <m/>
    <m/>
  </r>
  <r>
    <n v="147"/>
    <s v="Hale, Deon"/>
    <s v="Delhi"/>
    <x v="0"/>
    <s v="Product Development"/>
    <s v="Male"/>
    <d v="1977-10-30T00:00:00"/>
    <d v="2009-03-21T00:00:00"/>
    <d v="2012-12-20T00:00:00"/>
    <n v="18892.8"/>
    <n v="20404.224000000002"/>
    <n v="3"/>
    <n v="0.08"/>
    <s v="0-20000$"/>
    <m/>
    <m/>
  </r>
  <r>
    <n v="148"/>
    <s v="Gates, Anne"/>
    <s v="Illinois"/>
    <x v="0"/>
    <s v="Product Development"/>
    <s v="Female"/>
    <d v="1973-02-03T00:00:00"/>
    <d v="2010-03-22T00:00:00"/>
    <m/>
    <n v="54852"/>
    <n v="59240.160000000003"/>
    <n v="3"/>
    <n v="0.08"/>
    <s v="40000-60000$"/>
    <m/>
    <m/>
  </r>
  <r>
    <n v="149"/>
    <s v="Lara, Mark"/>
    <s v="Illinois"/>
    <x v="0"/>
    <s v="Product Development"/>
    <s v="Male"/>
    <d v="1987-10-22T00:00:00"/>
    <d v="2012-04-15T00:00:00"/>
    <m/>
    <n v="40932"/>
    <n v="45843.840000000004"/>
    <n v="4"/>
    <n v="0.12"/>
    <s v="40000-60000$"/>
    <m/>
    <m/>
  </r>
  <r>
    <n v="150"/>
    <s v="Vazquez, Kenneth"/>
    <s v="Sydney"/>
    <x v="0"/>
    <s v="Product Development"/>
    <s v="Male"/>
    <d v="1986-06-24T00:00:00"/>
    <d v="2007-04-27T00:00:00"/>
    <m/>
    <n v="38208"/>
    <n v="38208"/>
    <s v="NA"/>
    <n v="0"/>
    <s v="20000-40000$"/>
    <m/>
    <m/>
  </r>
  <r>
    <n v="151"/>
    <s v="Montgomery, Chris"/>
    <s v="Illinois"/>
    <x v="0"/>
    <s v="Product Development"/>
    <s v="Male"/>
    <d v="1978-09-15T00:00:00"/>
    <d v="1999-04-13T00:00:00"/>
    <d v="2009-01-24T00:00:00"/>
    <n v="46521.599999999999"/>
    <n v="52104.192000000003"/>
    <n v="4"/>
    <n v="0.12"/>
    <s v="40000-60000$"/>
    <m/>
    <m/>
  </r>
  <r>
    <n v="152"/>
    <s v="Lee, Charles"/>
    <s v="New York"/>
    <x v="0"/>
    <s v="Product Development"/>
    <s v="Male"/>
    <d v="1971-07-09T00:00:00"/>
    <d v="2000-04-27T00:00:00"/>
    <d v="2008-12-07T00:00:00"/>
    <n v="85656"/>
    <n v="89082.240000000005"/>
    <n v="2"/>
    <n v="0.04"/>
    <s v="80000-100000$"/>
    <m/>
    <m/>
  </r>
  <r>
    <n v="153"/>
    <s v="Curtis, Patrick"/>
    <s v="Delhi"/>
    <x v="0"/>
    <s v="Product Development"/>
    <s v="Male"/>
    <d v="1989-11-07T00:00:00"/>
    <d v="2010-05-01T00:00:00"/>
    <m/>
    <n v="39402"/>
    <n v="40978.080000000002"/>
    <n v="2"/>
    <n v="0.04"/>
    <s v="20000-40000$"/>
    <m/>
    <m/>
  </r>
  <r>
    <n v="154"/>
    <s v="Gallegos, Rick"/>
    <s v="New Jersey"/>
    <x v="0"/>
    <s v="Product Development"/>
    <s v="Male"/>
    <d v="1968-11-12T00:00:00"/>
    <d v="1998-05-24T00:00:00"/>
    <d v="2006-10-19T00:00:00"/>
    <n v="30144"/>
    <n v="34665.599999999999"/>
    <n v="5"/>
    <n v="0.15"/>
    <s v="20000-40000$"/>
    <m/>
    <m/>
  </r>
  <r>
    <n v="155"/>
    <s v="Morse, Michael"/>
    <s v="Illinois"/>
    <x v="0"/>
    <s v="Product Development"/>
    <s v="Male"/>
    <d v="1975-12-24T00:00:00"/>
    <d v="2004-05-28T00:00:00"/>
    <d v="2009-03-31T00:00:00"/>
    <n v="78672"/>
    <n v="78672"/>
    <s v="NA"/>
    <n v="0"/>
    <s v="60000-80000$"/>
    <m/>
    <m/>
  </r>
  <r>
    <n v="156"/>
    <s v="Gross, Davin"/>
    <s v="Delhi"/>
    <x v="0"/>
    <s v="Product Development"/>
    <s v="Male"/>
    <d v="1980-07-21T00:00:00"/>
    <d v="2011-06-16T00:00:00"/>
    <m/>
    <n v="38568"/>
    <n v="40110.720000000001"/>
    <n v="2"/>
    <n v="0.04"/>
    <s v="20000-40000$"/>
    <m/>
    <m/>
  </r>
  <r>
    <n v="157"/>
    <s v="Newton, Leigh"/>
    <s v="Delhi"/>
    <x v="0"/>
    <s v="Product Development"/>
    <s v="Male"/>
    <d v="1983-04-08T00:00:00"/>
    <d v="2006-06-24T00:00:00"/>
    <d v="2011-10-19T00:00:00"/>
    <n v="68244"/>
    <n v="68244"/>
    <s v="NA"/>
    <n v="0"/>
    <s v="60000-80000$"/>
    <m/>
    <m/>
  </r>
  <r>
    <n v="158"/>
    <s v="Noble, Michael"/>
    <s v="Washington, D.C."/>
    <x v="0"/>
    <s v="Product Development"/>
    <s v="Male"/>
    <d v="1972-11-30T00:00:00"/>
    <d v="2008-07-25T00:00:00"/>
    <d v="2012-01-17T00:00:00"/>
    <n v="38832"/>
    <n v="43491.840000000004"/>
    <n v="4"/>
    <n v="0.12"/>
    <s v="20000-40000$"/>
    <m/>
    <m/>
  </r>
  <r>
    <n v="159"/>
    <s v="Jordan, Mark"/>
    <s v="Mississippi"/>
    <x v="0"/>
    <s v="Product Development"/>
    <s v="Male"/>
    <d v="1970-11-10T00:00:00"/>
    <d v="2011-07-05T00:00:00"/>
    <m/>
    <n v="26784"/>
    <n v="27855.360000000001"/>
    <n v="2"/>
    <n v="0.04"/>
    <s v="20000-40000$"/>
    <m/>
    <m/>
  </r>
  <r>
    <n v="160"/>
    <s v="Rich, Brent"/>
    <s v="Delhi"/>
    <x v="0"/>
    <s v="Product Development"/>
    <s v="Male"/>
    <d v="1978-02-25T00:00:00"/>
    <d v="2007-07-11T00:00:00"/>
    <d v="2010-07-10T00:00:00"/>
    <n v="76908"/>
    <n v="79984.320000000007"/>
    <n v="2"/>
    <n v="0.04"/>
    <s v="60000-80000$"/>
    <m/>
    <m/>
  </r>
  <r>
    <n v="161"/>
    <s v="Evans, Rolin"/>
    <s v="London"/>
    <x v="0"/>
    <s v="Product Development"/>
    <s v="Male"/>
    <d v="1971-02-23T00:00:00"/>
    <d v="2010-07-07T00:00:00"/>
    <d v="2010-11-14T00:00:00"/>
    <n v="76536"/>
    <n v="88016.4"/>
    <n v="5"/>
    <n v="0.15"/>
    <s v="60000-80000$"/>
    <m/>
    <m/>
  </r>
  <r>
    <n v="162"/>
    <s v="Santos, Garret"/>
    <s v="Madrid"/>
    <x v="0"/>
    <s v="Product Development"/>
    <s v="Male"/>
    <d v="1966-02-22T00:00:00"/>
    <d v="1998-07-13T00:00:00"/>
    <d v="2008-12-21T00:00:00"/>
    <n v="85212"/>
    <n v="97993.799999999988"/>
    <n v="5"/>
    <n v="0.15"/>
    <s v="80000-100000$"/>
    <m/>
    <m/>
  </r>
  <r>
    <n v="163"/>
    <s v="Wise, Ted"/>
    <s v="Sydney"/>
    <x v="0"/>
    <s v="Product Development"/>
    <s v="Male"/>
    <d v="1970-06-04T00:00:00"/>
    <d v="2007-08-01T00:00:00"/>
    <m/>
    <n v="48672"/>
    <n v="55972.799999999996"/>
    <n v="5"/>
    <n v="0.15"/>
    <s v="40000-60000$"/>
    <m/>
    <m/>
  </r>
  <r>
    <n v="164"/>
    <s v="Townsend, Jerry"/>
    <s v="New Jersey"/>
    <x v="0"/>
    <s v="Product Development"/>
    <s v="Male"/>
    <d v="1981-12-03T00:00:00"/>
    <d v="2009-08-29T00:00:00"/>
    <d v="2011-07-13T00:00:00"/>
    <n v="68304"/>
    <n v="76500.48000000001"/>
    <n v="4"/>
    <n v="0.12"/>
    <s v="60000-80000$"/>
    <m/>
    <m/>
  </r>
  <r>
    <n v="165"/>
    <s v="Estrada, Joan"/>
    <s v="Madrid"/>
    <x v="0"/>
    <s v="Product Development"/>
    <s v="Female"/>
    <d v="1976-09-05T00:00:00"/>
    <d v="2010-08-09T00:00:00"/>
    <m/>
    <n v="39168"/>
    <n v="43868.160000000003"/>
    <n v="4"/>
    <n v="0.12"/>
    <s v="20000-40000$"/>
    <m/>
    <m/>
  </r>
  <r>
    <n v="166"/>
    <s v="Oliver, Francisco"/>
    <s v="Illinois"/>
    <x v="0"/>
    <s v="Product Development"/>
    <s v="Male"/>
    <d v="1979-02-06T00:00:00"/>
    <d v="2008-09-01T00:00:00"/>
    <d v="2012-06-12T00:00:00"/>
    <n v="42432"/>
    <n v="48796.799999999996"/>
    <n v="5"/>
    <n v="0.15"/>
    <s v="40000-60000$"/>
    <m/>
    <m/>
  </r>
  <r>
    <n v="167"/>
    <s v="Clarke, Dennis"/>
    <s v="Washington, D.C."/>
    <x v="0"/>
    <s v="Product Development"/>
    <s v="Male"/>
    <d v="1970-05-07T00:00:00"/>
    <d v="2012-09-25T00:00:00"/>
    <m/>
    <n v="77412"/>
    <n v="83604.960000000006"/>
    <n v="3"/>
    <n v="0.08"/>
    <s v="60000-80000$"/>
    <m/>
    <m/>
  </r>
  <r>
    <n v="168"/>
    <s v="Wagner, Lynne"/>
    <s v="London"/>
    <x v="0"/>
    <s v="Product Development"/>
    <s v="Female"/>
    <d v="1977-06-07T00:00:00"/>
    <d v="2007-09-01T00:00:00"/>
    <d v="2008-10-25T00:00:00"/>
    <n v="87480"/>
    <n v="94478.400000000009"/>
    <n v="3"/>
    <n v="0.08"/>
    <s v="80000-100000$"/>
    <m/>
    <m/>
  </r>
  <r>
    <n v="169"/>
    <s v="Mathis, Shari"/>
    <s v="Sydney"/>
    <x v="0"/>
    <s v="Product Development"/>
    <s v="Female"/>
    <d v="1977-11-21T00:00:00"/>
    <d v="1999-09-11T00:00:00"/>
    <d v="2012-03-26T00:00:00"/>
    <n v="47616"/>
    <n v="54758.399999999994"/>
    <n v="5"/>
    <n v="0.15"/>
    <s v="40000-60000$"/>
    <m/>
    <m/>
  </r>
  <r>
    <n v="170"/>
    <s v="Chen, Jaime"/>
    <s v="New York"/>
    <x v="0"/>
    <s v="Product Development"/>
    <s v="Male"/>
    <d v="1976-01-16T00:00:00"/>
    <d v="1998-10-14T00:00:00"/>
    <d v="2011-09-09T00:00:00"/>
    <n v="98880"/>
    <n v="102835.2"/>
    <n v="2"/>
    <n v="0.04"/>
    <s v="80000-100000$"/>
    <m/>
    <m/>
  </r>
  <r>
    <n v="171"/>
    <s v="Reese, Marc"/>
    <s v="Delhi"/>
    <x v="0"/>
    <s v="Product Development"/>
    <s v="Male"/>
    <d v="1982-09-27T00:00:00"/>
    <d v="2010-10-19T00:00:00"/>
    <m/>
    <n v="51144"/>
    <n v="55235.520000000004"/>
    <n v="3"/>
    <n v="0.08"/>
    <s v="40000-60000$"/>
    <m/>
    <m/>
  </r>
  <r>
    <n v="172"/>
    <s v="Lowe, Michelle"/>
    <s v="Mississippi"/>
    <x v="0"/>
    <s v="Product Development"/>
    <s v="Female"/>
    <d v="1982-07-30T00:00:00"/>
    <d v="2012-11-15T00:00:00"/>
    <m/>
    <n v="55608"/>
    <n v="63949.2"/>
    <n v="5"/>
    <n v="0.15"/>
    <s v="40000-60000$"/>
    <m/>
    <m/>
  </r>
  <r>
    <n v="173"/>
    <s v="Cummings, Jose"/>
    <s v="Washington, D.C."/>
    <x v="0"/>
    <s v="Product Development"/>
    <s v="Male"/>
    <d v="1979-07-13T00:00:00"/>
    <d v="2008-11-16T00:00:00"/>
    <d v="2011-10-21T00:00:00"/>
    <n v="47418"/>
    <n v="54530.7"/>
    <n v="5"/>
    <n v="0.15"/>
    <s v="40000-60000$"/>
    <m/>
    <m/>
  </r>
  <r>
    <n v="174"/>
    <s v="Padilla, Christopher"/>
    <s v="London"/>
    <x v="0"/>
    <s v="Product Development"/>
    <s v="Male"/>
    <d v="1973-11-20T00:00:00"/>
    <d v="2012-12-11T00:00:00"/>
    <m/>
    <n v="97284"/>
    <n v="111876.59999999999"/>
    <n v="5"/>
    <n v="0.15"/>
    <s v="80000-100000$"/>
    <m/>
    <m/>
  </r>
  <r>
    <n v="175"/>
    <s v="Tran, Chad"/>
    <s v="Delhi"/>
    <x v="0"/>
    <s v="Major Mfg Projects"/>
    <s v="Male"/>
    <d v="1980-11-16T00:00:00"/>
    <d v="2008-03-08T00:00:00"/>
    <m/>
    <n v="107736"/>
    <n v="120664.32000000001"/>
    <n v="4"/>
    <n v="0.12"/>
    <s v="100000$ &amp; Above"/>
    <m/>
    <m/>
  </r>
  <r>
    <n v="176"/>
    <s v="Boone, Eric"/>
    <s v="New Jersey"/>
    <x v="0"/>
    <s v="Major Mfg Projects"/>
    <s v="Male"/>
    <d v="1978-03-29T00:00:00"/>
    <d v="2010-03-26T00:00:00"/>
    <m/>
    <n v="85428"/>
    <n v="95679.360000000015"/>
    <n v="4"/>
    <n v="0.12"/>
    <s v="80000-100000$"/>
    <m/>
    <m/>
  </r>
  <r>
    <n v="177"/>
    <s v="Romero, Randy"/>
    <s v="Sydney"/>
    <x v="0"/>
    <s v="Major Mfg Projects"/>
    <s v="Male"/>
    <d v="1970-02-27T00:00:00"/>
    <d v="2011-05-27T00:00:00"/>
    <m/>
    <n v="106968"/>
    <n v="106968"/>
    <s v="NA"/>
    <n v="0"/>
    <s v="100000$ &amp; Above"/>
    <m/>
    <m/>
  </r>
  <r>
    <n v="178"/>
    <s v="Randolph, Kristin"/>
    <s v="Delhi"/>
    <x v="0"/>
    <s v="Major Mfg Projects"/>
    <s v="Male"/>
    <d v="1970-06-18T00:00:00"/>
    <d v="2000-05-27T00:00:00"/>
    <d v="2001-12-23T00:00:00"/>
    <n v="83292"/>
    <n v="93287.040000000008"/>
    <n v="4"/>
    <n v="0.12"/>
    <s v="80000-100000$"/>
    <m/>
    <m/>
  </r>
  <r>
    <n v="179"/>
    <s v="Miranda, Elena"/>
    <s v="Mississippi"/>
    <x v="0"/>
    <s v="Major Mfg Projects"/>
    <s v="Female"/>
    <d v="1969-09-04T00:00:00"/>
    <d v="2001-06-01T00:00:00"/>
    <d v="2012-06-03T00:00:00"/>
    <n v="54180"/>
    <n v="54180"/>
    <s v="NA"/>
    <n v="0"/>
    <s v="40000-60000$"/>
    <m/>
    <m/>
  </r>
  <r>
    <n v="180"/>
    <s v="Gilmore, Terry"/>
    <s v="Tennessee"/>
    <x v="0"/>
    <s v="Major Mfg Projects"/>
    <s v="Female"/>
    <d v="1973-08-08T00:00:00"/>
    <d v="2002-09-06T00:00:00"/>
    <d v="2011-02-21T00:00:00"/>
    <n v="62160"/>
    <n v="62160"/>
    <s v="NA"/>
    <n v="0"/>
    <s v="60000-80000$"/>
    <m/>
    <m/>
  </r>
  <r>
    <n v="181"/>
    <s v="Douglas, Kenneth"/>
    <s v="Washington, D.C."/>
    <x v="0"/>
    <s v="Major Mfg Projects"/>
    <s v="Male"/>
    <d v="1974-11-28T00:00:00"/>
    <d v="2003-11-21T00:00:00"/>
    <d v="2008-07-16T00:00:00"/>
    <n v="102156"/>
    <n v="117479.4"/>
    <n v="5"/>
    <n v="0.15"/>
    <s v="100000$ &amp; Above"/>
    <m/>
    <m/>
  </r>
  <r>
    <n v="182"/>
    <s v="Campos, Richard"/>
    <s v="Washington, D.C."/>
    <x v="0"/>
    <s v="Major Mfg Projects"/>
    <s v="Male"/>
    <d v="1981-06-03T00:00:00"/>
    <d v="1999-12-25T00:00:00"/>
    <d v="2012-11-13T00:00:00"/>
    <n v="74232"/>
    <n v="85366.799999999988"/>
    <n v="5"/>
    <n v="0.15"/>
    <s v="60000-80000$"/>
    <m/>
    <m/>
  </r>
  <r>
    <n v="183"/>
    <s v="Rios, Fredrick"/>
    <s v="Madrid"/>
    <x v="0"/>
    <s v="Manufacturing"/>
    <s v="Male"/>
    <d v="1974-02-28T00:00:00"/>
    <d v="2012-01-10T00:00:00"/>
    <m/>
    <n v="68280"/>
    <n v="78522"/>
    <n v="5"/>
    <n v="0.15"/>
    <s v="60000-80000$"/>
    <m/>
    <m/>
  </r>
  <r>
    <n v="184"/>
    <s v="Castro, Christopher"/>
    <s v="Washington, D.C."/>
    <x v="0"/>
    <s v="Manufacturing"/>
    <s v="Male"/>
    <d v="1985-08-18T00:00:00"/>
    <d v="2012-01-28T00:00:00"/>
    <m/>
    <n v="63528"/>
    <n v="71151.360000000001"/>
    <n v="4"/>
    <n v="0.12"/>
    <s v="60000-80000$"/>
    <m/>
    <m/>
  </r>
  <r>
    <n v="185"/>
    <s v="Pierce, Karen"/>
    <s v="Mississippi"/>
    <x v="0"/>
    <s v="Manufacturing"/>
    <s v="Female"/>
    <d v="1968-02-21T00:00:00"/>
    <d v="2007-01-10T00:00:00"/>
    <d v="2007-07-30T00:00:00"/>
    <n v="88788"/>
    <n v="95891.040000000008"/>
    <n v="3"/>
    <n v="0.08"/>
    <s v="80000-100000$"/>
    <m/>
    <m/>
  </r>
  <r>
    <n v="186"/>
    <s v="Small, Athanasios"/>
    <s v="London"/>
    <x v="0"/>
    <s v="Manufacturing"/>
    <s v="Male"/>
    <d v="1987-06-20T00:00:00"/>
    <d v="2007-01-24T00:00:00"/>
    <m/>
    <n v="54600"/>
    <n v="58968.000000000007"/>
    <n v="3"/>
    <n v="0.08"/>
    <s v="40000-60000$"/>
    <m/>
    <m/>
  </r>
  <r>
    <n v="187"/>
    <s v="Logan, Karen"/>
    <s v="Delhi"/>
    <x v="0"/>
    <s v="Manufacturing"/>
    <s v="Female"/>
    <d v="1983-03-03T00:00:00"/>
    <d v="2006-01-21T00:00:00"/>
    <m/>
    <n v="50580"/>
    <n v="58166.999999999993"/>
    <n v="5"/>
    <n v="0.15"/>
    <s v="40000-60000$"/>
    <m/>
    <m/>
  </r>
  <r>
    <n v="188"/>
    <s v="Tate, Zachary"/>
    <s v="Madrid"/>
    <x v="0"/>
    <s v="Manufacturing"/>
    <s v="Male"/>
    <d v="1970-07-03T00:00:00"/>
    <d v="1998-01-06T00:00:00"/>
    <d v="2008-08-26T00:00:00"/>
    <n v="94284"/>
    <n v="94284"/>
    <s v="NA"/>
    <n v="0"/>
    <s v="80000-100000$"/>
    <m/>
    <m/>
  </r>
  <r>
    <n v="189"/>
    <s v="Baxter, Teresa"/>
    <s v="New Jersey"/>
    <x v="0"/>
    <s v="Manufacturing"/>
    <s v="Female"/>
    <d v="1975-01-03T00:00:00"/>
    <d v="1998-01-12T00:00:00"/>
    <d v="2012-04-23T00:00:00"/>
    <n v="58602"/>
    <n v="67392.299999999988"/>
    <n v="5"/>
    <n v="0.15"/>
    <s v="40000-60000$"/>
    <m/>
    <m/>
  </r>
  <r>
    <n v="190"/>
    <s v="Mercado, David"/>
    <s v="London"/>
    <x v="0"/>
    <s v="Manufacturing"/>
    <s v="Male"/>
    <d v="1978-05-04T00:00:00"/>
    <d v="1999-01-17T00:00:00"/>
    <d v="2007-01-30T00:00:00"/>
    <n v="26004"/>
    <n v="27044.16"/>
    <n v="2"/>
    <n v="0.04"/>
    <s v="20000-40000$"/>
    <m/>
    <m/>
  </r>
  <r>
    <n v="191"/>
    <s v="Patel, Donald"/>
    <s v="London"/>
    <x v="0"/>
    <s v="Manufacturing"/>
    <s v="Male"/>
    <d v="1973-11-22T00:00:00"/>
    <d v="2000-01-10T00:00:00"/>
    <d v="2000-03-11T00:00:00"/>
    <n v="91430.399999999994"/>
    <n v="102402.04800000001"/>
    <n v="4"/>
    <n v="0.12"/>
    <s v="80000-100000$"/>
    <m/>
    <m/>
  </r>
  <r>
    <n v="192"/>
    <s v="Rodriguez, Scott"/>
    <s v="Tennessee"/>
    <x v="0"/>
    <s v="Manufacturing"/>
    <s v="Male"/>
    <d v="1979-09-14T00:00:00"/>
    <d v="2003-01-13T00:00:00"/>
    <d v="2004-12-09T00:00:00"/>
    <n v="73644"/>
    <n v="79535.520000000004"/>
    <n v="3"/>
    <n v="0.08"/>
    <s v="60000-80000$"/>
    <m/>
    <m/>
  </r>
  <r>
    <n v="193"/>
    <s v="Conley, Mark"/>
    <s v="Madrid"/>
    <x v="0"/>
    <s v="Manufacturing"/>
    <s v="Male"/>
    <d v="1985-04-27T00:00:00"/>
    <d v="2008-01-25T00:00:00"/>
    <d v="2009-12-02T00:00:00"/>
    <n v="49272"/>
    <n v="53213.760000000002"/>
    <n v="3"/>
    <n v="0.08"/>
    <s v="40000-60000$"/>
    <m/>
    <m/>
  </r>
  <r>
    <n v="194"/>
    <s v="Vincent, Guy"/>
    <s v="Mississippi"/>
    <x v="0"/>
    <s v="Manufacturing"/>
    <s v="Male"/>
    <d v="1970-10-28T00:00:00"/>
    <d v="2008-01-25T00:00:00"/>
    <m/>
    <n v="105312"/>
    <n v="105312"/>
    <s v="NA"/>
    <n v="0"/>
    <s v="100000$ &amp; Above"/>
    <m/>
    <m/>
  </r>
  <r>
    <n v="195"/>
    <s v="Dixon, Richard"/>
    <s v="Madrid"/>
    <x v="0"/>
    <s v="Manufacturing"/>
    <s v="Male"/>
    <d v="1985-01-17T00:00:00"/>
    <d v="2006-01-16T00:00:00"/>
    <d v="2012-12-17T00:00:00"/>
    <n v="82452"/>
    <n v="92346.240000000005"/>
    <n v="4"/>
    <n v="0.12"/>
    <s v="80000-100000$"/>
    <m/>
    <m/>
  </r>
  <r>
    <n v="196"/>
    <s v="Schultz, Norman"/>
    <s v="London"/>
    <x v="0"/>
    <s v="Manufacturing"/>
    <s v="Male"/>
    <d v="1979-05-28T00:00:00"/>
    <d v="2007-01-05T00:00:00"/>
    <d v="2008-07-27T00:00:00"/>
    <n v="17299.2"/>
    <n v="19375.104000000003"/>
    <n v="4"/>
    <n v="0.12"/>
    <s v="0-20000$"/>
    <m/>
    <m/>
  </r>
  <r>
    <n v="197"/>
    <s v="Cox, Stephanie"/>
    <s v="Sydney"/>
    <x v="0"/>
    <s v="Manufacturing"/>
    <s v="Female"/>
    <d v="1988-07-10T00:00:00"/>
    <d v="2008-01-08T00:00:00"/>
    <m/>
    <n v="71304"/>
    <n v="79860.48000000001"/>
    <n v="4"/>
    <n v="0.12"/>
    <s v="60000-80000$"/>
    <m/>
    <m/>
  </r>
  <r>
    <n v="198"/>
    <s v="Conner, Mark"/>
    <s v="Tennessee"/>
    <x v="0"/>
    <s v="Manufacturing"/>
    <s v="Male"/>
    <d v="1982-02-01T00:00:00"/>
    <d v="2009-01-09T00:00:00"/>
    <m/>
    <n v="72048"/>
    <n v="82855.199999999997"/>
    <n v="5"/>
    <n v="0.15"/>
    <s v="60000-80000$"/>
    <m/>
    <m/>
  </r>
  <r>
    <n v="199"/>
    <s v="Rojas, Charles"/>
    <s v="Sydney"/>
    <x v="0"/>
    <s v="Manufacturing"/>
    <s v="Male"/>
    <d v="1977-10-14T00:00:00"/>
    <d v="2009-01-17T00:00:00"/>
    <m/>
    <n v="94224"/>
    <n v="105530.88"/>
    <n v="4"/>
    <n v="0.12"/>
    <s v="80000-100000$"/>
    <m/>
    <m/>
  </r>
  <r>
    <n v="200"/>
    <s v="McCall, Keith"/>
    <s v="Illinois"/>
    <x v="0"/>
    <s v="Manufacturing"/>
    <s v="Male"/>
    <d v="1980-11-01T00:00:00"/>
    <d v="2010-01-25T00:00:00"/>
    <m/>
    <n v="42720"/>
    <n v="49127.999999999993"/>
    <n v="5"/>
    <n v="0.15"/>
    <s v="40000-60000$"/>
    <m/>
    <m/>
  </r>
  <r>
    <n v="201"/>
    <s v="Burns, Fiona"/>
    <s v="Mississippi"/>
    <x v="0"/>
    <s v="Manufacturing"/>
    <s v="Female"/>
    <d v="1989-08-11T00:00:00"/>
    <d v="2011-01-31T00:00:00"/>
    <d v="2011-04-21T00:00:00"/>
    <n v="34108.800000000003"/>
    <n v="38201.856000000007"/>
    <n v="4"/>
    <n v="0.12"/>
    <s v="20000-40000$"/>
    <m/>
    <m/>
  </r>
  <r>
    <n v="202"/>
    <s v="Herman, Henrietta"/>
    <s v="Madrid"/>
    <x v="0"/>
    <s v="Manufacturing"/>
    <s v="Female"/>
    <d v="1971-11-14T00:00:00"/>
    <d v="2012-02-14T00:00:00"/>
    <m/>
    <n v="72456"/>
    <n v="81150.720000000001"/>
    <n v="4"/>
    <n v="0.12"/>
    <s v="60000-80000$"/>
    <m/>
    <m/>
  </r>
  <r>
    <n v="203"/>
    <s v="Meyers, David"/>
    <s v="London"/>
    <x v="0"/>
    <s v="Manufacturing"/>
    <s v="Male"/>
    <d v="1971-08-20T00:00:00"/>
    <d v="1998-02-03T00:00:00"/>
    <d v="2011-02-25T00:00:00"/>
    <n v="35011.199999999997"/>
    <n v="37812.095999999998"/>
    <n v="3"/>
    <n v="0.08"/>
    <s v="20000-40000$"/>
    <m/>
    <m/>
  </r>
  <r>
    <n v="204"/>
    <s v="Walker, Mike"/>
    <s v="Washington, D.C."/>
    <x v="0"/>
    <s v="Manufacturing"/>
    <s v="Male"/>
    <d v="1974-03-30T00:00:00"/>
    <d v="1998-02-04T00:00:00"/>
    <d v="2006-04-29T00:00:00"/>
    <n v="42552"/>
    <n v="48934.799999999996"/>
    <n v="5"/>
    <n v="0.15"/>
    <s v="40000-60000$"/>
    <m/>
    <m/>
  </r>
  <r>
    <n v="205"/>
    <s v="Butler, Roy"/>
    <s v="Mississippi"/>
    <x v="0"/>
    <s v="Manufacturing"/>
    <s v="Male"/>
    <d v="1972-03-05T00:00:00"/>
    <d v="1999-02-07T00:00:00"/>
    <d v="2006-10-13T00:00:00"/>
    <n v="97680"/>
    <n v="101587.2"/>
    <n v="2"/>
    <n v="0.04"/>
    <s v="80000-100000$"/>
    <m/>
    <m/>
  </r>
  <r>
    <n v="206"/>
    <s v="Carrillo, Robert"/>
    <s v="Mississippi"/>
    <x v="0"/>
    <s v="Manufacturing"/>
    <s v="Male"/>
    <d v="1975-06-16T00:00:00"/>
    <d v="2009-10-02T00:00:00"/>
    <d v="2009-10-02T00:00:00"/>
    <n v="68892"/>
    <n v="71647.680000000008"/>
    <n v="2"/>
    <n v="0.04"/>
    <s v="60000-80000$"/>
    <m/>
    <m/>
  </r>
  <r>
    <n v="207"/>
    <s v="Bridges, Jeff"/>
    <s v="Illinois"/>
    <x v="0"/>
    <s v="Manufacturing"/>
    <s v="Male"/>
    <d v="1978-04-27T00:00:00"/>
    <d v="2011-02-04T00:00:00"/>
    <m/>
    <n v="52584"/>
    <n v="54687.360000000001"/>
    <n v="2"/>
    <n v="0.04"/>
    <s v="40000-60000$"/>
    <m/>
    <m/>
  </r>
  <r>
    <n v="208"/>
    <s v="Berry, Jacklyn"/>
    <s v="Sydney"/>
    <x v="0"/>
    <s v="Manufacturing"/>
    <s v="Female"/>
    <d v="1975-11-24T00:00:00"/>
    <d v="2007-03-03T00:00:00"/>
    <d v="2010-03-02T00:00:00"/>
    <n v="77316"/>
    <n v="86593.920000000013"/>
    <n v="4"/>
    <n v="0.12"/>
    <s v="60000-80000$"/>
    <m/>
    <m/>
  </r>
  <r>
    <n v="209"/>
    <s v="Oneal, William"/>
    <s v="London"/>
    <x v="0"/>
    <s v="Manufacturing"/>
    <s v="Male"/>
    <d v="1979-05-18T00:00:00"/>
    <d v="2007-03-25T00:00:00"/>
    <m/>
    <n v="95064"/>
    <n v="106471.68000000001"/>
    <n v="4"/>
    <n v="0.12"/>
    <s v="80000-100000$"/>
    <m/>
    <m/>
  </r>
  <r>
    <n v="210"/>
    <s v="Frazier, Chris"/>
    <s v="Delhi"/>
    <x v="0"/>
    <s v="Manufacturing"/>
    <s v="Male"/>
    <d v="1973-01-03T00:00:00"/>
    <d v="2008-03-11T00:00:00"/>
    <m/>
    <n v="29652"/>
    <n v="30838.080000000002"/>
    <n v="2"/>
    <n v="0.04"/>
    <s v="20000-40000$"/>
    <m/>
    <m/>
  </r>
  <r>
    <n v="211"/>
    <s v="Rice, Diane"/>
    <s v="Mississippi"/>
    <x v="0"/>
    <s v="Manufacturing"/>
    <s v="Female"/>
    <d v="1986-12-22T00:00:00"/>
    <d v="2007-03-27T00:00:00"/>
    <m/>
    <n v="29160"/>
    <n v="31492.800000000003"/>
    <n v="3"/>
    <n v="0.08"/>
    <s v="20000-40000$"/>
    <m/>
    <m/>
  </r>
  <r>
    <n v="212"/>
    <s v="Sharp, Janine"/>
    <s v="Sydney"/>
    <x v="0"/>
    <s v="Manufacturing"/>
    <s v="Female"/>
    <d v="1977-11-05T00:00:00"/>
    <d v="2006-10-22T00:00:00"/>
    <d v="2006-10-22T00:00:00"/>
    <n v="26966.400000000001"/>
    <n v="26966.400000000001"/>
    <s v="NA"/>
    <n v="0"/>
    <s v="20000-40000$"/>
    <m/>
    <m/>
  </r>
  <r>
    <n v="213"/>
    <s v="Boyer, John"/>
    <s v="Washington, D.C."/>
    <x v="0"/>
    <s v="Manufacturing"/>
    <s v="Male"/>
    <d v="1983-12-16T00:00:00"/>
    <d v="2006-03-22T00:00:00"/>
    <m/>
    <n v="87772.800000000003"/>
    <n v="100938.72"/>
    <n v="5"/>
    <n v="0.15"/>
    <s v="80000-100000$"/>
    <m/>
    <m/>
  </r>
  <r>
    <n v="214"/>
    <s v="Allen, Thomas"/>
    <s v="Mississippi"/>
    <x v="0"/>
    <s v="Manufacturing"/>
    <s v="Male"/>
    <d v="1964-09-10T00:00:00"/>
    <d v="2006-12-12T00:00:00"/>
    <d v="2006-12-12T00:00:00"/>
    <n v="95676"/>
    <n v="99503.040000000008"/>
    <n v="2"/>
    <n v="0.04"/>
    <s v="80000-100000$"/>
    <m/>
    <m/>
  </r>
  <r>
    <n v="215"/>
    <s v="Cole, Elbert"/>
    <s v="Tennessee"/>
    <x v="0"/>
    <s v="Manufacturing"/>
    <s v="Male"/>
    <d v="1976-06-28T00:00:00"/>
    <d v="2000-03-15T00:00:00"/>
    <d v="2004-03-11T00:00:00"/>
    <n v="50208"/>
    <n v="52216.32"/>
    <n v="2"/>
    <n v="0.04"/>
    <s v="40000-60000$"/>
    <m/>
    <m/>
  </r>
  <r>
    <n v="216"/>
    <s v="Boyd, Debra"/>
    <s v="Mississippi"/>
    <x v="0"/>
    <s v="Manufacturing"/>
    <s v="Female"/>
    <d v="1980-04-22T00:00:00"/>
    <d v="2000-03-19T00:00:00"/>
    <d v="2004-09-07T00:00:00"/>
    <n v="56052"/>
    <n v="60536.160000000003"/>
    <n v="3"/>
    <n v="0.08"/>
    <s v="40000-60000$"/>
    <m/>
    <m/>
  </r>
  <r>
    <n v="217"/>
    <s v="Larson, David"/>
    <s v="London"/>
    <x v="0"/>
    <s v="Manufacturing"/>
    <s v="Male"/>
    <d v="1971-02-02T00:00:00"/>
    <d v="2005-12-21T00:00:00"/>
    <d v="2005-12-21T00:00:00"/>
    <n v="82212"/>
    <n v="94543.799999999988"/>
    <n v="5"/>
    <n v="0.15"/>
    <s v="80000-100000$"/>
    <m/>
    <m/>
  </r>
  <r>
    <n v="218"/>
    <s v="Roth, Tony"/>
    <s v="New York"/>
    <x v="0"/>
    <s v="Manufacturing"/>
    <s v="Male"/>
    <d v="1973-01-30T00:00:00"/>
    <d v="2002-03-11T00:00:00"/>
    <m/>
    <n v="63324"/>
    <n v="65856.960000000006"/>
    <n v="2"/>
    <n v="0.04"/>
    <s v="60000-80000$"/>
    <m/>
    <m/>
  </r>
  <r>
    <n v="219"/>
    <s v="Stewart, Elizabeth"/>
    <s v="New York"/>
    <x v="0"/>
    <s v="Manufacturing"/>
    <s v="Female"/>
    <d v="1978-12-11T00:00:00"/>
    <d v="2002-03-16T00:00:00"/>
    <m/>
    <n v="75300"/>
    <n v="81324"/>
    <n v="3"/>
    <n v="0.08"/>
    <s v="60000-80000$"/>
    <m/>
    <m/>
  </r>
  <r>
    <n v="220"/>
    <s v="Robinson, John"/>
    <s v="Delhi"/>
    <x v="0"/>
    <s v="Manufacturing"/>
    <s v="Male"/>
    <d v="1972-03-11T00:00:00"/>
    <d v="2004-03-27T00:00:00"/>
    <d v="2008-06-08T00:00:00"/>
    <n v="47160"/>
    <n v="49046.400000000001"/>
    <n v="2"/>
    <n v="0.04"/>
    <s v="40000-60000$"/>
    <m/>
    <m/>
  </r>
  <r>
    <n v="221"/>
    <s v="Blackburn, Kathryn"/>
    <s v="London"/>
    <x v="0"/>
    <s v="Manufacturing"/>
    <s v="Female"/>
    <d v="1973-01-28T00:00:00"/>
    <d v="2008-03-31T00:00:00"/>
    <m/>
    <n v="75336"/>
    <n v="84376.320000000007"/>
    <n v="4"/>
    <n v="0.12"/>
    <s v="60000-80000$"/>
    <m/>
    <m/>
  </r>
  <r>
    <n v="222"/>
    <s v="Gibbs, Debra"/>
    <s v="Washington, D.C."/>
    <x v="0"/>
    <s v="Manufacturing"/>
    <s v="Female"/>
    <d v="1971-12-22T00:00:00"/>
    <d v="2011-03-01T00:00:00"/>
    <m/>
    <n v="53112"/>
    <n v="53112"/>
    <n v="1"/>
    <n v="0"/>
    <s v="40000-60000$"/>
    <m/>
    <m/>
  </r>
  <r>
    <n v="223"/>
    <s v="Greene, Alexander"/>
    <s v="Sydney"/>
    <x v="0"/>
    <s v="Manufacturing"/>
    <s v="Male"/>
    <d v="1980-04-16T00:00:00"/>
    <d v="2012-04-26T00:00:00"/>
    <m/>
    <n v="70692"/>
    <n v="70692"/>
    <n v="1"/>
    <n v="0"/>
    <s v="60000-80000$"/>
    <m/>
    <m/>
  </r>
  <r>
    <n v="224"/>
    <s v="Fuller, Brenda"/>
    <s v="New York"/>
    <x v="0"/>
    <s v="Manufacturing"/>
    <s v="Female"/>
    <d v="1985-02-09T00:00:00"/>
    <d v="2012-04-27T00:00:00"/>
    <m/>
    <n v="31428"/>
    <n v="36142.199999999997"/>
    <n v="5"/>
    <n v="0.15"/>
    <s v="20000-40000$"/>
    <m/>
    <m/>
  </r>
  <r>
    <n v="225"/>
    <s v="Callahan, Marilyn"/>
    <s v="Tennessee"/>
    <x v="0"/>
    <s v="Manufacturing"/>
    <s v="Female"/>
    <d v="1971-03-27T00:00:00"/>
    <d v="2009-01-03T00:00:00"/>
    <d v="2009-01-03T00:00:00"/>
    <n v="27996"/>
    <n v="31355.520000000004"/>
    <n v="4"/>
    <n v="0.12"/>
    <s v="20000-40000$"/>
    <m/>
    <m/>
  </r>
  <r>
    <n v="226"/>
    <s v="McConnell, Justin"/>
    <s v="New Jersey"/>
    <x v="0"/>
    <s v="Manufacturing"/>
    <s v="Male"/>
    <d v="1988-07-08T00:00:00"/>
    <d v="2008-04-01T00:00:00"/>
    <d v="2010-05-15T00:00:00"/>
    <n v="75972"/>
    <n v="82049.760000000009"/>
    <n v="3"/>
    <n v="0.08"/>
    <s v="60000-80000$"/>
    <m/>
    <m/>
  </r>
  <r>
    <n v="227"/>
    <s v="Smith, Koleen"/>
    <s v="Illinois"/>
    <x v="0"/>
    <s v="Manufacturing"/>
    <s v="Female"/>
    <d v="1974-12-31T00:00:00"/>
    <d v="2010-04-01T00:00:00"/>
    <m/>
    <n v="103512"/>
    <n v="111792.96000000001"/>
    <n v="3"/>
    <n v="0.08"/>
    <s v="100000$ &amp; Above"/>
    <m/>
    <m/>
  </r>
  <r>
    <n v="228"/>
    <s v="Herring, Joanna"/>
    <s v="Illinois"/>
    <x v="0"/>
    <s v="Manufacturing"/>
    <s v="Female"/>
    <d v="1978-09-08T00:00:00"/>
    <d v="2010-04-30T00:00:00"/>
    <d v="2012-03-20T00:00:00"/>
    <n v="29292"/>
    <n v="31635.360000000001"/>
    <n v="3"/>
    <n v="0.08"/>
    <s v="20000-40000$"/>
    <m/>
    <m/>
  </r>
  <r>
    <n v="229"/>
    <s v="Fernandez, Marie"/>
    <s v="Illinois"/>
    <x v="0"/>
    <s v="Manufacturing"/>
    <s v="Female"/>
    <d v="1984-07-11T00:00:00"/>
    <d v="2006-04-06T00:00:00"/>
    <d v="2010-06-01T00:00:00"/>
    <n v="38868"/>
    <n v="40422.720000000001"/>
    <n v="2"/>
    <n v="0.04"/>
    <s v="20000-40000$"/>
    <m/>
    <m/>
  </r>
  <r>
    <n v="230"/>
    <s v="Houston, Mark"/>
    <s v="Madrid"/>
    <x v="0"/>
    <s v="Manufacturing"/>
    <s v="Male"/>
    <d v="1982-11-29T00:00:00"/>
    <d v="2006-04-09T00:00:00"/>
    <m/>
    <n v="53904"/>
    <n v="53904"/>
    <n v="1"/>
    <n v="0"/>
    <s v="40000-60000$"/>
    <m/>
    <m/>
  </r>
  <r>
    <n v="231"/>
    <s v="Francis, Todd"/>
    <s v="Illinois"/>
    <x v="0"/>
    <s v="Manufacturing"/>
    <s v="Male"/>
    <d v="1970-08-30T00:00:00"/>
    <d v="1999-04-19T00:00:00"/>
    <d v="2000-01-05T00:00:00"/>
    <n v="57828"/>
    <n v="57828"/>
    <n v="1"/>
    <n v="0"/>
    <s v="40000-60000$"/>
    <m/>
    <m/>
  </r>
  <r>
    <n v="232"/>
    <s v="Wright, Brad"/>
    <s v="Sydney"/>
    <x v="0"/>
    <s v="Manufacturing"/>
    <s v="Male"/>
    <d v="1975-03-05T00:00:00"/>
    <d v="2002-08-27T00:00:00"/>
    <d v="2002-08-27T00:00:00"/>
    <n v="73596"/>
    <n v="82427.520000000004"/>
    <n v="4"/>
    <n v="0.12"/>
    <s v="60000-80000$"/>
    <m/>
    <m/>
  </r>
  <r>
    <n v="233"/>
    <s v="Sexton, John"/>
    <s v="Sydney"/>
    <x v="0"/>
    <s v="Manufacturing"/>
    <s v="Male"/>
    <d v="1975-05-10T00:00:00"/>
    <d v="2003-05-01T00:00:00"/>
    <d v="2003-05-01T00:00:00"/>
    <n v="69120"/>
    <n v="74649.600000000006"/>
    <n v="3"/>
    <n v="0.08"/>
    <s v="60000-80000$"/>
    <m/>
    <m/>
  </r>
  <r>
    <n v="234"/>
    <s v="Dickerson, Lincoln"/>
    <s v="Sydney"/>
    <x v="0"/>
    <s v="Manufacturing"/>
    <s v="Male"/>
    <d v="1977-03-24T00:00:00"/>
    <d v="2003-04-19T00:00:00"/>
    <m/>
    <n v="10670.4"/>
    <n v="10670.4"/>
    <n v="1"/>
    <n v="0"/>
    <s v="0-20000$"/>
    <m/>
    <m/>
  </r>
  <r>
    <n v="235"/>
    <s v="Harris, Brian"/>
    <s v="Sydney"/>
    <x v="0"/>
    <s v="Manufacturing"/>
    <s v="Male"/>
    <d v="1980-03-20T00:00:00"/>
    <d v="2006-04-02T00:00:00"/>
    <d v="2012-10-16T00:00:00"/>
    <n v="91900.800000000003"/>
    <n v="91900.800000000003"/>
    <n v="1"/>
    <n v="0"/>
    <s v="80000-100000$"/>
    <m/>
    <m/>
  </r>
  <r>
    <n v="236"/>
    <s v="McGee, Carol"/>
    <s v="Washington, D.C."/>
    <x v="0"/>
    <s v="Manufacturing"/>
    <s v="Female"/>
    <d v="1978-09-02T00:00:00"/>
    <d v="2006-04-14T00:00:00"/>
    <d v="2010-03-05T00:00:00"/>
    <n v="78864"/>
    <n v="78864"/>
    <n v="1"/>
    <n v="0"/>
    <s v="60000-80000$"/>
    <m/>
    <m/>
  </r>
  <r>
    <n v="237"/>
    <s v="Hobbs, Scott"/>
    <s v="Washington, D.C."/>
    <x v="0"/>
    <s v="Manufacturing"/>
    <s v="Male"/>
    <d v="1972-11-16T00:00:00"/>
    <d v="2006-04-25T00:00:00"/>
    <d v="2012-06-18T00:00:00"/>
    <n v="35304"/>
    <n v="40599.599999999999"/>
    <n v="5"/>
    <n v="0.15"/>
    <s v="20000-40000$"/>
    <m/>
    <m/>
  </r>
  <r>
    <n v="238"/>
    <s v="Merritt, Kevin"/>
    <s v="Delhi"/>
    <x v="0"/>
    <s v="Manufacturing"/>
    <s v="Male"/>
    <d v="1980-04-19T00:00:00"/>
    <d v="2007-04-17T00:00:00"/>
    <m/>
    <n v="76620"/>
    <n v="79684.800000000003"/>
    <n v="2"/>
    <n v="0.04"/>
    <s v="60000-80000$"/>
    <m/>
    <m/>
  </r>
  <r>
    <n v="239"/>
    <s v="Perez, Kim"/>
    <s v="New Jersey"/>
    <x v="0"/>
    <s v="Manufacturing"/>
    <s v="Female"/>
    <d v="1988-05-11T00:00:00"/>
    <d v="2008-04-07T00:00:00"/>
    <m/>
    <n v="101004"/>
    <n v="105044.16"/>
    <n v="2"/>
    <n v="0.04"/>
    <s v="100000$ &amp; Above"/>
    <m/>
    <m/>
  </r>
  <r>
    <n v="240"/>
    <s v="Eaton, Cris"/>
    <s v="Mississippi"/>
    <x v="0"/>
    <s v="Manufacturing"/>
    <s v="Female"/>
    <d v="1976-05-08T00:00:00"/>
    <d v="2010-04-02T00:00:00"/>
    <m/>
    <n v="42360"/>
    <n v="48713.999999999993"/>
    <n v="5"/>
    <n v="0.15"/>
    <s v="40000-60000$"/>
    <m/>
    <m/>
  </r>
  <r>
    <n v="241"/>
    <s v="Brady, Traci"/>
    <s v="Illinois"/>
    <x v="0"/>
    <s v="Manufacturing"/>
    <s v="Female"/>
    <d v="1981-10-21T00:00:00"/>
    <d v="2011-04-01T00:00:00"/>
    <d v="2011-11-17T00:00:00"/>
    <n v="56928"/>
    <n v="61482.240000000005"/>
    <n v="3"/>
    <n v="0.08"/>
    <s v="40000-60000$"/>
    <m/>
    <m/>
  </r>
  <r>
    <n v="242"/>
    <s v="Joseph, Christopher"/>
    <s v="Washington, D.C."/>
    <x v="0"/>
    <s v="Manufacturing"/>
    <s v="Male"/>
    <d v="1988-09-01T00:00:00"/>
    <d v="2012-05-27T00:00:00"/>
    <d v="2012-10-03T00:00:00"/>
    <n v="26812.799999999999"/>
    <n v="30030.336000000003"/>
    <n v="4"/>
    <n v="0.12"/>
    <s v="20000-40000$"/>
    <m/>
    <m/>
  </r>
  <r>
    <n v="243"/>
    <s v="Golden, Christine"/>
    <s v="London"/>
    <x v="0"/>
    <s v="Manufacturing"/>
    <s v="Female"/>
    <d v="1975-07-25T00:00:00"/>
    <d v="2009-08-18T00:00:00"/>
    <d v="2009-08-18T00:00:00"/>
    <n v="97212"/>
    <n v="108877.44000000002"/>
    <n v="4"/>
    <n v="0.12"/>
    <s v="80000-100000$"/>
    <m/>
    <m/>
  </r>
  <r>
    <n v="244"/>
    <s v="Shelton, Donna"/>
    <s v="Sydney"/>
    <x v="0"/>
    <s v="Manufacturing"/>
    <s v="Female"/>
    <d v="1977-08-21T00:00:00"/>
    <d v="2010-05-03T00:00:00"/>
    <d v="2012-01-11T00:00:00"/>
    <n v="53124"/>
    <n v="55248.959999999999"/>
    <n v="2"/>
    <n v="0.04"/>
    <s v="40000-60000$"/>
    <m/>
    <m/>
  </r>
  <r>
    <n v="245"/>
    <s v="Powell, Juli"/>
    <s v="London"/>
    <x v="0"/>
    <s v="Manufacturing"/>
    <s v="Female"/>
    <d v="1988-12-26T00:00:00"/>
    <d v="2010-05-04T00:00:00"/>
    <m/>
    <n v="55542"/>
    <n v="63873.299999999996"/>
    <n v="5"/>
    <n v="0.15"/>
    <s v="40000-60000$"/>
    <m/>
    <m/>
  </r>
  <r>
    <n v="246"/>
    <s v="McBride, Grazyna"/>
    <s v="Madrid"/>
    <x v="0"/>
    <s v="Manufacturing"/>
    <s v="Female"/>
    <d v="1977-07-08T00:00:00"/>
    <d v="2010-05-14T00:00:00"/>
    <m/>
    <n v="88140"/>
    <n v="95191.200000000012"/>
    <n v="3"/>
    <n v="0.08"/>
    <s v="80000-100000$"/>
    <m/>
    <m/>
  </r>
  <r>
    <n v="247"/>
    <s v="Fields, Cathy"/>
    <s v="New Jersey"/>
    <x v="0"/>
    <s v="Manufacturing"/>
    <s v="Female"/>
    <d v="1979-06-15T00:00:00"/>
    <d v="2005-04-19T00:00:00"/>
    <d v="2005-04-19T00:00:00"/>
    <n v="92292"/>
    <n v="92292"/>
    <n v="1"/>
    <n v="0"/>
    <s v="80000-100000$"/>
    <m/>
    <m/>
  </r>
  <r>
    <n v="248"/>
    <s v="Burgess, Cherie"/>
    <s v="Delhi"/>
    <x v="0"/>
    <s v="Manufacturing"/>
    <s v="Female"/>
    <d v="1969-08-02T00:00:00"/>
    <d v="1998-05-17T00:00:00"/>
    <d v="2001-09-03T00:00:00"/>
    <n v="107688"/>
    <n v="123841.2"/>
    <n v="5"/>
    <n v="0.15"/>
    <s v="100000$ &amp; Above"/>
    <m/>
    <m/>
  </r>
  <r>
    <n v="249"/>
    <s v="Melton, Scott"/>
    <s v="Delhi"/>
    <x v="0"/>
    <s v="Manufacturing"/>
    <s v="Male"/>
    <d v="1974-12-11T00:00:00"/>
    <d v="1998-05-23T00:00:00"/>
    <d v="2010-04-23T00:00:00"/>
    <n v="66540"/>
    <n v="76521"/>
    <n v="5"/>
    <n v="0.15"/>
    <s v="60000-80000$"/>
    <m/>
    <m/>
  </r>
  <r>
    <n v="250"/>
    <s v="Pittman, Bacardi"/>
    <s v="Delhi"/>
    <x v="0"/>
    <s v="Manufacturing"/>
    <s v="Female"/>
    <d v="1977-07-07T00:00:00"/>
    <d v="1999-05-03T00:00:00"/>
    <m/>
    <n v="30156"/>
    <n v="34679.399999999994"/>
    <n v="5"/>
    <n v="0.15"/>
    <s v="20000-40000$"/>
    <m/>
    <m/>
  </r>
  <r>
    <n v="251"/>
    <s v="Hurst, Thomas"/>
    <s v="Sydney"/>
    <x v="0"/>
    <s v="Manufacturing"/>
    <s v="Male"/>
    <d v="1967-01-30T00:00:00"/>
    <d v="1999-05-25T00:00:00"/>
    <m/>
    <n v="11308.8"/>
    <n v="12665.856"/>
    <n v="4"/>
    <n v="0.12"/>
    <s v="0-20000$"/>
    <m/>
    <m/>
  </r>
  <r>
    <n v="252"/>
    <s v="Colon, Donnie"/>
    <s v="Delhi"/>
    <x v="0"/>
    <s v="Manufacturing"/>
    <s v="Female"/>
    <d v="1971-01-13T00:00:00"/>
    <d v="2002-05-18T00:00:00"/>
    <m/>
    <n v="34764"/>
    <n v="37545.120000000003"/>
    <n v="3"/>
    <n v="0.08"/>
    <s v="20000-40000$"/>
    <m/>
    <m/>
  </r>
  <r>
    <n v="253"/>
    <s v="Williamson, Sumed"/>
    <s v="Tennessee"/>
    <x v="0"/>
    <s v="Manufacturing"/>
    <s v="Male"/>
    <d v="1984-02-24T00:00:00"/>
    <d v="2011-05-17T00:00:00"/>
    <m/>
    <n v="68532"/>
    <n v="74014.559999999998"/>
    <n v="3"/>
    <n v="0.08"/>
    <s v="60000-80000$"/>
    <m/>
    <m/>
  </r>
  <r>
    <n v="254"/>
    <s v="English, David"/>
    <s v="Tennessee"/>
    <x v="0"/>
    <s v="Manufacturing"/>
    <s v="Male"/>
    <d v="1982-11-06T00:00:00"/>
    <d v="2012-06-19T00:00:00"/>
    <m/>
    <n v="38628"/>
    <n v="41718.240000000005"/>
    <n v="3"/>
    <n v="0.08"/>
    <s v="20000-40000$"/>
    <m/>
    <m/>
  </r>
  <r>
    <n v="255"/>
    <s v="Combs, Rick"/>
    <s v="New York"/>
    <x v="0"/>
    <s v="Manufacturing"/>
    <s v="Male"/>
    <d v="1970-08-19T00:00:00"/>
    <d v="2007-06-29T00:00:00"/>
    <m/>
    <n v="54924"/>
    <n v="63162.6"/>
    <n v="5"/>
    <n v="0.15"/>
    <s v="40000-60000$"/>
    <m/>
    <m/>
  </r>
  <r>
    <n v="256"/>
    <s v="Osborne, Bill"/>
    <s v="Madrid"/>
    <x v="0"/>
    <s v="Manufacturing"/>
    <s v="Male"/>
    <d v="1973-12-22T00:00:00"/>
    <d v="2006-06-08T00:00:00"/>
    <m/>
    <n v="72336"/>
    <n v="72336"/>
    <n v="1"/>
    <n v="0"/>
    <s v="60000-80000$"/>
    <m/>
    <m/>
  </r>
  <r>
    <n v="257"/>
    <s v="Sanders, Troy"/>
    <s v="New York"/>
    <x v="0"/>
    <s v="Manufacturing"/>
    <s v="Male"/>
    <d v="1960-03-14T00:00:00"/>
    <d v="2006-06-10T00:00:00"/>
    <m/>
    <n v="73380"/>
    <n v="76315.199999999997"/>
    <n v="2"/>
    <n v="0.04"/>
    <s v="60000-80000$"/>
    <m/>
    <m/>
  </r>
  <r>
    <n v="258"/>
    <s v="Bradford, Raymond"/>
    <s v="Tennessee"/>
    <x v="0"/>
    <s v="Manufacturing"/>
    <s v="Male"/>
    <d v="1965-03-10T00:00:00"/>
    <d v="1998-06-26T00:00:00"/>
    <m/>
    <n v="86052"/>
    <n v="98959.799999999988"/>
    <n v="5"/>
    <n v="0.15"/>
    <s v="80000-100000$"/>
    <m/>
    <m/>
  </r>
  <r>
    <n v="259"/>
    <s v="Sullivan, Robert"/>
    <s v="Washington, D.C."/>
    <x v="0"/>
    <s v="Manufacturing"/>
    <s v="Male"/>
    <d v="1976-04-26T00:00:00"/>
    <d v="1999-06-07T00:00:00"/>
    <d v="2005-02-05T00:00:00"/>
    <n v="82500"/>
    <n v="82500"/>
    <n v="1"/>
    <n v="0"/>
    <s v="80000-100000$"/>
    <m/>
    <m/>
  </r>
  <r>
    <n v="260"/>
    <s v="Barber, Robbie"/>
    <s v="New Jersey"/>
    <x v="0"/>
    <s v="Manufacturing"/>
    <s v="Male"/>
    <d v="1974-03-07T00:00:00"/>
    <d v="1999-06-21T00:00:00"/>
    <m/>
    <n v="45312"/>
    <n v="47124.480000000003"/>
    <n v="2"/>
    <n v="0.04"/>
    <s v="40000-60000$"/>
    <m/>
    <m/>
  </r>
  <r>
    <n v="261"/>
    <s v="Humphrey, Andrew"/>
    <s v="New York"/>
    <x v="0"/>
    <s v="Manufacturing"/>
    <s v="Male"/>
    <d v="1975-03-07T00:00:00"/>
    <d v="2000-06-21T00:00:00"/>
    <m/>
    <n v="28380"/>
    <n v="28380"/>
    <n v="1"/>
    <n v="0"/>
    <s v="20000-40000$"/>
    <m/>
    <m/>
  </r>
  <r>
    <n v="262"/>
    <s v="Browning, Kathleen"/>
    <s v="Mississippi"/>
    <x v="0"/>
    <s v="Manufacturing"/>
    <s v="Female"/>
    <d v="1973-02-11T00:00:00"/>
    <d v="2000-06-27T00:00:00"/>
    <m/>
    <n v="69312"/>
    <n v="74856.960000000006"/>
    <n v="3"/>
    <n v="0.08"/>
    <s v="60000-80000$"/>
    <m/>
    <m/>
  </r>
  <r>
    <n v="263"/>
    <s v="Whitaker, Jessica"/>
    <s v="New York"/>
    <x v="0"/>
    <s v="Manufacturing"/>
    <s v="Female"/>
    <d v="1967-12-26T00:00:00"/>
    <d v="2000-06-30T00:00:00"/>
    <m/>
    <n v="46644"/>
    <n v="48509.760000000002"/>
    <n v="2"/>
    <n v="0.04"/>
    <s v="40000-60000$"/>
    <m/>
    <m/>
  </r>
  <r>
    <n v="264"/>
    <s v="Bates, Verna"/>
    <s v="Washington, D.C."/>
    <x v="0"/>
    <s v="Manufacturing"/>
    <s v="Male"/>
    <d v="1978-07-14T00:00:00"/>
    <d v="2001-06-26T00:00:00"/>
    <m/>
    <n v="79212"/>
    <n v="91093.799999999988"/>
    <n v="5"/>
    <n v="0.15"/>
    <s v="60000-80000$"/>
    <m/>
    <m/>
  </r>
  <r>
    <n v="265"/>
    <s v="Little, Steve"/>
    <s v="Illinois"/>
    <x v="0"/>
    <s v="Manufacturing"/>
    <s v="Male"/>
    <d v="1976-07-06T00:00:00"/>
    <d v="2002-06-29T00:00:00"/>
    <m/>
    <n v="76956"/>
    <n v="76956"/>
    <n v="1"/>
    <n v="0"/>
    <s v="60000-80000$"/>
    <m/>
    <m/>
  </r>
  <r>
    <n v="266"/>
    <s v="Velasquez, Clint"/>
    <s v="Mississippi"/>
    <x v="0"/>
    <s v="Manufacturing"/>
    <s v="Female"/>
    <d v="1982-01-03T00:00:00"/>
    <d v="2004-06-08T00:00:00"/>
    <m/>
    <n v="56808"/>
    <n v="59080.32"/>
    <n v="2"/>
    <n v="0.04"/>
    <s v="40000-60000$"/>
    <m/>
    <m/>
  </r>
  <r>
    <n v="267"/>
    <s v="Ryan, Ryan"/>
    <s v="Madrid"/>
    <x v="0"/>
    <s v="Manufacturing"/>
    <s v="Male"/>
    <d v="1980-03-16T00:00:00"/>
    <d v="2008-06-04T00:00:00"/>
    <d v="2011-12-02T00:00:00"/>
    <n v="49128"/>
    <n v="51093.120000000003"/>
    <n v="2"/>
    <n v="0.04"/>
    <s v="40000-60000$"/>
    <m/>
    <m/>
  </r>
  <r>
    <n v="268"/>
    <s v="House, Paul"/>
    <s v="Tennessee"/>
    <x v="0"/>
    <s v="Manufacturing"/>
    <s v="Male"/>
    <d v="1975-04-08T00:00:00"/>
    <d v="2006-06-06T00:00:00"/>
    <m/>
    <n v="71196"/>
    <n v="79739.520000000004"/>
    <n v="4"/>
    <n v="0.12"/>
    <s v="60000-80000$"/>
    <m/>
    <m/>
  </r>
  <r>
    <n v="269"/>
    <s v="Petersen, Timothy"/>
    <s v="New York"/>
    <x v="0"/>
    <s v="Manufacturing"/>
    <s v="Male"/>
    <d v="1979-11-10T00:00:00"/>
    <d v="2009-06-08T00:00:00"/>
    <m/>
    <n v="93804"/>
    <n v="107874.59999999999"/>
    <n v="5"/>
    <n v="0.15"/>
    <s v="80000-100000$"/>
    <m/>
    <m/>
  </r>
  <r>
    <n v="270"/>
    <s v="Hampton, Catherine"/>
    <s v="New Jersey"/>
    <x v="0"/>
    <s v="Manufacturing"/>
    <s v="Female"/>
    <d v="1988-02-07T00:00:00"/>
    <d v="2007-07-01T00:00:00"/>
    <m/>
    <n v="98376"/>
    <n v="102311.04000000001"/>
    <n v="2"/>
    <n v="0.04"/>
    <s v="80000-100000$"/>
    <m/>
    <m/>
  </r>
  <r>
    <n v="271"/>
    <s v="Miller, Jessica"/>
    <s v="Washington, D.C."/>
    <x v="0"/>
    <s v="Manufacturing"/>
    <s v="Female"/>
    <d v="1983-11-18T00:00:00"/>
    <d v="2007-07-13T00:00:00"/>
    <m/>
    <n v="22674"/>
    <n v="25394.880000000001"/>
    <n v="4"/>
    <n v="0.12"/>
    <s v="20000-40000$"/>
    <m/>
    <m/>
  </r>
  <r>
    <n v="272"/>
    <s v="McKee, Michelle"/>
    <s v="London"/>
    <x v="0"/>
    <s v="Manufacturing"/>
    <s v="Female"/>
    <d v="1983-12-06T00:00:00"/>
    <d v="2007-07-15T00:00:00"/>
    <m/>
    <n v="36499.199999999997"/>
    <n v="36499.199999999997"/>
    <n v="1"/>
    <n v="0"/>
    <s v="20000-40000$"/>
    <m/>
    <m/>
  </r>
  <r>
    <n v="273"/>
    <s v="Barron, Michael"/>
    <s v="Washington, D.C."/>
    <x v="0"/>
    <s v="Manufacturing"/>
    <s v="Male"/>
    <d v="1974-07-16T00:00:00"/>
    <d v="2008-07-26T00:00:00"/>
    <m/>
    <n v="41376"/>
    <n v="44686.080000000002"/>
    <n v="3"/>
    <n v="0.08"/>
    <s v="40000-60000$"/>
    <m/>
    <m/>
  </r>
  <r>
    <n v="274"/>
    <s v="Summers, Harold"/>
    <s v="Illinois"/>
    <x v="0"/>
    <s v="Manufacturing"/>
    <s v="Male"/>
    <d v="1971-03-27T00:00:00"/>
    <d v="2007-07-01T00:00:00"/>
    <m/>
    <n v="75684"/>
    <n v="75684"/>
    <n v="1"/>
    <n v="0"/>
    <s v="60000-80000$"/>
    <m/>
    <m/>
  </r>
  <r>
    <n v="275"/>
    <s v="Atkins, Kevin"/>
    <s v="Madrid"/>
    <x v="0"/>
    <s v="Manufacturing"/>
    <s v="Male"/>
    <d v="1974-10-31T00:00:00"/>
    <d v="1998-07-06T00:00:00"/>
    <m/>
    <n v="10684.8"/>
    <n v="11539.584000000001"/>
    <n v="3"/>
    <n v="0.08"/>
    <s v="0-20000$"/>
    <m/>
    <m/>
  </r>
  <r>
    <n v="276"/>
    <s v="Chambers, Richard"/>
    <s v="New Jersey"/>
    <x v="0"/>
    <s v="Manufacturing"/>
    <s v="Male"/>
    <d v="1978-04-08T00:00:00"/>
    <d v="1998-07-16T00:00:00"/>
    <m/>
    <n v="81912"/>
    <n v="94198.799999999988"/>
    <n v="5"/>
    <n v="0.15"/>
    <s v="80000-100000$"/>
    <m/>
    <m/>
  </r>
  <r>
    <n v="277"/>
    <s v="Jacobs, Florianne"/>
    <s v="New York"/>
    <x v="0"/>
    <s v="Manufacturing"/>
    <s v="Female"/>
    <d v="1977-03-03T00:00:00"/>
    <d v="1998-07-20T00:00:00"/>
    <m/>
    <n v="48408"/>
    <n v="50344.32"/>
    <n v="2"/>
    <n v="0.04"/>
    <s v="40000-60000$"/>
    <m/>
    <m/>
  </r>
  <r>
    <n v="278"/>
    <s v="Wilkinson, Gregory"/>
    <s v="New Jersey"/>
    <x v="0"/>
    <s v="Manufacturing"/>
    <s v="Male"/>
    <d v="1980-06-24T00:00:00"/>
    <d v="1998-07-21T00:00:00"/>
    <m/>
    <n v="87024"/>
    <n v="93985.920000000013"/>
    <n v="3"/>
    <n v="0.08"/>
    <s v="80000-100000$"/>
    <m/>
    <m/>
  </r>
  <r>
    <n v="279"/>
    <s v="Pearson, Cassy"/>
    <s v="Madrid"/>
    <x v="0"/>
    <s v="Manufacturing"/>
    <s v="Female"/>
    <d v="1978-05-30T00:00:00"/>
    <d v="1999-07-09T00:00:00"/>
    <m/>
    <n v="32856"/>
    <n v="35484.480000000003"/>
    <n v="3"/>
    <n v="0.08"/>
    <s v="20000-40000$"/>
    <m/>
    <m/>
  </r>
  <r>
    <n v="280"/>
    <s v="Moran, Carol"/>
    <s v="Washington, D.C."/>
    <x v="0"/>
    <s v="Manufacturing"/>
    <s v="Female"/>
    <d v="1977-11-03T00:00:00"/>
    <d v="1999-07-19T00:00:00"/>
    <d v="2003-10-15T00:00:00"/>
    <n v="13278"/>
    <n v="13278"/>
    <n v="1"/>
    <n v="0"/>
    <s v="0-20000$"/>
    <m/>
    <m/>
  </r>
  <r>
    <n v="281"/>
    <s v="Huffman, Ignacio"/>
    <s v="New York"/>
    <x v="0"/>
    <s v="Manufacturing"/>
    <s v="Male"/>
    <d v="1967-07-13T00:00:00"/>
    <d v="2000-07-11T00:00:00"/>
    <m/>
    <n v="107424"/>
    <n v="123537.59999999999"/>
    <n v="5"/>
    <n v="0.15"/>
    <s v="100000$ &amp; Above"/>
    <m/>
    <m/>
  </r>
  <r>
    <n v="282"/>
    <s v="Marshall, Anita"/>
    <s v="Delhi"/>
    <x v="0"/>
    <s v="Manufacturing"/>
    <s v="Female"/>
    <d v="1963-03-18T00:00:00"/>
    <d v="2000-07-22T00:00:00"/>
    <m/>
    <n v="54504"/>
    <n v="54504"/>
    <n v="1"/>
    <n v="0"/>
    <s v="40000-60000$"/>
    <m/>
    <m/>
  </r>
  <r>
    <n v="283"/>
    <s v="Clay, William"/>
    <s v="London"/>
    <x v="0"/>
    <s v="Manufacturing"/>
    <s v="Male"/>
    <d v="1963-08-13T00:00:00"/>
    <d v="2003-07-18T00:00:00"/>
    <m/>
    <n v="90504"/>
    <n v="90504"/>
    <n v="1"/>
    <n v="0"/>
    <s v="80000-100000$"/>
    <m/>
    <m/>
  </r>
  <r>
    <n v="284"/>
    <s v="Collins, Michael"/>
    <s v="New Jersey"/>
    <x v="0"/>
    <s v="Manufacturing"/>
    <s v="Male"/>
    <d v="1985-11-06T00:00:00"/>
    <d v="2008-07-04T00:00:00"/>
    <m/>
    <n v="47616"/>
    <n v="47616"/>
    <n v="1"/>
    <n v="0"/>
    <s v="40000-60000$"/>
    <m/>
    <m/>
  </r>
  <r>
    <n v="285"/>
    <s v="Elliott, Anthony"/>
    <s v="Delhi"/>
    <x v="0"/>
    <s v="Manufacturing"/>
    <s v="Male"/>
    <d v="1984-03-02T00:00:00"/>
    <d v="2006-07-14T00:00:00"/>
    <m/>
    <n v="96396"/>
    <n v="107963.52"/>
    <n v="4"/>
    <n v="0.12"/>
    <s v="80000-100000$"/>
    <m/>
    <m/>
  </r>
  <r>
    <n v="286"/>
    <s v="Mitchell, Shannon"/>
    <s v="Madrid"/>
    <x v="0"/>
    <s v="Manufacturing"/>
    <s v="Female"/>
    <d v="1976-10-19T00:00:00"/>
    <d v="2012-08-03T00:00:00"/>
    <m/>
    <n v="59436"/>
    <n v="61813.440000000002"/>
    <n v="2"/>
    <n v="0.04"/>
    <s v="40000-60000$"/>
    <m/>
    <m/>
  </r>
  <r>
    <n v="287"/>
    <s v="Stafford, Rhonda"/>
    <s v="Delhi"/>
    <x v="0"/>
    <s v="Manufacturing"/>
    <s v="Female"/>
    <d v="1977-02-11T00:00:00"/>
    <d v="1998-08-02T00:00:00"/>
    <m/>
    <n v="90144"/>
    <n v="103665.59999999999"/>
    <n v="5"/>
    <n v="0.15"/>
    <s v="80000-100000$"/>
    <m/>
    <m/>
  </r>
  <r>
    <n v="288"/>
    <s v="Parker, Carl"/>
    <s v="Tennessee"/>
    <x v="0"/>
    <s v="Manufacturing"/>
    <s v="Male"/>
    <d v="1973-01-19T00:00:00"/>
    <d v="1998-08-04T00:00:00"/>
    <m/>
    <n v="54060"/>
    <n v="54060"/>
    <n v="1"/>
    <n v="0"/>
    <s v="40000-60000$"/>
    <m/>
    <m/>
  </r>
  <r>
    <n v="289"/>
    <s v="Kemp, Holly"/>
    <s v="Washington, D.C."/>
    <x v="0"/>
    <s v="Manufacturing"/>
    <s v="Female"/>
    <d v="1980-01-22T00:00:00"/>
    <d v="2007-08-18T00:00:00"/>
    <m/>
    <n v="85236"/>
    <n v="92054.88"/>
    <n v="3"/>
    <n v="0.08"/>
    <s v="80000-100000$"/>
    <m/>
    <m/>
  </r>
  <r>
    <n v="290"/>
    <s v="Richards, Richard"/>
    <s v="Mississippi"/>
    <x v="0"/>
    <s v="Manufacturing"/>
    <s v="Male"/>
    <d v="1981-12-21T00:00:00"/>
    <d v="2008-09-06T00:00:00"/>
    <m/>
    <n v="18312"/>
    <n v="19044.48"/>
    <n v="2"/>
    <n v="0.04"/>
    <s v="0-20000$"/>
    <m/>
    <m/>
  </r>
  <r>
    <n v="291"/>
    <s v="Mendez, Max"/>
    <s v="Illinois"/>
    <x v="0"/>
    <s v="Manufacturing"/>
    <s v="Male"/>
    <d v="1989-07-17T00:00:00"/>
    <d v="2007-09-29T00:00:00"/>
    <m/>
    <n v="80460"/>
    <n v="90115.200000000012"/>
    <n v="4"/>
    <n v="0.12"/>
    <s v="80000-100000$"/>
    <m/>
    <m/>
  </r>
  <r>
    <n v="292"/>
    <s v="Brock, Ensley"/>
    <s v="London"/>
    <x v="0"/>
    <s v="Manufacturing"/>
    <s v="Male"/>
    <d v="1973-03-14T00:00:00"/>
    <d v="2010-09-03T00:00:00"/>
    <m/>
    <n v="47424"/>
    <n v="54537.599999999999"/>
    <n v="5"/>
    <n v="0.15"/>
    <s v="40000-60000$"/>
    <m/>
    <m/>
  </r>
  <r>
    <n v="293"/>
    <s v="Sloan, Cindy"/>
    <s v="Illinois"/>
    <x v="0"/>
    <s v="Manufacturing"/>
    <s v="Female"/>
    <d v="1976-02-29T00:00:00"/>
    <d v="2006-09-22T00:00:00"/>
    <m/>
    <n v="72120"/>
    <n v="72120"/>
    <n v="1"/>
    <n v="0"/>
    <s v="60000-80000$"/>
    <m/>
    <m/>
  </r>
  <r>
    <n v="294"/>
    <s v="Washington, Phillip"/>
    <s v="New York"/>
    <x v="0"/>
    <s v="Manufacturing"/>
    <s v="Male"/>
    <d v="1976-12-12T00:00:00"/>
    <d v="2006-09-30T00:00:00"/>
    <m/>
    <n v="79716"/>
    <n v="82904.639999999999"/>
    <n v="2"/>
    <n v="0.04"/>
    <s v="60000-80000$"/>
    <m/>
    <m/>
  </r>
  <r>
    <n v="295"/>
    <s v="Pena, Erik"/>
    <s v="Madrid"/>
    <x v="0"/>
    <s v="Manufacturing"/>
    <s v="Male"/>
    <d v="1977-09-27T00:00:00"/>
    <d v="1998-09-29T00:00:00"/>
    <m/>
    <n v="45134.400000000001"/>
    <n v="50550.528000000006"/>
    <n v="4"/>
    <n v="0.12"/>
    <s v="40000-60000$"/>
    <m/>
    <m/>
  </r>
  <r>
    <n v="296"/>
    <s v="Finley, James"/>
    <s v="Delhi"/>
    <x v="0"/>
    <s v="Manufacturing"/>
    <s v="Male"/>
    <d v="1974-05-05T00:00:00"/>
    <d v="1999-09-10T00:00:00"/>
    <m/>
    <n v="48072"/>
    <n v="51917.760000000002"/>
    <n v="3"/>
    <n v="0.08"/>
    <s v="40000-60000$"/>
    <m/>
    <m/>
  </r>
  <r>
    <n v="297"/>
    <s v="Payne, Vicky"/>
    <s v="Sydney"/>
    <x v="0"/>
    <s v="Manufacturing"/>
    <s v="Male"/>
    <d v="1973-11-14T00:00:00"/>
    <d v="1999-09-19T00:00:00"/>
    <d v="2005-10-13T00:00:00"/>
    <n v="20724"/>
    <n v="23832.6"/>
    <n v="5"/>
    <n v="0.15"/>
    <s v="20000-40000$"/>
    <m/>
    <m/>
  </r>
  <r>
    <n v="298"/>
    <s v="McKinney, Chris"/>
    <s v="Sydney"/>
    <x v="0"/>
    <s v="Manufacturing"/>
    <s v="Male"/>
    <d v="1972-10-11T00:00:00"/>
    <d v="1999-09-28T00:00:00"/>
    <d v="2007-01-25T00:00:00"/>
    <n v="42984"/>
    <n v="44703.360000000001"/>
    <n v="2"/>
    <n v="0.04"/>
    <s v="40000-60000$"/>
    <m/>
    <m/>
  </r>
  <r>
    <n v="299"/>
    <s v="Snow, Desiree"/>
    <s v="New York"/>
    <x v="0"/>
    <s v="Manufacturing"/>
    <s v="Female"/>
    <d v="1984-04-21T00:00:00"/>
    <d v="2002-09-10T00:00:00"/>
    <m/>
    <n v="82896"/>
    <n v="89527.680000000008"/>
    <n v="3"/>
    <n v="0.08"/>
    <s v="80000-100000$"/>
    <m/>
    <m/>
  </r>
  <r>
    <n v="300"/>
    <s v="Weaver, Eric"/>
    <s v="Washington, D.C."/>
    <x v="0"/>
    <s v="Manufacturing"/>
    <s v="Male"/>
    <d v="1975-07-27T00:00:00"/>
    <d v="2003-09-02T00:00:00"/>
    <m/>
    <n v="65076"/>
    <n v="74837.399999999994"/>
    <n v="5"/>
    <n v="0.15"/>
    <s v="60000-80000$"/>
    <m/>
    <m/>
  </r>
  <r>
    <n v="301"/>
    <s v="Drake, Kyle"/>
    <s v="London"/>
    <x v="0"/>
    <s v="Manufacturing"/>
    <s v="Female"/>
    <d v="1976-07-03T00:00:00"/>
    <d v="2007-09-23T00:00:00"/>
    <m/>
    <n v="55464"/>
    <n v="57682.560000000005"/>
    <n v="2"/>
    <n v="0.04"/>
    <s v="40000-60000$"/>
    <m/>
    <m/>
  </r>
  <r>
    <n v="302"/>
    <s v="Bradley, David"/>
    <s v="Madrid"/>
    <x v="0"/>
    <s v="Manufacturing"/>
    <s v="Male"/>
    <d v="1974-07-08T00:00:00"/>
    <d v="2008-09-05T00:00:00"/>
    <m/>
    <n v="83184"/>
    <n v="89838.720000000001"/>
    <n v="3"/>
    <n v="0.08"/>
    <s v="80000-100000$"/>
    <m/>
    <m/>
  </r>
  <r>
    <n v="303"/>
    <s v="Trujillo, Shawn"/>
    <s v="New Jersey"/>
    <x v="0"/>
    <s v="Manufacturing"/>
    <s v="Male"/>
    <d v="1983-08-27T00:00:00"/>
    <d v="2010-09-28T00:00:00"/>
    <m/>
    <n v="106608"/>
    <n v="122599.2"/>
    <n v="5"/>
    <n v="0.15"/>
    <s v="100000$ &amp; Above"/>
    <m/>
    <m/>
  </r>
  <r>
    <n v="304"/>
    <s v="Bell, David"/>
    <s v="Washington, D.C."/>
    <x v="0"/>
    <s v="Manufacturing"/>
    <s v="Male"/>
    <d v="1979-02-22T00:00:00"/>
    <d v="2007-10-23T00:00:00"/>
    <m/>
    <n v="42552"/>
    <n v="45956.160000000003"/>
    <n v="3"/>
    <n v="0.08"/>
    <s v="40000-60000$"/>
    <m/>
    <m/>
  </r>
  <r>
    <n v="305"/>
    <s v="Lyons, Brian"/>
    <s v="Madrid"/>
    <x v="0"/>
    <s v="Manufacturing"/>
    <s v="Male"/>
    <d v="1982-01-24T00:00:00"/>
    <d v="2010-10-05T00:00:00"/>
    <m/>
    <n v="55974"/>
    <n v="64370.1"/>
    <n v="5"/>
    <n v="0.15"/>
    <s v="40000-60000$"/>
    <m/>
    <m/>
  </r>
  <r>
    <n v="306"/>
    <s v="Ayers, Douglas"/>
    <s v="Mississippi"/>
    <x v="0"/>
    <s v="Manufacturing"/>
    <s v="Male"/>
    <d v="1975-08-03T00:00:00"/>
    <d v="2010-10-11T00:00:00"/>
    <m/>
    <n v="63528"/>
    <n v="71151.360000000001"/>
    <n v="4"/>
    <n v="0.12"/>
    <s v="60000-80000$"/>
    <m/>
    <m/>
  </r>
  <r>
    <n v="307"/>
    <s v="Peters, Robert"/>
    <s v="Washington, D.C."/>
    <x v="0"/>
    <s v="Manufacturing"/>
    <s v="Male"/>
    <d v="1975-07-16T00:00:00"/>
    <d v="2010-10-18T00:00:00"/>
    <m/>
    <n v="54576"/>
    <n v="61125.120000000003"/>
    <n v="4"/>
    <n v="0.12"/>
    <s v="40000-60000$"/>
    <m/>
    <m/>
  </r>
  <r>
    <n v="308"/>
    <s v="Benson, Troy"/>
    <s v="New Jersey"/>
    <x v="0"/>
    <s v="Manufacturing"/>
    <s v="Male"/>
    <d v="1988-07-21T00:00:00"/>
    <d v="2010-10-22T00:00:00"/>
    <m/>
    <n v="33912"/>
    <n v="38998.799999999996"/>
    <n v="5"/>
    <n v="0.15"/>
    <s v="20000-40000$"/>
    <m/>
    <m/>
  </r>
  <r>
    <n v="309"/>
    <s v="McGuire, Rebecca"/>
    <s v="London"/>
    <x v="0"/>
    <s v="Manufacturing"/>
    <s v="Female"/>
    <d v="1986-04-18T00:00:00"/>
    <d v="2010-10-23T00:00:00"/>
    <m/>
    <n v="71184"/>
    <n v="79726.080000000002"/>
    <n v="4"/>
    <n v="0.12"/>
    <s v="60000-80000$"/>
    <m/>
    <m/>
  </r>
  <r>
    <n v="310"/>
    <s v="Price, Diana"/>
    <s v="Tennessee"/>
    <x v="0"/>
    <s v="Manufacturing"/>
    <s v="Female"/>
    <d v="1985-07-21T00:00:00"/>
    <d v="2006-10-11T00:00:00"/>
    <m/>
    <n v="84024"/>
    <n v="90745.920000000013"/>
    <n v="3"/>
    <n v="0.08"/>
    <s v="80000-100000$"/>
    <m/>
    <m/>
  </r>
  <r>
    <n v="311"/>
    <s v="Decker, Amy"/>
    <s v="Illinois"/>
    <x v="0"/>
    <s v="Manufacturing"/>
    <s v="Female"/>
    <d v="1977-04-23T00:00:00"/>
    <d v="1998-10-16T00:00:00"/>
    <m/>
    <n v="39852"/>
    <n v="44634.240000000005"/>
    <n v="4"/>
    <n v="0.12"/>
    <s v="20000-40000$"/>
    <m/>
    <m/>
  </r>
  <r>
    <n v="312"/>
    <s v="McLaughlin, Edward"/>
    <s v="New Jersey"/>
    <x v="0"/>
    <s v="Manufacturing"/>
    <s v="Male"/>
    <d v="1978-03-20T00:00:00"/>
    <d v="1999-10-11T00:00:00"/>
    <m/>
    <n v="80736"/>
    <n v="87194.880000000005"/>
    <n v="3"/>
    <n v="0.08"/>
    <s v="80000-100000$"/>
    <m/>
    <m/>
  </r>
  <r>
    <n v="313"/>
    <s v="Diaz, David"/>
    <s v="Washington, D.C."/>
    <x v="0"/>
    <s v="Manufacturing"/>
    <s v="Male"/>
    <d v="1963-12-07T00:00:00"/>
    <d v="1999-10-22T00:00:00"/>
    <d v="2005-06-30T00:00:00"/>
    <n v="28572"/>
    <n v="32000.640000000003"/>
    <n v="4"/>
    <n v="0.12"/>
    <s v="20000-40000$"/>
    <m/>
    <m/>
  </r>
  <r>
    <n v="314"/>
    <s v="Davidson, Jaime"/>
    <s v="Washington, D.C."/>
    <x v="0"/>
    <s v="Manufacturing"/>
    <s v="Male"/>
    <d v="1971-03-26T00:00:00"/>
    <d v="2003-10-05T00:00:00"/>
    <m/>
    <n v="77064"/>
    <n v="88623.599999999991"/>
    <n v="5"/>
    <n v="0.15"/>
    <s v="60000-80000$"/>
    <m/>
    <m/>
  </r>
  <r>
    <n v="315"/>
    <s v="Manning, John"/>
    <s v="Mississippi"/>
    <x v="0"/>
    <s v="Manufacturing"/>
    <s v="Male"/>
    <d v="1973-12-06T00:00:00"/>
    <d v="2004-10-29T00:00:00"/>
    <m/>
    <n v="86196"/>
    <n v="93091.680000000008"/>
    <n v="3"/>
    <n v="0.08"/>
    <s v="80000-100000$"/>
    <m/>
    <m/>
  </r>
  <r>
    <n v="316"/>
    <s v="Harrison, Jonathan"/>
    <s v="New York"/>
    <x v="0"/>
    <s v="Manufacturing"/>
    <s v="Male"/>
    <d v="1976-05-05T00:00:00"/>
    <d v="2008-10-26T00:00:00"/>
    <m/>
    <n v="12686.4"/>
    <n v="14208.768000000002"/>
    <n v="4"/>
    <n v="0.12"/>
    <s v="0-20000$"/>
    <m/>
    <m/>
  </r>
  <r>
    <n v="317"/>
    <s v="Moss, Chan"/>
    <s v="Mississippi"/>
    <x v="0"/>
    <s v="Manufacturing"/>
    <s v="Female"/>
    <d v="1982-04-05T00:00:00"/>
    <d v="2010-10-19T00:00:00"/>
    <m/>
    <n v="45408"/>
    <n v="45408"/>
    <n v="1"/>
    <n v="0"/>
    <s v="40000-60000$"/>
    <m/>
    <m/>
  </r>
  <r>
    <n v="318"/>
    <s v="Watson, Christian"/>
    <s v="Sydney"/>
    <x v="0"/>
    <s v="Manufacturing"/>
    <s v="Female"/>
    <d v="1976-02-21T00:00:00"/>
    <d v="2007-11-17T00:00:00"/>
    <m/>
    <n v="46728"/>
    <n v="48597.120000000003"/>
    <n v="2"/>
    <n v="0.04"/>
    <s v="40000-60000$"/>
    <m/>
    <m/>
  </r>
  <r>
    <n v="319"/>
    <s v="Coleman, Roque"/>
    <s v="Madrid"/>
    <x v="0"/>
    <s v="Manufacturing"/>
    <s v="Male"/>
    <d v="1981-11-27T00:00:00"/>
    <d v="2007-11-21T00:00:00"/>
    <m/>
    <n v="87686.399999999994"/>
    <n v="100839.35999999999"/>
    <n v="5"/>
    <n v="0.15"/>
    <s v="80000-100000$"/>
    <m/>
    <m/>
  </r>
  <r>
    <n v="320"/>
    <s v="Patrick, Wendy"/>
    <s v="New Jersey"/>
    <x v="0"/>
    <s v="Manufacturing"/>
    <s v="Female"/>
    <d v="1977-10-21T00:00:00"/>
    <d v="2010-11-10T00:00:00"/>
    <m/>
    <n v="79212"/>
    <n v="82380.479999999996"/>
    <n v="2"/>
    <n v="0.04"/>
    <s v="60000-80000$"/>
    <m/>
    <m/>
  </r>
  <r>
    <n v="321"/>
    <s v="Parrish, Debra"/>
    <s v="Delhi"/>
    <x v="0"/>
    <s v="Manufacturing"/>
    <s v="Female"/>
    <d v="1973-12-05T00:00:00"/>
    <d v="1998-11-02T00:00:00"/>
    <m/>
    <n v="105888"/>
    <n v="121771.2"/>
    <n v="5"/>
    <n v="0.15"/>
    <s v="100000$ &amp; Above"/>
    <m/>
    <m/>
  </r>
  <r>
    <n v="322"/>
    <s v="Carson, Anthony"/>
    <s v="Mississippi"/>
    <x v="0"/>
    <s v="Manufacturing"/>
    <s v="Male"/>
    <d v="1967-06-07T00:00:00"/>
    <d v="1998-11-23T00:00:00"/>
    <m/>
    <n v="27192"/>
    <n v="28279.68"/>
    <n v="2"/>
    <n v="0.04"/>
    <s v="20000-40000$"/>
    <m/>
    <m/>
  </r>
  <r>
    <n v="323"/>
    <s v="Heath, Deborah"/>
    <s v="New Jersey"/>
    <x v="0"/>
    <s v="Manufacturing"/>
    <s v="Female"/>
    <d v="1973-11-12T00:00:00"/>
    <d v="2003-11-11T00:00:00"/>
    <m/>
    <n v="37104"/>
    <n v="42669.599999999999"/>
    <n v="5"/>
    <n v="0.15"/>
    <s v="20000-40000$"/>
    <m/>
    <m/>
  </r>
  <r>
    <n v="324"/>
    <s v="Day, David"/>
    <s v="Delhi"/>
    <x v="0"/>
    <s v="Manufacturing"/>
    <s v="Male"/>
    <d v="1979-04-26T00:00:00"/>
    <d v="2003-11-18T00:00:00"/>
    <m/>
    <n v="90211.199999999997"/>
    <n v="97428.096000000005"/>
    <n v="3"/>
    <n v="0.08"/>
    <s v="80000-100000$"/>
    <m/>
    <m/>
  </r>
  <r>
    <n v="325"/>
    <s v="Dominguez, Duane"/>
    <s v="New Jersey"/>
    <x v="0"/>
    <s v="Manufacturing"/>
    <s v="Female"/>
    <d v="1970-09-21T00:00:00"/>
    <d v="2004-11-30T00:00:00"/>
    <m/>
    <n v="45576"/>
    <n v="51045.120000000003"/>
    <n v="4"/>
    <n v="0.12"/>
    <s v="40000-60000$"/>
    <m/>
    <m/>
  </r>
  <r>
    <n v="326"/>
    <s v="Flores, Angela"/>
    <s v="Madrid"/>
    <x v="0"/>
    <s v="Manufacturing"/>
    <s v="Female"/>
    <d v="1970-09-19T00:00:00"/>
    <d v="2004-11-30T00:00:00"/>
    <m/>
    <n v="84912"/>
    <n v="84912"/>
    <n v="1"/>
    <n v="0"/>
    <s v="80000-100000$"/>
    <m/>
    <m/>
  </r>
  <r>
    <n v="327"/>
    <s v="Richard, Karen"/>
    <s v="Washington, D.C."/>
    <x v="0"/>
    <s v="Manufacturing"/>
    <s v="Female"/>
    <d v="1982-11-19T00:00:00"/>
    <d v="2008-11-08T00:00:00"/>
    <m/>
    <n v="73272"/>
    <n v="84262.799999999988"/>
    <n v="5"/>
    <n v="0.15"/>
    <s v="60000-80000$"/>
    <m/>
    <m/>
  </r>
  <r>
    <n v="328"/>
    <s v="Nash, Mark"/>
    <s v="Mississippi"/>
    <x v="0"/>
    <s v="Manufacturing"/>
    <s v="Male"/>
    <d v="1988-05-15T00:00:00"/>
    <d v="2007-11-04T00:00:00"/>
    <m/>
    <n v="85788"/>
    <n v="98656.2"/>
    <n v="5"/>
    <n v="0.15"/>
    <s v="80000-100000$"/>
    <m/>
    <m/>
  </r>
  <r>
    <n v="329"/>
    <s v="Camacho, Stephanie"/>
    <s v="Mississippi"/>
    <x v="0"/>
    <s v="Manufacturing"/>
    <s v="Female"/>
    <d v="1977-12-16T00:00:00"/>
    <d v="2008-12-03T00:00:00"/>
    <m/>
    <n v="96828"/>
    <n v="104574.24"/>
    <n v="3"/>
    <n v="0.08"/>
    <s v="80000-100000$"/>
    <m/>
    <m/>
  </r>
  <r>
    <n v="330"/>
    <s v="Glover, Eugene"/>
    <s v="Madrid"/>
    <x v="0"/>
    <s v="Manufacturing"/>
    <s v="Female"/>
    <d v="1981-03-17T00:00:00"/>
    <d v="1999-12-09T00:00:00"/>
    <m/>
    <n v="49938"/>
    <n v="49938"/>
    <n v="1"/>
    <n v="0"/>
    <s v="40000-60000$"/>
    <m/>
    <m/>
  </r>
  <r>
    <n v="331"/>
    <s v="Meyer, Charles"/>
    <s v="Mississippi"/>
    <x v="0"/>
    <s v="Manufacturing"/>
    <s v="Male"/>
    <d v="1975-01-03T00:00:00"/>
    <d v="2001-12-04T00:00:00"/>
    <m/>
    <n v="30372"/>
    <n v="34016.640000000007"/>
    <n v="4"/>
    <n v="0.12"/>
    <s v="20000-40000$"/>
    <m/>
    <m/>
  </r>
  <r>
    <n v="332"/>
    <s v="Haynes, Ernest"/>
    <s v="London"/>
    <x v="0"/>
    <s v="Manufacturing"/>
    <s v="Male"/>
    <d v="1970-08-02T00:00:00"/>
    <d v="2002-12-30T00:00:00"/>
    <m/>
    <n v="29352"/>
    <n v="29352"/>
    <n v="1"/>
    <n v="0"/>
    <s v="20000-40000$"/>
    <m/>
    <m/>
  </r>
  <r>
    <n v="333"/>
    <s v="Rhodes, Brenda"/>
    <s v="New Jersey"/>
    <x v="0"/>
    <s v="Manufacturing"/>
    <s v="Female"/>
    <d v="1974-01-15T00:00:00"/>
    <d v="2009-12-28T00:00:00"/>
    <m/>
    <n v="41628"/>
    <n v="43293.120000000003"/>
    <n v="2"/>
    <n v="0.04"/>
    <s v="40000-60000$"/>
    <m/>
    <m/>
  </r>
  <r>
    <n v="334"/>
    <s v="Hanson, Dennis"/>
    <s v="Washington, D.C."/>
    <x v="4"/>
    <s v="Administrative"/>
    <s v="Male"/>
    <d v="1975-07-15T00:00:00"/>
    <d v="2010-04-24T00:00:00"/>
    <m/>
    <n v="74268"/>
    <n v="77238.720000000001"/>
    <n v="2"/>
    <n v="0.04"/>
    <s v="60000-80000$"/>
    <m/>
    <m/>
  </r>
  <r>
    <n v="335"/>
    <s v="Wood, Larry"/>
    <s v="Washington, D.C."/>
    <x v="4"/>
    <s v="Administrative"/>
    <s v="Male"/>
    <d v="1983-01-18T00:00:00"/>
    <d v="2002-05-31T00:00:00"/>
    <d v="2002-12-30T00:00:00"/>
    <n v="70968"/>
    <n v="81613.2"/>
    <n v="5"/>
    <n v="0.15"/>
    <s v="60000-80000$"/>
    <m/>
    <m/>
  </r>
  <r>
    <n v="336"/>
    <s v="Savage, John"/>
    <s v="Washington, D.C."/>
    <x v="4"/>
    <s v="Administrative"/>
    <s v="Male"/>
    <d v="1988-09-05T00:00:00"/>
    <d v="2010-05-15T00:00:00"/>
    <m/>
    <n v="32700"/>
    <n v="37605"/>
    <n v="5"/>
    <n v="0.15"/>
    <s v="20000-40000$"/>
    <m/>
    <m/>
  </r>
  <r>
    <n v="337"/>
    <s v="Carr, Susan"/>
    <s v="Washington, D.C."/>
    <x v="4"/>
    <s v="Administrative"/>
    <s v="Female"/>
    <d v="1985-12-08T00:00:00"/>
    <d v="2012-08-16T00:00:00"/>
    <m/>
    <n v="46992"/>
    <n v="50751.360000000001"/>
    <n v="3"/>
    <n v="0.08"/>
    <s v="40000-60000$"/>
    <m/>
    <m/>
  </r>
  <r>
    <n v="338"/>
    <s v="Alexander, Charles"/>
    <s v="Washington, D.C."/>
    <x v="4"/>
    <s v="Administrative"/>
    <s v="Male"/>
    <d v="1961-09-28T00:00:00"/>
    <d v="2000-08-27T00:00:00"/>
    <m/>
    <n v="89400"/>
    <n v="100128.00000000001"/>
    <n v="4"/>
    <n v="0.12"/>
    <s v="80000-100000$"/>
    <m/>
    <m/>
  </r>
  <r>
    <n v="339"/>
    <s v="Hernandez, Glenn"/>
    <s v="Washington, D.C."/>
    <x v="4"/>
    <s v="Administrative"/>
    <s v="Male"/>
    <d v="1983-03-08T00:00:00"/>
    <d v="2003-11-11T00:00:00"/>
    <m/>
    <n v="64644"/>
    <n v="67229.760000000009"/>
    <n v="2"/>
    <n v="0.04"/>
    <s v="60000-80000$"/>
    <m/>
    <m/>
  </r>
  <r>
    <n v="340"/>
    <s v="Roberts, Jackie"/>
    <s v="Washington, D.C."/>
    <x v="4"/>
    <s v="Administrative"/>
    <s v="Male"/>
    <d v="1983-08-12T00:00:00"/>
    <d v="2006-11-17T00:00:00"/>
    <m/>
    <n v="85680"/>
    <n v="95961.600000000006"/>
    <n v="4"/>
    <n v="0.12"/>
    <s v="80000-100000$"/>
    <m/>
    <m/>
  </r>
  <r>
    <n v="341"/>
    <s v="Trevino, Gary"/>
    <s v="Madrid"/>
    <x v="5"/>
    <s v="Market Branding"/>
    <s v="Male"/>
    <d v="1972-05-30T00:00:00"/>
    <d v="2011-01-09T00:00:00"/>
    <m/>
    <n v="75288"/>
    <n v="84322.560000000012"/>
    <n v="4"/>
    <n v="0.12"/>
    <s v="60000-80000$"/>
    <m/>
    <m/>
  </r>
  <r>
    <n v="342"/>
    <s v="Knox, Lori"/>
    <s v="Sydney"/>
    <x v="5"/>
    <s v="Market Branding"/>
    <s v="Male"/>
    <d v="1972-12-03T00:00:00"/>
    <d v="2012-01-03T00:00:00"/>
    <m/>
    <n v="104544"/>
    <n v="112907.52"/>
    <n v="3"/>
    <n v="0.08"/>
    <s v="100000$ &amp; Above"/>
    <m/>
    <m/>
  </r>
  <r>
    <n v="343"/>
    <s v="Bishop, Juan"/>
    <s v="New York"/>
    <x v="5"/>
    <s v="Market Branding"/>
    <s v="Male"/>
    <d v="1971-07-22T00:00:00"/>
    <d v="2008-01-10T00:00:00"/>
    <m/>
    <n v="37506"/>
    <n v="43131.899999999994"/>
    <n v="5"/>
    <n v="0.15"/>
    <s v="20000-40000$"/>
    <m/>
    <m/>
  </r>
  <r>
    <n v="344"/>
    <s v="Brooks, Richard"/>
    <s v="London"/>
    <x v="5"/>
    <s v="Market Branding"/>
    <s v="Male"/>
    <d v="1984-08-23T00:00:00"/>
    <d v="2007-01-16T00:00:00"/>
    <m/>
    <n v="57246"/>
    <n v="65832.899999999994"/>
    <n v="5"/>
    <n v="0.15"/>
    <s v="40000-60000$"/>
    <m/>
    <m/>
  </r>
  <r>
    <n v="345"/>
    <s v="Howard, Lisa"/>
    <s v="Mississippi"/>
    <x v="5"/>
    <s v="Market Branding"/>
    <s v="Female"/>
    <d v="1975-03-31T00:00:00"/>
    <d v="2010-01-31T00:00:00"/>
    <m/>
    <n v="54312"/>
    <n v="60829.440000000002"/>
    <n v="4"/>
    <n v="0.12"/>
    <s v="40000-60000$"/>
    <m/>
    <m/>
  </r>
  <r>
    <n v="346"/>
    <s v="Marquez, Thomas"/>
    <s v="Sydney"/>
    <x v="5"/>
    <s v="Market Branding"/>
    <s v="Male"/>
    <d v="1969-05-18T00:00:00"/>
    <d v="1999-02-01T00:00:00"/>
    <m/>
    <n v="57144"/>
    <n v="65715.599999999991"/>
    <n v="5"/>
    <n v="0.15"/>
    <s v="40000-60000$"/>
    <m/>
    <m/>
  </r>
  <r>
    <n v="347"/>
    <s v="Reyes, Mary"/>
    <s v="Mississippi"/>
    <x v="5"/>
    <s v="Market Branding"/>
    <s v="Female"/>
    <d v="1977-09-02T00:00:00"/>
    <d v="1999-02-08T00:00:00"/>
    <m/>
    <n v="37524"/>
    <n v="43152.6"/>
    <n v="5"/>
    <n v="0.15"/>
    <s v="20000-40000$"/>
    <m/>
    <m/>
  </r>
  <r>
    <n v="348"/>
    <s v="Reynolds, Barbara"/>
    <s v="London"/>
    <x v="5"/>
    <s v="Market Branding"/>
    <s v="Female"/>
    <d v="1966-01-30T00:00:00"/>
    <d v="2001-02-18T00:00:00"/>
    <m/>
    <n v="58788"/>
    <n v="67606.2"/>
    <n v="5"/>
    <n v="0.15"/>
    <s v="40000-60000$"/>
    <m/>
    <m/>
  </r>
  <r>
    <n v="349"/>
    <s v="Lambert, Jody"/>
    <s v="Illinois"/>
    <x v="5"/>
    <s v="Market Branding"/>
    <s v="Male"/>
    <d v="1978-11-13T00:00:00"/>
    <d v="2009-02-27T00:00:00"/>
    <m/>
    <n v="46290"/>
    <n v="48141.599999999999"/>
    <n v="2"/>
    <n v="0.04"/>
    <s v="40000-60000$"/>
    <m/>
    <m/>
  </r>
  <r>
    <n v="350"/>
    <s v="Leach, Jingwen"/>
    <s v="Washington, D.C."/>
    <x v="5"/>
    <s v="Market Branding"/>
    <s v="Male"/>
    <d v="1975-08-01T00:00:00"/>
    <d v="2011-03-08T00:00:00"/>
    <m/>
    <n v="44212.800000000003"/>
    <n v="49518.33600000001"/>
    <n v="4"/>
    <n v="0.12"/>
    <s v="40000-60000$"/>
    <m/>
    <m/>
  </r>
  <r>
    <n v="351"/>
    <s v="Holmes, Tito"/>
    <s v="New York"/>
    <x v="5"/>
    <s v="Media"/>
    <s v="Male"/>
    <d v="1975-02-15T00:00:00"/>
    <d v="2011-03-22T00:00:00"/>
    <m/>
    <n v="15708"/>
    <n v="17592.960000000003"/>
    <n v="4"/>
    <n v="0.12"/>
    <s v="0-20000$"/>
    <m/>
    <m/>
  </r>
  <r>
    <n v="352"/>
    <s v="Gill, Douglas"/>
    <s v="Madrid"/>
    <x v="5"/>
    <s v="Media"/>
    <s v="Male"/>
    <d v="1982-06-10T00:00:00"/>
    <d v="2007-03-06T00:00:00"/>
    <m/>
    <n v="54216"/>
    <n v="62348.399999999994"/>
    <n v="5"/>
    <n v="0.15"/>
    <s v="40000-60000$"/>
    <m/>
    <m/>
  </r>
  <r>
    <n v="353"/>
    <s v="Koch, Danielle"/>
    <s v="New Jersey"/>
    <x v="5"/>
    <s v="Media"/>
    <s v="Female"/>
    <d v="1982-03-17T00:00:00"/>
    <d v="2007-03-26T00:00:00"/>
    <m/>
    <n v="34800"/>
    <n v="40020"/>
    <n v="5"/>
    <n v="0.15"/>
    <s v="20000-40000$"/>
    <m/>
    <m/>
  </r>
  <r>
    <n v="354"/>
    <s v="Stephens, Bonnie"/>
    <s v="London"/>
    <x v="5"/>
    <s v="Media"/>
    <s v="Male"/>
    <d v="1970-07-29T00:00:00"/>
    <d v="2006-03-29T00:00:00"/>
    <d v="2010-09-06T00:00:00"/>
    <n v="64644"/>
    <n v="67229.760000000009"/>
    <n v="2"/>
    <n v="0.04"/>
    <s v="60000-80000$"/>
    <m/>
    <m/>
  </r>
  <r>
    <n v="355"/>
    <s v="Patton, Corey"/>
    <s v="New York"/>
    <x v="5"/>
    <s v="Media"/>
    <s v="Male"/>
    <d v="1961-01-28T00:00:00"/>
    <d v="1998-03-02T00:00:00"/>
    <m/>
    <n v="104196"/>
    <n v="112531.68000000001"/>
    <n v="3"/>
    <n v="0.08"/>
    <s v="100000$ &amp; Above"/>
    <m/>
    <m/>
  </r>
  <r>
    <n v="356"/>
    <s v="Chavez, Thomas"/>
    <s v="Mississippi"/>
    <x v="5"/>
    <s v="Media"/>
    <s v="Male"/>
    <d v="1964-07-28T00:00:00"/>
    <d v="1998-03-03T00:00:00"/>
    <m/>
    <n v="98532"/>
    <n v="106414.56000000001"/>
    <n v="3"/>
    <n v="0.08"/>
    <s v="80000-100000$"/>
    <m/>
    <m/>
  </r>
  <r>
    <n v="357"/>
    <s v="Hull, Jeanne"/>
    <s v="Sydney"/>
    <x v="5"/>
    <s v="Media"/>
    <s v="Female"/>
    <d v="1975-03-17T00:00:00"/>
    <d v="2007-03-16T00:00:00"/>
    <m/>
    <n v="57132"/>
    <n v="63987.840000000004"/>
    <n v="4"/>
    <n v="0.12"/>
    <s v="40000-60000$"/>
    <m/>
    <m/>
  </r>
  <r>
    <n v="358"/>
    <s v="Hogan, Daniel"/>
    <s v="Washington, D.C."/>
    <x v="5"/>
    <s v="Media"/>
    <s v="Male"/>
    <d v="1982-09-14T00:00:00"/>
    <d v="2012-04-01T00:00:00"/>
    <m/>
    <n v="72672"/>
    <n v="81392.640000000014"/>
    <n v="4"/>
    <n v="0.12"/>
    <s v="60000-80000$"/>
    <m/>
    <m/>
  </r>
  <r>
    <n v="359"/>
    <s v="Prince, Robert"/>
    <s v="Mississippi"/>
    <x v="5"/>
    <s v="Media"/>
    <s v="Male"/>
    <d v="1989-08-17T00:00:00"/>
    <d v="2012-04-08T00:00:00"/>
    <m/>
    <n v="44424"/>
    <n v="46200.959999999999"/>
    <n v="2"/>
    <n v="0.04"/>
    <s v="40000-60000$"/>
    <m/>
    <m/>
  </r>
  <r>
    <n v="360"/>
    <s v="Randall, Yvonne"/>
    <s v="Illinois"/>
    <x v="5"/>
    <s v="Media"/>
    <s v="Female"/>
    <d v="1987-03-11T00:00:00"/>
    <d v="2007-04-08T00:00:00"/>
    <m/>
    <n v="103848"/>
    <n v="116309.76000000001"/>
    <n v="4"/>
    <n v="0.12"/>
    <s v="100000$ &amp; Above"/>
    <m/>
    <m/>
  </r>
  <r>
    <n v="361"/>
    <s v="Reed, Larry"/>
    <s v="Madrid"/>
    <x v="5"/>
    <s v="Media"/>
    <s v="Male"/>
    <d v="1980-12-09T00:00:00"/>
    <d v="2006-04-27T00:00:00"/>
    <m/>
    <n v="97968"/>
    <n v="109724.16"/>
    <n v="4"/>
    <n v="0.12"/>
    <s v="80000-100000$"/>
    <m/>
    <m/>
  </r>
  <r>
    <n v="362"/>
    <s v="Love, Danny"/>
    <s v="Illinois"/>
    <x v="5"/>
    <s v="Media"/>
    <s v="Male"/>
    <d v="1978-09-13T00:00:00"/>
    <d v="1999-05-17T00:00:00"/>
    <m/>
    <n v="55236"/>
    <n v="57445.440000000002"/>
    <n v="2"/>
    <n v="0.04"/>
    <s v="40000-60000$"/>
    <m/>
    <m/>
  </r>
  <r>
    <n v="363"/>
    <s v="Campbell, Michael"/>
    <s v="London"/>
    <x v="5"/>
    <s v="Media"/>
    <s v="Male"/>
    <d v="1966-07-09T00:00:00"/>
    <d v="2000-05-16T00:00:00"/>
    <m/>
    <n v="62988"/>
    <n v="70546.560000000012"/>
    <n v="4"/>
    <n v="0.12"/>
    <s v="60000-80000$"/>
    <m/>
    <m/>
  </r>
  <r>
    <n v="364"/>
    <s v="Valdez, Ann"/>
    <s v="London"/>
    <x v="5"/>
    <s v="Sales"/>
    <s v="Female"/>
    <d v="1981-09-09T00:00:00"/>
    <d v="2008-05-24T00:00:00"/>
    <m/>
    <n v="69024"/>
    <n v="74545.919999999998"/>
    <n v="3"/>
    <n v="0.08"/>
    <s v="60000-80000$"/>
    <m/>
    <m/>
  </r>
  <r>
    <n v="365"/>
    <s v="Hamilton, Theo"/>
    <s v="New Jersey"/>
    <x v="5"/>
    <s v="Sales"/>
    <s v="Male"/>
    <d v="1980-08-12T00:00:00"/>
    <d v="2011-06-18T00:00:00"/>
    <m/>
    <n v="27480"/>
    <n v="27480"/>
    <n v="1"/>
    <n v="0"/>
    <s v="20000-40000$"/>
    <m/>
    <m/>
  </r>
  <r>
    <n v="366"/>
    <s v="Buckel, Patricia"/>
    <s v="New York"/>
    <x v="5"/>
    <s v="Sales"/>
    <s v="Female"/>
    <d v="1979-04-01T00:00:00"/>
    <d v="2012-06-10T00:00:00"/>
    <m/>
    <n v="88716"/>
    <n v="88716"/>
    <n v="1"/>
    <n v="0"/>
    <s v="80000-100000$"/>
    <m/>
    <m/>
  </r>
  <r>
    <n v="367"/>
    <s v="Fischer, David"/>
    <s v="Washington, D.C."/>
    <x v="5"/>
    <s v="Sales"/>
    <s v="Male"/>
    <d v="1972-01-06T00:00:00"/>
    <d v="2007-06-25T00:00:00"/>
    <m/>
    <n v="80304"/>
    <n v="83516.160000000003"/>
    <n v="2"/>
    <n v="0.04"/>
    <s v="80000-100000$"/>
    <m/>
    <m/>
  </r>
  <r>
    <n v="368"/>
    <s v="Spears, Melanie"/>
    <s v="Delhi"/>
    <x v="5"/>
    <s v="Sales"/>
    <s v="Female"/>
    <d v="1978-02-16T00:00:00"/>
    <d v="2010-06-04T00:00:00"/>
    <m/>
    <n v="84576"/>
    <n v="94725.12000000001"/>
    <n v="4"/>
    <n v="0.12"/>
    <s v="80000-100000$"/>
    <m/>
    <m/>
  </r>
  <r>
    <n v="369"/>
    <s v="McLean, Richard"/>
    <s v="Illinois"/>
    <x v="5"/>
    <s v="Sales"/>
    <s v="Male"/>
    <d v="1980-01-04T00:00:00"/>
    <d v="2000-06-26T00:00:00"/>
    <m/>
    <n v="60240"/>
    <n v="67468.800000000003"/>
    <n v="4"/>
    <n v="0.12"/>
    <s v="60000-80000$"/>
    <m/>
    <m/>
  </r>
  <r>
    <n v="370"/>
    <s v="Everett, Dan"/>
    <s v="Tennessee"/>
    <x v="5"/>
    <s v="Sales"/>
    <s v="Male"/>
    <d v="1984-11-08T00:00:00"/>
    <d v="2010-06-22T00:00:00"/>
    <m/>
    <n v="24048"/>
    <n v="25971.84"/>
    <n v="3"/>
    <n v="0.08"/>
    <s v="20000-40000$"/>
    <m/>
    <m/>
  </r>
  <r>
    <n v="371"/>
    <s v="Robles, Charles"/>
    <s v="London"/>
    <x v="5"/>
    <s v="Sales"/>
    <s v="Male"/>
    <d v="1974-10-12T00:00:00"/>
    <d v="2007-07-27T00:00:00"/>
    <m/>
    <n v="78300"/>
    <n v="81432"/>
    <n v="2"/>
    <n v="0.04"/>
    <s v="60000-80000$"/>
    <m/>
    <m/>
  </r>
  <r>
    <n v="372"/>
    <s v="Ingram, Matt"/>
    <s v="Tennessee"/>
    <x v="5"/>
    <s v="Sales"/>
    <s v="Male"/>
    <d v="1987-10-24T00:00:00"/>
    <d v="2010-07-08T00:00:00"/>
    <d v="2012-01-24T00:00:00"/>
    <n v="58560"/>
    <n v="65587.200000000012"/>
    <n v="4"/>
    <n v="0.12"/>
    <s v="40000-60000$"/>
    <m/>
    <m/>
  </r>
  <r>
    <n v="373"/>
    <s v="Ross, Janice"/>
    <s v="Sydney"/>
    <x v="5"/>
    <s v="Sales"/>
    <s v="Female"/>
    <d v="1977-04-16T00:00:00"/>
    <d v="1999-07-30T00:00:00"/>
    <m/>
    <n v="32148"/>
    <n v="33433.919999999998"/>
    <n v="2"/>
    <n v="0.04"/>
    <s v="20000-40000$"/>
    <m/>
    <m/>
  </r>
  <r>
    <n v="374"/>
    <s v="Lowery, Charles"/>
    <s v="Washington, D.C."/>
    <x v="5"/>
    <s v="Sales"/>
    <s v="Male"/>
    <d v="1988-10-31T00:00:00"/>
    <d v="2007-07-20T00:00:00"/>
    <m/>
    <n v="89364"/>
    <n v="96513.12000000001"/>
    <n v="3"/>
    <n v="0.08"/>
    <s v="80000-100000$"/>
    <m/>
    <m/>
  </r>
  <r>
    <n v="375"/>
    <s v="Gonzales, David"/>
    <s v="New York"/>
    <x v="5"/>
    <s v="Sales"/>
    <s v="Male"/>
    <d v="1979-10-11T00:00:00"/>
    <d v="2010-07-02T00:00:00"/>
    <m/>
    <n v="90936"/>
    <n v="94573.440000000002"/>
    <n v="2"/>
    <n v="0.04"/>
    <s v="80000-100000$"/>
    <m/>
    <m/>
  </r>
  <r>
    <n v="376"/>
    <s v="Blevins, Carey"/>
    <s v="Washington, D.C."/>
    <x v="5"/>
    <s v="Sales"/>
    <s v="Female"/>
    <d v="1978-08-23T00:00:00"/>
    <d v="2010-08-05T00:00:00"/>
    <m/>
    <n v="69072"/>
    <n v="77360.640000000014"/>
    <n v="4"/>
    <n v="0.12"/>
    <s v="60000-80000$"/>
    <m/>
    <m/>
  </r>
  <r>
    <n v="377"/>
    <s v="Jones, John"/>
    <s v="Madrid"/>
    <x v="5"/>
    <s v="Sales"/>
    <s v="Male"/>
    <d v="1971-08-26T00:00:00"/>
    <d v="1999-08-20T00:00:00"/>
    <m/>
    <n v="61692"/>
    <n v="69095.040000000008"/>
    <n v="4"/>
    <n v="0.12"/>
    <s v="60000-80000$"/>
    <m/>
    <m/>
  </r>
  <r>
    <n v="378"/>
    <s v="Bush, Rena"/>
    <s v="Illinois"/>
    <x v="5"/>
    <s v="Sales"/>
    <s v="Female"/>
    <d v="1977-01-17T00:00:00"/>
    <d v="2007-09-05T00:00:00"/>
    <m/>
    <n v="98316"/>
    <n v="113063.4"/>
    <n v="5"/>
    <n v="0.15"/>
    <s v="80000-100000$"/>
    <m/>
    <m/>
  </r>
  <r>
    <n v="379"/>
    <s v="Simon, Sheila"/>
    <s v="New Jersey"/>
    <x v="5"/>
    <s v="Sales"/>
    <s v="Female"/>
    <d v="1971-12-29T00:00:00"/>
    <d v="2006-09-09T00:00:00"/>
    <m/>
    <n v="76620"/>
    <n v="79684.800000000003"/>
    <n v="2"/>
    <n v="0.04"/>
    <s v="60000-80000$"/>
    <m/>
    <m/>
  </r>
  <r>
    <n v="380"/>
    <s v="Johnston, Daniel"/>
    <s v="Delhi"/>
    <x v="5"/>
    <s v="Sales"/>
    <s v="Male"/>
    <d v="1972-01-07T00:00:00"/>
    <d v="2001-09-04T00:00:00"/>
    <m/>
    <n v="37332"/>
    <n v="37332"/>
    <n v="1"/>
    <n v="0"/>
    <s v="20000-40000$"/>
    <m/>
    <m/>
  </r>
  <r>
    <n v="381"/>
    <s v="Tucker, James"/>
    <s v="Sydney"/>
    <x v="5"/>
    <s v="Sales"/>
    <s v="Male"/>
    <d v="1968-07-11T00:00:00"/>
    <d v="2001-09-07T00:00:00"/>
    <m/>
    <n v="19092"/>
    <n v="20619.36"/>
    <n v="3"/>
    <n v="0.08"/>
    <s v="0-20000$"/>
    <m/>
    <m/>
  </r>
  <r>
    <n v="382"/>
    <s v="Johns, Chad"/>
    <s v="Illinois"/>
    <x v="5"/>
    <s v="Sales"/>
    <s v="Male"/>
    <d v="1981-05-09T00:00:00"/>
    <d v="2009-09-27T00:00:00"/>
    <m/>
    <n v="52980"/>
    <n v="59337.600000000006"/>
    <n v="4"/>
    <n v="0.12"/>
    <s v="40000-60000$"/>
    <m/>
    <m/>
  </r>
  <r>
    <n v="383"/>
    <s v="Griffin, Debbi"/>
    <s v="Tennessee"/>
    <x v="5"/>
    <s v="Sales"/>
    <s v="Female"/>
    <d v="1977-03-06T00:00:00"/>
    <d v="2010-09-26T00:00:00"/>
    <m/>
    <n v="40764"/>
    <n v="45655.680000000008"/>
    <n v="4"/>
    <n v="0.12"/>
    <s v="40000-60000$"/>
    <m/>
    <m/>
  </r>
  <r>
    <n v="384"/>
    <s v="Waters, Alfred"/>
    <s v="Delhi"/>
    <x v="5"/>
    <s v="Sales"/>
    <s v="Male"/>
    <d v="1978-01-24T00:00:00"/>
    <d v="1998-10-26T00:00:00"/>
    <m/>
    <n v="57462"/>
    <n v="57462"/>
    <n v="1"/>
    <n v="0"/>
    <s v="40000-60000$"/>
    <m/>
    <m/>
  </r>
  <r>
    <n v="385"/>
    <s v="Caldwell, Pete"/>
    <s v="New Jersey"/>
    <x v="5"/>
    <s v="Sales"/>
    <s v="Male"/>
    <d v="1976-08-20T00:00:00"/>
    <d v="1999-10-23T00:00:00"/>
    <m/>
    <n v="52152"/>
    <n v="59974.799999999996"/>
    <n v="5"/>
    <n v="0.15"/>
    <s v="40000-60000$"/>
    <m/>
    <m/>
  </r>
  <r>
    <n v="386"/>
    <s v="Bryant, Douglas"/>
    <s v="Delhi"/>
    <x v="5"/>
    <s v="Sales"/>
    <s v="Male"/>
    <d v="1975-01-27T00:00:00"/>
    <d v="1999-10-30T00:00:00"/>
    <m/>
    <n v="53064"/>
    <n v="57309.120000000003"/>
    <n v="3"/>
    <n v="0.08"/>
    <s v="40000-60000$"/>
    <m/>
    <m/>
  </r>
  <r>
    <n v="387"/>
    <s v="Weeks, Troy"/>
    <s v="New York"/>
    <x v="5"/>
    <s v="Sales"/>
    <s v="Male"/>
    <d v="1974-01-07T00:00:00"/>
    <d v="2001-10-02T00:00:00"/>
    <m/>
    <n v="56754"/>
    <n v="63564.480000000003"/>
    <n v="4"/>
    <n v="0.12"/>
    <s v="40000-60000$"/>
    <m/>
    <m/>
  </r>
  <r>
    <n v="388"/>
    <s v="Barr, Jennifer"/>
    <s v="Mississippi"/>
    <x v="5"/>
    <s v="Sales"/>
    <s v="Female"/>
    <d v="1969-10-10T00:00:00"/>
    <d v="1998-11-17T00:00:00"/>
    <d v="2002-05-06T00:00:00"/>
    <n v="59724"/>
    <n v="59724"/>
    <n v="1"/>
    <n v="0"/>
    <s v="40000-60000$"/>
    <m/>
    <m/>
  </r>
  <r>
    <n v="389"/>
    <s v="Jensen, Kristina"/>
    <s v="Delhi"/>
    <x v="5"/>
    <s v="Sales"/>
    <s v="Female"/>
    <d v="1977-07-14T00:00:00"/>
    <d v="1998-11-22T00:00:00"/>
    <m/>
    <n v="34656"/>
    <n v="37428.480000000003"/>
    <n v="3"/>
    <n v="0.08"/>
    <s v="20000-40000$"/>
    <m/>
    <m/>
  </r>
  <r>
    <n v="390"/>
    <s v="Moore, Robert"/>
    <s v="Delhi"/>
    <x v="5"/>
    <s v="Sales"/>
    <s v="Male"/>
    <d v="1962-07-03T00:00:00"/>
    <d v="1998-12-16T00:00:00"/>
    <m/>
    <n v="37512"/>
    <n v="43138.799999999996"/>
    <n v="5"/>
    <n v="0.15"/>
    <s v="20000-40000$"/>
    <m/>
    <m/>
  </r>
  <r>
    <n v="391"/>
    <s v="Sellers, William"/>
    <s v="Madrid"/>
    <x v="5"/>
    <s v="Sales"/>
    <s v="Male"/>
    <d v="1979-03-31T00:00:00"/>
    <d v="2006-12-12T00:00:00"/>
    <m/>
    <n v="93516"/>
    <n v="107543.4"/>
    <n v="5"/>
    <n v="0.15"/>
    <s v="80000-100000$"/>
    <m/>
    <m/>
  </r>
  <r>
    <n v="392"/>
    <s v="Maynard, Susan"/>
    <s v="Tennessee"/>
    <x v="5"/>
    <s v="Sales"/>
    <s v="Female"/>
    <d v="1989-04-26T00:00:00"/>
    <d v="2012-01-14T00:00:00"/>
    <m/>
    <n v="46932"/>
    <n v="53971.799999999996"/>
    <n v="5"/>
    <n v="0.15"/>
    <s v="40000-60000$"/>
    <m/>
    <m/>
  </r>
  <r>
    <n v="393"/>
    <s v="Norman, Rita"/>
    <s v="Mississippi"/>
    <x v="5"/>
    <s v="Sales"/>
    <s v="Female"/>
    <d v="1983-06-22T00:00:00"/>
    <d v="2006-01-17T00:00:00"/>
    <m/>
    <n v="65028"/>
    <n v="72831.360000000001"/>
    <n v="4"/>
    <n v="0.12"/>
    <s v="60000-80000$"/>
    <m/>
    <m/>
  </r>
  <r>
    <n v="394"/>
    <s v="Leon, Emily"/>
    <s v="New York"/>
    <x v="5"/>
    <s v="Sales"/>
    <s v="Female"/>
    <d v="1969-11-29T00:00:00"/>
    <d v="1999-01-15T00:00:00"/>
    <m/>
    <n v="28224"/>
    <n v="29352.960000000003"/>
    <n v="2"/>
    <n v="0.04"/>
    <s v="20000-40000$"/>
    <m/>
    <m/>
  </r>
  <r>
    <n v="395"/>
    <s v="Vaughn, Harlon"/>
    <s v="Illinois"/>
    <x v="5"/>
    <s v="Sales"/>
    <s v="Female"/>
    <d v="1980-02-19T00:00:00"/>
    <d v="2001-01-07T00:00:00"/>
    <m/>
    <n v="86184"/>
    <n v="89631.360000000001"/>
    <n v="2"/>
    <n v="0.04"/>
    <s v="80000-100000$"/>
    <m/>
    <m/>
  </r>
  <r>
    <n v="396"/>
    <s v="Arnold, Cole"/>
    <s v="Sydney"/>
    <x v="5"/>
    <s v="Sales"/>
    <s v="Female"/>
    <d v="1987-05-03T00:00:00"/>
    <d v="2010-02-26T00:00:00"/>
    <m/>
    <n v="27432"/>
    <n v="31546.799999999999"/>
    <n v="5"/>
    <n v="0.15"/>
    <s v="20000-40000$"/>
    <m/>
    <m/>
  </r>
  <r>
    <n v="397"/>
    <s v="Kelly, Icelita"/>
    <s v="Madrid"/>
    <x v="5"/>
    <s v="Sales"/>
    <s v="Female"/>
    <d v="1976-03-02T00:00:00"/>
    <d v="2000-02-11T00:00:00"/>
    <m/>
    <n v="54540"/>
    <n v="62720.999999999993"/>
    <n v="5"/>
    <n v="0.15"/>
    <s v="40000-60000$"/>
    <m/>
    <m/>
  </r>
  <r>
    <n v="398"/>
    <s v="Bowers, Tammy"/>
    <s v="Washington, D.C."/>
    <x v="5"/>
    <s v="Sales"/>
    <s v="Female"/>
    <d v="1973-08-24T00:00:00"/>
    <d v="2010-03-26T00:00:00"/>
    <m/>
    <n v="59286"/>
    <n v="66400.320000000007"/>
    <n v="4"/>
    <n v="0.12"/>
    <s v="40000-60000$"/>
    <m/>
    <m/>
  </r>
  <r>
    <n v="399"/>
    <s v="McCullough, Scott"/>
    <s v="Tennessee"/>
    <x v="5"/>
    <s v="Sales"/>
    <s v="Male"/>
    <d v="1975-01-23T00:00:00"/>
    <d v="2012-05-17T00:00:00"/>
    <m/>
    <n v="58260"/>
    <n v="66999"/>
    <n v="5"/>
    <n v="0.15"/>
    <s v="40000-60000$"/>
    <m/>
    <m/>
  </r>
  <r>
    <n v="400"/>
    <s v="Owen, Robert"/>
    <s v="Washington, D.C."/>
    <x v="5"/>
    <s v="Sales"/>
    <s v="Male"/>
    <d v="1960-12-02T00:00:00"/>
    <d v="1998-06-15T00:00:00"/>
    <m/>
    <n v="24600"/>
    <n v="26568"/>
    <n v="3"/>
    <n v="0.08"/>
    <s v="20000-40000$"/>
    <m/>
    <m/>
  </r>
  <r>
    <n v="401"/>
    <s v="Livingston, Lynette"/>
    <s v="Delhi"/>
    <x v="5"/>
    <s v="Sales"/>
    <s v="Female"/>
    <d v="1981-01-09T00:00:00"/>
    <d v="2010-06-04T00:00:00"/>
    <m/>
    <n v="88824"/>
    <n v="92376.960000000006"/>
    <n v="2"/>
    <n v="0.04"/>
    <s v="80000-100000$"/>
    <m/>
    <m/>
  </r>
  <r>
    <n v="402"/>
    <s v="Lucas, John"/>
    <s v="Mississippi"/>
    <x v="5"/>
    <s v="Sales"/>
    <s v="Male"/>
    <d v="1979-12-10T00:00:00"/>
    <d v="2003-07-01T00:00:00"/>
    <m/>
    <n v="93720"/>
    <n v="101217.60000000001"/>
    <n v="3"/>
    <n v="0.08"/>
    <s v="80000-100000$"/>
    <m/>
    <m/>
  </r>
  <r>
    <n v="403"/>
    <s v="Byrd, Asa"/>
    <s v="Delhi"/>
    <x v="5"/>
    <s v="Sales"/>
    <s v="Female"/>
    <d v="1973-01-09T00:00:00"/>
    <d v="2003-07-25T00:00:00"/>
    <m/>
    <n v="13252.8"/>
    <n v="13782.912"/>
    <n v="2"/>
    <n v="0.04"/>
    <s v="0-20000$"/>
    <m/>
    <m/>
  </r>
  <r>
    <n v="404"/>
    <s v="Short, Timothy"/>
    <s v="New Jersey"/>
    <x v="5"/>
    <s v="Sales"/>
    <s v="Male"/>
    <d v="1975-04-17T00:00:00"/>
    <d v="2010-07-13T00:00:00"/>
    <m/>
    <n v="90120"/>
    <n v="100934.40000000001"/>
    <n v="4"/>
    <n v="0.12"/>
    <s v="80000-100000$"/>
    <m/>
    <m/>
  </r>
  <r>
    <n v="405"/>
    <s v="McCarthy, Ryan"/>
    <s v="Sydney"/>
    <x v="5"/>
    <s v="Sales"/>
    <s v="Male"/>
    <d v="1978-10-14T00:00:00"/>
    <d v="1998-09-09T00:00:00"/>
    <d v="2001-05-01T00:00:00"/>
    <n v="86976"/>
    <n v="90455.040000000008"/>
    <n v="2"/>
    <n v="0.04"/>
    <s v="80000-100000$"/>
    <m/>
    <m/>
  </r>
  <r>
    <n v="406"/>
    <s v="Ball, Kirk"/>
    <s v="Tennessee"/>
    <x v="5"/>
    <s v="Sales"/>
    <s v="Female"/>
    <d v="1973-02-12T00:00:00"/>
    <d v="2012-10-27T00:00:00"/>
    <m/>
    <n v="105576"/>
    <n v="105576"/>
    <n v="1"/>
    <n v="0"/>
    <s v="100000$ &amp; Above"/>
    <m/>
    <m/>
  </r>
  <r>
    <n v="407"/>
    <s v="Burke, Michael"/>
    <s v="Delhi"/>
    <x v="5"/>
    <s v="Sales"/>
    <s v="Male"/>
    <d v="1982-10-22T00:00:00"/>
    <d v="2006-10-21T00:00:00"/>
    <m/>
    <n v="103764"/>
    <n v="116215.68000000001"/>
    <n v="4"/>
    <n v="0.12"/>
    <s v="100000$ &amp; Above"/>
    <m/>
    <m/>
  </r>
  <r>
    <n v="408"/>
    <s v="Pope, Duane"/>
    <s v="Mississippi"/>
    <x v="5"/>
    <s v="Sales"/>
    <s v="Female"/>
    <d v="1974-05-25T00:00:00"/>
    <d v="1998-10-16T00:00:00"/>
    <m/>
    <n v="26001.599999999999"/>
    <n v="29121.792000000001"/>
    <n v="4"/>
    <n v="0.12"/>
    <s v="20000-40000$"/>
    <m/>
    <m/>
  </r>
  <r>
    <n v="409"/>
    <s v="Christensen, Jill"/>
    <s v="Sydney"/>
    <x v="5"/>
    <s v="Sales"/>
    <s v="Female"/>
    <d v="1974-03-16T00:00:00"/>
    <d v="2010-11-12T00:00:00"/>
    <m/>
    <n v="42374.400000000001"/>
    <n v="45764.352000000006"/>
    <n v="3"/>
    <n v="0.08"/>
    <s v="40000-60000$"/>
    <m/>
    <m/>
  </r>
  <r>
    <n v="410"/>
    <s v="Franklin, Alicia"/>
    <s v="London"/>
    <x v="5"/>
    <s v="Sales"/>
    <s v="Female"/>
    <d v="1960-07-18T00:00:00"/>
    <d v="1999-11-02T00:00:00"/>
    <m/>
    <n v="82092"/>
    <n v="94405.799999999988"/>
    <n v="5"/>
    <n v="0.15"/>
    <s v="80000-100000$"/>
    <m/>
    <m/>
  </r>
  <r>
    <n v="411"/>
    <s v="Moody, Matthew"/>
    <s v="Madrid"/>
    <x v="5"/>
    <s v="Sales"/>
    <s v="Male"/>
    <d v="1960-07-14T00:00:00"/>
    <d v="2001-12-11T00:00:00"/>
    <m/>
    <n v="35448"/>
    <n v="38283.840000000004"/>
    <n v="3"/>
    <n v="0.08"/>
    <s v="20000-40000$"/>
    <m/>
    <m/>
  </r>
  <r>
    <n v="412"/>
    <s v="Bryan, Thomas"/>
    <s v="London"/>
    <x v="5"/>
    <s v="Sales"/>
    <s v="Male"/>
    <d v="1977-09-04T00:00:00"/>
    <d v="2010-12-21T00:00:00"/>
    <m/>
    <n v="74616"/>
    <n v="77600.639999999999"/>
    <n v="2"/>
    <n v="0.04"/>
    <s v="60000-80000$"/>
    <m/>
    <m/>
  </r>
  <r>
    <n v="413"/>
    <s v="Knight, Denise"/>
    <s v="Washington, D.C."/>
    <x v="1"/>
    <s v="HR Operations"/>
    <s v="Male"/>
    <d v="1978-02-26T00:00:00"/>
    <d v="2006-01-21T00:00:00"/>
    <m/>
    <n v="30144"/>
    <n v="31349.760000000002"/>
    <n v="2"/>
    <n v="0.04"/>
    <s v="20000-40000$"/>
    <m/>
    <m/>
  </r>
  <r>
    <n v="414"/>
    <s v="Stephenson, Matt"/>
    <s v="Washington, D.C."/>
    <x v="1"/>
    <s v="HR Operations"/>
    <s v="Male"/>
    <d v="1981-02-15T00:00:00"/>
    <d v="2008-03-15T00:00:00"/>
    <m/>
    <n v="86040"/>
    <n v="89481.600000000006"/>
    <n v="2"/>
    <n v="0.04"/>
    <s v="80000-100000$"/>
    <m/>
    <m/>
  </r>
  <r>
    <n v="415"/>
    <s v="Medina, Warren"/>
    <s v="Washington, D.C."/>
    <x v="1"/>
    <s v="HR Operations"/>
    <s v="Male"/>
    <d v="1972-06-18T00:00:00"/>
    <d v="2007-04-25T00:00:00"/>
    <m/>
    <n v="75828"/>
    <n v="75828"/>
    <n v="1"/>
    <n v="0"/>
    <s v="60000-80000$"/>
    <m/>
    <m/>
  </r>
  <r>
    <n v="416"/>
    <s v="Wall, John"/>
    <s v="Washington, D.C."/>
    <x v="1"/>
    <s v="HR Operations"/>
    <s v="Male"/>
    <d v="1973-04-11T00:00:00"/>
    <d v="2006-05-17T00:00:00"/>
    <m/>
    <n v="53784"/>
    <n v="60238.080000000009"/>
    <n v="4"/>
    <n v="0.12"/>
    <s v="40000-60000$"/>
    <m/>
    <m/>
  </r>
  <r>
    <n v="417"/>
    <s v="Ellis, Brenda"/>
    <s v="Washington, D.C."/>
    <x v="3"/>
    <s v="IT"/>
    <s v="Female"/>
    <d v="1984-08-22T00:00:00"/>
    <d v="2012-01-17T00:00:00"/>
    <m/>
    <n v="51828"/>
    <n v="53901.120000000003"/>
    <n v="2"/>
    <n v="0.04"/>
    <s v="40000-60000$"/>
    <m/>
    <m/>
  </r>
  <r>
    <n v="418"/>
    <s v="Ballard, Martin"/>
    <s v="Washington, D.C."/>
    <x v="3"/>
    <s v="IT"/>
    <s v="Male"/>
    <d v="1983-05-20T00:00:00"/>
    <d v="2007-01-03T00:00:00"/>
    <m/>
    <n v="104436"/>
    <n v="112790.88"/>
    <n v="3"/>
    <n v="0.08"/>
    <s v="100000$ &amp; Above"/>
    <m/>
    <m/>
  </r>
  <r>
    <n v="419"/>
    <s v="Reeves, Greg"/>
    <s v="Washington, D.C."/>
    <x v="3"/>
    <s v="IT"/>
    <s v="Male"/>
    <d v="1975-09-03T00:00:00"/>
    <d v="2012-02-02T00:00:00"/>
    <m/>
    <n v="31632"/>
    <n v="31632"/>
    <n v="1"/>
    <n v="0"/>
    <s v="20000-40000$"/>
    <m/>
    <m/>
  </r>
  <r>
    <n v="420"/>
    <s v="Sutton, Matthew"/>
    <s v="Washington, D.C."/>
    <x v="3"/>
    <s v="IT"/>
    <s v="Male"/>
    <d v="1988-10-16T00:00:00"/>
    <d v="2012-02-08T00:00:00"/>
    <m/>
    <n v="95724"/>
    <n v="107210.88"/>
    <n v="4"/>
    <n v="0.12"/>
    <s v="80000-100000$"/>
    <m/>
    <m/>
  </r>
  <r>
    <n v="421"/>
    <s v="Hancock, Allen"/>
    <s v="Washington, D.C."/>
    <x v="3"/>
    <s v="IT"/>
    <s v="Male"/>
    <d v="1974-10-30T00:00:00"/>
    <d v="2007-02-07T00:00:00"/>
    <m/>
    <n v="106620"/>
    <n v="115149.6"/>
    <n v="3"/>
    <n v="0.08"/>
    <s v="100000$ &amp; Above"/>
    <m/>
    <m/>
  </r>
  <r>
    <n v="422"/>
    <s v="Mathews, Marcia"/>
    <s v="New York"/>
    <x v="3"/>
    <s v="IT"/>
    <s v="Female"/>
    <d v="1981-11-21T00:00:00"/>
    <d v="2007-02-10T00:00:00"/>
    <d v="2012-04-07T00:00:00"/>
    <n v="93408"/>
    <n v="97144.320000000007"/>
    <n v="2"/>
    <n v="0.04"/>
    <s v="80000-100000$"/>
    <m/>
    <m/>
  </r>
  <r>
    <n v="423"/>
    <s v="Saunders, Corey"/>
    <s v="Illinois"/>
    <x v="3"/>
    <s v="IT"/>
    <s v="Male"/>
    <d v="1982-03-30T00:00:00"/>
    <d v="2010-03-09T00:00:00"/>
    <m/>
    <n v="75696"/>
    <n v="87050.4"/>
    <n v="5"/>
    <n v="0.15"/>
    <s v="60000-80000$"/>
    <m/>
    <m/>
  </r>
  <r>
    <n v="424"/>
    <s v="Banks, Ryan"/>
    <s v="New Jersey"/>
    <x v="3"/>
    <s v="IT"/>
    <s v="Male"/>
    <d v="1970-01-25T00:00:00"/>
    <d v="2003-03-31T00:00:00"/>
    <m/>
    <n v="25977.599999999999"/>
    <n v="27016.703999999998"/>
    <n v="2"/>
    <n v="0.04"/>
    <s v="20000-40000$"/>
    <m/>
    <m/>
  </r>
  <r>
    <n v="425"/>
    <s v="Fowler, John"/>
    <s v="London"/>
    <x v="3"/>
    <s v="IT"/>
    <s v="Male"/>
    <d v="1974-07-24T00:00:00"/>
    <d v="2006-03-31T00:00:00"/>
    <m/>
    <n v="56472"/>
    <n v="63248.640000000007"/>
    <n v="4"/>
    <n v="0.12"/>
    <s v="40000-60000$"/>
    <m/>
    <m/>
  </r>
  <r>
    <n v="426"/>
    <s v="Greer, Brian"/>
    <s v="Washington, D.C."/>
    <x v="3"/>
    <s v="IT"/>
    <s v="Male"/>
    <d v="1986-04-29T00:00:00"/>
    <d v="2011-03-18T00:00:00"/>
    <m/>
    <n v="101160"/>
    <n v="101160"/>
    <n v="1"/>
    <n v="0"/>
    <s v="100000$ &amp; Above"/>
    <m/>
    <m/>
  </r>
  <r>
    <n v="427"/>
    <s v="Garrison, Chris"/>
    <s v="Illinois"/>
    <x v="3"/>
    <s v="IT"/>
    <s v="Male"/>
    <d v="1977-06-14T00:00:00"/>
    <d v="1998-04-18T00:00:00"/>
    <m/>
    <n v="82224"/>
    <n v="94557.599999999991"/>
    <n v="5"/>
    <n v="0.15"/>
    <s v="80000-100000$"/>
    <m/>
    <m/>
  </r>
  <r>
    <n v="428"/>
    <s v="Pace, Joseph"/>
    <s v="New York"/>
    <x v="3"/>
    <s v="IT"/>
    <s v="Male"/>
    <d v="1977-01-22T00:00:00"/>
    <d v="2000-04-07T00:00:00"/>
    <m/>
    <n v="36360"/>
    <n v="36360"/>
    <n v="1"/>
    <n v="0"/>
    <s v="20000-40000$"/>
    <m/>
    <m/>
  </r>
  <r>
    <n v="429"/>
    <s v="Skinner, Jason"/>
    <s v="London"/>
    <x v="3"/>
    <s v="IT"/>
    <s v="Male"/>
    <d v="1988-05-03T00:00:00"/>
    <d v="2007-05-22T00:00:00"/>
    <m/>
    <n v="87636"/>
    <n v="100781.4"/>
    <n v="5"/>
    <n v="0.15"/>
    <s v="80000-100000$"/>
    <m/>
    <m/>
  </r>
  <r>
    <n v="430"/>
    <s v="Dudley, James"/>
    <s v="Washington, D.C."/>
    <x v="3"/>
    <s v="IT"/>
    <s v="Male"/>
    <d v="1970-01-18T00:00:00"/>
    <d v="1998-05-06T00:00:00"/>
    <m/>
    <n v="75996"/>
    <n v="85115.520000000004"/>
    <n v="4"/>
    <n v="0.12"/>
    <s v="60000-80000$"/>
    <m/>
    <m/>
  </r>
  <r>
    <n v="431"/>
    <s v="Floyd, Eric"/>
    <s v="Illinois"/>
    <x v="3"/>
    <s v="IT"/>
    <s v="Male"/>
    <d v="1977-09-18T00:00:00"/>
    <d v="2008-06-17T00:00:00"/>
    <m/>
    <n v="80052"/>
    <n v="83254.080000000002"/>
    <n v="2"/>
    <n v="0.04"/>
    <s v="80000-100000$"/>
    <m/>
    <m/>
  </r>
  <r>
    <n v="432"/>
    <s v="Russell, Mark"/>
    <s v="Sydney"/>
    <x v="3"/>
    <s v="IT"/>
    <s v="Male"/>
    <d v="1974-07-21T00:00:00"/>
    <d v="1998-06-23T00:00:00"/>
    <m/>
    <n v="89436"/>
    <n v="102851.4"/>
    <n v="5"/>
    <n v="0.15"/>
    <s v="80000-100000$"/>
    <m/>
    <m/>
  </r>
  <r>
    <n v="433"/>
    <s v="Chandler, Diane"/>
    <s v="New York"/>
    <x v="3"/>
    <s v="IT"/>
    <s v="Female"/>
    <d v="1979-06-17T00:00:00"/>
    <d v="1999-06-18T00:00:00"/>
    <m/>
    <n v="47716.800000000003"/>
    <n v="47716.800000000003"/>
    <n v="1"/>
    <n v="0"/>
    <s v="40000-60000$"/>
    <m/>
    <m/>
  </r>
  <r>
    <n v="434"/>
    <s v="Mosley, Michael"/>
    <s v="Tennessee"/>
    <x v="3"/>
    <s v="IT"/>
    <s v="Male"/>
    <d v="1976-02-26T00:00:00"/>
    <d v="2000-06-18T00:00:00"/>
    <d v="2002-07-22T00:00:00"/>
    <n v="34806"/>
    <n v="34806"/>
    <n v="1"/>
    <n v="0"/>
    <s v="20000-40000$"/>
    <m/>
    <m/>
  </r>
  <r>
    <n v="435"/>
    <s v="Robbins, Suzanne"/>
    <s v="London"/>
    <x v="3"/>
    <s v="IT"/>
    <s v="Female"/>
    <d v="1981-04-12T00:00:00"/>
    <d v="2004-06-06T00:00:00"/>
    <m/>
    <n v="40214.400000000001"/>
    <n v="45040.128000000004"/>
    <n v="4"/>
    <n v="0.12"/>
    <s v="40000-60000$"/>
    <m/>
    <m/>
  </r>
  <r>
    <n v="436"/>
    <s v="Walsh, Matthew"/>
    <s v="Illinois"/>
    <x v="3"/>
    <s v="IT"/>
    <s v="Male"/>
    <d v="1988-10-13T00:00:00"/>
    <d v="2012-07-26T00:00:00"/>
    <m/>
    <n v="39180"/>
    <n v="39180"/>
    <n v="1"/>
    <n v="0"/>
    <s v="20000-40000$"/>
    <m/>
    <m/>
  </r>
  <r>
    <n v="437"/>
    <s v="Morris, Richelle"/>
    <s v="Sydney"/>
    <x v="3"/>
    <s v="IT"/>
    <s v="Female"/>
    <d v="1970-11-10T00:00:00"/>
    <d v="2007-07-21T00:00:00"/>
    <m/>
    <n v="30996"/>
    <n v="35645.399999999994"/>
    <n v="5"/>
    <n v="0.15"/>
    <s v="20000-40000$"/>
    <m/>
    <m/>
  </r>
  <r>
    <n v="438"/>
    <s v="Hess, Brian"/>
    <s v="Madrid"/>
    <x v="3"/>
    <s v="IT"/>
    <s v="Male"/>
    <d v="1980-11-06T00:00:00"/>
    <d v="2006-07-18T00:00:00"/>
    <m/>
    <n v="33072"/>
    <n v="34394.880000000005"/>
    <n v="2"/>
    <n v="0.04"/>
    <s v="20000-40000$"/>
    <m/>
    <m/>
  </r>
  <r>
    <n v="439"/>
    <s v="McClain, Steven"/>
    <s v="Washington, D.C."/>
    <x v="3"/>
    <s v="System Development"/>
    <s v="Male"/>
    <d v="1978-09-26T00:00:00"/>
    <d v="2008-07-28T00:00:00"/>
    <m/>
    <n v="97056"/>
    <n v="97056"/>
    <n v="1"/>
    <n v="0"/>
    <s v="80000-100000$"/>
    <m/>
    <m/>
  </r>
  <r>
    <n v="440"/>
    <s v="Bennett, Chris"/>
    <s v="Washington, D.C."/>
    <x v="3"/>
    <s v="System Development"/>
    <s v="Male"/>
    <d v="1976-06-26T00:00:00"/>
    <d v="2010-07-11T00:00:00"/>
    <m/>
    <n v="80208"/>
    <n v="89832.960000000006"/>
    <n v="4"/>
    <n v="0.12"/>
    <s v="80000-100000$"/>
    <m/>
    <m/>
  </r>
  <r>
    <n v="441"/>
    <s v="Hodges, Lisa"/>
    <s v="Washington, D.C."/>
    <x v="3"/>
    <s v="System Development"/>
    <s v="Female"/>
    <d v="1989-09-22T00:00:00"/>
    <d v="2011-08-07T00:00:00"/>
    <m/>
    <n v="73764"/>
    <n v="84828.599999999991"/>
    <n v="5"/>
    <n v="0.15"/>
    <s v="60000-80000$"/>
    <m/>
    <m/>
  </r>
  <r>
    <n v="442"/>
    <s v="Bauer, Chris"/>
    <s v="Washington, D.C."/>
    <x v="3"/>
    <s v="System Development"/>
    <s v="Male"/>
    <d v="1979-12-16T00:00:00"/>
    <d v="2002-08-02T00:00:00"/>
    <m/>
    <n v="40572"/>
    <n v="46657.799999999996"/>
    <n v="5"/>
    <n v="0.15"/>
    <s v="40000-60000$"/>
    <m/>
    <m/>
  </r>
  <r>
    <n v="443"/>
    <s v="Best, Lara"/>
    <s v="Washington, D.C."/>
    <x v="3"/>
    <s v="System Development"/>
    <s v="Female"/>
    <d v="1972-11-23T00:00:00"/>
    <d v="2004-08-28T00:00:00"/>
    <d v="2008-08-24T00:00:00"/>
    <n v="103440"/>
    <n v="111715.20000000001"/>
    <n v="3"/>
    <n v="0.08"/>
    <s v="100000$ &amp; Above"/>
    <m/>
    <m/>
  </r>
  <r>
    <n v="444"/>
    <s v="Guerrero, Laura"/>
    <s v="Washington, D.C."/>
    <x v="3"/>
    <s v="System Development"/>
    <s v="Female"/>
    <d v="1974-08-03T00:00:00"/>
    <d v="2007-08-05T00:00:00"/>
    <d v="2010-04-05T00:00:00"/>
    <n v="57312"/>
    <n v="61896.960000000006"/>
    <n v="3"/>
    <n v="0.08"/>
    <s v="40000-60000$"/>
    <m/>
    <m/>
  </r>
  <r>
    <n v="445"/>
    <s v="Murray, Rebecca"/>
    <s v="Washington, D.C."/>
    <x v="3"/>
    <s v="System Development"/>
    <s v="Female"/>
    <d v="1979-07-15T00:00:00"/>
    <d v="2008-08-18T00:00:00"/>
    <m/>
    <n v="96108"/>
    <n v="99952.320000000007"/>
    <n v="2"/>
    <n v="0.04"/>
    <s v="80000-100000$"/>
    <m/>
    <m/>
  </r>
  <r>
    <n v="446"/>
    <s v="Anthony, Robert"/>
    <s v="Washington, D.C."/>
    <x v="3"/>
    <s v="System Development"/>
    <s v="Male"/>
    <d v="1970-05-09T00:00:00"/>
    <d v="2010-08-03T00:00:00"/>
    <m/>
    <n v="20310"/>
    <n v="20310"/>
    <n v="1"/>
    <n v="0"/>
    <s v="20000-40000$"/>
    <m/>
    <m/>
  </r>
  <r>
    <n v="447"/>
    <s v="Sawyer, Catherine"/>
    <s v="Washington, D.C."/>
    <x v="3"/>
    <s v="System Development"/>
    <s v="Female"/>
    <d v="1974-09-15T00:00:00"/>
    <d v="2010-08-13T00:00:00"/>
    <m/>
    <n v="18067.2"/>
    <n v="20777.28"/>
    <n v="5"/>
    <n v="0.15"/>
    <s v="0-20000$"/>
    <m/>
    <m/>
  </r>
  <r>
    <n v="448"/>
    <s v="Alvarado, Sonia"/>
    <s v="Washington, D.C."/>
    <x v="3"/>
    <s v="System Development"/>
    <s v="Female"/>
    <d v="1986-05-29T00:00:00"/>
    <d v="2011-09-21T00:00:00"/>
    <m/>
    <n v="42054"/>
    <n v="47100.480000000003"/>
    <n v="4"/>
    <n v="0.12"/>
    <s v="40000-60000$"/>
    <m/>
    <m/>
  </r>
  <r>
    <n v="449"/>
    <s v="Olson, Melanie"/>
    <s v="Washington, D.C."/>
    <x v="3"/>
    <s v="System Development"/>
    <s v="Female"/>
    <d v="1970-01-12T00:00:00"/>
    <d v="2012-10-01T00:00:00"/>
    <m/>
    <n v="90444"/>
    <n v="94061.760000000009"/>
    <n v="2"/>
    <n v="0.04"/>
    <s v="80000-100000$"/>
    <m/>
    <m/>
  </r>
  <r>
    <n v="450"/>
    <s v="Peterson, Shaun"/>
    <s v="Illinois"/>
    <x v="3"/>
    <s v="System Development"/>
    <s v="Male"/>
    <d v="1982-11-14T00:00:00"/>
    <d v="2012-10-04T00:00:00"/>
    <m/>
    <n v="56292"/>
    <n v="60795.360000000001"/>
    <n v="3"/>
    <n v="0.08"/>
    <s v="40000-60000$"/>
    <m/>
    <m/>
  </r>
  <r>
    <n v="451"/>
    <s v="Orr, Jennifer"/>
    <s v="London"/>
    <x v="3"/>
    <s v="System Development"/>
    <s v="Female"/>
    <d v="1976-03-22T00:00:00"/>
    <d v="2008-10-10T00:00:00"/>
    <m/>
    <n v="16122"/>
    <n v="16122"/>
    <n v="1"/>
    <n v="0"/>
    <s v="0-20000$"/>
    <m/>
    <m/>
  </r>
  <r>
    <n v="452"/>
    <s v="Cline, Rebecca"/>
    <s v="New Jersey"/>
    <x v="3"/>
    <s v="System Development"/>
    <s v="Female"/>
    <d v="1982-01-06T00:00:00"/>
    <d v="2010-10-01T00:00:00"/>
    <m/>
    <n v="52092"/>
    <n v="52092"/>
    <n v="1"/>
    <n v="0"/>
    <s v="40000-60000$"/>
    <m/>
    <m/>
  </r>
  <r>
    <n v="453"/>
    <s v="Hines, Herb"/>
    <s v="Madrid"/>
    <x v="3"/>
    <s v="System Development"/>
    <s v="Male"/>
    <d v="1970-08-13T00:00:00"/>
    <d v="2010-10-01T00:00:00"/>
    <m/>
    <n v="11016"/>
    <n v="11897.28"/>
    <n v="3"/>
    <n v="0.08"/>
    <s v="0-20000$"/>
    <m/>
    <m/>
  </r>
  <r>
    <n v="454"/>
    <s v="Underwood, Todd"/>
    <s v="London"/>
    <x v="3"/>
    <s v="System Development"/>
    <s v="Male"/>
    <d v="1987-01-02T00:00:00"/>
    <d v="2010-10-17T00:00:00"/>
    <m/>
    <n v="47328"/>
    <n v="53007.360000000008"/>
    <n v="4"/>
    <n v="0.12"/>
    <s v="40000-60000$"/>
    <m/>
    <m/>
  </r>
  <r>
    <n v="455"/>
    <s v="Terry, Karin"/>
    <s v="Mississippi"/>
    <x v="3"/>
    <s v="System Development"/>
    <s v="Male"/>
    <d v="1978-12-21T00:00:00"/>
    <d v="2012-11-20T00:00:00"/>
    <m/>
    <n v="81612"/>
    <n v="81612"/>
    <n v="1"/>
    <n v="0"/>
    <s v="80000-100000$"/>
    <m/>
    <m/>
  </r>
  <r>
    <n v="456"/>
    <s v="Yates, Doug"/>
    <s v="New Jersey"/>
    <x v="3"/>
    <s v="System Development"/>
    <s v="Male"/>
    <d v="1971-11-27T00:00:00"/>
    <d v="2010-11-10T00:00:00"/>
    <m/>
    <n v="80676"/>
    <n v="90357.12000000001"/>
    <n v="4"/>
    <n v="0.12"/>
    <s v="80000-100000$"/>
    <m/>
    <m/>
  </r>
  <r>
    <n v="457"/>
    <s v="Luna, Rodney"/>
    <s v="Tennessee"/>
    <x v="3"/>
    <s v="System Development"/>
    <s v="Male"/>
    <d v="1981-10-25T00:00:00"/>
    <d v="2007-11-18T00:00:00"/>
    <d v="2012-06-12T00:00:00"/>
    <n v="61188"/>
    <n v="68530.560000000012"/>
    <n v="4"/>
    <n v="0.12"/>
    <s v="60000-80000$"/>
    <m/>
    <m/>
  </r>
  <r>
    <n v="458"/>
    <s v="Wong, Dennis"/>
    <s v="New York"/>
    <x v="3"/>
    <s v="System Development"/>
    <s v="Male"/>
    <d v="1989-03-11T00:00:00"/>
    <d v="2011-12-06T00:00:00"/>
    <m/>
    <n v="52296"/>
    <n v="60140.399999999994"/>
    <n v="5"/>
    <n v="0.15"/>
    <s v="40000-60000$"/>
    <m/>
    <m/>
  </r>
  <r>
    <n v="459"/>
    <s v="Mack, Barry"/>
    <s v="New Jersey"/>
    <x v="3"/>
    <s v="System Development"/>
    <s v="Male"/>
    <d v="1988-07-26T00:00:00"/>
    <d v="2010-12-13T00:00:00"/>
    <m/>
    <n v="93540"/>
    <n v="104764.8"/>
    <n v="4"/>
    <n v="0.12"/>
    <s v="80000-100000$"/>
    <m/>
    <m/>
  </r>
  <r>
    <n v="460"/>
    <s v="Guerra, Karen"/>
    <s v="London"/>
    <x v="3"/>
    <s v="System Development"/>
    <s v="Female"/>
    <d v="1989-01-04T00:00:00"/>
    <d v="2008-12-01T00:00:00"/>
    <m/>
    <n v="64800"/>
    <n v="69984"/>
    <n v="3"/>
    <n v="0.08"/>
    <s v="60000-80000$"/>
    <m/>
    <m/>
  </r>
  <r>
    <n v="461"/>
    <s v="Barton, Barry"/>
    <s v="London"/>
    <x v="1"/>
    <s v="Professional Training Group"/>
    <s v="Male"/>
    <d v="1972-06-18T00:00:00"/>
    <d v="2011-01-08T00:00:00"/>
    <m/>
    <n v="86076"/>
    <n v="86076"/>
    <n v="1"/>
    <n v="0"/>
    <s v="80000-100000$"/>
    <m/>
    <m/>
  </r>
  <r>
    <n v="462"/>
    <s v="Gentry, John"/>
    <s v="Sydney"/>
    <x v="1"/>
    <s v="Professional Training Group"/>
    <s v="Male"/>
    <d v="1989-06-26T00:00:00"/>
    <d v="2011-02-11T00:00:00"/>
    <m/>
    <n v="105540"/>
    <n v="118204.80000000002"/>
    <n v="4"/>
    <n v="0.12"/>
    <s v="100000$ &amp; Above"/>
    <m/>
    <m/>
  </r>
  <r>
    <n v="463"/>
    <s v="Williams, Scott"/>
    <s v="London"/>
    <x v="1"/>
    <s v="Professional Training Group"/>
    <s v="Male"/>
    <d v="1972-04-13T00:00:00"/>
    <d v="2011-02-17T00:00:00"/>
    <m/>
    <n v="58884"/>
    <n v="63594.720000000001"/>
    <n v="3"/>
    <n v="0.08"/>
    <s v="40000-60000$"/>
    <m/>
    <m/>
  </r>
  <r>
    <n v="464"/>
    <s v="Lamb, John"/>
    <s v="London"/>
    <x v="1"/>
    <s v="Professional Training Group"/>
    <s v="Male"/>
    <d v="1981-05-18T00:00:00"/>
    <d v="2011-03-23T00:00:00"/>
    <m/>
    <n v="42384"/>
    <n v="42384"/>
    <s v="NA"/>
    <n v="0"/>
    <s v="40000-60000$"/>
    <m/>
    <m/>
  </r>
  <r>
    <n v="465"/>
    <s v="Parsons, Phillip"/>
    <s v="Illinois"/>
    <x v="1"/>
    <s v="Professional Training Group"/>
    <s v="Male"/>
    <d v="1981-06-07T00:00:00"/>
    <d v="2011-04-21T00:00:00"/>
    <m/>
    <n v="19218"/>
    <n v="19218"/>
    <s v="NA"/>
    <n v="0"/>
    <s v="0-20000$"/>
    <m/>
    <m/>
  </r>
  <r>
    <n v="466"/>
    <s v="Contreras, Dean"/>
    <s v="London"/>
    <x v="1"/>
    <s v="Professional Training Group"/>
    <s v="Male"/>
    <d v="1973-07-01T00:00:00"/>
    <d v="2011-07-21T00:00:00"/>
    <m/>
    <n v="83280"/>
    <n v="95771.999999999985"/>
    <n v="5"/>
    <n v="0.15"/>
    <s v="80000-100000$"/>
    <m/>
    <m/>
  </r>
  <r>
    <n v="467"/>
    <s v="Dodson, David"/>
    <s v="Mississippi"/>
    <x v="1"/>
    <s v="Professional Training Group"/>
    <s v="Male"/>
    <d v="1985-04-13T00:00:00"/>
    <d v="2008-08-27T00:00:00"/>
    <m/>
    <n v="29778"/>
    <n v="29778"/>
    <n v="1"/>
    <n v="0"/>
    <s v="20000-40000$"/>
    <m/>
    <m/>
  </r>
  <r>
    <n v="468"/>
    <s v="Rodriquez, Denise"/>
    <s v="Mississippi"/>
    <x v="1"/>
    <s v="Professional Training Group"/>
    <s v="Male"/>
    <d v="1970-11-30T00:00:00"/>
    <d v="2008-08-28T00:00:00"/>
    <m/>
    <n v="39120"/>
    <n v="44988"/>
    <n v="5"/>
    <n v="0.15"/>
    <s v="20000-40000$"/>
    <m/>
    <m/>
  </r>
  <r>
    <n v="469"/>
    <s v="Webb, Jim"/>
    <s v="Madrid"/>
    <x v="1"/>
    <s v="Professional Training Group"/>
    <s v="Male"/>
    <d v="1980-12-13T00:00:00"/>
    <d v="2011-08-10T00:00:00"/>
    <m/>
    <n v="93264"/>
    <n v="93264"/>
    <s v="NA"/>
    <n v="0"/>
    <s v="80000-100000$"/>
    <m/>
    <m/>
  </r>
  <r>
    <n v="470"/>
    <s v="Cross, Marc"/>
    <s v="Washington, D.C."/>
    <x v="1"/>
    <s v="Professional Training Group"/>
    <s v="Male"/>
    <d v="1987-05-16T00:00:00"/>
    <d v="2008-10-12T00:00:00"/>
    <m/>
    <n v="39878.400000000001"/>
    <n v="44663.808000000005"/>
    <n v="4"/>
    <n v="0.12"/>
    <s v="20000-40000$"/>
    <m/>
    <m/>
  </r>
  <r>
    <n v="471"/>
    <s v="Watts, Curtis"/>
    <s v="Mississippi"/>
    <x v="1"/>
    <s v="Professional Training Group"/>
    <s v="Male"/>
    <d v="1975-10-29T00:00:00"/>
    <d v="2008-10-14T00:00:00"/>
    <m/>
    <n v="47544"/>
    <n v="54675.6"/>
    <n v="5"/>
    <n v="0.15"/>
    <s v="40000-60000$"/>
    <m/>
    <m/>
  </r>
  <r>
    <n v="472"/>
    <s v="Bartlett, Julia"/>
    <s v="Sydney"/>
    <x v="1"/>
    <s v="Professional Training Group"/>
    <s v="Female"/>
    <d v="1989-12-08T00:00:00"/>
    <d v="2011-10-02T00:00:00"/>
    <m/>
    <n v="53472"/>
    <n v="55610.880000000005"/>
    <n v="2"/>
    <n v="0.04"/>
    <s v="40000-60000$"/>
    <m/>
    <m/>
  </r>
  <r>
    <n v="473"/>
    <s v="Garza, Anthony"/>
    <s v="New Jersey"/>
    <x v="1"/>
    <s v="Professional Training Group"/>
    <s v="Male"/>
    <d v="1976-10-09T00:00:00"/>
    <d v="2011-10-25T00:00:00"/>
    <m/>
    <n v="97836"/>
    <n v="112511.4"/>
    <n v="5"/>
    <n v="0.15"/>
    <s v="80000-100000$"/>
    <m/>
    <m/>
  </r>
  <r>
    <n v="474"/>
    <s v="Maldonado, Robert"/>
    <s v="Delhi"/>
    <x v="1"/>
    <s v="Professional Training Group"/>
    <s v="Male"/>
    <d v="1985-12-23T00:00:00"/>
    <d v="2008-11-02T00:00:00"/>
    <m/>
    <n v="51732"/>
    <n v="53801.279999999999"/>
    <n v="2"/>
    <n v="0.04"/>
    <s v="40000-60000$"/>
    <m/>
    <m/>
  </r>
  <r>
    <n v="475"/>
    <s v="Estes, Mary"/>
    <s v="Washington, D.C."/>
    <x v="1"/>
    <s v="Professional Training Group"/>
    <s v="Female"/>
    <d v="1985-12-13T00:00:00"/>
    <d v="2008-11-09T00:00:00"/>
    <m/>
    <n v="49128"/>
    <n v="49128"/>
    <s v="NA"/>
    <n v="0"/>
    <s v="40000-60000$"/>
    <m/>
    <m/>
  </r>
  <r>
    <n v="476"/>
    <s v="Hartman, Michael"/>
    <s v="Tennessee"/>
    <x v="1"/>
    <s v="Professional Training Group"/>
    <s v="Male"/>
    <d v="1984-12-14T00:00:00"/>
    <d v="2011-12-16T00:00:00"/>
    <m/>
    <n v="53544"/>
    <n v="61575.6"/>
    <n v="5"/>
    <n v="0.15"/>
    <s v="40000-60000$"/>
    <m/>
    <m/>
  </r>
  <r>
    <n v="477"/>
    <s v="Gutierrez, Regina"/>
    <s v="Sydney"/>
    <x v="6"/>
    <s v="Analyst Team"/>
    <s v="Female"/>
    <d v="1978-07-20T00:00:00"/>
    <d v="2007-01-27T00:00:00"/>
    <m/>
    <n v="39744"/>
    <n v="41333.760000000002"/>
    <n v="2"/>
    <n v="0.04"/>
    <s v="20000-40000$"/>
    <m/>
    <m/>
  </r>
  <r>
    <n v="478"/>
    <s v="West, Jeffrey"/>
    <s v="Sydney"/>
    <x v="6"/>
    <s v="Account Management"/>
    <s v="Male"/>
    <d v="1973-02-09T00:00:00"/>
    <d v="2010-01-30T00:00:00"/>
    <m/>
    <n v="73377.600000000006"/>
    <n v="76312.704000000012"/>
    <n v="2"/>
    <n v="0.04"/>
    <s v="60000-80000$"/>
    <m/>
    <m/>
  </r>
  <r>
    <n v="479"/>
    <s v="Farmer, Suzanne"/>
    <s v="Washington, D.C."/>
    <x v="6"/>
    <s v="Account Management"/>
    <s v="Female"/>
    <d v="1975-11-17T00:00:00"/>
    <d v="1998-01-26T00:00:00"/>
    <m/>
    <n v="27444"/>
    <n v="27444"/>
    <s v="NA"/>
    <n v="0"/>
    <s v="20000-40000$"/>
    <m/>
    <m/>
  </r>
  <r>
    <n v="480"/>
    <s v="Grant, Leonard"/>
    <s v="Washington, D.C."/>
    <x v="6"/>
    <s v="Account Management"/>
    <s v="Male"/>
    <d v="1975-05-30T00:00:00"/>
    <d v="1998-01-31T00:00:00"/>
    <m/>
    <n v="37446"/>
    <n v="38943.840000000004"/>
    <n v="2"/>
    <n v="0.04"/>
    <s v="20000-40000$"/>
    <m/>
    <m/>
  </r>
  <r>
    <n v="481"/>
    <s v="Hayes, Edward"/>
    <s v="London"/>
    <x v="6"/>
    <s v="Analyst Team"/>
    <s v="Male"/>
    <d v="1976-01-04T00:00:00"/>
    <d v="2000-01-11T00:00:00"/>
    <m/>
    <n v="74880"/>
    <n v="83865.600000000006"/>
    <n v="4"/>
    <n v="0.12"/>
    <s v="60000-80000$"/>
    <m/>
    <m/>
  </r>
  <r>
    <n v="482"/>
    <s v="Horn, George"/>
    <s v="Delhi"/>
    <x v="6"/>
    <s v="Account Management"/>
    <s v="Male"/>
    <d v="1973-11-11T00:00:00"/>
    <d v="2006-01-06T00:00:00"/>
    <m/>
    <n v="12756"/>
    <n v="12756"/>
    <s v="NA"/>
    <n v="0"/>
    <s v="0-20000$"/>
    <m/>
    <m/>
  </r>
  <r>
    <n v="483"/>
    <s v="Frost, Adam"/>
    <s v="Mississippi"/>
    <x v="6"/>
    <s v="Account Management"/>
    <s v="Male"/>
    <d v="1972-03-30T00:00:00"/>
    <d v="2012-02-04T00:00:00"/>
    <m/>
    <n v="57108"/>
    <n v="57108"/>
    <s v="NA"/>
    <n v="0"/>
    <s v="40000-60000$"/>
    <m/>
    <m/>
  </r>
  <r>
    <n v="484"/>
    <s v="Fitzgerald, George"/>
    <s v="Sydney"/>
    <x v="6"/>
    <s v="Analyst Team"/>
    <s v="Male"/>
    <d v="1970-12-10T00:00:00"/>
    <d v="2012-02-24T00:00:00"/>
    <m/>
    <n v="72660"/>
    <n v="75566.400000000009"/>
    <n v="2"/>
    <n v="0.04"/>
    <s v="60000-80000$"/>
    <m/>
    <m/>
  </r>
  <r>
    <n v="485"/>
    <s v="Carter, Allan"/>
    <s v="Delhi"/>
    <x v="6"/>
    <s v="Account Management"/>
    <s v="Male"/>
    <d v="1971-04-22T00:00:00"/>
    <d v="1999-02-04T00:00:00"/>
    <m/>
    <n v="55632"/>
    <n v="63976.799999999996"/>
    <n v="5"/>
    <n v="0.15"/>
    <s v="40000-60000$"/>
    <m/>
    <m/>
  </r>
  <r>
    <n v="486"/>
    <s v="Kirby, Michael"/>
    <s v="London"/>
    <x v="6"/>
    <s v="Account Management"/>
    <s v="Male"/>
    <d v="1961-11-11T00:00:00"/>
    <d v="1999-02-26T00:00:00"/>
    <m/>
    <n v="26970"/>
    <n v="30206.400000000001"/>
    <n v="4"/>
    <n v="0.12"/>
    <s v="20000-40000$"/>
    <m/>
    <m/>
  </r>
  <r>
    <n v="487"/>
    <s v="Henson, Debra"/>
    <s v="Illinois"/>
    <x v="6"/>
    <s v="Account Management"/>
    <s v="Female"/>
    <d v="1986-12-22T00:00:00"/>
    <d v="2009-02-20T00:00:00"/>
    <m/>
    <n v="77184"/>
    <n v="88761.599999999991"/>
    <n v="5"/>
    <n v="0.15"/>
    <s v="60000-80000$"/>
    <m/>
    <m/>
  </r>
  <r>
    <n v="488"/>
    <s v="Higgins, Angela"/>
    <s v="Washington, D.C."/>
    <x v="6"/>
    <s v="Analyst Team"/>
    <s v="Female"/>
    <d v="1984-06-15T00:00:00"/>
    <d v="2012-03-08T00:00:00"/>
    <m/>
    <n v="55656"/>
    <n v="55656"/>
    <s v="NA"/>
    <n v="0"/>
    <s v="40000-60000$"/>
    <m/>
    <m/>
  </r>
  <r>
    <n v="489"/>
    <s v="Cobb, Nicole"/>
    <s v="Mississippi"/>
    <x v="6"/>
    <s v="Analyst Team"/>
    <s v="Female"/>
    <d v="1971-05-04T00:00:00"/>
    <d v="2010-03-22T00:00:00"/>
    <d v="2012-05-09T00:00:00"/>
    <n v="87828"/>
    <n v="87828"/>
    <n v="1"/>
    <n v="0"/>
    <s v="80000-100000$"/>
    <m/>
    <m/>
  </r>
  <r>
    <n v="490"/>
    <s v="Barker, Heidi"/>
    <s v="Sydney"/>
    <x v="6"/>
    <s v="Analyst Team"/>
    <s v="Female"/>
    <d v="1978-03-04T00:00:00"/>
    <d v="2010-03-27T00:00:00"/>
    <m/>
    <n v="35712"/>
    <n v="37140.480000000003"/>
    <n v="2"/>
    <n v="0.04"/>
    <s v="20000-40000$"/>
    <m/>
    <m/>
  </r>
  <r>
    <n v="491"/>
    <s v="Atkinson, Danielle"/>
    <s v="Washington, D.C."/>
    <x v="6"/>
    <s v="Account Management"/>
    <s v="Female"/>
    <d v="1973-02-22T00:00:00"/>
    <d v="2003-03-21T00:00:00"/>
    <m/>
    <n v="28272"/>
    <n v="28272"/>
    <s v="NA"/>
    <n v="0"/>
    <s v="20000-40000$"/>
    <m/>
    <m/>
  </r>
  <r>
    <n v="492"/>
    <s v="Watkins, Gary"/>
    <s v="Tennessee"/>
    <x v="6"/>
    <s v="Account Management"/>
    <s v="Male"/>
    <d v="1984-12-11T00:00:00"/>
    <d v="2008-03-12T00:00:00"/>
    <m/>
    <n v="73596"/>
    <n v="76539.839999999997"/>
    <n v="2"/>
    <n v="0.04"/>
    <s v="60000-80000$"/>
    <m/>
    <m/>
  </r>
  <r>
    <n v="493"/>
    <s v="Gilbert, Shannon"/>
    <s v="Illinois"/>
    <x v="6"/>
    <s v="Account Management"/>
    <s v="Female"/>
    <d v="1980-01-27T00:00:00"/>
    <d v="2006-03-14T00:00:00"/>
    <m/>
    <n v="75225.600000000006"/>
    <n v="75225.600000000006"/>
    <s v="NA"/>
    <n v="0"/>
    <s v="60000-80000$"/>
    <m/>
    <m/>
  </r>
  <r>
    <n v="494"/>
    <s v="Christian, Melissa"/>
    <s v="Mississippi"/>
    <x v="6"/>
    <s v="Analyst Team"/>
    <s v="Female"/>
    <d v="1973-04-22T00:00:00"/>
    <d v="2009-03-27T00:00:00"/>
    <m/>
    <n v="29748"/>
    <n v="29748"/>
    <s v="NA"/>
    <n v="0"/>
    <s v="20000-40000$"/>
    <m/>
    <m/>
  </r>
  <r>
    <n v="495"/>
    <s v="Scott, Todd"/>
    <s v="New Jersey"/>
    <x v="6"/>
    <s v="Account Management"/>
    <s v="Male"/>
    <d v="1974-11-06T00:00:00"/>
    <d v="2010-03-17T00:00:00"/>
    <m/>
    <n v="58440"/>
    <n v="58440"/>
    <s v="NA"/>
    <n v="0"/>
    <s v="40000-60000$"/>
    <m/>
    <m/>
  </r>
  <r>
    <n v="496"/>
    <s v="Burnett, Kevin"/>
    <s v="Delhi"/>
    <x v="6"/>
    <s v="Account Management"/>
    <s v="Male"/>
    <d v="1976-04-16T00:00:00"/>
    <d v="2011-03-22T00:00:00"/>
    <m/>
    <n v="103800"/>
    <n v="103800"/>
    <n v="1"/>
    <n v="0"/>
    <s v="100000$ &amp; Above"/>
    <m/>
    <m/>
  </r>
  <r>
    <n v="497"/>
    <s v="Ayala, Polly"/>
    <s v="Mississippi"/>
    <x v="6"/>
    <s v="Account Management"/>
    <s v="Female"/>
    <d v="1976-11-22T00:00:00"/>
    <d v="2007-04-02T00:00:00"/>
    <m/>
    <n v="27984"/>
    <n v="31342.080000000002"/>
    <n v="4"/>
    <n v="0.12"/>
    <s v="20000-40000$"/>
    <m/>
    <m/>
  </r>
  <r>
    <n v="498"/>
    <s v="Rivers, Douglas"/>
    <s v="Tennessee"/>
    <x v="6"/>
    <s v="Account Management"/>
    <s v="Male"/>
    <d v="1974-12-23T00:00:00"/>
    <d v="2007-04-04T00:00:00"/>
    <m/>
    <n v="12840"/>
    <n v="14380.800000000001"/>
    <n v="4"/>
    <n v="0.12"/>
    <s v="0-20000$"/>
    <m/>
    <m/>
  </r>
  <r>
    <n v="499"/>
    <s v="Neal, Sally"/>
    <s v="Tennessee"/>
    <x v="6"/>
    <s v="Account Management"/>
    <s v="Female"/>
    <d v="1976-08-03T00:00:00"/>
    <d v="2010-04-14T00:00:00"/>
    <m/>
    <n v="87168"/>
    <n v="87168"/>
    <s v="NA"/>
    <n v="0"/>
    <s v="80000-100000$"/>
    <m/>
    <m/>
  </r>
  <r>
    <n v="500"/>
    <s v="Freeman, Dennis"/>
    <s v="Delhi"/>
    <x v="6"/>
    <s v="Analyst Team"/>
    <s v="Male"/>
    <d v="1972-06-04T00:00:00"/>
    <d v="2006-04-08T00:00:00"/>
    <m/>
    <n v="75924"/>
    <n v="75924"/>
    <n v="1"/>
    <n v="0"/>
    <s v="60000-80000$"/>
    <m/>
    <m/>
  </r>
  <r>
    <n v="501"/>
    <s v="French, Robert"/>
    <s v="Sydney"/>
    <x v="6"/>
    <s v="Account Management"/>
    <s v="Male"/>
    <d v="1980-09-21T00:00:00"/>
    <d v="2006-04-21T00:00:00"/>
    <m/>
    <n v="59436"/>
    <n v="66568.320000000007"/>
    <n v="4"/>
    <n v="0.12"/>
    <s v="40000-60000$"/>
    <m/>
    <m/>
  </r>
  <r>
    <n v="502"/>
    <s v="Edwards, Phillip"/>
    <s v="Washington, D.C."/>
    <x v="6"/>
    <s v="Account Management"/>
    <s v="Male"/>
    <d v="1981-03-19T00:00:00"/>
    <d v="2010-04-25T00:00:00"/>
    <m/>
    <n v="14172"/>
    <n v="14172"/>
    <n v="1"/>
    <n v="0"/>
    <s v="0-20000$"/>
    <m/>
    <m/>
  </r>
  <r>
    <n v="503"/>
    <s v="Lynch, Scott"/>
    <s v="Madrid"/>
    <x v="6"/>
    <s v="Account Management"/>
    <s v="Male"/>
    <d v="1981-04-14T00:00:00"/>
    <d v="2011-05-03T00:00:00"/>
    <m/>
    <n v="28908"/>
    <n v="32376.960000000003"/>
    <n v="4"/>
    <n v="0.12"/>
    <s v="20000-40000$"/>
    <m/>
    <m/>
  </r>
  <r>
    <n v="504"/>
    <s v="Shaw, Pat"/>
    <s v="Madrid"/>
    <x v="6"/>
    <s v="Account Management"/>
    <s v="Male"/>
    <d v="1978-12-22T00:00:00"/>
    <d v="2008-05-24T00:00:00"/>
    <m/>
    <n v="67980"/>
    <n v="67980"/>
    <n v="1"/>
    <n v="0"/>
    <s v="60000-80000$"/>
    <m/>
    <m/>
  </r>
  <r>
    <n v="505"/>
    <s v="Jefferson, Elaine"/>
    <s v="New York"/>
    <x v="6"/>
    <s v="Analyst Team"/>
    <s v="Female"/>
    <d v="1963-01-22T00:00:00"/>
    <d v="1998-05-03T00:00:00"/>
    <m/>
    <n v="88488"/>
    <n v="99106.560000000012"/>
    <n v="4"/>
    <n v="0.12"/>
    <s v="80000-100000$"/>
    <m/>
    <m/>
  </r>
  <r>
    <n v="506"/>
    <s v="Booth, Raquel"/>
    <s v="Illinois"/>
    <x v="6"/>
    <s v="Account Management"/>
    <s v="Female"/>
    <d v="1972-02-23T00:00:00"/>
    <d v="1998-05-31T00:00:00"/>
    <m/>
    <n v="17198.400000000001"/>
    <n v="19778.16"/>
    <n v="5"/>
    <n v="0.15"/>
    <s v="0-20000$"/>
    <m/>
    <m/>
  </r>
  <r>
    <n v="507"/>
    <s v="Soto, Christopher"/>
    <s v="Mississippi"/>
    <x v="6"/>
    <s v="Account Management"/>
    <s v="Male"/>
    <d v="1974-06-08T00:00:00"/>
    <d v="1999-05-17T00:00:00"/>
    <m/>
    <n v="69588"/>
    <n v="80026.2"/>
    <n v="5"/>
    <n v="0.15"/>
    <s v="60000-80000$"/>
    <m/>
    <m/>
  </r>
  <r>
    <n v="508"/>
    <s v="Serrano, Al"/>
    <s v="Washington, D.C."/>
    <x v="6"/>
    <s v="Account Management"/>
    <s v="Male"/>
    <d v="1973-09-23T00:00:00"/>
    <d v="2000-05-27T00:00:00"/>
    <m/>
    <n v="57996"/>
    <n v="57996"/>
    <n v="1"/>
    <n v="0"/>
    <s v="40000-60000$"/>
    <m/>
    <m/>
  </r>
  <r>
    <n v="509"/>
    <s v="Vasquez, Michael"/>
    <s v="Mississippi"/>
    <x v="6"/>
    <s v="Account Management"/>
    <s v="Male"/>
    <d v="1979-12-27T00:00:00"/>
    <d v="2002-05-28T00:00:00"/>
    <d v="2005-09-04T00:00:00"/>
    <n v="72084"/>
    <n v="72084"/>
    <s v="NA"/>
    <n v="0"/>
    <s v="60000-80000$"/>
    <m/>
    <m/>
  </r>
  <r>
    <n v="510"/>
    <s v="Shepherd, Annie"/>
    <s v="Sydney"/>
    <x v="6"/>
    <s v="Account Management"/>
    <s v="Female"/>
    <d v="1987-04-28T00:00:00"/>
    <d v="2007-05-15T00:00:00"/>
    <m/>
    <n v="88596"/>
    <n v="92139.839999999997"/>
    <n v="2"/>
    <n v="0.04"/>
    <s v="80000-100000$"/>
    <m/>
    <m/>
  </r>
  <r>
    <n v="511"/>
    <s v="Roman, Teri"/>
    <s v="Sydney"/>
    <x v="6"/>
    <s v="Account Management"/>
    <s v="Female"/>
    <d v="1971-07-11T00:00:00"/>
    <d v="2011-06-13T00:00:00"/>
    <m/>
    <n v="95256"/>
    <n v="95256"/>
    <n v="1"/>
    <n v="0"/>
    <s v="80000-100000$"/>
    <m/>
    <m/>
  </r>
  <r>
    <n v="512"/>
    <s v="Cain, Lon"/>
    <s v="Washington, D.C."/>
    <x v="6"/>
    <s v="Account Management"/>
    <s v="Male"/>
    <d v="1988-07-06T00:00:00"/>
    <d v="2007-06-29T00:00:00"/>
    <m/>
    <n v="76128"/>
    <n v="76128"/>
    <s v="NA"/>
    <n v="0"/>
    <s v="60000-80000$"/>
    <m/>
    <m/>
  </r>
  <r>
    <n v="513"/>
    <s v="Bean, Deborah"/>
    <s v="Sydney"/>
    <x v="6"/>
    <s v="Account Management"/>
    <s v="Female"/>
    <d v="1987-01-02T00:00:00"/>
    <d v="2010-06-03T00:00:00"/>
    <m/>
    <n v="56808"/>
    <n v="59080.32"/>
    <n v="2"/>
    <n v="0.04"/>
    <s v="40000-60000$"/>
    <m/>
    <m/>
  </r>
  <r>
    <n v="514"/>
    <s v="Jackson, Eric"/>
    <s v="Illinois"/>
    <x v="6"/>
    <s v="Account Management"/>
    <s v="Male"/>
    <d v="1978-10-21T00:00:00"/>
    <d v="1998-06-12T00:00:00"/>
    <m/>
    <n v="73704"/>
    <n v="82548.48000000001"/>
    <n v="4"/>
    <n v="0.12"/>
    <s v="60000-80000$"/>
    <m/>
    <m/>
  </r>
  <r>
    <n v="515"/>
    <s v="Lindsey, Deborah"/>
    <s v="New Jersey"/>
    <x v="6"/>
    <s v="Account Management"/>
    <s v="Female"/>
    <d v="1973-02-14T00:00:00"/>
    <d v="1999-06-29T00:00:00"/>
    <m/>
    <n v="44419.199999999997"/>
    <n v="49749.504000000001"/>
    <n v="4"/>
    <n v="0.12"/>
    <s v="40000-60000$"/>
    <m/>
    <m/>
  </r>
  <r>
    <n v="516"/>
    <s v="Lawson, Erin"/>
    <s v="New York"/>
    <x v="6"/>
    <s v="Account Management"/>
    <s v="Male"/>
    <d v="1982-02-13T00:00:00"/>
    <d v="2007-07-19T00:00:00"/>
    <m/>
    <n v="83304"/>
    <n v="86636.160000000003"/>
    <n v="2"/>
    <n v="0.04"/>
    <s v="80000-100000$"/>
    <m/>
    <m/>
  </r>
  <r>
    <n v="517"/>
    <s v="Harper, Cynthia"/>
    <s v="Tennessee"/>
    <x v="6"/>
    <s v="Account Management"/>
    <s v="Female"/>
    <d v="1971-07-12T00:00:00"/>
    <d v="2006-07-05T00:00:00"/>
    <m/>
    <n v="40872"/>
    <n v="42506.880000000005"/>
    <n v="2"/>
    <n v="0.04"/>
    <s v="40000-60000$"/>
    <m/>
    <m/>
  </r>
  <r>
    <n v="518"/>
    <s v="Preston, Chris"/>
    <s v="New Jersey"/>
    <x v="6"/>
    <s v="Account Management"/>
    <s v="Male"/>
    <d v="1972-12-17T00:00:00"/>
    <d v="1998-07-14T00:00:00"/>
    <m/>
    <n v="44268"/>
    <n v="44268"/>
    <n v="1"/>
    <n v="0"/>
    <s v="40000-60000$"/>
    <m/>
    <m/>
  </r>
  <r>
    <n v="519"/>
    <s v="Schmidt, Michael"/>
    <s v="New Jersey"/>
    <x v="6"/>
    <s v="Account Management"/>
    <s v="Male"/>
    <d v="1977-10-01T00:00:00"/>
    <d v="2004-07-05T00:00:00"/>
    <m/>
    <n v="39480"/>
    <n v="41059.200000000004"/>
    <n v="2"/>
    <n v="0.04"/>
    <s v="20000-40000$"/>
    <m/>
    <m/>
  </r>
  <r>
    <n v="520"/>
    <s v="Ward, Williams"/>
    <s v="Tennessee"/>
    <x v="6"/>
    <s v="Account Management"/>
    <s v="Male"/>
    <d v="1985-09-22T00:00:00"/>
    <d v="2008-08-13T00:00:00"/>
    <m/>
    <n v="57696"/>
    <n v="60003.840000000004"/>
    <n v="2"/>
    <n v="0.04"/>
    <s v="40000-60000$"/>
    <m/>
    <m/>
  </r>
  <r>
    <n v="521"/>
    <s v="William, William"/>
    <s v="New York"/>
    <x v="6"/>
    <s v="Account Management"/>
    <s v="Male"/>
    <d v="1978-07-25T00:00:00"/>
    <d v="2011-08-10T00:00:00"/>
    <m/>
    <n v="93288"/>
    <n v="93288"/>
    <n v="1"/>
    <n v="0"/>
    <s v="80000-100000$"/>
    <m/>
    <m/>
  </r>
  <r>
    <n v="522"/>
    <s v="Gordon, Diane"/>
    <s v="New Jersey"/>
    <x v="6"/>
    <s v="Account Management"/>
    <s v="Female"/>
    <d v="1985-03-26T00:00:00"/>
    <d v="2007-08-04T00:00:00"/>
    <m/>
    <n v="92244"/>
    <n v="106080.59999999999"/>
    <n v="5"/>
    <n v="0.15"/>
    <s v="80000-100000$"/>
    <m/>
    <m/>
  </r>
  <r>
    <n v="523"/>
    <s v="Ramsey, Nathaniel"/>
    <s v="Delhi"/>
    <x v="6"/>
    <s v="Account Management"/>
    <s v="Male"/>
    <d v="1970-02-23T00:00:00"/>
    <d v="2010-08-09T00:00:00"/>
    <m/>
    <n v="87240"/>
    <n v="100325.99999999999"/>
    <n v="5"/>
    <n v="0.15"/>
    <s v="80000-100000$"/>
    <m/>
    <m/>
  </r>
  <r>
    <n v="524"/>
    <s v="Morrow, Richard"/>
    <s v="New Jersey"/>
    <x v="6"/>
    <s v="Account Management"/>
    <s v="Male"/>
    <d v="1982-06-13T00:00:00"/>
    <d v="2010-08-24T00:00:00"/>
    <m/>
    <n v="72084"/>
    <n v="74967.360000000001"/>
    <n v="2"/>
    <n v="0.04"/>
    <s v="60000-80000$"/>
    <m/>
    <m/>
  </r>
  <r>
    <n v="525"/>
    <s v="Andrews, Diane"/>
    <s v="New York"/>
    <x v="6"/>
    <s v="Account Management"/>
    <s v="Female"/>
    <d v="1974-12-15T00:00:00"/>
    <d v="1998-08-21T00:00:00"/>
    <d v="2001-05-22T00:00:00"/>
    <n v="20025.599999999999"/>
    <n v="20025.599999999999"/>
    <s v="NA"/>
    <n v="0"/>
    <s v="20000-40000$"/>
    <m/>
    <m/>
  </r>
  <r>
    <n v="526"/>
    <s v="Anderson, Teason"/>
    <s v="Illinois"/>
    <x v="6"/>
    <s v="Account Management"/>
    <s v="Male"/>
    <d v="1962-08-17T00:00:00"/>
    <d v="1999-08-03T00:00:00"/>
    <m/>
    <n v="85560"/>
    <n v="98393.999999999985"/>
    <n v="5"/>
    <n v="0.15"/>
    <s v="80000-100000$"/>
    <m/>
    <m/>
  </r>
  <r>
    <n v="527"/>
    <s v="Howell, Douglas"/>
    <s v="Washington, D.C."/>
    <x v="6"/>
    <s v="Account Management"/>
    <s v="Male"/>
    <d v="1975-09-12T00:00:00"/>
    <d v="1999-08-08T00:00:00"/>
    <m/>
    <n v="43262.400000000001"/>
    <n v="49751.759999999995"/>
    <n v="5"/>
    <n v="0.15"/>
    <s v="40000-60000$"/>
    <m/>
    <m/>
  </r>
  <r>
    <n v="528"/>
    <s v="Vargas, Bryant"/>
    <s v="London"/>
    <x v="6"/>
    <s v="Account Management"/>
    <s v="Male"/>
    <d v="1972-05-05T00:00:00"/>
    <d v="1999-08-21T00:00:00"/>
    <m/>
    <n v="79092"/>
    <n v="90955.799999999988"/>
    <n v="5"/>
    <n v="0.15"/>
    <s v="60000-80000$"/>
    <m/>
    <m/>
  </r>
  <r>
    <n v="529"/>
    <s v="Long, Gary"/>
    <s v="Washington, D.C."/>
    <x v="6"/>
    <s v="Account Management"/>
    <s v="Male"/>
    <d v="1981-07-29T00:00:00"/>
    <d v="2003-08-15T00:00:00"/>
    <m/>
    <n v="92292"/>
    <n v="95983.680000000008"/>
    <n v="2"/>
    <n v="0.04"/>
    <s v="80000-100000$"/>
    <m/>
    <m/>
  </r>
  <r>
    <n v="530"/>
    <s v="Wiley, Gustavo"/>
    <s v="Sydney"/>
    <x v="6"/>
    <s v="Account Management"/>
    <s v="Male"/>
    <d v="1975-03-31T00:00:00"/>
    <d v="2010-08-14T00:00:00"/>
    <m/>
    <n v="47460"/>
    <n v="54578.999999999993"/>
    <n v="5"/>
    <n v="0.15"/>
    <s v="40000-60000$"/>
    <m/>
    <m/>
  </r>
  <r>
    <n v="531"/>
    <s v="Cannon, Jenny"/>
    <s v="Mississippi"/>
    <x v="6"/>
    <s v="Account Management"/>
    <s v="Female"/>
    <d v="1987-03-12T00:00:00"/>
    <d v="2010-08-20T00:00:00"/>
    <m/>
    <n v="69216"/>
    <n v="77521.920000000013"/>
    <n v="4"/>
    <n v="0.12"/>
    <s v="60000-80000$"/>
    <m/>
    <m/>
  </r>
  <r>
    <n v="532"/>
    <s v="Walters, Ann"/>
    <s v="Illinois"/>
    <x v="6"/>
    <s v="Account Management"/>
    <s v="Female"/>
    <d v="1981-07-19T00:00:00"/>
    <d v="2010-08-31T00:00:00"/>
    <m/>
    <n v="59226"/>
    <n v="68109.899999999994"/>
    <n v="5"/>
    <n v="0.15"/>
    <s v="40000-60000$"/>
    <m/>
    <m/>
  </r>
  <r>
    <n v="533"/>
    <s v="Espinoza, Derrell"/>
    <s v="London"/>
    <x v="6"/>
    <s v="Account Management"/>
    <s v="Male"/>
    <d v="1978-04-02T00:00:00"/>
    <d v="2008-09-12T00:00:00"/>
    <m/>
    <n v="55332"/>
    <n v="61971.840000000004"/>
    <n v="4"/>
    <n v="0.12"/>
    <s v="40000-60000$"/>
    <m/>
    <m/>
  </r>
  <r>
    <n v="534"/>
    <s v="Frank, William"/>
    <s v="Washington, D.C."/>
    <x v="6"/>
    <s v="Account Management"/>
    <s v="Male"/>
    <d v="1976-10-14T00:00:00"/>
    <d v="2011-09-29T00:00:00"/>
    <m/>
    <n v="65400"/>
    <n v="75210"/>
    <n v="5"/>
    <n v="0.15"/>
    <s v="60000-80000$"/>
    <m/>
    <m/>
  </r>
  <r>
    <n v="535"/>
    <s v="Austin, William"/>
    <s v="Tennessee"/>
    <x v="6"/>
    <s v="Account Management"/>
    <s v="Male"/>
    <d v="1982-01-26T00:00:00"/>
    <d v="2007-09-10T00:00:00"/>
    <m/>
    <n v="75225.600000000006"/>
    <n v="78234.624000000011"/>
    <n v="2"/>
    <n v="0.04"/>
    <s v="60000-80000$"/>
    <m/>
    <m/>
  </r>
  <r>
    <n v="536"/>
    <s v="Fox, Ellen"/>
    <s v="Mississippi"/>
    <x v="6"/>
    <s v="Account Management"/>
    <s v="Female"/>
    <d v="1970-04-16T00:00:00"/>
    <d v="2006-09-20T00:00:00"/>
    <m/>
    <n v="29208"/>
    <n v="32712.960000000003"/>
    <n v="4"/>
    <n v="0.12"/>
    <s v="20000-40000$"/>
    <m/>
    <m/>
  </r>
  <r>
    <n v="537"/>
    <s v="Castillo, Sheri"/>
    <s v="Illinois"/>
    <x v="6"/>
    <s v="Account Management"/>
    <s v="Female"/>
    <d v="1967-02-03T00:00:00"/>
    <d v="2006-09-26T00:00:00"/>
    <m/>
    <n v="43476"/>
    <n v="45215.040000000001"/>
    <n v="2"/>
    <n v="0.04"/>
    <s v="40000-60000$"/>
    <m/>
    <m/>
  </r>
  <r>
    <n v="538"/>
    <s v="Cameron, John"/>
    <s v="Delhi"/>
    <x v="6"/>
    <s v="Account Management"/>
    <s v="Male"/>
    <d v="1980-01-30T00:00:00"/>
    <d v="2000-09-18T00:00:00"/>
    <m/>
    <n v="107568"/>
    <n v="120476.16000000002"/>
    <n v="4"/>
    <n v="0.12"/>
    <s v="100000$ &amp; Above"/>
    <m/>
    <m/>
  </r>
  <r>
    <n v="539"/>
    <s v="Wilson, Jessica"/>
    <s v="Mississippi"/>
    <x v="6"/>
    <s v="Account Management"/>
    <s v="Female"/>
    <d v="1971-10-11T00:00:00"/>
    <d v="2001-09-04T00:00:00"/>
    <m/>
    <n v="34956"/>
    <n v="34956"/>
    <n v="1"/>
    <n v="0"/>
    <s v="20000-40000$"/>
    <m/>
    <m/>
  </r>
  <r>
    <n v="540"/>
    <s v="Morton, Brian"/>
    <s v="Tennessee"/>
    <x v="6"/>
    <s v="Account Management"/>
    <s v="Male"/>
    <d v="1974-05-17T00:00:00"/>
    <d v="2002-09-27T00:00:00"/>
    <m/>
    <n v="73896"/>
    <n v="73896"/>
    <s v="NA"/>
    <n v="0"/>
    <s v="60000-80000$"/>
    <m/>
    <m/>
  </r>
  <r>
    <n v="541"/>
    <s v="Delgado, Dale"/>
    <s v="Sydney"/>
    <x v="6"/>
    <s v="Account Management"/>
    <s v="Male"/>
    <d v="1975-12-30T00:00:00"/>
    <d v="2010-09-17T00:00:00"/>
    <m/>
    <n v="70980"/>
    <n v="79497.600000000006"/>
    <n v="4"/>
    <n v="0.12"/>
    <s v="60000-80000$"/>
    <m/>
    <m/>
  </r>
  <r>
    <n v="542"/>
    <s v="Walls, Brian"/>
    <s v="New York"/>
    <x v="6"/>
    <s v="Account Management"/>
    <s v="Male"/>
    <d v="1976-10-26T00:00:00"/>
    <d v="2008-10-21T00:00:00"/>
    <m/>
    <n v="27624"/>
    <n v="30938.880000000005"/>
    <n v="4"/>
    <n v="0.12"/>
    <s v="20000-40000$"/>
    <m/>
    <m/>
  </r>
  <r>
    <n v="543"/>
    <s v="Mann, Lowell"/>
    <s v="Tennessee"/>
    <x v="6"/>
    <s v="Account Management"/>
    <s v="Female"/>
    <d v="1971-05-22T00:00:00"/>
    <d v="2011-10-04T00:00:00"/>
    <m/>
    <n v="63300"/>
    <n v="63300"/>
    <n v="1"/>
    <n v="0"/>
    <s v="60000-80000$"/>
    <m/>
    <m/>
  </r>
  <r>
    <n v="544"/>
    <s v="Herrera, Shawn"/>
    <s v="New Jersey"/>
    <x v="6"/>
    <s v="Account Management"/>
    <s v="Male"/>
    <d v="1986-03-23T00:00:00"/>
    <d v="2011-10-15T00:00:00"/>
    <m/>
    <n v="95280"/>
    <n v="106713.60000000001"/>
    <n v="4"/>
    <n v="0.12"/>
    <s v="80000-100000$"/>
    <m/>
    <m/>
  </r>
  <r>
    <n v="545"/>
    <s v="Hunter, Lisa"/>
    <s v="Mississippi"/>
    <x v="6"/>
    <s v="Account Management"/>
    <s v="Female"/>
    <d v="1972-12-29T00:00:00"/>
    <d v="2007-10-17T00:00:00"/>
    <m/>
    <n v="60684"/>
    <n v="67966.080000000002"/>
    <n v="4"/>
    <n v="0.12"/>
    <s v="60000-80000$"/>
    <m/>
    <m/>
  </r>
  <r>
    <n v="546"/>
    <s v="Chapman, Jessica"/>
    <s v="New Jersey"/>
    <x v="6"/>
    <s v="Account Management"/>
    <s v="Female"/>
    <d v="1975-09-24T00:00:00"/>
    <d v="1998-10-16T00:00:00"/>
    <m/>
    <n v="54900"/>
    <n v="63134.999999999993"/>
    <n v="5"/>
    <n v="0.15"/>
    <s v="40000-60000$"/>
    <m/>
    <m/>
  </r>
  <r>
    <n v="547"/>
    <s v="Bowman, Michael"/>
    <s v="New York"/>
    <x v="6"/>
    <s v="Account Management"/>
    <s v="Male"/>
    <d v="1976-05-01T00:00:00"/>
    <d v="1998-10-18T00:00:00"/>
    <m/>
    <n v="57024"/>
    <n v="57024"/>
    <n v="1"/>
    <n v="0"/>
    <s v="40000-60000$"/>
    <m/>
    <m/>
  </r>
  <r>
    <n v="548"/>
    <s v="Moses, Mark"/>
    <s v="Mississippi"/>
    <x v="6"/>
    <s v="Account Management"/>
    <s v="Male"/>
    <d v="1976-10-18T00:00:00"/>
    <d v="1998-10-20T00:00:00"/>
    <d v="2003-08-06T00:00:00"/>
    <n v="65496"/>
    <n v="73355.520000000004"/>
    <n v="4"/>
    <n v="0.12"/>
    <s v="60000-80000$"/>
    <m/>
    <m/>
  </r>
  <r>
    <n v="549"/>
    <s v="Shannon, Kevin"/>
    <s v="London"/>
    <x v="6"/>
    <s v="Account Management"/>
    <s v="Male"/>
    <d v="1982-05-06T00:00:00"/>
    <d v="2007-10-07T00:00:00"/>
    <m/>
    <n v="50424"/>
    <n v="57987.6"/>
    <n v="5"/>
    <n v="0.15"/>
    <s v="40000-60000$"/>
    <m/>
    <m/>
  </r>
  <r>
    <n v="550"/>
    <s v="Stanley, Eric"/>
    <s v="Tennessee"/>
    <x v="6"/>
    <s v="Account Management"/>
    <s v="Male"/>
    <d v="1986-03-21T00:00:00"/>
    <d v="2008-10-07T00:00:00"/>
    <m/>
    <n v="54678"/>
    <n v="54678"/>
    <n v="1"/>
    <n v="0"/>
    <s v="40000-60000$"/>
    <m/>
    <m/>
  </r>
  <r>
    <n v="551"/>
    <s v="Ashley, Michael"/>
    <s v="Sydney"/>
    <x v="6"/>
    <s v="Account Management"/>
    <s v="Male"/>
    <d v="1983-09-04T00:00:00"/>
    <d v="2010-10-26T00:00:00"/>
    <m/>
    <n v="75847.199999999997"/>
    <n v="75847.199999999997"/>
    <n v="1"/>
    <n v="0"/>
    <s v="60000-80000$"/>
    <m/>
    <m/>
  </r>
  <r>
    <n v="552"/>
    <s v="Holloway, Chris"/>
    <s v="Tennessee"/>
    <x v="6"/>
    <s v="Account Management"/>
    <s v="Male"/>
    <d v="1983-07-16T00:00:00"/>
    <d v="2008-11-20T00:00:00"/>
    <m/>
    <n v="103176"/>
    <n v="107303.04000000001"/>
    <n v="2"/>
    <n v="0.04"/>
    <s v="100000$ &amp; Above"/>
    <m/>
    <m/>
  </r>
  <r>
    <n v="553"/>
    <s v="Jennings, Gary"/>
    <s v="Illinois"/>
    <x v="6"/>
    <s v="Account Management"/>
    <s v="Male"/>
    <d v="1972-07-11T00:00:00"/>
    <d v="2002-11-08T00:00:00"/>
    <m/>
    <n v="54120"/>
    <n v="56284.800000000003"/>
    <n v="2"/>
    <n v="0.04"/>
    <s v="40000-60000$"/>
    <m/>
    <m/>
  </r>
  <r>
    <n v="554"/>
    <s v="Reid, Elizabeth"/>
    <s v="Mississippi"/>
    <x v="6"/>
    <s v="Account Management"/>
    <s v="Female"/>
    <d v="1986-06-13T00:00:00"/>
    <d v="2006-11-26T00:00:00"/>
    <m/>
    <n v="79056"/>
    <n v="90914.4"/>
    <n v="5"/>
    <n v="0.15"/>
    <s v="60000-80000$"/>
    <m/>
    <m/>
  </r>
  <r>
    <n v="555"/>
    <s v="Jenkins, Scott"/>
    <s v="Delhi"/>
    <x v="6"/>
    <s v="Account Management"/>
    <s v="Male"/>
    <d v="1985-11-15T00:00:00"/>
    <d v="2009-11-20T00:00:00"/>
    <m/>
    <n v="65028"/>
    <n v="72831.360000000001"/>
    <n v="4"/>
    <n v="0.12"/>
    <s v="60000-80000$"/>
    <m/>
    <m/>
  </r>
  <r>
    <n v="556"/>
    <s v="Glass, John"/>
    <s v="Mississippi"/>
    <x v="6"/>
    <s v="Account Management"/>
    <s v="Male"/>
    <d v="1981-06-11T00:00:00"/>
    <d v="2008-12-27T00:00:00"/>
    <m/>
    <n v="70380"/>
    <n v="78825.600000000006"/>
    <n v="4"/>
    <n v="0.12"/>
    <s v="60000-80000$"/>
    <m/>
    <m/>
  </r>
  <r>
    <n v="557"/>
    <s v="Woodard, Charles"/>
    <s v="New Jersey"/>
    <x v="6"/>
    <s v="Account Management"/>
    <s v="Male"/>
    <d v="1980-07-17T00:00:00"/>
    <d v="2011-12-01T00:00:00"/>
    <m/>
    <n v="86016"/>
    <n v="96337.920000000013"/>
    <n v="4"/>
    <n v="0.12"/>
    <s v="80000-100000$"/>
    <m/>
    <m/>
  </r>
  <r>
    <n v="558"/>
    <s v="Ford, Matt"/>
    <s v="New York"/>
    <x v="6"/>
    <s v="Analyst Team"/>
    <s v="Male"/>
    <d v="1976-08-16T00:00:00"/>
    <d v="2011-12-06T00:00:00"/>
    <m/>
    <n v="61008"/>
    <n v="68328.960000000006"/>
    <n v="4"/>
    <n v="0.12"/>
    <s v="60000-80000$"/>
    <m/>
    <m/>
  </r>
  <r>
    <n v="559"/>
    <s v="Solis, Daniel"/>
    <s v="Tennessee"/>
    <x v="6"/>
    <s v="Analyst Team"/>
    <s v="Male"/>
    <d v="1983-02-04T00:00:00"/>
    <d v="2012-12-11T00:00:00"/>
    <m/>
    <n v="53664"/>
    <n v="55810.560000000005"/>
    <n v="2"/>
    <n v="0.04"/>
    <s v="40000-60000$"/>
    <m/>
    <m/>
  </r>
  <r>
    <n v="560"/>
    <s v="Villarreal, Stephen"/>
    <s v="New Jersey"/>
    <x v="6"/>
    <s v="Analyst Team"/>
    <s v="Male"/>
    <d v="1983-04-28T00:00:00"/>
    <d v="2008-12-25T00:00:00"/>
    <m/>
    <n v="106584"/>
    <n v="110847.36"/>
    <n v="2"/>
    <n v="0.04"/>
    <s v="100000$ &amp; Above"/>
    <m/>
    <m/>
  </r>
  <r>
    <n v="561"/>
    <s v="Doyle, Leslie"/>
    <s v="Mississippi"/>
    <x v="6"/>
    <s v="Analyst Team"/>
    <s v="Female"/>
    <d v="1979-02-21T00:00:00"/>
    <d v="1998-12-07T00:00:00"/>
    <m/>
    <n v="54000"/>
    <n v="60480.000000000007"/>
    <n v="4"/>
    <n v="0.12"/>
    <s v="40000-60000$"/>
    <m/>
    <m/>
  </r>
  <r>
    <n v="562"/>
    <s v="Curry, Hunyen"/>
    <s v="Illinois"/>
    <x v="6"/>
    <s v="Account Management"/>
    <s v="Male"/>
    <d v="1971-08-24T00:00:00"/>
    <d v="2001-12-24T00:00:00"/>
    <m/>
    <n v="15054"/>
    <n v="16860.480000000003"/>
    <n v="4"/>
    <n v="0.12"/>
    <s v="0-20000$"/>
    <m/>
    <m/>
  </r>
  <r>
    <n v="563"/>
    <s v="Wells, Carlos"/>
    <s v="New Jersey"/>
    <x v="6"/>
    <s v="Account Management"/>
    <s v="Male"/>
    <d v="1986-10-02T00:00:00"/>
    <d v="2007-12-30T00:00:00"/>
    <m/>
    <n v="53580"/>
    <n v="53580"/>
    <n v="1"/>
    <n v="0"/>
    <s v="40000-60000$"/>
    <m/>
    <m/>
  </r>
  <r>
    <n v="564"/>
    <s v="Cabe, Max"/>
    <s v="New Jersey"/>
    <x v="6"/>
    <s v="Account Management"/>
    <s v="Male"/>
    <d v="1981-11-08T00:00:00"/>
    <d v="2009-12-19T00:00:00"/>
    <d v="2012-02-08T00:00:00"/>
    <n v="30294"/>
    <n v="34838.1"/>
    <n v="5"/>
    <n v="0.15"/>
    <s v="20000-40000$"/>
    <m/>
    <m/>
  </r>
  <r>
    <n v="565"/>
    <s v="King, Taslim"/>
    <s v="Sydney"/>
    <x v="7"/>
    <s v="Quality Assurance"/>
    <s v="Male"/>
    <d v="1987-04-11T00:00:00"/>
    <d v="2011-01-18T00:00:00"/>
    <m/>
    <n v="36561.599999999999"/>
    <n v="38024.063999999998"/>
    <n v="2"/>
    <n v="0.04"/>
    <s v="20000-40000$"/>
    <m/>
    <m/>
  </r>
  <r>
    <n v="566"/>
    <s v="Adkins, Michael"/>
    <s v="London"/>
    <x v="7"/>
    <s v="Quality Assurance"/>
    <s v="Male"/>
    <d v="1973-07-01T00:00:00"/>
    <d v="2011-01-31T00:00:00"/>
    <m/>
    <n v="29808"/>
    <n v="29808"/>
    <n v="1"/>
    <n v="0"/>
    <s v="20000-40000$"/>
    <m/>
    <m/>
  </r>
  <r>
    <n v="567"/>
    <s v="Fisher, Maria"/>
    <s v="Washington, D.C."/>
    <x v="7"/>
    <s v="Quality Assurance"/>
    <s v="Female"/>
    <d v="1983-03-10T00:00:00"/>
    <d v="2012-01-01T00:00:00"/>
    <m/>
    <n v="65796"/>
    <n v="65796"/>
    <n v="1"/>
    <n v="0"/>
    <s v="60000-80000$"/>
    <m/>
    <m/>
  </r>
  <r>
    <n v="568"/>
    <s v="Foster, Blane"/>
    <s v="New York"/>
    <x v="7"/>
    <s v="Quality Assurance"/>
    <s v="Female"/>
    <d v="1986-04-17T00:00:00"/>
    <d v="2008-01-11T00:00:00"/>
    <m/>
    <n v="44145.599999999999"/>
    <n v="49443.072"/>
    <n v="4"/>
    <n v="0.12"/>
    <s v="40000-60000$"/>
    <m/>
    <m/>
  </r>
  <r>
    <n v="569"/>
    <s v="Rogers, Colleen"/>
    <s v="New Jersey"/>
    <x v="7"/>
    <s v="Quality Assurance"/>
    <s v="Female"/>
    <d v="1971-08-29T00:00:00"/>
    <d v="2006-01-21T00:00:00"/>
    <m/>
    <n v="75558"/>
    <n v="75558"/>
    <n v="1"/>
    <n v="0"/>
    <s v="60000-80000$"/>
    <m/>
    <m/>
  </r>
  <r>
    <n v="570"/>
    <s v="Wilcox, Robert"/>
    <s v="Madrid"/>
    <x v="7"/>
    <s v="Quality Assurance"/>
    <s v="Male"/>
    <d v="1973-02-24T00:00:00"/>
    <d v="1998-01-11T00:00:00"/>
    <m/>
    <n v="103320"/>
    <n v="115718.40000000001"/>
    <n v="4"/>
    <n v="0.12"/>
    <s v="100000$ &amp; Above"/>
    <m/>
    <m/>
  </r>
  <r>
    <n v="571"/>
    <s v="Abbott, James"/>
    <s v="Washington, D.C."/>
    <x v="7"/>
    <s v="Quality Assurance"/>
    <s v="Male"/>
    <d v="1978-04-17T00:00:00"/>
    <d v="2000-01-01T00:00:00"/>
    <m/>
    <n v="35112"/>
    <n v="39325.440000000002"/>
    <n v="4"/>
    <n v="0.12"/>
    <s v="20000-40000$"/>
    <m/>
    <m/>
  </r>
  <r>
    <n v="572"/>
    <s v="Kirk, Chris"/>
    <s v="Illinois"/>
    <x v="7"/>
    <s v="Quality Assurance"/>
    <s v="Male"/>
    <d v="1977-10-30T00:00:00"/>
    <d v="2000-01-06T00:00:00"/>
    <m/>
    <n v="25188"/>
    <n v="28210.560000000001"/>
    <n v="4"/>
    <n v="0.12"/>
    <s v="20000-40000$"/>
    <m/>
    <m/>
  </r>
  <r>
    <n v="573"/>
    <s v="Black, Cliff"/>
    <s v="London"/>
    <x v="7"/>
    <s v="Quality Assurance"/>
    <s v="Male"/>
    <d v="1983-11-07T00:00:00"/>
    <d v="2003-01-04T00:00:00"/>
    <m/>
    <n v="98988"/>
    <n v="113836.2"/>
    <n v="5"/>
    <n v="0.15"/>
    <s v="80000-100000$"/>
    <m/>
    <m/>
  </r>
  <r>
    <n v="574"/>
    <s v="Johnson, Mary Jo"/>
    <s v="New Jersey"/>
    <x v="7"/>
    <s v="Quality Assurance"/>
    <s v="Female"/>
    <d v="1982-03-23T00:00:00"/>
    <d v="2008-01-01T00:00:00"/>
    <m/>
    <n v="100452"/>
    <n v="100452"/>
    <s v="NA"/>
    <n v="0"/>
    <s v="100000$ &amp; Above"/>
    <m/>
    <m/>
  </r>
  <r>
    <n v="575"/>
    <s v="Moreno, Chris"/>
    <s v="Tennessee"/>
    <x v="7"/>
    <s v="Quality Assurance"/>
    <s v="Male"/>
    <d v="1985-09-20T00:00:00"/>
    <d v="2009-01-02T00:00:00"/>
    <d v="2011-07-04T00:00:00"/>
    <n v="86472"/>
    <n v="89930.880000000005"/>
    <n v="2"/>
    <n v="0.04"/>
    <s v="80000-100000$"/>
    <m/>
    <m/>
  </r>
  <r>
    <n v="576"/>
    <s v="Alvarez, Steven"/>
    <s v="Delhi"/>
    <x v="7"/>
    <s v="Quality Assurance"/>
    <s v="Male"/>
    <d v="1981-09-03T00:00:00"/>
    <d v="2011-02-13T00:00:00"/>
    <m/>
    <n v="107340"/>
    <n v="111633.60000000001"/>
    <n v="2"/>
    <n v="0.04"/>
    <s v="100000$ &amp; Above"/>
    <m/>
    <m/>
  </r>
  <r>
    <n v="577"/>
    <s v="Strong, Lisa"/>
    <s v="Washington, D.C."/>
    <x v="7"/>
    <s v="Quality Assurance"/>
    <s v="Female"/>
    <d v="1988-07-10T00:00:00"/>
    <d v="2007-02-10T00:00:00"/>
    <m/>
    <n v="65124"/>
    <n v="65124"/>
    <s v="NA"/>
    <n v="0"/>
    <s v="60000-80000$"/>
    <m/>
    <m/>
  </r>
  <r>
    <n v="578"/>
    <s v="Charles, Jeffrey"/>
    <s v="Madrid"/>
    <x v="7"/>
    <s v="Quality Assurance"/>
    <s v="Male"/>
    <d v="1970-02-03T00:00:00"/>
    <d v="2007-02-21T00:00:00"/>
    <m/>
    <n v="54132"/>
    <n v="56297.279999999999"/>
    <n v="2"/>
    <n v="0.04"/>
    <s v="40000-60000$"/>
    <m/>
    <m/>
  </r>
  <r>
    <n v="579"/>
    <s v="Mason, Suzanne"/>
    <s v="Tennessee"/>
    <x v="7"/>
    <s v="Quality Assurance"/>
    <s v="Female"/>
    <d v="1984-09-18T00:00:00"/>
    <d v="2007-02-28T00:00:00"/>
    <m/>
    <n v="80188.800000000003"/>
    <n v="83396.351999999999"/>
    <n v="2"/>
    <n v="0.04"/>
    <s v="80000-100000$"/>
    <m/>
    <m/>
  </r>
  <r>
    <n v="580"/>
    <s v="Acosta, Robert"/>
    <s v="Tennessee"/>
    <x v="7"/>
    <s v="Quality Assurance"/>
    <s v="Male"/>
    <d v="1981-09-02T00:00:00"/>
    <d v="2007-02-24T00:00:00"/>
    <m/>
    <n v="46800"/>
    <n v="53819.999999999993"/>
    <n v="5"/>
    <n v="0.15"/>
    <s v="40000-60000$"/>
    <m/>
    <m/>
  </r>
  <r>
    <n v="581"/>
    <s v="Pugh, Lawrence"/>
    <s v="Sydney"/>
    <x v="7"/>
    <s v="Quality Assurance"/>
    <s v="Female"/>
    <d v="1966-04-21T00:00:00"/>
    <d v="1998-02-16T00:00:00"/>
    <m/>
    <n v="47436"/>
    <n v="54551.399999999994"/>
    <n v="5"/>
    <n v="0.15"/>
    <s v="40000-60000$"/>
    <m/>
    <m/>
  </r>
  <r>
    <n v="582"/>
    <s v="McDaniel, Tamara"/>
    <s v="Illinois"/>
    <x v="7"/>
    <s v="Quality Assurance"/>
    <s v="Female"/>
    <d v="1971-04-29T00:00:00"/>
    <d v="1999-02-05T00:00:00"/>
    <m/>
    <n v="41976"/>
    <n v="43655.040000000001"/>
    <n v="2"/>
    <n v="0.04"/>
    <s v="40000-60000$"/>
    <m/>
    <m/>
  </r>
  <r>
    <n v="583"/>
    <s v="Hoffman, Brian D"/>
    <s v="New York"/>
    <x v="7"/>
    <s v="Quality Assurance"/>
    <s v="Male"/>
    <d v="1975-02-10T00:00:00"/>
    <d v="1999-02-23T00:00:00"/>
    <m/>
    <n v="63972"/>
    <n v="73567.799999999988"/>
    <n v="5"/>
    <n v="0.15"/>
    <s v="60000-80000$"/>
    <m/>
    <m/>
  </r>
  <r>
    <n v="584"/>
    <s v="Carpenter, Ronald"/>
    <s v="New Jersey"/>
    <x v="7"/>
    <s v="Quality Assurance"/>
    <s v="Male"/>
    <d v="1973-09-21T00:00:00"/>
    <d v="2000-02-01T00:00:00"/>
    <m/>
    <n v="18662.400000000001"/>
    <n v="20901.888000000003"/>
    <n v="4"/>
    <n v="0.12"/>
    <s v="0-20000$"/>
    <m/>
    <m/>
  </r>
  <r>
    <n v="585"/>
    <s v="Stevens, Andrew"/>
    <s v="London"/>
    <x v="7"/>
    <s v="Quality Assurance"/>
    <s v="Male"/>
    <d v="1979-01-13T00:00:00"/>
    <d v="2004-02-10T00:00:00"/>
    <m/>
    <n v="77508"/>
    <n v="77508"/>
    <n v="1"/>
    <n v="0"/>
    <s v="60000-80000$"/>
    <m/>
    <m/>
  </r>
  <r>
    <n v="586"/>
    <s v="Harrell, Cristin"/>
    <s v="Madrid"/>
    <x v="7"/>
    <s v="Quality Assurance"/>
    <s v="Female"/>
    <d v="1978-12-13T00:00:00"/>
    <d v="2011-02-07T00:00:00"/>
    <m/>
    <n v="96312"/>
    <n v="96312"/>
    <s v="NA"/>
    <n v="0"/>
    <s v="80000-100000$"/>
    <m/>
    <m/>
  </r>
  <r>
    <n v="587"/>
    <s v="Dyer, Carrie"/>
    <s v="New Jersey"/>
    <x v="7"/>
    <s v="Quality Assurance"/>
    <s v="Female"/>
    <d v="1973-09-03T00:00:00"/>
    <d v="2012-03-22T00:00:00"/>
    <m/>
    <n v="78685.2"/>
    <n v="78685.2"/>
    <s v="NA"/>
    <n v="0"/>
    <s v="60000-80000$"/>
    <m/>
    <m/>
  </r>
  <r>
    <n v="588"/>
    <s v="Blankenship, Roger"/>
    <s v="Tennessee"/>
    <x v="7"/>
    <s v="Quality Assurance"/>
    <s v="Male"/>
    <d v="1971-02-27T00:00:00"/>
    <d v="2006-03-08T00:00:00"/>
    <m/>
    <n v="94452"/>
    <n v="105786.24000000001"/>
    <n v="4"/>
    <n v="0.12"/>
    <s v="80000-100000$"/>
    <m/>
    <m/>
  </r>
  <r>
    <n v="589"/>
    <s v="Barnes, Grant"/>
    <s v="Illinois"/>
    <x v="7"/>
    <s v="Quality Assurance"/>
    <s v="Male"/>
    <d v="1975-05-22T00:00:00"/>
    <d v="1998-03-07T00:00:00"/>
    <m/>
    <n v="15403.2"/>
    <n v="17713.68"/>
    <n v="5"/>
    <n v="0.15"/>
    <s v="0-20000$"/>
    <m/>
    <m/>
  </r>
  <r>
    <n v="590"/>
    <s v="Turner, Ray"/>
    <s v="Mississippi"/>
    <x v="7"/>
    <s v="Quality Assurance"/>
    <s v="Male"/>
    <d v="1968-06-12T00:00:00"/>
    <d v="1998-03-15T00:00:00"/>
    <m/>
    <n v="21494.400000000001"/>
    <n v="24718.560000000001"/>
    <n v="5"/>
    <n v="0.15"/>
    <s v="20000-40000$"/>
    <m/>
    <m/>
  </r>
  <r>
    <n v="591"/>
    <s v="Solomon, Michael"/>
    <s v="New York"/>
    <x v="7"/>
    <s v="Quality Assurance"/>
    <s v="Male"/>
    <d v="1975-10-09T00:00:00"/>
    <d v="1999-03-26T00:00:00"/>
    <d v="2010-04-02T00:00:00"/>
    <n v="70092"/>
    <n v="80605.799999999988"/>
    <n v="5"/>
    <n v="0.15"/>
    <s v="60000-80000$"/>
    <m/>
    <m/>
  </r>
  <r>
    <n v="592"/>
    <s v="Clark, William"/>
    <s v="Illinois"/>
    <x v="7"/>
    <s v="Quality Assurance"/>
    <s v="Male"/>
    <d v="1978-06-22T00:00:00"/>
    <d v="2006-03-17T00:00:00"/>
    <m/>
    <n v="103116"/>
    <n v="107240.64"/>
    <n v="2"/>
    <n v="0.04"/>
    <s v="100000$ &amp; Above"/>
    <m/>
    <m/>
  </r>
  <r>
    <n v="593"/>
    <s v="Tyler, Javier"/>
    <s v="Mississippi"/>
    <x v="7"/>
    <s v="Quality Assurance"/>
    <s v="Male"/>
    <d v="1986-04-07T00:00:00"/>
    <d v="2007-03-12T00:00:00"/>
    <m/>
    <n v="52320"/>
    <n v="60167.999999999993"/>
    <n v="5"/>
    <n v="0.15"/>
    <s v="40000-60000$"/>
    <m/>
    <m/>
  </r>
  <r>
    <n v="594"/>
    <s v="Owens, Dwight"/>
    <s v="Illinois"/>
    <x v="7"/>
    <s v="Quality Assurance"/>
    <s v="Male"/>
    <d v="1970-10-26T00:00:00"/>
    <d v="2012-04-17T00:00:00"/>
    <m/>
    <n v="82164"/>
    <n v="92023.680000000008"/>
    <n v="4"/>
    <n v="0.12"/>
    <s v="80000-100000$"/>
    <m/>
    <m/>
  </r>
  <r>
    <n v="595"/>
    <s v="Schroeder, Bennet"/>
    <s v="Tennessee"/>
    <x v="7"/>
    <s v="Quality Assurance"/>
    <s v="Male"/>
    <d v="1972-01-04T00:00:00"/>
    <d v="2007-04-11T00:00:00"/>
    <m/>
    <n v="99240"/>
    <n v="99240"/>
    <s v="NA"/>
    <n v="0"/>
    <s v="80000-100000$"/>
    <m/>
    <m/>
  </r>
  <r>
    <n v="596"/>
    <s v="Henry, Craig"/>
    <s v="Sydney"/>
    <x v="7"/>
    <s v="Quality Assurance"/>
    <s v="Male"/>
    <d v="1971-10-10T00:00:00"/>
    <d v="1998-04-11T00:00:00"/>
    <m/>
    <n v="84336"/>
    <n v="84336"/>
    <s v="NA"/>
    <n v="0"/>
    <s v="80000-100000$"/>
    <m/>
    <m/>
  </r>
  <r>
    <n v="597"/>
    <s v="Guzman, Don"/>
    <s v="Tennessee"/>
    <x v="7"/>
    <s v="Quality Assurance"/>
    <s v="Male"/>
    <d v="1964-12-19T00:00:00"/>
    <d v="2000-04-26T00:00:00"/>
    <m/>
    <n v="93312"/>
    <n v="93312"/>
    <s v="NA"/>
    <n v="0"/>
    <s v="80000-100000$"/>
    <m/>
    <m/>
  </r>
  <r>
    <n v="598"/>
    <s v="Marks, LaReina"/>
    <s v="Illinois"/>
    <x v="7"/>
    <s v="Quality Assurance"/>
    <s v="Female"/>
    <d v="1986-10-14T00:00:00"/>
    <d v="2006-05-19T00:00:00"/>
    <m/>
    <n v="45324"/>
    <n v="52122.6"/>
    <n v="5"/>
    <n v="0.15"/>
    <s v="40000-60000$"/>
    <m/>
    <m/>
  </r>
  <r>
    <n v="599"/>
    <s v="Aguilar, Kevin"/>
    <s v="Illinois"/>
    <x v="7"/>
    <s v="Quality Assurance"/>
    <s v="Male"/>
    <d v="1975-11-12T00:00:00"/>
    <d v="1999-05-10T00:00:00"/>
    <m/>
    <n v="46800"/>
    <n v="46800"/>
    <s v="NA"/>
    <n v="0"/>
    <s v="40000-60000$"/>
    <m/>
    <m/>
  </r>
  <r>
    <n v="600"/>
    <s v="Gaines, Sheela"/>
    <s v="Sydney"/>
    <x v="7"/>
    <s v="Quality Assurance"/>
    <s v="Female"/>
    <d v="1979-05-07T00:00:00"/>
    <d v="1999-06-01T00:00:00"/>
    <m/>
    <n v="83040"/>
    <n v="93004.800000000003"/>
    <n v="4"/>
    <n v="0.12"/>
    <s v="80000-100000$"/>
    <m/>
    <m/>
  </r>
  <r>
    <n v="601"/>
    <s v="Rush, Lateef"/>
    <s v="Illinois"/>
    <x v="7"/>
    <s v="Quality Assurance"/>
    <s v="Female"/>
    <d v="1984-07-24T00:00:00"/>
    <d v="2003-06-03T00:00:00"/>
    <m/>
    <n v="34230"/>
    <n v="38337.600000000006"/>
    <n v="4"/>
    <n v="0.12"/>
    <s v="20000-40000$"/>
    <m/>
    <m/>
  </r>
  <r>
    <n v="602"/>
    <s v="Munoz, Michael"/>
    <s v="Illinois"/>
    <x v="7"/>
    <s v="Quality Assurance"/>
    <s v="Male"/>
    <d v="1972-09-08T00:00:00"/>
    <d v="2003-06-21T00:00:00"/>
    <m/>
    <n v="35052"/>
    <n v="40309.799999999996"/>
    <n v="5"/>
    <n v="0.15"/>
    <s v="20000-40000$"/>
    <m/>
    <m/>
  </r>
  <r>
    <n v="603"/>
    <s v="Horton, Cleatis"/>
    <s v="Sydney"/>
    <x v="7"/>
    <s v="Quality Assurance"/>
    <s v="Female"/>
    <d v="1974-02-25T00:00:00"/>
    <d v="2010-06-21T00:00:00"/>
    <m/>
    <n v="25896"/>
    <n v="25896"/>
    <s v="NA"/>
    <n v="0"/>
    <s v="20000-40000$"/>
    <m/>
    <m/>
  </r>
  <r>
    <n v="604"/>
    <s v="Lane, Brandyn"/>
    <s v="Delhi"/>
    <x v="7"/>
    <s v="Quality Assurance"/>
    <s v="Female"/>
    <d v="1984-10-17T00:00:00"/>
    <d v="2011-07-02T00:00:00"/>
    <m/>
    <n v="55980"/>
    <n v="58219.200000000004"/>
    <n v="2"/>
    <n v="0.04"/>
    <s v="40000-60000$"/>
    <m/>
    <m/>
  </r>
  <r>
    <n v="605"/>
    <s v="Duncan, George"/>
    <s v="Mississippi"/>
    <x v="7"/>
    <s v="Quality Assurance"/>
    <s v="Male"/>
    <d v="1984-10-09T00:00:00"/>
    <d v="2007-07-10T00:00:00"/>
    <m/>
    <n v="65040"/>
    <n v="72844.800000000003"/>
    <n v="4"/>
    <n v="0.12"/>
    <s v="60000-80000$"/>
    <m/>
    <m/>
  </r>
  <r>
    <n v="606"/>
    <s v="Bruce, Kevin"/>
    <s v="Delhi"/>
    <x v="7"/>
    <s v="Quality Assurance"/>
    <s v="Male"/>
    <d v="1982-01-17T00:00:00"/>
    <d v="2007-07-30T00:00:00"/>
    <m/>
    <n v="31780.799999999999"/>
    <n v="36547.919999999998"/>
    <n v="5"/>
    <n v="0.15"/>
    <s v="20000-40000$"/>
    <m/>
    <m/>
  </r>
  <r>
    <n v="607"/>
    <s v="Ruiz, Randall"/>
    <s v="New Jersey"/>
    <x v="7"/>
    <s v="Quality Assurance"/>
    <s v="Male"/>
    <d v="1972-08-27T00:00:00"/>
    <d v="1999-07-19T00:00:00"/>
    <m/>
    <n v="80424"/>
    <n v="80424"/>
    <n v="1"/>
    <n v="0"/>
    <s v="80000-100000$"/>
    <m/>
    <m/>
  </r>
  <r>
    <n v="608"/>
    <s v="Warner, Stephen"/>
    <s v="London"/>
    <x v="7"/>
    <s v="Quality Assurance"/>
    <s v="Male"/>
    <d v="1972-07-20T00:00:00"/>
    <d v="2001-07-10T00:00:00"/>
    <m/>
    <n v="56136"/>
    <n v="58381.440000000002"/>
    <n v="2"/>
    <n v="0.04"/>
    <s v="40000-60000$"/>
    <m/>
    <m/>
  </r>
  <r>
    <n v="609"/>
    <s v="Glenn, Christopher"/>
    <s v="Tennessee"/>
    <x v="7"/>
    <s v="Quality Assurance"/>
    <s v="Male"/>
    <d v="1975-06-24T00:00:00"/>
    <d v="2003-07-13T00:00:00"/>
    <m/>
    <n v="58488"/>
    <n v="58488"/>
    <n v="1"/>
    <n v="0"/>
    <s v="40000-60000$"/>
    <m/>
    <m/>
  </r>
  <r>
    <n v="610"/>
    <s v="Vega, Alexandra"/>
    <s v="Madrid"/>
    <x v="7"/>
    <s v="Quality Assurance"/>
    <s v="Male"/>
    <d v="1984-10-01T00:00:00"/>
    <d v="2006-07-04T00:00:00"/>
    <m/>
    <n v="88272"/>
    <n v="88272"/>
    <s v="NA"/>
    <n v="0"/>
    <s v="80000-100000$"/>
    <m/>
    <m/>
  </r>
  <r>
    <n v="611"/>
    <s v="Murphy, Jeff"/>
    <s v="New Jersey"/>
    <x v="7"/>
    <s v="Quality Assurance"/>
    <s v="Male"/>
    <d v="1983-09-15T00:00:00"/>
    <d v="2011-08-04T00:00:00"/>
    <m/>
    <n v="81504"/>
    <n v="91284.48000000001"/>
    <n v="4"/>
    <n v="0.12"/>
    <s v="80000-100000$"/>
    <m/>
    <m/>
  </r>
  <r>
    <n v="612"/>
    <s v="Middleton, Jen"/>
    <s v="Sydney"/>
    <x v="7"/>
    <s v="Quality Assurance"/>
    <s v="Female"/>
    <d v="1979-01-25T00:00:00"/>
    <d v="1998-08-05T00:00:00"/>
    <d v="2003-02-23T00:00:00"/>
    <n v="94740"/>
    <n v="94740"/>
    <n v="1"/>
    <n v="0"/>
    <s v="80000-100000$"/>
    <m/>
    <m/>
  </r>
  <r>
    <n v="613"/>
    <s v="Walter, Michael"/>
    <s v="Madrid"/>
    <x v="7"/>
    <s v="Quality Assurance"/>
    <s v="Male"/>
    <d v="1988-04-06T00:00:00"/>
    <d v="2012-09-05T00:00:00"/>
    <m/>
    <n v="103488"/>
    <n v="103488"/>
    <n v="1"/>
    <n v="0"/>
    <s v="100000$ &amp; Above"/>
    <m/>
    <m/>
  </r>
  <r>
    <n v="614"/>
    <s v="Ferguson, John"/>
    <s v="London"/>
    <x v="7"/>
    <s v="Quality Assurance"/>
    <s v="Male"/>
    <d v="1976-02-28T00:00:00"/>
    <d v="2006-09-15T00:00:00"/>
    <m/>
    <n v="51288"/>
    <n v="53339.520000000004"/>
    <n v="2"/>
    <n v="0.04"/>
    <s v="40000-60000$"/>
    <m/>
    <m/>
  </r>
  <r>
    <n v="615"/>
    <s v="Dennis, Paul"/>
    <s v="Washington, D.C."/>
    <x v="7"/>
    <s v="Quality Assurance"/>
    <s v="Male"/>
    <d v="1973-02-06T00:00:00"/>
    <d v="1999-09-03T00:00:00"/>
    <m/>
    <n v="72960"/>
    <n v="81715.200000000012"/>
    <n v="4"/>
    <n v="0.12"/>
    <s v="60000-80000$"/>
    <m/>
    <m/>
  </r>
  <r>
    <n v="616"/>
    <s v="Collier, Dean"/>
    <s v="Tennessee"/>
    <x v="7"/>
    <s v="Quality Assurance"/>
    <s v="Male"/>
    <d v="1964-11-23T00:00:00"/>
    <d v="1999-09-04T00:00:00"/>
    <m/>
    <n v="55056"/>
    <n v="63314.399999999994"/>
    <n v="5"/>
    <n v="0.15"/>
    <s v="40000-60000$"/>
    <m/>
    <m/>
  </r>
  <r>
    <n v="617"/>
    <s v="Santiago, Michael"/>
    <s v="Illinois"/>
    <x v="7"/>
    <s v="Quality Assurance"/>
    <s v="Male"/>
    <d v="1970-05-28T00:00:00"/>
    <d v="1999-09-20T00:00:00"/>
    <m/>
    <n v="56820"/>
    <n v="56820"/>
    <n v="1"/>
    <n v="0"/>
    <s v="40000-60000$"/>
    <m/>
    <m/>
  </r>
  <r>
    <n v="618"/>
    <s v="Paul, Michael"/>
    <s v="Delhi"/>
    <x v="7"/>
    <s v="Quality Assurance"/>
    <s v="Male"/>
    <d v="1976-06-23T00:00:00"/>
    <d v="2004-09-07T00:00:00"/>
    <m/>
    <n v="38292"/>
    <n v="44035.799999999996"/>
    <n v="5"/>
    <n v="0.15"/>
    <s v="20000-40000$"/>
    <m/>
    <m/>
  </r>
  <r>
    <n v="619"/>
    <s v="Branch, Brady"/>
    <s v="Sydney"/>
    <x v="7"/>
    <s v="Quality Assurance"/>
    <s v="Male"/>
    <d v="1971-02-02T00:00:00"/>
    <d v="2008-09-29T00:00:00"/>
    <m/>
    <n v="51984"/>
    <n v="59781.599999999999"/>
    <n v="5"/>
    <n v="0.15"/>
    <s v="40000-60000$"/>
    <m/>
    <m/>
  </r>
  <r>
    <n v="620"/>
    <s v="Hughes, Kevin"/>
    <s v="Madrid"/>
    <x v="7"/>
    <s v="Quality Assurance"/>
    <s v="Male"/>
    <d v="1982-08-04T00:00:00"/>
    <d v="2009-09-22T00:00:00"/>
    <m/>
    <n v="27828"/>
    <n v="32002.199999999997"/>
    <n v="5"/>
    <n v="0.15"/>
    <s v="20000-40000$"/>
    <m/>
    <m/>
  </r>
  <r>
    <n v="621"/>
    <s v="Harrington, Aron"/>
    <s v="Mississippi"/>
    <x v="7"/>
    <s v="Quality Assurance"/>
    <s v="Male"/>
    <d v="1983-02-18T00:00:00"/>
    <d v="2012-10-13T00:00:00"/>
    <m/>
    <n v="31062"/>
    <n v="35721.299999999996"/>
    <n v="5"/>
    <n v="0.15"/>
    <s v="20000-40000$"/>
    <m/>
    <m/>
  </r>
  <r>
    <n v="622"/>
    <s v="Hatfield, Carl"/>
    <s v="New Jersey"/>
    <x v="7"/>
    <s v="Quality Assurance"/>
    <s v="Male"/>
    <d v="1970-01-04T00:00:00"/>
    <d v="2010-10-18T00:00:00"/>
    <m/>
    <n v="75636"/>
    <n v="75636"/>
    <n v="1"/>
    <n v="0"/>
    <s v="60000-80000$"/>
    <m/>
    <m/>
  </r>
  <r>
    <n v="623"/>
    <s v="Torres, Bruce"/>
    <s v="London"/>
    <x v="7"/>
    <s v="Quality Assurance"/>
    <s v="Male"/>
    <d v="1984-10-23T00:00:00"/>
    <d v="2006-10-12T00:00:00"/>
    <m/>
    <n v="38544"/>
    <n v="38544"/>
    <n v="1"/>
    <n v="0"/>
    <s v="20000-40000$"/>
    <m/>
    <m/>
  </r>
  <r>
    <n v="624"/>
    <s v="McCormick, Hsi"/>
    <s v="London"/>
    <x v="7"/>
    <s v="Quality Assurance"/>
    <s v="Female"/>
    <d v="1978-01-01T00:00:00"/>
    <d v="1998-10-02T00:00:00"/>
    <m/>
    <n v="70860"/>
    <n v="79363.200000000012"/>
    <n v="4"/>
    <n v="0.12"/>
    <s v="60000-80000$"/>
    <m/>
    <m/>
  </r>
  <r>
    <n v="625"/>
    <s v="Miles, Kenneth"/>
    <s v="Delhi"/>
    <x v="7"/>
    <s v="Quality Assurance"/>
    <s v="Male"/>
    <d v="1979-06-08T00:00:00"/>
    <d v="1998-10-10T00:00:00"/>
    <m/>
    <n v="95532"/>
    <n v="99353.279999999999"/>
    <n v="2"/>
    <n v="0.04"/>
    <s v="80000-100000$"/>
    <m/>
    <m/>
  </r>
  <r>
    <n v="626"/>
    <s v="Massey, Mark"/>
    <s v="Tennessee"/>
    <x v="7"/>
    <s v="Quality Assurance"/>
    <s v="Male"/>
    <d v="1977-03-15T00:00:00"/>
    <d v="1998-10-13T00:00:00"/>
    <m/>
    <n v="80888.399999999994"/>
    <n v="93021.659999999989"/>
    <n v="5"/>
    <n v="0.15"/>
    <s v="80000-100000$"/>
    <m/>
    <m/>
  </r>
  <r>
    <n v="627"/>
    <s v="Cooper, Lisa"/>
    <s v="Illinois"/>
    <x v="7"/>
    <s v="Quality Assurance"/>
    <s v="Female"/>
    <d v="1985-10-21T00:00:00"/>
    <d v="2008-10-24T00:00:00"/>
    <m/>
    <n v="35196"/>
    <n v="40475.399999999994"/>
    <n v="5"/>
    <n v="0.15"/>
    <s v="20000-40000$"/>
    <m/>
    <m/>
  </r>
  <r>
    <n v="628"/>
    <s v="Monroe, Justin"/>
    <s v="Delhi"/>
    <x v="7"/>
    <s v="Quality Assurance"/>
    <s v="Male"/>
    <d v="1989-07-11T00:00:00"/>
    <d v="2011-11-06T00:00:00"/>
    <m/>
    <n v="75660"/>
    <n v="75660"/>
    <s v="NA"/>
    <n v="0"/>
    <s v="60000-80000$"/>
    <m/>
    <m/>
  </r>
  <r>
    <n v="629"/>
    <s v="Obrien, Madelyn"/>
    <s v="New Jersey"/>
    <x v="7"/>
    <s v="Quality Assurance"/>
    <s v="Female"/>
    <d v="1976-05-09T00:00:00"/>
    <d v="2012-11-06T00:00:00"/>
    <m/>
    <n v="66828"/>
    <n v="69501.119999999995"/>
    <n v="2"/>
    <n v="0.04"/>
    <s v="60000-80000$"/>
    <m/>
    <m/>
  </r>
  <r>
    <n v="630"/>
    <s v="Woods, Marcus"/>
    <s v="Tennessee"/>
    <x v="7"/>
    <s v="Quality Assurance"/>
    <s v="Male"/>
    <d v="1975-02-06T00:00:00"/>
    <d v="2007-11-12T00:00:00"/>
    <m/>
    <n v="58188"/>
    <n v="60515.520000000004"/>
    <n v="2"/>
    <n v="0.04"/>
    <s v="40000-60000$"/>
    <m/>
    <m/>
  </r>
  <r>
    <n v="631"/>
    <s v="Hoover, Evangeline"/>
    <s v="New Jersey"/>
    <x v="7"/>
    <s v="Quality Assurance"/>
    <s v="Female"/>
    <d v="1979-07-13T00:00:00"/>
    <d v="2010-11-04T00:00:00"/>
    <d v="2012-01-09T00:00:00"/>
    <n v="79728"/>
    <n v="79728"/>
    <s v="NA"/>
    <n v="0"/>
    <s v="60000-80000$"/>
    <m/>
    <m/>
  </r>
  <r>
    <n v="632"/>
    <s v="Dean, Gayla"/>
    <s v="London"/>
    <x v="7"/>
    <s v="Quality Assurance"/>
    <s v="Male"/>
    <d v="1970-03-22T00:00:00"/>
    <d v="1999-11-15T00:00:00"/>
    <m/>
    <n v="65808"/>
    <n v="73704.960000000006"/>
    <n v="4"/>
    <n v="0.12"/>
    <s v="60000-80000$"/>
    <m/>
    <m/>
  </r>
  <r>
    <n v="633"/>
    <s v="Holt, Robert"/>
    <s v="Sydney"/>
    <x v="7"/>
    <s v="Quality Assurance"/>
    <s v="Male"/>
    <d v="1981-02-28T00:00:00"/>
    <d v="2008-12-15T00:00:00"/>
    <m/>
    <n v="64680"/>
    <n v="74382"/>
    <n v="5"/>
    <n v="0.15"/>
    <s v="60000-80000$"/>
    <m/>
    <m/>
  </r>
  <r>
    <n v="634"/>
    <s v="Hodge, Craig"/>
    <s v="New York"/>
    <x v="7"/>
    <s v="Quality Assurance"/>
    <s v="Male"/>
    <d v="1982-10-20T00:00:00"/>
    <d v="2007-12-01T00:00:00"/>
    <m/>
    <n v="28430.400000000001"/>
    <n v="31842.048000000006"/>
    <n v="4"/>
    <n v="0.12"/>
    <s v="20000-40000$"/>
    <m/>
    <m/>
  </r>
  <r>
    <n v="635"/>
    <s v="Avila, Jody"/>
    <s v="Sydney"/>
    <x v="7"/>
    <s v="Quality Assurance"/>
    <s v="Male"/>
    <d v="1980-11-15T00:00:00"/>
    <d v="2010-12-03T00:00:00"/>
    <m/>
    <n v="40209.599999999999"/>
    <n v="45034.752"/>
    <n v="4"/>
    <n v="0.12"/>
    <s v="40000-60000$"/>
    <m/>
    <m/>
  </r>
  <r>
    <n v="636"/>
    <s v="Velez, Letitia"/>
    <s v="Madrid"/>
    <x v="7"/>
    <s v="Quality Assurance"/>
    <s v="Female"/>
    <d v="1973-07-11T00:00:00"/>
    <d v="2010-12-09T00:00:00"/>
    <m/>
    <n v="41196"/>
    <n v="41196"/>
    <s v="NA"/>
    <n v="0"/>
    <s v="40000-60000$"/>
    <m/>
    <m/>
  </r>
  <r>
    <n v="637"/>
    <s v="Baldwin, Ray"/>
    <s v="London"/>
    <x v="7"/>
    <s v="Quality Assurance"/>
    <s v="Male"/>
    <d v="1981-04-17T00:00:00"/>
    <d v="1999-12-20T00:00:00"/>
    <m/>
    <n v="57900"/>
    <n v="57900"/>
    <s v="NA"/>
    <n v="0"/>
    <s v="40000-60000$"/>
    <m/>
    <m/>
  </r>
  <r>
    <n v="638"/>
    <s v="George, Jessica"/>
    <s v="Mississippi"/>
    <x v="7"/>
    <s v="Quality Control"/>
    <s v="Female"/>
    <d v="1974-09-26T00:00:00"/>
    <d v="2007-01-05T00:00:00"/>
    <m/>
    <n v="84180"/>
    <n v="87547.199999999997"/>
    <n v="2"/>
    <n v="0.04"/>
    <s v="80000-100000$"/>
    <m/>
    <m/>
  </r>
  <r>
    <n v="639"/>
    <s v="Rodgers, Daniel"/>
    <s v="Tennessee"/>
    <x v="7"/>
    <s v="Quality Control"/>
    <s v="Male"/>
    <d v="1977-10-29T00:00:00"/>
    <d v="2007-01-08T00:00:00"/>
    <m/>
    <n v="75948"/>
    <n v="87340.2"/>
    <n v="5"/>
    <n v="0.15"/>
    <s v="60000-80000$"/>
    <m/>
    <m/>
  </r>
  <r>
    <n v="640"/>
    <s v="Giles, Kathleen"/>
    <s v="Tennessee"/>
    <x v="7"/>
    <s v="Quality Control"/>
    <s v="Female"/>
    <d v="1976-06-01T00:00:00"/>
    <d v="2007-01-09T00:00:00"/>
    <m/>
    <n v="55692"/>
    <n v="57919.68"/>
    <n v="2"/>
    <n v="0.04"/>
    <s v="40000-60000$"/>
    <m/>
    <m/>
  </r>
  <r>
    <n v="641"/>
    <s v="Kelley, Nancy"/>
    <s v="Tennessee"/>
    <x v="7"/>
    <s v="Quality Control"/>
    <s v="Female"/>
    <d v="1983-07-20T00:00:00"/>
    <d v="2007-01-24T00:00:00"/>
    <m/>
    <n v="77115.600000000006"/>
    <n v="77115.600000000006"/>
    <s v="NA"/>
    <n v="0"/>
    <s v="60000-80000$"/>
    <m/>
    <m/>
  </r>
  <r>
    <n v="642"/>
    <s v="Armstrong, David"/>
    <s v="Madrid"/>
    <x v="7"/>
    <s v="Quality Control"/>
    <s v="Male"/>
    <d v="1969-01-18T00:00:00"/>
    <d v="1998-01-31T00:00:00"/>
    <d v="2011-11-30T00:00:00"/>
    <n v="54036"/>
    <n v="54036"/>
    <s v="NA"/>
    <n v="0"/>
    <s v="40000-60000$"/>
    <m/>
    <m/>
  </r>
  <r>
    <n v="643"/>
    <s v="Barrett, John"/>
    <s v="Delhi"/>
    <x v="7"/>
    <s v="Quality Control"/>
    <s v="Male"/>
    <d v="1978-07-08T00:00:00"/>
    <d v="2000-01-24T00:00:00"/>
    <d v="2010-04-30T00:00:00"/>
    <n v="42552"/>
    <n v="42552"/>
    <n v="1"/>
    <n v="0"/>
    <s v="40000-60000$"/>
    <m/>
    <m/>
  </r>
  <r>
    <n v="644"/>
    <s v="Quinn, Cinnamon"/>
    <s v="Delhi"/>
    <x v="7"/>
    <s v="Quality Control"/>
    <s v="Female"/>
    <d v="1982-06-26T00:00:00"/>
    <d v="2001-01-27T00:00:00"/>
    <m/>
    <n v="20646"/>
    <n v="23742.899999999998"/>
    <n v="5"/>
    <n v="0.15"/>
    <s v="20000-40000$"/>
    <m/>
    <m/>
  </r>
  <r>
    <n v="645"/>
    <s v="Keller, Jason"/>
    <s v="Washington, D.C."/>
    <x v="7"/>
    <s v="Quality Control"/>
    <s v="Male"/>
    <d v="1973-04-16T00:00:00"/>
    <d v="2011-01-20T00:00:00"/>
    <m/>
    <n v="66612"/>
    <n v="66612"/>
    <s v="NA"/>
    <n v="0"/>
    <s v="60000-80000$"/>
    <m/>
    <m/>
  </r>
  <r>
    <n v="646"/>
    <s v="Sparks, Terri"/>
    <s v="Madrid"/>
    <x v="7"/>
    <s v="Quality Control"/>
    <s v="Male"/>
    <d v="1977-09-30T00:00:00"/>
    <d v="2011-01-25T00:00:00"/>
    <m/>
    <n v="55668"/>
    <n v="64018.2"/>
    <n v="5"/>
    <n v="0.15"/>
    <s v="40000-60000$"/>
    <m/>
    <m/>
  </r>
  <r>
    <n v="647"/>
    <s v="Lang, Dana"/>
    <s v="Mississippi"/>
    <x v="7"/>
    <s v="Quality Control"/>
    <s v="Female"/>
    <d v="1978-06-01T00:00:00"/>
    <d v="2011-02-10T00:00:00"/>
    <m/>
    <n v="29040"/>
    <n v="33396"/>
    <n v="5"/>
    <n v="0.15"/>
    <s v="20000-40000$"/>
    <m/>
    <m/>
  </r>
  <r>
    <n v="648"/>
    <s v="Singleton, David"/>
    <s v="Mississippi"/>
    <x v="7"/>
    <s v="Quality Control"/>
    <s v="Male"/>
    <d v="1982-03-12T00:00:00"/>
    <d v="2007-02-05T00:00:00"/>
    <m/>
    <n v="24090"/>
    <n v="24090"/>
    <n v="1"/>
    <n v="0"/>
    <s v="20000-40000$"/>
    <m/>
    <m/>
  </r>
  <r>
    <n v="649"/>
    <s v="Hensley, William"/>
    <s v="Illinois"/>
    <x v="7"/>
    <s v="Quality Control"/>
    <s v="Male"/>
    <d v="1984-01-12T00:00:00"/>
    <d v="2006-02-05T00:00:00"/>
    <m/>
    <n v="45192"/>
    <n v="50615.040000000008"/>
    <n v="4"/>
    <n v="0.12"/>
    <s v="40000-60000$"/>
    <m/>
    <m/>
  </r>
  <r>
    <n v="650"/>
    <s v="Blackwell, Brandon"/>
    <s v="Washington, D.C."/>
    <x v="7"/>
    <s v="Quality Control"/>
    <s v="Male"/>
    <d v="1971-01-17T00:00:00"/>
    <d v="1999-02-02T00:00:00"/>
    <m/>
    <n v="69900"/>
    <n v="72696"/>
    <n v="2"/>
    <n v="0.04"/>
    <s v="60000-80000$"/>
    <m/>
    <m/>
  </r>
  <r>
    <n v="651"/>
    <s v="Erickson, Ricky"/>
    <s v="Illinois"/>
    <x v="7"/>
    <s v="Quality Control"/>
    <s v="Male"/>
    <d v="1977-10-28T00:00:00"/>
    <d v="2010-02-26T00:00:00"/>
    <m/>
    <n v="96874.8"/>
    <n v="96874.8"/>
    <s v="NA"/>
    <n v="0"/>
    <s v="80000-100000$"/>
    <m/>
    <m/>
  </r>
  <r>
    <n v="652"/>
    <s v="Leonard, Paul"/>
    <s v="Sydney"/>
    <x v="7"/>
    <s v="Quality Control"/>
    <s v="Male"/>
    <d v="1977-05-16T00:00:00"/>
    <d v="2012-03-18T00:00:00"/>
    <m/>
    <n v="55860"/>
    <n v="62563.200000000004"/>
    <n v="4"/>
    <n v="0.12"/>
    <s v="40000-60000$"/>
    <m/>
    <m/>
  </r>
  <r>
    <n v="653"/>
    <s v="McIntosh, Jeremy"/>
    <s v="Sydney"/>
    <x v="7"/>
    <s v="Quality Control"/>
    <s v="Male"/>
    <d v="1970-11-28T00:00:00"/>
    <d v="2007-03-14T00:00:00"/>
    <m/>
    <n v="33252"/>
    <n v="33252"/>
    <s v="NA"/>
    <n v="0"/>
    <s v="20000-40000$"/>
    <m/>
    <m/>
  </r>
  <r>
    <n v="654"/>
    <s v="Ramirez, Keith"/>
    <s v="Madrid"/>
    <x v="7"/>
    <s v="Quality Control"/>
    <s v="Male"/>
    <d v="1972-05-12T00:00:00"/>
    <d v="2010-03-13T00:00:00"/>
    <m/>
    <n v="40308"/>
    <n v="46354.2"/>
    <n v="5"/>
    <n v="0.15"/>
    <s v="40000-60000$"/>
    <m/>
    <m/>
  </r>
  <r>
    <n v="655"/>
    <s v="Kramer, Faye"/>
    <s v="Madrid"/>
    <x v="7"/>
    <s v="Quality Control"/>
    <s v="Male"/>
    <d v="1984-12-28T00:00:00"/>
    <d v="2006-03-29T00:00:00"/>
    <m/>
    <n v="16428"/>
    <n v="18892.199999999997"/>
    <n v="5"/>
    <n v="0.15"/>
    <s v="0-20000$"/>
    <m/>
    <m/>
  </r>
  <r>
    <n v="656"/>
    <s v="Palmer, Terry"/>
    <s v="Delhi"/>
    <x v="7"/>
    <s v="Quality Control"/>
    <s v="Female"/>
    <d v="1977-04-02T00:00:00"/>
    <d v="1999-03-24T00:00:00"/>
    <m/>
    <n v="93216"/>
    <n v="93216"/>
    <s v="NA"/>
    <n v="0"/>
    <s v="80000-100000$"/>
    <m/>
    <m/>
  </r>
  <r>
    <n v="657"/>
    <s v="Daniels, Janet"/>
    <s v="London"/>
    <x v="7"/>
    <s v="Quality Control"/>
    <s v="Female"/>
    <d v="1973-06-17T00:00:00"/>
    <d v="2001-03-06T00:00:00"/>
    <d v="2003-08-16T00:00:00"/>
    <n v="59916"/>
    <n v="59916"/>
    <n v="1"/>
    <n v="0"/>
    <s v="40000-60000$"/>
    <m/>
    <m/>
  </r>
  <r>
    <n v="658"/>
    <s v="Graves, Michael"/>
    <s v="Delhi"/>
    <x v="7"/>
    <s v="Quality Control"/>
    <s v="Male"/>
    <d v="1978-12-18T00:00:00"/>
    <d v="2001-03-17T00:00:00"/>
    <m/>
    <n v="75672"/>
    <n v="84752.640000000014"/>
    <n v="4"/>
    <n v="0.12"/>
    <s v="60000-80000$"/>
    <m/>
    <m/>
  </r>
  <r>
    <n v="659"/>
    <s v="Hicks, Monica"/>
    <s v="Delhi"/>
    <x v="7"/>
    <s v="Quality Control"/>
    <s v="Female"/>
    <d v="1976-09-04T00:00:00"/>
    <d v="2008-03-27T00:00:00"/>
    <m/>
    <n v="39456"/>
    <n v="39456"/>
    <s v="NA"/>
    <n v="0"/>
    <s v="20000-40000$"/>
    <m/>
    <m/>
  </r>
  <r>
    <n v="660"/>
    <s v="Newman, Aria"/>
    <s v="Tennessee"/>
    <x v="7"/>
    <s v="Quality Control"/>
    <s v="Male"/>
    <d v="1981-09-17T00:00:00"/>
    <d v="2007-03-30T00:00:00"/>
    <m/>
    <n v="30828"/>
    <n v="32061.120000000003"/>
    <n v="2"/>
    <n v="0.04"/>
    <s v="20000-40000$"/>
    <m/>
    <m/>
  </r>
  <r>
    <n v="661"/>
    <s v="Zimmerman, Julian"/>
    <s v="Illinois"/>
    <x v="7"/>
    <s v="Quality Control"/>
    <s v="Female"/>
    <d v="1988-10-16T00:00:00"/>
    <d v="2008-03-28T00:00:00"/>
    <m/>
    <n v="58896"/>
    <n v="67730.399999999994"/>
    <n v="5"/>
    <n v="0.15"/>
    <s v="40000-60000$"/>
    <m/>
    <m/>
  </r>
  <r>
    <n v="662"/>
    <s v="Roy, Margarita"/>
    <s v="Madrid"/>
    <x v="7"/>
    <s v="Quality Control"/>
    <s v="Female"/>
    <d v="1977-05-14T00:00:00"/>
    <d v="2008-04-01T00:00:00"/>
    <m/>
    <n v="88620"/>
    <n v="92164.800000000003"/>
    <n v="2"/>
    <n v="0.04"/>
    <s v="80000-100000$"/>
    <m/>
    <m/>
  </r>
  <r>
    <n v="663"/>
    <s v="Welch, Michael"/>
    <s v="Tennessee"/>
    <x v="7"/>
    <s v="Quality Control"/>
    <s v="Male"/>
    <d v="1966-01-01T00:00:00"/>
    <d v="2000-04-03T00:00:00"/>
    <m/>
    <n v="86364"/>
    <n v="96727.680000000008"/>
    <n v="4"/>
    <n v="0.12"/>
    <s v="80000-100000$"/>
    <m/>
    <m/>
  </r>
  <r>
    <n v="664"/>
    <s v="Pennington, Gary"/>
    <s v="Tennessee"/>
    <x v="7"/>
    <s v="Quality Control"/>
    <s v="Male"/>
    <d v="1971-07-06T00:00:00"/>
    <d v="2001-04-28T00:00:00"/>
    <m/>
    <n v="94452"/>
    <n v="98230.080000000002"/>
    <n v="2"/>
    <n v="0.04"/>
    <s v="80000-100000$"/>
    <m/>
    <m/>
  </r>
  <r>
    <n v="665"/>
    <s v="Hunt, Norman"/>
    <s v="Mississippi"/>
    <x v="7"/>
    <s v="Quality Control"/>
    <s v="Male"/>
    <d v="1986-03-09T00:00:00"/>
    <d v="2011-04-04T00:00:00"/>
    <m/>
    <n v="103968"/>
    <n v="103968"/>
    <s v="NA"/>
    <n v="0"/>
    <s v="100000$ &amp; Above"/>
    <m/>
    <m/>
  </r>
  <r>
    <n v="666"/>
    <s v="Casey, Ronald"/>
    <s v="New York"/>
    <x v="7"/>
    <s v="Quality Control"/>
    <s v="Male"/>
    <d v="1975-12-17T00:00:00"/>
    <d v="2011-04-05T00:00:00"/>
    <m/>
    <n v="51588"/>
    <n v="57778.560000000005"/>
    <n v="4"/>
    <n v="0.12"/>
    <s v="40000-60000$"/>
    <m/>
    <m/>
  </r>
  <r>
    <n v="667"/>
    <s v="Grimes, Jeffrey"/>
    <s v="Sydney"/>
    <x v="7"/>
    <s v="Quality Control"/>
    <s v="Male"/>
    <d v="1973-01-26T00:00:00"/>
    <d v="2007-05-06T00:00:00"/>
    <d v="2012-10-27T00:00:00"/>
    <n v="32332.799999999999"/>
    <n v="36212.736000000004"/>
    <n v="4"/>
    <n v="0.12"/>
    <s v="20000-40000$"/>
    <m/>
    <m/>
  </r>
  <r>
    <n v="668"/>
    <s v="Sandoval, James"/>
    <s v="New Jersey"/>
    <x v="7"/>
    <s v="Quality Control"/>
    <s v="Male"/>
    <d v="1977-09-14T00:00:00"/>
    <d v="2006-05-26T00:00:00"/>
    <m/>
    <n v="34521.599999999999"/>
    <n v="34521.599999999999"/>
    <s v="NA"/>
    <n v="0"/>
    <s v="20000-40000$"/>
    <m/>
    <m/>
  </r>
  <r>
    <n v="669"/>
    <s v="Beasley, Timothy"/>
    <s v="New Jersey"/>
    <x v="7"/>
    <s v="Quality Control"/>
    <s v="Male"/>
    <d v="1979-09-06T00:00:00"/>
    <d v="2000-05-26T00:00:00"/>
    <m/>
    <n v="78384"/>
    <n v="90141.599999999991"/>
    <n v="5"/>
    <n v="0.15"/>
    <s v="60000-80000$"/>
    <m/>
    <m/>
  </r>
  <r>
    <n v="670"/>
    <s v="Morrison, Julie"/>
    <s v="Madrid"/>
    <x v="7"/>
    <s v="Quality Control"/>
    <s v="Female"/>
    <d v="1976-06-25T00:00:00"/>
    <d v="2011-05-17T00:00:00"/>
    <m/>
    <n v="27636"/>
    <n v="30952.320000000003"/>
    <n v="4"/>
    <n v="0.12"/>
    <s v="20000-40000$"/>
    <m/>
    <m/>
  </r>
  <r>
    <n v="671"/>
    <s v="Schwartz, Joseph"/>
    <s v="Tennessee"/>
    <x v="7"/>
    <s v="Quality Control"/>
    <s v="Male"/>
    <d v="1972-10-14T00:00:00"/>
    <d v="2011-05-17T00:00:00"/>
    <m/>
    <n v="48312"/>
    <n v="55558.799999999996"/>
    <n v="5"/>
    <n v="0.15"/>
    <s v="40000-60000$"/>
    <m/>
    <m/>
  </r>
  <r>
    <n v="672"/>
    <s v="Hansen, Andrew"/>
    <s v="Mississippi"/>
    <x v="7"/>
    <s v="Quality Control"/>
    <s v="Male"/>
    <d v="1983-07-23T00:00:00"/>
    <d v="2011-06-02T00:00:00"/>
    <m/>
    <n v="16146"/>
    <n v="16791.84"/>
    <n v="2"/>
    <n v="0.04"/>
    <s v="0-20000$"/>
    <m/>
    <m/>
  </r>
  <r>
    <n v="673"/>
    <s v="Morales, Linda"/>
    <s v="Sydney"/>
    <x v="7"/>
    <s v="Quality Control"/>
    <s v="Female"/>
    <d v="1979-02-08T00:00:00"/>
    <d v="2011-06-12T00:00:00"/>
    <m/>
    <n v="41616"/>
    <n v="47858.399999999994"/>
    <n v="5"/>
    <n v="0.15"/>
    <s v="40000-60000$"/>
    <m/>
    <m/>
  </r>
  <r>
    <n v="674"/>
    <s v="Ortega, Jeffrey"/>
    <s v="London"/>
    <x v="7"/>
    <s v="Quality Control"/>
    <s v="Male"/>
    <d v="1970-06-03T00:00:00"/>
    <d v="2011-06-24T00:00:00"/>
    <m/>
    <n v="31224"/>
    <n v="35907.599999999999"/>
    <n v="5"/>
    <n v="0.15"/>
    <s v="20000-40000$"/>
    <m/>
    <m/>
  </r>
  <r>
    <n v="675"/>
    <s v="Mills, Melissa"/>
    <s v="Illinois"/>
    <x v="7"/>
    <s v="Quality Control"/>
    <s v="Female"/>
    <d v="1980-03-26T00:00:00"/>
    <d v="2007-06-06T00:00:00"/>
    <m/>
    <n v="90660"/>
    <n v="90660"/>
    <s v="NA"/>
    <n v="0"/>
    <s v="80000-100000$"/>
    <m/>
    <m/>
  </r>
  <r>
    <n v="676"/>
    <s v="Stevenson, Michael"/>
    <s v="Delhi"/>
    <x v="7"/>
    <s v="Quality Control"/>
    <s v="Male"/>
    <d v="1973-05-30T00:00:00"/>
    <d v="2007-06-15T00:00:00"/>
    <m/>
    <n v="94308"/>
    <n v="94308"/>
    <n v="1"/>
    <n v="0"/>
    <s v="80000-100000$"/>
    <m/>
    <m/>
  </r>
  <r>
    <n v="677"/>
    <s v="Ellison, Melyssa"/>
    <s v="Tennessee"/>
    <x v="7"/>
    <s v="Quality Control"/>
    <s v="Female"/>
    <d v="1971-01-26T00:00:00"/>
    <d v="2007-06-20T00:00:00"/>
    <d v="2012-02-16T00:00:00"/>
    <n v="13476"/>
    <n v="15093.12"/>
    <n v="4"/>
    <n v="0.12"/>
    <s v="0-20000$"/>
    <m/>
    <m/>
  </r>
  <r>
    <n v="678"/>
    <s v="Sheppard, Curtis"/>
    <s v="Washington, D.C."/>
    <x v="7"/>
    <s v="Quality Control"/>
    <s v="Male"/>
    <d v="1962-09-25T00:00:00"/>
    <d v="1999-06-19T00:00:00"/>
    <m/>
    <n v="74220"/>
    <n v="77188.800000000003"/>
    <n v="2"/>
    <n v="0.04"/>
    <s v="60000-80000$"/>
    <m/>
    <m/>
  </r>
  <r>
    <n v="679"/>
    <s v="Keith, Thomas"/>
    <s v="London"/>
    <x v="7"/>
    <s v="Quality Control"/>
    <s v="Male"/>
    <d v="1972-03-08T00:00:00"/>
    <d v="2001-06-23T00:00:00"/>
    <m/>
    <n v="92563.199999999997"/>
    <n v="106447.67999999999"/>
    <n v="5"/>
    <n v="0.15"/>
    <s v="80000-100000$"/>
    <m/>
    <m/>
  </r>
  <r>
    <n v="680"/>
    <s v="Garrett, Chris"/>
    <s v="New Jersey"/>
    <x v="7"/>
    <s v="Quality Control"/>
    <s v="Male"/>
    <d v="1986-05-27T00:00:00"/>
    <d v="2008-06-03T00:00:00"/>
    <m/>
    <n v="95256"/>
    <n v="109544.4"/>
    <n v="5"/>
    <n v="0.15"/>
    <s v="80000-100000$"/>
    <m/>
    <m/>
  </r>
  <r>
    <n v="681"/>
    <s v="Cook, Mark"/>
    <s v="Madrid"/>
    <x v="7"/>
    <s v="Quality Control"/>
    <s v="Male"/>
    <d v="1976-01-20T00:00:00"/>
    <d v="2010-06-05T00:00:00"/>
    <m/>
    <n v="56736"/>
    <n v="56736"/>
    <n v="1"/>
    <n v="0"/>
    <s v="40000-60000$"/>
    <m/>
    <m/>
  </r>
  <r>
    <n v="682"/>
    <s v="Bowen, Kes"/>
    <s v="Madrid"/>
    <x v="7"/>
    <s v="Quality Control"/>
    <s v="Female"/>
    <d v="1983-01-21T00:00:00"/>
    <d v="2012-07-04T00:00:00"/>
    <m/>
    <n v="70953.600000000006"/>
    <n v="79468.032000000021"/>
    <n v="4"/>
    <n v="0.12"/>
    <s v="60000-80000$"/>
    <m/>
    <m/>
  </r>
  <r>
    <n v="683"/>
    <s v="Davis, Tonya"/>
    <s v="Tennessee"/>
    <x v="7"/>
    <s v="Quality Control"/>
    <s v="Female"/>
    <d v="1977-11-17T00:00:00"/>
    <d v="2012-07-21T00:00:00"/>
    <m/>
    <n v="75336"/>
    <n v="75336"/>
    <s v="NA"/>
    <n v="0"/>
    <s v="60000-80000$"/>
    <m/>
    <m/>
  </r>
  <r>
    <n v="684"/>
    <s v="Hubbard, Sandra"/>
    <s v="New Jersey"/>
    <x v="7"/>
    <s v="Quality Control"/>
    <s v="Female"/>
    <d v="1972-01-04T00:00:00"/>
    <d v="2007-07-04T00:00:00"/>
    <m/>
    <n v="59454"/>
    <n v="61832.160000000003"/>
    <n v="2"/>
    <n v="0.04"/>
    <s v="40000-60000$"/>
    <m/>
    <m/>
  </r>
  <r>
    <n v="685"/>
    <s v="Blake, Thomas"/>
    <s v="Madrid"/>
    <x v="7"/>
    <s v="Quality Control"/>
    <s v="Male"/>
    <d v="1986-12-17T00:00:00"/>
    <d v="2007-07-09T00:00:00"/>
    <m/>
    <n v="42288"/>
    <n v="42288"/>
    <s v="NA"/>
    <n v="0"/>
    <s v="40000-60000$"/>
    <m/>
    <m/>
  </r>
  <r>
    <n v="686"/>
    <s v="Buchanan, Dennis"/>
    <s v="Sydney"/>
    <x v="7"/>
    <s v="Quality Control"/>
    <s v="Male"/>
    <d v="1978-06-19T00:00:00"/>
    <d v="2008-07-19T00:00:00"/>
    <m/>
    <n v="54126"/>
    <n v="54126"/>
    <n v="1"/>
    <n v="0"/>
    <s v="40000-60000$"/>
    <m/>
    <m/>
  </r>
  <r>
    <n v="687"/>
    <s v="Brown, Donald"/>
    <s v="Mississippi"/>
    <x v="7"/>
    <s v="Quality Control"/>
    <s v="Male"/>
    <d v="1984-05-20T00:00:00"/>
    <d v="2010-07-01T00:00:00"/>
    <m/>
    <n v="40502.400000000001"/>
    <n v="40502.400000000001"/>
    <s v="NA"/>
    <n v="0"/>
    <s v="40000-60000$"/>
    <m/>
    <m/>
  </r>
  <r>
    <n v="688"/>
    <s v="Harvey, Michael"/>
    <s v="Tennessee"/>
    <x v="7"/>
    <s v="Quality Control"/>
    <s v="Male"/>
    <d v="1971-10-09T00:00:00"/>
    <d v="2010-07-30T00:00:00"/>
    <m/>
    <n v="70044"/>
    <n v="80550.599999999991"/>
    <n v="5"/>
    <n v="0.15"/>
    <s v="60000-80000$"/>
    <m/>
    <m/>
  </r>
  <r>
    <n v="689"/>
    <s v="Ware, David"/>
    <s v="London"/>
    <x v="7"/>
    <s v="Quality Control"/>
    <s v="Male"/>
    <d v="1987-06-01T00:00:00"/>
    <d v="2006-07-16T00:00:00"/>
    <m/>
    <n v="49656"/>
    <n v="51642.240000000005"/>
    <n v="2"/>
    <n v="0.04"/>
    <s v="40000-60000$"/>
    <m/>
    <m/>
  </r>
  <r>
    <n v="690"/>
    <s v="Parks, Christopher"/>
    <s v="London"/>
    <x v="7"/>
    <s v="Quality Control"/>
    <s v="Male"/>
    <d v="1980-04-30T00:00:00"/>
    <d v="1999-07-24T00:00:00"/>
    <m/>
    <n v="23790"/>
    <n v="24741.600000000002"/>
    <n v="2"/>
    <n v="0.04"/>
    <s v="20000-40000$"/>
    <m/>
    <m/>
  </r>
  <r>
    <n v="691"/>
    <s v="Kennedy, Kimberly"/>
    <s v="Illinois"/>
    <x v="7"/>
    <s v="Quality Control"/>
    <s v="Female"/>
    <d v="1961-04-28T00:00:00"/>
    <d v="2001-07-27T00:00:00"/>
    <m/>
    <n v="33924"/>
    <n v="39012.6"/>
    <n v="5"/>
    <n v="0.15"/>
    <s v="20000-40000$"/>
    <m/>
    <m/>
  </r>
  <r>
    <n v="692"/>
    <s v="Salazar, Ruben"/>
    <s v="Tennessee"/>
    <x v="7"/>
    <s v="Quality Control"/>
    <s v="Female"/>
    <d v="1975-10-25T00:00:00"/>
    <d v="2002-07-16T00:00:00"/>
    <m/>
    <n v="58908"/>
    <n v="65976.960000000006"/>
    <n v="4"/>
    <n v="0.12"/>
    <s v="40000-60000$"/>
    <m/>
    <m/>
  </r>
  <r>
    <n v="693"/>
    <s v="Davenport, Troy"/>
    <s v="Delhi"/>
    <x v="7"/>
    <s v="Quality Control"/>
    <s v="Male"/>
    <d v="1976-03-04T00:00:00"/>
    <d v="2003-07-08T00:00:00"/>
    <m/>
    <n v="57612"/>
    <n v="57612"/>
    <s v="NA"/>
    <n v="0"/>
    <s v="40000-60000$"/>
    <m/>
    <m/>
  </r>
  <r>
    <n v="694"/>
    <s v="Cochran, Andrea"/>
    <s v="Mississippi"/>
    <x v="7"/>
    <s v="Quality Control"/>
    <s v="Female"/>
    <d v="1977-11-25T00:00:00"/>
    <d v="2007-07-20T00:00:00"/>
    <m/>
    <n v="29976"/>
    <n v="29976"/>
    <s v="NA"/>
    <n v="0"/>
    <s v="20000-40000$"/>
    <m/>
    <m/>
  </r>
  <r>
    <n v="695"/>
    <s v="Wilkerson, Claudia"/>
    <s v="New York"/>
    <x v="7"/>
    <s v="Quality Control"/>
    <s v="Female"/>
    <d v="1979-02-04T00:00:00"/>
    <d v="2009-07-24T00:00:00"/>
    <m/>
    <n v="41988"/>
    <n v="41988"/>
    <s v="NA"/>
    <n v="0"/>
    <s v="40000-60000$"/>
    <m/>
    <m/>
  </r>
  <r>
    <n v="696"/>
    <s v="Snyder, Duane"/>
    <s v="New Jersey"/>
    <x v="7"/>
    <s v="Quality Control"/>
    <s v="Female"/>
    <d v="1987-02-07T00:00:00"/>
    <d v="2012-08-04T00:00:00"/>
    <m/>
    <n v="84360"/>
    <n v="84360"/>
    <s v="NA"/>
    <n v="0"/>
    <s v="80000-100000$"/>
    <m/>
    <m/>
  </r>
  <r>
    <n v="697"/>
    <s v="Myers, Marc"/>
    <s v="Sydney"/>
    <x v="7"/>
    <s v="Quality Control"/>
    <s v="Male"/>
    <d v="1980-10-01T00:00:00"/>
    <d v="2010-08-03T00:00:00"/>
    <m/>
    <n v="50124"/>
    <n v="57642.6"/>
    <n v="5"/>
    <n v="0.15"/>
    <s v="40000-60000$"/>
    <m/>
    <m/>
  </r>
  <r>
    <n v="698"/>
    <s v="Beard, Sandi"/>
    <s v="London"/>
    <x v="7"/>
    <s v="Quality Control"/>
    <s v="Female"/>
    <d v="1972-09-23T00:00:00"/>
    <d v="2010-08-20T00:00:00"/>
    <m/>
    <n v="45726"/>
    <n v="47555.040000000001"/>
    <n v="2"/>
    <n v="0.04"/>
    <s v="40000-60000$"/>
    <m/>
    <m/>
  </r>
  <r>
    <n v="699"/>
    <s v="Willis, Ralph"/>
    <s v="New York"/>
    <x v="7"/>
    <s v="Quality Control"/>
    <s v="Male"/>
    <d v="1976-11-17T00:00:00"/>
    <d v="2010-08-30T00:00:00"/>
    <m/>
    <n v="38028"/>
    <n v="42591.360000000001"/>
    <n v="4"/>
    <n v="0.12"/>
    <s v="20000-40000$"/>
    <m/>
    <m/>
  </r>
  <r>
    <n v="700"/>
    <s v="Crawford, Ronald"/>
    <s v="Delhi"/>
    <x v="7"/>
    <s v="Quality Control"/>
    <s v="Male"/>
    <d v="1970-06-15T00:00:00"/>
    <d v="1998-08-18T00:00:00"/>
    <m/>
    <n v="77364"/>
    <n v="88968.599999999991"/>
    <n v="5"/>
    <n v="0.15"/>
    <s v="60000-80000$"/>
    <m/>
    <m/>
  </r>
  <r>
    <n v="701"/>
    <s v="Mueller, Philip"/>
    <s v="New Jersey"/>
    <x v="7"/>
    <s v="Quality Control"/>
    <s v="Male"/>
    <d v="1972-05-02T00:00:00"/>
    <d v="2002-08-27T00:00:00"/>
    <d v="2004-08-13T00:00:00"/>
    <n v="72360"/>
    <n v="75254.400000000009"/>
    <n v="2"/>
    <n v="0.04"/>
    <s v="60000-80000$"/>
    <m/>
    <m/>
  </r>
  <r>
    <n v="702"/>
    <s v="Rivera, Timothy"/>
    <s v="New York"/>
    <x v="7"/>
    <s v="Quality Control"/>
    <s v="Male"/>
    <d v="1979-04-27T00:00:00"/>
    <d v="2008-08-19T00:00:00"/>
    <m/>
    <n v="27384"/>
    <n v="31491.599999999999"/>
    <n v="5"/>
    <n v="0.15"/>
    <s v="20000-40000$"/>
    <m/>
    <m/>
  </r>
  <r>
    <n v="703"/>
    <s v="Gibson, Janet"/>
    <s v="New Jersey"/>
    <x v="7"/>
    <s v="Quality Control"/>
    <s v="Female"/>
    <d v="1982-01-21T00:00:00"/>
    <d v="2008-09-28T00:00:00"/>
    <m/>
    <n v="28008"/>
    <n v="31368.960000000003"/>
    <n v="4"/>
    <n v="0.12"/>
    <s v="20000-40000$"/>
    <m/>
    <m/>
  </r>
  <r>
    <n v="704"/>
    <s v="Graham, David"/>
    <s v="London"/>
    <x v="7"/>
    <s v="Quality Control"/>
    <s v="Male"/>
    <d v="1975-03-01T00:00:00"/>
    <d v="2011-09-14T00:00:00"/>
    <m/>
    <n v="74976"/>
    <n v="86222.399999999994"/>
    <n v="5"/>
    <n v="0.15"/>
    <s v="60000-80000$"/>
    <m/>
    <m/>
  </r>
  <r>
    <n v="705"/>
    <s v="Lopez, Stephen"/>
    <s v="Sydney"/>
    <x v="7"/>
    <s v="Quality Control"/>
    <s v="Male"/>
    <d v="1982-11-01T00:00:00"/>
    <d v="2011-09-25T00:00:00"/>
    <m/>
    <n v="73360.800000000003"/>
    <n v="82164.096000000005"/>
    <n v="4"/>
    <n v="0.12"/>
    <s v="60000-80000$"/>
    <m/>
    <m/>
  </r>
  <r>
    <n v="706"/>
    <s v="Ortiz, Cynthia"/>
    <s v="Sydney"/>
    <x v="7"/>
    <s v="Quality Control"/>
    <s v="Female"/>
    <d v="1986-05-28T00:00:00"/>
    <d v="2007-09-18T00:00:00"/>
    <m/>
    <n v="27600"/>
    <n v="30912.000000000004"/>
    <n v="4"/>
    <n v="0.12"/>
    <s v="20000-40000$"/>
    <m/>
    <m/>
  </r>
  <r>
    <n v="707"/>
    <s v="Hall, Jenny"/>
    <s v="New Jersey"/>
    <x v="7"/>
    <s v="Quality Control"/>
    <s v="Female"/>
    <d v="1973-04-15T00:00:00"/>
    <d v="2010-09-30T00:00:00"/>
    <m/>
    <n v="105396"/>
    <n v="109611.84"/>
    <n v="2"/>
    <n v="0.04"/>
    <s v="100000$ &amp; Above"/>
    <m/>
    <m/>
  </r>
  <r>
    <n v="708"/>
    <s v="Cruz, Janene"/>
    <s v="Mississippi"/>
    <x v="7"/>
    <s v="Quality Control"/>
    <s v="Female"/>
    <d v="1960-02-16T00:00:00"/>
    <d v="1998-09-15T00:00:00"/>
    <m/>
    <n v="55326"/>
    <n v="63624.899999999994"/>
    <n v="5"/>
    <n v="0.15"/>
    <s v="40000-60000$"/>
    <m/>
    <m/>
  </r>
  <r>
    <n v="709"/>
    <s v="Jimenez, Dominic"/>
    <s v="Mississippi"/>
    <x v="7"/>
    <s v="Quality Control"/>
    <s v="Male"/>
    <d v="1970-11-30T00:00:00"/>
    <d v="2001-09-07T00:00:00"/>
    <d v="2008-04-23T00:00:00"/>
    <n v="30636"/>
    <n v="30636"/>
    <s v="NA"/>
    <n v="0"/>
    <s v="20000-40000$"/>
    <m/>
    <m/>
  </r>
  <r>
    <n v="710"/>
    <s v="Sanchez, Greg"/>
    <s v="New York"/>
    <x v="7"/>
    <s v="Quality Control"/>
    <s v="Male"/>
    <d v="1989-12-06T00:00:00"/>
    <d v="2010-10-26T00:00:00"/>
    <m/>
    <n v="32556"/>
    <n v="37439.399999999994"/>
    <n v="5"/>
    <n v="0.15"/>
    <s v="20000-40000$"/>
    <m/>
    <m/>
  </r>
  <r>
    <n v="711"/>
    <s v="Thomas, Shannon"/>
    <s v="New Jersey"/>
    <x v="7"/>
    <s v="Quality Control"/>
    <s v="Female"/>
    <d v="1969-01-30T00:00:00"/>
    <d v="1998-10-12T00:00:00"/>
    <m/>
    <n v="58092"/>
    <n v="66805.799999999988"/>
    <n v="5"/>
    <n v="0.15"/>
    <s v="40000-60000$"/>
    <m/>
    <m/>
  </r>
  <r>
    <n v="712"/>
    <s v="Larsen, Lara"/>
    <s v="Delhi"/>
    <x v="7"/>
    <s v="Quality Control"/>
    <s v="Female"/>
    <d v="1977-02-28T00:00:00"/>
    <d v="1999-10-25T00:00:00"/>
    <m/>
    <n v="39043.199999999997"/>
    <n v="40604.928"/>
    <n v="2"/>
    <n v="0.04"/>
    <s v="20000-40000$"/>
    <m/>
    <m/>
  </r>
  <r>
    <n v="713"/>
    <s v="Goodwin, April"/>
    <s v="Washington, D.C."/>
    <x v="7"/>
    <s v="Quality Control"/>
    <s v="Female"/>
    <d v="1980-07-08T00:00:00"/>
    <d v="1999-10-29T00:00:00"/>
    <m/>
    <n v="31422"/>
    <n v="36135.299999999996"/>
    <n v="5"/>
    <n v="0.15"/>
    <s v="20000-40000$"/>
    <m/>
    <m/>
  </r>
  <r>
    <n v="714"/>
    <s v="Gray, Mark"/>
    <s v="Washington, D.C."/>
    <x v="7"/>
    <s v="Quality Control"/>
    <s v="Male"/>
    <d v="1980-05-05T00:00:00"/>
    <d v="2008-10-01T00:00:00"/>
    <m/>
    <n v="53436"/>
    <n v="55573.440000000002"/>
    <n v="2"/>
    <n v="0.04"/>
    <s v="40000-60000$"/>
    <m/>
    <m/>
  </r>
  <r>
    <n v="715"/>
    <s v="Sims, Don"/>
    <s v="Washington, D.C."/>
    <x v="7"/>
    <s v="Quality Control"/>
    <s v="Male"/>
    <d v="1976-02-11T00:00:00"/>
    <d v="2008-10-21T00:00:00"/>
    <m/>
    <n v="44812.800000000003"/>
    <n v="46605.312000000005"/>
    <n v="2"/>
    <n v="0.04"/>
    <s v="40000-60000$"/>
    <m/>
    <m/>
  </r>
  <r>
    <n v="716"/>
    <s v="Marsh, Cynthia"/>
    <s v="Washington, D.C."/>
    <x v="7"/>
    <s v="Quality Control"/>
    <s v="Female"/>
    <d v="1978-01-21T00:00:00"/>
    <d v="2008-10-07T00:00:00"/>
    <m/>
    <n v="98844"/>
    <n v="113670.59999999999"/>
    <n v="5"/>
    <n v="0.15"/>
    <s v="80000-100000$"/>
    <m/>
    <m/>
  </r>
  <r>
    <n v="717"/>
    <s v="Martin, Terry"/>
    <s v="Washington, D.C."/>
    <x v="7"/>
    <s v="Quality Control"/>
    <s v="Female"/>
    <d v="1979-09-04T00:00:00"/>
    <d v="2008-10-07T00:00:00"/>
    <m/>
    <n v="103248"/>
    <n v="118735.2"/>
    <n v="5"/>
    <n v="0.15"/>
    <s v="100000$ &amp; Above"/>
    <m/>
    <m/>
  </r>
  <r>
    <n v="718"/>
    <s v="Craig, Alan"/>
    <s v="Washington, D.C."/>
    <x v="7"/>
    <s v="Quality Control"/>
    <s v="Male"/>
    <d v="1974-01-07T00:00:00"/>
    <d v="2008-11-16T00:00:00"/>
    <m/>
    <n v="76332"/>
    <n v="87781.799999999988"/>
    <n v="5"/>
    <n v="0.15"/>
    <s v="60000-80000$"/>
    <m/>
    <m/>
  </r>
  <r>
    <n v="719"/>
    <s v="Hopkins, Lisa"/>
    <s v="Washington, D.C."/>
    <x v="7"/>
    <s v="Quality Control"/>
    <s v="Female"/>
    <d v="1983-02-17T00:00:00"/>
    <d v="2011-11-20T00:00:00"/>
    <m/>
    <n v="69000"/>
    <n v="69000"/>
    <n v="1"/>
    <n v="0"/>
    <s v="60000-80000$"/>
    <m/>
    <m/>
  </r>
  <r>
    <n v="720"/>
    <s v="Rose, Mark"/>
    <s v="Washington, D.C."/>
    <x v="7"/>
    <s v="Quality Control"/>
    <s v="Male"/>
    <d v="1970-10-03T00:00:00"/>
    <d v="2012-11-13T00:00:00"/>
    <m/>
    <n v="38592"/>
    <n v="38592"/>
    <s v="NA"/>
    <n v="0"/>
    <s v="20000-40000$"/>
    <m/>
    <m/>
  </r>
  <r>
    <n v="721"/>
    <s v="Salinas, Jon"/>
    <s v="Sydney"/>
    <x v="7"/>
    <s v="Quality Control"/>
    <s v="Male"/>
    <d v="1972-02-08T00:00:00"/>
    <d v="2007-11-13T00:00:00"/>
    <d v="2011-01-15T00:00:00"/>
    <n v="104664"/>
    <n v="104664"/>
    <n v="1"/>
    <n v="0"/>
    <s v="100000$ &amp; Above"/>
    <m/>
    <m/>
  </r>
  <r>
    <n v="722"/>
    <s v="Gonzalez, David"/>
    <s v="Sydney"/>
    <x v="7"/>
    <s v="Quality Control"/>
    <s v="Male"/>
    <d v="1971-04-19T00:00:00"/>
    <d v="2000-11-13T00:00:00"/>
    <m/>
    <n v="57156"/>
    <n v="57156"/>
    <s v="NA"/>
    <n v="0"/>
    <s v="40000-60000$"/>
    <m/>
    <m/>
  </r>
  <r>
    <n v="723"/>
    <s v="Garcia, Karen"/>
    <s v="Sydney"/>
    <x v="7"/>
    <s v="Quality Control"/>
    <s v="Female"/>
    <d v="1976-04-23T00:00:00"/>
    <d v="2012-12-19T00:00:00"/>
    <m/>
    <n v="71388"/>
    <n v="77099.040000000008"/>
    <n v="3"/>
    <n v="0.08"/>
    <s v="60000-80000$"/>
    <m/>
    <m/>
  </r>
  <r>
    <n v="724"/>
    <s v="Klein, Robert"/>
    <s v="Madrid"/>
    <x v="7"/>
    <s v="Quality Control"/>
    <s v="Male"/>
    <d v="1988-01-12T00:00:00"/>
    <d v="2008-12-02T00:00:00"/>
    <m/>
    <n v="83412"/>
    <n v="95923.799999999988"/>
    <n v="5"/>
    <n v="0.15"/>
    <s v="80000-100000$"/>
    <m/>
    <m/>
  </r>
  <r>
    <n v="725"/>
    <s v="Sweeney, Barbara"/>
    <s v="Sydney"/>
    <x v="7"/>
    <s v="Quality Control"/>
    <s v="Female"/>
    <d v="1976-04-06T00:00:00"/>
    <d v="2007-12-19T00:00:00"/>
    <m/>
    <n v="77736"/>
    <n v="89396.4"/>
    <n v="5"/>
    <n v="0.15"/>
    <s v="60000-80000$"/>
    <m/>
    <m/>
  </r>
  <r>
    <n v="726"/>
    <s v="Hart, Richard"/>
    <s v="New York"/>
    <x v="7"/>
    <s v="Quality Control"/>
    <s v="Male"/>
    <d v="1974-04-25T00:00:00"/>
    <d v="2006-12-12T00:00:00"/>
    <m/>
    <n v="103584"/>
    <n v="116014.08000000002"/>
    <n v="4"/>
    <n v="0.12"/>
    <s v="100000$ &amp; Above"/>
    <m/>
    <m/>
  </r>
  <r>
    <n v="727"/>
    <s v="McClure, Gary"/>
    <s v="Delhi"/>
    <x v="7"/>
    <s v="Quality Control"/>
    <s v="Male"/>
    <d v="1984-04-22T00:00:00"/>
    <d v="2004-12-07T00:00:00"/>
    <m/>
    <n v="57936"/>
    <n v="64888.320000000007"/>
    <n v="4"/>
    <n v="0.12"/>
    <s v="40000-60000$"/>
    <m/>
    <m/>
  </r>
  <r>
    <n v="728"/>
    <s v="Lewis, Frederick"/>
    <s v="London"/>
    <x v="7"/>
    <s v="Quality Control"/>
    <s v="Male"/>
    <d v="1976-03-01T00:00:00"/>
    <d v="2004-12-26T00:00:00"/>
    <m/>
    <n v="97608"/>
    <n v="101512.32000000001"/>
    <n v="2"/>
    <n v="0.04"/>
    <s v="80000-100000$"/>
    <m/>
    <m/>
  </r>
  <r>
    <n v="729"/>
    <s v="Henderson, Anthony"/>
    <s v="Mississippi"/>
    <x v="7"/>
    <s v="Quality Control"/>
    <s v="Male"/>
    <d v="1983-06-09T00:00:00"/>
    <d v="2007-12-25T00:00:00"/>
    <m/>
    <n v="82632"/>
    <n v="85937.279999999999"/>
    <n v="2"/>
    <n v="0.04"/>
    <s v="80000-100000$"/>
    <m/>
    <m/>
  </r>
  <r>
    <n v="730"/>
    <s v="Lester, Sherri"/>
    <s v="Delhi"/>
    <x v="7"/>
    <s v="Quality Control"/>
    <s v="Female"/>
    <d v="1979-09-12T00:00:00"/>
    <d v="2010-12-11T00:00:00"/>
    <m/>
    <n v="55884"/>
    <n v="62590.080000000009"/>
    <n v="4"/>
    <n v="0.12"/>
    <s v="40000-60000$"/>
    <m/>
    <m/>
  </r>
  <r>
    <n v="731"/>
    <s v="Webster, David"/>
    <s v="Madrid"/>
    <x v="7"/>
    <s v="Quality Control"/>
    <s v="Male"/>
    <d v="1971-11-18T00:00:00"/>
    <d v="2010-12-24T00:00:00"/>
    <m/>
    <n v="84876"/>
    <n v="84876"/>
    <n v="1"/>
    <n v="0"/>
    <s v="80000-100000$"/>
    <m/>
    <m/>
  </r>
  <r>
    <n v="732"/>
    <s v="Bailey, Victor"/>
    <s v="New Jersey"/>
    <x v="7"/>
    <s v="Research Center"/>
    <s v="Male"/>
    <d v="1981-01-01T00:00:00"/>
    <d v="2003-03-04T00:00:00"/>
    <m/>
    <n v="51360"/>
    <n v="59063.999999999993"/>
    <n v="5"/>
    <n v="0.15"/>
    <s v="40000-60000$"/>
    <m/>
    <m/>
  </r>
  <r>
    <n v="733"/>
    <s v="Montoya, Lisa"/>
    <s v="Tennessee"/>
    <x v="7"/>
    <s v="Research Center"/>
    <s v="Female"/>
    <d v="1972-07-04T00:00:00"/>
    <d v="2001-04-10T00:00:00"/>
    <m/>
    <n v="76404"/>
    <n v="87864.599999999991"/>
    <n v="5"/>
    <n v="0.15"/>
    <s v="60000-80000$"/>
    <m/>
    <m/>
  </r>
  <r>
    <n v="734"/>
    <s v="Dalton, Carol"/>
    <s v="Delhi"/>
    <x v="7"/>
    <s v="Research Center"/>
    <s v="Female"/>
    <d v="1976-07-20T00:00:00"/>
    <d v="2011-05-29T00:00:00"/>
    <m/>
    <n v="102612"/>
    <n v="114925.44000000002"/>
    <n v="4"/>
    <n v="0.12"/>
    <s v="100000$ &amp; Above"/>
    <m/>
    <m/>
  </r>
  <r>
    <n v="735"/>
    <s v="Patterson, Robert"/>
    <s v="Washington, D.C."/>
    <x v="7"/>
    <s v="Research Center"/>
    <s v="Male"/>
    <d v="1989-07-06T00:00:00"/>
    <d v="2011-06-25T00:00:00"/>
    <m/>
    <n v="79358.399999999994"/>
    <n v="88881.407999999996"/>
    <n v="4"/>
    <n v="0.12"/>
    <s v="60000-80000$"/>
    <m/>
    <m/>
  </r>
  <r>
    <n v="736"/>
    <s v="Leblanc, Jenny"/>
    <s v="Washington, D.C."/>
    <x v="7"/>
    <s v="Research Center"/>
    <s v="Female"/>
    <d v="1977-01-15T00:00:00"/>
    <d v="2001-07-01T00:00:00"/>
    <m/>
    <n v="48816"/>
    <n v="56138.399999999994"/>
    <n v="5"/>
    <n v="0.15"/>
    <s v="40000-60000$"/>
    <m/>
    <m/>
  </r>
  <r>
    <n v="737"/>
    <s v="Olsen, Ewan"/>
    <s v="Washington, D.C."/>
    <x v="7"/>
    <s v="Research/Development"/>
    <s v="Female"/>
    <d v="1983-03-26T00:00:00"/>
    <d v="2007-02-03T00:00:00"/>
    <m/>
    <n v="72912"/>
    <n v="75828.479999999996"/>
    <n v="2"/>
    <n v="0.04"/>
    <s v="60000-80000$"/>
    <m/>
    <m/>
  </r>
  <r>
    <n v="738"/>
    <s v="Green, Kim"/>
    <s v="Washington, D.C."/>
    <x v="7"/>
    <s v="Research/Development"/>
    <s v="Female"/>
    <d v="1963-10-21T00:00:00"/>
    <d v="2000-02-01T00:00:00"/>
    <m/>
    <n v="37500"/>
    <n v="39000"/>
    <n v="2"/>
    <n v="0.04"/>
    <s v="20000-40000$"/>
    <m/>
    <m/>
  </r>
  <r>
    <n v="739"/>
    <s v="Bradshaw, Sheryl"/>
    <s v="Washington, D.C."/>
    <x v="7"/>
    <s v="Research/Development"/>
    <s v="Female"/>
    <d v="1976-11-07T00:00:00"/>
    <d v="2008-07-10T00:00:00"/>
    <d v="2012-10-24T00:00:00"/>
    <n v="77664"/>
    <n v="89313.599999999991"/>
    <n v="5"/>
    <n v="0.15"/>
    <s v="60000-80000$"/>
    <m/>
    <m/>
  </r>
  <r>
    <n v="740"/>
    <s v="Riley, David"/>
    <s v="Illinois"/>
    <x v="7"/>
    <s v="Research/Development"/>
    <s v="Male"/>
    <d v="1982-05-08T00:00:00"/>
    <d v="2010-07-25T00:00:00"/>
    <m/>
    <n v="56016"/>
    <n v="56016"/>
    <n v="1"/>
    <n v="0"/>
    <s v="40000-60000$"/>
    <m/>
    <m/>
  </r>
  <r>
    <n v="741"/>
    <s v="Flynn, Melissa"/>
    <s v="Tennessee"/>
    <x v="7"/>
    <s v="Research/Development"/>
    <s v="Female"/>
    <d v="1978-09-25T00:00:00"/>
    <d v="2010-12-31T00:00:00"/>
    <m/>
    <n v="22852.799999999999"/>
    <n v="22852.799999999999"/>
    <n v="1"/>
    <n v="0"/>
    <s v="20000-4000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Dept">
  <location ref="B4:C13" firstHeaderRow="1" firstDataRow="1" firstDataCol="1"/>
  <pivotFields count="15">
    <pivotField showAll="0"/>
    <pivotField showAll="0"/>
    <pivotField showAll="0"/>
    <pivotField axis="axisRow" showAll="0">
      <items count="9">
        <item x="4"/>
        <item x="3"/>
        <item x="2"/>
        <item x="6"/>
        <item x="1"/>
        <item x="5"/>
        <item x="0"/>
        <item x="7"/>
        <item t="default"/>
      </items>
    </pivotField>
    <pivotField showAll="0"/>
    <pivotField showAll="0">
      <items count="3">
        <item x="0"/>
        <item x="1"/>
        <item t="default"/>
      </items>
    </pivotField>
    <pivotField numFmtId="15" showAll="0"/>
    <pivotField numFmtId="15" showAll="0"/>
    <pivotField showAll="0"/>
    <pivotField dataField="1" numFmtId="165" showAll="0"/>
    <pivotField numFmtId="165" showAll="0"/>
    <pivotField showAll="0"/>
    <pivotField numFmtId="9" showAll="0"/>
    <pivotField showAll="0"/>
    <pivotField dragToRow="0" dragToCol="0" dragToPage="0" showAll="0" defaultSubtotal="0"/>
  </pivotFields>
  <rowFields count="1">
    <field x="3"/>
  </rowFields>
  <rowItems count="9">
    <i>
      <x/>
    </i>
    <i>
      <x v="1"/>
    </i>
    <i>
      <x v="2"/>
    </i>
    <i>
      <x v="3"/>
    </i>
    <i>
      <x v="4"/>
    </i>
    <i>
      <x v="5"/>
    </i>
    <i>
      <x v="6"/>
    </i>
    <i>
      <x v="7"/>
    </i>
    <i t="grand">
      <x/>
    </i>
  </rowItems>
  <colItems count="1">
    <i/>
  </colItems>
  <dataFields count="1">
    <dataField name="Sum of Yearly Salary" fld="9" baseField="0" baseItem="0"/>
  </dataFields>
  <formats count="4">
    <format dxfId="3">
      <pivotArea outline="0" collapsedLevelsAreSubtotals="1" fieldPosition="0"/>
    </format>
    <format dxfId="2">
      <pivotArea dataOnly="0" labelOnly="1" outline="0" axis="axisValues" fieldPosition="0"/>
    </format>
    <format dxfId="1">
      <pivotArea field="3" type="button" dataOnly="0" labelOnly="1" outline="0" axis="axisRow" fieldPosition="0"/>
    </format>
    <format dxfId="0">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4"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rowHeaderCaption="Dept">
  <location ref="B47:C56" firstHeaderRow="1" firstDataRow="1" firstDataCol="1"/>
  <pivotFields count="16">
    <pivotField showAll="0"/>
    <pivotField showAll="0"/>
    <pivotField showAll="0"/>
    <pivotField axis="axisRow" showAll="0">
      <items count="9">
        <item x="4"/>
        <item x="3"/>
        <item x="2"/>
        <item x="6"/>
        <item x="1"/>
        <item x="5"/>
        <item x="0"/>
        <item x="7"/>
        <item t="default"/>
      </items>
    </pivotField>
    <pivotField showAll="0"/>
    <pivotField showAll="0"/>
    <pivotField numFmtId="15" showAll="0"/>
    <pivotField numFmtId="15" showAll="0"/>
    <pivotField showAll="0"/>
    <pivotField numFmtId="165" showAll="0"/>
    <pivotField numFmtId="165" showAll="0"/>
    <pivotField showAll="0"/>
    <pivotField dataField="1" numFmtId="9"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Average of %Incr" fld="12" subtotal="average" baseField="0" baseItem="0" numFmtId="9"/>
  </dataFields>
  <formats count="1">
    <format dxfId="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Dept">
  <location ref="B33:D42" firstHeaderRow="0" firstDataRow="1" firstDataCol="1"/>
  <pivotFields count="15">
    <pivotField dataField="1" showAll="0"/>
    <pivotField showAll="0"/>
    <pivotField showAll="0"/>
    <pivotField axis="axisRow" showAll="0">
      <items count="9">
        <item x="4"/>
        <item x="3"/>
        <item x="2"/>
        <item x="6"/>
        <item x="1"/>
        <item x="5"/>
        <item x="0"/>
        <item x="7"/>
        <item t="default"/>
      </items>
    </pivotField>
    <pivotField showAll="0"/>
    <pivotField showAll="0">
      <items count="3">
        <item x="0"/>
        <item x="1"/>
        <item t="default"/>
      </items>
    </pivotField>
    <pivotField numFmtId="15" showAll="0"/>
    <pivotField numFmtId="15" showAll="0"/>
    <pivotField multipleItemSelectionAllowed="1" showAll="0">
      <items count="205">
        <item x="160"/>
        <item x="141"/>
        <item x="183"/>
        <item x="189"/>
        <item x="171"/>
        <item x="7"/>
        <item x="132"/>
        <item x="182"/>
        <item x="185"/>
        <item x="161"/>
        <item x="179"/>
        <item x="194"/>
        <item x="162"/>
        <item x="190"/>
        <item x="197"/>
        <item x="175"/>
        <item x="43"/>
        <item x="33"/>
        <item x="154"/>
        <item x="22"/>
        <item x="10"/>
        <item x="54"/>
        <item x="200"/>
        <item x="75"/>
        <item x="155"/>
        <item x="142"/>
        <item x="35"/>
        <item x="108"/>
        <item x="12"/>
        <item x="173"/>
        <item x="46"/>
        <item x="170"/>
        <item x="178"/>
        <item x="188"/>
        <item x="103"/>
        <item x="176"/>
        <item x="156"/>
        <item x="5"/>
        <item x="9"/>
        <item x="69"/>
        <item x="83"/>
        <item x="148"/>
        <item x="14"/>
        <item x="149"/>
        <item x="120"/>
        <item x="152"/>
        <item x="25"/>
        <item x="153"/>
        <item x="96"/>
        <item x="177"/>
        <item x="140"/>
        <item x="116"/>
        <item x="47"/>
        <item x="88"/>
        <item x="137"/>
        <item x="55"/>
        <item x="97"/>
        <item x="18"/>
        <item x="114"/>
        <item x="95"/>
        <item x="2"/>
        <item x="201"/>
        <item x="157"/>
        <item x="113"/>
        <item x="87"/>
        <item x="135"/>
        <item x="145"/>
        <item x="186"/>
        <item x="138"/>
        <item x="68"/>
        <item x="129"/>
        <item x="110"/>
        <item x="119"/>
        <item x="77"/>
        <item x="126"/>
        <item x="158"/>
        <item x="115"/>
        <item x="86"/>
        <item x="118"/>
        <item x="121"/>
        <item x="79"/>
        <item x="106"/>
        <item x="50"/>
        <item x="70"/>
        <item x="168"/>
        <item x="107"/>
        <item x="150"/>
        <item x="84"/>
        <item x="90"/>
        <item x="143"/>
        <item x="26"/>
        <item x="4"/>
        <item x="151"/>
        <item x="164"/>
        <item x="99"/>
        <item x="193"/>
        <item x="187"/>
        <item x="172"/>
        <item x="196"/>
        <item x="89"/>
        <item x="159"/>
        <item x="65"/>
        <item x="34"/>
        <item x="74"/>
        <item x="48"/>
        <item x="124"/>
        <item x="56"/>
        <item x="66"/>
        <item x="20"/>
        <item x="180"/>
        <item x="21"/>
        <item x="82"/>
        <item x="109"/>
        <item x="125"/>
        <item x="78"/>
        <item x="100"/>
        <item x="92"/>
        <item x="202"/>
        <item x="45"/>
        <item x="98"/>
        <item x="134"/>
        <item x="147"/>
        <item x="0"/>
        <item x="64"/>
        <item x="146"/>
        <item x="42"/>
        <item x="53"/>
        <item x="19"/>
        <item x="62"/>
        <item x="41"/>
        <item x="73"/>
        <item x="31"/>
        <item x="192"/>
        <item x="52"/>
        <item x="127"/>
        <item x="24"/>
        <item x="101"/>
        <item x="104"/>
        <item x="36"/>
        <item x="32"/>
        <item x="37"/>
        <item x="63"/>
        <item x="122"/>
        <item x="131"/>
        <item x="60"/>
        <item x="51"/>
        <item x="166"/>
        <item x="112"/>
        <item x="195"/>
        <item x="174"/>
        <item x="59"/>
        <item x="72"/>
        <item x="169"/>
        <item x="123"/>
        <item x="111"/>
        <item x="181"/>
        <item x="191"/>
        <item x="15"/>
        <item x="199"/>
        <item x="57"/>
        <item x="38"/>
        <item x="130"/>
        <item x="39"/>
        <item x="91"/>
        <item x="184"/>
        <item x="17"/>
        <item x="13"/>
        <item x="94"/>
        <item x="139"/>
        <item x="6"/>
        <item x="133"/>
        <item x="8"/>
        <item x="128"/>
        <item x="165"/>
        <item x="71"/>
        <item x="27"/>
        <item x="16"/>
        <item x="102"/>
        <item x="40"/>
        <item x="76"/>
        <item x="29"/>
        <item x="3"/>
        <item x="30"/>
        <item x="49"/>
        <item x="23"/>
        <item x="93"/>
        <item x="58"/>
        <item x="167"/>
        <item x="81"/>
        <item x="163"/>
        <item x="44"/>
        <item x="203"/>
        <item x="80"/>
        <item x="198"/>
        <item x="85"/>
        <item x="28"/>
        <item x="136"/>
        <item x="61"/>
        <item x="67"/>
        <item x="11"/>
        <item x="144"/>
        <item x="117"/>
        <item x="105"/>
        <item h="1" x="1"/>
        <item t="default"/>
      </items>
    </pivotField>
    <pivotField numFmtId="165" showAll="0"/>
    <pivotField numFmtId="165" showAll="0"/>
    <pivotField showAll="0"/>
    <pivotField numFmtId="9" showAll="0"/>
    <pivotField showAll="0"/>
    <pivotField dataField="1" dragToRow="0" dragToCol="0" dragToPage="0" showAll="0" defaultSubtotal="0"/>
  </pivotFields>
  <rowFields count="1">
    <field x="3"/>
  </rowFields>
  <rowItems count="9">
    <i>
      <x/>
    </i>
    <i>
      <x v="1"/>
    </i>
    <i>
      <x v="2"/>
    </i>
    <i>
      <x v="3"/>
    </i>
    <i>
      <x v="4"/>
    </i>
    <i>
      <x v="5"/>
    </i>
    <i>
      <x v="6"/>
    </i>
    <i>
      <x v="7"/>
    </i>
    <i t="grand">
      <x/>
    </i>
  </rowItems>
  <colFields count="1">
    <field x="-2"/>
  </colFields>
  <colItems count="2">
    <i>
      <x/>
    </i>
    <i i="1">
      <x v="1"/>
    </i>
  </colItems>
  <dataFields count="2">
    <dataField name="Count of Emp No." fld="0" subtotal="count" baseField="0" baseItem="0"/>
    <dataField name="Sum of NI" fld="14" baseField="0" baseItem="0" numFmtId="165"/>
  </dataFields>
  <formats count="3">
    <format dxfId="7">
      <pivotArea outline="0" collapsedLevelsAreSubtotals="1" fieldPosition="0"/>
    </format>
    <format dxfId="6">
      <pivotArea dataOnly="0" labelOnly="1" outline="0" axis="axisValues" fieldPosition="0"/>
    </format>
    <format dxfId="5">
      <pivotArea field="3" type="button" dataOnly="0" labelOnly="1" outline="0" axis="axisRow"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Income Dist.">
  <location ref="B18:C29" firstHeaderRow="1" firstDataRow="1" firstDataCol="1"/>
  <pivotFields count="15">
    <pivotField dataField="1" showAll="0"/>
    <pivotField showAll="0"/>
    <pivotField showAll="0"/>
    <pivotField showAll="0">
      <items count="9">
        <item x="4"/>
        <item x="3"/>
        <item x="2"/>
        <item x="6"/>
        <item x="1"/>
        <item x="5"/>
        <item x="0"/>
        <item x="7"/>
        <item t="default"/>
      </items>
    </pivotField>
    <pivotField showAll="0"/>
    <pivotField showAll="0">
      <items count="3">
        <item x="0"/>
        <item x="1"/>
        <item t="default"/>
      </items>
    </pivotField>
    <pivotField numFmtId="15" showAll="0"/>
    <pivotField numFmtId="15" showAll="0"/>
    <pivotField showAll="0"/>
    <pivotField axis="axisRow" numFmtId="165" showAll="0">
      <items count="13">
        <item x="0"/>
        <item x="1"/>
        <item x="2"/>
        <item x="3"/>
        <item x="4"/>
        <item x="5"/>
        <item x="6"/>
        <item x="7"/>
        <item x="8"/>
        <item x="9"/>
        <item x="10"/>
        <item x="11"/>
        <item t="default"/>
      </items>
    </pivotField>
    <pivotField numFmtId="165" showAll="0"/>
    <pivotField showAll="0"/>
    <pivotField numFmtId="9" showAll="0"/>
    <pivotField showAll="0"/>
    <pivotField dragToRow="0" dragToCol="0" dragToPage="0" showAll="0" defaultSubtotal="0"/>
  </pivotFields>
  <rowFields count="1">
    <field x="9"/>
  </rowFields>
  <rowItems count="11">
    <i>
      <x v="1"/>
    </i>
    <i>
      <x v="2"/>
    </i>
    <i>
      <x v="3"/>
    </i>
    <i>
      <x v="4"/>
    </i>
    <i>
      <x v="5"/>
    </i>
    <i>
      <x v="6"/>
    </i>
    <i>
      <x v="7"/>
    </i>
    <i>
      <x v="8"/>
    </i>
    <i>
      <x v="9"/>
    </i>
    <i>
      <x v="10"/>
    </i>
    <i t="grand">
      <x/>
    </i>
  </rowItems>
  <colItems count="1">
    <i/>
  </colItems>
  <dataFields count="1">
    <dataField name="Count of Emp No." fld="0" subtotal="count" baseField="0" baseItem="0"/>
  </dataFields>
  <formats count="4">
    <format dxfId="11">
      <pivotArea outline="0" collapsedLevelsAreSubtotals="1" fieldPosition="0"/>
    </format>
    <format dxfId="10">
      <pivotArea dataOnly="0" labelOnly="1" outline="0" axis="axisValues" fieldPosition="0"/>
    </format>
    <format dxfId="9">
      <pivotArea field="3" type="button" dataOnly="0" labelOnly="1" outline="0"/>
    </format>
    <format dxfId="8">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25" name="PivotTable1"/>
    <pivotTable tabId="25" name="PivotTable2"/>
    <pivotTable tabId="25" name="PivotTable3"/>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377"/>
  <sheetViews>
    <sheetView workbookViewId="0">
      <selection activeCell="D1" sqref="D1"/>
    </sheetView>
  </sheetViews>
  <sheetFormatPr defaultRowHeight="15" x14ac:dyDescent="0.25"/>
  <cols>
    <col min="1" max="1" width="19.5703125" bestFit="1" customWidth="1"/>
  </cols>
  <sheetData>
    <row r="1" spans="1:6" x14ac:dyDescent="0.25">
      <c r="A1" s="7" t="s">
        <v>9</v>
      </c>
      <c r="B1" t="s">
        <v>818</v>
      </c>
      <c r="C1" t="s">
        <v>817</v>
      </c>
      <c r="D1" t="str">
        <f>VLOOKUP($C1,$E$1:$F$2,2,1)</f>
        <v>Female</v>
      </c>
      <c r="E1" t="s">
        <v>817</v>
      </c>
      <c r="F1" t="s">
        <v>1197</v>
      </c>
    </row>
    <row r="2" spans="1:6" x14ac:dyDescent="0.25">
      <c r="A2" s="7" t="s">
        <v>14</v>
      </c>
      <c r="B2" t="s">
        <v>819</v>
      </c>
      <c r="C2" t="s">
        <v>21</v>
      </c>
      <c r="D2" t="str">
        <f t="shared" ref="D2:D65" si="0">VLOOKUP($C2,$E$1:$F$2,2,1)</f>
        <v>Male</v>
      </c>
      <c r="E2" t="s">
        <v>21</v>
      </c>
      <c r="F2" t="s">
        <v>1196</v>
      </c>
    </row>
    <row r="3" spans="1:6" x14ac:dyDescent="0.25">
      <c r="A3" s="7" t="s">
        <v>17</v>
      </c>
      <c r="B3" t="s">
        <v>820</v>
      </c>
      <c r="C3" t="s">
        <v>21</v>
      </c>
      <c r="D3" t="str">
        <f t="shared" si="0"/>
        <v>Male</v>
      </c>
    </row>
    <row r="4" spans="1:6" x14ac:dyDescent="0.25">
      <c r="A4" s="7" t="s">
        <v>18</v>
      </c>
      <c r="B4" t="s">
        <v>821</v>
      </c>
      <c r="C4" t="s">
        <v>21</v>
      </c>
      <c r="D4" t="str">
        <f t="shared" si="0"/>
        <v>Male</v>
      </c>
    </row>
    <row r="5" spans="1:6" x14ac:dyDescent="0.25">
      <c r="A5" s="7" t="s">
        <v>20</v>
      </c>
      <c r="B5" t="s">
        <v>822</v>
      </c>
      <c r="C5" t="s">
        <v>21</v>
      </c>
      <c r="D5" t="str">
        <f t="shared" si="0"/>
        <v>Male</v>
      </c>
    </row>
    <row r="6" spans="1:6" x14ac:dyDescent="0.25">
      <c r="A6" s="7" t="s">
        <v>22</v>
      </c>
      <c r="B6" t="s">
        <v>823</v>
      </c>
      <c r="C6" t="s">
        <v>21</v>
      </c>
      <c r="D6" t="str">
        <f t="shared" si="0"/>
        <v>Male</v>
      </c>
    </row>
    <row r="7" spans="1:6" x14ac:dyDescent="0.25">
      <c r="A7" s="7" t="s">
        <v>25</v>
      </c>
      <c r="B7" t="s">
        <v>824</v>
      </c>
      <c r="C7" t="s">
        <v>21</v>
      </c>
      <c r="D7" t="str">
        <f t="shared" si="0"/>
        <v>Male</v>
      </c>
    </row>
    <row r="8" spans="1:6" x14ac:dyDescent="0.25">
      <c r="A8" s="7" t="s">
        <v>26</v>
      </c>
      <c r="B8" t="s">
        <v>825</v>
      </c>
      <c r="C8" t="s">
        <v>21</v>
      </c>
      <c r="D8" t="str">
        <f t="shared" si="0"/>
        <v>Male</v>
      </c>
    </row>
    <row r="9" spans="1:6" x14ac:dyDescent="0.25">
      <c r="A9" s="7" t="s">
        <v>27</v>
      </c>
      <c r="B9" t="s">
        <v>826</v>
      </c>
      <c r="C9" t="s">
        <v>21</v>
      </c>
      <c r="D9" t="str">
        <f t="shared" si="0"/>
        <v>Male</v>
      </c>
    </row>
    <row r="10" spans="1:6" x14ac:dyDescent="0.25">
      <c r="A10" s="7" t="s">
        <v>28</v>
      </c>
      <c r="B10" t="s">
        <v>827</v>
      </c>
      <c r="C10" t="s">
        <v>21</v>
      </c>
      <c r="D10" t="str">
        <f t="shared" si="0"/>
        <v>Male</v>
      </c>
    </row>
    <row r="11" spans="1:6" x14ac:dyDescent="0.25">
      <c r="A11" s="7" t="s">
        <v>29</v>
      </c>
      <c r="B11" t="s">
        <v>828</v>
      </c>
      <c r="C11" t="s">
        <v>21</v>
      </c>
      <c r="D11" t="str">
        <f t="shared" si="0"/>
        <v>Male</v>
      </c>
    </row>
    <row r="12" spans="1:6" x14ac:dyDescent="0.25">
      <c r="A12" s="7" t="s">
        <v>31</v>
      </c>
      <c r="B12" t="s">
        <v>829</v>
      </c>
      <c r="C12" t="s">
        <v>21</v>
      </c>
      <c r="D12" t="str">
        <f t="shared" si="0"/>
        <v>Male</v>
      </c>
    </row>
    <row r="13" spans="1:6" x14ac:dyDescent="0.25">
      <c r="A13" s="7" t="s">
        <v>33</v>
      </c>
      <c r="B13" t="s">
        <v>830</v>
      </c>
      <c r="C13" t="s">
        <v>817</v>
      </c>
      <c r="D13" t="str">
        <f t="shared" si="0"/>
        <v>Female</v>
      </c>
    </row>
    <row r="14" spans="1:6" x14ac:dyDescent="0.25">
      <c r="A14" s="7" t="s">
        <v>34</v>
      </c>
      <c r="B14" t="s">
        <v>831</v>
      </c>
      <c r="C14" t="s">
        <v>21</v>
      </c>
      <c r="D14" t="str">
        <f t="shared" si="0"/>
        <v>Male</v>
      </c>
    </row>
    <row r="15" spans="1:6" x14ac:dyDescent="0.25">
      <c r="A15" s="7" t="s">
        <v>35</v>
      </c>
      <c r="B15" t="s">
        <v>832</v>
      </c>
      <c r="C15" t="s">
        <v>21</v>
      </c>
      <c r="D15" t="str">
        <f t="shared" si="0"/>
        <v>Male</v>
      </c>
    </row>
    <row r="16" spans="1:6" x14ac:dyDescent="0.25">
      <c r="A16" s="7" t="s">
        <v>37</v>
      </c>
      <c r="B16" t="s">
        <v>833</v>
      </c>
      <c r="C16" t="s">
        <v>21</v>
      </c>
      <c r="D16" t="str">
        <f t="shared" si="0"/>
        <v>Male</v>
      </c>
    </row>
    <row r="17" spans="1:4" x14ac:dyDescent="0.25">
      <c r="A17" s="7" t="s">
        <v>38</v>
      </c>
      <c r="B17" t="s">
        <v>834</v>
      </c>
      <c r="C17" t="s">
        <v>817</v>
      </c>
      <c r="D17" t="str">
        <f t="shared" si="0"/>
        <v>Female</v>
      </c>
    </row>
    <row r="18" spans="1:4" x14ac:dyDescent="0.25">
      <c r="A18" s="7" t="s">
        <v>39</v>
      </c>
      <c r="B18" t="s">
        <v>835</v>
      </c>
      <c r="C18" t="s">
        <v>817</v>
      </c>
      <c r="D18" t="str">
        <f t="shared" si="0"/>
        <v>Female</v>
      </c>
    </row>
    <row r="19" spans="1:4" x14ac:dyDescent="0.25">
      <c r="A19" s="7" t="s">
        <v>41</v>
      </c>
      <c r="B19" t="s">
        <v>836</v>
      </c>
      <c r="C19" t="s">
        <v>21</v>
      </c>
      <c r="D19" t="str">
        <f t="shared" si="0"/>
        <v>Male</v>
      </c>
    </row>
    <row r="20" spans="1:4" x14ac:dyDescent="0.25">
      <c r="A20" s="7" t="s">
        <v>42</v>
      </c>
      <c r="B20" t="s">
        <v>837</v>
      </c>
      <c r="C20" t="s">
        <v>817</v>
      </c>
      <c r="D20" t="str">
        <f t="shared" si="0"/>
        <v>Female</v>
      </c>
    </row>
    <row r="21" spans="1:4" x14ac:dyDescent="0.25">
      <c r="A21" s="7" t="s">
        <v>43</v>
      </c>
      <c r="B21" t="s">
        <v>838</v>
      </c>
      <c r="C21" t="s">
        <v>21</v>
      </c>
      <c r="D21" t="str">
        <f t="shared" si="0"/>
        <v>Male</v>
      </c>
    </row>
    <row r="22" spans="1:4" x14ac:dyDescent="0.25">
      <c r="A22" s="7" t="s">
        <v>44</v>
      </c>
      <c r="B22" t="s">
        <v>839</v>
      </c>
      <c r="C22" t="s">
        <v>817</v>
      </c>
      <c r="D22" t="str">
        <f t="shared" si="0"/>
        <v>Female</v>
      </c>
    </row>
    <row r="23" spans="1:4" x14ac:dyDescent="0.25">
      <c r="A23" s="7" t="s">
        <v>46</v>
      </c>
      <c r="B23" t="s">
        <v>840</v>
      </c>
      <c r="C23" t="s">
        <v>21</v>
      </c>
      <c r="D23" t="str">
        <f t="shared" si="0"/>
        <v>Male</v>
      </c>
    </row>
    <row r="24" spans="1:4" x14ac:dyDescent="0.25">
      <c r="A24" s="7" t="s">
        <v>47</v>
      </c>
      <c r="B24" t="s">
        <v>841</v>
      </c>
      <c r="C24" t="s">
        <v>21</v>
      </c>
      <c r="D24" t="str">
        <f t="shared" si="0"/>
        <v>Male</v>
      </c>
    </row>
    <row r="25" spans="1:4" x14ac:dyDescent="0.25">
      <c r="A25" s="7" t="s">
        <v>48</v>
      </c>
      <c r="B25" t="s">
        <v>842</v>
      </c>
      <c r="C25" t="s">
        <v>21</v>
      </c>
      <c r="D25" t="str">
        <f t="shared" si="0"/>
        <v>Male</v>
      </c>
    </row>
    <row r="26" spans="1:4" x14ac:dyDescent="0.25">
      <c r="A26" s="7" t="s">
        <v>49</v>
      </c>
      <c r="B26" t="s">
        <v>843</v>
      </c>
      <c r="C26" t="s">
        <v>817</v>
      </c>
      <c r="D26" t="str">
        <f t="shared" si="0"/>
        <v>Female</v>
      </c>
    </row>
    <row r="27" spans="1:4" x14ac:dyDescent="0.25">
      <c r="A27" s="7" t="s">
        <v>50</v>
      </c>
      <c r="B27" t="s">
        <v>844</v>
      </c>
      <c r="C27" t="s">
        <v>817</v>
      </c>
      <c r="D27" t="str">
        <f t="shared" si="0"/>
        <v>Female</v>
      </c>
    </row>
    <row r="28" spans="1:4" x14ac:dyDescent="0.25">
      <c r="A28" s="7" t="s">
        <v>51</v>
      </c>
      <c r="B28" t="s">
        <v>845</v>
      </c>
      <c r="C28" t="s">
        <v>21</v>
      </c>
      <c r="D28" t="str">
        <f t="shared" si="0"/>
        <v>Male</v>
      </c>
    </row>
    <row r="29" spans="1:4" x14ac:dyDescent="0.25">
      <c r="A29" s="7" t="s">
        <v>52</v>
      </c>
      <c r="B29" t="s">
        <v>846</v>
      </c>
      <c r="C29" t="s">
        <v>817</v>
      </c>
      <c r="D29" t="str">
        <f t="shared" si="0"/>
        <v>Female</v>
      </c>
    </row>
    <row r="30" spans="1:4" x14ac:dyDescent="0.25">
      <c r="A30" s="7" t="s">
        <v>53</v>
      </c>
      <c r="B30" t="s">
        <v>847</v>
      </c>
      <c r="C30" t="s">
        <v>817</v>
      </c>
      <c r="D30" t="str">
        <f t="shared" si="0"/>
        <v>Female</v>
      </c>
    </row>
    <row r="31" spans="1:4" x14ac:dyDescent="0.25">
      <c r="A31" s="7" t="s">
        <v>54</v>
      </c>
      <c r="B31" t="s">
        <v>848</v>
      </c>
      <c r="C31" t="s">
        <v>21</v>
      </c>
      <c r="D31" t="str">
        <f t="shared" si="0"/>
        <v>Male</v>
      </c>
    </row>
    <row r="32" spans="1:4" x14ac:dyDescent="0.25">
      <c r="A32" s="7" t="s">
        <v>55</v>
      </c>
      <c r="B32" t="s">
        <v>849</v>
      </c>
      <c r="C32" t="s">
        <v>21</v>
      </c>
      <c r="D32" t="str">
        <f t="shared" si="0"/>
        <v>Male</v>
      </c>
    </row>
    <row r="33" spans="1:4" x14ac:dyDescent="0.25">
      <c r="A33" s="7" t="s">
        <v>56</v>
      </c>
      <c r="B33" t="s">
        <v>850</v>
      </c>
      <c r="C33" t="s">
        <v>21</v>
      </c>
      <c r="D33" t="str">
        <f t="shared" si="0"/>
        <v>Male</v>
      </c>
    </row>
    <row r="34" spans="1:4" x14ac:dyDescent="0.25">
      <c r="A34" s="7" t="s">
        <v>57</v>
      </c>
      <c r="B34" t="s">
        <v>851</v>
      </c>
      <c r="C34" t="s">
        <v>21</v>
      </c>
      <c r="D34" t="str">
        <f t="shared" si="0"/>
        <v>Male</v>
      </c>
    </row>
    <row r="35" spans="1:4" x14ac:dyDescent="0.25">
      <c r="A35" s="7" t="s">
        <v>58</v>
      </c>
      <c r="B35" t="s">
        <v>852</v>
      </c>
      <c r="C35" t="s">
        <v>21</v>
      </c>
      <c r="D35" t="str">
        <f t="shared" si="0"/>
        <v>Male</v>
      </c>
    </row>
    <row r="36" spans="1:4" x14ac:dyDescent="0.25">
      <c r="A36" s="7" t="s">
        <v>59</v>
      </c>
      <c r="B36" t="s">
        <v>853</v>
      </c>
      <c r="C36" t="s">
        <v>21</v>
      </c>
      <c r="D36" t="str">
        <f t="shared" si="0"/>
        <v>Male</v>
      </c>
    </row>
    <row r="37" spans="1:4" x14ac:dyDescent="0.25">
      <c r="A37" s="7" t="s">
        <v>61</v>
      </c>
      <c r="B37" t="s">
        <v>854</v>
      </c>
      <c r="C37" t="s">
        <v>817</v>
      </c>
      <c r="D37" t="str">
        <f t="shared" si="0"/>
        <v>Female</v>
      </c>
    </row>
    <row r="38" spans="1:4" x14ac:dyDescent="0.25">
      <c r="A38" s="7" t="s">
        <v>62</v>
      </c>
      <c r="B38" t="s">
        <v>855</v>
      </c>
      <c r="C38" t="s">
        <v>21</v>
      </c>
      <c r="D38" t="str">
        <f t="shared" si="0"/>
        <v>Male</v>
      </c>
    </row>
    <row r="39" spans="1:4" x14ac:dyDescent="0.25">
      <c r="A39" s="7" t="s">
        <v>63</v>
      </c>
      <c r="B39" t="s">
        <v>856</v>
      </c>
      <c r="C39" t="s">
        <v>21</v>
      </c>
      <c r="D39" t="str">
        <f t="shared" si="0"/>
        <v>Male</v>
      </c>
    </row>
    <row r="40" spans="1:4" x14ac:dyDescent="0.25">
      <c r="A40" s="7" t="s">
        <v>65</v>
      </c>
      <c r="B40" t="s">
        <v>857</v>
      </c>
      <c r="C40" t="s">
        <v>817</v>
      </c>
      <c r="D40" t="str">
        <f t="shared" si="0"/>
        <v>Female</v>
      </c>
    </row>
    <row r="41" spans="1:4" x14ac:dyDescent="0.25">
      <c r="A41" s="7" t="s">
        <v>66</v>
      </c>
      <c r="B41" t="s">
        <v>858</v>
      </c>
      <c r="C41" t="s">
        <v>21</v>
      </c>
      <c r="D41" t="str">
        <f t="shared" si="0"/>
        <v>Male</v>
      </c>
    </row>
    <row r="42" spans="1:4" x14ac:dyDescent="0.25">
      <c r="A42" s="7" t="s">
        <v>67</v>
      </c>
      <c r="B42" t="s">
        <v>859</v>
      </c>
      <c r="C42" t="s">
        <v>21</v>
      </c>
      <c r="D42" t="str">
        <f t="shared" si="0"/>
        <v>Male</v>
      </c>
    </row>
    <row r="43" spans="1:4" x14ac:dyDescent="0.25">
      <c r="A43" s="7" t="s">
        <v>68</v>
      </c>
      <c r="B43" t="s">
        <v>860</v>
      </c>
      <c r="C43" t="s">
        <v>817</v>
      </c>
      <c r="D43" t="str">
        <f t="shared" si="0"/>
        <v>Female</v>
      </c>
    </row>
    <row r="44" spans="1:4" x14ac:dyDescent="0.25">
      <c r="A44" s="7" t="s">
        <v>69</v>
      </c>
      <c r="B44" t="s">
        <v>861</v>
      </c>
      <c r="C44" t="s">
        <v>817</v>
      </c>
      <c r="D44" t="str">
        <f t="shared" si="0"/>
        <v>Female</v>
      </c>
    </row>
    <row r="45" spans="1:4" x14ac:dyDescent="0.25">
      <c r="A45" s="7" t="s">
        <v>70</v>
      </c>
      <c r="B45" t="s">
        <v>862</v>
      </c>
      <c r="C45" t="s">
        <v>817</v>
      </c>
      <c r="D45" t="str">
        <f t="shared" si="0"/>
        <v>Female</v>
      </c>
    </row>
    <row r="46" spans="1:4" x14ac:dyDescent="0.25">
      <c r="A46" s="7" t="s">
        <v>71</v>
      </c>
      <c r="B46" t="s">
        <v>863</v>
      </c>
      <c r="C46" t="s">
        <v>21</v>
      </c>
      <c r="D46" t="str">
        <f t="shared" si="0"/>
        <v>Male</v>
      </c>
    </row>
    <row r="47" spans="1:4" x14ac:dyDescent="0.25">
      <c r="A47" s="7" t="s">
        <v>72</v>
      </c>
      <c r="B47" t="s">
        <v>864</v>
      </c>
      <c r="C47" t="s">
        <v>21</v>
      </c>
      <c r="D47" t="str">
        <f t="shared" si="0"/>
        <v>Male</v>
      </c>
    </row>
    <row r="48" spans="1:4" x14ac:dyDescent="0.25">
      <c r="A48" s="7" t="s">
        <v>73</v>
      </c>
      <c r="B48" t="s">
        <v>865</v>
      </c>
      <c r="C48" t="s">
        <v>817</v>
      </c>
      <c r="D48" t="str">
        <f t="shared" si="0"/>
        <v>Female</v>
      </c>
    </row>
    <row r="49" spans="1:4" x14ac:dyDescent="0.25">
      <c r="A49" s="7" t="s">
        <v>74</v>
      </c>
      <c r="B49" t="s">
        <v>866</v>
      </c>
      <c r="C49" t="s">
        <v>817</v>
      </c>
      <c r="D49" t="str">
        <f t="shared" si="0"/>
        <v>Female</v>
      </c>
    </row>
    <row r="50" spans="1:4" x14ac:dyDescent="0.25">
      <c r="A50" s="7" t="s">
        <v>75</v>
      </c>
      <c r="B50" t="s">
        <v>867</v>
      </c>
      <c r="C50" t="s">
        <v>817</v>
      </c>
      <c r="D50" t="str">
        <f t="shared" si="0"/>
        <v>Female</v>
      </c>
    </row>
    <row r="51" spans="1:4" x14ac:dyDescent="0.25">
      <c r="A51" s="7" t="s">
        <v>76</v>
      </c>
      <c r="B51" t="s">
        <v>868</v>
      </c>
      <c r="C51" t="s">
        <v>21</v>
      </c>
      <c r="D51" t="str">
        <f t="shared" si="0"/>
        <v>Male</v>
      </c>
    </row>
    <row r="52" spans="1:4" x14ac:dyDescent="0.25">
      <c r="A52" s="7" t="s">
        <v>77</v>
      </c>
      <c r="B52" t="s">
        <v>869</v>
      </c>
      <c r="C52" t="s">
        <v>21</v>
      </c>
      <c r="D52" t="str">
        <f t="shared" si="0"/>
        <v>Male</v>
      </c>
    </row>
    <row r="53" spans="1:4" x14ac:dyDescent="0.25">
      <c r="A53" s="7" t="s">
        <v>78</v>
      </c>
      <c r="B53" t="s">
        <v>870</v>
      </c>
      <c r="C53" t="s">
        <v>21</v>
      </c>
      <c r="D53" t="str">
        <f t="shared" si="0"/>
        <v>Male</v>
      </c>
    </row>
    <row r="54" spans="1:4" x14ac:dyDescent="0.25">
      <c r="A54" s="7" t="s">
        <v>79</v>
      </c>
      <c r="B54" t="s">
        <v>871</v>
      </c>
      <c r="C54" t="s">
        <v>817</v>
      </c>
      <c r="D54" t="str">
        <f t="shared" si="0"/>
        <v>Female</v>
      </c>
    </row>
    <row r="55" spans="1:4" x14ac:dyDescent="0.25">
      <c r="A55" s="7" t="s">
        <v>80</v>
      </c>
      <c r="B55" t="s">
        <v>872</v>
      </c>
      <c r="C55" t="s">
        <v>21</v>
      </c>
      <c r="D55" t="str">
        <f t="shared" si="0"/>
        <v>Male</v>
      </c>
    </row>
    <row r="56" spans="1:4" x14ac:dyDescent="0.25">
      <c r="A56" s="7" t="s">
        <v>81</v>
      </c>
      <c r="B56" t="s">
        <v>873</v>
      </c>
      <c r="C56" t="s">
        <v>21</v>
      </c>
      <c r="D56" t="str">
        <f t="shared" si="0"/>
        <v>Male</v>
      </c>
    </row>
    <row r="57" spans="1:4" x14ac:dyDescent="0.25">
      <c r="A57" s="7" t="s">
        <v>83</v>
      </c>
      <c r="B57" t="s">
        <v>874</v>
      </c>
      <c r="C57" t="s">
        <v>817</v>
      </c>
      <c r="D57" t="str">
        <f t="shared" si="0"/>
        <v>Female</v>
      </c>
    </row>
    <row r="58" spans="1:4" x14ac:dyDescent="0.25">
      <c r="A58" s="7" t="s">
        <v>84</v>
      </c>
      <c r="B58" t="s">
        <v>875</v>
      </c>
      <c r="C58" t="s">
        <v>817</v>
      </c>
      <c r="D58" t="str">
        <f t="shared" si="0"/>
        <v>Female</v>
      </c>
    </row>
    <row r="59" spans="1:4" x14ac:dyDescent="0.25">
      <c r="A59" s="7" t="s">
        <v>86</v>
      </c>
      <c r="B59" t="s">
        <v>876</v>
      </c>
      <c r="C59" t="s">
        <v>817</v>
      </c>
      <c r="D59" t="str">
        <f t="shared" si="0"/>
        <v>Female</v>
      </c>
    </row>
    <row r="60" spans="1:4" x14ac:dyDescent="0.25">
      <c r="A60" s="7" t="s">
        <v>87</v>
      </c>
      <c r="B60" t="s">
        <v>877</v>
      </c>
      <c r="C60" t="s">
        <v>21</v>
      </c>
      <c r="D60" t="str">
        <f t="shared" si="0"/>
        <v>Male</v>
      </c>
    </row>
    <row r="61" spans="1:4" x14ac:dyDescent="0.25">
      <c r="A61" s="7" t="s">
        <v>89</v>
      </c>
      <c r="B61" t="s">
        <v>878</v>
      </c>
      <c r="C61" t="s">
        <v>21</v>
      </c>
      <c r="D61" t="str">
        <f t="shared" si="0"/>
        <v>Male</v>
      </c>
    </row>
    <row r="62" spans="1:4" x14ac:dyDescent="0.25">
      <c r="A62" s="7" t="s">
        <v>90</v>
      </c>
      <c r="B62" t="s">
        <v>879</v>
      </c>
      <c r="C62" t="s">
        <v>817</v>
      </c>
      <c r="D62" t="str">
        <f t="shared" si="0"/>
        <v>Female</v>
      </c>
    </row>
    <row r="63" spans="1:4" x14ac:dyDescent="0.25">
      <c r="A63" s="7" t="s">
        <v>91</v>
      </c>
      <c r="B63" t="s">
        <v>880</v>
      </c>
      <c r="C63" t="s">
        <v>21</v>
      </c>
      <c r="D63" t="str">
        <f t="shared" si="0"/>
        <v>Male</v>
      </c>
    </row>
    <row r="64" spans="1:4" x14ac:dyDescent="0.25">
      <c r="A64" s="7" t="s">
        <v>92</v>
      </c>
      <c r="B64" t="s">
        <v>881</v>
      </c>
      <c r="C64" t="s">
        <v>21</v>
      </c>
      <c r="D64" t="str">
        <f t="shared" si="0"/>
        <v>Male</v>
      </c>
    </row>
    <row r="65" spans="1:4" x14ac:dyDescent="0.25">
      <c r="A65" s="7" t="s">
        <v>94</v>
      </c>
      <c r="B65" t="s">
        <v>882</v>
      </c>
      <c r="C65" t="s">
        <v>21</v>
      </c>
      <c r="D65" t="str">
        <f t="shared" si="0"/>
        <v>Male</v>
      </c>
    </row>
    <row r="66" spans="1:4" x14ac:dyDescent="0.25">
      <c r="A66" s="7" t="s">
        <v>96</v>
      </c>
      <c r="B66" t="s">
        <v>883</v>
      </c>
      <c r="C66" t="s">
        <v>21</v>
      </c>
      <c r="D66" t="str">
        <f t="shared" ref="D66:D129" si="1">VLOOKUP($C66,$E$1:$F$2,2,1)</f>
        <v>Male</v>
      </c>
    </row>
    <row r="67" spans="1:4" x14ac:dyDescent="0.25">
      <c r="A67" s="7" t="s">
        <v>97</v>
      </c>
      <c r="B67" t="s">
        <v>884</v>
      </c>
      <c r="C67" t="s">
        <v>21</v>
      </c>
      <c r="D67" t="str">
        <f t="shared" si="1"/>
        <v>Male</v>
      </c>
    </row>
    <row r="68" spans="1:4" x14ac:dyDescent="0.25">
      <c r="A68" s="7" t="s">
        <v>98</v>
      </c>
      <c r="B68" t="s">
        <v>885</v>
      </c>
      <c r="C68" t="s">
        <v>21</v>
      </c>
      <c r="D68" t="str">
        <f t="shared" si="1"/>
        <v>Male</v>
      </c>
    </row>
    <row r="69" spans="1:4" x14ac:dyDescent="0.25">
      <c r="A69" s="7" t="s">
        <v>99</v>
      </c>
      <c r="B69" t="s">
        <v>886</v>
      </c>
      <c r="C69" t="s">
        <v>21</v>
      </c>
      <c r="D69" t="str">
        <f t="shared" si="1"/>
        <v>Male</v>
      </c>
    </row>
    <row r="70" spans="1:4" x14ac:dyDescent="0.25">
      <c r="A70" s="7" t="s">
        <v>100</v>
      </c>
      <c r="B70" t="s">
        <v>887</v>
      </c>
      <c r="C70" t="s">
        <v>21</v>
      </c>
      <c r="D70" t="str">
        <f t="shared" si="1"/>
        <v>Male</v>
      </c>
    </row>
    <row r="71" spans="1:4" x14ac:dyDescent="0.25">
      <c r="A71" s="7" t="s">
        <v>101</v>
      </c>
      <c r="B71" t="s">
        <v>888</v>
      </c>
      <c r="C71" t="s">
        <v>817</v>
      </c>
      <c r="D71" t="str">
        <f t="shared" si="1"/>
        <v>Female</v>
      </c>
    </row>
    <row r="72" spans="1:4" x14ac:dyDescent="0.25">
      <c r="A72" s="7" t="s">
        <v>102</v>
      </c>
      <c r="B72" t="s">
        <v>889</v>
      </c>
      <c r="C72" t="s">
        <v>817</v>
      </c>
      <c r="D72" t="str">
        <f t="shared" si="1"/>
        <v>Female</v>
      </c>
    </row>
    <row r="73" spans="1:4" x14ac:dyDescent="0.25">
      <c r="A73" s="7" t="s">
        <v>103</v>
      </c>
      <c r="B73" t="s">
        <v>890</v>
      </c>
      <c r="C73" t="s">
        <v>817</v>
      </c>
      <c r="D73" t="str">
        <f t="shared" si="1"/>
        <v>Female</v>
      </c>
    </row>
    <row r="74" spans="1:4" x14ac:dyDescent="0.25">
      <c r="A74" s="7" t="s">
        <v>104</v>
      </c>
      <c r="B74" t="s">
        <v>891</v>
      </c>
      <c r="C74" t="s">
        <v>817</v>
      </c>
      <c r="D74" t="str">
        <f t="shared" si="1"/>
        <v>Female</v>
      </c>
    </row>
    <row r="75" spans="1:4" x14ac:dyDescent="0.25">
      <c r="A75" s="7" t="s">
        <v>105</v>
      </c>
      <c r="B75" t="s">
        <v>892</v>
      </c>
      <c r="C75" t="s">
        <v>817</v>
      </c>
      <c r="D75" t="str">
        <f t="shared" si="1"/>
        <v>Female</v>
      </c>
    </row>
    <row r="76" spans="1:4" x14ac:dyDescent="0.25">
      <c r="A76" s="7" t="s">
        <v>106</v>
      </c>
      <c r="B76" t="s">
        <v>893</v>
      </c>
      <c r="C76" t="s">
        <v>21</v>
      </c>
      <c r="D76" t="str">
        <f t="shared" si="1"/>
        <v>Male</v>
      </c>
    </row>
    <row r="77" spans="1:4" x14ac:dyDescent="0.25">
      <c r="A77" s="7" t="s">
        <v>109</v>
      </c>
      <c r="B77" t="s">
        <v>894</v>
      </c>
      <c r="C77" t="s">
        <v>817</v>
      </c>
      <c r="D77" t="str">
        <f t="shared" si="1"/>
        <v>Female</v>
      </c>
    </row>
    <row r="78" spans="1:4" x14ac:dyDescent="0.25">
      <c r="A78" s="7" t="s">
        <v>110</v>
      </c>
      <c r="B78" t="s">
        <v>895</v>
      </c>
      <c r="C78" t="s">
        <v>21</v>
      </c>
      <c r="D78" t="str">
        <f t="shared" si="1"/>
        <v>Male</v>
      </c>
    </row>
    <row r="79" spans="1:4" x14ac:dyDescent="0.25">
      <c r="A79" s="7" t="s">
        <v>111</v>
      </c>
      <c r="B79" t="s">
        <v>896</v>
      </c>
      <c r="C79" t="s">
        <v>817</v>
      </c>
      <c r="D79" t="str">
        <f t="shared" si="1"/>
        <v>Female</v>
      </c>
    </row>
    <row r="80" spans="1:4" x14ac:dyDescent="0.25">
      <c r="A80" s="7" t="s">
        <v>113</v>
      </c>
      <c r="B80" t="s">
        <v>897</v>
      </c>
      <c r="C80" t="s">
        <v>21</v>
      </c>
      <c r="D80" t="str">
        <f t="shared" si="1"/>
        <v>Male</v>
      </c>
    </row>
    <row r="81" spans="1:4" x14ac:dyDescent="0.25">
      <c r="A81" s="7" t="s">
        <v>115</v>
      </c>
      <c r="B81" t="s">
        <v>898</v>
      </c>
      <c r="C81" t="s">
        <v>21</v>
      </c>
      <c r="D81" t="str">
        <f t="shared" si="1"/>
        <v>Male</v>
      </c>
    </row>
    <row r="82" spans="1:4" x14ac:dyDescent="0.25">
      <c r="A82" s="7" t="s">
        <v>119</v>
      </c>
      <c r="B82" t="s">
        <v>899</v>
      </c>
      <c r="C82" t="s">
        <v>21</v>
      </c>
      <c r="D82" t="str">
        <f t="shared" si="1"/>
        <v>Male</v>
      </c>
    </row>
    <row r="83" spans="1:4" x14ac:dyDescent="0.25">
      <c r="A83" s="7" t="s">
        <v>122</v>
      </c>
      <c r="B83" t="s">
        <v>900</v>
      </c>
      <c r="C83" t="s">
        <v>817</v>
      </c>
      <c r="D83" t="str">
        <f t="shared" si="1"/>
        <v>Female</v>
      </c>
    </row>
    <row r="84" spans="1:4" x14ac:dyDescent="0.25">
      <c r="A84" s="7" t="s">
        <v>124</v>
      </c>
      <c r="B84" t="s">
        <v>901</v>
      </c>
      <c r="C84" t="s">
        <v>817</v>
      </c>
      <c r="D84" t="str">
        <f t="shared" si="1"/>
        <v>Female</v>
      </c>
    </row>
    <row r="85" spans="1:4" x14ac:dyDescent="0.25">
      <c r="A85" s="7" t="s">
        <v>125</v>
      </c>
      <c r="B85" t="s">
        <v>902</v>
      </c>
      <c r="C85" t="s">
        <v>21</v>
      </c>
      <c r="D85" t="str">
        <f t="shared" si="1"/>
        <v>Male</v>
      </c>
    </row>
    <row r="86" spans="1:4" x14ac:dyDescent="0.25">
      <c r="A86" s="7" t="s">
        <v>126</v>
      </c>
      <c r="B86" t="s">
        <v>903</v>
      </c>
      <c r="C86" t="s">
        <v>21</v>
      </c>
      <c r="D86" t="str">
        <f t="shared" si="1"/>
        <v>Male</v>
      </c>
    </row>
    <row r="87" spans="1:4" x14ac:dyDescent="0.25">
      <c r="A87" s="7" t="s">
        <v>127</v>
      </c>
      <c r="B87" t="s">
        <v>904</v>
      </c>
      <c r="C87" t="s">
        <v>21</v>
      </c>
      <c r="D87" t="str">
        <f t="shared" si="1"/>
        <v>Male</v>
      </c>
    </row>
    <row r="88" spans="1:4" x14ac:dyDescent="0.25">
      <c r="A88" s="7" t="s">
        <v>130</v>
      </c>
      <c r="B88" t="s">
        <v>905</v>
      </c>
      <c r="C88" t="s">
        <v>21</v>
      </c>
      <c r="D88" t="str">
        <f t="shared" si="1"/>
        <v>Male</v>
      </c>
    </row>
    <row r="89" spans="1:4" x14ac:dyDescent="0.25">
      <c r="A89" s="7" t="s">
        <v>131</v>
      </c>
      <c r="B89" t="s">
        <v>906</v>
      </c>
      <c r="C89" t="s">
        <v>817</v>
      </c>
      <c r="D89" t="str">
        <f t="shared" si="1"/>
        <v>Female</v>
      </c>
    </row>
    <row r="90" spans="1:4" x14ac:dyDescent="0.25">
      <c r="A90" s="7" t="s">
        <v>132</v>
      </c>
      <c r="B90" t="s">
        <v>907</v>
      </c>
      <c r="C90" t="s">
        <v>817</v>
      </c>
      <c r="D90" t="str">
        <f t="shared" si="1"/>
        <v>Female</v>
      </c>
    </row>
    <row r="91" spans="1:4" x14ac:dyDescent="0.25">
      <c r="A91" s="7" t="s">
        <v>133</v>
      </c>
      <c r="B91" t="s">
        <v>908</v>
      </c>
      <c r="C91" t="s">
        <v>21</v>
      </c>
      <c r="D91" t="str">
        <f t="shared" si="1"/>
        <v>Male</v>
      </c>
    </row>
    <row r="92" spans="1:4" x14ac:dyDescent="0.25">
      <c r="A92" s="7" t="s">
        <v>134</v>
      </c>
      <c r="B92" t="s">
        <v>909</v>
      </c>
      <c r="C92" t="s">
        <v>817</v>
      </c>
      <c r="D92" t="str">
        <f t="shared" si="1"/>
        <v>Female</v>
      </c>
    </row>
    <row r="93" spans="1:4" x14ac:dyDescent="0.25">
      <c r="A93" s="7" t="s">
        <v>135</v>
      </c>
      <c r="B93" t="s">
        <v>910</v>
      </c>
      <c r="C93" t="s">
        <v>21</v>
      </c>
      <c r="D93" t="str">
        <f t="shared" si="1"/>
        <v>Male</v>
      </c>
    </row>
    <row r="94" spans="1:4" x14ac:dyDescent="0.25">
      <c r="A94" s="7" t="s">
        <v>137</v>
      </c>
      <c r="B94" t="s">
        <v>911</v>
      </c>
      <c r="C94" t="s">
        <v>21</v>
      </c>
      <c r="D94" t="str">
        <f t="shared" si="1"/>
        <v>Male</v>
      </c>
    </row>
    <row r="95" spans="1:4" x14ac:dyDescent="0.25">
      <c r="A95" s="7" t="s">
        <v>138</v>
      </c>
      <c r="B95" t="s">
        <v>912</v>
      </c>
      <c r="C95" t="s">
        <v>21</v>
      </c>
      <c r="D95" t="str">
        <f t="shared" si="1"/>
        <v>Male</v>
      </c>
    </row>
    <row r="96" spans="1:4" x14ac:dyDescent="0.25">
      <c r="A96" s="7" t="s">
        <v>141</v>
      </c>
      <c r="B96" t="s">
        <v>913</v>
      </c>
      <c r="C96" t="s">
        <v>21</v>
      </c>
      <c r="D96" t="str">
        <f t="shared" si="1"/>
        <v>Male</v>
      </c>
    </row>
    <row r="97" spans="1:4" x14ac:dyDescent="0.25">
      <c r="A97" s="7" t="s">
        <v>142</v>
      </c>
      <c r="B97" t="s">
        <v>914</v>
      </c>
      <c r="C97" t="s">
        <v>817</v>
      </c>
      <c r="D97" t="str">
        <f t="shared" si="1"/>
        <v>Female</v>
      </c>
    </row>
    <row r="98" spans="1:4" x14ac:dyDescent="0.25">
      <c r="A98" s="7" t="s">
        <v>143</v>
      </c>
      <c r="B98" t="s">
        <v>915</v>
      </c>
      <c r="C98" t="s">
        <v>817</v>
      </c>
      <c r="D98" t="str">
        <f t="shared" si="1"/>
        <v>Female</v>
      </c>
    </row>
    <row r="99" spans="1:4" x14ac:dyDescent="0.25">
      <c r="A99" s="7" t="s">
        <v>145</v>
      </c>
      <c r="B99" t="s">
        <v>916</v>
      </c>
      <c r="C99" t="s">
        <v>21</v>
      </c>
      <c r="D99" t="str">
        <f t="shared" si="1"/>
        <v>Male</v>
      </c>
    </row>
    <row r="100" spans="1:4" x14ac:dyDescent="0.25">
      <c r="A100" s="7" t="s">
        <v>146</v>
      </c>
      <c r="B100" t="s">
        <v>917</v>
      </c>
      <c r="C100" t="s">
        <v>21</v>
      </c>
      <c r="D100" t="str">
        <f t="shared" si="1"/>
        <v>Male</v>
      </c>
    </row>
    <row r="101" spans="1:4" x14ac:dyDescent="0.25">
      <c r="A101" s="7" t="s">
        <v>147</v>
      </c>
      <c r="B101" t="s">
        <v>918</v>
      </c>
      <c r="C101" t="s">
        <v>817</v>
      </c>
      <c r="D101" t="str">
        <f t="shared" si="1"/>
        <v>Female</v>
      </c>
    </row>
    <row r="102" spans="1:4" x14ac:dyDescent="0.25">
      <c r="A102" s="7" t="s">
        <v>149</v>
      </c>
      <c r="B102" t="s">
        <v>919</v>
      </c>
      <c r="C102" t="s">
        <v>21</v>
      </c>
      <c r="D102" t="str">
        <f t="shared" si="1"/>
        <v>Male</v>
      </c>
    </row>
    <row r="103" spans="1:4" x14ac:dyDescent="0.25">
      <c r="A103" s="7" t="s">
        <v>150</v>
      </c>
      <c r="B103" t="s">
        <v>920</v>
      </c>
      <c r="C103" t="s">
        <v>21</v>
      </c>
      <c r="D103" t="str">
        <f t="shared" si="1"/>
        <v>Male</v>
      </c>
    </row>
    <row r="104" spans="1:4" x14ac:dyDescent="0.25">
      <c r="A104" s="7" t="s">
        <v>153</v>
      </c>
      <c r="B104" t="s">
        <v>921</v>
      </c>
      <c r="C104" t="s">
        <v>21</v>
      </c>
      <c r="D104" t="str">
        <f t="shared" si="1"/>
        <v>Male</v>
      </c>
    </row>
    <row r="105" spans="1:4" x14ac:dyDescent="0.25">
      <c r="A105" s="7" t="s">
        <v>154</v>
      </c>
      <c r="B105" t="s">
        <v>922</v>
      </c>
      <c r="C105" t="s">
        <v>21</v>
      </c>
      <c r="D105" t="str">
        <f t="shared" si="1"/>
        <v>Male</v>
      </c>
    </row>
    <row r="106" spans="1:4" x14ac:dyDescent="0.25">
      <c r="A106" s="7" t="s">
        <v>156</v>
      </c>
      <c r="B106" t="s">
        <v>923</v>
      </c>
      <c r="C106" t="s">
        <v>21</v>
      </c>
      <c r="D106" t="str">
        <f t="shared" si="1"/>
        <v>Male</v>
      </c>
    </row>
    <row r="107" spans="1:4" x14ac:dyDescent="0.25">
      <c r="A107" s="7" t="s">
        <v>158</v>
      </c>
      <c r="B107" t="s">
        <v>924</v>
      </c>
      <c r="C107" t="s">
        <v>817</v>
      </c>
      <c r="D107" t="str">
        <f t="shared" si="1"/>
        <v>Female</v>
      </c>
    </row>
    <row r="108" spans="1:4" x14ac:dyDescent="0.25">
      <c r="A108" s="7" t="s">
        <v>161</v>
      </c>
      <c r="B108" t="s">
        <v>925</v>
      </c>
      <c r="C108" t="s">
        <v>817</v>
      </c>
      <c r="D108" t="str">
        <f t="shared" si="1"/>
        <v>Female</v>
      </c>
    </row>
    <row r="109" spans="1:4" x14ac:dyDescent="0.25">
      <c r="A109" s="7" t="s">
        <v>162</v>
      </c>
      <c r="B109" t="s">
        <v>926</v>
      </c>
      <c r="C109" t="s">
        <v>21</v>
      </c>
      <c r="D109" t="str">
        <f t="shared" si="1"/>
        <v>Male</v>
      </c>
    </row>
    <row r="110" spans="1:4" x14ac:dyDescent="0.25">
      <c r="A110" s="7" t="s">
        <v>163</v>
      </c>
      <c r="B110" t="s">
        <v>927</v>
      </c>
      <c r="C110" t="s">
        <v>21</v>
      </c>
      <c r="D110" t="str">
        <f t="shared" si="1"/>
        <v>Male</v>
      </c>
    </row>
    <row r="111" spans="1:4" x14ac:dyDescent="0.25">
      <c r="A111" s="7" t="s">
        <v>164</v>
      </c>
      <c r="B111" t="s">
        <v>1192</v>
      </c>
      <c r="C111" t="s">
        <v>21</v>
      </c>
      <c r="D111" t="str">
        <f t="shared" si="1"/>
        <v>Male</v>
      </c>
    </row>
    <row r="112" spans="1:4" x14ac:dyDescent="0.25">
      <c r="A112" s="7" t="s">
        <v>166</v>
      </c>
      <c r="B112" t="s">
        <v>928</v>
      </c>
      <c r="C112" t="s">
        <v>21</v>
      </c>
      <c r="D112" t="str">
        <f t="shared" si="1"/>
        <v>Male</v>
      </c>
    </row>
    <row r="113" spans="1:4" x14ac:dyDescent="0.25">
      <c r="A113" s="7" t="s">
        <v>167</v>
      </c>
      <c r="B113" t="s">
        <v>929</v>
      </c>
      <c r="C113" t="s">
        <v>21</v>
      </c>
      <c r="D113" t="str">
        <f t="shared" si="1"/>
        <v>Male</v>
      </c>
    </row>
    <row r="114" spans="1:4" x14ac:dyDescent="0.25">
      <c r="A114" s="7" t="s">
        <v>168</v>
      </c>
      <c r="B114" t="s">
        <v>930</v>
      </c>
      <c r="C114" t="s">
        <v>21</v>
      </c>
      <c r="D114" t="str">
        <f t="shared" si="1"/>
        <v>Male</v>
      </c>
    </row>
    <row r="115" spans="1:4" x14ac:dyDescent="0.25">
      <c r="A115" s="7" t="s">
        <v>170</v>
      </c>
      <c r="B115" t="s">
        <v>931</v>
      </c>
      <c r="C115" t="s">
        <v>21</v>
      </c>
      <c r="D115" t="str">
        <f t="shared" si="1"/>
        <v>Male</v>
      </c>
    </row>
    <row r="116" spans="1:4" x14ac:dyDescent="0.25">
      <c r="A116" s="7" t="s">
        <v>172</v>
      </c>
      <c r="B116" t="s">
        <v>932</v>
      </c>
      <c r="C116" t="s">
        <v>817</v>
      </c>
      <c r="D116" t="str">
        <f t="shared" si="1"/>
        <v>Female</v>
      </c>
    </row>
    <row r="117" spans="1:4" x14ac:dyDescent="0.25">
      <c r="A117" s="7" t="s">
        <v>173</v>
      </c>
      <c r="B117" t="s">
        <v>933</v>
      </c>
      <c r="C117" t="s">
        <v>21</v>
      </c>
      <c r="D117" t="str">
        <f t="shared" si="1"/>
        <v>Male</v>
      </c>
    </row>
    <row r="118" spans="1:4" x14ac:dyDescent="0.25">
      <c r="A118" s="7" t="s">
        <v>174</v>
      </c>
      <c r="B118" t="s">
        <v>934</v>
      </c>
      <c r="C118" t="s">
        <v>21</v>
      </c>
      <c r="D118" t="str">
        <f t="shared" si="1"/>
        <v>Male</v>
      </c>
    </row>
    <row r="119" spans="1:4" x14ac:dyDescent="0.25">
      <c r="A119" s="7" t="s">
        <v>175</v>
      </c>
      <c r="B119" t="s">
        <v>935</v>
      </c>
      <c r="C119" t="s">
        <v>21</v>
      </c>
      <c r="D119" t="str">
        <f t="shared" si="1"/>
        <v>Male</v>
      </c>
    </row>
    <row r="120" spans="1:4" x14ac:dyDescent="0.25">
      <c r="A120" s="7" t="s">
        <v>176</v>
      </c>
      <c r="B120" t="s">
        <v>936</v>
      </c>
      <c r="C120" t="s">
        <v>817</v>
      </c>
      <c r="D120" t="str">
        <f t="shared" si="1"/>
        <v>Female</v>
      </c>
    </row>
    <row r="121" spans="1:4" x14ac:dyDescent="0.25">
      <c r="A121" s="7" t="s">
        <v>177</v>
      </c>
      <c r="B121" t="s">
        <v>937</v>
      </c>
      <c r="C121" t="s">
        <v>21</v>
      </c>
      <c r="D121" t="str">
        <f t="shared" si="1"/>
        <v>Male</v>
      </c>
    </row>
    <row r="122" spans="1:4" x14ac:dyDescent="0.25">
      <c r="A122" s="7" t="s">
        <v>178</v>
      </c>
      <c r="B122" t="s">
        <v>938</v>
      </c>
      <c r="C122" t="s">
        <v>21</v>
      </c>
      <c r="D122" t="str">
        <f t="shared" si="1"/>
        <v>Male</v>
      </c>
    </row>
    <row r="123" spans="1:4" x14ac:dyDescent="0.25">
      <c r="A123" s="7" t="s">
        <v>179</v>
      </c>
      <c r="B123" t="s">
        <v>939</v>
      </c>
      <c r="C123" t="s">
        <v>21</v>
      </c>
      <c r="D123" t="str">
        <f t="shared" si="1"/>
        <v>Male</v>
      </c>
    </row>
    <row r="124" spans="1:4" x14ac:dyDescent="0.25">
      <c r="A124" s="7" t="s">
        <v>181</v>
      </c>
      <c r="B124" t="s">
        <v>940</v>
      </c>
      <c r="C124" t="s">
        <v>21</v>
      </c>
      <c r="D124" t="str">
        <f t="shared" si="1"/>
        <v>Male</v>
      </c>
    </row>
    <row r="125" spans="1:4" x14ac:dyDescent="0.25">
      <c r="A125" s="7" t="s">
        <v>182</v>
      </c>
      <c r="B125" t="s">
        <v>941</v>
      </c>
      <c r="C125" t="s">
        <v>21</v>
      </c>
      <c r="D125" t="str">
        <f t="shared" si="1"/>
        <v>Male</v>
      </c>
    </row>
    <row r="126" spans="1:4" x14ac:dyDescent="0.25">
      <c r="A126" s="7" t="s">
        <v>184</v>
      </c>
      <c r="B126" t="s">
        <v>942</v>
      </c>
      <c r="C126" t="s">
        <v>21</v>
      </c>
      <c r="D126" t="str">
        <f t="shared" si="1"/>
        <v>Male</v>
      </c>
    </row>
    <row r="127" spans="1:4" x14ac:dyDescent="0.25">
      <c r="A127" s="7" t="s">
        <v>185</v>
      </c>
      <c r="B127" t="s">
        <v>943</v>
      </c>
      <c r="C127" t="s">
        <v>21</v>
      </c>
      <c r="D127" t="str">
        <f t="shared" si="1"/>
        <v>Male</v>
      </c>
    </row>
    <row r="128" spans="1:4" x14ac:dyDescent="0.25">
      <c r="A128" s="7" t="s">
        <v>188</v>
      </c>
      <c r="B128" t="s">
        <v>944</v>
      </c>
      <c r="C128" t="s">
        <v>21</v>
      </c>
      <c r="D128" t="str">
        <f t="shared" si="1"/>
        <v>Male</v>
      </c>
    </row>
    <row r="129" spans="1:4" x14ac:dyDescent="0.25">
      <c r="A129" s="7" t="s">
        <v>189</v>
      </c>
      <c r="B129" t="s">
        <v>945</v>
      </c>
      <c r="C129" t="s">
        <v>21</v>
      </c>
      <c r="D129" t="str">
        <f t="shared" si="1"/>
        <v>Male</v>
      </c>
    </row>
    <row r="130" spans="1:4" x14ac:dyDescent="0.25">
      <c r="A130" s="7" t="s">
        <v>190</v>
      </c>
      <c r="B130" t="s">
        <v>946</v>
      </c>
      <c r="C130" t="s">
        <v>21</v>
      </c>
      <c r="D130" t="str">
        <f t="shared" ref="D130:D193" si="2">VLOOKUP($C130,$E$1:$F$2,2,1)</f>
        <v>Male</v>
      </c>
    </row>
    <row r="131" spans="1:4" x14ac:dyDescent="0.25">
      <c r="A131" s="7" t="s">
        <v>191</v>
      </c>
      <c r="B131" t="s">
        <v>947</v>
      </c>
      <c r="C131" t="s">
        <v>21</v>
      </c>
      <c r="D131" t="str">
        <f t="shared" si="2"/>
        <v>Male</v>
      </c>
    </row>
    <row r="132" spans="1:4" x14ac:dyDescent="0.25">
      <c r="A132" s="7" t="s">
        <v>192</v>
      </c>
      <c r="B132" t="s">
        <v>948</v>
      </c>
      <c r="C132" t="s">
        <v>21</v>
      </c>
      <c r="D132" t="str">
        <f t="shared" si="2"/>
        <v>Male</v>
      </c>
    </row>
    <row r="133" spans="1:4" x14ac:dyDescent="0.25">
      <c r="A133" s="7" t="s">
        <v>193</v>
      </c>
      <c r="B133" t="s">
        <v>949</v>
      </c>
      <c r="C133" t="s">
        <v>817</v>
      </c>
      <c r="D133" t="str">
        <f t="shared" si="2"/>
        <v>Female</v>
      </c>
    </row>
    <row r="134" spans="1:4" x14ac:dyDescent="0.25">
      <c r="A134" s="7" t="s">
        <v>194</v>
      </c>
      <c r="B134" t="s">
        <v>950</v>
      </c>
      <c r="C134" t="s">
        <v>21</v>
      </c>
      <c r="D134" t="str">
        <f t="shared" si="2"/>
        <v>Male</v>
      </c>
    </row>
    <row r="135" spans="1:4" x14ac:dyDescent="0.25">
      <c r="A135" s="7" t="s">
        <v>196</v>
      </c>
      <c r="B135" t="s">
        <v>951</v>
      </c>
      <c r="C135" t="s">
        <v>817</v>
      </c>
      <c r="D135" t="str">
        <f t="shared" si="2"/>
        <v>Female</v>
      </c>
    </row>
    <row r="136" spans="1:4" x14ac:dyDescent="0.25">
      <c r="A136" s="7" t="s">
        <v>197</v>
      </c>
      <c r="B136" t="s">
        <v>952</v>
      </c>
      <c r="C136" t="s">
        <v>817</v>
      </c>
      <c r="D136" t="str">
        <f t="shared" si="2"/>
        <v>Female</v>
      </c>
    </row>
    <row r="137" spans="1:4" x14ac:dyDescent="0.25">
      <c r="A137" s="7" t="s">
        <v>198</v>
      </c>
      <c r="B137" t="s">
        <v>953</v>
      </c>
      <c r="C137" t="s">
        <v>21</v>
      </c>
      <c r="D137" t="str">
        <f t="shared" si="2"/>
        <v>Male</v>
      </c>
    </row>
    <row r="138" spans="1:4" x14ac:dyDescent="0.25">
      <c r="A138" s="7" t="s">
        <v>201</v>
      </c>
      <c r="B138" t="s">
        <v>954</v>
      </c>
      <c r="C138" t="s">
        <v>21</v>
      </c>
      <c r="D138" t="str">
        <f t="shared" si="2"/>
        <v>Male</v>
      </c>
    </row>
    <row r="139" spans="1:4" x14ac:dyDescent="0.25">
      <c r="A139" s="7" t="s">
        <v>203</v>
      </c>
      <c r="B139" t="s">
        <v>955</v>
      </c>
      <c r="C139" t="s">
        <v>21</v>
      </c>
      <c r="D139" t="str">
        <f t="shared" si="2"/>
        <v>Male</v>
      </c>
    </row>
    <row r="140" spans="1:4" x14ac:dyDescent="0.25">
      <c r="A140" s="7" t="s">
        <v>205</v>
      </c>
      <c r="B140" t="s">
        <v>956</v>
      </c>
      <c r="C140" t="s">
        <v>21</v>
      </c>
      <c r="D140" t="str">
        <f t="shared" si="2"/>
        <v>Male</v>
      </c>
    </row>
    <row r="141" spans="1:4" x14ac:dyDescent="0.25">
      <c r="A141" s="7" t="s">
        <v>207</v>
      </c>
      <c r="B141" t="s">
        <v>957</v>
      </c>
      <c r="C141" t="s">
        <v>21</v>
      </c>
      <c r="D141" t="str">
        <f t="shared" si="2"/>
        <v>Male</v>
      </c>
    </row>
    <row r="142" spans="1:4" x14ac:dyDescent="0.25">
      <c r="A142" s="7" t="s">
        <v>208</v>
      </c>
      <c r="B142" t="s">
        <v>958</v>
      </c>
      <c r="C142" t="s">
        <v>817</v>
      </c>
      <c r="D142" t="str">
        <f t="shared" si="2"/>
        <v>Female</v>
      </c>
    </row>
    <row r="143" spans="1:4" x14ac:dyDescent="0.25">
      <c r="A143" s="7" t="s">
        <v>211</v>
      </c>
      <c r="B143" t="s">
        <v>959</v>
      </c>
      <c r="C143" t="s">
        <v>21</v>
      </c>
      <c r="D143" t="str">
        <f t="shared" si="2"/>
        <v>Male</v>
      </c>
    </row>
    <row r="144" spans="1:4" x14ac:dyDescent="0.25">
      <c r="A144" s="7" t="s">
        <v>212</v>
      </c>
      <c r="B144" t="s">
        <v>960</v>
      </c>
      <c r="C144" t="s">
        <v>21</v>
      </c>
      <c r="D144" t="str">
        <f t="shared" si="2"/>
        <v>Male</v>
      </c>
    </row>
    <row r="145" spans="1:4" x14ac:dyDescent="0.25">
      <c r="A145" s="7" t="s">
        <v>216</v>
      </c>
      <c r="B145" t="s">
        <v>961</v>
      </c>
      <c r="C145" t="s">
        <v>817</v>
      </c>
      <c r="D145" t="str">
        <f t="shared" si="2"/>
        <v>Female</v>
      </c>
    </row>
    <row r="146" spans="1:4" x14ac:dyDescent="0.25">
      <c r="A146" s="7" t="s">
        <v>217</v>
      </c>
      <c r="B146" t="s">
        <v>962</v>
      </c>
      <c r="C146" t="s">
        <v>21</v>
      </c>
      <c r="D146" t="str">
        <f t="shared" si="2"/>
        <v>Male</v>
      </c>
    </row>
    <row r="147" spans="1:4" x14ac:dyDescent="0.25">
      <c r="A147" s="7" t="s">
        <v>219</v>
      </c>
      <c r="B147" t="s">
        <v>963</v>
      </c>
      <c r="C147" t="s">
        <v>21</v>
      </c>
      <c r="D147" t="str">
        <f t="shared" si="2"/>
        <v>Male</v>
      </c>
    </row>
    <row r="148" spans="1:4" x14ac:dyDescent="0.25">
      <c r="A148" s="7" t="s">
        <v>220</v>
      </c>
      <c r="B148" t="s">
        <v>964</v>
      </c>
      <c r="C148" t="s">
        <v>817</v>
      </c>
      <c r="D148" t="str">
        <f t="shared" si="2"/>
        <v>Female</v>
      </c>
    </row>
    <row r="149" spans="1:4" x14ac:dyDescent="0.25">
      <c r="A149" s="7" t="s">
        <v>225</v>
      </c>
      <c r="B149" t="s">
        <v>965</v>
      </c>
      <c r="C149" t="s">
        <v>21</v>
      </c>
      <c r="D149" t="str">
        <f t="shared" si="2"/>
        <v>Male</v>
      </c>
    </row>
    <row r="150" spans="1:4" x14ac:dyDescent="0.25">
      <c r="A150" s="7" t="s">
        <v>227</v>
      </c>
      <c r="B150" t="s">
        <v>966</v>
      </c>
      <c r="C150" t="s">
        <v>21</v>
      </c>
      <c r="D150" t="str">
        <f t="shared" si="2"/>
        <v>Male</v>
      </c>
    </row>
    <row r="151" spans="1:4" x14ac:dyDescent="0.25">
      <c r="A151" s="7" t="s">
        <v>228</v>
      </c>
      <c r="B151" t="s">
        <v>967</v>
      </c>
      <c r="C151" t="s">
        <v>817</v>
      </c>
      <c r="D151" t="str">
        <f t="shared" si="2"/>
        <v>Female</v>
      </c>
    </row>
    <row r="152" spans="1:4" x14ac:dyDescent="0.25">
      <c r="A152" s="7" t="s">
        <v>232</v>
      </c>
      <c r="B152" t="s">
        <v>968</v>
      </c>
      <c r="C152" t="s">
        <v>817</v>
      </c>
      <c r="D152" t="str">
        <f t="shared" si="2"/>
        <v>Female</v>
      </c>
    </row>
    <row r="153" spans="1:4" x14ac:dyDescent="0.25">
      <c r="A153" s="7" t="s">
        <v>233</v>
      </c>
      <c r="B153" t="s">
        <v>969</v>
      </c>
      <c r="C153" t="s">
        <v>817</v>
      </c>
      <c r="D153" t="str">
        <f t="shared" si="2"/>
        <v>Female</v>
      </c>
    </row>
    <row r="154" spans="1:4" x14ac:dyDescent="0.25">
      <c r="A154" s="7" t="s">
        <v>235</v>
      </c>
      <c r="B154" t="s">
        <v>970</v>
      </c>
      <c r="C154" t="s">
        <v>21</v>
      </c>
      <c r="D154" t="str">
        <f t="shared" si="2"/>
        <v>Male</v>
      </c>
    </row>
    <row r="155" spans="1:4" x14ac:dyDescent="0.25">
      <c r="A155" s="7" t="s">
        <v>236</v>
      </c>
      <c r="B155" t="s">
        <v>971</v>
      </c>
      <c r="C155" t="s">
        <v>21</v>
      </c>
      <c r="D155" t="str">
        <f t="shared" si="2"/>
        <v>Male</v>
      </c>
    </row>
    <row r="156" spans="1:4" x14ac:dyDescent="0.25">
      <c r="A156" s="7" t="s">
        <v>238</v>
      </c>
      <c r="B156" t="s">
        <v>972</v>
      </c>
      <c r="C156" t="s">
        <v>21</v>
      </c>
      <c r="D156" t="str">
        <f t="shared" si="2"/>
        <v>Male</v>
      </c>
    </row>
    <row r="157" spans="1:4" x14ac:dyDescent="0.25">
      <c r="A157" s="7" t="s">
        <v>239</v>
      </c>
      <c r="B157" t="s">
        <v>973</v>
      </c>
      <c r="C157" t="s">
        <v>817</v>
      </c>
      <c r="D157" t="str">
        <f t="shared" si="2"/>
        <v>Female</v>
      </c>
    </row>
    <row r="158" spans="1:4" x14ac:dyDescent="0.25">
      <c r="A158" s="7" t="s">
        <v>240</v>
      </c>
      <c r="B158" t="s">
        <v>974</v>
      </c>
      <c r="C158" t="s">
        <v>21</v>
      </c>
      <c r="D158" t="str">
        <f t="shared" si="2"/>
        <v>Male</v>
      </c>
    </row>
    <row r="159" spans="1:4" x14ac:dyDescent="0.25">
      <c r="A159" s="7" t="s">
        <v>243</v>
      </c>
      <c r="B159" t="s">
        <v>975</v>
      </c>
      <c r="C159" t="s">
        <v>817</v>
      </c>
      <c r="D159" t="str">
        <f t="shared" si="2"/>
        <v>Female</v>
      </c>
    </row>
    <row r="160" spans="1:4" x14ac:dyDescent="0.25">
      <c r="A160" s="7" t="s">
        <v>245</v>
      </c>
      <c r="B160" t="s">
        <v>976</v>
      </c>
      <c r="C160" t="s">
        <v>21</v>
      </c>
      <c r="D160" t="str">
        <f t="shared" si="2"/>
        <v>Male</v>
      </c>
    </row>
    <row r="161" spans="1:4" x14ac:dyDescent="0.25">
      <c r="A161" s="7" t="s">
        <v>246</v>
      </c>
      <c r="B161" t="s">
        <v>977</v>
      </c>
      <c r="C161" t="s">
        <v>21</v>
      </c>
      <c r="D161" t="str">
        <f t="shared" si="2"/>
        <v>Male</v>
      </c>
    </row>
    <row r="162" spans="1:4" x14ac:dyDescent="0.25">
      <c r="A162" s="7" t="s">
        <v>249</v>
      </c>
      <c r="B162" t="s">
        <v>978</v>
      </c>
      <c r="C162" t="s">
        <v>21</v>
      </c>
      <c r="D162" t="str">
        <f t="shared" si="2"/>
        <v>Male</v>
      </c>
    </row>
    <row r="163" spans="1:4" x14ac:dyDescent="0.25">
      <c r="A163" s="7" t="s">
        <v>250</v>
      </c>
      <c r="B163" t="s">
        <v>979</v>
      </c>
      <c r="C163" t="s">
        <v>817</v>
      </c>
      <c r="D163" t="str">
        <f t="shared" si="2"/>
        <v>Female</v>
      </c>
    </row>
    <row r="164" spans="1:4" x14ac:dyDescent="0.25">
      <c r="A164" s="7" t="s">
        <v>252</v>
      </c>
      <c r="B164" t="s">
        <v>980</v>
      </c>
      <c r="C164" t="s">
        <v>817</v>
      </c>
      <c r="D164" t="str">
        <f t="shared" si="2"/>
        <v>Female</v>
      </c>
    </row>
    <row r="165" spans="1:4" x14ac:dyDescent="0.25">
      <c r="A165" s="7" t="s">
        <v>254</v>
      </c>
      <c r="B165" t="s">
        <v>981</v>
      </c>
      <c r="C165" t="s">
        <v>21</v>
      </c>
      <c r="D165" t="str">
        <f t="shared" si="2"/>
        <v>Male</v>
      </c>
    </row>
    <row r="166" spans="1:4" x14ac:dyDescent="0.25">
      <c r="A166" s="7" t="s">
        <v>256</v>
      </c>
      <c r="B166" t="s">
        <v>982</v>
      </c>
      <c r="C166" t="s">
        <v>817</v>
      </c>
      <c r="D166" t="str">
        <f t="shared" si="2"/>
        <v>Female</v>
      </c>
    </row>
    <row r="167" spans="1:4" x14ac:dyDescent="0.25">
      <c r="A167" s="7" t="s">
        <v>258</v>
      </c>
      <c r="B167" t="s">
        <v>983</v>
      </c>
      <c r="C167" t="s">
        <v>817</v>
      </c>
      <c r="D167" t="str">
        <f t="shared" si="2"/>
        <v>Female</v>
      </c>
    </row>
    <row r="168" spans="1:4" x14ac:dyDescent="0.25">
      <c r="A168" s="7" t="s">
        <v>259</v>
      </c>
      <c r="B168" t="s">
        <v>984</v>
      </c>
      <c r="C168" t="s">
        <v>817</v>
      </c>
      <c r="D168" t="str">
        <f t="shared" si="2"/>
        <v>Female</v>
      </c>
    </row>
    <row r="169" spans="1:4" x14ac:dyDescent="0.25">
      <c r="A169" s="7" t="s">
        <v>260</v>
      </c>
      <c r="B169" t="s">
        <v>985</v>
      </c>
      <c r="C169" t="s">
        <v>817</v>
      </c>
      <c r="D169" t="str">
        <f t="shared" si="2"/>
        <v>Female</v>
      </c>
    </row>
    <row r="170" spans="1:4" x14ac:dyDescent="0.25">
      <c r="A170" s="7" t="s">
        <v>262</v>
      </c>
      <c r="B170" t="s">
        <v>986</v>
      </c>
      <c r="C170" t="s">
        <v>21</v>
      </c>
      <c r="D170" t="str">
        <f t="shared" si="2"/>
        <v>Male</v>
      </c>
    </row>
    <row r="171" spans="1:4" x14ac:dyDescent="0.25">
      <c r="A171" s="7" t="s">
        <v>263</v>
      </c>
      <c r="B171" t="s">
        <v>987</v>
      </c>
      <c r="C171" t="s">
        <v>21</v>
      </c>
      <c r="D171" t="str">
        <f t="shared" si="2"/>
        <v>Male</v>
      </c>
    </row>
    <row r="172" spans="1:4" x14ac:dyDescent="0.25">
      <c r="A172" s="7" t="s">
        <v>265</v>
      </c>
      <c r="B172" t="s">
        <v>988</v>
      </c>
      <c r="C172" t="s">
        <v>21</v>
      </c>
      <c r="D172" t="str">
        <f t="shared" si="2"/>
        <v>Male</v>
      </c>
    </row>
    <row r="173" spans="1:4" x14ac:dyDescent="0.25">
      <c r="A173" s="7" t="s">
        <v>267</v>
      </c>
      <c r="B173" t="s">
        <v>989</v>
      </c>
      <c r="C173" t="s">
        <v>817</v>
      </c>
      <c r="D173" t="str">
        <f t="shared" si="2"/>
        <v>Female</v>
      </c>
    </row>
    <row r="174" spans="1:4" x14ac:dyDescent="0.25">
      <c r="A174" s="7" t="s">
        <v>270</v>
      </c>
      <c r="B174" t="s">
        <v>990</v>
      </c>
      <c r="C174" t="s">
        <v>817</v>
      </c>
      <c r="D174" t="str">
        <f t="shared" si="2"/>
        <v>Female</v>
      </c>
    </row>
    <row r="175" spans="1:4" x14ac:dyDescent="0.25">
      <c r="A175" s="7" t="s">
        <v>271</v>
      </c>
      <c r="B175" t="s">
        <v>991</v>
      </c>
      <c r="C175" t="s">
        <v>817</v>
      </c>
      <c r="D175" t="str">
        <f t="shared" si="2"/>
        <v>Female</v>
      </c>
    </row>
    <row r="176" spans="1:4" x14ac:dyDescent="0.25">
      <c r="A176" s="7" t="s">
        <v>272</v>
      </c>
      <c r="B176" t="s">
        <v>992</v>
      </c>
      <c r="C176" t="s">
        <v>817</v>
      </c>
      <c r="D176" t="str">
        <f t="shared" si="2"/>
        <v>Female</v>
      </c>
    </row>
    <row r="177" spans="1:4" x14ac:dyDescent="0.25">
      <c r="A177" s="7" t="s">
        <v>274</v>
      </c>
      <c r="B177" t="s">
        <v>993</v>
      </c>
      <c r="C177" t="s">
        <v>817</v>
      </c>
      <c r="D177" t="str">
        <f t="shared" si="2"/>
        <v>Female</v>
      </c>
    </row>
    <row r="178" spans="1:4" x14ac:dyDescent="0.25">
      <c r="A178" s="7" t="s">
        <v>275</v>
      </c>
      <c r="B178" t="s">
        <v>994</v>
      </c>
      <c r="C178" t="s">
        <v>817</v>
      </c>
      <c r="D178" t="str">
        <f t="shared" si="2"/>
        <v>Female</v>
      </c>
    </row>
    <row r="179" spans="1:4" x14ac:dyDescent="0.25">
      <c r="A179" s="7" t="s">
        <v>276</v>
      </c>
      <c r="B179" t="s">
        <v>995</v>
      </c>
      <c r="C179" t="s">
        <v>817</v>
      </c>
      <c r="D179" t="str">
        <f t="shared" si="2"/>
        <v>Female</v>
      </c>
    </row>
    <row r="180" spans="1:4" x14ac:dyDescent="0.25">
      <c r="A180" s="7" t="s">
        <v>277</v>
      </c>
      <c r="B180" t="s">
        <v>996</v>
      </c>
      <c r="C180" t="s">
        <v>817</v>
      </c>
      <c r="D180" t="str">
        <f t="shared" si="2"/>
        <v>Female</v>
      </c>
    </row>
    <row r="181" spans="1:4" x14ac:dyDescent="0.25">
      <c r="A181" s="7" t="s">
        <v>278</v>
      </c>
      <c r="B181" t="s">
        <v>997</v>
      </c>
      <c r="C181" t="s">
        <v>817</v>
      </c>
      <c r="D181" t="str">
        <f t="shared" si="2"/>
        <v>Female</v>
      </c>
    </row>
    <row r="182" spans="1:4" x14ac:dyDescent="0.25">
      <c r="A182" s="7" t="s">
        <v>279</v>
      </c>
      <c r="B182" t="s">
        <v>998</v>
      </c>
      <c r="C182" t="s">
        <v>817</v>
      </c>
      <c r="D182" t="str">
        <f t="shared" si="2"/>
        <v>Female</v>
      </c>
    </row>
    <row r="183" spans="1:4" x14ac:dyDescent="0.25">
      <c r="A183" s="7" t="s">
        <v>281</v>
      </c>
      <c r="B183" t="s">
        <v>999</v>
      </c>
      <c r="C183" t="s">
        <v>817</v>
      </c>
      <c r="D183" t="str">
        <f t="shared" si="2"/>
        <v>Female</v>
      </c>
    </row>
    <row r="184" spans="1:4" x14ac:dyDescent="0.25">
      <c r="A184" s="7" t="s">
        <v>283</v>
      </c>
      <c r="B184" t="s">
        <v>1000</v>
      </c>
      <c r="C184" t="s">
        <v>817</v>
      </c>
      <c r="D184" t="str">
        <f t="shared" si="2"/>
        <v>Female</v>
      </c>
    </row>
    <row r="185" spans="1:4" x14ac:dyDescent="0.25">
      <c r="A185" s="7" t="s">
        <v>284</v>
      </c>
      <c r="B185" t="s">
        <v>1001</v>
      </c>
      <c r="C185" t="s">
        <v>21</v>
      </c>
      <c r="D185" t="str">
        <f t="shared" si="2"/>
        <v>Male</v>
      </c>
    </row>
    <row r="186" spans="1:4" x14ac:dyDescent="0.25">
      <c r="A186" s="7" t="s">
        <v>287</v>
      </c>
      <c r="B186" t="s">
        <v>1002</v>
      </c>
      <c r="C186" t="s">
        <v>21</v>
      </c>
      <c r="D186" t="str">
        <f t="shared" si="2"/>
        <v>Male</v>
      </c>
    </row>
    <row r="187" spans="1:4" x14ac:dyDescent="0.25">
      <c r="A187" s="7" t="s">
        <v>289</v>
      </c>
      <c r="B187" t="s">
        <v>1003</v>
      </c>
      <c r="C187" t="s">
        <v>21</v>
      </c>
      <c r="D187" t="str">
        <f t="shared" si="2"/>
        <v>Male</v>
      </c>
    </row>
    <row r="188" spans="1:4" x14ac:dyDescent="0.25">
      <c r="A188" s="7" t="s">
        <v>291</v>
      </c>
      <c r="B188" t="s">
        <v>1004</v>
      </c>
      <c r="C188" t="s">
        <v>21</v>
      </c>
      <c r="D188" t="str">
        <f t="shared" si="2"/>
        <v>Male</v>
      </c>
    </row>
    <row r="189" spans="1:4" x14ac:dyDescent="0.25">
      <c r="A189" s="7" t="s">
        <v>292</v>
      </c>
      <c r="B189" t="s">
        <v>1005</v>
      </c>
      <c r="C189" t="s">
        <v>21</v>
      </c>
      <c r="D189" t="str">
        <f t="shared" si="2"/>
        <v>Male</v>
      </c>
    </row>
    <row r="190" spans="1:4" x14ac:dyDescent="0.25">
      <c r="A190" s="7" t="s">
        <v>294</v>
      </c>
      <c r="B190" t="s">
        <v>1006</v>
      </c>
      <c r="C190" t="s">
        <v>817</v>
      </c>
      <c r="D190" t="str">
        <f t="shared" si="2"/>
        <v>Female</v>
      </c>
    </row>
    <row r="191" spans="1:4" x14ac:dyDescent="0.25">
      <c r="A191" s="7" t="s">
        <v>295</v>
      </c>
      <c r="B191" t="s">
        <v>1007</v>
      </c>
      <c r="C191" t="s">
        <v>21</v>
      </c>
      <c r="D191" t="str">
        <f t="shared" si="2"/>
        <v>Male</v>
      </c>
    </row>
    <row r="192" spans="1:4" x14ac:dyDescent="0.25">
      <c r="A192" s="7" t="s">
        <v>297</v>
      </c>
      <c r="B192" t="s">
        <v>1008</v>
      </c>
      <c r="C192" t="s">
        <v>817</v>
      </c>
      <c r="D192" t="str">
        <f t="shared" si="2"/>
        <v>Female</v>
      </c>
    </row>
    <row r="193" spans="1:4" x14ac:dyDescent="0.25">
      <c r="A193" s="7" t="s">
        <v>298</v>
      </c>
      <c r="B193" t="s">
        <v>1009</v>
      </c>
      <c r="C193" t="s">
        <v>21</v>
      </c>
      <c r="D193" t="str">
        <f t="shared" si="2"/>
        <v>Male</v>
      </c>
    </row>
    <row r="194" spans="1:4" x14ac:dyDescent="0.25">
      <c r="A194" s="7" t="s">
        <v>301</v>
      </c>
      <c r="B194" t="s">
        <v>1010</v>
      </c>
      <c r="C194" t="s">
        <v>817</v>
      </c>
      <c r="D194" t="str">
        <f t="shared" ref="D194:D257" si="3">VLOOKUP($C194,$E$1:$F$2,2,1)</f>
        <v>Female</v>
      </c>
    </row>
    <row r="195" spans="1:4" x14ac:dyDescent="0.25">
      <c r="A195" s="7" t="s">
        <v>305</v>
      </c>
      <c r="B195" t="s">
        <v>1011</v>
      </c>
      <c r="C195" t="s">
        <v>21</v>
      </c>
      <c r="D195" t="str">
        <f t="shared" si="3"/>
        <v>Male</v>
      </c>
    </row>
    <row r="196" spans="1:4" x14ac:dyDescent="0.25">
      <c r="A196" s="7" t="s">
        <v>308</v>
      </c>
      <c r="B196" t="s">
        <v>1012</v>
      </c>
      <c r="C196" t="s">
        <v>817</v>
      </c>
      <c r="D196" t="str">
        <f t="shared" si="3"/>
        <v>Female</v>
      </c>
    </row>
    <row r="197" spans="1:4" x14ac:dyDescent="0.25">
      <c r="A197" s="7" t="s">
        <v>310</v>
      </c>
      <c r="B197" t="s">
        <v>1013</v>
      </c>
      <c r="C197" t="s">
        <v>817</v>
      </c>
      <c r="D197" t="str">
        <f t="shared" si="3"/>
        <v>Female</v>
      </c>
    </row>
    <row r="198" spans="1:4" x14ac:dyDescent="0.25">
      <c r="A198" s="7" t="s">
        <v>312</v>
      </c>
      <c r="B198" t="s">
        <v>1014</v>
      </c>
      <c r="C198" t="s">
        <v>21</v>
      </c>
      <c r="D198" t="str">
        <f t="shared" si="3"/>
        <v>Male</v>
      </c>
    </row>
    <row r="199" spans="1:4" x14ac:dyDescent="0.25">
      <c r="A199" s="7" t="s">
        <v>313</v>
      </c>
      <c r="B199" t="s">
        <v>1015</v>
      </c>
      <c r="C199" t="s">
        <v>817</v>
      </c>
      <c r="D199" t="str">
        <f t="shared" si="3"/>
        <v>Female</v>
      </c>
    </row>
    <row r="200" spans="1:4" x14ac:dyDescent="0.25">
      <c r="A200" s="7" t="s">
        <v>317</v>
      </c>
      <c r="B200" t="s">
        <v>1016</v>
      </c>
      <c r="C200" t="s">
        <v>817</v>
      </c>
      <c r="D200" t="str">
        <f t="shared" si="3"/>
        <v>Female</v>
      </c>
    </row>
    <row r="201" spans="1:4" x14ac:dyDescent="0.25">
      <c r="A201" s="7" t="s">
        <v>318</v>
      </c>
      <c r="B201" t="s">
        <v>1017</v>
      </c>
      <c r="C201" t="s">
        <v>817</v>
      </c>
      <c r="D201" t="str">
        <f t="shared" si="3"/>
        <v>Female</v>
      </c>
    </row>
    <row r="202" spans="1:4" x14ac:dyDescent="0.25">
      <c r="A202" s="7" t="s">
        <v>319</v>
      </c>
      <c r="B202" t="s">
        <v>1018</v>
      </c>
      <c r="C202" t="s">
        <v>21</v>
      </c>
      <c r="D202" t="str">
        <f t="shared" si="3"/>
        <v>Male</v>
      </c>
    </row>
    <row r="203" spans="1:4" x14ac:dyDescent="0.25">
      <c r="A203" s="7" t="s">
        <v>320</v>
      </c>
      <c r="B203" t="s">
        <v>1019</v>
      </c>
      <c r="C203" t="s">
        <v>817</v>
      </c>
      <c r="D203" t="str">
        <f t="shared" si="3"/>
        <v>Female</v>
      </c>
    </row>
    <row r="204" spans="1:4" x14ac:dyDescent="0.25">
      <c r="A204" s="7" t="s">
        <v>322</v>
      </c>
      <c r="B204" t="s">
        <v>1020</v>
      </c>
      <c r="C204" t="s">
        <v>21</v>
      </c>
      <c r="D204" t="str">
        <f t="shared" si="3"/>
        <v>Male</v>
      </c>
    </row>
    <row r="205" spans="1:4" x14ac:dyDescent="0.25">
      <c r="A205" s="7" t="s">
        <v>323</v>
      </c>
      <c r="B205" t="s">
        <v>1021</v>
      </c>
      <c r="C205" t="s">
        <v>21</v>
      </c>
      <c r="D205" t="str">
        <f t="shared" si="3"/>
        <v>Male</v>
      </c>
    </row>
    <row r="206" spans="1:4" x14ac:dyDescent="0.25">
      <c r="A206" s="7" t="s">
        <v>324</v>
      </c>
      <c r="B206" t="s">
        <v>1022</v>
      </c>
      <c r="C206" t="s">
        <v>817</v>
      </c>
      <c r="D206" t="str">
        <f t="shared" si="3"/>
        <v>Female</v>
      </c>
    </row>
    <row r="207" spans="1:4" x14ac:dyDescent="0.25">
      <c r="A207" s="7" t="s">
        <v>325</v>
      </c>
      <c r="B207" t="s">
        <v>1023</v>
      </c>
      <c r="C207" t="s">
        <v>21</v>
      </c>
      <c r="D207" t="str">
        <f t="shared" si="3"/>
        <v>Male</v>
      </c>
    </row>
    <row r="208" spans="1:4" x14ac:dyDescent="0.25">
      <c r="A208" s="7" t="s">
        <v>327</v>
      </c>
      <c r="B208" t="s">
        <v>1024</v>
      </c>
      <c r="C208" t="s">
        <v>21</v>
      </c>
      <c r="D208" t="str">
        <f t="shared" si="3"/>
        <v>Male</v>
      </c>
    </row>
    <row r="209" spans="1:4" x14ac:dyDescent="0.25">
      <c r="A209" s="7" t="s">
        <v>328</v>
      </c>
      <c r="B209" t="s">
        <v>1025</v>
      </c>
      <c r="C209" t="s">
        <v>21</v>
      </c>
      <c r="D209" t="str">
        <f t="shared" si="3"/>
        <v>Male</v>
      </c>
    </row>
    <row r="210" spans="1:4" x14ac:dyDescent="0.25">
      <c r="A210" s="7" t="s">
        <v>330</v>
      </c>
      <c r="B210" t="s">
        <v>1026</v>
      </c>
      <c r="C210" t="s">
        <v>817</v>
      </c>
      <c r="D210" t="str">
        <f t="shared" si="3"/>
        <v>Female</v>
      </c>
    </row>
    <row r="211" spans="1:4" x14ac:dyDescent="0.25">
      <c r="A211" s="7" t="s">
        <v>332</v>
      </c>
      <c r="B211" t="s">
        <v>1027</v>
      </c>
      <c r="C211" t="s">
        <v>817</v>
      </c>
      <c r="D211" t="str">
        <f t="shared" si="3"/>
        <v>Female</v>
      </c>
    </row>
    <row r="212" spans="1:4" x14ac:dyDescent="0.25">
      <c r="A212" s="7" t="s">
        <v>334</v>
      </c>
      <c r="B212" t="s">
        <v>1028</v>
      </c>
      <c r="C212" t="s">
        <v>21</v>
      </c>
      <c r="D212" t="str">
        <f t="shared" si="3"/>
        <v>Male</v>
      </c>
    </row>
    <row r="213" spans="1:4" x14ac:dyDescent="0.25">
      <c r="A213" s="7" t="s">
        <v>340</v>
      </c>
      <c r="B213" t="s">
        <v>1029</v>
      </c>
      <c r="C213" t="s">
        <v>817</v>
      </c>
      <c r="D213" t="str">
        <f t="shared" si="3"/>
        <v>Female</v>
      </c>
    </row>
    <row r="214" spans="1:4" x14ac:dyDescent="0.25">
      <c r="A214" s="7" t="s">
        <v>341</v>
      </c>
      <c r="B214" t="s">
        <v>1030</v>
      </c>
      <c r="C214" t="s">
        <v>817</v>
      </c>
      <c r="D214" t="str">
        <f t="shared" si="3"/>
        <v>Female</v>
      </c>
    </row>
    <row r="215" spans="1:4" x14ac:dyDescent="0.25">
      <c r="A215" s="7" t="s">
        <v>342</v>
      </c>
      <c r="B215" t="s">
        <v>1031</v>
      </c>
      <c r="C215" t="s">
        <v>817</v>
      </c>
      <c r="D215" t="str">
        <f t="shared" si="3"/>
        <v>Female</v>
      </c>
    </row>
    <row r="216" spans="1:4" x14ac:dyDescent="0.25">
      <c r="A216" s="7" t="s">
        <v>343</v>
      </c>
      <c r="B216" t="s">
        <v>1032</v>
      </c>
      <c r="C216" t="s">
        <v>21</v>
      </c>
      <c r="D216" t="str">
        <f t="shared" si="3"/>
        <v>Male</v>
      </c>
    </row>
    <row r="217" spans="1:4" x14ac:dyDescent="0.25">
      <c r="A217" s="7" t="s">
        <v>348</v>
      </c>
      <c r="B217" t="s">
        <v>1033</v>
      </c>
      <c r="C217" t="s">
        <v>817</v>
      </c>
      <c r="D217" t="str">
        <f t="shared" si="3"/>
        <v>Female</v>
      </c>
    </row>
    <row r="218" spans="1:4" x14ac:dyDescent="0.25">
      <c r="A218" s="7" t="s">
        <v>349</v>
      </c>
      <c r="B218" t="s">
        <v>1034</v>
      </c>
      <c r="C218" t="s">
        <v>817</v>
      </c>
      <c r="D218" t="str">
        <f t="shared" si="3"/>
        <v>Female</v>
      </c>
    </row>
    <row r="219" spans="1:4" x14ac:dyDescent="0.25">
      <c r="A219" s="7" t="s">
        <v>350</v>
      </c>
      <c r="B219" t="s">
        <v>1035</v>
      </c>
      <c r="C219" t="s">
        <v>21</v>
      </c>
      <c r="D219" t="str">
        <f t="shared" si="3"/>
        <v>Male</v>
      </c>
    </row>
    <row r="220" spans="1:4" x14ac:dyDescent="0.25">
      <c r="A220" s="7" t="s">
        <v>351</v>
      </c>
      <c r="B220" t="s">
        <v>1036</v>
      </c>
      <c r="C220" t="s">
        <v>817</v>
      </c>
      <c r="D220" t="str">
        <f t="shared" si="3"/>
        <v>Female</v>
      </c>
    </row>
    <row r="221" spans="1:4" x14ac:dyDescent="0.25">
      <c r="A221" s="7" t="s">
        <v>356</v>
      </c>
      <c r="B221" t="s">
        <v>1037</v>
      </c>
      <c r="C221" t="s">
        <v>817</v>
      </c>
      <c r="D221" t="str">
        <f t="shared" si="3"/>
        <v>Female</v>
      </c>
    </row>
    <row r="222" spans="1:4" x14ac:dyDescent="0.25">
      <c r="A222" s="7" t="s">
        <v>361</v>
      </c>
      <c r="B222" t="s">
        <v>1038</v>
      </c>
      <c r="C222" t="s">
        <v>817</v>
      </c>
      <c r="D222" t="str">
        <f t="shared" si="3"/>
        <v>Female</v>
      </c>
    </row>
    <row r="223" spans="1:4" x14ac:dyDescent="0.25">
      <c r="A223" s="7" t="s">
        <v>363</v>
      </c>
      <c r="B223" t="s">
        <v>1039</v>
      </c>
      <c r="C223" t="s">
        <v>21</v>
      </c>
      <c r="D223" t="str">
        <f t="shared" si="3"/>
        <v>Male</v>
      </c>
    </row>
    <row r="224" spans="1:4" x14ac:dyDescent="0.25">
      <c r="A224" s="7" t="s">
        <v>368</v>
      </c>
      <c r="B224" t="s">
        <v>1040</v>
      </c>
      <c r="C224" t="s">
        <v>817</v>
      </c>
      <c r="D224" t="str">
        <f t="shared" si="3"/>
        <v>Female</v>
      </c>
    </row>
    <row r="225" spans="1:4" x14ac:dyDescent="0.25">
      <c r="A225" s="7" t="s">
        <v>370</v>
      </c>
      <c r="B225" t="s">
        <v>1041</v>
      </c>
      <c r="C225" t="s">
        <v>21</v>
      </c>
      <c r="D225" t="str">
        <f t="shared" si="3"/>
        <v>Male</v>
      </c>
    </row>
    <row r="226" spans="1:4" x14ac:dyDescent="0.25">
      <c r="A226" s="7" t="s">
        <v>371</v>
      </c>
      <c r="B226" t="s">
        <v>1042</v>
      </c>
      <c r="C226" t="s">
        <v>21</v>
      </c>
      <c r="D226" t="str">
        <f t="shared" si="3"/>
        <v>Male</v>
      </c>
    </row>
    <row r="227" spans="1:4" x14ac:dyDescent="0.25">
      <c r="A227" s="7" t="s">
        <v>372</v>
      </c>
      <c r="B227" t="s">
        <v>1043</v>
      </c>
      <c r="C227" t="s">
        <v>21</v>
      </c>
      <c r="D227" t="str">
        <f t="shared" si="3"/>
        <v>Male</v>
      </c>
    </row>
    <row r="228" spans="1:4" x14ac:dyDescent="0.25">
      <c r="A228" s="7" t="s">
        <v>373</v>
      </c>
      <c r="B228" t="s">
        <v>1044</v>
      </c>
      <c r="C228" t="s">
        <v>21</v>
      </c>
      <c r="D228" t="str">
        <f t="shared" si="3"/>
        <v>Male</v>
      </c>
    </row>
    <row r="229" spans="1:4" x14ac:dyDescent="0.25">
      <c r="A229" s="7" t="s">
        <v>374</v>
      </c>
      <c r="B229" t="s">
        <v>1045</v>
      </c>
      <c r="C229" t="s">
        <v>21</v>
      </c>
      <c r="D229" t="str">
        <f t="shared" si="3"/>
        <v>Male</v>
      </c>
    </row>
    <row r="230" spans="1:4" x14ac:dyDescent="0.25">
      <c r="A230" s="7" t="s">
        <v>378</v>
      </c>
      <c r="B230" t="s">
        <v>1046</v>
      </c>
      <c r="C230" t="s">
        <v>817</v>
      </c>
      <c r="D230" t="str">
        <f t="shared" si="3"/>
        <v>Female</v>
      </c>
    </row>
    <row r="231" spans="1:4" x14ac:dyDescent="0.25">
      <c r="A231" s="7" t="s">
        <v>379</v>
      </c>
      <c r="B231" t="s">
        <v>1047</v>
      </c>
      <c r="C231" t="s">
        <v>817</v>
      </c>
      <c r="D231" t="str">
        <f t="shared" si="3"/>
        <v>Female</v>
      </c>
    </row>
    <row r="232" spans="1:4" x14ac:dyDescent="0.25">
      <c r="A232" s="7" t="s">
        <v>380</v>
      </c>
      <c r="B232" t="s">
        <v>1048</v>
      </c>
      <c r="C232" t="s">
        <v>21</v>
      </c>
      <c r="D232" t="str">
        <f t="shared" si="3"/>
        <v>Male</v>
      </c>
    </row>
    <row r="233" spans="1:4" x14ac:dyDescent="0.25">
      <c r="A233" s="7" t="s">
        <v>381</v>
      </c>
      <c r="B233" t="s">
        <v>1049</v>
      </c>
      <c r="C233" t="s">
        <v>21</v>
      </c>
      <c r="D233" t="str">
        <f t="shared" si="3"/>
        <v>Male</v>
      </c>
    </row>
    <row r="234" spans="1:4" x14ac:dyDescent="0.25">
      <c r="A234" s="7" t="s">
        <v>382</v>
      </c>
      <c r="B234" t="s">
        <v>1050</v>
      </c>
      <c r="C234" t="s">
        <v>21</v>
      </c>
      <c r="D234" t="str">
        <f t="shared" si="3"/>
        <v>Male</v>
      </c>
    </row>
    <row r="235" spans="1:4" x14ac:dyDescent="0.25">
      <c r="A235" s="7" t="s">
        <v>384</v>
      </c>
      <c r="B235" t="s">
        <v>1051</v>
      </c>
      <c r="C235" t="s">
        <v>817</v>
      </c>
      <c r="D235" t="str">
        <f t="shared" si="3"/>
        <v>Female</v>
      </c>
    </row>
    <row r="236" spans="1:4" x14ac:dyDescent="0.25">
      <c r="A236" s="7" t="s">
        <v>385</v>
      </c>
      <c r="B236" t="s">
        <v>1052</v>
      </c>
      <c r="C236" t="s">
        <v>21</v>
      </c>
      <c r="D236" t="str">
        <f t="shared" si="3"/>
        <v>Male</v>
      </c>
    </row>
    <row r="237" spans="1:4" x14ac:dyDescent="0.25">
      <c r="A237" s="7" t="s">
        <v>386</v>
      </c>
      <c r="B237" t="s">
        <v>1053</v>
      </c>
      <c r="C237" t="s">
        <v>21</v>
      </c>
      <c r="D237" t="str">
        <f t="shared" si="3"/>
        <v>Male</v>
      </c>
    </row>
    <row r="238" spans="1:4" x14ac:dyDescent="0.25">
      <c r="A238" s="7" t="s">
        <v>388</v>
      </c>
      <c r="B238" t="s">
        <v>1054</v>
      </c>
      <c r="C238" t="s">
        <v>817</v>
      </c>
      <c r="D238" t="str">
        <f t="shared" si="3"/>
        <v>Female</v>
      </c>
    </row>
    <row r="239" spans="1:4" x14ac:dyDescent="0.25">
      <c r="A239" s="7" t="s">
        <v>391</v>
      </c>
      <c r="B239" t="s">
        <v>1055</v>
      </c>
      <c r="C239" t="s">
        <v>817</v>
      </c>
      <c r="D239" t="str">
        <f t="shared" si="3"/>
        <v>Female</v>
      </c>
    </row>
    <row r="240" spans="1:4" x14ac:dyDescent="0.25">
      <c r="A240" s="7" t="s">
        <v>393</v>
      </c>
      <c r="B240" t="s">
        <v>1056</v>
      </c>
      <c r="C240" t="s">
        <v>21</v>
      </c>
      <c r="D240" t="str">
        <f t="shared" si="3"/>
        <v>Male</v>
      </c>
    </row>
    <row r="241" spans="1:4" x14ac:dyDescent="0.25">
      <c r="A241" s="7" t="s">
        <v>395</v>
      </c>
      <c r="B241" t="s">
        <v>1057</v>
      </c>
      <c r="C241" t="s">
        <v>817</v>
      </c>
      <c r="D241" t="str">
        <f t="shared" si="3"/>
        <v>Female</v>
      </c>
    </row>
    <row r="242" spans="1:4" x14ac:dyDescent="0.25">
      <c r="A242" s="7" t="s">
        <v>396</v>
      </c>
      <c r="B242" t="s">
        <v>1058</v>
      </c>
      <c r="C242" t="s">
        <v>21</v>
      </c>
      <c r="D242" t="str">
        <f t="shared" si="3"/>
        <v>Male</v>
      </c>
    </row>
    <row r="243" spans="1:4" x14ac:dyDescent="0.25">
      <c r="A243" s="7" t="s">
        <v>399</v>
      </c>
      <c r="B243" t="s">
        <v>1059</v>
      </c>
      <c r="C243" t="s">
        <v>817</v>
      </c>
      <c r="D243" t="str">
        <f t="shared" si="3"/>
        <v>Female</v>
      </c>
    </row>
    <row r="244" spans="1:4" x14ac:dyDescent="0.25">
      <c r="A244" s="7" t="s">
        <v>401</v>
      </c>
      <c r="B244" t="s">
        <v>1060</v>
      </c>
      <c r="C244" t="s">
        <v>21</v>
      </c>
      <c r="D244" t="str">
        <f t="shared" si="3"/>
        <v>Male</v>
      </c>
    </row>
    <row r="245" spans="1:4" x14ac:dyDescent="0.25">
      <c r="A245" s="7" t="s">
        <v>403</v>
      </c>
      <c r="B245" t="s">
        <v>1061</v>
      </c>
      <c r="C245" t="s">
        <v>21</v>
      </c>
      <c r="D245" t="str">
        <f t="shared" si="3"/>
        <v>Male</v>
      </c>
    </row>
    <row r="246" spans="1:4" x14ac:dyDescent="0.25">
      <c r="A246" s="7" t="s">
        <v>404</v>
      </c>
      <c r="B246" t="s">
        <v>1062</v>
      </c>
      <c r="C246" t="s">
        <v>817</v>
      </c>
      <c r="D246" t="str">
        <f t="shared" si="3"/>
        <v>Female</v>
      </c>
    </row>
    <row r="247" spans="1:4" x14ac:dyDescent="0.25">
      <c r="A247" s="7" t="s">
        <v>407</v>
      </c>
      <c r="B247" t="s">
        <v>1063</v>
      </c>
      <c r="C247" t="s">
        <v>817</v>
      </c>
      <c r="D247" t="str">
        <f t="shared" si="3"/>
        <v>Female</v>
      </c>
    </row>
    <row r="248" spans="1:4" x14ac:dyDescent="0.25">
      <c r="A248" s="7" t="s">
        <v>409</v>
      </c>
      <c r="B248" t="s">
        <v>1064</v>
      </c>
      <c r="C248" t="s">
        <v>817</v>
      </c>
      <c r="D248" t="str">
        <f t="shared" si="3"/>
        <v>Female</v>
      </c>
    </row>
    <row r="249" spans="1:4" x14ac:dyDescent="0.25">
      <c r="A249" s="7" t="s">
        <v>410</v>
      </c>
      <c r="B249" t="s">
        <v>1065</v>
      </c>
      <c r="C249" t="s">
        <v>817</v>
      </c>
      <c r="D249" t="str">
        <f t="shared" si="3"/>
        <v>Female</v>
      </c>
    </row>
    <row r="250" spans="1:4" x14ac:dyDescent="0.25">
      <c r="A250" s="7" t="s">
        <v>414</v>
      </c>
      <c r="B250" t="s">
        <v>1066</v>
      </c>
      <c r="C250" t="s">
        <v>817</v>
      </c>
      <c r="D250" t="str">
        <f t="shared" si="3"/>
        <v>Female</v>
      </c>
    </row>
    <row r="251" spans="1:4" x14ac:dyDescent="0.25">
      <c r="A251" s="7" t="s">
        <v>415</v>
      </c>
      <c r="B251" t="s">
        <v>1067</v>
      </c>
      <c r="C251" t="s">
        <v>21</v>
      </c>
      <c r="D251" t="str">
        <f t="shared" si="3"/>
        <v>Male</v>
      </c>
    </row>
    <row r="252" spans="1:4" x14ac:dyDescent="0.25">
      <c r="A252" s="7" t="s">
        <v>416</v>
      </c>
      <c r="B252" t="s">
        <v>1068</v>
      </c>
      <c r="C252" t="s">
        <v>21</v>
      </c>
      <c r="D252" t="str">
        <f t="shared" si="3"/>
        <v>Male</v>
      </c>
    </row>
    <row r="253" spans="1:4" x14ac:dyDescent="0.25">
      <c r="A253" s="7" t="s">
        <v>419</v>
      </c>
      <c r="B253" t="s">
        <v>1069</v>
      </c>
      <c r="C253" t="s">
        <v>817</v>
      </c>
      <c r="D253" t="str">
        <f t="shared" si="3"/>
        <v>Female</v>
      </c>
    </row>
    <row r="254" spans="1:4" x14ac:dyDescent="0.25">
      <c r="A254" s="7" t="s">
        <v>420</v>
      </c>
      <c r="B254" t="s">
        <v>1070</v>
      </c>
      <c r="C254" t="s">
        <v>817</v>
      </c>
      <c r="D254" t="str">
        <f t="shared" si="3"/>
        <v>Female</v>
      </c>
    </row>
    <row r="255" spans="1:4" x14ac:dyDescent="0.25">
      <c r="A255" s="7" t="s">
        <v>425</v>
      </c>
      <c r="B255" t="s">
        <v>1071</v>
      </c>
      <c r="C255" t="s">
        <v>817</v>
      </c>
      <c r="D255" t="str">
        <f t="shared" si="3"/>
        <v>Female</v>
      </c>
    </row>
    <row r="256" spans="1:4" x14ac:dyDescent="0.25">
      <c r="A256" s="7" t="s">
        <v>426</v>
      </c>
      <c r="B256" t="s">
        <v>1072</v>
      </c>
      <c r="C256" t="s">
        <v>817</v>
      </c>
      <c r="D256" t="str">
        <f t="shared" si="3"/>
        <v>Female</v>
      </c>
    </row>
    <row r="257" spans="1:4" x14ac:dyDescent="0.25">
      <c r="A257" s="7" t="s">
        <v>427</v>
      </c>
      <c r="B257" t="s">
        <v>1073</v>
      </c>
      <c r="C257" t="s">
        <v>817</v>
      </c>
      <c r="D257" t="str">
        <f t="shared" si="3"/>
        <v>Female</v>
      </c>
    </row>
    <row r="258" spans="1:4" x14ac:dyDescent="0.25">
      <c r="A258" s="7" t="s">
        <v>428</v>
      </c>
      <c r="B258" t="s">
        <v>1074</v>
      </c>
      <c r="C258" t="s">
        <v>817</v>
      </c>
      <c r="D258" t="str">
        <f t="shared" ref="D258:D321" si="4">VLOOKUP($C258,$E$1:$F$2,2,1)</f>
        <v>Female</v>
      </c>
    </row>
    <row r="259" spans="1:4" x14ac:dyDescent="0.25">
      <c r="A259" s="7" t="s">
        <v>429</v>
      </c>
      <c r="B259" t="s">
        <v>1075</v>
      </c>
      <c r="C259" t="s">
        <v>817</v>
      </c>
      <c r="D259" t="str">
        <f t="shared" si="4"/>
        <v>Female</v>
      </c>
    </row>
    <row r="260" spans="1:4" x14ac:dyDescent="0.25">
      <c r="A260" s="7" t="s">
        <v>430</v>
      </c>
      <c r="B260" t="s">
        <v>1076</v>
      </c>
      <c r="C260" t="s">
        <v>817</v>
      </c>
      <c r="D260" t="str">
        <f t="shared" si="4"/>
        <v>Female</v>
      </c>
    </row>
    <row r="261" spans="1:4" x14ac:dyDescent="0.25">
      <c r="A261" s="7" t="s">
        <v>433</v>
      </c>
      <c r="B261" t="s">
        <v>1077</v>
      </c>
      <c r="C261" t="s">
        <v>817</v>
      </c>
      <c r="D261" t="str">
        <f t="shared" si="4"/>
        <v>Female</v>
      </c>
    </row>
    <row r="262" spans="1:4" x14ac:dyDescent="0.25">
      <c r="A262" s="7" t="s">
        <v>435</v>
      </c>
      <c r="B262" t="s">
        <v>1078</v>
      </c>
      <c r="C262" t="s">
        <v>817</v>
      </c>
      <c r="D262" t="str">
        <f t="shared" si="4"/>
        <v>Female</v>
      </c>
    </row>
    <row r="263" spans="1:4" x14ac:dyDescent="0.25">
      <c r="A263" s="7" t="s">
        <v>438</v>
      </c>
      <c r="B263" t="s">
        <v>1079</v>
      </c>
      <c r="C263" t="s">
        <v>817</v>
      </c>
      <c r="D263" t="str">
        <f t="shared" si="4"/>
        <v>Female</v>
      </c>
    </row>
    <row r="264" spans="1:4" x14ac:dyDescent="0.25">
      <c r="A264" s="7" t="s">
        <v>442</v>
      </c>
      <c r="B264" t="s">
        <v>1080</v>
      </c>
      <c r="C264" t="s">
        <v>817</v>
      </c>
      <c r="D264" t="str">
        <f t="shared" si="4"/>
        <v>Female</v>
      </c>
    </row>
    <row r="265" spans="1:4" x14ac:dyDescent="0.25">
      <c r="A265" s="7" t="s">
        <v>447</v>
      </c>
      <c r="B265" t="s">
        <v>1081</v>
      </c>
      <c r="C265" t="s">
        <v>21</v>
      </c>
      <c r="D265" t="str">
        <f t="shared" si="4"/>
        <v>Male</v>
      </c>
    </row>
    <row r="266" spans="1:4" x14ac:dyDescent="0.25">
      <c r="A266" s="7" t="s">
        <v>451</v>
      </c>
      <c r="B266" t="s">
        <v>1082</v>
      </c>
      <c r="C266" t="s">
        <v>21</v>
      </c>
      <c r="D266" t="str">
        <f t="shared" si="4"/>
        <v>Male</v>
      </c>
    </row>
    <row r="267" spans="1:4" x14ac:dyDescent="0.25">
      <c r="A267" s="7" t="s">
        <v>454</v>
      </c>
      <c r="B267" t="s">
        <v>1083</v>
      </c>
      <c r="C267" t="s">
        <v>21</v>
      </c>
      <c r="D267" t="str">
        <f t="shared" si="4"/>
        <v>Male</v>
      </c>
    </row>
    <row r="268" spans="1:4" x14ac:dyDescent="0.25">
      <c r="A268" s="7" t="s">
        <v>455</v>
      </c>
      <c r="B268" t="s">
        <v>1084</v>
      </c>
      <c r="C268" t="s">
        <v>817</v>
      </c>
      <c r="D268" t="str">
        <f t="shared" si="4"/>
        <v>Female</v>
      </c>
    </row>
    <row r="269" spans="1:4" x14ac:dyDescent="0.25">
      <c r="A269" s="7" t="s">
        <v>461</v>
      </c>
      <c r="B269" t="s">
        <v>1085</v>
      </c>
      <c r="C269" t="s">
        <v>21</v>
      </c>
      <c r="D269" t="str">
        <f t="shared" si="4"/>
        <v>Male</v>
      </c>
    </row>
    <row r="270" spans="1:4" x14ac:dyDescent="0.25">
      <c r="A270" s="7" t="s">
        <v>462</v>
      </c>
      <c r="B270" t="s">
        <v>1086</v>
      </c>
      <c r="C270" t="s">
        <v>21</v>
      </c>
      <c r="D270" t="str">
        <f t="shared" si="4"/>
        <v>Male</v>
      </c>
    </row>
    <row r="271" spans="1:4" x14ac:dyDescent="0.25">
      <c r="A271" s="7" t="s">
        <v>468</v>
      </c>
      <c r="B271" t="s">
        <v>1087</v>
      </c>
      <c r="C271" t="s">
        <v>817</v>
      </c>
      <c r="D271" t="str">
        <f t="shared" si="4"/>
        <v>Female</v>
      </c>
    </row>
    <row r="272" spans="1:4" x14ac:dyDescent="0.25">
      <c r="A272" s="7" t="s">
        <v>470</v>
      </c>
      <c r="B272" t="s">
        <v>1088</v>
      </c>
      <c r="C272" t="s">
        <v>817</v>
      </c>
      <c r="D272" t="str">
        <f t="shared" si="4"/>
        <v>Female</v>
      </c>
    </row>
    <row r="273" spans="1:4" x14ac:dyDescent="0.25">
      <c r="A273" s="7" t="s">
        <v>476</v>
      </c>
      <c r="B273" t="s">
        <v>1089</v>
      </c>
      <c r="C273" t="s">
        <v>817</v>
      </c>
      <c r="D273" t="str">
        <f t="shared" si="4"/>
        <v>Female</v>
      </c>
    </row>
    <row r="274" spans="1:4" x14ac:dyDescent="0.25">
      <c r="A274" s="7" t="s">
        <v>481</v>
      </c>
      <c r="B274" t="s">
        <v>1090</v>
      </c>
      <c r="C274" t="s">
        <v>817</v>
      </c>
      <c r="D274" t="str">
        <f t="shared" si="4"/>
        <v>Female</v>
      </c>
    </row>
    <row r="275" spans="1:4" x14ac:dyDescent="0.25">
      <c r="A275" s="7" t="s">
        <v>486</v>
      </c>
      <c r="B275" t="s">
        <v>1091</v>
      </c>
      <c r="C275" t="s">
        <v>21</v>
      </c>
      <c r="D275" t="str">
        <f t="shared" si="4"/>
        <v>Male</v>
      </c>
    </row>
    <row r="276" spans="1:4" x14ac:dyDescent="0.25">
      <c r="A276" s="7" t="s">
        <v>489</v>
      </c>
      <c r="B276" t="s">
        <v>1092</v>
      </c>
      <c r="C276" t="s">
        <v>21</v>
      </c>
      <c r="D276" t="str">
        <f t="shared" si="4"/>
        <v>Male</v>
      </c>
    </row>
    <row r="277" spans="1:4" x14ac:dyDescent="0.25">
      <c r="A277" s="7" t="s">
        <v>490</v>
      </c>
      <c r="B277" t="s">
        <v>1093</v>
      </c>
      <c r="C277" t="s">
        <v>21</v>
      </c>
      <c r="D277" t="str">
        <f t="shared" si="4"/>
        <v>Male</v>
      </c>
    </row>
    <row r="278" spans="1:4" x14ac:dyDescent="0.25">
      <c r="A278" s="7" t="s">
        <v>492</v>
      </c>
      <c r="B278" t="s">
        <v>1094</v>
      </c>
      <c r="C278" t="s">
        <v>21</v>
      </c>
      <c r="D278" t="str">
        <f t="shared" si="4"/>
        <v>Male</v>
      </c>
    </row>
    <row r="279" spans="1:4" x14ac:dyDescent="0.25">
      <c r="A279" s="7" t="s">
        <v>500</v>
      </c>
      <c r="B279" t="s">
        <v>1095</v>
      </c>
      <c r="C279" t="s">
        <v>21</v>
      </c>
      <c r="D279" t="str">
        <f t="shared" si="4"/>
        <v>Male</v>
      </c>
    </row>
    <row r="280" spans="1:4" x14ac:dyDescent="0.25">
      <c r="A280" s="7" t="s">
        <v>503</v>
      </c>
      <c r="B280" t="s">
        <v>1096</v>
      </c>
      <c r="C280" t="s">
        <v>21</v>
      </c>
      <c r="D280" t="str">
        <f t="shared" si="4"/>
        <v>Male</v>
      </c>
    </row>
    <row r="281" spans="1:4" x14ac:dyDescent="0.25">
      <c r="A281" s="7" t="s">
        <v>505</v>
      </c>
      <c r="B281" t="s">
        <v>1097</v>
      </c>
      <c r="C281" t="s">
        <v>21</v>
      </c>
      <c r="D281" t="str">
        <f t="shared" si="4"/>
        <v>Male</v>
      </c>
    </row>
    <row r="282" spans="1:4" x14ac:dyDescent="0.25">
      <c r="A282" s="7" t="s">
        <v>506</v>
      </c>
      <c r="B282" t="s">
        <v>1098</v>
      </c>
      <c r="C282" t="s">
        <v>817</v>
      </c>
      <c r="D282" t="str">
        <f t="shared" si="4"/>
        <v>Female</v>
      </c>
    </row>
    <row r="283" spans="1:4" x14ac:dyDescent="0.25">
      <c r="A283" s="7" t="s">
        <v>511</v>
      </c>
      <c r="B283" t="s">
        <v>1099</v>
      </c>
      <c r="C283" t="s">
        <v>817</v>
      </c>
      <c r="D283" t="str">
        <f t="shared" si="4"/>
        <v>Female</v>
      </c>
    </row>
    <row r="284" spans="1:4" x14ac:dyDescent="0.25">
      <c r="A284" s="7" t="s">
        <v>513</v>
      </c>
      <c r="B284" t="s">
        <v>1100</v>
      </c>
      <c r="C284" t="s">
        <v>21</v>
      </c>
      <c r="D284" t="str">
        <f t="shared" si="4"/>
        <v>Male</v>
      </c>
    </row>
    <row r="285" spans="1:4" x14ac:dyDescent="0.25">
      <c r="A285" s="7" t="s">
        <v>517</v>
      </c>
      <c r="B285" t="s">
        <v>1101</v>
      </c>
      <c r="C285" t="s">
        <v>21</v>
      </c>
      <c r="D285" t="str">
        <f t="shared" si="4"/>
        <v>Male</v>
      </c>
    </row>
    <row r="286" spans="1:4" x14ac:dyDescent="0.25">
      <c r="A286" s="7" t="s">
        <v>518</v>
      </c>
      <c r="B286" t="s">
        <v>1102</v>
      </c>
      <c r="C286" t="s">
        <v>21</v>
      </c>
      <c r="D286" t="str">
        <f t="shared" si="4"/>
        <v>Male</v>
      </c>
    </row>
    <row r="287" spans="1:4" x14ac:dyDescent="0.25">
      <c r="A287" s="7" t="s">
        <v>520</v>
      </c>
      <c r="B287" t="s">
        <v>1103</v>
      </c>
      <c r="C287" t="s">
        <v>21</v>
      </c>
      <c r="D287" t="str">
        <f t="shared" si="4"/>
        <v>Male</v>
      </c>
    </row>
    <row r="288" spans="1:4" x14ac:dyDescent="0.25">
      <c r="A288" s="7" t="s">
        <v>524</v>
      </c>
      <c r="B288" t="s">
        <v>1104</v>
      </c>
      <c r="C288" t="s">
        <v>817</v>
      </c>
      <c r="D288" t="str">
        <f t="shared" si="4"/>
        <v>Female</v>
      </c>
    </row>
    <row r="289" spans="1:4" x14ac:dyDescent="0.25">
      <c r="A289" s="7" t="s">
        <v>525</v>
      </c>
      <c r="B289" t="s">
        <v>1105</v>
      </c>
      <c r="C289" t="s">
        <v>817</v>
      </c>
      <c r="D289" t="str">
        <f t="shared" si="4"/>
        <v>Female</v>
      </c>
    </row>
    <row r="290" spans="1:4" x14ac:dyDescent="0.25">
      <c r="A290" s="7" t="s">
        <v>529</v>
      </c>
      <c r="B290" t="s">
        <v>1106</v>
      </c>
      <c r="C290" t="s">
        <v>817</v>
      </c>
      <c r="D290" t="str">
        <f t="shared" si="4"/>
        <v>Female</v>
      </c>
    </row>
    <row r="291" spans="1:4" x14ac:dyDescent="0.25">
      <c r="A291" s="7" t="s">
        <v>532</v>
      </c>
      <c r="B291" t="s">
        <v>1107</v>
      </c>
      <c r="C291" t="s">
        <v>817</v>
      </c>
      <c r="D291" t="str">
        <f t="shared" si="4"/>
        <v>Female</v>
      </c>
    </row>
    <row r="292" spans="1:4" x14ac:dyDescent="0.25">
      <c r="A292" s="7" t="s">
        <v>534</v>
      </c>
      <c r="B292" t="s">
        <v>1108</v>
      </c>
      <c r="C292" t="s">
        <v>817</v>
      </c>
      <c r="D292" t="str">
        <f t="shared" si="4"/>
        <v>Female</v>
      </c>
    </row>
    <row r="293" spans="1:4" x14ac:dyDescent="0.25">
      <c r="A293" s="7" t="s">
        <v>539</v>
      </c>
      <c r="B293" t="s">
        <v>1109</v>
      </c>
      <c r="C293" t="s">
        <v>21</v>
      </c>
      <c r="D293" t="str">
        <f t="shared" si="4"/>
        <v>Male</v>
      </c>
    </row>
    <row r="294" spans="1:4" x14ac:dyDescent="0.25">
      <c r="A294" s="7" t="s">
        <v>540</v>
      </c>
      <c r="B294" t="s">
        <v>1110</v>
      </c>
      <c r="C294" t="s">
        <v>817</v>
      </c>
      <c r="D294" t="str">
        <f t="shared" si="4"/>
        <v>Female</v>
      </c>
    </row>
    <row r="295" spans="1:4" x14ac:dyDescent="0.25">
      <c r="A295" s="7" t="s">
        <v>541</v>
      </c>
      <c r="B295" t="s">
        <v>1111</v>
      </c>
      <c r="C295" t="s">
        <v>817</v>
      </c>
      <c r="D295" t="str">
        <f t="shared" si="4"/>
        <v>Female</v>
      </c>
    </row>
    <row r="296" spans="1:4" x14ac:dyDescent="0.25">
      <c r="A296" s="7" t="s">
        <v>543</v>
      </c>
      <c r="B296" t="s">
        <v>1112</v>
      </c>
      <c r="C296" t="s">
        <v>21</v>
      </c>
      <c r="D296" t="str">
        <f t="shared" si="4"/>
        <v>Male</v>
      </c>
    </row>
    <row r="297" spans="1:4" x14ac:dyDescent="0.25">
      <c r="A297" s="7" t="s">
        <v>545</v>
      </c>
      <c r="B297" t="s">
        <v>1113</v>
      </c>
      <c r="C297" t="s">
        <v>817</v>
      </c>
      <c r="D297" t="str">
        <f t="shared" si="4"/>
        <v>Female</v>
      </c>
    </row>
    <row r="298" spans="1:4" x14ac:dyDescent="0.25">
      <c r="A298" s="7" t="s">
        <v>546</v>
      </c>
      <c r="B298" t="s">
        <v>1114</v>
      </c>
      <c r="C298" t="s">
        <v>817</v>
      </c>
      <c r="D298" t="str">
        <f t="shared" si="4"/>
        <v>Female</v>
      </c>
    </row>
    <row r="299" spans="1:4" x14ac:dyDescent="0.25">
      <c r="A299" s="7" t="s">
        <v>547</v>
      </c>
      <c r="B299" t="s">
        <v>1115</v>
      </c>
      <c r="C299" t="s">
        <v>21</v>
      </c>
      <c r="D299" t="str">
        <f t="shared" si="4"/>
        <v>Male</v>
      </c>
    </row>
    <row r="300" spans="1:4" x14ac:dyDescent="0.25">
      <c r="A300" s="7" t="s">
        <v>552</v>
      </c>
      <c r="B300" t="s">
        <v>1116</v>
      </c>
      <c r="C300" t="s">
        <v>817</v>
      </c>
      <c r="D300" t="str">
        <f t="shared" si="4"/>
        <v>Female</v>
      </c>
    </row>
    <row r="301" spans="1:4" x14ac:dyDescent="0.25">
      <c r="A301" s="7" t="s">
        <v>555</v>
      </c>
      <c r="B301" t="s">
        <v>1117</v>
      </c>
      <c r="C301" t="s">
        <v>21</v>
      </c>
      <c r="D301" t="str">
        <f t="shared" si="4"/>
        <v>Male</v>
      </c>
    </row>
    <row r="302" spans="1:4" x14ac:dyDescent="0.25">
      <c r="A302" s="7" t="s">
        <v>561</v>
      </c>
      <c r="B302" t="s">
        <v>1118</v>
      </c>
      <c r="C302" t="s">
        <v>21</v>
      </c>
      <c r="D302" t="str">
        <f t="shared" si="4"/>
        <v>Male</v>
      </c>
    </row>
    <row r="303" spans="1:4" x14ac:dyDescent="0.25">
      <c r="A303" s="7" t="s">
        <v>563</v>
      </c>
      <c r="B303" t="s">
        <v>1119</v>
      </c>
      <c r="C303" t="s">
        <v>21</v>
      </c>
      <c r="D303" t="str">
        <f t="shared" si="4"/>
        <v>Male</v>
      </c>
    </row>
    <row r="304" spans="1:4" x14ac:dyDescent="0.25">
      <c r="A304" s="7" t="s">
        <v>565</v>
      </c>
      <c r="B304" t="s">
        <v>1120</v>
      </c>
      <c r="C304" t="s">
        <v>21</v>
      </c>
      <c r="D304" t="str">
        <f t="shared" si="4"/>
        <v>Male</v>
      </c>
    </row>
    <row r="305" spans="1:4" x14ac:dyDescent="0.25">
      <c r="A305" s="7" t="s">
        <v>566</v>
      </c>
      <c r="B305" t="s">
        <v>1121</v>
      </c>
      <c r="C305" t="s">
        <v>817</v>
      </c>
      <c r="D305" t="str">
        <f t="shared" si="4"/>
        <v>Female</v>
      </c>
    </row>
    <row r="306" spans="1:4" x14ac:dyDescent="0.25">
      <c r="A306" s="7" t="s">
        <v>568</v>
      </c>
      <c r="B306" t="s">
        <v>1122</v>
      </c>
      <c r="C306" t="s">
        <v>21</v>
      </c>
      <c r="D306" t="str">
        <f t="shared" si="4"/>
        <v>Male</v>
      </c>
    </row>
    <row r="307" spans="1:4" x14ac:dyDescent="0.25">
      <c r="A307" s="7" t="s">
        <v>571</v>
      </c>
      <c r="B307" t="s">
        <v>1123</v>
      </c>
      <c r="C307" t="s">
        <v>817</v>
      </c>
      <c r="D307" t="str">
        <f t="shared" si="4"/>
        <v>Female</v>
      </c>
    </row>
    <row r="308" spans="1:4" x14ac:dyDescent="0.25">
      <c r="A308" s="7" t="s">
        <v>572</v>
      </c>
      <c r="B308" t="s">
        <v>1124</v>
      </c>
      <c r="C308" t="s">
        <v>817</v>
      </c>
      <c r="D308" t="str">
        <f t="shared" si="4"/>
        <v>Female</v>
      </c>
    </row>
    <row r="309" spans="1:4" x14ac:dyDescent="0.25">
      <c r="A309" s="7" t="s">
        <v>576</v>
      </c>
      <c r="B309" t="s">
        <v>1125</v>
      </c>
      <c r="C309" t="s">
        <v>21</v>
      </c>
      <c r="D309" t="str">
        <f t="shared" si="4"/>
        <v>Male</v>
      </c>
    </row>
    <row r="310" spans="1:4" x14ac:dyDescent="0.25">
      <c r="A310" s="7" t="s">
        <v>578</v>
      </c>
      <c r="B310" t="s">
        <v>1126</v>
      </c>
      <c r="C310" t="s">
        <v>817</v>
      </c>
      <c r="D310" t="str">
        <f t="shared" si="4"/>
        <v>Female</v>
      </c>
    </row>
    <row r="311" spans="1:4" x14ac:dyDescent="0.25">
      <c r="A311" s="7" t="s">
        <v>596</v>
      </c>
      <c r="B311" t="s">
        <v>1127</v>
      </c>
      <c r="C311" t="s">
        <v>817</v>
      </c>
      <c r="D311" t="str">
        <f t="shared" si="4"/>
        <v>Female</v>
      </c>
    </row>
    <row r="312" spans="1:4" x14ac:dyDescent="0.25">
      <c r="A312" s="7" t="s">
        <v>597</v>
      </c>
      <c r="B312" t="s">
        <v>1128</v>
      </c>
      <c r="C312" t="s">
        <v>21</v>
      </c>
      <c r="D312" t="str">
        <f t="shared" si="4"/>
        <v>Male</v>
      </c>
    </row>
    <row r="313" spans="1:4" x14ac:dyDescent="0.25">
      <c r="A313" s="7" t="s">
        <v>598</v>
      </c>
      <c r="B313" t="s">
        <v>1129</v>
      </c>
      <c r="C313" t="s">
        <v>21</v>
      </c>
      <c r="D313" t="str">
        <f t="shared" si="4"/>
        <v>Male</v>
      </c>
    </row>
    <row r="314" spans="1:4" x14ac:dyDescent="0.25">
      <c r="A314" s="7" t="s">
        <v>600</v>
      </c>
      <c r="B314" t="s">
        <v>1130</v>
      </c>
      <c r="C314" t="s">
        <v>21</v>
      </c>
      <c r="D314" t="str">
        <f t="shared" si="4"/>
        <v>Male</v>
      </c>
    </row>
    <row r="315" spans="1:4" x14ac:dyDescent="0.25">
      <c r="A315" s="7" t="s">
        <v>603</v>
      </c>
      <c r="B315" t="s">
        <v>1131</v>
      </c>
      <c r="C315" t="s">
        <v>817</v>
      </c>
      <c r="D315" t="str">
        <f t="shared" si="4"/>
        <v>Female</v>
      </c>
    </row>
    <row r="316" spans="1:4" x14ac:dyDescent="0.25">
      <c r="A316" s="7" t="s">
        <v>604</v>
      </c>
      <c r="B316" t="s">
        <v>1132</v>
      </c>
      <c r="C316" t="s">
        <v>817</v>
      </c>
      <c r="D316" t="str">
        <f t="shared" si="4"/>
        <v>Female</v>
      </c>
    </row>
    <row r="317" spans="1:4" x14ac:dyDescent="0.25">
      <c r="A317" s="7" t="s">
        <v>605</v>
      </c>
      <c r="B317" t="s">
        <v>1133</v>
      </c>
      <c r="C317" t="s">
        <v>817</v>
      </c>
      <c r="D317" t="str">
        <f t="shared" si="4"/>
        <v>Female</v>
      </c>
    </row>
    <row r="318" spans="1:4" x14ac:dyDescent="0.25">
      <c r="A318" s="7" t="s">
        <v>609</v>
      </c>
      <c r="B318" t="s">
        <v>1134</v>
      </c>
      <c r="C318" t="s">
        <v>21</v>
      </c>
      <c r="D318" t="str">
        <f t="shared" si="4"/>
        <v>Male</v>
      </c>
    </row>
    <row r="319" spans="1:4" x14ac:dyDescent="0.25">
      <c r="A319" s="7" t="s">
        <v>610</v>
      </c>
      <c r="B319" t="s">
        <v>1193</v>
      </c>
      <c r="C319" t="s">
        <v>817</v>
      </c>
      <c r="D319" t="str">
        <f t="shared" si="4"/>
        <v>Female</v>
      </c>
    </row>
    <row r="320" spans="1:4" x14ac:dyDescent="0.25">
      <c r="A320" s="7" t="s">
        <v>617</v>
      </c>
      <c r="B320" t="s">
        <v>1135</v>
      </c>
      <c r="C320" t="s">
        <v>817</v>
      </c>
      <c r="D320" t="str">
        <f t="shared" si="4"/>
        <v>Female</v>
      </c>
    </row>
    <row r="321" spans="1:4" x14ac:dyDescent="0.25">
      <c r="A321" s="7" t="s">
        <v>619</v>
      </c>
      <c r="B321" t="s">
        <v>1194</v>
      </c>
      <c r="C321" t="s">
        <v>21</v>
      </c>
      <c r="D321" t="str">
        <f t="shared" si="4"/>
        <v>Male</v>
      </c>
    </row>
    <row r="322" spans="1:4" x14ac:dyDescent="0.25">
      <c r="A322" s="7" t="s">
        <v>622</v>
      </c>
      <c r="B322" t="s">
        <v>1136</v>
      </c>
      <c r="C322" t="s">
        <v>817</v>
      </c>
      <c r="D322" t="str">
        <f t="shared" ref="D322:D377" si="5">VLOOKUP($C322,$E$1:$F$2,2,1)</f>
        <v>Female</v>
      </c>
    </row>
    <row r="323" spans="1:4" x14ac:dyDescent="0.25">
      <c r="A323" s="7" t="s">
        <v>623</v>
      </c>
      <c r="B323" t="s">
        <v>1137</v>
      </c>
      <c r="C323" t="s">
        <v>817</v>
      </c>
      <c r="D323" t="str">
        <f t="shared" si="5"/>
        <v>Female</v>
      </c>
    </row>
    <row r="324" spans="1:4" x14ac:dyDescent="0.25">
      <c r="A324" s="7" t="s">
        <v>625</v>
      </c>
      <c r="B324" t="s">
        <v>1138</v>
      </c>
      <c r="C324" t="s">
        <v>21</v>
      </c>
      <c r="D324" t="str">
        <f t="shared" si="5"/>
        <v>Male</v>
      </c>
    </row>
    <row r="325" spans="1:4" x14ac:dyDescent="0.25">
      <c r="A325" s="7" t="s">
        <v>626</v>
      </c>
      <c r="B325" t="s">
        <v>1139</v>
      </c>
      <c r="C325" t="s">
        <v>21</v>
      </c>
      <c r="D325" t="str">
        <f t="shared" si="5"/>
        <v>Male</v>
      </c>
    </row>
    <row r="326" spans="1:4" x14ac:dyDescent="0.25">
      <c r="A326" s="7" t="s">
        <v>629</v>
      </c>
      <c r="B326" t="s">
        <v>1140</v>
      </c>
      <c r="C326" t="s">
        <v>21</v>
      </c>
      <c r="D326" t="str">
        <f t="shared" si="5"/>
        <v>Male</v>
      </c>
    </row>
    <row r="327" spans="1:4" x14ac:dyDescent="0.25">
      <c r="A327" s="7" t="s">
        <v>630</v>
      </c>
      <c r="B327" t="s">
        <v>1141</v>
      </c>
      <c r="C327" t="s">
        <v>21</v>
      </c>
      <c r="D327" t="str">
        <f t="shared" si="5"/>
        <v>Male</v>
      </c>
    </row>
    <row r="328" spans="1:4" x14ac:dyDescent="0.25">
      <c r="A328" s="7" t="s">
        <v>631</v>
      </c>
      <c r="B328" t="s">
        <v>1142</v>
      </c>
      <c r="C328" t="s">
        <v>21</v>
      </c>
      <c r="D328" t="str">
        <f t="shared" si="5"/>
        <v>Male</v>
      </c>
    </row>
    <row r="329" spans="1:4" x14ac:dyDescent="0.25">
      <c r="A329" s="7" t="s">
        <v>633</v>
      </c>
      <c r="B329" t="s">
        <v>1143</v>
      </c>
      <c r="C329" t="s">
        <v>21</v>
      </c>
      <c r="D329" t="str">
        <f t="shared" si="5"/>
        <v>Male</v>
      </c>
    </row>
    <row r="330" spans="1:4" x14ac:dyDescent="0.25">
      <c r="A330" s="7" t="s">
        <v>634</v>
      </c>
      <c r="B330" t="s">
        <v>1144</v>
      </c>
      <c r="C330" t="s">
        <v>817</v>
      </c>
      <c r="D330" t="str">
        <f t="shared" si="5"/>
        <v>Female</v>
      </c>
    </row>
    <row r="331" spans="1:4" x14ac:dyDescent="0.25">
      <c r="A331" s="7" t="s">
        <v>636</v>
      </c>
      <c r="B331" t="s">
        <v>1145</v>
      </c>
      <c r="C331" t="s">
        <v>817</v>
      </c>
      <c r="D331" t="str">
        <f t="shared" si="5"/>
        <v>Female</v>
      </c>
    </row>
    <row r="332" spans="1:4" x14ac:dyDescent="0.25">
      <c r="A332" s="7" t="s">
        <v>637</v>
      </c>
      <c r="B332" t="s">
        <v>1146</v>
      </c>
      <c r="C332" t="s">
        <v>817</v>
      </c>
      <c r="D332" t="str">
        <f t="shared" si="5"/>
        <v>Female</v>
      </c>
    </row>
    <row r="333" spans="1:4" x14ac:dyDescent="0.25">
      <c r="A333" s="7" t="s">
        <v>639</v>
      </c>
      <c r="B333" t="s">
        <v>1147</v>
      </c>
      <c r="C333" t="s">
        <v>817</v>
      </c>
      <c r="D333" t="str">
        <f t="shared" si="5"/>
        <v>Female</v>
      </c>
    </row>
    <row r="334" spans="1:4" x14ac:dyDescent="0.25">
      <c r="A334" s="7" t="s">
        <v>640</v>
      </c>
      <c r="B334" t="s">
        <v>1148</v>
      </c>
      <c r="C334" t="s">
        <v>817</v>
      </c>
      <c r="D334" t="str">
        <f t="shared" si="5"/>
        <v>Female</v>
      </c>
    </row>
    <row r="335" spans="1:4" x14ac:dyDescent="0.25">
      <c r="A335" s="7" t="s">
        <v>643</v>
      </c>
      <c r="B335" t="s">
        <v>1149</v>
      </c>
      <c r="C335" t="s">
        <v>21</v>
      </c>
      <c r="D335" t="str">
        <f t="shared" si="5"/>
        <v>Male</v>
      </c>
    </row>
    <row r="336" spans="1:4" x14ac:dyDescent="0.25">
      <c r="A336" s="7" t="s">
        <v>646</v>
      </c>
      <c r="B336" t="s">
        <v>1150</v>
      </c>
      <c r="C336" t="s">
        <v>21</v>
      </c>
      <c r="D336" t="str">
        <f t="shared" si="5"/>
        <v>Male</v>
      </c>
    </row>
    <row r="337" spans="1:4" x14ac:dyDescent="0.25">
      <c r="A337" s="7" t="s">
        <v>648</v>
      </c>
      <c r="B337" t="s">
        <v>1151</v>
      </c>
      <c r="C337" t="s">
        <v>817</v>
      </c>
      <c r="D337" t="str">
        <f t="shared" si="5"/>
        <v>Female</v>
      </c>
    </row>
    <row r="338" spans="1:4" x14ac:dyDescent="0.25">
      <c r="A338" s="7" t="s">
        <v>655</v>
      </c>
      <c r="B338" t="s">
        <v>1152</v>
      </c>
      <c r="C338" t="s">
        <v>21</v>
      </c>
      <c r="D338" t="str">
        <f t="shared" si="5"/>
        <v>Male</v>
      </c>
    </row>
    <row r="339" spans="1:4" x14ac:dyDescent="0.25">
      <c r="A339" s="7" t="s">
        <v>657</v>
      </c>
      <c r="B339" t="s">
        <v>1153</v>
      </c>
      <c r="C339" t="s">
        <v>21</v>
      </c>
      <c r="D339" t="str">
        <f t="shared" si="5"/>
        <v>Male</v>
      </c>
    </row>
    <row r="340" spans="1:4" x14ac:dyDescent="0.25">
      <c r="A340" s="7" t="s">
        <v>660</v>
      </c>
      <c r="B340" t="s">
        <v>1154</v>
      </c>
      <c r="C340" t="s">
        <v>817</v>
      </c>
      <c r="D340" t="str">
        <f t="shared" si="5"/>
        <v>Female</v>
      </c>
    </row>
    <row r="341" spans="1:4" x14ac:dyDescent="0.25">
      <c r="A341" s="7" t="s">
        <v>665</v>
      </c>
      <c r="B341" t="s">
        <v>1155</v>
      </c>
      <c r="C341" t="s">
        <v>817</v>
      </c>
      <c r="D341" t="str">
        <f t="shared" si="5"/>
        <v>Female</v>
      </c>
    </row>
    <row r="342" spans="1:4" x14ac:dyDescent="0.25">
      <c r="A342" s="7" t="s">
        <v>666</v>
      </c>
      <c r="B342" t="s">
        <v>1156</v>
      </c>
      <c r="C342" t="s">
        <v>21</v>
      </c>
      <c r="D342" t="str">
        <f t="shared" si="5"/>
        <v>Male</v>
      </c>
    </row>
    <row r="343" spans="1:4" x14ac:dyDescent="0.25">
      <c r="A343" s="7" t="s">
        <v>667</v>
      </c>
      <c r="B343" t="s">
        <v>1157</v>
      </c>
      <c r="C343" t="s">
        <v>817</v>
      </c>
      <c r="D343" t="str">
        <f t="shared" si="5"/>
        <v>Female</v>
      </c>
    </row>
    <row r="344" spans="1:4" x14ac:dyDescent="0.25">
      <c r="A344" s="7" t="s">
        <v>668</v>
      </c>
      <c r="B344" t="s">
        <v>1158</v>
      </c>
      <c r="C344" t="s">
        <v>21</v>
      </c>
      <c r="D344" t="str">
        <f t="shared" si="5"/>
        <v>Male</v>
      </c>
    </row>
    <row r="345" spans="1:4" x14ac:dyDescent="0.25">
      <c r="A345" s="7" t="s">
        <v>672</v>
      </c>
      <c r="B345" t="s">
        <v>1159</v>
      </c>
      <c r="C345" t="s">
        <v>817</v>
      </c>
      <c r="D345" t="str">
        <f t="shared" si="5"/>
        <v>Female</v>
      </c>
    </row>
    <row r="346" spans="1:4" x14ac:dyDescent="0.25">
      <c r="A346" s="7" t="s">
        <v>678</v>
      </c>
      <c r="B346" t="s">
        <v>1160</v>
      </c>
      <c r="C346" t="s">
        <v>817</v>
      </c>
      <c r="D346" t="str">
        <f t="shared" si="5"/>
        <v>Female</v>
      </c>
    </row>
    <row r="347" spans="1:4" x14ac:dyDescent="0.25">
      <c r="A347" s="7" t="s">
        <v>681</v>
      </c>
      <c r="B347" t="s">
        <v>1161</v>
      </c>
      <c r="C347" t="s">
        <v>817</v>
      </c>
      <c r="D347" t="str">
        <f t="shared" si="5"/>
        <v>Female</v>
      </c>
    </row>
    <row r="348" spans="1:4" x14ac:dyDescent="0.25">
      <c r="A348" s="7" t="s">
        <v>683</v>
      </c>
      <c r="B348" t="s">
        <v>1162</v>
      </c>
      <c r="C348" t="s">
        <v>21</v>
      </c>
      <c r="D348" t="str">
        <f t="shared" si="5"/>
        <v>Male</v>
      </c>
    </row>
    <row r="349" spans="1:4" x14ac:dyDescent="0.25">
      <c r="A349" s="7" t="s">
        <v>687</v>
      </c>
      <c r="B349" t="s">
        <v>1163</v>
      </c>
      <c r="C349" t="s">
        <v>21</v>
      </c>
      <c r="D349" t="str">
        <f t="shared" si="5"/>
        <v>Male</v>
      </c>
    </row>
    <row r="350" spans="1:4" x14ac:dyDescent="0.25">
      <c r="A350" s="7" t="s">
        <v>688</v>
      </c>
      <c r="B350" t="s">
        <v>1164</v>
      </c>
      <c r="C350" t="s">
        <v>21</v>
      </c>
      <c r="D350" t="str">
        <f t="shared" si="5"/>
        <v>Male</v>
      </c>
    </row>
    <row r="351" spans="1:4" x14ac:dyDescent="0.25">
      <c r="A351" s="7" t="s">
        <v>690</v>
      </c>
      <c r="B351" t="s">
        <v>1165</v>
      </c>
      <c r="C351" t="s">
        <v>21</v>
      </c>
      <c r="D351" t="str">
        <f t="shared" si="5"/>
        <v>Male</v>
      </c>
    </row>
    <row r="352" spans="1:4" x14ac:dyDescent="0.25">
      <c r="A352" s="7" t="s">
        <v>692</v>
      </c>
      <c r="B352" t="s">
        <v>1166</v>
      </c>
      <c r="C352" t="s">
        <v>21</v>
      </c>
      <c r="D352" t="str">
        <f t="shared" si="5"/>
        <v>Male</v>
      </c>
    </row>
    <row r="353" spans="1:4" x14ac:dyDescent="0.25">
      <c r="A353" s="7" t="s">
        <v>694</v>
      </c>
      <c r="B353" t="s">
        <v>1167</v>
      </c>
      <c r="C353" t="s">
        <v>817</v>
      </c>
      <c r="D353" t="str">
        <f t="shared" si="5"/>
        <v>Female</v>
      </c>
    </row>
    <row r="354" spans="1:4" x14ac:dyDescent="0.25">
      <c r="A354" s="7" t="s">
        <v>696</v>
      </c>
      <c r="B354" t="s">
        <v>1168</v>
      </c>
      <c r="C354" t="s">
        <v>817</v>
      </c>
      <c r="D354" t="str">
        <f t="shared" si="5"/>
        <v>Female</v>
      </c>
    </row>
    <row r="355" spans="1:4" x14ac:dyDescent="0.25">
      <c r="A355" s="7" t="s">
        <v>697</v>
      </c>
      <c r="B355" t="s">
        <v>1169</v>
      </c>
      <c r="C355" t="s">
        <v>21</v>
      </c>
      <c r="D355" t="str">
        <f t="shared" si="5"/>
        <v>Male</v>
      </c>
    </row>
    <row r="356" spans="1:4" x14ac:dyDescent="0.25">
      <c r="A356" s="7" t="s">
        <v>698</v>
      </c>
      <c r="B356" t="s">
        <v>1170</v>
      </c>
      <c r="C356" t="s">
        <v>817</v>
      </c>
      <c r="D356" t="str">
        <f t="shared" si="5"/>
        <v>Female</v>
      </c>
    </row>
    <row r="357" spans="1:4" x14ac:dyDescent="0.25">
      <c r="A357" s="7" t="s">
        <v>699</v>
      </c>
      <c r="B357" t="s">
        <v>1171</v>
      </c>
      <c r="C357" t="s">
        <v>817</v>
      </c>
      <c r="D357" t="str">
        <f t="shared" si="5"/>
        <v>Female</v>
      </c>
    </row>
    <row r="358" spans="1:4" x14ac:dyDescent="0.25">
      <c r="A358" s="7" t="s">
        <v>707</v>
      </c>
      <c r="B358" t="s">
        <v>1172</v>
      </c>
      <c r="C358" t="s">
        <v>817</v>
      </c>
      <c r="D358" t="str">
        <f t="shared" si="5"/>
        <v>Female</v>
      </c>
    </row>
    <row r="359" spans="1:4" x14ac:dyDescent="0.25">
      <c r="A359" s="7" t="s">
        <v>714</v>
      </c>
      <c r="B359" t="s">
        <v>1173</v>
      </c>
      <c r="C359" t="s">
        <v>817</v>
      </c>
      <c r="D359" t="str">
        <f t="shared" si="5"/>
        <v>Female</v>
      </c>
    </row>
    <row r="360" spans="1:4" x14ac:dyDescent="0.25">
      <c r="A360" s="7" t="s">
        <v>719</v>
      </c>
      <c r="B360" t="s">
        <v>1174</v>
      </c>
      <c r="C360" t="s">
        <v>817</v>
      </c>
      <c r="D360" t="str">
        <f t="shared" si="5"/>
        <v>Female</v>
      </c>
    </row>
    <row r="361" spans="1:4" x14ac:dyDescent="0.25">
      <c r="A361" s="7" t="s">
        <v>720</v>
      </c>
      <c r="B361" t="s">
        <v>1175</v>
      </c>
      <c r="C361" t="s">
        <v>817</v>
      </c>
      <c r="D361" t="str">
        <f t="shared" si="5"/>
        <v>Female</v>
      </c>
    </row>
    <row r="362" spans="1:4" x14ac:dyDescent="0.25">
      <c r="A362" s="7" t="s">
        <v>721</v>
      </c>
      <c r="B362" t="s">
        <v>1176</v>
      </c>
      <c r="C362" t="s">
        <v>817</v>
      </c>
      <c r="D362" t="str">
        <f t="shared" si="5"/>
        <v>Female</v>
      </c>
    </row>
    <row r="363" spans="1:4" x14ac:dyDescent="0.25">
      <c r="A363" s="7" t="s">
        <v>728</v>
      </c>
      <c r="B363" t="s">
        <v>1177</v>
      </c>
      <c r="C363" t="s">
        <v>817</v>
      </c>
      <c r="D363" t="str">
        <f t="shared" si="5"/>
        <v>Female</v>
      </c>
    </row>
    <row r="364" spans="1:4" x14ac:dyDescent="0.25">
      <c r="A364" s="7" t="s">
        <v>729</v>
      </c>
      <c r="B364" t="s">
        <v>1178</v>
      </c>
      <c r="C364" t="s">
        <v>817</v>
      </c>
      <c r="D364" t="str">
        <f t="shared" si="5"/>
        <v>Female</v>
      </c>
    </row>
    <row r="365" spans="1:4" x14ac:dyDescent="0.25">
      <c r="A365" s="7" t="s">
        <v>732</v>
      </c>
      <c r="B365" t="s">
        <v>1179</v>
      </c>
      <c r="C365" t="s">
        <v>817</v>
      </c>
      <c r="D365" t="str">
        <f t="shared" si="5"/>
        <v>Female</v>
      </c>
    </row>
    <row r="366" spans="1:4" x14ac:dyDescent="0.25">
      <c r="A366" s="7" t="s">
        <v>735</v>
      </c>
      <c r="B366" t="s">
        <v>1180</v>
      </c>
      <c r="C366" t="s">
        <v>817</v>
      </c>
      <c r="D366" t="str">
        <f t="shared" si="5"/>
        <v>Female</v>
      </c>
    </row>
    <row r="367" spans="1:4" x14ac:dyDescent="0.25">
      <c r="A367" s="7" t="s">
        <v>736</v>
      </c>
      <c r="B367" t="s">
        <v>1181</v>
      </c>
      <c r="C367" t="s">
        <v>21</v>
      </c>
      <c r="D367" t="str">
        <f t="shared" si="5"/>
        <v>Male</v>
      </c>
    </row>
    <row r="368" spans="1:4" x14ac:dyDescent="0.25">
      <c r="A368" s="7" t="s">
        <v>738</v>
      </c>
      <c r="B368" t="s">
        <v>1182</v>
      </c>
      <c r="C368" t="s">
        <v>21</v>
      </c>
      <c r="D368" t="str">
        <f t="shared" si="5"/>
        <v>Male</v>
      </c>
    </row>
    <row r="369" spans="1:4" x14ac:dyDescent="0.25">
      <c r="A369" s="7" t="s">
        <v>745</v>
      </c>
      <c r="B369" t="s">
        <v>1183</v>
      </c>
      <c r="C369" t="s">
        <v>817</v>
      </c>
      <c r="D369" t="str">
        <f t="shared" si="5"/>
        <v>Female</v>
      </c>
    </row>
    <row r="370" spans="1:4" x14ac:dyDescent="0.25">
      <c r="A370" s="7" t="s">
        <v>746</v>
      </c>
      <c r="B370" t="s">
        <v>1184</v>
      </c>
      <c r="C370" t="s">
        <v>21</v>
      </c>
      <c r="D370" t="str">
        <f t="shared" si="5"/>
        <v>Male</v>
      </c>
    </row>
    <row r="371" spans="1:4" x14ac:dyDescent="0.25">
      <c r="A371" s="7" t="s">
        <v>750</v>
      </c>
      <c r="B371" t="s">
        <v>1185</v>
      </c>
      <c r="C371" t="s">
        <v>817</v>
      </c>
      <c r="D371" t="str">
        <f t="shared" si="5"/>
        <v>Female</v>
      </c>
    </row>
    <row r="372" spans="1:4" x14ac:dyDescent="0.25">
      <c r="A372" s="7" t="s">
        <v>755</v>
      </c>
      <c r="B372" t="s">
        <v>1186</v>
      </c>
      <c r="C372" t="s">
        <v>21</v>
      </c>
      <c r="D372" t="str">
        <f t="shared" si="5"/>
        <v>Male</v>
      </c>
    </row>
    <row r="373" spans="1:4" x14ac:dyDescent="0.25">
      <c r="A373" s="7" t="s">
        <v>765</v>
      </c>
      <c r="B373" t="s">
        <v>1187</v>
      </c>
      <c r="C373" t="s">
        <v>21</v>
      </c>
      <c r="D373" t="str">
        <f t="shared" si="5"/>
        <v>Male</v>
      </c>
    </row>
    <row r="374" spans="1:4" x14ac:dyDescent="0.25">
      <c r="A374" s="7" t="s">
        <v>767</v>
      </c>
      <c r="B374" t="s">
        <v>1188</v>
      </c>
      <c r="C374" t="s">
        <v>817</v>
      </c>
      <c r="D374" t="str">
        <f t="shared" si="5"/>
        <v>Female</v>
      </c>
    </row>
    <row r="375" spans="1:4" x14ac:dyDescent="0.25">
      <c r="A375" s="7" t="s">
        <v>769</v>
      </c>
      <c r="B375" t="s">
        <v>1189</v>
      </c>
      <c r="C375" t="s">
        <v>21</v>
      </c>
      <c r="D375" t="str">
        <f t="shared" si="5"/>
        <v>Male</v>
      </c>
    </row>
    <row r="376" spans="1:4" x14ac:dyDescent="0.25">
      <c r="A376" s="7" t="s">
        <v>775</v>
      </c>
      <c r="B376" t="s">
        <v>1190</v>
      </c>
      <c r="C376" t="s">
        <v>817</v>
      </c>
      <c r="D376" t="str">
        <f t="shared" si="5"/>
        <v>Female</v>
      </c>
    </row>
    <row r="377" spans="1:4" x14ac:dyDescent="0.25">
      <c r="A377" s="7" t="s">
        <v>778</v>
      </c>
      <c r="B377" t="s">
        <v>1191</v>
      </c>
      <c r="C377" t="s">
        <v>817</v>
      </c>
      <c r="D377" t="str">
        <f t="shared" si="5"/>
        <v>Female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N746"/>
  <sheetViews>
    <sheetView zoomScale="90" zoomScaleNormal="90" workbookViewId="0">
      <selection activeCell="M2" sqref="M2"/>
    </sheetView>
  </sheetViews>
  <sheetFormatPr defaultRowHeight="15" x14ac:dyDescent="0.25"/>
  <cols>
    <col min="1" max="1" width="8.42578125" style="25" bestFit="1" customWidth="1"/>
    <col min="2" max="2" width="19.5703125" bestFit="1" customWidth="1"/>
    <col min="3" max="3" width="16.28515625" bestFit="1" customWidth="1"/>
    <col min="4" max="4" width="28.7109375" customWidth="1"/>
    <col min="5" max="5" width="27.5703125" bestFit="1" customWidth="1"/>
    <col min="6" max="6" width="7.7109375" bestFit="1" customWidth="1"/>
    <col min="7" max="9" width="10.5703125" bestFit="1" customWidth="1"/>
    <col min="10" max="10" width="13.85546875" style="32" bestFit="1" customWidth="1"/>
    <col min="11" max="11" width="10" bestFit="1" customWidth="1"/>
    <col min="12" max="12" width="10" customWidth="1"/>
    <col min="13" max="13" width="23.140625" customWidth="1"/>
    <col min="14" max="14" width="24.42578125" style="25" bestFit="1" customWidth="1"/>
    <col min="18" max="18" width="31.7109375" bestFit="1" customWidth="1"/>
  </cols>
  <sheetData>
    <row r="1" spans="1:14" x14ac:dyDescent="0.25">
      <c r="A1" s="21" t="s">
        <v>781</v>
      </c>
      <c r="B1" s="20" t="s">
        <v>0</v>
      </c>
      <c r="C1" s="20" t="s">
        <v>1227</v>
      </c>
      <c r="D1" s="21" t="s">
        <v>1</v>
      </c>
      <c r="E1" s="22" t="s">
        <v>797</v>
      </c>
      <c r="F1" s="22" t="s">
        <v>816</v>
      </c>
      <c r="G1" s="22" t="s">
        <v>1198</v>
      </c>
      <c r="H1" s="23" t="s">
        <v>3</v>
      </c>
      <c r="I1" s="23" t="s">
        <v>782</v>
      </c>
      <c r="J1" s="30" t="s">
        <v>1225</v>
      </c>
      <c r="K1" s="24" t="s">
        <v>8</v>
      </c>
      <c r="L1" s="27" t="s">
        <v>1234</v>
      </c>
      <c r="M1" s="26" t="s">
        <v>1226</v>
      </c>
      <c r="N1" s="26" t="s">
        <v>1232</v>
      </c>
    </row>
    <row r="2" spans="1:14" x14ac:dyDescent="0.25">
      <c r="A2" s="8">
        <v>1</v>
      </c>
      <c r="B2" s="7" t="s">
        <v>1296</v>
      </c>
      <c r="C2" s="7" t="s">
        <v>794</v>
      </c>
      <c r="D2" s="8" t="s">
        <v>799</v>
      </c>
      <c r="E2" s="7" t="s">
        <v>11</v>
      </c>
      <c r="F2" s="7" t="s">
        <v>1197</v>
      </c>
      <c r="G2" s="9">
        <v>27856</v>
      </c>
      <c r="H2" s="9">
        <v>36171</v>
      </c>
      <c r="I2" s="9">
        <v>40618</v>
      </c>
      <c r="J2" s="31">
        <v>65460</v>
      </c>
      <c r="K2" s="8" t="s">
        <v>1233</v>
      </c>
      <c r="L2" s="28">
        <v>0</v>
      </c>
      <c r="M2" s="25" t="b">
        <f>AND($K2=5,$D2="Human Resources")</f>
        <v>0</v>
      </c>
      <c r="N2" s="25" t="b">
        <f>OR(C2="New York",C2="Madrid")</f>
        <v>1</v>
      </c>
    </row>
    <row r="3" spans="1:14" x14ac:dyDescent="0.25">
      <c r="A3" s="8">
        <v>2</v>
      </c>
      <c r="B3" s="7" t="s">
        <v>1297</v>
      </c>
      <c r="C3" s="7" t="s">
        <v>1231</v>
      </c>
      <c r="D3" s="8" t="s">
        <v>799</v>
      </c>
      <c r="E3" s="7" t="s">
        <v>11</v>
      </c>
      <c r="F3" s="7" t="s">
        <v>1196</v>
      </c>
      <c r="G3" s="9">
        <v>25802</v>
      </c>
      <c r="H3" s="9">
        <v>40595</v>
      </c>
      <c r="I3" s="9" t="s">
        <v>1233</v>
      </c>
      <c r="J3" s="31">
        <v>32154</v>
      </c>
      <c r="K3" s="8">
        <v>4</v>
      </c>
      <c r="L3" s="28">
        <v>0.12</v>
      </c>
      <c r="M3" s="25" t="b">
        <f t="shared" ref="M3:M66" si="0">AND($K3=5,$D3="Human Resources")</f>
        <v>0</v>
      </c>
      <c r="N3" s="25" t="b">
        <f t="shared" ref="N3:N66" si="1">OR(C3="New York",C3="Madrid")</f>
        <v>1</v>
      </c>
    </row>
    <row r="4" spans="1:14" x14ac:dyDescent="0.25">
      <c r="A4" s="8">
        <v>3</v>
      </c>
      <c r="B4" s="7" t="s">
        <v>1298</v>
      </c>
      <c r="C4" s="7" t="s">
        <v>792</v>
      </c>
      <c r="D4" s="8" t="s">
        <v>799</v>
      </c>
      <c r="E4" s="7" t="s">
        <v>11</v>
      </c>
      <c r="F4" s="7" t="s">
        <v>1196</v>
      </c>
      <c r="G4" s="9">
        <v>26709</v>
      </c>
      <c r="H4" s="9">
        <v>39147</v>
      </c>
      <c r="I4" s="9">
        <v>39538</v>
      </c>
      <c r="J4" s="31">
        <v>51048</v>
      </c>
      <c r="K4" s="8">
        <v>5</v>
      </c>
      <c r="L4" s="28">
        <v>0.15</v>
      </c>
      <c r="M4" s="25" t="b">
        <f t="shared" si="0"/>
        <v>0</v>
      </c>
      <c r="N4" s="25" t="b">
        <f t="shared" si="1"/>
        <v>0</v>
      </c>
    </row>
    <row r="5" spans="1:14" x14ac:dyDescent="0.25">
      <c r="A5" s="8">
        <v>4</v>
      </c>
      <c r="B5" s="7" t="s">
        <v>1299</v>
      </c>
      <c r="C5" s="7" t="s">
        <v>796</v>
      </c>
      <c r="D5" s="8" t="s">
        <v>799</v>
      </c>
      <c r="E5" s="7" t="s">
        <v>11</v>
      </c>
      <c r="F5" s="7" t="s">
        <v>1196</v>
      </c>
      <c r="G5" s="9">
        <v>27031</v>
      </c>
      <c r="H5" s="9">
        <v>41151</v>
      </c>
      <c r="I5" s="9">
        <v>41164</v>
      </c>
      <c r="J5" s="31">
        <v>42816</v>
      </c>
      <c r="K5" s="8" t="s">
        <v>1233</v>
      </c>
      <c r="L5" s="28">
        <v>0</v>
      </c>
      <c r="M5" s="25" t="b">
        <f t="shared" si="0"/>
        <v>0</v>
      </c>
      <c r="N5" s="25" t="b">
        <f t="shared" si="1"/>
        <v>0</v>
      </c>
    </row>
    <row r="6" spans="1:14" x14ac:dyDescent="0.25">
      <c r="A6" s="8">
        <v>5</v>
      </c>
      <c r="B6" s="7" t="s">
        <v>1300</v>
      </c>
      <c r="C6" s="7" t="s">
        <v>795</v>
      </c>
      <c r="D6" s="8" t="s">
        <v>799</v>
      </c>
      <c r="E6" s="7" t="s">
        <v>11</v>
      </c>
      <c r="F6" s="7" t="s">
        <v>1196</v>
      </c>
      <c r="G6" s="9">
        <v>27996</v>
      </c>
      <c r="H6" s="9">
        <v>39447</v>
      </c>
      <c r="I6" s="9" t="s">
        <v>1233</v>
      </c>
      <c r="J6" s="31">
        <v>87396</v>
      </c>
      <c r="K6" s="8">
        <v>4</v>
      </c>
      <c r="L6" s="28">
        <v>0.12</v>
      </c>
      <c r="M6" s="25" t="b">
        <f t="shared" si="0"/>
        <v>0</v>
      </c>
      <c r="N6" s="25" t="b">
        <f t="shared" si="1"/>
        <v>0</v>
      </c>
    </row>
    <row r="7" spans="1:14" x14ac:dyDescent="0.25">
      <c r="A7" s="8">
        <v>6</v>
      </c>
      <c r="B7" s="7" t="s">
        <v>1301</v>
      </c>
      <c r="C7" s="7" t="s">
        <v>796</v>
      </c>
      <c r="D7" s="8" t="s">
        <v>159</v>
      </c>
      <c r="E7" s="7" t="s">
        <v>23</v>
      </c>
      <c r="F7" s="7" t="s">
        <v>1196</v>
      </c>
      <c r="G7" s="9">
        <v>28340</v>
      </c>
      <c r="H7" s="9">
        <v>38751</v>
      </c>
      <c r="I7" s="9">
        <v>40218</v>
      </c>
      <c r="J7" s="31">
        <v>72996</v>
      </c>
      <c r="K7" s="8">
        <v>2</v>
      </c>
      <c r="L7" s="28">
        <v>0.04</v>
      </c>
      <c r="M7" s="25" t="b">
        <f t="shared" si="0"/>
        <v>0</v>
      </c>
      <c r="N7" s="25" t="b">
        <f t="shared" si="1"/>
        <v>0</v>
      </c>
    </row>
    <row r="8" spans="1:14" x14ac:dyDescent="0.25">
      <c r="A8" s="8">
        <v>7</v>
      </c>
      <c r="B8" s="7" t="s">
        <v>1302</v>
      </c>
      <c r="C8" s="7" t="s">
        <v>796</v>
      </c>
      <c r="D8" s="8" t="s">
        <v>159</v>
      </c>
      <c r="E8" s="7" t="s">
        <v>23</v>
      </c>
      <c r="F8" s="7" t="s">
        <v>1196</v>
      </c>
      <c r="G8" s="9">
        <v>27155</v>
      </c>
      <c r="H8" s="9">
        <v>38715</v>
      </c>
      <c r="I8" s="9">
        <v>38715</v>
      </c>
      <c r="J8" s="31">
        <v>18288</v>
      </c>
      <c r="K8" s="8">
        <v>1</v>
      </c>
      <c r="L8" s="28">
        <v>0</v>
      </c>
      <c r="M8" s="25" t="b">
        <f t="shared" si="0"/>
        <v>0</v>
      </c>
      <c r="N8" s="25" t="b">
        <f t="shared" si="1"/>
        <v>0</v>
      </c>
    </row>
    <row r="9" spans="1:14" x14ac:dyDescent="0.25">
      <c r="A9" s="8">
        <v>8</v>
      </c>
      <c r="B9" s="7" t="s">
        <v>1303</v>
      </c>
      <c r="C9" s="7" t="s">
        <v>794</v>
      </c>
      <c r="D9" s="8" t="s">
        <v>159</v>
      </c>
      <c r="E9" s="7" t="s">
        <v>23</v>
      </c>
      <c r="F9" s="7" t="s">
        <v>1196</v>
      </c>
      <c r="G9" s="9">
        <v>28848</v>
      </c>
      <c r="H9" s="9">
        <v>39189</v>
      </c>
      <c r="I9" s="9">
        <v>41038</v>
      </c>
      <c r="J9" s="31">
        <v>79896</v>
      </c>
      <c r="K9" s="8">
        <v>5</v>
      </c>
      <c r="L9" s="28">
        <v>0.15</v>
      </c>
      <c r="M9" s="25" t="b">
        <f t="shared" si="0"/>
        <v>1</v>
      </c>
      <c r="N9" s="25" t="b">
        <f t="shared" si="1"/>
        <v>1</v>
      </c>
    </row>
    <row r="10" spans="1:14" x14ac:dyDescent="0.25">
      <c r="A10" s="8">
        <v>9</v>
      </c>
      <c r="B10" s="7" t="s">
        <v>1304</v>
      </c>
      <c r="C10" s="7" t="s">
        <v>796</v>
      </c>
      <c r="D10" s="8" t="s">
        <v>159</v>
      </c>
      <c r="E10" s="7" t="s">
        <v>23</v>
      </c>
      <c r="F10" s="7" t="s">
        <v>1196</v>
      </c>
      <c r="G10" s="9">
        <v>29559</v>
      </c>
      <c r="H10" s="9">
        <v>36260</v>
      </c>
      <c r="I10" s="9">
        <v>37192</v>
      </c>
      <c r="J10" s="31">
        <v>90180</v>
      </c>
      <c r="K10" s="8">
        <v>1</v>
      </c>
      <c r="L10" s="28">
        <v>0</v>
      </c>
      <c r="M10" s="25" t="b">
        <f t="shared" si="0"/>
        <v>0</v>
      </c>
      <c r="N10" s="25" t="b">
        <f t="shared" si="1"/>
        <v>0</v>
      </c>
    </row>
    <row r="11" spans="1:14" x14ac:dyDescent="0.25">
      <c r="A11" s="8">
        <v>10</v>
      </c>
      <c r="B11" s="7" t="s">
        <v>1305</v>
      </c>
      <c r="C11" s="7" t="s">
        <v>796</v>
      </c>
      <c r="D11" s="8" t="s">
        <v>159</v>
      </c>
      <c r="E11" s="7" t="s">
        <v>23</v>
      </c>
      <c r="F11" s="7" t="s">
        <v>1196</v>
      </c>
      <c r="G11" s="9">
        <v>25110</v>
      </c>
      <c r="H11" s="9">
        <v>37404</v>
      </c>
      <c r="I11" s="9">
        <v>41070</v>
      </c>
      <c r="J11" s="31">
        <v>36936</v>
      </c>
      <c r="K11" s="8">
        <v>4</v>
      </c>
      <c r="L11" s="28">
        <v>0.12</v>
      </c>
      <c r="M11" s="25" t="b">
        <f t="shared" si="0"/>
        <v>0</v>
      </c>
      <c r="N11" s="25" t="b">
        <f t="shared" si="1"/>
        <v>0</v>
      </c>
    </row>
    <row r="12" spans="1:14" x14ac:dyDescent="0.25">
      <c r="A12" s="8">
        <v>11</v>
      </c>
      <c r="B12" s="7" t="s">
        <v>1306</v>
      </c>
      <c r="C12" s="7" t="s">
        <v>796</v>
      </c>
      <c r="D12" s="8" t="s">
        <v>159</v>
      </c>
      <c r="E12" s="7" t="s">
        <v>23</v>
      </c>
      <c r="F12" s="7" t="s">
        <v>1196</v>
      </c>
      <c r="G12" s="9">
        <v>25850</v>
      </c>
      <c r="H12" s="9">
        <v>37782</v>
      </c>
      <c r="I12" s="9">
        <v>38726</v>
      </c>
      <c r="J12" s="31">
        <v>21282</v>
      </c>
      <c r="K12" s="8">
        <v>3</v>
      </c>
      <c r="L12" s="28">
        <v>0.08</v>
      </c>
      <c r="M12" s="25" t="b">
        <f t="shared" si="0"/>
        <v>0</v>
      </c>
      <c r="N12" s="25" t="b">
        <f t="shared" si="1"/>
        <v>0</v>
      </c>
    </row>
    <row r="13" spans="1:14" x14ac:dyDescent="0.25">
      <c r="A13" s="8">
        <v>12</v>
      </c>
      <c r="B13" s="7" t="s">
        <v>1307</v>
      </c>
      <c r="C13" s="7" t="s">
        <v>796</v>
      </c>
      <c r="D13" s="8" t="s">
        <v>159</v>
      </c>
      <c r="E13" s="7" t="s">
        <v>23</v>
      </c>
      <c r="F13" s="7" t="s">
        <v>1196</v>
      </c>
      <c r="G13" s="9">
        <v>23552</v>
      </c>
      <c r="H13" s="9">
        <v>38142</v>
      </c>
      <c r="I13" s="9">
        <v>38142</v>
      </c>
      <c r="J13" s="31">
        <v>59220</v>
      </c>
      <c r="K13" s="8">
        <v>4</v>
      </c>
      <c r="L13" s="28">
        <v>0.12</v>
      </c>
      <c r="M13" s="25" t="b">
        <f t="shared" si="0"/>
        <v>0</v>
      </c>
      <c r="N13" s="25" t="b">
        <f t="shared" si="1"/>
        <v>0</v>
      </c>
    </row>
    <row r="14" spans="1:14" x14ac:dyDescent="0.25">
      <c r="A14" s="8">
        <v>13</v>
      </c>
      <c r="B14" s="7" t="s">
        <v>1308</v>
      </c>
      <c r="C14" s="7" t="s">
        <v>796</v>
      </c>
      <c r="D14" s="8" t="s">
        <v>159</v>
      </c>
      <c r="E14" s="7" t="s">
        <v>23</v>
      </c>
      <c r="F14" s="7" t="s">
        <v>1196</v>
      </c>
      <c r="G14" s="9">
        <v>32621</v>
      </c>
      <c r="H14" s="9">
        <v>40779</v>
      </c>
      <c r="I14" s="9" t="s">
        <v>1233</v>
      </c>
      <c r="J14" s="31">
        <v>36534</v>
      </c>
      <c r="K14" s="8">
        <v>1</v>
      </c>
      <c r="L14" s="28">
        <v>0</v>
      </c>
      <c r="M14" s="25" t="b">
        <f t="shared" si="0"/>
        <v>0</v>
      </c>
      <c r="N14" s="25" t="b">
        <f t="shared" si="1"/>
        <v>0</v>
      </c>
    </row>
    <row r="15" spans="1:14" x14ac:dyDescent="0.25">
      <c r="A15" s="8">
        <v>14</v>
      </c>
      <c r="B15" s="7" t="s">
        <v>1309</v>
      </c>
      <c r="C15" s="7" t="s">
        <v>794</v>
      </c>
      <c r="D15" s="8" t="s">
        <v>159</v>
      </c>
      <c r="E15" s="7" t="s">
        <v>23</v>
      </c>
      <c r="F15" s="7" t="s">
        <v>1197</v>
      </c>
      <c r="G15" s="9">
        <v>31025</v>
      </c>
      <c r="H15" s="9">
        <v>41136</v>
      </c>
      <c r="I15" s="9">
        <v>41254</v>
      </c>
      <c r="J15" s="31">
        <v>95712</v>
      </c>
      <c r="K15" s="8">
        <v>5</v>
      </c>
      <c r="L15" s="28">
        <v>0.15</v>
      </c>
      <c r="M15" s="25" t="b">
        <f t="shared" si="0"/>
        <v>1</v>
      </c>
      <c r="N15" s="25" t="b">
        <f t="shared" si="1"/>
        <v>1</v>
      </c>
    </row>
    <row r="16" spans="1:14" x14ac:dyDescent="0.25">
      <c r="A16" s="8">
        <v>15</v>
      </c>
      <c r="B16" s="7" t="s">
        <v>1310</v>
      </c>
      <c r="C16" s="7" t="s">
        <v>796</v>
      </c>
      <c r="D16" s="8" t="s">
        <v>159</v>
      </c>
      <c r="E16" s="7" t="s">
        <v>23</v>
      </c>
      <c r="F16" s="7" t="s">
        <v>1196</v>
      </c>
      <c r="G16" s="9">
        <v>26335</v>
      </c>
      <c r="H16" s="9">
        <v>36764</v>
      </c>
      <c r="I16" s="9">
        <v>38369</v>
      </c>
      <c r="J16" s="31">
        <v>89808</v>
      </c>
      <c r="K16" s="8">
        <v>4</v>
      </c>
      <c r="L16" s="28">
        <v>0.12</v>
      </c>
      <c r="M16" s="25" t="b">
        <f t="shared" si="0"/>
        <v>0</v>
      </c>
      <c r="N16" s="25" t="b">
        <f t="shared" si="1"/>
        <v>0</v>
      </c>
    </row>
    <row r="17" spans="1:14" x14ac:dyDescent="0.25">
      <c r="A17" s="8">
        <v>16</v>
      </c>
      <c r="B17" s="7" t="s">
        <v>1311</v>
      </c>
      <c r="C17" s="7" t="s">
        <v>796</v>
      </c>
      <c r="D17" s="8" t="s">
        <v>159</v>
      </c>
      <c r="E17" s="7" t="s">
        <v>23</v>
      </c>
      <c r="F17" s="7" t="s">
        <v>1196</v>
      </c>
      <c r="G17" s="9">
        <v>28649</v>
      </c>
      <c r="H17" s="9">
        <v>40787</v>
      </c>
      <c r="I17" s="9">
        <v>41020</v>
      </c>
      <c r="J17" s="31">
        <v>34884</v>
      </c>
      <c r="K17" s="8">
        <v>3</v>
      </c>
      <c r="L17" s="28">
        <v>0.08</v>
      </c>
      <c r="M17" s="25" t="b">
        <f t="shared" si="0"/>
        <v>0</v>
      </c>
      <c r="N17" s="25" t="b">
        <f t="shared" si="1"/>
        <v>0</v>
      </c>
    </row>
    <row r="18" spans="1:14" x14ac:dyDescent="0.25">
      <c r="A18" s="8">
        <v>17</v>
      </c>
      <c r="B18" s="7" t="s">
        <v>1312</v>
      </c>
      <c r="C18" s="7" t="s">
        <v>796</v>
      </c>
      <c r="D18" s="8" t="s">
        <v>159</v>
      </c>
      <c r="E18" s="7" t="s">
        <v>23</v>
      </c>
      <c r="F18" s="7" t="s">
        <v>1196</v>
      </c>
      <c r="G18" s="9">
        <v>29476</v>
      </c>
      <c r="H18" s="9">
        <v>36777</v>
      </c>
      <c r="I18" s="9">
        <v>38870</v>
      </c>
      <c r="J18" s="31">
        <v>92028</v>
      </c>
      <c r="K18" s="8">
        <v>3</v>
      </c>
      <c r="L18" s="28">
        <v>0.08</v>
      </c>
      <c r="M18" s="25" t="b">
        <f t="shared" si="0"/>
        <v>0</v>
      </c>
      <c r="N18" s="25" t="b">
        <f t="shared" si="1"/>
        <v>0</v>
      </c>
    </row>
    <row r="19" spans="1:14" x14ac:dyDescent="0.25">
      <c r="A19" s="8">
        <v>18</v>
      </c>
      <c r="B19" s="7" t="s">
        <v>1313</v>
      </c>
      <c r="C19" s="7" t="s">
        <v>794</v>
      </c>
      <c r="D19" s="8" t="s">
        <v>159</v>
      </c>
      <c r="E19" s="7" t="s">
        <v>23</v>
      </c>
      <c r="F19" s="7" t="s">
        <v>1197</v>
      </c>
      <c r="G19" s="9">
        <v>27946</v>
      </c>
      <c r="H19" s="9">
        <v>39704</v>
      </c>
      <c r="I19" s="9">
        <v>40948</v>
      </c>
      <c r="J19" s="31">
        <v>69948</v>
      </c>
      <c r="K19" s="8">
        <v>5</v>
      </c>
      <c r="L19" s="28">
        <v>0.15</v>
      </c>
      <c r="M19" s="25" t="b">
        <f t="shared" si="0"/>
        <v>1</v>
      </c>
      <c r="N19" s="25" t="b">
        <f t="shared" si="1"/>
        <v>1</v>
      </c>
    </row>
    <row r="20" spans="1:14" x14ac:dyDescent="0.25">
      <c r="A20" s="8">
        <v>19</v>
      </c>
      <c r="B20" s="7" t="s">
        <v>1314</v>
      </c>
      <c r="C20" s="7" t="s">
        <v>796</v>
      </c>
      <c r="D20" s="8" t="s">
        <v>159</v>
      </c>
      <c r="E20" s="7" t="s">
        <v>23</v>
      </c>
      <c r="F20" s="7" t="s">
        <v>1197</v>
      </c>
      <c r="G20" s="9">
        <v>31393</v>
      </c>
      <c r="H20" s="9">
        <v>39029</v>
      </c>
      <c r="I20" s="9">
        <v>41121</v>
      </c>
      <c r="J20" s="31">
        <v>102360</v>
      </c>
      <c r="K20" s="8">
        <v>2</v>
      </c>
      <c r="L20" s="28">
        <v>0.04</v>
      </c>
      <c r="M20" s="25" t="b">
        <f t="shared" si="0"/>
        <v>0</v>
      </c>
      <c r="N20" s="25" t="b">
        <f t="shared" si="1"/>
        <v>0</v>
      </c>
    </row>
    <row r="21" spans="1:14" x14ac:dyDescent="0.25">
      <c r="A21" s="8">
        <v>20</v>
      </c>
      <c r="B21" s="7" t="s">
        <v>1315</v>
      </c>
      <c r="C21" s="7" t="s">
        <v>796</v>
      </c>
      <c r="D21" s="8" t="s">
        <v>159</v>
      </c>
      <c r="E21" s="7" t="s">
        <v>23</v>
      </c>
      <c r="F21" s="7" t="s">
        <v>1196</v>
      </c>
      <c r="G21" s="9">
        <v>28050</v>
      </c>
      <c r="H21" s="9">
        <v>40126</v>
      </c>
      <c r="I21" s="9" t="s">
        <v>1233</v>
      </c>
      <c r="J21" s="31">
        <v>12763.2</v>
      </c>
      <c r="K21" s="8">
        <v>4</v>
      </c>
      <c r="L21" s="28">
        <v>0.12</v>
      </c>
      <c r="M21" s="25" t="b">
        <f t="shared" si="0"/>
        <v>0</v>
      </c>
      <c r="N21" s="25" t="b">
        <f t="shared" si="1"/>
        <v>0</v>
      </c>
    </row>
    <row r="22" spans="1:14" x14ac:dyDescent="0.25">
      <c r="A22" s="8">
        <v>21</v>
      </c>
      <c r="B22" s="7" t="s">
        <v>1316</v>
      </c>
      <c r="C22" s="7" t="s">
        <v>794</v>
      </c>
      <c r="D22" s="8" t="s">
        <v>159</v>
      </c>
      <c r="E22" s="7" t="s">
        <v>23</v>
      </c>
      <c r="F22" s="7" t="s">
        <v>1197</v>
      </c>
      <c r="G22" s="9">
        <v>26043</v>
      </c>
      <c r="H22" s="9">
        <v>36143</v>
      </c>
      <c r="I22" s="9">
        <v>41014</v>
      </c>
      <c r="J22" s="31">
        <v>86508</v>
      </c>
      <c r="K22" s="8">
        <v>5</v>
      </c>
      <c r="L22" s="28">
        <v>0.15</v>
      </c>
      <c r="M22" s="25" t="b">
        <f t="shared" si="0"/>
        <v>1</v>
      </c>
      <c r="N22" s="25" t="b">
        <f t="shared" si="1"/>
        <v>1</v>
      </c>
    </row>
    <row r="23" spans="1:14" x14ac:dyDescent="0.25">
      <c r="A23" s="8">
        <v>22</v>
      </c>
      <c r="B23" s="7" t="s">
        <v>1317</v>
      </c>
      <c r="C23" s="7" t="s">
        <v>796</v>
      </c>
      <c r="D23" s="8" t="s">
        <v>159</v>
      </c>
      <c r="E23" s="7" t="s">
        <v>23</v>
      </c>
      <c r="F23" s="7" t="s">
        <v>1196</v>
      </c>
      <c r="G23" s="9">
        <v>29188</v>
      </c>
      <c r="H23" s="9">
        <v>39069</v>
      </c>
      <c r="I23" s="9">
        <v>39448</v>
      </c>
      <c r="J23" s="31">
        <v>45204</v>
      </c>
      <c r="K23" s="8">
        <v>3</v>
      </c>
      <c r="L23" s="28">
        <v>0.08</v>
      </c>
      <c r="M23" s="25" t="b">
        <f t="shared" si="0"/>
        <v>0</v>
      </c>
      <c r="N23" s="25" t="b">
        <f t="shared" si="1"/>
        <v>0</v>
      </c>
    </row>
    <row r="24" spans="1:14" x14ac:dyDescent="0.25">
      <c r="A24" s="8">
        <v>23</v>
      </c>
      <c r="B24" s="7" t="s">
        <v>1318</v>
      </c>
      <c r="C24" s="7" t="s">
        <v>795</v>
      </c>
      <c r="D24" s="8" t="s">
        <v>800</v>
      </c>
      <c r="E24" s="7" t="s">
        <v>45</v>
      </c>
      <c r="F24" s="7" t="s">
        <v>1197</v>
      </c>
      <c r="G24" s="9">
        <v>30780</v>
      </c>
      <c r="H24" s="9">
        <v>38746</v>
      </c>
      <c r="I24" s="9">
        <v>40674</v>
      </c>
      <c r="J24" s="31">
        <v>59232</v>
      </c>
      <c r="K24" s="8">
        <v>2</v>
      </c>
      <c r="L24" s="28">
        <v>0.04</v>
      </c>
      <c r="M24" s="25" t="b">
        <f t="shared" si="0"/>
        <v>0</v>
      </c>
      <c r="N24" s="25" t="b">
        <f t="shared" si="1"/>
        <v>0</v>
      </c>
    </row>
    <row r="25" spans="1:14" x14ac:dyDescent="0.25">
      <c r="A25" s="8">
        <v>24</v>
      </c>
      <c r="B25" s="7" t="s">
        <v>1319</v>
      </c>
      <c r="C25" s="7" t="s">
        <v>794</v>
      </c>
      <c r="D25" s="8" t="s">
        <v>800</v>
      </c>
      <c r="E25" s="7" t="s">
        <v>45</v>
      </c>
      <c r="F25" s="7" t="s">
        <v>1196</v>
      </c>
      <c r="G25" s="9">
        <v>27839</v>
      </c>
      <c r="H25" s="9">
        <v>36893</v>
      </c>
      <c r="I25" s="9">
        <v>40422</v>
      </c>
      <c r="J25" s="31">
        <v>40368</v>
      </c>
      <c r="K25" s="8">
        <v>3</v>
      </c>
      <c r="L25" s="28">
        <v>0.08</v>
      </c>
      <c r="M25" s="25" t="b">
        <f t="shared" si="0"/>
        <v>0</v>
      </c>
      <c r="N25" s="25" t="b">
        <f t="shared" si="1"/>
        <v>1</v>
      </c>
    </row>
    <row r="26" spans="1:14" x14ac:dyDescent="0.25">
      <c r="A26" s="8">
        <v>25</v>
      </c>
      <c r="B26" s="7" t="s">
        <v>1320</v>
      </c>
      <c r="C26" s="7" t="s">
        <v>1228</v>
      </c>
      <c r="D26" s="8" t="s">
        <v>800</v>
      </c>
      <c r="E26" s="7" t="s">
        <v>45</v>
      </c>
      <c r="F26" s="7" t="s">
        <v>1196</v>
      </c>
      <c r="G26" s="9">
        <v>28387</v>
      </c>
      <c r="H26" s="9">
        <v>36214</v>
      </c>
      <c r="I26" s="9">
        <v>40442</v>
      </c>
      <c r="J26" s="31">
        <v>57420</v>
      </c>
      <c r="K26" s="8" t="s">
        <v>1233</v>
      </c>
      <c r="L26" s="28">
        <v>0</v>
      </c>
      <c r="M26" s="25" t="b">
        <f t="shared" si="0"/>
        <v>0</v>
      </c>
      <c r="N26" s="25" t="b">
        <f t="shared" si="1"/>
        <v>0</v>
      </c>
    </row>
    <row r="27" spans="1:14" x14ac:dyDescent="0.25">
      <c r="A27" s="8">
        <v>26</v>
      </c>
      <c r="B27" s="7" t="s">
        <v>1321</v>
      </c>
      <c r="C27" s="7" t="s">
        <v>792</v>
      </c>
      <c r="D27" s="8" t="s">
        <v>800</v>
      </c>
      <c r="E27" s="7" t="s">
        <v>45</v>
      </c>
      <c r="F27" s="7" t="s">
        <v>1196</v>
      </c>
      <c r="G27" s="9">
        <v>27531</v>
      </c>
      <c r="H27" s="9">
        <v>38051</v>
      </c>
      <c r="I27" s="9">
        <v>38101</v>
      </c>
      <c r="J27" s="31">
        <v>36420</v>
      </c>
      <c r="K27" s="8" t="s">
        <v>1233</v>
      </c>
      <c r="L27" s="28">
        <v>0</v>
      </c>
      <c r="M27" s="25" t="b">
        <f t="shared" si="0"/>
        <v>0</v>
      </c>
      <c r="N27" s="25" t="b">
        <f t="shared" si="1"/>
        <v>0</v>
      </c>
    </row>
    <row r="28" spans="1:14" x14ac:dyDescent="0.25">
      <c r="A28" s="8">
        <v>27</v>
      </c>
      <c r="B28" s="7" t="s">
        <v>1322</v>
      </c>
      <c r="C28" s="7" t="s">
        <v>1228</v>
      </c>
      <c r="D28" s="8" t="s">
        <v>800</v>
      </c>
      <c r="E28" s="7" t="s">
        <v>45</v>
      </c>
      <c r="F28" s="7" t="s">
        <v>1197</v>
      </c>
      <c r="G28" s="9">
        <v>29115</v>
      </c>
      <c r="H28" s="9">
        <v>36619</v>
      </c>
      <c r="I28" s="9">
        <v>41171</v>
      </c>
      <c r="J28" s="31">
        <v>67728</v>
      </c>
      <c r="K28" s="8" t="s">
        <v>1233</v>
      </c>
      <c r="L28" s="28">
        <v>0</v>
      </c>
      <c r="M28" s="25" t="b">
        <f t="shared" si="0"/>
        <v>0</v>
      </c>
      <c r="N28" s="25" t="b">
        <f t="shared" si="1"/>
        <v>0</v>
      </c>
    </row>
    <row r="29" spans="1:14" x14ac:dyDescent="0.25">
      <c r="A29" s="8">
        <v>28</v>
      </c>
      <c r="B29" s="7" t="s">
        <v>1323</v>
      </c>
      <c r="C29" s="7" t="s">
        <v>1228</v>
      </c>
      <c r="D29" s="8" t="s">
        <v>800</v>
      </c>
      <c r="E29" s="7" t="s">
        <v>45</v>
      </c>
      <c r="F29" s="7" t="s">
        <v>1197</v>
      </c>
      <c r="G29" s="9">
        <v>29696</v>
      </c>
      <c r="H29" s="9">
        <v>38851</v>
      </c>
      <c r="I29" s="9">
        <v>40748</v>
      </c>
      <c r="J29" s="31">
        <v>13230</v>
      </c>
      <c r="K29" s="8" t="s">
        <v>1233</v>
      </c>
      <c r="L29" s="28">
        <v>0</v>
      </c>
      <c r="M29" s="25" t="b">
        <f t="shared" si="0"/>
        <v>0</v>
      </c>
      <c r="N29" s="25" t="b">
        <f t="shared" si="1"/>
        <v>0</v>
      </c>
    </row>
    <row r="30" spans="1:14" x14ac:dyDescent="0.25">
      <c r="A30" s="8">
        <v>29</v>
      </c>
      <c r="B30" s="7" t="s">
        <v>1324</v>
      </c>
      <c r="C30" s="7" t="s">
        <v>796</v>
      </c>
      <c r="D30" s="8" t="s">
        <v>800</v>
      </c>
      <c r="E30" s="7" t="s">
        <v>45</v>
      </c>
      <c r="F30" s="7" t="s">
        <v>1196</v>
      </c>
      <c r="G30" s="9">
        <v>31412</v>
      </c>
      <c r="H30" s="9">
        <v>38961</v>
      </c>
      <c r="I30" s="9">
        <v>39059</v>
      </c>
      <c r="J30" s="31">
        <v>24033.599999999999</v>
      </c>
      <c r="K30" s="8">
        <v>4</v>
      </c>
      <c r="L30" s="28">
        <v>0.12</v>
      </c>
      <c r="M30" s="25" t="b">
        <f t="shared" si="0"/>
        <v>0</v>
      </c>
      <c r="N30" s="25" t="b">
        <f t="shared" si="1"/>
        <v>0</v>
      </c>
    </row>
    <row r="31" spans="1:14" x14ac:dyDescent="0.25">
      <c r="A31" s="8">
        <v>30</v>
      </c>
      <c r="B31" s="7" t="s">
        <v>1325</v>
      </c>
      <c r="C31" s="7" t="s">
        <v>792</v>
      </c>
      <c r="D31" s="8" t="s">
        <v>800</v>
      </c>
      <c r="E31" s="7" t="s">
        <v>45</v>
      </c>
      <c r="F31" s="7" t="s">
        <v>1197</v>
      </c>
      <c r="G31" s="9">
        <v>25734</v>
      </c>
      <c r="H31" s="9">
        <v>40106</v>
      </c>
      <c r="I31" s="9">
        <v>40175</v>
      </c>
      <c r="J31" s="31">
        <v>61416</v>
      </c>
      <c r="K31" s="8">
        <v>3</v>
      </c>
      <c r="L31" s="28">
        <v>0.08</v>
      </c>
      <c r="M31" s="25" t="b">
        <f t="shared" si="0"/>
        <v>0</v>
      </c>
      <c r="N31" s="25" t="b">
        <f t="shared" si="1"/>
        <v>0</v>
      </c>
    </row>
    <row r="32" spans="1:14" x14ac:dyDescent="0.25">
      <c r="A32" s="8">
        <v>31</v>
      </c>
      <c r="B32" s="7" t="s">
        <v>1326</v>
      </c>
      <c r="C32" s="7" t="s">
        <v>1230</v>
      </c>
      <c r="D32" s="8" t="s">
        <v>800</v>
      </c>
      <c r="E32" s="7" t="s">
        <v>45</v>
      </c>
      <c r="F32" s="7" t="s">
        <v>1197</v>
      </c>
      <c r="G32" s="9">
        <v>25763</v>
      </c>
      <c r="H32" s="9">
        <v>40856</v>
      </c>
      <c r="I32" s="9">
        <v>41097</v>
      </c>
      <c r="J32" s="31">
        <v>49620</v>
      </c>
      <c r="K32" s="8">
        <v>2</v>
      </c>
      <c r="L32" s="28">
        <v>0.04</v>
      </c>
      <c r="M32" s="25" t="b">
        <f t="shared" si="0"/>
        <v>0</v>
      </c>
      <c r="N32" s="25" t="b">
        <f t="shared" si="1"/>
        <v>0</v>
      </c>
    </row>
    <row r="33" spans="1:14" x14ac:dyDescent="0.25">
      <c r="A33" s="8">
        <v>32</v>
      </c>
      <c r="B33" s="7" t="s">
        <v>1327</v>
      </c>
      <c r="C33" s="7" t="s">
        <v>1231</v>
      </c>
      <c r="D33" s="8" t="s">
        <v>800</v>
      </c>
      <c r="E33" s="7" t="s">
        <v>45</v>
      </c>
      <c r="F33" s="7" t="s">
        <v>1196</v>
      </c>
      <c r="G33" s="9">
        <v>27574</v>
      </c>
      <c r="H33" s="9">
        <v>39414</v>
      </c>
      <c r="I33" s="9">
        <v>41224</v>
      </c>
      <c r="J33" s="31">
        <v>88128</v>
      </c>
      <c r="K33" s="8" t="s">
        <v>1233</v>
      </c>
      <c r="L33" s="28">
        <v>0</v>
      </c>
      <c r="M33" s="25" t="b">
        <f t="shared" si="0"/>
        <v>0</v>
      </c>
      <c r="N33" s="25" t="b">
        <f t="shared" si="1"/>
        <v>1</v>
      </c>
    </row>
    <row r="34" spans="1:14" x14ac:dyDescent="0.25">
      <c r="A34" s="8">
        <v>33</v>
      </c>
      <c r="B34" s="7" t="s">
        <v>1328</v>
      </c>
      <c r="C34" s="7" t="s">
        <v>1228</v>
      </c>
      <c r="D34" s="8" t="s">
        <v>800</v>
      </c>
      <c r="E34" s="7" t="s">
        <v>45</v>
      </c>
      <c r="F34" s="7" t="s">
        <v>1196</v>
      </c>
      <c r="G34" s="9">
        <v>31232</v>
      </c>
      <c r="H34" s="9">
        <v>41018</v>
      </c>
      <c r="I34" s="9">
        <v>41139</v>
      </c>
      <c r="J34" s="31">
        <v>55464</v>
      </c>
      <c r="K34" s="8">
        <v>3</v>
      </c>
      <c r="L34" s="28">
        <v>0.08</v>
      </c>
      <c r="M34" s="25" t="b">
        <f t="shared" si="0"/>
        <v>0</v>
      </c>
      <c r="N34" s="25" t="b">
        <f t="shared" si="1"/>
        <v>0</v>
      </c>
    </row>
    <row r="35" spans="1:14" x14ac:dyDescent="0.25">
      <c r="A35" s="8">
        <v>34</v>
      </c>
      <c r="B35" s="7" t="s">
        <v>1329</v>
      </c>
      <c r="C35" s="7" t="s">
        <v>1231</v>
      </c>
      <c r="D35" s="8" t="s">
        <v>800</v>
      </c>
      <c r="E35" s="7" t="s">
        <v>45</v>
      </c>
      <c r="F35" s="7" t="s">
        <v>1196</v>
      </c>
      <c r="G35" s="9">
        <v>30749</v>
      </c>
      <c r="H35" s="9">
        <v>40508</v>
      </c>
      <c r="I35" s="9">
        <v>41165</v>
      </c>
      <c r="J35" s="31">
        <v>69756</v>
      </c>
      <c r="K35" s="8">
        <v>2</v>
      </c>
      <c r="L35" s="28">
        <v>0.04</v>
      </c>
      <c r="M35" s="25" t="b">
        <f t="shared" si="0"/>
        <v>0</v>
      </c>
      <c r="N35" s="25" t="b">
        <f t="shared" si="1"/>
        <v>1</v>
      </c>
    </row>
    <row r="36" spans="1:14" x14ac:dyDescent="0.25">
      <c r="A36" s="8">
        <v>35</v>
      </c>
      <c r="B36" s="7" t="s">
        <v>1330</v>
      </c>
      <c r="C36" s="7" t="s">
        <v>1228</v>
      </c>
      <c r="D36" s="8" t="s">
        <v>800</v>
      </c>
      <c r="E36" s="7" t="s">
        <v>45</v>
      </c>
      <c r="F36" s="7" t="s">
        <v>1196</v>
      </c>
      <c r="G36" s="9">
        <v>31047</v>
      </c>
      <c r="H36" s="9">
        <v>39417</v>
      </c>
      <c r="I36" s="9">
        <v>40705</v>
      </c>
      <c r="J36" s="31">
        <v>55314</v>
      </c>
      <c r="K36" s="8">
        <v>3</v>
      </c>
      <c r="L36" s="28">
        <v>0.08</v>
      </c>
      <c r="M36" s="25" t="b">
        <f t="shared" si="0"/>
        <v>0</v>
      </c>
      <c r="N36" s="25" t="b">
        <f t="shared" si="1"/>
        <v>0</v>
      </c>
    </row>
    <row r="37" spans="1:14" x14ac:dyDescent="0.25">
      <c r="A37" s="8">
        <v>36</v>
      </c>
      <c r="B37" s="7" t="s">
        <v>1331</v>
      </c>
      <c r="C37" s="7" t="s">
        <v>796</v>
      </c>
      <c r="D37" s="8" t="s">
        <v>800</v>
      </c>
      <c r="E37" s="7" t="s">
        <v>45</v>
      </c>
      <c r="F37" s="7" t="s">
        <v>1196</v>
      </c>
      <c r="G37" s="9">
        <v>28733</v>
      </c>
      <c r="H37" s="9">
        <v>40152</v>
      </c>
      <c r="I37" s="9" t="s">
        <v>1233</v>
      </c>
      <c r="J37" s="31">
        <v>34416</v>
      </c>
      <c r="K37" s="8" t="s">
        <v>1233</v>
      </c>
      <c r="L37" s="28">
        <v>0</v>
      </c>
      <c r="M37" s="25" t="b">
        <f t="shared" si="0"/>
        <v>0</v>
      </c>
      <c r="N37" s="25" t="b">
        <f t="shared" si="1"/>
        <v>0</v>
      </c>
    </row>
    <row r="38" spans="1:14" x14ac:dyDescent="0.25">
      <c r="A38" s="8">
        <v>37</v>
      </c>
      <c r="B38" s="7" t="s">
        <v>1332</v>
      </c>
      <c r="C38" s="7" t="s">
        <v>796</v>
      </c>
      <c r="D38" s="8" t="s">
        <v>799</v>
      </c>
      <c r="E38" s="7" t="s">
        <v>60</v>
      </c>
      <c r="F38" s="7" t="s">
        <v>1196</v>
      </c>
      <c r="G38" s="9">
        <v>29560</v>
      </c>
      <c r="H38" s="9">
        <v>40925</v>
      </c>
      <c r="I38" s="9" t="s">
        <v>1233</v>
      </c>
      <c r="J38" s="31">
        <v>17481.599999999999</v>
      </c>
      <c r="K38" s="8">
        <v>3</v>
      </c>
      <c r="L38" s="28">
        <v>0.08</v>
      </c>
      <c r="M38" s="25" t="b">
        <f t="shared" si="0"/>
        <v>0</v>
      </c>
      <c r="N38" s="25" t="b">
        <f t="shared" si="1"/>
        <v>0</v>
      </c>
    </row>
    <row r="39" spans="1:14" x14ac:dyDescent="0.25">
      <c r="A39" s="8">
        <v>38</v>
      </c>
      <c r="B39" s="7" t="s">
        <v>1333</v>
      </c>
      <c r="C39" s="7" t="s">
        <v>796</v>
      </c>
      <c r="D39" s="8" t="s">
        <v>799</v>
      </c>
      <c r="E39" s="7" t="s">
        <v>60</v>
      </c>
      <c r="F39" s="7" t="s">
        <v>1197</v>
      </c>
      <c r="G39" s="9">
        <v>32474</v>
      </c>
      <c r="H39" s="9">
        <v>39094</v>
      </c>
      <c r="I39" s="9">
        <v>40781</v>
      </c>
      <c r="J39" s="31">
        <v>99624</v>
      </c>
      <c r="K39" s="8">
        <v>4</v>
      </c>
      <c r="L39" s="28">
        <v>0.12</v>
      </c>
      <c r="M39" s="25" t="b">
        <f t="shared" si="0"/>
        <v>0</v>
      </c>
      <c r="N39" s="25" t="b">
        <f t="shared" si="1"/>
        <v>0</v>
      </c>
    </row>
    <row r="40" spans="1:14" x14ac:dyDescent="0.25">
      <c r="A40" s="8">
        <v>39</v>
      </c>
      <c r="B40" s="7" t="s">
        <v>1334</v>
      </c>
      <c r="C40" s="7" t="s">
        <v>796</v>
      </c>
      <c r="D40" s="8" t="s">
        <v>799</v>
      </c>
      <c r="E40" s="7" t="s">
        <v>60</v>
      </c>
      <c r="F40" s="7" t="s">
        <v>1196</v>
      </c>
      <c r="G40" s="9">
        <v>26128</v>
      </c>
      <c r="H40" s="9">
        <v>40200</v>
      </c>
      <c r="I40" s="9" t="s">
        <v>1233</v>
      </c>
      <c r="J40" s="31">
        <v>92820</v>
      </c>
      <c r="K40" s="8">
        <v>5</v>
      </c>
      <c r="L40" s="28">
        <v>0.15</v>
      </c>
      <c r="M40" s="25" t="b">
        <f t="shared" si="0"/>
        <v>0</v>
      </c>
      <c r="N40" s="25" t="b">
        <f t="shared" si="1"/>
        <v>0</v>
      </c>
    </row>
    <row r="41" spans="1:14" x14ac:dyDescent="0.25">
      <c r="A41" s="8">
        <v>40</v>
      </c>
      <c r="B41" s="7" t="s">
        <v>1335</v>
      </c>
      <c r="C41" s="7" t="s">
        <v>796</v>
      </c>
      <c r="D41" s="8" t="s">
        <v>799</v>
      </c>
      <c r="E41" s="7" t="s">
        <v>60</v>
      </c>
      <c r="F41" s="7" t="s">
        <v>1196</v>
      </c>
      <c r="G41" s="9">
        <v>28749</v>
      </c>
      <c r="H41" s="9">
        <v>36896</v>
      </c>
      <c r="I41" s="9">
        <v>38044</v>
      </c>
      <c r="J41" s="31">
        <v>42336</v>
      </c>
      <c r="K41" s="8">
        <v>3</v>
      </c>
      <c r="L41" s="28">
        <v>0.08</v>
      </c>
      <c r="M41" s="25" t="b">
        <f t="shared" si="0"/>
        <v>0</v>
      </c>
      <c r="N41" s="25" t="b">
        <f t="shared" si="1"/>
        <v>0</v>
      </c>
    </row>
    <row r="42" spans="1:14" x14ac:dyDescent="0.25">
      <c r="A42" s="8">
        <v>41</v>
      </c>
      <c r="B42" s="7" t="s">
        <v>1336</v>
      </c>
      <c r="C42" s="7" t="s">
        <v>796</v>
      </c>
      <c r="D42" s="8" t="s">
        <v>799</v>
      </c>
      <c r="E42" s="7" t="s">
        <v>60</v>
      </c>
      <c r="F42" s="7" t="s">
        <v>1197</v>
      </c>
      <c r="G42" s="9">
        <v>32540</v>
      </c>
      <c r="H42" s="9">
        <v>40233</v>
      </c>
      <c r="I42" s="9">
        <v>40326</v>
      </c>
      <c r="J42" s="31">
        <v>77268</v>
      </c>
      <c r="K42" s="8">
        <v>2</v>
      </c>
      <c r="L42" s="28">
        <v>0.04</v>
      </c>
      <c r="M42" s="25" t="b">
        <f t="shared" si="0"/>
        <v>0</v>
      </c>
      <c r="N42" s="25" t="b">
        <f t="shared" si="1"/>
        <v>0</v>
      </c>
    </row>
    <row r="43" spans="1:14" x14ac:dyDescent="0.25">
      <c r="A43" s="8">
        <v>42</v>
      </c>
      <c r="B43" s="7" t="s">
        <v>1337</v>
      </c>
      <c r="C43" s="7" t="s">
        <v>796</v>
      </c>
      <c r="D43" s="8" t="s">
        <v>799</v>
      </c>
      <c r="E43" s="7" t="s">
        <v>60</v>
      </c>
      <c r="F43" s="7" t="s">
        <v>1197</v>
      </c>
      <c r="G43" s="9">
        <v>25043</v>
      </c>
      <c r="H43" s="9">
        <v>35829</v>
      </c>
      <c r="I43" s="9">
        <v>38347</v>
      </c>
      <c r="J43" s="31">
        <v>73236</v>
      </c>
      <c r="K43" s="8">
        <v>3</v>
      </c>
      <c r="L43" s="28">
        <v>0.08</v>
      </c>
      <c r="M43" s="25" t="b">
        <f t="shared" si="0"/>
        <v>0</v>
      </c>
      <c r="N43" s="25" t="b">
        <f t="shared" si="1"/>
        <v>0</v>
      </c>
    </row>
    <row r="44" spans="1:14" x14ac:dyDescent="0.25">
      <c r="A44" s="8">
        <v>43</v>
      </c>
      <c r="B44" s="7" t="s">
        <v>1338</v>
      </c>
      <c r="C44" s="7" t="s">
        <v>1231</v>
      </c>
      <c r="D44" s="8" t="s">
        <v>799</v>
      </c>
      <c r="E44" s="7" t="s">
        <v>60</v>
      </c>
      <c r="F44" s="7" t="s">
        <v>1196</v>
      </c>
      <c r="G44" s="9">
        <v>24492</v>
      </c>
      <c r="H44" s="9">
        <v>35842</v>
      </c>
      <c r="I44" s="9">
        <v>40777</v>
      </c>
      <c r="J44" s="31">
        <v>28056</v>
      </c>
      <c r="K44" s="8">
        <v>4</v>
      </c>
      <c r="L44" s="28">
        <v>0.12</v>
      </c>
      <c r="M44" s="25" t="b">
        <f t="shared" si="0"/>
        <v>0</v>
      </c>
      <c r="N44" s="25" t="b">
        <f t="shared" si="1"/>
        <v>1</v>
      </c>
    </row>
    <row r="45" spans="1:14" x14ac:dyDescent="0.25">
      <c r="A45" s="8">
        <v>44</v>
      </c>
      <c r="B45" s="7" t="s">
        <v>1339</v>
      </c>
      <c r="C45" s="7" t="s">
        <v>1231</v>
      </c>
      <c r="D45" s="8" t="s">
        <v>799</v>
      </c>
      <c r="E45" s="7" t="s">
        <v>60</v>
      </c>
      <c r="F45" s="7" t="s">
        <v>1196</v>
      </c>
      <c r="G45" s="9">
        <v>28446</v>
      </c>
      <c r="H45" s="9">
        <v>35848</v>
      </c>
      <c r="I45" s="9">
        <v>40795</v>
      </c>
      <c r="J45" s="31">
        <v>102576</v>
      </c>
      <c r="K45" s="8">
        <v>5</v>
      </c>
      <c r="L45" s="28">
        <v>0.15</v>
      </c>
      <c r="M45" s="25" t="b">
        <f t="shared" si="0"/>
        <v>0</v>
      </c>
      <c r="N45" s="25" t="b">
        <f t="shared" si="1"/>
        <v>1</v>
      </c>
    </row>
    <row r="46" spans="1:14" x14ac:dyDescent="0.25">
      <c r="A46" s="8">
        <v>45</v>
      </c>
      <c r="B46" s="7" t="s">
        <v>1340</v>
      </c>
      <c r="C46" s="7" t="s">
        <v>1230</v>
      </c>
      <c r="D46" s="8" t="s">
        <v>799</v>
      </c>
      <c r="E46" s="7" t="s">
        <v>60</v>
      </c>
      <c r="F46" s="7" t="s">
        <v>1197</v>
      </c>
      <c r="G46" s="9">
        <v>32525</v>
      </c>
      <c r="H46" s="9">
        <v>40575</v>
      </c>
      <c r="I46" s="9">
        <v>40988</v>
      </c>
      <c r="J46" s="31">
        <v>89652</v>
      </c>
      <c r="K46" s="8">
        <v>2</v>
      </c>
      <c r="L46" s="28">
        <v>0.04</v>
      </c>
      <c r="M46" s="25" t="b">
        <f t="shared" si="0"/>
        <v>0</v>
      </c>
      <c r="N46" s="25" t="b">
        <f t="shared" si="1"/>
        <v>0</v>
      </c>
    </row>
    <row r="47" spans="1:14" x14ac:dyDescent="0.25">
      <c r="A47" s="8">
        <v>46</v>
      </c>
      <c r="B47" s="7" t="s">
        <v>1341</v>
      </c>
      <c r="C47" s="7" t="s">
        <v>793</v>
      </c>
      <c r="D47" s="8" t="s">
        <v>799</v>
      </c>
      <c r="E47" s="7" t="s">
        <v>60</v>
      </c>
      <c r="F47" s="7" t="s">
        <v>1197</v>
      </c>
      <c r="G47" s="9">
        <v>29756</v>
      </c>
      <c r="H47" s="9">
        <v>40596</v>
      </c>
      <c r="I47" s="9">
        <v>40996</v>
      </c>
      <c r="J47" s="31">
        <v>82692</v>
      </c>
      <c r="K47" s="8">
        <v>5</v>
      </c>
      <c r="L47" s="28">
        <v>0.15</v>
      </c>
      <c r="M47" s="25" t="b">
        <f t="shared" si="0"/>
        <v>0</v>
      </c>
      <c r="N47" s="25" t="b">
        <f t="shared" si="1"/>
        <v>0</v>
      </c>
    </row>
    <row r="48" spans="1:14" x14ac:dyDescent="0.25">
      <c r="A48" s="8">
        <v>47</v>
      </c>
      <c r="B48" s="7" t="s">
        <v>1342</v>
      </c>
      <c r="C48" s="7" t="s">
        <v>1230</v>
      </c>
      <c r="D48" s="8" t="s">
        <v>799</v>
      </c>
      <c r="E48" s="7" t="s">
        <v>60</v>
      </c>
      <c r="F48" s="7" t="s">
        <v>1197</v>
      </c>
      <c r="G48" s="9">
        <v>30045</v>
      </c>
      <c r="H48" s="9">
        <v>40983</v>
      </c>
      <c r="I48" s="9">
        <v>41131</v>
      </c>
      <c r="J48" s="31">
        <v>77352</v>
      </c>
      <c r="K48" s="8" t="s">
        <v>1233</v>
      </c>
      <c r="L48" s="28">
        <v>0</v>
      </c>
      <c r="M48" s="25" t="b">
        <f t="shared" si="0"/>
        <v>0</v>
      </c>
      <c r="N48" s="25" t="b">
        <f t="shared" si="1"/>
        <v>0</v>
      </c>
    </row>
    <row r="49" spans="1:14" x14ac:dyDescent="0.25">
      <c r="A49" s="8">
        <v>48</v>
      </c>
      <c r="B49" s="7" t="s">
        <v>1343</v>
      </c>
      <c r="C49" s="7" t="s">
        <v>794</v>
      </c>
      <c r="D49" s="8" t="s">
        <v>799</v>
      </c>
      <c r="E49" s="7" t="s">
        <v>60</v>
      </c>
      <c r="F49" s="7" t="s">
        <v>1196</v>
      </c>
      <c r="G49" s="9">
        <v>31200</v>
      </c>
      <c r="H49" s="9">
        <v>38792</v>
      </c>
      <c r="I49" s="9">
        <v>40687</v>
      </c>
      <c r="J49" s="31">
        <v>89688</v>
      </c>
      <c r="K49" s="8">
        <v>5</v>
      </c>
      <c r="L49" s="28">
        <v>0.15</v>
      </c>
      <c r="M49" s="25" t="b">
        <f t="shared" si="0"/>
        <v>0</v>
      </c>
      <c r="N49" s="25" t="b">
        <f t="shared" si="1"/>
        <v>1</v>
      </c>
    </row>
    <row r="50" spans="1:14" x14ac:dyDescent="0.25">
      <c r="A50" s="8">
        <v>49</v>
      </c>
      <c r="B50" s="7" t="s">
        <v>1344</v>
      </c>
      <c r="C50" s="7" t="s">
        <v>791</v>
      </c>
      <c r="D50" s="8" t="s">
        <v>799</v>
      </c>
      <c r="E50" s="7" t="s">
        <v>60</v>
      </c>
      <c r="F50" s="7" t="s">
        <v>1196</v>
      </c>
      <c r="G50" s="9">
        <v>27157</v>
      </c>
      <c r="H50" s="9">
        <v>38804</v>
      </c>
      <c r="I50" s="9">
        <v>40665</v>
      </c>
      <c r="J50" s="31">
        <v>58098</v>
      </c>
      <c r="K50" s="8">
        <v>4</v>
      </c>
      <c r="L50" s="28">
        <v>0.12</v>
      </c>
      <c r="M50" s="25" t="b">
        <f t="shared" si="0"/>
        <v>0</v>
      </c>
      <c r="N50" s="25" t="b">
        <f t="shared" si="1"/>
        <v>0</v>
      </c>
    </row>
    <row r="51" spans="1:14" x14ac:dyDescent="0.25">
      <c r="A51" s="8">
        <v>50</v>
      </c>
      <c r="B51" s="7" t="s">
        <v>1345</v>
      </c>
      <c r="C51" s="7" t="s">
        <v>791</v>
      </c>
      <c r="D51" s="8" t="s">
        <v>799</v>
      </c>
      <c r="E51" s="7" t="s">
        <v>60</v>
      </c>
      <c r="F51" s="7" t="s">
        <v>1197</v>
      </c>
      <c r="G51" s="9">
        <v>29071</v>
      </c>
      <c r="H51" s="9">
        <v>36602</v>
      </c>
      <c r="I51" s="9">
        <v>38036</v>
      </c>
      <c r="J51" s="31">
        <v>36096</v>
      </c>
      <c r="K51" s="8">
        <v>3</v>
      </c>
      <c r="L51" s="28">
        <v>0.08</v>
      </c>
      <c r="M51" s="25" t="b">
        <f t="shared" si="0"/>
        <v>0</v>
      </c>
      <c r="N51" s="25" t="b">
        <f t="shared" si="1"/>
        <v>0</v>
      </c>
    </row>
    <row r="52" spans="1:14" x14ac:dyDescent="0.25">
      <c r="A52" s="8">
        <v>51</v>
      </c>
      <c r="B52" s="7" t="s">
        <v>1346</v>
      </c>
      <c r="C52" s="7" t="s">
        <v>793</v>
      </c>
      <c r="D52" s="8" t="s">
        <v>799</v>
      </c>
      <c r="E52" s="7" t="s">
        <v>60</v>
      </c>
      <c r="F52" s="7" t="s">
        <v>1197</v>
      </c>
      <c r="G52" s="9">
        <v>30207</v>
      </c>
      <c r="H52" s="9">
        <v>40653</v>
      </c>
      <c r="I52" s="9">
        <v>41199</v>
      </c>
      <c r="J52" s="31">
        <v>59772</v>
      </c>
      <c r="K52" s="8">
        <v>2</v>
      </c>
      <c r="L52" s="28">
        <v>0.04</v>
      </c>
      <c r="M52" s="25" t="b">
        <f t="shared" si="0"/>
        <v>0</v>
      </c>
      <c r="N52" s="25" t="b">
        <f t="shared" si="1"/>
        <v>0</v>
      </c>
    </row>
    <row r="53" spans="1:14" x14ac:dyDescent="0.25">
      <c r="A53" s="8">
        <v>52</v>
      </c>
      <c r="B53" s="7" t="s">
        <v>1347</v>
      </c>
      <c r="C53" s="7" t="s">
        <v>1228</v>
      </c>
      <c r="D53" s="8" t="s">
        <v>799</v>
      </c>
      <c r="E53" s="7" t="s">
        <v>60</v>
      </c>
      <c r="F53" s="7" t="s">
        <v>1197</v>
      </c>
      <c r="G53" s="9">
        <v>26419</v>
      </c>
      <c r="H53" s="9">
        <v>40273</v>
      </c>
      <c r="I53" s="9" t="s">
        <v>1233</v>
      </c>
      <c r="J53" s="31">
        <v>60660</v>
      </c>
      <c r="K53" s="8">
        <v>2</v>
      </c>
      <c r="L53" s="28">
        <v>0.04</v>
      </c>
      <c r="M53" s="25" t="b">
        <f t="shared" si="0"/>
        <v>0</v>
      </c>
      <c r="N53" s="25" t="b">
        <f t="shared" si="1"/>
        <v>0</v>
      </c>
    </row>
    <row r="54" spans="1:14" x14ac:dyDescent="0.25">
      <c r="A54" s="8">
        <v>53</v>
      </c>
      <c r="B54" s="7" t="s">
        <v>1348</v>
      </c>
      <c r="C54" s="7" t="s">
        <v>1228</v>
      </c>
      <c r="D54" s="8" t="s">
        <v>799</v>
      </c>
      <c r="E54" s="7" t="s">
        <v>60</v>
      </c>
      <c r="F54" s="7" t="s">
        <v>1196</v>
      </c>
      <c r="G54" s="9">
        <v>25954</v>
      </c>
      <c r="H54" s="9">
        <v>35902</v>
      </c>
      <c r="I54" s="9">
        <v>40576</v>
      </c>
      <c r="J54" s="31">
        <v>76008</v>
      </c>
      <c r="K54" s="8">
        <v>3</v>
      </c>
      <c r="L54" s="28">
        <v>0.08</v>
      </c>
      <c r="M54" s="25" t="b">
        <f t="shared" si="0"/>
        <v>0</v>
      </c>
      <c r="N54" s="25" t="b">
        <f t="shared" si="1"/>
        <v>0</v>
      </c>
    </row>
    <row r="55" spans="1:14" x14ac:dyDescent="0.25">
      <c r="A55" s="8">
        <v>54</v>
      </c>
      <c r="B55" s="7" t="s">
        <v>1349</v>
      </c>
      <c r="C55" s="7" t="s">
        <v>796</v>
      </c>
      <c r="D55" s="8" t="s">
        <v>799</v>
      </c>
      <c r="E55" s="7" t="s">
        <v>60</v>
      </c>
      <c r="F55" s="7" t="s">
        <v>1196</v>
      </c>
      <c r="G55" s="9">
        <v>27667</v>
      </c>
      <c r="H55" s="9">
        <v>37008</v>
      </c>
      <c r="I55" s="9">
        <v>38424</v>
      </c>
      <c r="J55" s="31">
        <v>32616</v>
      </c>
      <c r="K55" s="8">
        <v>4</v>
      </c>
      <c r="L55" s="28">
        <v>0.12</v>
      </c>
      <c r="M55" s="25" t="b">
        <f t="shared" si="0"/>
        <v>0</v>
      </c>
      <c r="N55" s="25" t="b">
        <f t="shared" si="1"/>
        <v>0</v>
      </c>
    </row>
    <row r="56" spans="1:14" x14ac:dyDescent="0.25">
      <c r="A56" s="8">
        <v>55</v>
      </c>
      <c r="B56" s="7" t="s">
        <v>1350</v>
      </c>
      <c r="C56" s="7" t="s">
        <v>1231</v>
      </c>
      <c r="D56" s="8" t="s">
        <v>799</v>
      </c>
      <c r="E56" s="7" t="s">
        <v>60</v>
      </c>
      <c r="F56" s="7" t="s">
        <v>1196</v>
      </c>
      <c r="G56" s="9">
        <v>25917</v>
      </c>
      <c r="H56" s="9">
        <v>37348</v>
      </c>
      <c r="I56" s="9">
        <v>39176</v>
      </c>
      <c r="J56" s="31">
        <v>103056</v>
      </c>
      <c r="K56" s="8">
        <v>3</v>
      </c>
      <c r="L56" s="28">
        <v>0.08</v>
      </c>
      <c r="M56" s="25" t="b">
        <f t="shared" si="0"/>
        <v>0</v>
      </c>
      <c r="N56" s="25" t="b">
        <f t="shared" si="1"/>
        <v>1</v>
      </c>
    </row>
    <row r="57" spans="1:14" x14ac:dyDescent="0.25">
      <c r="A57" s="8">
        <v>56</v>
      </c>
      <c r="B57" s="7" t="s">
        <v>1351</v>
      </c>
      <c r="C57" s="7" t="s">
        <v>793</v>
      </c>
      <c r="D57" s="8" t="s">
        <v>799</v>
      </c>
      <c r="E57" s="7" t="s">
        <v>60</v>
      </c>
      <c r="F57" s="7" t="s">
        <v>1197</v>
      </c>
      <c r="G57" s="9">
        <v>30542</v>
      </c>
      <c r="H57" s="9">
        <v>39922</v>
      </c>
      <c r="I57" s="9">
        <v>40333</v>
      </c>
      <c r="J57" s="31">
        <v>30948</v>
      </c>
      <c r="K57" s="8">
        <v>3</v>
      </c>
      <c r="L57" s="28">
        <v>0.08</v>
      </c>
      <c r="M57" s="25" t="b">
        <f t="shared" si="0"/>
        <v>0</v>
      </c>
      <c r="N57" s="25" t="b">
        <f t="shared" si="1"/>
        <v>0</v>
      </c>
    </row>
    <row r="58" spans="1:14" x14ac:dyDescent="0.25">
      <c r="A58" s="8">
        <v>57</v>
      </c>
      <c r="B58" s="7" t="s">
        <v>1352</v>
      </c>
      <c r="C58" s="7" t="s">
        <v>794</v>
      </c>
      <c r="D58" s="8" t="s">
        <v>799</v>
      </c>
      <c r="E58" s="7" t="s">
        <v>60</v>
      </c>
      <c r="F58" s="7" t="s">
        <v>1196</v>
      </c>
      <c r="G58" s="9">
        <v>26828</v>
      </c>
      <c r="H58" s="9">
        <v>40274</v>
      </c>
      <c r="I58" s="9">
        <v>41167</v>
      </c>
      <c r="J58" s="31">
        <v>46476</v>
      </c>
      <c r="K58" s="8" t="s">
        <v>1233</v>
      </c>
      <c r="L58" s="28">
        <v>0</v>
      </c>
      <c r="M58" s="25" t="b">
        <f t="shared" si="0"/>
        <v>0</v>
      </c>
      <c r="N58" s="25" t="b">
        <f t="shared" si="1"/>
        <v>1</v>
      </c>
    </row>
    <row r="59" spans="1:14" x14ac:dyDescent="0.25">
      <c r="A59" s="8">
        <v>58</v>
      </c>
      <c r="B59" s="7" t="s">
        <v>1353</v>
      </c>
      <c r="C59" s="7" t="s">
        <v>793</v>
      </c>
      <c r="D59" s="8" t="s">
        <v>799</v>
      </c>
      <c r="E59" s="7" t="s">
        <v>60</v>
      </c>
      <c r="F59" s="7" t="s">
        <v>1196</v>
      </c>
      <c r="G59" s="13">
        <v>27976</v>
      </c>
      <c r="H59" s="13">
        <v>40292</v>
      </c>
      <c r="I59" s="9" t="s">
        <v>1233</v>
      </c>
      <c r="J59" s="31">
        <v>27936</v>
      </c>
      <c r="K59" s="8" t="s">
        <v>1233</v>
      </c>
      <c r="L59" s="28">
        <v>0</v>
      </c>
      <c r="M59" s="25" t="b">
        <f t="shared" si="0"/>
        <v>0</v>
      </c>
      <c r="N59" s="25" t="b">
        <f t="shared" si="1"/>
        <v>0</v>
      </c>
    </row>
    <row r="60" spans="1:14" x14ac:dyDescent="0.25">
      <c r="A60" s="8">
        <v>59</v>
      </c>
      <c r="B60" s="7" t="s">
        <v>1354</v>
      </c>
      <c r="C60" s="7" t="s">
        <v>1230</v>
      </c>
      <c r="D60" s="8" t="s">
        <v>799</v>
      </c>
      <c r="E60" s="7" t="s">
        <v>60</v>
      </c>
      <c r="F60" s="7" t="s">
        <v>1197</v>
      </c>
      <c r="G60" s="9">
        <v>25698</v>
      </c>
      <c r="H60" s="9">
        <v>41051</v>
      </c>
      <c r="I60" s="9">
        <v>41199</v>
      </c>
      <c r="J60" s="31">
        <v>38196</v>
      </c>
      <c r="K60" s="8">
        <v>3</v>
      </c>
      <c r="L60" s="28">
        <v>0.08</v>
      </c>
      <c r="M60" s="25" t="b">
        <f t="shared" si="0"/>
        <v>0</v>
      </c>
      <c r="N60" s="25" t="b">
        <f t="shared" si="1"/>
        <v>0</v>
      </c>
    </row>
    <row r="61" spans="1:14" x14ac:dyDescent="0.25">
      <c r="A61" s="8">
        <v>60</v>
      </c>
      <c r="B61" s="7" t="s">
        <v>1355</v>
      </c>
      <c r="C61" s="7" t="s">
        <v>793</v>
      </c>
      <c r="D61" s="8" t="s">
        <v>799</v>
      </c>
      <c r="E61" s="7" t="s">
        <v>60</v>
      </c>
      <c r="F61" s="7" t="s">
        <v>1197</v>
      </c>
      <c r="G61" s="9">
        <v>30378</v>
      </c>
      <c r="H61" s="9">
        <v>39588</v>
      </c>
      <c r="I61" s="9">
        <v>40018</v>
      </c>
      <c r="J61" s="31">
        <v>89604</v>
      </c>
      <c r="K61" s="8">
        <v>5</v>
      </c>
      <c r="L61" s="28">
        <v>0.15</v>
      </c>
      <c r="M61" s="25" t="b">
        <f t="shared" si="0"/>
        <v>0</v>
      </c>
      <c r="N61" s="25" t="b">
        <f t="shared" si="1"/>
        <v>0</v>
      </c>
    </row>
    <row r="62" spans="1:14" x14ac:dyDescent="0.25">
      <c r="A62" s="8">
        <v>61</v>
      </c>
      <c r="B62" s="7" t="s">
        <v>1356</v>
      </c>
      <c r="C62" s="7" t="s">
        <v>1230</v>
      </c>
      <c r="D62" s="8" t="s">
        <v>799</v>
      </c>
      <c r="E62" s="7" t="s">
        <v>60</v>
      </c>
      <c r="F62" s="7" t="s">
        <v>1197</v>
      </c>
      <c r="G62" s="9">
        <v>31798</v>
      </c>
      <c r="H62" s="9">
        <v>39215</v>
      </c>
      <c r="I62" s="9" t="s">
        <v>1233</v>
      </c>
      <c r="J62" s="31">
        <v>38292</v>
      </c>
      <c r="K62" s="8">
        <v>5</v>
      </c>
      <c r="L62" s="28">
        <v>0.15</v>
      </c>
      <c r="M62" s="25" t="b">
        <f t="shared" si="0"/>
        <v>0</v>
      </c>
      <c r="N62" s="25" t="b">
        <f t="shared" si="1"/>
        <v>0</v>
      </c>
    </row>
    <row r="63" spans="1:14" x14ac:dyDescent="0.25">
      <c r="A63" s="8">
        <v>62</v>
      </c>
      <c r="B63" s="7" t="s">
        <v>1357</v>
      </c>
      <c r="C63" s="7" t="s">
        <v>792</v>
      </c>
      <c r="D63" s="8" t="s">
        <v>799</v>
      </c>
      <c r="E63" s="7" t="s">
        <v>60</v>
      </c>
      <c r="F63" s="7" t="s">
        <v>1196</v>
      </c>
      <c r="G63" s="9">
        <v>26521</v>
      </c>
      <c r="H63" s="9">
        <v>40310</v>
      </c>
      <c r="I63" s="9">
        <v>40853</v>
      </c>
      <c r="J63" s="31">
        <v>98544</v>
      </c>
      <c r="K63" s="8">
        <v>5</v>
      </c>
      <c r="L63" s="28">
        <v>0.15</v>
      </c>
      <c r="M63" s="25" t="b">
        <f t="shared" si="0"/>
        <v>0</v>
      </c>
      <c r="N63" s="25" t="b">
        <f t="shared" si="1"/>
        <v>0</v>
      </c>
    </row>
    <row r="64" spans="1:14" x14ac:dyDescent="0.25">
      <c r="A64" s="8">
        <v>63</v>
      </c>
      <c r="B64" s="7" t="s">
        <v>1358</v>
      </c>
      <c r="C64" s="7" t="s">
        <v>796</v>
      </c>
      <c r="D64" s="8" t="s">
        <v>799</v>
      </c>
      <c r="E64" s="7" t="s">
        <v>60</v>
      </c>
      <c r="F64" s="7" t="s">
        <v>1197</v>
      </c>
      <c r="G64" s="9">
        <v>31484</v>
      </c>
      <c r="H64" s="9">
        <v>40320</v>
      </c>
      <c r="I64" s="9">
        <v>40731</v>
      </c>
      <c r="J64" s="31">
        <v>93096</v>
      </c>
      <c r="K64" s="8">
        <v>3</v>
      </c>
      <c r="L64" s="28">
        <v>0.08</v>
      </c>
      <c r="M64" s="25" t="b">
        <f t="shared" si="0"/>
        <v>0</v>
      </c>
      <c r="N64" s="25" t="b">
        <f t="shared" si="1"/>
        <v>0</v>
      </c>
    </row>
    <row r="65" spans="1:14" x14ac:dyDescent="0.25">
      <c r="A65" s="8">
        <v>64</v>
      </c>
      <c r="B65" s="7" t="s">
        <v>1359</v>
      </c>
      <c r="C65" s="7" t="s">
        <v>791</v>
      </c>
      <c r="D65" s="8" t="s">
        <v>799</v>
      </c>
      <c r="E65" s="7" t="s">
        <v>60</v>
      </c>
      <c r="F65" s="7" t="s">
        <v>1196</v>
      </c>
      <c r="G65" s="9">
        <v>28215</v>
      </c>
      <c r="H65" s="9">
        <v>38856</v>
      </c>
      <c r="I65" s="9">
        <v>40666</v>
      </c>
      <c r="J65" s="31">
        <v>101040</v>
      </c>
      <c r="K65" s="8">
        <v>2</v>
      </c>
      <c r="L65" s="28">
        <v>0.04</v>
      </c>
      <c r="M65" s="25" t="b">
        <f t="shared" si="0"/>
        <v>0</v>
      </c>
      <c r="N65" s="25" t="b">
        <f t="shared" si="1"/>
        <v>0</v>
      </c>
    </row>
    <row r="66" spans="1:14" x14ac:dyDescent="0.25">
      <c r="A66" s="8">
        <v>65</v>
      </c>
      <c r="B66" s="7" t="s">
        <v>1360</v>
      </c>
      <c r="C66" s="7" t="s">
        <v>1228</v>
      </c>
      <c r="D66" s="8" t="s">
        <v>799</v>
      </c>
      <c r="E66" s="7" t="s">
        <v>60</v>
      </c>
      <c r="F66" s="7" t="s">
        <v>1196</v>
      </c>
      <c r="G66" s="9">
        <v>27652</v>
      </c>
      <c r="H66" s="9">
        <v>35940</v>
      </c>
      <c r="I66" s="9">
        <v>38203</v>
      </c>
      <c r="J66" s="31">
        <v>105600</v>
      </c>
      <c r="K66" s="8">
        <v>5</v>
      </c>
      <c r="L66" s="28">
        <v>0.15</v>
      </c>
      <c r="M66" s="25" t="b">
        <f t="shared" si="0"/>
        <v>0</v>
      </c>
      <c r="N66" s="25" t="b">
        <f t="shared" si="1"/>
        <v>0</v>
      </c>
    </row>
    <row r="67" spans="1:14" x14ac:dyDescent="0.25">
      <c r="A67" s="8">
        <v>66</v>
      </c>
      <c r="B67" s="7" t="s">
        <v>1361</v>
      </c>
      <c r="C67" s="7" t="s">
        <v>792</v>
      </c>
      <c r="D67" s="8" t="s">
        <v>799</v>
      </c>
      <c r="E67" s="7" t="s">
        <v>60</v>
      </c>
      <c r="F67" s="7" t="s">
        <v>1196</v>
      </c>
      <c r="G67" s="9">
        <v>22725</v>
      </c>
      <c r="H67" s="9">
        <v>37018</v>
      </c>
      <c r="I67" s="9">
        <v>39355</v>
      </c>
      <c r="J67" s="31">
        <v>34380</v>
      </c>
      <c r="K67" s="8">
        <v>4</v>
      </c>
      <c r="L67" s="28">
        <v>0.12</v>
      </c>
      <c r="M67" s="25" t="b">
        <f t="shared" ref="M67:M130" si="2">AND($K67=5,$D67="Human Resources")</f>
        <v>0</v>
      </c>
      <c r="N67" s="25" t="b">
        <f t="shared" ref="N67:N130" si="3">OR(C67="New York",C67="Madrid")</f>
        <v>0</v>
      </c>
    </row>
    <row r="68" spans="1:14" x14ac:dyDescent="0.25">
      <c r="A68" s="8">
        <v>67</v>
      </c>
      <c r="B68" s="7" t="s">
        <v>1362</v>
      </c>
      <c r="C68" s="7" t="s">
        <v>793</v>
      </c>
      <c r="D68" s="8" t="s">
        <v>799</v>
      </c>
      <c r="E68" s="7" t="s">
        <v>60</v>
      </c>
      <c r="F68" s="7" t="s">
        <v>1197</v>
      </c>
      <c r="G68" s="9">
        <v>28653</v>
      </c>
      <c r="H68" s="9">
        <v>39959</v>
      </c>
      <c r="I68" s="9">
        <v>40410</v>
      </c>
      <c r="J68" s="31">
        <v>95352</v>
      </c>
      <c r="K68" s="8">
        <v>5</v>
      </c>
      <c r="L68" s="28">
        <v>0.15</v>
      </c>
      <c r="M68" s="25" t="b">
        <f t="shared" si="2"/>
        <v>0</v>
      </c>
      <c r="N68" s="25" t="b">
        <f t="shared" si="3"/>
        <v>0</v>
      </c>
    </row>
    <row r="69" spans="1:14" x14ac:dyDescent="0.25">
      <c r="A69" s="8">
        <v>68</v>
      </c>
      <c r="B69" s="7" t="s">
        <v>1363</v>
      </c>
      <c r="C69" s="7" t="s">
        <v>792</v>
      </c>
      <c r="D69" s="8" t="s">
        <v>799</v>
      </c>
      <c r="E69" s="7" t="s">
        <v>60</v>
      </c>
      <c r="F69" s="7" t="s">
        <v>1196</v>
      </c>
      <c r="G69" s="9">
        <v>29338</v>
      </c>
      <c r="H69" s="9">
        <v>35965</v>
      </c>
      <c r="I69" s="9">
        <v>40967</v>
      </c>
      <c r="J69" s="31">
        <v>41736</v>
      </c>
      <c r="K69" s="8">
        <v>4</v>
      </c>
      <c r="L69" s="28">
        <v>0.12</v>
      </c>
      <c r="M69" s="25" t="b">
        <f t="shared" si="2"/>
        <v>0</v>
      </c>
      <c r="N69" s="25" t="b">
        <f t="shared" si="3"/>
        <v>0</v>
      </c>
    </row>
    <row r="70" spans="1:14" x14ac:dyDescent="0.25">
      <c r="A70" s="8">
        <v>69</v>
      </c>
      <c r="B70" s="7" t="s">
        <v>1364</v>
      </c>
      <c r="C70" s="7" t="s">
        <v>793</v>
      </c>
      <c r="D70" s="8" t="s">
        <v>799</v>
      </c>
      <c r="E70" s="7" t="s">
        <v>60</v>
      </c>
      <c r="F70" s="7" t="s">
        <v>1196</v>
      </c>
      <c r="G70" s="9">
        <v>22899</v>
      </c>
      <c r="H70" s="9">
        <v>37785</v>
      </c>
      <c r="I70" s="9">
        <v>41181</v>
      </c>
      <c r="J70" s="31">
        <v>104736</v>
      </c>
      <c r="K70" s="8">
        <v>4</v>
      </c>
      <c r="L70" s="28">
        <v>0.12</v>
      </c>
      <c r="M70" s="25" t="b">
        <f t="shared" si="2"/>
        <v>0</v>
      </c>
      <c r="N70" s="25" t="b">
        <f t="shared" si="3"/>
        <v>0</v>
      </c>
    </row>
    <row r="71" spans="1:14" x14ac:dyDescent="0.25">
      <c r="A71" s="8">
        <v>70</v>
      </c>
      <c r="B71" s="7" t="s">
        <v>1365</v>
      </c>
      <c r="C71" s="7" t="s">
        <v>791</v>
      </c>
      <c r="D71" s="8" t="s">
        <v>799</v>
      </c>
      <c r="E71" s="7" t="s">
        <v>60</v>
      </c>
      <c r="F71" s="7" t="s">
        <v>1196</v>
      </c>
      <c r="G71" s="9">
        <v>32064</v>
      </c>
      <c r="H71" s="9">
        <v>41091</v>
      </c>
      <c r="I71" s="9" t="s">
        <v>1233</v>
      </c>
      <c r="J71" s="31">
        <v>85380</v>
      </c>
      <c r="K71" s="8">
        <v>2</v>
      </c>
      <c r="L71" s="28">
        <v>0.04</v>
      </c>
      <c r="M71" s="25" t="b">
        <f t="shared" si="2"/>
        <v>0</v>
      </c>
      <c r="N71" s="25" t="b">
        <f t="shared" si="3"/>
        <v>0</v>
      </c>
    </row>
    <row r="72" spans="1:14" x14ac:dyDescent="0.25">
      <c r="A72" s="8">
        <v>71</v>
      </c>
      <c r="B72" s="7" t="s">
        <v>1366</v>
      </c>
      <c r="C72" s="7" t="s">
        <v>792</v>
      </c>
      <c r="D72" s="8" t="s">
        <v>799</v>
      </c>
      <c r="E72" s="7" t="s">
        <v>60</v>
      </c>
      <c r="F72" s="7" t="s">
        <v>1196</v>
      </c>
      <c r="G72" s="9">
        <v>29792</v>
      </c>
      <c r="H72" s="9">
        <v>39279</v>
      </c>
      <c r="I72" s="9">
        <v>40884</v>
      </c>
      <c r="J72" s="31">
        <v>32268</v>
      </c>
      <c r="K72" s="8">
        <v>3</v>
      </c>
      <c r="L72" s="28">
        <v>0.08</v>
      </c>
      <c r="M72" s="25" t="b">
        <f t="shared" si="2"/>
        <v>0</v>
      </c>
      <c r="N72" s="25" t="b">
        <f t="shared" si="3"/>
        <v>0</v>
      </c>
    </row>
    <row r="73" spans="1:14" x14ac:dyDescent="0.25">
      <c r="A73" s="8">
        <v>72</v>
      </c>
      <c r="B73" s="7" t="s">
        <v>1367</v>
      </c>
      <c r="C73" s="7" t="s">
        <v>795</v>
      </c>
      <c r="D73" s="8" t="s">
        <v>799</v>
      </c>
      <c r="E73" s="7" t="s">
        <v>60</v>
      </c>
      <c r="F73" s="7" t="s">
        <v>1196</v>
      </c>
      <c r="G73" s="9">
        <v>29474</v>
      </c>
      <c r="H73" s="9">
        <v>40368</v>
      </c>
      <c r="I73" s="9">
        <v>40842</v>
      </c>
      <c r="J73" s="31">
        <v>107172</v>
      </c>
      <c r="K73" s="8">
        <v>5</v>
      </c>
      <c r="L73" s="28">
        <v>0.15</v>
      </c>
      <c r="M73" s="25" t="b">
        <f t="shared" si="2"/>
        <v>0</v>
      </c>
      <c r="N73" s="25" t="b">
        <f t="shared" si="3"/>
        <v>0</v>
      </c>
    </row>
    <row r="74" spans="1:14" x14ac:dyDescent="0.25">
      <c r="A74" s="8">
        <v>73</v>
      </c>
      <c r="B74" s="7" t="s">
        <v>1368</v>
      </c>
      <c r="C74" s="7" t="s">
        <v>1228</v>
      </c>
      <c r="D74" s="8" t="s">
        <v>799</v>
      </c>
      <c r="E74" s="7" t="s">
        <v>60</v>
      </c>
      <c r="F74" s="7" t="s">
        <v>1196</v>
      </c>
      <c r="G74" s="9">
        <v>27700</v>
      </c>
      <c r="H74" s="9">
        <v>40777</v>
      </c>
      <c r="I74" s="9">
        <v>41231</v>
      </c>
      <c r="J74" s="31">
        <v>16560</v>
      </c>
      <c r="K74" s="8">
        <v>3</v>
      </c>
      <c r="L74" s="28">
        <v>0.08</v>
      </c>
      <c r="M74" s="25" t="b">
        <f t="shared" si="2"/>
        <v>0</v>
      </c>
      <c r="N74" s="25" t="b">
        <f t="shared" si="3"/>
        <v>0</v>
      </c>
    </row>
    <row r="75" spans="1:14" x14ac:dyDescent="0.25">
      <c r="A75" s="8">
        <v>74</v>
      </c>
      <c r="B75" s="7" t="s">
        <v>1369</v>
      </c>
      <c r="C75" s="7" t="s">
        <v>791</v>
      </c>
      <c r="D75" s="8" t="s">
        <v>799</v>
      </c>
      <c r="E75" s="7" t="s">
        <v>60</v>
      </c>
      <c r="F75" s="7" t="s">
        <v>1196</v>
      </c>
      <c r="G75" s="9">
        <v>26875</v>
      </c>
      <c r="H75" s="9">
        <v>39662</v>
      </c>
      <c r="I75" s="9">
        <v>40686</v>
      </c>
      <c r="J75" s="31">
        <v>46704</v>
      </c>
      <c r="K75" s="8">
        <v>4</v>
      </c>
      <c r="L75" s="28">
        <v>0.12</v>
      </c>
      <c r="M75" s="25" t="b">
        <f t="shared" si="2"/>
        <v>0</v>
      </c>
      <c r="N75" s="25" t="b">
        <f t="shared" si="3"/>
        <v>0</v>
      </c>
    </row>
    <row r="76" spans="1:14" x14ac:dyDescent="0.25">
      <c r="A76" s="8">
        <v>75</v>
      </c>
      <c r="B76" s="7" t="s">
        <v>1370</v>
      </c>
      <c r="C76" s="7" t="s">
        <v>1228</v>
      </c>
      <c r="D76" s="8" t="s">
        <v>799</v>
      </c>
      <c r="E76" s="7" t="s">
        <v>60</v>
      </c>
      <c r="F76" s="7" t="s">
        <v>1196</v>
      </c>
      <c r="G76" s="9">
        <v>31960</v>
      </c>
      <c r="H76" s="9">
        <v>38954</v>
      </c>
      <c r="I76" s="9">
        <v>40824</v>
      </c>
      <c r="J76" s="31">
        <v>49104</v>
      </c>
      <c r="K76" s="8">
        <v>4</v>
      </c>
      <c r="L76" s="28">
        <v>0.12</v>
      </c>
      <c r="M76" s="25" t="b">
        <f t="shared" si="2"/>
        <v>0</v>
      </c>
      <c r="N76" s="25" t="b">
        <f t="shared" si="3"/>
        <v>0</v>
      </c>
    </row>
    <row r="77" spans="1:14" x14ac:dyDescent="0.25">
      <c r="A77" s="8">
        <v>76</v>
      </c>
      <c r="B77" s="7" t="s">
        <v>1371</v>
      </c>
      <c r="C77" s="7" t="s">
        <v>1231</v>
      </c>
      <c r="D77" s="8" t="s">
        <v>799</v>
      </c>
      <c r="E77" s="7" t="s">
        <v>60</v>
      </c>
      <c r="F77" s="7" t="s">
        <v>1196</v>
      </c>
      <c r="G77" s="9">
        <v>28830</v>
      </c>
      <c r="H77" s="9">
        <v>36038</v>
      </c>
      <c r="I77" s="9">
        <v>40635</v>
      </c>
      <c r="J77" s="31">
        <v>36408</v>
      </c>
      <c r="K77" s="8">
        <v>3</v>
      </c>
      <c r="L77" s="28">
        <v>0.08</v>
      </c>
      <c r="M77" s="25" t="b">
        <f t="shared" si="2"/>
        <v>0</v>
      </c>
      <c r="N77" s="25" t="b">
        <f t="shared" si="3"/>
        <v>1</v>
      </c>
    </row>
    <row r="78" spans="1:14" x14ac:dyDescent="0.25">
      <c r="A78" s="8">
        <v>77</v>
      </c>
      <c r="B78" s="7" t="s">
        <v>1372</v>
      </c>
      <c r="C78" s="7" t="s">
        <v>795</v>
      </c>
      <c r="D78" s="8" t="s">
        <v>799</v>
      </c>
      <c r="E78" s="7" t="s">
        <v>60</v>
      </c>
      <c r="F78" s="7" t="s">
        <v>1196</v>
      </c>
      <c r="G78" s="9">
        <v>26844</v>
      </c>
      <c r="H78" s="9">
        <v>36059</v>
      </c>
      <c r="I78" s="9">
        <v>40318</v>
      </c>
      <c r="J78" s="31">
        <v>22200</v>
      </c>
      <c r="K78" s="8">
        <v>5</v>
      </c>
      <c r="L78" s="28">
        <v>0.15</v>
      </c>
      <c r="M78" s="25" t="b">
        <f t="shared" si="2"/>
        <v>0</v>
      </c>
      <c r="N78" s="25" t="b">
        <f t="shared" si="3"/>
        <v>0</v>
      </c>
    </row>
    <row r="79" spans="1:14" x14ac:dyDescent="0.25">
      <c r="A79" s="8">
        <v>78</v>
      </c>
      <c r="B79" s="7" t="s">
        <v>1373</v>
      </c>
      <c r="C79" s="7" t="s">
        <v>791</v>
      </c>
      <c r="D79" s="8" t="s">
        <v>799</v>
      </c>
      <c r="E79" s="7" t="s">
        <v>60</v>
      </c>
      <c r="F79" s="7" t="s">
        <v>1197</v>
      </c>
      <c r="G79" s="9">
        <v>29306</v>
      </c>
      <c r="H79" s="9">
        <v>38970</v>
      </c>
      <c r="I79" s="9">
        <v>40415</v>
      </c>
      <c r="J79" s="31">
        <v>99684</v>
      </c>
      <c r="K79" s="8">
        <v>3</v>
      </c>
      <c r="L79" s="28">
        <v>0.08</v>
      </c>
      <c r="M79" s="25" t="b">
        <f t="shared" si="2"/>
        <v>0</v>
      </c>
      <c r="N79" s="25" t="b">
        <f t="shared" si="3"/>
        <v>0</v>
      </c>
    </row>
    <row r="80" spans="1:14" x14ac:dyDescent="0.25">
      <c r="A80" s="8">
        <v>79</v>
      </c>
      <c r="B80" s="7" t="s">
        <v>1374</v>
      </c>
      <c r="C80" s="7" t="s">
        <v>1231</v>
      </c>
      <c r="D80" s="8" t="s">
        <v>799</v>
      </c>
      <c r="E80" s="7" t="s">
        <v>60</v>
      </c>
      <c r="F80" s="7" t="s">
        <v>1197</v>
      </c>
      <c r="G80" s="9">
        <v>27053</v>
      </c>
      <c r="H80" s="9">
        <v>40085</v>
      </c>
      <c r="I80" s="9" t="s">
        <v>1233</v>
      </c>
      <c r="J80" s="31">
        <v>49788</v>
      </c>
      <c r="K80" s="8">
        <v>5</v>
      </c>
      <c r="L80" s="28">
        <v>0.15</v>
      </c>
      <c r="M80" s="25" t="b">
        <f t="shared" si="2"/>
        <v>0</v>
      </c>
      <c r="N80" s="25" t="b">
        <f t="shared" si="3"/>
        <v>1</v>
      </c>
    </row>
    <row r="81" spans="1:14" x14ac:dyDescent="0.25">
      <c r="A81" s="8">
        <v>80</v>
      </c>
      <c r="B81" s="7" t="s">
        <v>1375</v>
      </c>
      <c r="C81" s="7" t="s">
        <v>795</v>
      </c>
      <c r="D81" s="8" t="s">
        <v>799</v>
      </c>
      <c r="E81" s="7" t="s">
        <v>60</v>
      </c>
      <c r="F81" s="7" t="s">
        <v>1197</v>
      </c>
      <c r="G81" s="9">
        <v>30038</v>
      </c>
      <c r="H81" s="9">
        <v>40832</v>
      </c>
      <c r="I81" s="9" t="s">
        <v>1233</v>
      </c>
      <c r="J81" s="31">
        <v>103104</v>
      </c>
      <c r="K81" s="8">
        <v>4</v>
      </c>
      <c r="L81" s="28">
        <v>0.12</v>
      </c>
      <c r="M81" s="25" t="b">
        <f t="shared" si="2"/>
        <v>0</v>
      </c>
      <c r="N81" s="25" t="b">
        <f t="shared" si="3"/>
        <v>0</v>
      </c>
    </row>
    <row r="82" spans="1:14" x14ac:dyDescent="0.25">
      <c r="A82" s="8">
        <v>81</v>
      </c>
      <c r="B82" s="7" t="s">
        <v>1376</v>
      </c>
      <c r="C82" s="7" t="s">
        <v>1229</v>
      </c>
      <c r="D82" s="8" t="s">
        <v>799</v>
      </c>
      <c r="E82" s="7" t="s">
        <v>60</v>
      </c>
      <c r="F82" s="7" t="s">
        <v>1197</v>
      </c>
      <c r="G82" s="9">
        <v>28090</v>
      </c>
      <c r="H82" s="9">
        <v>41200</v>
      </c>
      <c r="I82" s="9">
        <v>41248</v>
      </c>
      <c r="J82" s="31">
        <v>86004</v>
      </c>
      <c r="K82" s="8">
        <v>4</v>
      </c>
      <c r="L82" s="28">
        <v>0.12</v>
      </c>
      <c r="M82" s="25" t="b">
        <f t="shared" si="2"/>
        <v>0</v>
      </c>
      <c r="N82" s="25" t="b">
        <f t="shared" si="3"/>
        <v>0</v>
      </c>
    </row>
    <row r="83" spans="1:14" x14ac:dyDescent="0.25">
      <c r="A83" s="8">
        <v>82</v>
      </c>
      <c r="B83" s="7" t="s">
        <v>1377</v>
      </c>
      <c r="C83" s="7" t="s">
        <v>1230</v>
      </c>
      <c r="D83" s="8" t="s">
        <v>799</v>
      </c>
      <c r="E83" s="7" t="s">
        <v>60</v>
      </c>
      <c r="F83" s="7" t="s">
        <v>1197</v>
      </c>
      <c r="G83" s="9">
        <v>26032</v>
      </c>
      <c r="H83" s="9">
        <v>39379</v>
      </c>
      <c r="I83" s="9" t="s">
        <v>1233</v>
      </c>
      <c r="J83" s="31">
        <v>81468</v>
      </c>
      <c r="K83" s="8">
        <v>5</v>
      </c>
      <c r="L83" s="28">
        <v>0.15</v>
      </c>
      <c r="M83" s="25" t="b">
        <f t="shared" si="2"/>
        <v>0</v>
      </c>
      <c r="N83" s="25" t="b">
        <f t="shared" si="3"/>
        <v>0</v>
      </c>
    </row>
    <row r="84" spans="1:14" x14ac:dyDescent="0.25">
      <c r="A84" s="8">
        <v>83</v>
      </c>
      <c r="B84" s="7" t="s">
        <v>1378</v>
      </c>
      <c r="C84" s="7" t="s">
        <v>1229</v>
      </c>
      <c r="D84" s="8" t="s">
        <v>799</v>
      </c>
      <c r="E84" s="7" t="s">
        <v>60</v>
      </c>
      <c r="F84" s="7" t="s">
        <v>1196</v>
      </c>
      <c r="G84" s="9">
        <v>27921</v>
      </c>
      <c r="H84" s="9">
        <v>36087</v>
      </c>
      <c r="I84" s="9">
        <v>39733</v>
      </c>
      <c r="J84" s="31">
        <v>92316</v>
      </c>
      <c r="K84" s="8" t="s">
        <v>1233</v>
      </c>
      <c r="L84" s="28">
        <v>0</v>
      </c>
      <c r="M84" s="25" t="b">
        <f t="shared" si="2"/>
        <v>0</v>
      </c>
      <c r="N84" s="25" t="b">
        <f t="shared" si="3"/>
        <v>0</v>
      </c>
    </row>
    <row r="85" spans="1:14" x14ac:dyDescent="0.25">
      <c r="A85" s="8">
        <v>84</v>
      </c>
      <c r="B85" s="7" t="s">
        <v>1379</v>
      </c>
      <c r="C85" s="7" t="s">
        <v>1230</v>
      </c>
      <c r="D85" s="8" t="s">
        <v>799</v>
      </c>
      <c r="E85" s="7" t="s">
        <v>60</v>
      </c>
      <c r="F85" s="7" t="s">
        <v>1196</v>
      </c>
      <c r="G85" s="9">
        <v>27529</v>
      </c>
      <c r="H85" s="9">
        <v>37176</v>
      </c>
      <c r="I85" s="9">
        <v>38788</v>
      </c>
      <c r="J85" s="31">
        <v>75348</v>
      </c>
      <c r="K85" s="8">
        <v>2</v>
      </c>
      <c r="L85" s="28">
        <v>0.04</v>
      </c>
      <c r="M85" s="25" t="b">
        <f t="shared" si="2"/>
        <v>0</v>
      </c>
      <c r="N85" s="25" t="b">
        <f t="shared" si="3"/>
        <v>0</v>
      </c>
    </row>
    <row r="86" spans="1:14" x14ac:dyDescent="0.25">
      <c r="A86" s="8">
        <v>85</v>
      </c>
      <c r="B86" s="7" t="s">
        <v>1380</v>
      </c>
      <c r="C86" s="7" t="s">
        <v>795</v>
      </c>
      <c r="D86" s="8" t="s">
        <v>799</v>
      </c>
      <c r="E86" s="7" t="s">
        <v>60</v>
      </c>
      <c r="F86" s="7" t="s">
        <v>1196</v>
      </c>
      <c r="G86" s="9">
        <v>29746</v>
      </c>
      <c r="H86" s="9">
        <v>39765</v>
      </c>
      <c r="I86" s="9">
        <v>40967</v>
      </c>
      <c r="J86" s="31">
        <v>56004</v>
      </c>
      <c r="K86" s="8">
        <v>3</v>
      </c>
      <c r="L86" s="28">
        <v>0.08</v>
      </c>
      <c r="M86" s="25" t="b">
        <f t="shared" si="2"/>
        <v>0</v>
      </c>
      <c r="N86" s="25" t="b">
        <f t="shared" si="3"/>
        <v>0</v>
      </c>
    </row>
    <row r="87" spans="1:14" x14ac:dyDescent="0.25">
      <c r="A87" s="8">
        <v>86</v>
      </c>
      <c r="B87" s="7" t="s">
        <v>1381</v>
      </c>
      <c r="C87" s="7" t="s">
        <v>796</v>
      </c>
      <c r="D87" s="8" t="s">
        <v>799</v>
      </c>
      <c r="E87" s="7" t="s">
        <v>60</v>
      </c>
      <c r="F87" s="7" t="s">
        <v>1197</v>
      </c>
      <c r="G87" s="9">
        <v>28980</v>
      </c>
      <c r="H87" s="9">
        <v>36470</v>
      </c>
      <c r="I87" s="9">
        <v>40023</v>
      </c>
      <c r="J87" s="31">
        <v>28272</v>
      </c>
      <c r="K87" s="8">
        <v>3</v>
      </c>
      <c r="L87" s="28">
        <v>0.08</v>
      </c>
      <c r="M87" s="25" t="b">
        <f t="shared" si="2"/>
        <v>0</v>
      </c>
      <c r="N87" s="25" t="b">
        <f t="shared" si="3"/>
        <v>0</v>
      </c>
    </row>
    <row r="88" spans="1:14" x14ac:dyDescent="0.25">
      <c r="A88" s="8">
        <v>87</v>
      </c>
      <c r="B88" s="7" t="s">
        <v>1382</v>
      </c>
      <c r="C88" s="7" t="s">
        <v>1228</v>
      </c>
      <c r="D88" s="8" t="s">
        <v>799</v>
      </c>
      <c r="E88" s="7" t="s">
        <v>60</v>
      </c>
      <c r="F88" s="7" t="s">
        <v>1196</v>
      </c>
      <c r="G88" s="9">
        <v>26436</v>
      </c>
      <c r="H88" s="9">
        <v>36487</v>
      </c>
      <c r="I88" s="9">
        <v>41096</v>
      </c>
      <c r="J88" s="31">
        <v>39667.199999999997</v>
      </c>
      <c r="K88" s="8">
        <v>5</v>
      </c>
      <c r="L88" s="28">
        <v>0.15</v>
      </c>
      <c r="M88" s="25" t="b">
        <f t="shared" si="2"/>
        <v>0</v>
      </c>
      <c r="N88" s="25" t="b">
        <f t="shared" si="3"/>
        <v>0</v>
      </c>
    </row>
    <row r="89" spans="1:14" x14ac:dyDescent="0.25">
      <c r="A89" s="8">
        <v>88</v>
      </c>
      <c r="B89" s="7" t="s">
        <v>1383</v>
      </c>
      <c r="C89" s="7" t="s">
        <v>1230</v>
      </c>
      <c r="D89" s="8" t="s">
        <v>799</v>
      </c>
      <c r="E89" s="7" t="s">
        <v>60</v>
      </c>
      <c r="F89" s="7" t="s">
        <v>1197</v>
      </c>
      <c r="G89" s="9">
        <v>31202</v>
      </c>
      <c r="H89" s="9">
        <v>39040</v>
      </c>
      <c r="I89" s="9">
        <v>40917</v>
      </c>
      <c r="J89" s="31">
        <v>74580</v>
      </c>
      <c r="K89" s="8">
        <v>4</v>
      </c>
      <c r="L89" s="28">
        <v>0.12</v>
      </c>
      <c r="M89" s="25" t="b">
        <f t="shared" si="2"/>
        <v>0</v>
      </c>
      <c r="N89" s="25" t="b">
        <f t="shared" si="3"/>
        <v>0</v>
      </c>
    </row>
    <row r="90" spans="1:14" x14ac:dyDescent="0.25">
      <c r="A90" s="8">
        <v>89</v>
      </c>
      <c r="B90" s="7" t="s">
        <v>1384</v>
      </c>
      <c r="C90" s="7" t="s">
        <v>1229</v>
      </c>
      <c r="D90" s="8" t="s">
        <v>799</v>
      </c>
      <c r="E90" s="7" t="s">
        <v>60</v>
      </c>
      <c r="F90" s="7" t="s">
        <v>1196</v>
      </c>
      <c r="G90" s="9">
        <v>29708</v>
      </c>
      <c r="H90" s="9">
        <v>40501</v>
      </c>
      <c r="I90" s="9">
        <v>40689</v>
      </c>
      <c r="J90" s="31">
        <v>93384</v>
      </c>
      <c r="K90" s="8">
        <v>3</v>
      </c>
      <c r="L90" s="28">
        <v>0.08</v>
      </c>
      <c r="M90" s="25" t="b">
        <f t="shared" si="2"/>
        <v>0</v>
      </c>
      <c r="N90" s="25" t="b">
        <f t="shared" si="3"/>
        <v>0</v>
      </c>
    </row>
    <row r="91" spans="1:14" x14ac:dyDescent="0.25">
      <c r="A91" s="8">
        <v>90</v>
      </c>
      <c r="B91" s="7" t="s">
        <v>1385</v>
      </c>
      <c r="C91" s="7" t="s">
        <v>794</v>
      </c>
      <c r="D91" s="8" t="s">
        <v>799</v>
      </c>
      <c r="E91" s="7" t="s">
        <v>60</v>
      </c>
      <c r="F91" s="7" t="s">
        <v>1196</v>
      </c>
      <c r="G91" s="9">
        <v>32100</v>
      </c>
      <c r="H91" s="9">
        <v>39803</v>
      </c>
      <c r="I91" s="9">
        <v>40330</v>
      </c>
      <c r="J91" s="31">
        <v>51528</v>
      </c>
      <c r="K91" s="8" t="s">
        <v>1233</v>
      </c>
      <c r="L91" s="28">
        <v>0</v>
      </c>
      <c r="M91" s="25" t="b">
        <f t="shared" si="2"/>
        <v>0</v>
      </c>
      <c r="N91" s="25" t="b">
        <f t="shared" si="3"/>
        <v>1</v>
      </c>
    </row>
    <row r="92" spans="1:14" x14ac:dyDescent="0.25">
      <c r="A92" s="8">
        <v>91</v>
      </c>
      <c r="B92" s="7" t="s">
        <v>1386</v>
      </c>
      <c r="C92" s="7" t="s">
        <v>1229</v>
      </c>
      <c r="D92" s="8" t="s">
        <v>799</v>
      </c>
      <c r="E92" s="7" t="s">
        <v>60</v>
      </c>
      <c r="F92" s="7" t="s">
        <v>1196</v>
      </c>
      <c r="G92" s="9">
        <v>25930</v>
      </c>
      <c r="H92" s="9">
        <v>40880</v>
      </c>
      <c r="I92" s="9" t="s">
        <v>1233</v>
      </c>
      <c r="J92" s="31">
        <v>73680</v>
      </c>
      <c r="K92" s="8">
        <v>5</v>
      </c>
      <c r="L92" s="28">
        <v>0.15</v>
      </c>
      <c r="M92" s="25" t="b">
        <f t="shared" si="2"/>
        <v>0</v>
      </c>
      <c r="N92" s="25" t="b">
        <f t="shared" si="3"/>
        <v>0</v>
      </c>
    </row>
    <row r="93" spans="1:14" x14ac:dyDescent="0.25">
      <c r="A93" s="8">
        <v>92</v>
      </c>
      <c r="B93" s="7" t="s">
        <v>1387</v>
      </c>
      <c r="C93" s="7" t="s">
        <v>1229</v>
      </c>
      <c r="D93" s="8" t="s">
        <v>799</v>
      </c>
      <c r="E93" s="7" t="s">
        <v>60</v>
      </c>
      <c r="F93" s="7" t="s">
        <v>1196</v>
      </c>
      <c r="G93" s="9">
        <v>23301</v>
      </c>
      <c r="H93" s="9">
        <v>36506</v>
      </c>
      <c r="I93" s="9">
        <v>38226</v>
      </c>
      <c r="J93" s="31">
        <v>38520</v>
      </c>
      <c r="K93" s="8" t="s">
        <v>1233</v>
      </c>
      <c r="L93" s="28">
        <v>0</v>
      </c>
      <c r="M93" s="25" t="b">
        <f t="shared" si="2"/>
        <v>0</v>
      </c>
      <c r="N93" s="25" t="b">
        <f t="shared" si="3"/>
        <v>0</v>
      </c>
    </row>
    <row r="94" spans="1:14" x14ac:dyDescent="0.25">
      <c r="A94" s="8">
        <v>93</v>
      </c>
      <c r="B94" s="7" t="s">
        <v>1388</v>
      </c>
      <c r="C94" s="7" t="s">
        <v>794</v>
      </c>
      <c r="D94" s="8" t="s">
        <v>799</v>
      </c>
      <c r="E94" s="7" t="s">
        <v>60</v>
      </c>
      <c r="F94" s="7" t="s">
        <v>1197</v>
      </c>
      <c r="G94" s="9">
        <v>30043</v>
      </c>
      <c r="H94" s="9">
        <v>37241</v>
      </c>
      <c r="I94" s="9">
        <v>41134</v>
      </c>
      <c r="J94" s="31">
        <v>86340</v>
      </c>
      <c r="K94" s="8">
        <v>5</v>
      </c>
      <c r="L94" s="28">
        <v>0.15</v>
      </c>
      <c r="M94" s="25" t="b">
        <f t="shared" si="2"/>
        <v>0</v>
      </c>
      <c r="N94" s="25" t="b">
        <f t="shared" si="3"/>
        <v>1</v>
      </c>
    </row>
    <row r="95" spans="1:14" x14ac:dyDescent="0.25">
      <c r="A95" s="8">
        <v>94</v>
      </c>
      <c r="B95" s="7" t="s">
        <v>1389</v>
      </c>
      <c r="C95" s="7" t="s">
        <v>793</v>
      </c>
      <c r="D95" s="8" t="s">
        <v>799</v>
      </c>
      <c r="E95" s="7" t="s">
        <v>60</v>
      </c>
      <c r="F95" s="7" t="s">
        <v>1196</v>
      </c>
      <c r="G95" s="9">
        <v>26821</v>
      </c>
      <c r="H95" s="9">
        <v>37960</v>
      </c>
      <c r="I95" s="9">
        <v>39802</v>
      </c>
      <c r="J95" s="31">
        <v>80268</v>
      </c>
      <c r="K95" s="8">
        <v>5</v>
      </c>
      <c r="L95" s="28">
        <v>0.15</v>
      </c>
      <c r="M95" s="25" t="b">
        <f t="shared" si="2"/>
        <v>0</v>
      </c>
      <c r="N95" s="25" t="b">
        <f t="shared" si="3"/>
        <v>0</v>
      </c>
    </row>
    <row r="96" spans="1:14" x14ac:dyDescent="0.25">
      <c r="A96" s="8">
        <v>95</v>
      </c>
      <c r="B96" s="7" t="s">
        <v>1390</v>
      </c>
      <c r="C96" s="7" t="s">
        <v>791</v>
      </c>
      <c r="D96" s="8" t="s">
        <v>799</v>
      </c>
      <c r="E96" s="7" t="s">
        <v>60</v>
      </c>
      <c r="F96" s="7" t="s">
        <v>1196</v>
      </c>
      <c r="G96" s="9">
        <v>27379</v>
      </c>
      <c r="H96" s="9">
        <v>39802</v>
      </c>
      <c r="I96" s="9" t="s">
        <v>1233</v>
      </c>
      <c r="J96" s="31">
        <v>27042</v>
      </c>
      <c r="K96" s="8">
        <v>3</v>
      </c>
      <c r="L96" s="28">
        <v>0.08</v>
      </c>
      <c r="M96" s="25" t="b">
        <f t="shared" si="2"/>
        <v>0</v>
      </c>
      <c r="N96" s="25" t="b">
        <f t="shared" si="3"/>
        <v>0</v>
      </c>
    </row>
    <row r="97" spans="1:14" x14ac:dyDescent="0.25">
      <c r="A97" s="8">
        <v>96</v>
      </c>
      <c r="B97" s="7" t="s">
        <v>1391</v>
      </c>
      <c r="C97" s="7" t="s">
        <v>795</v>
      </c>
      <c r="D97" s="8" t="s">
        <v>800</v>
      </c>
      <c r="E97" s="7" t="s">
        <v>120</v>
      </c>
      <c r="F97" s="7" t="s">
        <v>1196</v>
      </c>
      <c r="G97" s="9">
        <v>28317</v>
      </c>
      <c r="H97" s="9">
        <v>39492</v>
      </c>
      <c r="I97" s="9">
        <v>40546</v>
      </c>
      <c r="J97" s="31">
        <v>43956</v>
      </c>
      <c r="K97" s="8">
        <v>4</v>
      </c>
      <c r="L97" s="28">
        <v>0.12</v>
      </c>
      <c r="M97" s="25" t="b">
        <f t="shared" si="2"/>
        <v>0</v>
      </c>
      <c r="N97" s="25" t="b">
        <f t="shared" si="3"/>
        <v>0</v>
      </c>
    </row>
    <row r="98" spans="1:14" x14ac:dyDescent="0.25">
      <c r="A98" s="8">
        <v>97</v>
      </c>
      <c r="B98" s="7" t="s">
        <v>1392</v>
      </c>
      <c r="C98" s="7" t="s">
        <v>794</v>
      </c>
      <c r="D98" s="8" t="s">
        <v>800</v>
      </c>
      <c r="E98" s="7" t="s">
        <v>120</v>
      </c>
      <c r="F98" s="7" t="s">
        <v>1196</v>
      </c>
      <c r="G98" s="9">
        <v>26496</v>
      </c>
      <c r="H98" s="9">
        <v>38755</v>
      </c>
      <c r="I98" s="9">
        <v>39922</v>
      </c>
      <c r="J98" s="31">
        <v>94632</v>
      </c>
      <c r="K98" s="8">
        <v>2</v>
      </c>
      <c r="L98" s="28">
        <v>0.04</v>
      </c>
      <c r="M98" s="25" t="b">
        <f t="shared" si="2"/>
        <v>0</v>
      </c>
      <c r="N98" s="25" t="b">
        <f t="shared" si="3"/>
        <v>1</v>
      </c>
    </row>
    <row r="99" spans="1:14" x14ac:dyDescent="0.25">
      <c r="A99" s="8">
        <v>98</v>
      </c>
      <c r="B99" s="7" t="s">
        <v>1393</v>
      </c>
      <c r="C99" s="7" t="s">
        <v>794</v>
      </c>
      <c r="D99" s="8" t="s">
        <v>800</v>
      </c>
      <c r="E99" s="7" t="s">
        <v>120</v>
      </c>
      <c r="F99" s="7" t="s">
        <v>1197</v>
      </c>
      <c r="G99" s="9">
        <v>32191</v>
      </c>
      <c r="H99" s="9">
        <v>39529</v>
      </c>
      <c r="I99" s="9">
        <v>41208</v>
      </c>
      <c r="J99" s="31">
        <v>42744</v>
      </c>
      <c r="K99" s="8">
        <v>4</v>
      </c>
      <c r="L99" s="28">
        <v>0.12</v>
      </c>
      <c r="M99" s="25" t="b">
        <f t="shared" si="2"/>
        <v>0</v>
      </c>
      <c r="N99" s="25" t="b">
        <f t="shared" si="3"/>
        <v>1</v>
      </c>
    </row>
    <row r="100" spans="1:14" x14ac:dyDescent="0.25">
      <c r="A100" s="8">
        <v>99</v>
      </c>
      <c r="B100" s="7" t="s">
        <v>1394</v>
      </c>
      <c r="C100" s="7" t="s">
        <v>1228</v>
      </c>
      <c r="D100" s="8" t="s">
        <v>800</v>
      </c>
      <c r="E100" s="7" t="s">
        <v>120</v>
      </c>
      <c r="F100" s="7" t="s">
        <v>1196</v>
      </c>
      <c r="G100" s="13">
        <v>31711</v>
      </c>
      <c r="H100" s="13">
        <v>40253</v>
      </c>
      <c r="I100" s="9">
        <v>41195</v>
      </c>
      <c r="J100" s="31">
        <v>71220</v>
      </c>
      <c r="K100" s="8">
        <v>5</v>
      </c>
      <c r="L100" s="28">
        <v>0.15</v>
      </c>
      <c r="M100" s="25" t="b">
        <f t="shared" si="2"/>
        <v>0</v>
      </c>
      <c r="N100" s="25" t="b">
        <f t="shared" si="3"/>
        <v>0</v>
      </c>
    </row>
    <row r="101" spans="1:14" x14ac:dyDescent="0.25">
      <c r="A101" s="8">
        <v>100</v>
      </c>
      <c r="B101" s="7" t="s">
        <v>1395</v>
      </c>
      <c r="C101" s="7" t="s">
        <v>1230</v>
      </c>
      <c r="D101" s="8" t="s">
        <v>800</v>
      </c>
      <c r="E101" s="7" t="s">
        <v>120</v>
      </c>
      <c r="F101" s="7" t="s">
        <v>1197</v>
      </c>
      <c r="G101" s="9">
        <v>26537</v>
      </c>
      <c r="H101" s="9">
        <v>39923</v>
      </c>
      <c r="I101" s="9">
        <v>40453</v>
      </c>
      <c r="J101" s="31">
        <v>91728</v>
      </c>
      <c r="K101" s="8">
        <v>3</v>
      </c>
      <c r="L101" s="28">
        <v>0.08</v>
      </c>
      <c r="M101" s="25" t="b">
        <f t="shared" si="2"/>
        <v>0</v>
      </c>
      <c r="N101" s="25" t="b">
        <f t="shared" si="3"/>
        <v>0</v>
      </c>
    </row>
    <row r="102" spans="1:14" x14ac:dyDescent="0.25">
      <c r="A102" s="8">
        <v>101</v>
      </c>
      <c r="B102" s="7" t="s">
        <v>1396</v>
      </c>
      <c r="C102" s="7" t="s">
        <v>1228</v>
      </c>
      <c r="D102" s="8" t="s">
        <v>800</v>
      </c>
      <c r="E102" s="7" t="s">
        <v>120</v>
      </c>
      <c r="F102" s="7" t="s">
        <v>1196</v>
      </c>
      <c r="G102" s="9">
        <v>25730</v>
      </c>
      <c r="H102" s="9">
        <v>37883</v>
      </c>
      <c r="I102" s="9">
        <v>38829</v>
      </c>
      <c r="J102" s="31">
        <v>103836</v>
      </c>
      <c r="K102" s="8" t="s">
        <v>1233</v>
      </c>
      <c r="L102" s="28">
        <v>0</v>
      </c>
      <c r="M102" s="25" t="b">
        <f t="shared" si="2"/>
        <v>0</v>
      </c>
      <c r="N102" s="25" t="b">
        <f t="shared" si="3"/>
        <v>0</v>
      </c>
    </row>
    <row r="103" spans="1:14" x14ac:dyDescent="0.25">
      <c r="A103" s="8">
        <v>102</v>
      </c>
      <c r="B103" s="7" t="s">
        <v>1397</v>
      </c>
      <c r="C103" s="7" t="s">
        <v>792</v>
      </c>
      <c r="D103" s="8" t="s">
        <v>800</v>
      </c>
      <c r="E103" s="7" t="s">
        <v>120</v>
      </c>
      <c r="F103" s="7" t="s">
        <v>1196</v>
      </c>
      <c r="G103" s="9">
        <v>27202</v>
      </c>
      <c r="H103" s="9">
        <v>39388</v>
      </c>
      <c r="I103" s="9">
        <v>40093</v>
      </c>
      <c r="J103" s="31">
        <v>85344</v>
      </c>
      <c r="K103" s="8">
        <v>4</v>
      </c>
      <c r="L103" s="28">
        <v>0.12</v>
      </c>
      <c r="M103" s="25" t="b">
        <f t="shared" si="2"/>
        <v>0</v>
      </c>
      <c r="N103" s="25" t="b">
        <f t="shared" si="3"/>
        <v>0</v>
      </c>
    </row>
    <row r="104" spans="1:14" x14ac:dyDescent="0.25">
      <c r="A104" s="8">
        <v>103</v>
      </c>
      <c r="B104" s="7" t="s">
        <v>1398</v>
      </c>
      <c r="C104" s="7" t="s">
        <v>796</v>
      </c>
      <c r="D104" s="8" t="s">
        <v>800</v>
      </c>
      <c r="E104" s="7" t="s">
        <v>120</v>
      </c>
      <c r="F104" s="7" t="s">
        <v>1196</v>
      </c>
      <c r="G104" s="13">
        <v>31685</v>
      </c>
      <c r="H104" s="13">
        <v>40505</v>
      </c>
      <c r="I104" s="9">
        <v>41221</v>
      </c>
      <c r="J104" s="31">
        <v>55476</v>
      </c>
      <c r="K104" s="8">
        <v>2</v>
      </c>
      <c r="L104" s="28">
        <v>0.04</v>
      </c>
      <c r="M104" s="25" t="b">
        <f t="shared" si="2"/>
        <v>0</v>
      </c>
      <c r="N104" s="25" t="b">
        <f t="shared" si="3"/>
        <v>0</v>
      </c>
    </row>
    <row r="105" spans="1:14" x14ac:dyDescent="0.25">
      <c r="A105" s="8">
        <v>104</v>
      </c>
      <c r="B105" s="7" t="s">
        <v>1399</v>
      </c>
      <c r="C105" s="7" t="s">
        <v>1229</v>
      </c>
      <c r="D105" s="8" t="s">
        <v>800</v>
      </c>
      <c r="E105" s="7" t="s">
        <v>129</v>
      </c>
      <c r="F105" s="7" t="s">
        <v>1196</v>
      </c>
      <c r="G105" s="9">
        <v>27507</v>
      </c>
      <c r="H105" s="9">
        <v>38736</v>
      </c>
      <c r="I105" s="9">
        <v>39827</v>
      </c>
      <c r="J105" s="31">
        <v>27504</v>
      </c>
      <c r="K105" s="8">
        <v>3</v>
      </c>
      <c r="L105" s="28">
        <v>0.08</v>
      </c>
      <c r="M105" s="25" t="b">
        <f t="shared" si="2"/>
        <v>0</v>
      </c>
      <c r="N105" s="25" t="b">
        <f t="shared" si="3"/>
        <v>0</v>
      </c>
    </row>
    <row r="106" spans="1:14" x14ac:dyDescent="0.25">
      <c r="A106" s="8">
        <v>105</v>
      </c>
      <c r="B106" s="7" t="s">
        <v>1400</v>
      </c>
      <c r="C106" s="7" t="s">
        <v>1230</v>
      </c>
      <c r="D106" s="8" t="s">
        <v>800</v>
      </c>
      <c r="E106" s="7" t="s">
        <v>129</v>
      </c>
      <c r="F106" s="7" t="s">
        <v>1196</v>
      </c>
      <c r="G106" s="9">
        <v>28436</v>
      </c>
      <c r="H106" s="9">
        <v>36182</v>
      </c>
      <c r="I106" s="9">
        <v>39627</v>
      </c>
      <c r="J106" s="31">
        <v>81960</v>
      </c>
      <c r="K106" s="8">
        <v>5</v>
      </c>
      <c r="L106" s="28">
        <v>0.15</v>
      </c>
      <c r="M106" s="25" t="b">
        <f t="shared" si="2"/>
        <v>0</v>
      </c>
      <c r="N106" s="25" t="b">
        <f t="shared" si="3"/>
        <v>0</v>
      </c>
    </row>
    <row r="107" spans="1:14" x14ac:dyDescent="0.25">
      <c r="A107" s="8">
        <v>106</v>
      </c>
      <c r="B107" s="7" t="s">
        <v>1401</v>
      </c>
      <c r="C107" s="7" t="s">
        <v>796</v>
      </c>
      <c r="D107" s="8" t="s">
        <v>800</v>
      </c>
      <c r="E107" s="7" t="s">
        <v>129</v>
      </c>
      <c r="F107" s="7" t="s">
        <v>1197</v>
      </c>
      <c r="G107" s="9">
        <v>27416</v>
      </c>
      <c r="H107" s="9">
        <v>40572</v>
      </c>
      <c r="I107" s="9" t="s">
        <v>1233</v>
      </c>
      <c r="J107" s="31">
        <v>12624</v>
      </c>
      <c r="K107" s="8">
        <v>4</v>
      </c>
      <c r="L107" s="28">
        <v>0.12</v>
      </c>
      <c r="M107" s="25" t="b">
        <f t="shared" si="2"/>
        <v>0</v>
      </c>
      <c r="N107" s="25" t="b">
        <f t="shared" si="3"/>
        <v>0</v>
      </c>
    </row>
    <row r="108" spans="1:14" x14ac:dyDescent="0.25">
      <c r="A108" s="8">
        <v>107</v>
      </c>
      <c r="B108" s="7" t="s">
        <v>1402</v>
      </c>
      <c r="C108" s="7" t="s">
        <v>794</v>
      </c>
      <c r="D108" s="8" t="s">
        <v>800</v>
      </c>
      <c r="E108" s="7" t="s">
        <v>129</v>
      </c>
      <c r="F108" s="7" t="s">
        <v>1197</v>
      </c>
      <c r="G108" s="9">
        <v>31343</v>
      </c>
      <c r="H108" s="9">
        <v>38801</v>
      </c>
      <c r="I108" s="9">
        <v>39263</v>
      </c>
      <c r="J108" s="31">
        <v>31812</v>
      </c>
      <c r="K108" s="8" t="s">
        <v>1233</v>
      </c>
      <c r="L108" s="28">
        <v>0</v>
      </c>
      <c r="M108" s="25" t="b">
        <f t="shared" si="2"/>
        <v>0</v>
      </c>
      <c r="N108" s="25" t="b">
        <f t="shared" si="3"/>
        <v>1</v>
      </c>
    </row>
    <row r="109" spans="1:14" x14ac:dyDescent="0.25">
      <c r="A109" s="8">
        <v>108</v>
      </c>
      <c r="B109" s="7" t="s">
        <v>1403</v>
      </c>
      <c r="C109" s="7" t="s">
        <v>1228</v>
      </c>
      <c r="D109" s="8" t="s">
        <v>800</v>
      </c>
      <c r="E109" s="7" t="s">
        <v>129</v>
      </c>
      <c r="F109" s="7" t="s">
        <v>1196</v>
      </c>
      <c r="G109" s="9">
        <v>25364</v>
      </c>
      <c r="H109" s="9">
        <v>36249</v>
      </c>
      <c r="I109" s="9">
        <v>40309</v>
      </c>
      <c r="J109" s="31">
        <v>59832</v>
      </c>
      <c r="K109" s="8">
        <v>2</v>
      </c>
      <c r="L109" s="28">
        <v>0.04</v>
      </c>
      <c r="M109" s="25" t="b">
        <f t="shared" si="2"/>
        <v>0</v>
      </c>
      <c r="N109" s="25" t="b">
        <f t="shared" si="3"/>
        <v>0</v>
      </c>
    </row>
    <row r="110" spans="1:14" x14ac:dyDescent="0.25">
      <c r="A110" s="8">
        <v>109</v>
      </c>
      <c r="B110" s="7" t="s">
        <v>1404</v>
      </c>
      <c r="C110" s="7" t="s">
        <v>1231</v>
      </c>
      <c r="D110" s="8" t="s">
        <v>800</v>
      </c>
      <c r="E110" s="7" t="s">
        <v>129</v>
      </c>
      <c r="F110" s="7" t="s">
        <v>1197</v>
      </c>
      <c r="G110" s="9">
        <v>32547</v>
      </c>
      <c r="H110" s="9">
        <v>39147</v>
      </c>
      <c r="I110" s="9">
        <v>40101</v>
      </c>
      <c r="J110" s="31">
        <v>52416</v>
      </c>
      <c r="K110" s="8">
        <v>5</v>
      </c>
      <c r="L110" s="28">
        <v>0.15</v>
      </c>
      <c r="M110" s="25" t="b">
        <f t="shared" si="2"/>
        <v>0</v>
      </c>
      <c r="N110" s="25" t="b">
        <f t="shared" si="3"/>
        <v>1</v>
      </c>
    </row>
    <row r="111" spans="1:14" x14ac:dyDescent="0.25">
      <c r="A111" s="8">
        <v>110</v>
      </c>
      <c r="B111" s="7" t="s">
        <v>1405</v>
      </c>
      <c r="C111" s="7" t="s">
        <v>1229</v>
      </c>
      <c r="D111" s="8" t="s">
        <v>800</v>
      </c>
      <c r="E111" s="7" t="s">
        <v>129</v>
      </c>
      <c r="F111" s="7" t="s">
        <v>1196</v>
      </c>
      <c r="G111" s="13">
        <v>25873</v>
      </c>
      <c r="H111" s="13">
        <v>40313</v>
      </c>
      <c r="I111" s="9">
        <v>41004</v>
      </c>
      <c r="J111" s="31">
        <v>32980.800000000003</v>
      </c>
      <c r="K111" s="8">
        <v>4</v>
      </c>
      <c r="L111" s="28">
        <v>0.12</v>
      </c>
      <c r="M111" s="25" t="b">
        <f t="shared" si="2"/>
        <v>0</v>
      </c>
      <c r="N111" s="25" t="b">
        <f t="shared" si="3"/>
        <v>0</v>
      </c>
    </row>
    <row r="112" spans="1:14" x14ac:dyDescent="0.25">
      <c r="A112" s="8">
        <v>111</v>
      </c>
      <c r="B112" s="7" t="s">
        <v>1406</v>
      </c>
      <c r="C112" s="7" t="s">
        <v>796</v>
      </c>
      <c r="D112" s="8" t="s">
        <v>800</v>
      </c>
      <c r="E112" s="7" t="s">
        <v>129</v>
      </c>
      <c r="F112" s="7" t="s">
        <v>1196</v>
      </c>
      <c r="G112" s="9">
        <v>30679</v>
      </c>
      <c r="H112" s="9">
        <v>39646</v>
      </c>
      <c r="I112" s="9" t="s">
        <v>1233</v>
      </c>
      <c r="J112" s="31">
        <v>82872</v>
      </c>
      <c r="K112" s="8" t="s">
        <v>1233</v>
      </c>
      <c r="L112" s="28">
        <v>0</v>
      </c>
      <c r="M112" s="25" t="b">
        <f t="shared" si="2"/>
        <v>0</v>
      </c>
      <c r="N112" s="25" t="b">
        <f t="shared" si="3"/>
        <v>0</v>
      </c>
    </row>
    <row r="113" spans="1:14" x14ac:dyDescent="0.25">
      <c r="A113" s="8">
        <v>112</v>
      </c>
      <c r="B113" s="7" t="s">
        <v>1407</v>
      </c>
      <c r="C113" s="7" t="s">
        <v>1229</v>
      </c>
      <c r="D113" s="8" t="s">
        <v>800</v>
      </c>
      <c r="E113" s="7" t="s">
        <v>129</v>
      </c>
      <c r="F113" s="7" t="s">
        <v>1196</v>
      </c>
      <c r="G113" s="13">
        <v>28833</v>
      </c>
      <c r="H113" s="13">
        <v>40516</v>
      </c>
      <c r="I113" s="9">
        <v>40554</v>
      </c>
      <c r="J113" s="31">
        <v>34350</v>
      </c>
      <c r="K113" s="8" t="s">
        <v>1233</v>
      </c>
      <c r="L113" s="28">
        <v>0</v>
      </c>
      <c r="M113" s="25" t="b">
        <f t="shared" si="2"/>
        <v>0</v>
      </c>
      <c r="N113" s="25" t="b">
        <f t="shared" si="3"/>
        <v>0</v>
      </c>
    </row>
    <row r="114" spans="1:14" x14ac:dyDescent="0.25">
      <c r="A114" s="8">
        <v>113</v>
      </c>
      <c r="B114" s="7" t="s">
        <v>1408</v>
      </c>
      <c r="C114" s="7" t="s">
        <v>796</v>
      </c>
      <c r="D114" s="8" t="s">
        <v>808</v>
      </c>
      <c r="E114" s="7" t="s">
        <v>139</v>
      </c>
      <c r="F114" s="7" t="s">
        <v>1196</v>
      </c>
      <c r="G114" s="9">
        <v>30907</v>
      </c>
      <c r="H114" s="9">
        <v>40550</v>
      </c>
      <c r="I114" s="9">
        <v>41174</v>
      </c>
      <c r="J114" s="31">
        <v>96060</v>
      </c>
      <c r="K114" s="8">
        <v>2</v>
      </c>
      <c r="L114" s="28">
        <v>0.04</v>
      </c>
      <c r="M114" s="25" t="b">
        <f t="shared" si="2"/>
        <v>0</v>
      </c>
      <c r="N114" s="25" t="b">
        <f t="shared" si="3"/>
        <v>0</v>
      </c>
    </row>
    <row r="115" spans="1:14" x14ac:dyDescent="0.25">
      <c r="A115" s="8">
        <v>114</v>
      </c>
      <c r="B115" s="7" t="s">
        <v>1409</v>
      </c>
      <c r="C115" s="7" t="s">
        <v>1231</v>
      </c>
      <c r="D115" s="8" t="s">
        <v>808</v>
      </c>
      <c r="E115" s="7" t="s">
        <v>139</v>
      </c>
      <c r="F115" s="7" t="s">
        <v>1196</v>
      </c>
      <c r="G115" s="9">
        <v>29485</v>
      </c>
      <c r="H115" s="9">
        <v>40918</v>
      </c>
      <c r="I115" s="9" t="s">
        <v>1233</v>
      </c>
      <c r="J115" s="31">
        <v>99000</v>
      </c>
      <c r="K115" s="8">
        <v>5</v>
      </c>
      <c r="L115" s="28">
        <v>0.15</v>
      </c>
      <c r="M115" s="25" t="b">
        <f t="shared" si="2"/>
        <v>0</v>
      </c>
      <c r="N115" s="25" t="b">
        <f t="shared" si="3"/>
        <v>1</v>
      </c>
    </row>
    <row r="116" spans="1:14" x14ac:dyDescent="0.25">
      <c r="A116" s="8">
        <v>115</v>
      </c>
      <c r="B116" s="7" t="s">
        <v>1410</v>
      </c>
      <c r="C116" s="7" t="s">
        <v>1231</v>
      </c>
      <c r="D116" s="8" t="s">
        <v>808</v>
      </c>
      <c r="E116" s="7" t="s">
        <v>139</v>
      </c>
      <c r="F116" s="7" t="s">
        <v>1196</v>
      </c>
      <c r="G116" s="9">
        <v>28693</v>
      </c>
      <c r="H116" s="9">
        <v>39107</v>
      </c>
      <c r="I116" s="9">
        <v>41021</v>
      </c>
      <c r="J116" s="31">
        <v>22386</v>
      </c>
      <c r="K116" s="8">
        <v>4</v>
      </c>
      <c r="L116" s="28">
        <v>0.12</v>
      </c>
      <c r="M116" s="25" t="b">
        <f t="shared" si="2"/>
        <v>0</v>
      </c>
      <c r="N116" s="25" t="b">
        <f t="shared" si="3"/>
        <v>1</v>
      </c>
    </row>
    <row r="117" spans="1:14" x14ac:dyDescent="0.25">
      <c r="A117" s="8">
        <v>116</v>
      </c>
      <c r="B117" s="7" t="s">
        <v>1411</v>
      </c>
      <c r="C117" s="7" t="s">
        <v>793</v>
      </c>
      <c r="D117" s="8" t="s">
        <v>808</v>
      </c>
      <c r="E117" s="7" t="s">
        <v>139</v>
      </c>
      <c r="F117" s="7" t="s">
        <v>1197</v>
      </c>
      <c r="G117" s="9">
        <v>27879</v>
      </c>
      <c r="H117" s="9">
        <v>36176</v>
      </c>
      <c r="I117" s="9">
        <v>39514</v>
      </c>
      <c r="J117" s="31">
        <v>39528</v>
      </c>
      <c r="K117" s="8">
        <v>5</v>
      </c>
      <c r="L117" s="28">
        <v>0.15</v>
      </c>
      <c r="M117" s="25" t="b">
        <f t="shared" si="2"/>
        <v>0</v>
      </c>
      <c r="N117" s="25" t="b">
        <f t="shared" si="3"/>
        <v>0</v>
      </c>
    </row>
    <row r="118" spans="1:14" x14ac:dyDescent="0.25">
      <c r="A118" s="8">
        <v>117</v>
      </c>
      <c r="B118" s="7" t="s">
        <v>1412</v>
      </c>
      <c r="C118" s="7" t="s">
        <v>1229</v>
      </c>
      <c r="D118" s="8" t="s">
        <v>808</v>
      </c>
      <c r="E118" s="7" t="s">
        <v>139</v>
      </c>
      <c r="F118" s="7" t="s">
        <v>1197</v>
      </c>
      <c r="G118" s="9">
        <v>27910</v>
      </c>
      <c r="H118" s="9">
        <v>38774</v>
      </c>
      <c r="I118" s="9">
        <v>39102</v>
      </c>
      <c r="J118" s="31">
        <v>96144</v>
      </c>
      <c r="K118" s="8">
        <v>4</v>
      </c>
      <c r="L118" s="28">
        <v>0.12</v>
      </c>
      <c r="M118" s="25" t="b">
        <f t="shared" si="2"/>
        <v>0</v>
      </c>
      <c r="N118" s="25" t="b">
        <f t="shared" si="3"/>
        <v>0</v>
      </c>
    </row>
    <row r="119" spans="1:14" x14ac:dyDescent="0.25">
      <c r="A119" s="8">
        <v>118</v>
      </c>
      <c r="B119" s="7" t="s">
        <v>1413</v>
      </c>
      <c r="C119" s="7" t="s">
        <v>792</v>
      </c>
      <c r="D119" s="8" t="s">
        <v>808</v>
      </c>
      <c r="E119" s="7" t="s">
        <v>139</v>
      </c>
      <c r="F119" s="7" t="s">
        <v>1196</v>
      </c>
      <c r="G119" s="9">
        <v>27542</v>
      </c>
      <c r="H119" s="9">
        <v>37667</v>
      </c>
      <c r="I119" s="9">
        <v>39433</v>
      </c>
      <c r="J119" s="31">
        <v>88068</v>
      </c>
      <c r="K119" s="8">
        <v>2</v>
      </c>
      <c r="L119" s="28">
        <v>0.04</v>
      </c>
      <c r="M119" s="25" t="b">
        <f t="shared" si="2"/>
        <v>0</v>
      </c>
      <c r="N119" s="25" t="b">
        <f t="shared" si="3"/>
        <v>0</v>
      </c>
    </row>
    <row r="120" spans="1:14" x14ac:dyDescent="0.25">
      <c r="A120" s="8">
        <v>119</v>
      </c>
      <c r="B120" s="7" t="s">
        <v>1414</v>
      </c>
      <c r="C120" s="7" t="s">
        <v>1230</v>
      </c>
      <c r="D120" s="8" t="s">
        <v>808</v>
      </c>
      <c r="E120" s="7" t="s">
        <v>139</v>
      </c>
      <c r="F120" s="7" t="s">
        <v>1196</v>
      </c>
      <c r="G120" s="9">
        <v>28074</v>
      </c>
      <c r="H120" s="9">
        <v>40263</v>
      </c>
      <c r="I120" s="9">
        <v>40582</v>
      </c>
      <c r="J120" s="31">
        <v>42312</v>
      </c>
      <c r="K120" s="8">
        <v>2</v>
      </c>
      <c r="L120" s="28">
        <v>0.04</v>
      </c>
      <c r="M120" s="25" t="b">
        <f t="shared" si="2"/>
        <v>0</v>
      </c>
      <c r="N120" s="25" t="b">
        <f t="shared" si="3"/>
        <v>0</v>
      </c>
    </row>
    <row r="121" spans="1:14" x14ac:dyDescent="0.25">
      <c r="A121" s="8">
        <v>120</v>
      </c>
      <c r="B121" s="7" t="s">
        <v>1415</v>
      </c>
      <c r="C121" s="7" t="s">
        <v>1230</v>
      </c>
      <c r="D121" s="8" t="s">
        <v>808</v>
      </c>
      <c r="E121" s="7" t="s">
        <v>139</v>
      </c>
      <c r="F121" s="7" t="s">
        <v>1196</v>
      </c>
      <c r="G121" s="9">
        <v>29450</v>
      </c>
      <c r="H121" s="9">
        <v>36269</v>
      </c>
      <c r="I121" s="9">
        <v>40245</v>
      </c>
      <c r="J121" s="31">
        <v>73596</v>
      </c>
      <c r="K121" s="8" t="s">
        <v>1233</v>
      </c>
      <c r="L121" s="28">
        <v>0</v>
      </c>
      <c r="M121" s="25" t="b">
        <f t="shared" si="2"/>
        <v>0</v>
      </c>
      <c r="N121" s="25" t="b">
        <f t="shared" si="3"/>
        <v>0</v>
      </c>
    </row>
    <row r="122" spans="1:14" x14ac:dyDescent="0.25">
      <c r="A122" s="8">
        <v>121</v>
      </c>
      <c r="B122" s="7" t="s">
        <v>1416</v>
      </c>
      <c r="C122" s="7" t="s">
        <v>796</v>
      </c>
      <c r="D122" s="8" t="s">
        <v>808</v>
      </c>
      <c r="E122" s="7" t="s">
        <v>139</v>
      </c>
      <c r="F122" s="7" t="s">
        <v>1197</v>
      </c>
      <c r="G122" s="9">
        <v>26165</v>
      </c>
      <c r="H122" s="9">
        <v>35959</v>
      </c>
      <c r="I122" s="9">
        <v>40553</v>
      </c>
      <c r="J122" s="31">
        <v>77364</v>
      </c>
      <c r="K122" s="8">
        <v>3</v>
      </c>
      <c r="L122" s="28">
        <v>0.08</v>
      </c>
      <c r="M122" s="25" t="b">
        <f t="shared" si="2"/>
        <v>0</v>
      </c>
      <c r="N122" s="25" t="b">
        <f t="shared" si="3"/>
        <v>0</v>
      </c>
    </row>
    <row r="123" spans="1:14" x14ac:dyDescent="0.25">
      <c r="A123" s="8">
        <v>122</v>
      </c>
      <c r="B123" s="7" t="s">
        <v>1417</v>
      </c>
      <c r="C123" s="7" t="s">
        <v>796</v>
      </c>
      <c r="D123" s="8" t="s">
        <v>808</v>
      </c>
      <c r="E123" s="7" t="s">
        <v>139</v>
      </c>
      <c r="F123" s="7" t="s">
        <v>1196</v>
      </c>
      <c r="G123" s="9">
        <v>30373</v>
      </c>
      <c r="H123" s="9">
        <v>40752</v>
      </c>
      <c r="I123" s="9">
        <v>40774</v>
      </c>
      <c r="J123" s="31">
        <v>45144</v>
      </c>
      <c r="K123" s="8">
        <v>5</v>
      </c>
      <c r="L123" s="28">
        <v>0.15</v>
      </c>
      <c r="M123" s="25" t="b">
        <f t="shared" si="2"/>
        <v>0</v>
      </c>
      <c r="N123" s="25" t="b">
        <f t="shared" si="3"/>
        <v>0</v>
      </c>
    </row>
    <row r="124" spans="1:14" x14ac:dyDescent="0.25">
      <c r="A124" s="8">
        <v>123</v>
      </c>
      <c r="B124" s="7" t="s">
        <v>1418</v>
      </c>
      <c r="C124" s="7" t="s">
        <v>796</v>
      </c>
      <c r="D124" s="8" t="s">
        <v>808</v>
      </c>
      <c r="E124" s="7" t="s">
        <v>139</v>
      </c>
      <c r="F124" s="7" t="s">
        <v>1196</v>
      </c>
      <c r="G124" s="9">
        <v>23076</v>
      </c>
      <c r="H124" s="9">
        <v>36342</v>
      </c>
      <c r="I124" s="9">
        <v>41124</v>
      </c>
      <c r="J124" s="31">
        <v>104364</v>
      </c>
      <c r="K124" s="8">
        <v>4</v>
      </c>
      <c r="L124" s="28">
        <v>0.12</v>
      </c>
      <c r="M124" s="25" t="b">
        <f t="shared" si="2"/>
        <v>0</v>
      </c>
      <c r="N124" s="25" t="b">
        <f t="shared" si="3"/>
        <v>0</v>
      </c>
    </row>
    <row r="125" spans="1:14" x14ac:dyDescent="0.25">
      <c r="A125" s="8">
        <v>124</v>
      </c>
      <c r="B125" s="7" t="s">
        <v>1419</v>
      </c>
      <c r="C125" s="7" t="s">
        <v>796</v>
      </c>
      <c r="D125" s="8" t="s">
        <v>808</v>
      </c>
      <c r="E125" s="7" t="s">
        <v>139</v>
      </c>
      <c r="F125" s="7" t="s">
        <v>1196</v>
      </c>
      <c r="G125" s="9">
        <v>27033</v>
      </c>
      <c r="H125" s="9">
        <v>36357</v>
      </c>
      <c r="I125" s="9">
        <v>38625</v>
      </c>
      <c r="J125" s="31">
        <v>51486</v>
      </c>
      <c r="K125" s="8" t="s">
        <v>1233</v>
      </c>
      <c r="L125" s="28">
        <v>0</v>
      </c>
      <c r="M125" s="25" t="b">
        <f t="shared" si="2"/>
        <v>0</v>
      </c>
      <c r="N125" s="25" t="b">
        <f t="shared" si="3"/>
        <v>0</v>
      </c>
    </row>
    <row r="126" spans="1:14" x14ac:dyDescent="0.25">
      <c r="A126" s="8">
        <v>125</v>
      </c>
      <c r="B126" s="7" t="s">
        <v>1420</v>
      </c>
      <c r="C126" s="7" t="s">
        <v>796</v>
      </c>
      <c r="D126" s="8" t="s">
        <v>808</v>
      </c>
      <c r="E126" s="7" t="s">
        <v>139</v>
      </c>
      <c r="F126" s="7" t="s">
        <v>1196</v>
      </c>
      <c r="G126" s="9">
        <v>29395</v>
      </c>
      <c r="H126" s="9">
        <v>41128</v>
      </c>
      <c r="I126" s="9" t="s">
        <v>1233</v>
      </c>
      <c r="J126" s="31">
        <v>99312</v>
      </c>
      <c r="K126" s="8">
        <v>4</v>
      </c>
      <c r="L126" s="28">
        <v>0.12</v>
      </c>
      <c r="M126" s="25" t="b">
        <f t="shared" si="2"/>
        <v>0</v>
      </c>
      <c r="N126" s="25" t="b">
        <f t="shared" si="3"/>
        <v>0</v>
      </c>
    </row>
    <row r="127" spans="1:14" x14ac:dyDescent="0.25">
      <c r="A127" s="8">
        <v>126</v>
      </c>
      <c r="B127" s="7" t="s">
        <v>1421</v>
      </c>
      <c r="C127" s="7" t="s">
        <v>796</v>
      </c>
      <c r="D127" s="8" t="s">
        <v>808</v>
      </c>
      <c r="E127" s="7" t="s">
        <v>139</v>
      </c>
      <c r="F127" s="7" t="s">
        <v>1196</v>
      </c>
      <c r="G127" s="9">
        <v>31182</v>
      </c>
      <c r="H127" s="9">
        <v>38960</v>
      </c>
      <c r="I127" s="9">
        <v>40775</v>
      </c>
      <c r="J127" s="31">
        <v>15211.2</v>
      </c>
      <c r="K127" s="8">
        <v>2</v>
      </c>
      <c r="L127" s="28">
        <v>0.04</v>
      </c>
      <c r="M127" s="25" t="b">
        <f t="shared" si="2"/>
        <v>0</v>
      </c>
      <c r="N127" s="25" t="b">
        <f t="shared" si="3"/>
        <v>0</v>
      </c>
    </row>
    <row r="128" spans="1:14" x14ac:dyDescent="0.25">
      <c r="A128" s="8">
        <v>127</v>
      </c>
      <c r="B128" s="7" t="s">
        <v>1422</v>
      </c>
      <c r="C128" s="7" t="s">
        <v>796</v>
      </c>
      <c r="D128" s="8" t="s">
        <v>808</v>
      </c>
      <c r="E128" s="7" t="s">
        <v>139</v>
      </c>
      <c r="F128" s="7" t="s">
        <v>1196</v>
      </c>
      <c r="G128" s="9">
        <v>23807</v>
      </c>
      <c r="H128" s="9">
        <v>37113</v>
      </c>
      <c r="I128" s="9">
        <v>41271</v>
      </c>
      <c r="J128" s="31">
        <v>73380</v>
      </c>
      <c r="K128" s="8">
        <v>4</v>
      </c>
      <c r="L128" s="28">
        <v>0.12</v>
      </c>
      <c r="M128" s="25" t="b">
        <f t="shared" si="2"/>
        <v>0</v>
      </c>
      <c r="N128" s="25" t="b">
        <f t="shared" si="3"/>
        <v>0</v>
      </c>
    </row>
    <row r="129" spans="1:14" x14ac:dyDescent="0.25">
      <c r="A129" s="8">
        <v>128</v>
      </c>
      <c r="B129" s="7" t="s">
        <v>1423</v>
      </c>
      <c r="C129" s="7" t="s">
        <v>796</v>
      </c>
      <c r="D129" s="8" t="s">
        <v>808</v>
      </c>
      <c r="E129" s="7" t="s">
        <v>139</v>
      </c>
      <c r="F129" s="7" t="s">
        <v>1196</v>
      </c>
      <c r="G129" s="9">
        <v>23783</v>
      </c>
      <c r="H129" s="9">
        <v>36077</v>
      </c>
      <c r="I129" s="9">
        <v>39961</v>
      </c>
      <c r="J129" s="31">
        <v>60132</v>
      </c>
      <c r="K129" s="8" t="s">
        <v>1233</v>
      </c>
      <c r="L129" s="28">
        <v>0</v>
      </c>
      <c r="M129" s="25" t="b">
        <f t="shared" si="2"/>
        <v>0</v>
      </c>
      <c r="N129" s="25" t="b">
        <f t="shared" si="3"/>
        <v>0</v>
      </c>
    </row>
    <row r="130" spans="1:14" x14ac:dyDescent="0.25">
      <c r="A130" s="8">
        <v>129</v>
      </c>
      <c r="B130" s="7" t="s">
        <v>1424</v>
      </c>
      <c r="C130" s="7" t="s">
        <v>796</v>
      </c>
      <c r="D130" s="8" t="s">
        <v>808</v>
      </c>
      <c r="E130" s="7" t="s">
        <v>139</v>
      </c>
      <c r="F130" s="7" t="s">
        <v>1196</v>
      </c>
      <c r="G130" s="9">
        <v>29264</v>
      </c>
      <c r="H130" s="9">
        <v>39758</v>
      </c>
      <c r="I130" s="9" t="s">
        <v>1233</v>
      </c>
      <c r="J130" s="31">
        <v>17654.400000000001</v>
      </c>
      <c r="K130" s="8">
        <v>5</v>
      </c>
      <c r="L130" s="28">
        <v>0.15</v>
      </c>
      <c r="M130" s="25" t="b">
        <f t="shared" si="2"/>
        <v>0</v>
      </c>
      <c r="N130" s="25" t="b">
        <f t="shared" si="3"/>
        <v>0</v>
      </c>
    </row>
    <row r="131" spans="1:14" x14ac:dyDescent="0.25">
      <c r="A131" s="8">
        <v>130</v>
      </c>
      <c r="B131" s="7" t="s">
        <v>1425</v>
      </c>
      <c r="C131" s="7" t="s">
        <v>795</v>
      </c>
      <c r="D131" s="8" t="s">
        <v>808</v>
      </c>
      <c r="E131" s="7" t="s">
        <v>139</v>
      </c>
      <c r="F131" s="7" t="s">
        <v>1196</v>
      </c>
      <c r="G131" s="9">
        <v>25980</v>
      </c>
      <c r="H131" s="9">
        <v>39024</v>
      </c>
      <c r="I131" s="9">
        <v>40056</v>
      </c>
      <c r="J131" s="31">
        <v>91224</v>
      </c>
      <c r="K131" s="8" t="s">
        <v>1233</v>
      </c>
      <c r="L131" s="28">
        <v>0</v>
      </c>
      <c r="M131" s="25" t="b">
        <f t="shared" ref="M131:M194" si="4">AND($K131=5,$D131="Human Resources")</f>
        <v>0</v>
      </c>
      <c r="N131" s="25" t="b">
        <f t="shared" ref="N131:N194" si="5">OR(C131="New York",C131="Madrid")</f>
        <v>0</v>
      </c>
    </row>
    <row r="132" spans="1:14" x14ac:dyDescent="0.25">
      <c r="A132" s="8">
        <v>131</v>
      </c>
      <c r="B132" s="7" t="s">
        <v>1426</v>
      </c>
      <c r="C132" s="7" t="s">
        <v>794</v>
      </c>
      <c r="D132" s="8" t="s">
        <v>808</v>
      </c>
      <c r="E132" s="7" t="s">
        <v>139</v>
      </c>
      <c r="F132" s="7" t="s">
        <v>1196</v>
      </c>
      <c r="G132" s="9">
        <v>28623</v>
      </c>
      <c r="H132" s="9">
        <v>37612</v>
      </c>
      <c r="I132" s="9">
        <v>38350</v>
      </c>
      <c r="J132" s="31">
        <v>47688</v>
      </c>
      <c r="K132" s="8" t="s">
        <v>1233</v>
      </c>
      <c r="L132" s="28">
        <v>0</v>
      </c>
      <c r="M132" s="25" t="b">
        <f t="shared" si="4"/>
        <v>0</v>
      </c>
      <c r="N132" s="25" t="b">
        <f t="shared" si="5"/>
        <v>1</v>
      </c>
    </row>
    <row r="133" spans="1:14" x14ac:dyDescent="0.25">
      <c r="A133" s="8">
        <v>132</v>
      </c>
      <c r="B133" s="7" t="s">
        <v>1427</v>
      </c>
      <c r="C133" s="7" t="s">
        <v>794</v>
      </c>
      <c r="D133" s="8" t="s">
        <v>159</v>
      </c>
      <c r="E133" s="7" t="s">
        <v>1203</v>
      </c>
      <c r="F133" s="7" t="s">
        <v>1197</v>
      </c>
      <c r="G133" s="9">
        <v>25338</v>
      </c>
      <c r="H133" s="9">
        <v>36569</v>
      </c>
      <c r="I133" s="9">
        <v>40488</v>
      </c>
      <c r="J133" s="31">
        <v>90072</v>
      </c>
      <c r="K133" s="8">
        <v>5</v>
      </c>
      <c r="L133" s="28">
        <v>0.15</v>
      </c>
      <c r="M133" s="25" t="b">
        <f t="shared" si="4"/>
        <v>1</v>
      </c>
      <c r="N133" s="25" t="b">
        <f t="shared" si="5"/>
        <v>1</v>
      </c>
    </row>
    <row r="134" spans="1:14" x14ac:dyDescent="0.25">
      <c r="A134" s="8">
        <v>133</v>
      </c>
      <c r="B134" s="7" t="s">
        <v>1428</v>
      </c>
      <c r="C134" s="7" t="s">
        <v>796</v>
      </c>
      <c r="D134" s="8" t="s">
        <v>159</v>
      </c>
      <c r="E134" s="7" t="s">
        <v>1203</v>
      </c>
      <c r="F134" s="7" t="s">
        <v>1196</v>
      </c>
      <c r="G134" s="9">
        <v>25863</v>
      </c>
      <c r="H134" s="9">
        <v>39623</v>
      </c>
      <c r="I134" s="9">
        <v>39774</v>
      </c>
      <c r="J134" s="31">
        <v>72072</v>
      </c>
      <c r="K134" s="8">
        <v>2</v>
      </c>
      <c r="L134" s="28">
        <v>0.04</v>
      </c>
      <c r="M134" s="25" t="b">
        <f t="shared" si="4"/>
        <v>0</v>
      </c>
      <c r="N134" s="25" t="b">
        <f t="shared" si="5"/>
        <v>0</v>
      </c>
    </row>
    <row r="135" spans="1:14" x14ac:dyDescent="0.25">
      <c r="A135" s="8">
        <v>134</v>
      </c>
      <c r="B135" s="7" t="s">
        <v>1429</v>
      </c>
      <c r="C135" s="7" t="s">
        <v>794</v>
      </c>
      <c r="D135" s="8" t="s">
        <v>159</v>
      </c>
      <c r="E135" s="7" t="s">
        <v>1203</v>
      </c>
      <c r="F135" s="7" t="s">
        <v>1197</v>
      </c>
      <c r="G135" s="9">
        <v>26996</v>
      </c>
      <c r="H135" s="9">
        <v>39683</v>
      </c>
      <c r="I135" s="9" t="s">
        <v>1233</v>
      </c>
      <c r="J135" s="31">
        <v>56820</v>
      </c>
      <c r="K135" s="8">
        <v>5</v>
      </c>
      <c r="L135" s="28">
        <v>0.15</v>
      </c>
      <c r="M135" s="25" t="b">
        <f t="shared" si="4"/>
        <v>1</v>
      </c>
      <c r="N135" s="25" t="b">
        <f t="shared" si="5"/>
        <v>1</v>
      </c>
    </row>
    <row r="136" spans="1:14" x14ac:dyDescent="0.25">
      <c r="A136" s="8">
        <v>135</v>
      </c>
      <c r="B136" s="7" t="s">
        <v>1430</v>
      </c>
      <c r="C136" s="7" t="s">
        <v>796</v>
      </c>
      <c r="D136" s="8" t="s">
        <v>159</v>
      </c>
      <c r="E136" s="7" t="s">
        <v>1203</v>
      </c>
      <c r="F136" s="7" t="s">
        <v>1196</v>
      </c>
      <c r="G136" s="13">
        <v>26025</v>
      </c>
      <c r="H136" s="13">
        <v>40400</v>
      </c>
      <c r="I136" s="9">
        <v>40926</v>
      </c>
      <c r="J136" s="31">
        <v>94980</v>
      </c>
      <c r="K136" s="8">
        <v>2</v>
      </c>
      <c r="L136" s="28">
        <v>0.04</v>
      </c>
      <c r="M136" s="25" t="b">
        <f t="shared" si="4"/>
        <v>0</v>
      </c>
      <c r="N136" s="25" t="b">
        <f t="shared" si="5"/>
        <v>0</v>
      </c>
    </row>
    <row r="137" spans="1:14" x14ac:dyDescent="0.25">
      <c r="A137" s="8">
        <v>136</v>
      </c>
      <c r="B137" s="7" t="s">
        <v>1431</v>
      </c>
      <c r="C137" s="7" t="s">
        <v>796</v>
      </c>
      <c r="D137" s="8" t="s">
        <v>159</v>
      </c>
      <c r="E137" s="7" t="s">
        <v>1203</v>
      </c>
      <c r="F137" s="7" t="s">
        <v>1196</v>
      </c>
      <c r="G137" s="9">
        <v>26550</v>
      </c>
      <c r="H137" s="9">
        <v>40442</v>
      </c>
      <c r="I137" s="9">
        <v>40867</v>
      </c>
      <c r="J137" s="31">
        <v>80088</v>
      </c>
      <c r="K137" s="8">
        <v>2</v>
      </c>
      <c r="L137" s="28">
        <v>0.04</v>
      </c>
      <c r="M137" s="25" t="b">
        <f t="shared" si="4"/>
        <v>0</v>
      </c>
      <c r="N137" s="25" t="b">
        <f t="shared" si="5"/>
        <v>0</v>
      </c>
    </row>
    <row r="138" spans="1:14" x14ac:dyDescent="0.25">
      <c r="A138" s="8">
        <v>137</v>
      </c>
      <c r="B138" s="7" t="s">
        <v>1432</v>
      </c>
      <c r="C138" s="7" t="s">
        <v>791</v>
      </c>
      <c r="D138" s="8" t="s">
        <v>799</v>
      </c>
      <c r="E138" s="7" t="s">
        <v>165</v>
      </c>
      <c r="F138" s="7" t="s">
        <v>1196</v>
      </c>
      <c r="G138" s="9">
        <v>25698</v>
      </c>
      <c r="H138" s="9">
        <v>40184</v>
      </c>
      <c r="I138" s="9" t="s">
        <v>1233</v>
      </c>
      <c r="J138" s="31">
        <v>25464</v>
      </c>
      <c r="K138" s="8">
        <v>3</v>
      </c>
      <c r="L138" s="28">
        <v>0.08</v>
      </c>
      <c r="M138" s="25" t="b">
        <f t="shared" si="4"/>
        <v>0</v>
      </c>
      <c r="N138" s="25" t="b">
        <f t="shared" si="5"/>
        <v>0</v>
      </c>
    </row>
    <row r="139" spans="1:14" x14ac:dyDescent="0.25">
      <c r="A139" s="8">
        <v>138</v>
      </c>
      <c r="B139" s="7" t="s">
        <v>1433</v>
      </c>
      <c r="C139" s="7" t="s">
        <v>793</v>
      </c>
      <c r="D139" s="8" t="s">
        <v>799</v>
      </c>
      <c r="E139" s="7" t="s">
        <v>165</v>
      </c>
      <c r="F139" s="7" t="s">
        <v>1196</v>
      </c>
      <c r="G139" s="9">
        <v>25668</v>
      </c>
      <c r="H139" s="9">
        <v>40198</v>
      </c>
      <c r="I139" s="9" t="s">
        <v>1233</v>
      </c>
      <c r="J139" s="31">
        <v>59112</v>
      </c>
      <c r="K139" s="8">
        <v>3</v>
      </c>
      <c r="L139" s="28">
        <v>0.08</v>
      </c>
      <c r="M139" s="25" t="b">
        <f t="shared" si="4"/>
        <v>0</v>
      </c>
      <c r="N139" s="25" t="b">
        <f t="shared" si="5"/>
        <v>0</v>
      </c>
    </row>
    <row r="140" spans="1:14" x14ac:dyDescent="0.25">
      <c r="A140" s="8">
        <v>139</v>
      </c>
      <c r="B140" s="7" t="s">
        <v>1434</v>
      </c>
      <c r="C140" s="7" t="s">
        <v>794</v>
      </c>
      <c r="D140" s="8" t="s">
        <v>799</v>
      </c>
      <c r="E140" s="7" t="s">
        <v>165</v>
      </c>
      <c r="F140" s="7" t="s">
        <v>1196</v>
      </c>
      <c r="G140" s="9">
        <v>27975</v>
      </c>
      <c r="H140" s="9">
        <v>37641</v>
      </c>
      <c r="I140" s="9" t="s">
        <v>1233</v>
      </c>
      <c r="J140" s="31">
        <v>38364</v>
      </c>
      <c r="K140" s="8">
        <v>5</v>
      </c>
      <c r="L140" s="28">
        <v>0.15</v>
      </c>
      <c r="M140" s="25" t="b">
        <f t="shared" si="4"/>
        <v>0</v>
      </c>
      <c r="N140" s="25" t="b">
        <f t="shared" si="5"/>
        <v>1</v>
      </c>
    </row>
    <row r="141" spans="1:14" x14ac:dyDescent="0.25">
      <c r="A141" s="8">
        <v>140</v>
      </c>
      <c r="B141" s="7" t="s">
        <v>1435</v>
      </c>
      <c r="C141" s="7" t="s">
        <v>793</v>
      </c>
      <c r="D141" s="8" t="s">
        <v>799</v>
      </c>
      <c r="E141" s="7" t="s">
        <v>165</v>
      </c>
      <c r="F141" s="7" t="s">
        <v>1196</v>
      </c>
      <c r="G141" s="9">
        <v>31264</v>
      </c>
      <c r="H141" s="9">
        <v>39138</v>
      </c>
      <c r="I141" s="9">
        <v>39611</v>
      </c>
      <c r="J141" s="31">
        <v>18006</v>
      </c>
      <c r="K141" s="8">
        <v>4</v>
      </c>
      <c r="L141" s="28">
        <v>0.12</v>
      </c>
      <c r="M141" s="25" t="b">
        <f t="shared" si="4"/>
        <v>0</v>
      </c>
      <c r="N141" s="25" t="b">
        <f t="shared" si="5"/>
        <v>0</v>
      </c>
    </row>
    <row r="142" spans="1:14" x14ac:dyDescent="0.25">
      <c r="A142" s="8">
        <v>141</v>
      </c>
      <c r="B142" s="7" t="s">
        <v>1436</v>
      </c>
      <c r="C142" s="7" t="s">
        <v>796</v>
      </c>
      <c r="D142" s="8" t="s">
        <v>799</v>
      </c>
      <c r="E142" s="7" t="s">
        <v>165</v>
      </c>
      <c r="F142" s="7" t="s">
        <v>1196</v>
      </c>
      <c r="G142" s="9">
        <v>30566</v>
      </c>
      <c r="H142" s="9">
        <v>37288</v>
      </c>
      <c r="I142" s="9">
        <v>39511</v>
      </c>
      <c r="J142" s="31">
        <v>50976</v>
      </c>
      <c r="K142" s="8">
        <v>3</v>
      </c>
      <c r="L142" s="28">
        <v>0.08</v>
      </c>
      <c r="M142" s="25" t="b">
        <f t="shared" si="4"/>
        <v>0</v>
      </c>
      <c r="N142" s="25" t="b">
        <f t="shared" si="5"/>
        <v>0</v>
      </c>
    </row>
    <row r="143" spans="1:14" x14ac:dyDescent="0.25">
      <c r="A143" s="8">
        <v>142</v>
      </c>
      <c r="B143" s="7" t="s">
        <v>1437</v>
      </c>
      <c r="C143" s="7" t="s">
        <v>793</v>
      </c>
      <c r="D143" s="8" t="s">
        <v>799</v>
      </c>
      <c r="E143" s="7" t="s">
        <v>165</v>
      </c>
      <c r="F143" s="7" t="s">
        <v>1196</v>
      </c>
      <c r="G143" s="9">
        <v>31075</v>
      </c>
      <c r="H143" s="9">
        <v>38753</v>
      </c>
      <c r="I143" s="9" t="s">
        <v>1233</v>
      </c>
      <c r="J143" s="31">
        <v>26892</v>
      </c>
      <c r="K143" s="8">
        <v>4</v>
      </c>
      <c r="L143" s="28">
        <v>0.12</v>
      </c>
      <c r="M143" s="25" t="b">
        <f t="shared" si="4"/>
        <v>0</v>
      </c>
      <c r="N143" s="25" t="b">
        <f t="shared" si="5"/>
        <v>0</v>
      </c>
    </row>
    <row r="144" spans="1:14" x14ac:dyDescent="0.25">
      <c r="A144" s="8">
        <v>143</v>
      </c>
      <c r="B144" s="7" t="s">
        <v>1438</v>
      </c>
      <c r="C144" s="7" t="s">
        <v>793</v>
      </c>
      <c r="D144" s="8" t="s">
        <v>799</v>
      </c>
      <c r="E144" s="7" t="s">
        <v>165</v>
      </c>
      <c r="F144" s="7" t="s">
        <v>1196</v>
      </c>
      <c r="G144" s="13">
        <v>32792</v>
      </c>
      <c r="H144" s="13">
        <v>40236</v>
      </c>
      <c r="I144" s="9" t="s">
        <v>1233</v>
      </c>
      <c r="J144" s="31">
        <v>54996</v>
      </c>
      <c r="K144" s="8">
        <v>4</v>
      </c>
      <c r="L144" s="28">
        <v>0.12</v>
      </c>
      <c r="M144" s="25" t="b">
        <f t="shared" si="4"/>
        <v>0</v>
      </c>
      <c r="N144" s="25" t="b">
        <f t="shared" si="5"/>
        <v>0</v>
      </c>
    </row>
    <row r="145" spans="1:14" x14ac:dyDescent="0.25">
      <c r="A145" s="8">
        <v>144</v>
      </c>
      <c r="B145" s="7" t="s">
        <v>1439</v>
      </c>
      <c r="C145" s="7" t="s">
        <v>795</v>
      </c>
      <c r="D145" s="8" t="s">
        <v>799</v>
      </c>
      <c r="E145" s="7" t="s">
        <v>165</v>
      </c>
      <c r="F145" s="7" t="s">
        <v>1197</v>
      </c>
      <c r="G145" s="9">
        <v>27669</v>
      </c>
      <c r="H145" s="9">
        <v>39144</v>
      </c>
      <c r="I145" s="9">
        <v>39817</v>
      </c>
      <c r="J145" s="31">
        <v>54048</v>
      </c>
      <c r="K145" s="8">
        <v>5</v>
      </c>
      <c r="L145" s="28">
        <v>0.15</v>
      </c>
      <c r="M145" s="25" t="b">
        <f t="shared" si="4"/>
        <v>0</v>
      </c>
      <c r="N145" s="25" t="b">
        <f t="shared" si="5"/>
        <v>0</v>
      </c>
    </row>
    <row r="146" spans="1:14" x14ac:dyDescent="0.25">
      <c r="A146" s="8">
        <v>145</v>
      </c>
      <c r="B146" s="7" t="s">
        <v>1440</v>
      </c>
      <c r="C146" s="7" t="s">
        <v>794</v>
      </c>
      <c r="D146" s="8" t="s">
        <v>799</v>
      </c>
      <c r="E146" s="7" t="s">
        <v>165</v>
      </c>
      <c r="F146" s="7" t="s">
        <v>1196</v>
      </c>
      <c r="G146" s="9">
        <v>31944</v>
      </c>
      <c r="H146" s="9">
        <v>39154</v>
      </c>
      <c r="I146" s="9" t="s">
        <v>1233</v>
      </c>
      <c r="J146" s="31">
        <v>31632</v>
      </c>
      <c r="K146" s="8">
        <v>4</v>
      </c>
      <c r="L146" s="28">
        <v>0.12</v>
      </c>
      <c r="M146" s="25" t="b">
        <f t="shared" si="4"/>
        <v>0</v>
      </c>
      <c r="N146" s="25" t="b">
        <f t="shared" si="5"/>
        <v>1</v>
      </c>
    </row>
    <row r="147" spans="1:14" x14ac:dyDescent="0.25">
      <c r="A147" s="8">
        <v>146</v>
      </c>
      <c r="B147" s="7" t="s">
        <v>1441</v>
      </c>
      <c r="C147" s="7" t="s">
        <v>1228</v>
      </c>
      <c r="D147" s="8" t="s">
        <v>799</v>
      </c>
      <c r="E147" s="7" t="s">
        <v>165</v>
      </c>
      <c r="F147" s="7" t="s">
        <v>1196</v>
      </c>
      <c r="G147" s="9">
        <v>31337</v>
      </c>
      <c r="H147" s="9">
        <v>38788</v>
      </c>
      <c r="I147" s="9">
        <v>39128</v>
      </c>
      <c r="J147" s="31">
        <v>45300</v>
      </c>
      <c r="K147" s="8">
        <v>5</v>
      </c>
      <c r="L147" s="28">
        <v>0.15</v>
      </c>
      <c r="M147" s="25" t="b">
        <f t="shared" si="4"/>
        <v>0</v>
      </c>
      <c r="N147" s="25" t="b">
        <f t="shared" si="5"/>
        <v>0</v>
      </c>
    </row>
    <row r="148" spans="1:14" x14ac:dyDescent="0.25">
      <c r="A148" s="8">
        <v>147</v>
      </c>
      <c r="B148" s="7" t="s">
        <v>1442</v>
      </c>
      <c r="C148" s="7" t="s">
        <v>1229</v>
      </c>
      <c r="D148" s="8" t="s">
        <v>799</v>
      </c>
      <c r="E148" s="7" t="s">
        <v>165</v>
      </c>
      <c r="F148" s="7" t="s">
        <v>1196</v>
      </c>
      <c r="G148" s="9">
        <v>28428</v>
      </c>
      <c r="H148" s="9">
        <v>39893</v>
      </c>
      <c r="I148" s="9">
        <v>41263</v>
      </c>
      <c r="J148" s="31">
        <v>18892.8</v>
      </c>
      <c r="K148" s="8">
        <v>3</v>
      </c>
      <c r="L148" s="28">
        <v>0.08</v>
      </c>
      <c r="M148" s="25" t="b">
        <f t="shared" si="4"/>
        <v>0</v>
      </c>
      <c r="N148" s="25" t="b">
        <f t="shared" si="5"/>
        <v>0</v>
      </c>
    </row>
    <row r="149" spans="1:14" x14ac:dyDescent="0.25">
      <c r="A149" s="8">
        <v>148</v>
      </c>
      <c r="B149" s="7" t="s">
        <v>1443</v>
      </c>
      <c r="C149" s="7" t="s">
        <v>791</v>
      </c>
      <c r="D149" s="8" t="s">
        <v>799</v>
      </c>
      <c r="E149" s="7" t="s">
        <v>165</v>
      </c>
      <c r="F149" s="7" t="s">
        <v>1197</v>
      </c>
      <c r="G149" s="9">
        <v>26698</v>
      </c>
      <c r="H149" s="9">
        <v>40259</v>
      </c>
      <c r="I149" s="9" t="s">
        <v>1233</v>
      </c>
      <c r="J149" s="31">
        <v>54852</v>
      </c>
      <c r="K149" s="8">
        <v>3</v>
      </c>
      <c r="L149" s="28">
        <v>0.08</v>
      </c>
      <c r="M149" s="25" t="b">
        <f t="shared" si="4"/>
        <v>0</v>
      </c>
      <c r="N149" s="25" t="b">
        <f t="shared" si="5"/>
        <v>0</v>
      </c>
    </row>
    <row r="150" spans="1:14" x14ac:dyDescent="0.25">
      <c r="A150" s="8">
        <v>149</v>
      </c>
      <c r="B150" s="7" t="s">
        <v>1444</v>
      </c>
      <c r="C150" s="7" t="s">
        <v>791</v>
      </c>
      <c r="D150" s="8" t="s">
        <v>799</v>
      </c>
      <c r="E150" s="7" t="s">
        <v>165</v>
      </c>
      <c r="F150" s="7" t="s">
        <v>1196</v>
      </c>
      <c r="G150" s="9">
        <v>32072</v>
      </c>
      <c r="H150" s="9">
        <v>41014</v>
      </c>
      <c r="I150" s="9" t="s">
        <v>1233</v>
      </c>
      <c r="J150" s="31">
        <v>40932</v>
      </c>
      <c r="K150" s="8">
        <v>4</v>
      </c>
      <c r="L150" s="28">
        <v>0.12</v>
      </c>
      <c r="M150" s="25" t="b">
        <f t="shared" si="4"/>
        <v>0</v>
      </c>
      <c r="N150" s="25" t="b">
        <f t="shared" si="5"/>
        <v>0</v>
      </c>
    </row>
    <row r="151" spans="1:14" x14ac:dyDescent="0.25">
      <c r="A151" s="8">
        <v>150</v>
      </c>
      <c r="B151" s="7" t="s">
        <v>1445</v>
      </c>
      <c r="C151" s="7" t="s">
        <v>1228</v>
      </c>
      <c r="D151" s="8" t="s">
        <v>799</v>
      </c>
      <c r="E151" s="7" t="s">
        <v>165</v>
      </c>
      <c r="F151" s="7" t="s">
        <v>1196</v>
      </c>
      <c r="G151" s="9">
        <v>31587</v>
      </c>
      <c r="H151" s="9">
        <v>39199</v>
      </c>
      <c r="I151" s="9" t="s">
        <v>1233</v>
      </c>
      <c r="J151" s="31">
        <v>38208</v>
      </c>
      <c r="K151" s="8" t="s">
        <v>1233</v>
      </c>
      <c r="L151" s="28">
        <v>0</v>
      </c>
      <c r="M151" s="25" t="b">
        <f t="shared" si="4"/>
        <v>0</v>
      </c>
      <c r="N151" s="25" t="b">
        <f t="shared" si="5"/>
        <v>0</v>
      </c>
    </row>
    <row r="152" spans="1:14" x14ac:dyDescent="0.25">
      <c r="A152" s="8">
        <v>151</v>
      </c>
      <c r="B152" s="7" t="s">
        <v>1446</v>
      </c>
      <c r="C152" s="7" t="s">
        <v>791</v>
      </c>
      <c r="D152" s="8" t="s">
        <v>799</v>
      </c>
      <c r="E152" s="7" t="s">
        <v>165</v>
      </c>
      <c r="F152" s="7" t="s">
        <v>1196</v>
      </c>
      <c r="G152" s="9">
        <v>28748</v>
      </c>
      <c r="H152" s="9">
        <v>36263</v>
      </c>
      <c r="I152" s="9">
        <v>39837</v>
      </c>
      <c r="J152" s="31">
        <v>46521.599999999999</v>
      </c>
      <c r="K152" s="8">
        <v>4</v>
      </c>
      <c r="L152" s="28">
        <v>0.12</v>
      </c>
      <c r="M152" s="25" t="b">
        <f t="shared" si="4"/>
        <v>0</v>
      </c>
      <c r="N152" s="25" t="b">
        <f t="shared" si="5"/>
        <v>0</v>
      </c>
    </row>
    <row r="153" spans="1:14" x14ac:dyDescent="0.25">
      <c r="A153" s="8">
        <v>152</v>
      </c>
      <c r="B153" s="7" t="s">
        <v>1447</v>
      </c>
      <c r="C153" s="7" t="s">
        <v>794</v>
      </c>
      <c r="D153" s="8" t="s">
        <v>799</v>
      </c>
      <c r="E153" s="7" t="s">
        <v>165</v>
      </c>
      <c r="F153" s="7" t="s">
        <v>1196</v>
      </c>
      <c r="G153" s="9">
        <v>26123</v>
      </c>
      <c r="H153" s="9">
        <v>36643</v>
      </c>
      <c r="I153" s="9">
        <v>39789</v>
      </c>
      <c r="J153" s="31">
        <v>85656</v>
      </c>
      <c r="K153" s="8">
        <v>2</v>
      </c>
      <c r="L153" s="28">
        <v>0.04</v>
      </c>
      <c r="M153" s="25" t="b">
        <f t="shared" si="4"/>
        <v>0</v>
      </c>
      <c r="N153" s="25" t="b">
        <f t="shared" si="5"/>
        <v>1</v>
      </c>
    </row>
    <row r="154" spans="1:14" x14ac:dyDescent="0.25">
      <c r="A154" s="8">
        <v>153</v>
      </c>
      <c r="B154" s="7" t="s">
        <v>1448</v>
      </c>
      <c r="C154" s="7" t="s">
        <v>1229</v>
      </c>
      <c r="D154" s="8" t="s">
        <v>799</v>
      </c>
      <c r="E154" s="7" t="s">
        <v>165</v>
      </c>
      <c r="F154" s="7" t="s">
        <v>1196</v>
      </c>
      <c r="G154" s="9">
        <v>32819</v>
      </c>
      <c r="H154" s="9">
        <v>40299</v>
      </c>
      <c r="I154" s="9" t="s">
        <v>1233</v>
      </c>
      <c r="J154" s="31">
        <v>39402</v>
      </c>
      <c r="K154" s="8">
        <v>2</v>
      </c>
      <c r="L154" s="28">
        <v>0.04</v>
      </c>
      <c r="M154" s="25" t="b">
        <f t="shared" si="4"/>
        <v>0</v>
      </c>
      <c r="N154" s="25" t="b">
        <f t="shared" si="5"/>
        <v>0</v>
      </c>
    </row>
    <row r="155" spans="1:14" x14ac:dyDescent="0.25">
      <c r="A155" s="8">
        <v>154</v>
      </c>
      <c r="B155" s="7" t="s">
        <v>1449</v>
      </c>
      <c r="C155" s="7" t="s">
        <v>793</v>
      </c>
      <c r="D155" s="8" t="s">
        <v>799</v>
      </c>
      <c r="E155" s="7" t="s">
        <v>165</v>
      </c>
      <c r="F155" s="7" t="s">
        <v>1196</v>
      </c>
      <c r="G155" s="9">
        <v>25154</v>
      </c>
      <c r="H155" s="9">
        <v>35939</v>
      </c>
      <c r="I155" s="9">
        <v>39009</v>
      </c>
      <c r="J155" s="31">
        <v>30144</v>
      </c>
      <c r="K155" s="8">
        <v>5</v>
      </c>
      <c r="L155" s="28">
        <v>0.15</v>
      </c>
      <c r="M155" s="25" t="b">
        <f t="shared" si="4"/>
        <v>0</v>
      </c>
      <c r="N155" s="25" t="b">
        <f t="shared" si="5"/>
        <v>0</v>
      </c>
    </row>
    <row r="156" spans="1:14" x14ac:dyDescent="0.25">
      <c r="A156" s="8">
        <v>155</v>
      </c>
      <c r="B156" s="7" t="s">
        <v>1450</v>
      </c>
      <c r="C156" s="7" t="s">
        <v>791</v>
      </c>
      <c r="D156" s="8" t="s">
        <v>799</v>
      </c>
      <c r="E156" s="7" t="s">
        <v>165</v>
      </c>
      <c r="F156" s="7" t="s">
        <v>1196</v>
      </c>
      <c r="G156" s="9">
        <v>27752</v>
      </c>
      <c r="H156" s="9">
        <v>38135</v>
      </c>
      <c r="I156" s="9">
        <v>39903</v>
      </c>
      <c r="J156" s="31">
        <v>78672</v>
      </c>
      <c r="K156" s="8" t="s">
        <v>1233</v>
      </c>
      <c r="L156" s="28">
        <v>0</v>
      </c>
      <c r="M156" s="25" t="b">
        <f t="shared" si="4"/>
        <v>0</v>
      </c>
      <c r="N156" s="25" t="b">
        <f t="shared" si="5"/>
        <v>0</v>
      </c>
    </row>
    <row r="157" spans="1:14" x14ac:dyDescent="0.25">
      <c r="A157" s="8">
        <v>156</v>
      </c>
      <c r="B157" s="7" t="s">
        <v>1451</v>
      </c>
      <c r="C157" s="7" t="s">
        <v>1229</v>
      </c>
      <c r="D157" s="8" t="s">
        <v>799</v>
      </c>
      <c r="E157" s="7" t="s">
        <v>165</v>
      </c>
      <c r="F157" s="7" t="s">
        <v>1196</v>
      </c>
      <c r="G157" s="9">
        <v>29423</v>
      </c>
      <c r="H157" s="9">
        <v>40710</v>
      </c>
      <c r="I157" s="9" t="s">
        <v>1233</v>
      </c>
      <c r="J157" s="31">
        <v>38568</v>
      </c>
      <c r="K157" s="8">
        <v>2</v>
      </c>
      <c r="L157" s="28">
        <v>0.04</v>
      </c>
      <c r="M157" s="25" t="b">
        <f t="shared" si="4"/>
        <v>0</v>
      </c>
      <c r="N157" s="25" t="b">
        <f t="shared" si="5"/>
        <v>0</v>
      </c>
    </row>
    <row r="158" spans="1:14" x14ac:dyDescent="0.25">
      <c r="A158" s="8">
        <v>157</v>
      </c>
      <c r="B158" s="7" t="s">
        <v>1452</v>
      </c>
      <c r="C158" s="7" t="s">
        <v>1229</v>
      </c>
      <c r="D158" s="8" t="s">
        <v>799</v>
      </c>
      <c r="E158" s="7" t="s">
        <v>165</v>
      </c>
      <c r="F158" s="7" t="s">
        <v>1196</v>
      </c>
      <c r="G158" s="9">
        <v>30414</v>
      </c>
      <c r="H158" s="9">
        <v>38892</v>
      </c>
      <c r="I158" s="9">
        <v>40835</v>
      </c>
      <c r="J158" s="31">
        <v>68244</v>
      </c>
      <c r="K158" s="8" t="s">
        <v>1233</v>
      </c>
      <c r="L158" s="28">
        <v>0</v>
      </c>
      <c r="M158" s="25" t="b">
        <f t="shared" si="4"/>
        <v>0</v>
      </c>
      <c r="N158" s="25" t="b">
        <f t="shared" si="5"/>
        <v>0</v>
      </c>
    </row>
    <row r="159" spans="1:14" x14ac:dyDescent="0.25">
      <c r="A159" s="8">
        <v>158</v>
      </c>
      <c r="B159" s="7" t="s">
        <v>1453</v>
      </c>
      <c r="C159" s="7" t="s">
        <v>796</v>
      </c>
      <c r="D159" s="8" t="s">
        <v>799</v>
      </c>
      <c r="E159" s="7" t="s">
        <v>165</v>
      </c>
      <c r="F159" s="7" t="s">
        <v>1196</v>
      </c>
      <c r="G159" s="9">
        <v>26633</v>
      </c>
      <c r="H159" s="9">
        <v>39654</v>
      </c>
      <c r="I159" s="9">
        <v>40925</v>
      </c>
      <c r="J159" s="31">
        <v>38832</v>
      </c>
      <c r="K159" s="8">
        <v>4</v>
      </c>
      <c r="L159" s="28">
        <v>0.12</v>
      </c>
      <c r="M159" s="25" t="b">
        <f t="shared" si="4"/>
        <v>0</v>
      </c>
      <c r="N159" s="25" t="b">
        <f t="shared" si="5"/>
        <v>0</v>
      </c>
    </row>
    <row r="160" spans="1:14" x14ac:dyDescent="0.25">
      <c r="A160" s="8">
        <v>159</v>
      </c>
      <c r="B160" s="7" t="s">
        <v>1454</v>
      </c>
      <c r="C160" s="7" t="s">
        <v>792</v>
      </c>
      <c r="D160" s="8" t="s">
        <v>799</v>
      </c>
      <c r="E160" s="7" t="s">
        <v>165</v>
      </c>
      <c r="F160" s="7" t="s">
        <v>1196</v>
      </c>
      <c r="G160" s="9">
        <v>25882</v>
      </c>
      <c r="H160" s="9">
        <v>40729</v>
      </c>
      <c r="I160" s="9" t="s">
        <v>1233</v>
      </c>
      <c r="J160" s="31">
        <v>26784</v>
      </c>
      <c r="K160" s="8">
        <v>2</v>
      </c>
      <c r="L160" s="28">
        <v>0.04</v>
      </c>
      <c r="M160" s="25" t="b">
        <f t="shared" si="4"/>
        <v>0</v>
      </c>
      <c r="N160" s="25" t="b">
        <f t="shared" si="5"/>
        <v>0</v>
      </c>
    </row>
    <row r="161" spans="1:14" x14ac:dyDescent="0.25">
      <c r="A161" s="8">
        <v>160</v>
      </c>
      <c r="B161" s="7" t="s">
        <v>1455</v>
      </c>
      <c r="C161" s="7" t="s">
        <v>1229</v>
      </c>
      <c r="D161" s="8" t="s">
        <v>799</v>
      </c>
      <c r="E161" s="7" t="s">
        <v>165</v>
      </c>
      <c r="F161" s="7" t="s">
        <v>1196</v>
      </c>
      <c r="G161" s="9">
        <v>28546</v>
      </c>
      <c r="H161" s="9">
        <v>39274</v>
      </c>
      <c r="I161" s="9">
        <v>40369</v>
      </c>
      <c r="J161" s="31">
        <v>76908</v>
      </c>
      <c r="K161" s="8">
        <v>2</v>
      </c>
      <c r="L161" s="28">
        <v>0.04</v>
      </c>
      <c r="M161" s="25" t="b">
        <f t="shared" si="4"/>
        <v>0</v>
      </c>
      <c r="N161" s="25" t="b">
        <f t="shared" si="5"/>
        <v>0</v>
      </c>
    </row>
    <row r="162" spans="1:14" x14ac:dyDescent="0.25">
      <c r="A162" s="8">
        <v>161</v>
      </c>
      <c r="B162" s="7" t="s">
        <v>1456</v>
      </c>
      <c r="C162" s="7" t="s">
        <v>1230</v>
      </c>
      <c r="D162" s="8" t="s">
        <v>799</v>
      </c>
      <c r="E162" s="7" t="s">
        <v>165</v>
      </c>
      <c r="F162" s="7" t="s">
        <v>1196</v>
      </c>
      <c r="G162" s="9">
        <v>25987</v>
      </c>
      <c r="H162" s="9">
        <v>40366</v>
      </c>
      <c r="I162" s="9">
        <v>40496</v>
      </c>
      <c r="J162" s="31">
        <v>76536</v>
      </c>
      <c r="K162" s="8">
        <v>5</v>
      </c>
      <c r="L162" s="28">
        <v>0.15</v>
      </c>
      <c r="M162" s="25" t="b">
        <f t="shared" si="4"/>
        <v>0</v>
      </c>
      <c r="N162" s="25" t="b">
        <f t="shared" si="5"/>
        <v>0</v>
      </c>
    </row>
    <row r="163" spans="1:14" x14ac:dyDescent="0.25">
      <c r="A163" s="8">
        <v>162</v>
      </c>
      <c r="B163" s="7" t="s">
        <v>1457</v>
      </c>
      <c r="C163" s="7" t="s">
        <v>1231</v>
      </c>
      <c r="D163" s="8" t="s">
        <v>799</v>
      </c>
      <c r="E163" s="7" t="s">
        <v>165</v>
      </c>
      <c r="F163" s="7" t="s">
        <v>1196</v>
      </c>
      <c r="G163" s="9">
        <v>24160</v>
      </c>
      <c r="H163" s="9">
        <v>35989</v>
      </c>
      <c r="I163" s="9">
        <v>39803</v>
      </c>
      <c r="J163" s="31">
        <v>85212</v>
      </c>
      <c r="K163" s="8">
        <v>5</v>
      </c>
      <c r="L163" s="28">
        <v>0.15</v>
      </c>
      <c r="M163" s="25" t="b">
        <f t="shared" si="4"/>
        <v>0</v>
      </c>
      <c r="N163" s="25" t="b">
        <f t="shared" si="5"/>
        <v>1</v>
      </c>
    </row>
    <row r="164" spans="1:14" x14ac:dyDescent="0.25">
      <c r="A164" s="8">
        <v>163</v>
      </c>
      <c r="B164" s="7" t="s">
        <v>1458</v>
      </c>
      <c r="C164" s="7" t="s">
        <v>1228</v>
      </c>
      <c r="D164" s="8" t="s">
        <v>799</v>
      </c>
      <c r="E164" s="7" t="s">
        <v>165</v>
      </c>
      <c r="F164" s="7" t="s">
        <v>1196</v>
      </c>
      <c r="G164" s="9">
        <v>25723</v>
      </c>
      <c r="H164" s="9">
        <v>39295</v>
      </c>
      <c r="I164" s="9" t="s">
        <v>1233</v>
      </c>
      <c r="J164" s="31">
        <v>48672</v>
      </c>
      <c r="K164" s="8">
        <v>5</v>
      </c>
      <c r="L164" s="28">
        <v>0.15</v>
      </c>
      <c r="M164" s="25" t="b">
        <f t="shared" si="4"/>
        <v>0</v>
      </c>
      <c r="N164" s="25" t="b">
        <f t="shared" si="5"/>
        <v>0</v>
      </c>
    </row>
    <row r="165" spans="1:14" x14ac:dyDescent="0.25">
      <c r="A165" s="8">
        <v>164</v>
      </c>
      <c r="B165" s="7" t="s">
        <v>1459</v>
      </c>
      <c r="C165" s="7" t="s">
        <v>793</v>
      </c>
      <c r="D165" s="8" t="s">
        <v>799</v>
      </c>
      <c r="E165" s="7" t="s">
        <v>165</v>
      </c>
      <c r="F165" s="7" t="s">
        <v>1196</v>
      </c>
      <c r="G165" s="9">
        <v>29923</v>
      </c>
      <c r="H165" s="9">
        <v>40054</v>
      </c>
      <c r="I165" s="9">
        <v>40737</v>
      </c>
      <c r="J165" s="31">
        <v>68304</v>
      </c>
      <c r="K165" s="8">
        <v>4</v>
      </c>
      <c r="L165" s="28">
        <v>0.12</v>
      </c>
      <c r="M165" s="25" t="b">
        <f t="shared" si="4"/>
        <v>0</v>
      </c>
      <c r="N165" s="25" t="b">
        <f t="shared" si="5"/>
        <v>0</v>
      </c>
    </row>
    <row r="166" spans="1:14" x14ac:dyDescent="0.25">
      <c r="A166" s="8">
        <v>165</v>
      </c>
      <c r="B166" s="7" t="s">
        <v>1460</v>
      </c>
      <c r="C166" s="7" t="s">
        <v>1231</v>
      </c>
      <c r="D166" s="8" t="s">
        <v>799</v>
      </c>
      <c r="E166" s="7" t="s">
        <v>165</v>
      </c>
      <c r="F166" s="7" t="s">
        <v>1197</v>
      </c>
      <c r="G166" s="9">
        <v>28008</v>
      </c>
      <c r="H166" s="9">
        <v>40399</v>
      </c>
      <c r="I166" s="9" t="s">
        <v>1233</v>
      </c>
      <c r="J166" s="31">
        <v>39168</v>
      </c>
      <c r="K166" s="8">
        <v>4</v>
      </c>
      <c r="L166" s="28">
        <v>0.12</v>
      </c>
      <c r="M166" s="25" t="b">
        <f t="shared" si="4"/>
        <v>0</v>
      </c>
      <c r="N166" s="25" t="b">
        <f t="shared" si="5"/>
        <v>1</v>
      </c>
    </row>
    <row r="167" spans="1:14" x14ac:dyDescent="0.25">
      <c r="A167" s="8">
        <v>166</v>
      </c>
      <c r="B167" s="7" t="s">
        <v>1461</v>
      </c>
      <c r="C167" s="7" t="s">
        <v>791</v>
      </c>
      <c r="D167" s="8" t="s">
        <v>799</v>
      </c>
      <c r="E167" s="7" t="s">
        <v>165</v>
      </c>
      <c r="F167" s="7" t="s">
        <v>1196</v>
      </c>
      <c r="G167" s="9">
        <v>28892</v>
      </c>
      <c r="H167" s="9">
        <v>39692</v>
      </c>
      <c r="I167" s="9">
        <v>41072</v>
      </c>
      <c r="J167" s="31">
        <v>42432</v>
      </c>
      <c r="K167" s="8">
        <v>5</v>
      </c>
      <c r="L167" s="28">
        <v>0.15</v>
      </c>
      <c r="M167" s="25" t="b">
        <f t="shared" si="4"/>
        <v>0</v>
      </c>
      <c r="N167" s="25" t="b">
        <f t="shared" si="5"/>
        <v>0</v>
      </c>
    </row>
    <row r="168" spans="1:14" x14ac:dyDescent="0.25">
      <c r="A168" s="8">
        <v>167</v>
      </c>
      <c r="B168" s="7" t="s">
        <v>1462</v>
      </c>
      <c r="C168" s="7" t="s">
        <v>796</v>
      </c>
      <c r="D168" s="8" t="s">
        <v>799</v>
      </c>
      <c r="E168" s="7" t="s">
        <v>165</v>
      </c>
      <c r="F168" s="7" t="s">
        <v>1196</v>
      </c>
      <c r="G168" s="9">
        <v>25695</v>
      </c>
      <c r="H168" s="9">
        <v>41177</v>
      </c>
      <c r="I168" s="9" t="s">
        <v>1233</v>
      </c>
      <c r="J168" s="31">
        <v>77412</v>
      </c>
      <c r="K168" s="8">
        <v>3</v>
      </c>
      <c r="L168" s="28">
        <v>0.08</v>
      </c>
      <c r="M168" s="25" t="b">
        <f t="shared" si="4"/>
        <v>0</v>
      </c>
      <c r="N168" s="25" t="b">
        <f t="shared" si="5"/>
        <v>0</v>
      </c>
    </row>
    <row r="169" spans="1:14" x14ac:dyDescent="0.25">
      <c r="A169" s="8">
        <v>168</v>
      </c>
      <c r="B169" s="7" t="s">
        <v>1463</v>
      </c>
      <c r="C169" s="7" t="s">
        <v>1230</v>
      </c>
      <c r="D169" s="8" t="s">
        <v>799</v>
      </c>
      <c r="E169" s="7" t="s">
        <v>165</v>
      </c>
      <c r="F169" s="7" t="s">
        <v>1197</v>
      </c>
      <c r="G169" s="9">
        <v>28283</v>
      </c>
      <c r="H169" s="9">
        <v>39326</v>
      </c>
      <c r="I169" s="9">
        <v>39746</v>
      </c>
      <c r="J169" s="31">
        <v>87480</v>
      </c>
      <c r="K169" s="8">
        <v>3</v>
      </c>
      <c r="L169" s="28">
        <v>0.08</v>
      </c>
      <c r="M169" s="25" t="b">
        <f t="shared" si="4"/>
        <v>0</v>
      </c>
      <c r="N169" s="25" t="b">
        <f t="shared" si="5"/>
        <v>0</v>
      </c>
    </row>
    <row r="170" spans="1:14" x14ac:dyDescent="0.25">
      <c r="A170" s="8">
        <v>169</v>
      </c>
      <c r="B170" s="7" t="s">
        <v>1464</v>
      </c>
      <c r="C170" s="7" t="s">
        <v>1228</v>
      </c>
      <c r="D170" s="8" t="s">
        <v>799</v>
      </c>
      <c r="E170" s="7" t="s">
        <v>165</v>
      </c>
      <c r="F170" s="7" t="s">
        <v>1197</v>
      </c>
      <c r="G170" s="9">
        <v>28450</v>
      </c>
      <c r="H170" s="9">
        <v>36414</v>
      </c>
      <c r="I170" s="9">
        <v>40994</v>
      </c>
      <c r="J170" s="31">
        <v>47616</v>
      </c>
      <c r="K170" s="8">
        <v>5</v>
      </c>
      <c r="L170" s="28">
        <v>0.15</v>
      </c>
      <c r="M170" s="25" t="b">
        <f t="shared" si="4"/>
        <v>0</v>
      </c>
      <c r="N170" s="25" t="b">
        <f t="shared" si="5"/>
        <v>0</v>
      </c>
    </row>
    <row r="171" spans="1:14" x14ac:dyDescent="0.25">
      <c r="A171" s="8">
        <v>170</v>
      </c>
      <c r="B171" s="7" t="s">
        <v>1465</v>
      </c>
      <c r="C171" s="7" t="s">
        <v>794</v>
      </c>
      <c r="D171" s="8" t="s">
        <v>799</v>
      </c>
      <c r="E171" s="7" t="s">
        <v>165</v>
      </c>
      <c r="F171" s="7" t="s">
        <v>1196</v>
      </c>
      <c r="G171" s="9">
        <v>27775</v>
      </c>
      <c r="H171" s="9">
        <v>36082</v>
      </c>
      <c r="I171" s="9">
        <v>40795</v>
      </c>
      <c r="J171" s="31">
        <v>98880</v>
      </c>
      <c r="K171" s="8">
        <v>2</v>
      </c>
      <c r="L171" s="28">
        <v>0.04</v>
      </c>
      <c r="M171" s="25" t="b">
        <f t="shared" si="4"/>
        <v>0</v>
      </c>
      <c r="N171" s="25" t="b">
        <f t="shared" si="5"/>
        <v>1</v>
      </c>
    </row>
    <row r="172" spans="1:14" x14ac:dyDescent="0.25">
      <c r="A172" s="8">
        <v>171</v>
      </c>
      <c r="B172" s="7" t="s">
        <v>1466</v>
      </c>
      <c r="C172" s="7" t="s">
        <v>1229</v>
      </c>
      <c r="D172" s="8" t="s">
        <v>799</v>
      </c>
      <c r="E172" s="7" t="s">
        <v>165</v>
      </c>
      <c r="F172" s="7" t="s">
        <v>1196</v>
      </c>
      <c r="G172" s="9">
        <v>30221</v>
      </c>
      <c r="H172" s="9">
        <v>40470</v>
      </c>
      <c r="I172" s="9" t="s">
        <v>1233</v>
      </c>
      <c r="J172" s="31">
        <v>51144</v>
      </c>
      <c r="K172" s="8">
        <v>3</v>
      </c>
      <c r="L172" s="28">
        <v>0.08</v>
      </c>
      <c r="M172" s="25" t="b">
        <f t="shared" si="4"/>
        <v>0</v>
      </c>
      <c r="N172" s="25" t="b">
        <f t="shared" si="5"/>
        <v>0</v>
      </c>
    </row>
    <row r="173" spans="1:14" x14ac:dyDescent="0.25">
      <c r="A173" s="8">
        <v>172</v>
      </c>
      <c r="B173" s="7" t="s">
        <v>1467</v>
      </c>
      <c r="C173" s="7" t="s">
        <v>792</v>
      </c>
      <c r="D173" s="8" t="s">
        <v>799</v>
      </c>
      <c r="E173" s="7" t="s">
        <v>165</v>
      </c>
      <c r="F173" s="7" t="s">
        <v>1197</v>
      </c>
      <c r="G173" s="9">
        <v>30162</v>
      </c>
      <c r="H173" s="9">
        <v>41228</v>
      </c>
      <c r="I173" s="9" t="s">
        <v>1233</v>
      </c>
      <c r="J173" s="31">
        <v>55608</v>
      </c>
      <c r="K173" s="8">
        <v>5</v>
      </c>
      <c r="L173" s="28">
        <v>0.15</v>
      </c>
      <c r="M173" s="25" t="b">
        <f t="shared" si="4"/>
        <v>0</v>
      </c>
      <c r="N173" s="25" t="b">
        <f t="shared" si="5"/>
        <v>0</v>
      </c>
    </row>
    <row r="174" spans="1:14" x14ac:dyDescent="0.25">
      <c r="A174" s="8">
        <v>173</v>
      </c>
      <c r="B174" s="7" t="s">
        <v>1468</v>
      </c>
      <c r="C174" s="7" t="s">
        <v>796</v>
      </c>
      <c r="D174" s="8" t="s">
        <v>799</v>
      </c>
      <c r="E174" s="7" t="s">
        <v>165</v>
      </c>
      <c r="F174" s="7" t="s">
        <v>1196</v>
      </c>
      <c r="G174" s="9">
        <v>29049</v>
      </c>
      <c r="H174" s="9">
        <v>39768</v>
      </c>
      <c r="I174" s="9">
        <v>40837</v>
      </c>
      <c r="J174" s="31">
        <v>47418</v>
      </c>
      <c r="K174" s="8">
        <v>5</v>
      </c>
      <c r="L174" s="28">
        <v>0.15</v>
      </c>
      <c r="M174" s="25" t="b">
        <f t="shared" si="4"/>
        <v>0</v>
      </c>
      <c r="N174" s="25" t="b">
        <f t="shared" si="5"/>
        <v>0</v>
      </c>
    </row>
    <row r="175" spans="1:14" x14ac:dyDescent="0.25">
      <c r="A175" s="8">
        <v>174</v>
      </c>
      <c r="B175" s="7" t="s">
        <v>1469</v>
      </c>
      <c r="C175" s="7" t="s">
        <v>1230</v>
      </c>
      <c r="D175" s="8" t="s">
        <v>799</v>
      </c>
      <c r="E175" s="7" t="s">
        <v>165</v>
      </c>
      <c r="F175" s="7" t="s">
        <v>1196</v>
      </c>
      <c r="G175" s="9">
        <v>26988</v>
      </c>
      <c r="H175" s="9">
        <v>41254</v>
      </c>
      <c r="I175" s="9" t="s">
        <v>1233</v>
      </c>
      <c r="J175" s="31">
        <v>97284</v>
      </c>
      <c r="K175" s="8">
        <v>5</v>
      </c>
      <c r="L175" s="28">
        <v>0.15</v>
      </c>
      <c r="M175" s="25" t="b">
        <f t="shared" si="4"/>
        <v>0</v>
      </c>
      <c r="N175" s="25" t="b">
        <f t="shared" si="5"/>
        <v>0</v>
      </c>
    </row>
    <row r="176" spans="1:14" x14ac:dyDescent="0.25">
      <c r="A176" s="8">
        <v>175</v>
      </c>
      <c r="B176" s="7" t="s">
        <v>1470</v>
      </c>
      <c r="C176" s="7" t="s">
        <v>1229</v>
      </c>
      <c r="D176" s="8" t="s">
        <v>799</v>
      </c>
      <c r="E176" s="7" t="s">
        <v>204</v>
      </c>
      <c r="F176" s="7" t="s">
        <v>1196</v>
      </c>
      <c r="G176" s="9">
        <v>29541</v>
      </c>
      <c r="H176" s="9">
        <v>39515</v>
      </c>
      <c r="I176" s="9" t="s">
        <v>1233</v>
      </c>
      <c r="J176" s="31">
        <v>107736</v>
      </c>
      <c r="K176" s="8">
        <v>4</v>
      </c>
      <c r="L176" s="28">
        <v>0.12</v>
      </c>
      <c r="M176" s="25" t="b">
        <f t="shared" si="4"/>
        <v>0</v>
      </c>
      <c r="N176" s="25" t="b">
        <f t="shared" si="5"/>
        <v>0</v>
      </c>
    </row>
    <row r="177" spans="1:14" x14ac:dyDescent="0.25">
      <c r="A177" s="8">
        <v>176</v>
      </c>
      <c r="B177" s="7" t="s">
        <v>1471</v>
      </c>
      <c r="C177" s="7" t="s">
        <v>793</v>
      </c>
      <c r="D177" s="8" t="s">
        <v>799</v>
      </c>
      <c r="E177" s="7" t="s">
        <v>204</v>
      </c>
      <c r="F177" s="7" t="s">
        <v>1196</v>
      </c>
      <c r="G177" s="9">
        <v>28578</v>
      </c>
      <c r="H177" s="9">
        <v>40263</v>
      </c>
      <c r="I177" s="9" t="s">
        <v>1233</v>
      </c>
      <c r="J177" s="31">
        <v>85428</v>
      </c>
      <c r="K177" s="8">
        <v>4</v>
      </c>
      <c r="L177" s="28">
        <v>0.12</v>
      </c>
      <c r="M177" s="25" t="b">
        <f t="shared" si="4"/>
        <v>0</v>
      </c>
      <c r="N177" s="25" t="b">
        <f t="shared" si="5"/>
        <v>0</v>
      </c>
    </row>
    <row r="178" spans="1:14" x14ac:dyDescent="0.25">
      <c r="A178" s="8">
        <v>177</v>
      </c>
      <c r="B178" s="7" t="s">
        <v>1472</v>
      </c>
      <c r="C178" s="7" t="s">
        <v>1228</v>
      </c>
      <c r="D178" s="8" t="s">
        <v>799</v>
      </c>
      <c r="E178" s="7" t="s">
        <v>204</v>
      </c>
      <c r="F178" s="7" t="s">
        <v>1196</v>
      </c>
      <c r="G178" s="9">
        <v>25626</v>
      </c>
      <c r="H178" s="9">
        <v>40690</v>
      </c>
      <c r="I178" s="9" t="s">
        <v>1233</v>
      </c>
      <c r="J178" s="31">
        <v>106968</v>
      </c>
      <c r="K178" s="8" t="s">
        <v>1233</v>
      </c>
      <c r="L178" s="28">
        <v>0</v>
      </c>
      <c r="M178" s="25" t="b">
        <f t="shared" si="4"/>
        <v>0</v>
      </c>
      <c r="N178" s="25" t="b">
        <f t="shared" si="5"/>
        <v>0</v>
      </c>
    </row>
    <row r="179" spans="1:14" x14ac:dyDescent="0.25">
      <c r="A179" s="8">
        <v>178</v>
      </c>
      <c r="B179" s="7" t="s">
        <v>1473</v>
      </c>
      <c r="C179" s="7" t="s">
        <v>1229</v>
      </c>
      <c r="D179" s="8" t="s">
        <v>799</v>
      </c>
      <c r="E179" s="7" t="s">
        <v>204</v>
      </c>
      <c r="F179" s="7" t="s">
        <v>1196</v>
      </c>
      <c r="G179" s="9">
        <v>25737</v>
      </c>
      <c r="H179" s="9">
        <v>36673</v>
      </c>
      <c r="I179" s="9">
        <v>37248</v>
      </c>
      <c r="J179" s="31">
        <v>83292</v>
      </c>
      <c r="K179" s="8">
        <v>4</v>
      </c>
      <c r="L179" s="28">
        <v>0.12</v>
      </c>
      <c r="M179" s="25" t="b">
        <f t="shared" si="4"/>
        <v>0</v>
      </c>
      <c r="N179" s="25" t="b">
        <f t="shared" si="5"/>
        <v>0</v>
      </c>
    </row>
    <row r="180" spans="1:14" x14ac:dyDescent="0.25">
      <c r="A180" s="8">
        <v>179</v>
      </c>
      <c r="B180" s="7" t="s">
        <v>1474</v>
      </c>
      <c r="C180" s="7" t="s">
        <v>792</v>
      </c>
      <c r="D180" s="8" t="s">
        <v>799</v>
      </c>
      <c r="E180" s="7" t="s">
        <v>204</v>
      </c>
      <c r="F180" s="7" t="s">
        <v>1197</v>
      </c>
      <c r="G180" s="9">
        <v>25450</v>
      </c>
      <c r="H180" s="9">
        <v>37043</v>
      </c>
      <c r="I180" s="9">
        <v>41063</v>
      </c>
      <c r="J180" s="31">
        <v>54180</v>
      </c>
      <c r="K180" s="8" t="s">
        <v>1233</v>
      </c>
      <c r="L180" s="28">
        <v>0</v>
      </c>
      <c r="M180" s="25" t="b">
        <f t="shared" si="4"/>
        <v>0</v>
      </c>
      <c r="N180" s="25" t="b">
        <f t="shared" si="5"/>
        <v>0</v>
      </c>
    </row>
    <row r="181" spans="1:14" x14ac:dyDescent="0.25">
      <c r="A181" s="8">
        <v>180</v>
      </c>
      <c r="B181" s="7" t="s">
        <v>1475</v>
      </c>
      <c r="C181" s="7" t="s">
        <v>795</v>
      </c>
      <c r="D181" s="8" t="s">
        <v>799</v>
      </c>
      <c r="E181" s="7" t="s">
        <v>204</v>
      </c>
      <c r="F181" s="7" t="s">
        <v>1197</v>
      </c>
      <c r="G181" s="9">
        <v>26884</v>
      </c>
      <c r="H181" s="9">
        <v>37505</v>
      </c>
      <c r="I181" s="9">
        <v>40595</v>
      </c>
      <c r="J181" s="31">
        <v>62160</v>
      </c>
      <c r="K181" s="8" t="s">
        <v>1233</v>
      </c>
      <c r="L181" s="28">
        <v>0</v>
      </c>
      <c r="M181" s="25" t="b">
        <f t="shared" si="4"/>
        <v>0</v>
      </c>
      <c r="N181" s="25" t="b">
        <f t="shared" si="5"/>
        <v>0</v>
      </c>
    </row>
    <row r="182" spans="1:14" x14ac:dyDescent="0.25">
      <c r="A182" s="8">
        <v>181</v>
      </c>
      <c r="B182" s="7" t="s">
        <v>1476</v>
      </c>
      <c r="C182" s="7" t="s">
        <v>796</v>
      </c>
      <c r="D182" s="8" t="s">
        <v>799</v>
      </c>
      <c r="E182" s="7" t="s">
        <v>204</v>
      </c>
      <c r="F182" s="7" t="s">
        <v>1196</v>
      </c>
      <c r="G182" s="9">
        <v>27361</v>
      </c>
      <c r="H182" s="9">
        <v>37946</v>
      </c>
      <c r="I182" s="9">
        <v>39645</v>
      </c>
      <c r="J182" s="31">
        <v>102156</v>
      </c>
      <c r="K182" s="8">
        <v>5</v>
      </c>
      <c r="L182" s="28">
        <v>0.15</v>
      </c>
      <c r="M182" s="25" t="b">
        <f t="shared" si="4"/>
        <v>0</v>
      </c>
      <c r="N182" s="25" t="b">
        <f t="shared" si="5"/>
        <v>0</v>
      </c>
    </row>
    <row r="183" spans="1:14" x14ac:dyDescent="0.25">
      <c r="A183" s="8">
        <v>182</v>
      </c>
      <c r="B183" s="7" t="s">
        <v>1477</v>
      </c>
      <c r="C183" s="7" t="s">
        <v>796</v>
      </c>
      <c r="D183" s="8" t="s">
        <v>799</v>
      </c>
      <c r="E183" s="7" t="s">
        <v>204</v>
      </c>
      <c r="F183" s="7" t="s">
        <v>1196</v>
      </c>
      <c r="G183" s="9">
        <v>29740</v>
      </c>
      <c r="H183" s="9">
        <v>36519</v>
      </c>
      <c r="I183" s="9">
        <v>41226</v>
      </c>
      <c r="J183" s="31">
        <v>74232</v>
      </c>
      <c r="K183" s="8">
        <v>5</v>
      </c>
      <c r="L183" s="28">
        <v>0.15</v>
      </c>
      <c r="M183" s="25" t="b">
        <f t="shared" si="4"/>
        <v>0</v>
      </c>
      <c r="N183" s="25" t="b">
        <f t="shared" si="5"/>
        <v>0</v>
      </c>
    </row>
    <row r="184" spans="1:14" x14ac:dyDescent="0.25">
      <c r="A184" s="8">
        <v>183</v>
      </c>
      <c r="B184" s="7" t="s">
        <v>1478</v>
      </c>
      <c r="C184" s="7" t="s">
        <v>1231</v>
      </c>
      <c r="D184" s="8" t="s">
        <v>799</v>
      </c>
      <c r="E184" s="7" t="s">
        <v>213</v>
      </c>
      <c r="F184" s="7" t="s">
        <v>1196</v>
      </c>
      <c r="G184" s="9">
        <v>27088</v>
      </c>
      <c r="H184" s="9">
        <v>40918</v>
      </c>
      <c r="I184" s="9" t="s">
        <v>1233</v>
      </c>
      <c r="J184" s="31">
        <v>68280</v>
      </c>
      <c r="K184" s="8">
        <v>5</v>
      </c>
      <c r="L184" s="28">
        <v>0.15</v>
      </c>
      <c r="M184" s="25" t="b">
        <f t="shared" si="4"/>
        <v>0</v>
      </c>
      <c r="N184" s="25" t="b">
        <f t="shared" si="5"/>
        <v>1</v>
      </c>
    </row>
    <row r="185" spans="1:14" x14ac:dyDescent="0.25">
      <c r="A185" s="8">
        <v>184</v>
      </c>
      <c r="B185" s="7" t="s">
        <v>1479</v>
      </c>
      <c r="C185" s="7" t="s">
        <v>796</v>
      </c>
      <c r="D185" s="8" t="s">
        <v>799</v>
      </c>
      <c r="E185" s="7" t="s">
        <v>213</v>
      </c>
      <c r="F185" s="7" t="s">
        <v>1196</v>
      </c>
      <c r="G185" s="9">
        <v>31277</v>
      </c>
      <c r="H185" s="9">
        <v>40936</v>
      </c>
      <c r="I185" s="9" t="s">
        <v>1233</v>
      </c>
      <c r="J185" s="31">
        <v>63528</v>
      </c>
      <c r="K185" s="8">
        <v>4</v>
      </c>
      <c r="L185" s="28">
        <v>0.12</v>
      </c>
      <c r="M185" s="25" t="b">
        <f t="shared" si="4"/>
        <v>0</v>
      </c>
      <c r="N185" s="25" t="b">
        <f t="shared" si="5"/>
        <v>0</v>
      </c>
    </row>
    <row r="186" spans="1:14" x14ac:dyDescent="0.25">
      <c r="A186" s="8">
        <v>185</v>
      </c>
      <c r="B186" s="7" t="s">
        <v>1480</v>
      </c>
      <c r="C186" s="7" t="s">
        <v>792</v>
      </c>
      <c r="D186" s="8" t="s">
        <v>799</v>
      </c>
      <c r="E186" s="7" t="s">
        <v>213</v>
      </c>
      <c r="F186" s="7" t="s">
        <v>1197</v>
      </c>
      <c r="G186" s="9">
        <v>24889</v>
      </c>
      <c r="H186" s="9">
        <v>39092</v>
      </c>
      <c r="I186" s="9">
        <v>39293</v>
      </c>
      <c r="J186" s="31">
        <v>88788</v>
      </c>
      <c r="K186" s="8">
        <v>3</v>
      </c>
      <c r="L186" s="28">
        <v>0.08</v>
      </c>
      <c r="M186" s="25" t="b">
        <f t="shared" si="4"/>
        <v>0</v>
      </c>
      <c r="N186" s="25" t="b">
        <f t="shared" si="5"/>
        <v>0</v>
      </c>
    </row>
    <row r="187" spans="1:14" x14ac:dyDescent="0.25">
      <c r="A187" s="8">
        <v>186</v>
      </c>
      <c r="B187" s="7" t="s">
        <v>1481</v>
      </c>
      <c r="C187" s="7" t="s">
        <v>1230</v>
      </c>
      <c r="D187" s="8" t="s">
        <v>799</v>
      </c>
      <c r="E187" s="7" t="s">
        <v>213</v>
      </c>
      <c r="F187" s="7" t="s">
        <v>1196</v>
      </c>
      <c r="G187" s="9">
        <v>31948</v>
      </c>
      <c r="H187" s="9">
        <v>39106</v>
      </c>
      <c r="I187" s="9" t="s">
        <v>1233</v>
      </c>
      <c r="J187" s="31">
        <v>54600</v>
      </c>
      <c r="K187" s="8">
        <v>3</v>
      </c>
      <c r="L187" s="28">
        <v>0.08</v>
      </c>
      <c r="M187" s="25" t="b">
        <f t="shared" si="4"/>
        <v>0</v>
      </c>
      <c r="N187" s="25" t="b">
        <f t="shared" si="5"/>
        <v>0</v>
      </c>
    </row>
    <row r="188" spans="1:14" x14ac:dyDescent="0.25">
      <c r="A188" s="8">
        <v>187</v>
      </c>
      <c r="B188" s="7" t="s">
        <v>1482</v>
      </c>
      <c r="C188" s="7" t="s">
        <v>1229</v>
      </c>
      <c r="D188" s="8" t="s">
        <v>799</v>
      </c>
      <c r="E188" s="7" t="s">
        <v>213</v>
      </c>
      <c r="F188" s="7" t="s">
        <v>1197</v>
      </c>
      <c r="G188" s="9">
        <v>30378</v>
      </c>
      <c r="H188" s="9">
        <v>38738</v>
      </c>
      <c r="I188" s="9" t="s">
        <v>1233</v>
      </c>
      <c r="J188" s="31">
        <v>50580</v>
      </c>
      <c r="K188" s="8">
        <v>5</v>
      </c>
      <c r="L188" s="28">
        <v>0.15</v>
      </c>
      <c r="M188" s="25" t="b">
        <f t="shared" si="4"/>
        <v>0</v>
      </c>
      <c r="N188" s="25" t="b">
        <f t="shared" si="5"/>
        <v>0</v>
      </c>
    </row>
    <row r="189" spans="1:14" x14ac:dyDescent="0.25">
      <c r="A189" s="8">
        <v>188</v>
      </c>
      <c r="B189" s="7" t="s">
        <v>1483</v>
      </c>
      <c r="C189" s="7" t="s">
        <v>1231</v>
      </c>
      <c r="D189" s="8" t="s">
        <v>799</v>
      </c>
      <c r="E189" s="7" t="s">
        <v>213</v>
      </c>
      <c r="F189" s="7" t="s">
        <v>1196</v>
      </c>
      <c r="G189" s="9">
        <v>25752</v>
      </c>
      <c r="H189" s="9">
        <v>35801</v>
      </c>
      <c r="I189" s="9">
        <v>39686</v>
      </c>
      <c r="J189" s="31">
        <v>94284</v>
      </c>
      <c r="K189" s="8" t="s">
        <v>1233</v>
      </c>
      <c r="L189" s="28">
        <v>0</v>
      </c>
      <c r="M189" s="25" t="b">
        <f t="shared" si="4"/>
        <v>0</v>
      </c>
      <c r="N189" s="25" t="b">
        <f t="shared" si="5"/>
        <v>1</v>
      </c>
    </row>
    <row r="190" spans="1:14" x14ac:dyDescent="0.25">
      <c r="A190" s="8">
        <v>189</v>
      </c>
      <c r="B190" s="7" t="s">
        <v>1484</v>
      </c>
      <c r="C190" s="7" t="s">
        <v>793</v>
      </c>
      <c r="D190" s="8" t="s">
        <v>799</v>
      </c>
      <c r="E190" s="7" t="s">
        <v>213</v>
      </c>
      <c r="F190" s="7" t="s">
        <v>1197</v>
      </c>
      <c r="G190" s="9">
        <v>27397</v>
      </c>
      <c r="H190" s="9">
        <v>35807</v>
      </c>
      <c r="I190" s="9">
        <v>41022</v>
      </c>
      <c r="J190" s="31">
        <v>58602</v>
      </c>
      <c r="K190" s="8">
        <v>5</v>
      </c>
      <c r="L190" s="28">
        <v>0.15</v>
      </c>
      <c r="M190" s="25" t="b">
        <f t="shared" si="4"/>
        <v>0</v>
      </c>
      <c r="N190" s="25" t="b">
        <f t="shared" si="5"/>
        <v>0</v>
      </c>
    </row>
    <row r="191" spans="1:14" x14ac:dyDescent="0.25">
      <c r="A191" s="8">
        <v>190</v>
      </c>
      <c r="B191" s="7" t="s">
        <v>1485</v>
      </c>
      <c r="C191" s="7" t="s">
        <v>1230</v>
      </c>
      <c r="D191" s="8" t="s">
        <v>799</v>
      </c>
      <c r="E191" s="7" t="s">
        <v>213</v>
      </c>
      <c r="F191" s="7" t="s">
        <v>1196</v>
      </c>
      <c r="G191" s="9">
        <v>28614</v>
      </c>
      <c r="H191" s="9">
        <v>36177</v>
      </c>
      <c r="I191" s="9">
        <v>39112</v>
      </c>
      <c r="J191" s="31">
        <v>26004</v>
      </c>
      <c r="K191" s="8">
        <v>2</v>
      </c>
      <c r="L191" s="28">
        <v>0.04</v>
      </c>
      <c r="M191" s="25" t="b">
        <f t="shared" si="4"/>
        <v>0</v>
      </c>
      <c r="N191" s="25" t="b">
        <f t="shared" si="5"/>
        <v>0</v>
      </c>
    </row>
    <row r="192" spans="1:14" x14ac:dyDescent="0.25">
      <c r="A192" s="8">
        <v>191</v>
      </c>
      <c r="B192" s="7" t="s">
        <v>1486</v>
      </c>
      <c r="C192" s="7" t="s">
        <v>1230</v>
      </c>
      <c r="D192" s="8" t="s">
        <v>799</v>
      </c>
      <c r="E192" s="7" t="s">
        <v>213</v>
      </c>
      <c r="F192" s="7" t="s">
        <v>1196</v>
      </c>
      <c r="G192" s="9">
        <v>26990</v>
      </c>
      <c r="H192" s="9">
        <v>36535</v>
      </c>
      <c r="I192" s="9">
        <v>36596</v>
      </c>
      <c r="J192" s="31">
        <v>91430.399999999994</v>
      </c>
      <c r="K192" s="8">
        <v>4</v>
      </c>
      <c r="L192" s="28">
        <v>0.12</v>
      </c>
      <c r="M192" s="25" t="b">
        <f t="shared" si="4"/>
        <v>0</v>
      </c>
      <c r="N192" s="25" t="b">
        <f t="shared" si="5"/>
        <v>0</v>
      </c>
    </row>
    <row r="193" spans="1:14" x14ac:dyDescent="0.25">
      <c r="A193" s="8">
        <v>192</v>
      </c>
      <c r="B193" s="7" t="s">
        <v>1487</v>
      </c>
      <c r="C193" s="7" t="s">
        <v>795</v>
      </c>
      <c r="D193" s="8" t="s">
        <v>799</v>
      </c>
      <c r="E193" s="7" t="s">
        <v>213</v>
      </c>
      <c r="F193" s="7" t="s">
        <v>1196</v>
      </c>
      <c r="G193" s="9">
        <v>29112</v>
      </c>
      <c r="H193" s="9">
        <v>37634</v>
      </c>
      <c r="I193" s="9">
        <v>38330</v>
      </c>
      <c r="J193" s="31">
        <v>73644</v>
      </c>
      <c r="K193" s="8">
        <v>3</v>
      </c>
      <c r="L193" s="28">
        <v>0.08</v>
      </c>
      <c r="M193" s="25" t="b">
        <f t="shared" si="4"/>
        <v>0</v>
      </c>
      <c r="N193" s="25" t="b">
        <f t="shared" si="5"/>
        <v>0</v>
      </c>
    </row>
    <row r="194" spans="1:14" x14ac:dyDescent="0.25">
      <c r="A194" s="8">
        <v>193</v>
      </c>
      <c r="B194" s="7" t="s">
        <v>1488</v>
      </c>
      <c r="C194" s="7" t="s">
        <v>1231</v>
      </c>
      <c r="D194" s="8" t="s">
        <v>799</v>
      </c>
      <c r="E194" s="7" t="s">
        <v>213</v>
      </c>
      <c r="F194" s="7" t="s">
        <v>1196</v>
      </c>
      <c r="G194" s="9">
        <v>31164</v>
      </c>
      <c r="H194" s="9">
        <v>39472</v>
      </c>
      <c r="I194" s="9">
        <v>40149</v>
      </c>
      <c r="J194" s="31">
        <v>49272</v>
      </c>
      <c r="K194" s="8">
        <v>3</v>
      </c>
      <c r="L194" s="28">
        <v>0.08</v>
      </c>
      <c r="M194" s="25" t="b">
        <f t="shared" si="4"/>
        <v>0</v>
      </c>
      <c r="N194" s="25" t="b">
        <f t="shared" si="5"/>
        <v>1</v>
      </c>
    </row>
    <row r="195" spans="1:14" x14ac:dyDescent="0.25">
      <c r="A195" s="8">
        <v>194</v>
      </c>
      <c r="B195" s="7" t="s">
        <v>1489</v>
      </c>
      <c r="C195" s="7" t="s">
        <v>792</v>
      </c>
      <c r="D195" s="8" t="s">
        <v>799</v>
      </c>
      <c r="E195" s="7" t="s">
        <v>213</v>
      </c>
      <c r="F195" s="7" t="s">
        <v>1196</v>
      </c>
      <c r="G195" s="9">
        <v>25869</v>
      </c>
      <c r="H195" s="9">
        <v>39472</v>
      </c>
      <c r="I195" s="9" t="s">
        <v>1233</v>
      </c>
      <c r="J195" s="31">
        <v>105312</v>
      </c>
      <c r="K195" s="8" t="s">
        <v>1233</v>
      </c>
      <c r="L195" s="28">
        <v>0</v>
      </c>
      <c r="M195" s="25" t="b">
        <f t="shared" ref="M195:M258" si="6">AND($K195=5,$D195="Human Resources")</f>
        <v>0</v>
      </c>
      <c r="N195" s="25" t="b">
        <f t="shared" ref="N195:N258" si="7">OR(C195="New York",C195="Madrid")</f>
        <v>0</v>
      </c>
    </row>
    <row r="196" spans="1:14" x14ac:dyDescent="0.25">
      <c r="A196" s="8">
        <v>195</v>
      </c>
      <c r="B196" s="7" t="s">
        <v>1490</v>
      </c>
      <c r="C196" s="7" t="s">
        <v>1231</v>
      </c>
      <c r="D196" s="8" t="s">
        <v>799</v>
      </c>
      <c r="E196" s="7" t="s">
        <v>213</v>
      </c>
      <c r="F196" s="7" t="s">
        <v>1196</v>
      </c>
      <c r="G196" s="9">
        <v>31064</v>
      </c>
      <c r="H196" s="9">
        <v>38733</v>
      </c>
      <c r="I196" s="9">
        <v>41260</v>
      </c>
      <c r="J196" s="31">
        <v>82452</v>
      </c>
      <c r="K196" s="8">
        <v>4</v>
      </c>
      <c r="L196" s="28">
        <v>0.12</v>
      </c>
      <c r="M196" s="25" t="b">
        <f t="shared" si="6"/>
        <v>0</v>
      </c>
      <c r="N196" s="25" t="b">
        <f t="shared" si="7"/>
        <v>1</v>
      </c>
    </row>
    <row r="197" spans="1:14" x14ac:dyDescent="0.25">
      <c r="A197" s="8">
        <v>196</v>
      </c>
      <c r="B197" s="7" t="s">
        <v>1491</v>
      </c>
      <c r="C197" s="7" t="s">
        <v>1230</v>
      </c>
      <c r="D197" s="8" t="s">
        <v>799</v>
      </c>
      <c r="E197" s="7" t="s">
        <v>213</v>
      </c>
      <c r="F197" s="7" t="s">
        <v>1196</v>
      </c>
      <c r="G197" s="9">
        <v>29003</v>
      </c>
      <c r="H197" s="9">
        <v>39087</v>
      </c>
      <c r="I197" s="9">
        <v>39656</v>
      </c>
      <c r="J197" s="31">
        <v>17299.2</v>
      </c>
      <c r="K197" s="8">
        <v>4</v>
      </c>
      <c r="L197" s="28">
        <v>0.12</v>
      </c>
      <c r="M197" s="25" t="b">
        <f t="shared" si="6"/>
        <v>0</v>
      </c>
      <c r="N197" s="25" t="b">
        <f t="shared" si="7"/>
        <v>0</v>
      </c>
    </row>
    <row r="198" spans="1:14" x14ac:dyDescent="0.25">
      <c r="A198" s="8">
        <v>197</v>
      </c>
      <c r="B198" s="7" t="s">
        <v>1492</v>
      </c>
      <c r="C198" s="7" t="s">
        <v>1228</v>
      </c>
      <c r="D198" s="8" t="s">
        <v>799</v>
      </c>
      <c r="E198" s="7" t="s">
        <v>213</v>
      </c>
      <c r="F198" s="7" t="s">
        <v>1197</v>
      </c>
      <c r="G198" s="9">
        <v>32334</v>
      </c>
      <c r="H198" s="9">
        <v>39455</v>
      </c>
      <c r="I198" s="9" t="s">
        <v>1233</v>
      </c>
      <c r="J198" s="31">
        <v>71304</v>
      </c>
      <c r="K198" s="8">
        <v>4</v>
      </c>
      <c r="L198" s="28">
        <v>0.12</v>
      </c>
      <c r="M198" s="25" t="b">
        <f t="shared" si="6"/>
        <v>0</v>
      </c>
      <c r="N198" s="25" t="b">
        <f t="shared" si="7"/>
        <v>0</v>
      </c>
    </row>
    <row r="199" spans="1:14" x14ac:dyDescent="0.25">
      <c r="A199" s="8">
        <v>198</v>
      </c>
      <c r="B199" s="7" t="s">
        <v>1493</v>
      </c>
      <c r="C199" s="7" t="s">
        <v>795</v>
      </c>
      <c r="D199" s="8" t="s">
        <v>799</v>
      </c>
      <c r="E199" s="7" t="s">
        <v>213</v>
      </c>
      <c r="F199" s="7" t="s">
        <v>1196</v>
      </c>
      <c r="G199" s="9">
        <v>29983</v>
      </c>
      <c r="H199" s="9">
        <v>39822</v>
      </c>
      <c r="I199" s="9" t="s">
        <v>1233</v>
      </c>
      <c r="J199" s="31">
        <v>72048</v>
      </c>
      <c r="K199" s="8">
        <v>5</v>
      </c>
      <c r="L199" s="28">
        <v>0.15</v>
      </c>
      <c r="M199" s="25" t="b">
        <f t="shared" si="6"/>
        <v>0</v>
      </c>
      <c r="N199" s="25" t="b">
        <f t="shared" si="7"/>
        <v>0</v>
      </c>
    </row>
    <row r="200" spans="1:14" x14ac:dyDescent="0.25">
      <c r="A200" s="8">
        <v>199</v>
      </c>
      <c r="B200" s="7" t="s">
        <v>1494</v>
      </c>
      <c r="C200" s="7" t="s">
        <v>1228</v>
      </c>
      <c r="D200" s="8" t="s">
        <v>799</v>
      </c>
      <c r="E200" s="7" t="s">
        <v>213</v>
      </c>
      <c r="F200" s="7" t="s">
        <v>1196</v>
      </c>
      <c r="G200" s="9">
        <v>28412</v>
      </c>
      <c r="H200" s="9">
        <v>39830</v>
      </c>
      <c r="I200" s="9" t="s">
        <v>1233</v>
      </c>
      <c r="J200" s="31">
        <v>94224</v>
      </c>
      <c r="K200" s="8">
        <v>4</v>
      </c>
      <c r="L200" s="28">
        <v>0.12</v>
      </c>
      <c r="M200" s="25" t="b">
        <f t="shared" si="6"/>
        <v>0</v>
      </c>
      <c r="N200" s="25" t="b">
        <f t="shared" si="7"/>
        <v>0</v>
      </c>
    </row>
    <row r="201" spans="1:14" x14ac:dyDescent="0.25">
      <c r="A201" s="8">
        <v>200</v>
      </c>
      <c r="B201" s="7" t="s">
        <v>1495</v>
      </c>
      <c r="C201" s="7" t="s">
        <v>791</v>
      </c>
      <c r="D201" s="8" t="s">
        <v>799</v>
      </c>
      <c r="E201" s="7" t="s">
        <v>213</v>
      </c>
      <c r="F201" s="7" t="s">
        <v>1196</v>
      </c>
      <c r="G201" s="9">
        <v>29526</v>
      </c>
      <c r="H201" s="9">
        <v>40203</v>
      </c>
      <c r="I201" s="9" t="s">
        <v>1233</v>
      </c>
      <c r="J201" s="31">
        <v>42720</v>
      </c>
      <c r="K201" s="8">
        <v>5</v>
      </c>
      <c r="L201" s="28">
        <v>0.15</v>
      </c>
      <c r="M201" s="25" t="b">
        <f t="shared" si="6"/>
        <v>0</v>
      </c>
      <c r="N201" s="25" t="b">
        <f t="shared" si="7"/>
        <v>0</v>
      </c>
    </row>
    <row r="202" spans="1:14" x14ac:dyDescent="0.25">
      <c r="A202" s="8">
        <v>201</v>
      </c>
      <c r="B202" s="7" t="s">
        <v>1496</v>
      </c>
      <c r="C202" s="7" t="s">
        <v>792</v>
      </c>
      <c r="D202" s="8" t="s">
        <v>799</v>
      </c>
      <c r="E202" s="7" t="s">
        <v>213</v>
      </c>
      <c r="F202" s="7" t="s">
        <v>1197</v>
      </c>
      <c r="G202" s="9">
        <v>32731</v>
      </c>
      <c r="H202" s="9">
        <v>40574</v>
      </c>
      <c r="I202" s="9">
        <v>40654</v>
      </c>
      <c r="J202" s="31">
        <v>34108.800000000003</v>
      </c>
      <c r="K202" s="8">
        <v>4</v>
      </c>
      <c r="L202" s="28">
        <v>0.12</v>
      </c>
      <c r="M202" s="25" t="b">
        <f t="shared" si="6"/>
        <v>0</v>
      </c>
      <c r="N202" s="25" t="b">
        <f t="shared" si="7"/>
        <v>0</v>
      </c>
    </row>
    <row r="203" spans="1:14" x14ac:dyDescent="0.25">
      <c r="A203" s="8">
        <v>202</v>
      </c>
      <c r="B203" s="7" t="s">
        <v>1497</v>
      </c>
      <c r="C203" s="7" t="s">
        <v>1231</v>
      </c>
      <c r="D203" s="8" t="s">
        <v>799</v>
      </c>
      <c r="E203" s="7" t="s">
        <v>213</v>
      </c>
      <c r="F203" s="7" t="s">
        <v>1197</v>
      </c>
      <c r="G203" s="9">
        <v>26251</v>
      </c>
      <c r="H203" s="9">
        <v>40953</v>
      </c>
      <c r="I203" s="9" t="s">
        <v>1233</v>
      </c>
      <c r="J203" s="31">
        <v>72456</v>
      </c>
      <c r="K203" s="8">
        <v>4</v>
      </c>
      <c r="L203" s="28">
        <v>0.12</v>
      </c>
      <c r="M203" s="25" t="b">
        <f t="shared" si="6"/>
        <v>0</v>
      </c>
      <c r="N203" s="25" t="b">
        <f t="shared" si="7"/>
        <v>1</v>
      </c>
    </row>
    <row r="204" spans="1:14" x14ac:dyDescent="0.25">
      <c r="A204" s="8">
        <v>203</v>
      </c>
      <c r="B204" s="7" t="s">
        <v>1498</v>
      </c>
      <c r="C204" s="7" t="s">
        <v>1230</v>
      </c>
      <c r="D204" s="8" t="s">
        <v>799</v>
      </c>
      <c r="E204" s="7" t="s">
        <v>213</v>
      </c>
      <c r="F204" s="7" t="s">
        <v>1196</v>
      </c>
      <c r="G204" s="9">
        <v>26165</v>
      </c>
      <c r="H204" s="9">
        <v>35829</v>
      </c>
      <c r="I204" s="9">
        <v>40599</v>
      </c>
      <c r="J204" s="31">
        <v>35011.199999999997</v>
      </c>
      <c r="K204" s="8">
        <v>3</v>
      </c>
      <c r="L204" s="28">
        <v>0.08</v>
      </c>
      <c r="M204" s="25" t="b">
        <f t="shared" si="6"/>
        <v>0</v>
      </c>
      <c r="N204" s="25" t="b">
        <f t="shared" si="7"/>
        <v>0</v>
      </c>
    </row>
    <row r="205" spans="1:14" x14ac:dyDescent="0.25">
      <c r="A205" s="8">
        <v>204</v>
      </c>
      <c r="B205" s="7" t="s">
        <v>1499</v>
      </c>
      <c r="C205" s="7" t="s">
        <v>796</v>
      </c>
      <c r="D205" s="8" t="s">
        <v>799</v>
      </c>
      <c r="E205" s="7" t="s">
        <v>213</v>
      </c>
      <c r="F205" s="7" t="s">
        <v>1196</v>
      </c>
      <c r="G205" s="9">
        <v>27118</v>
      </c>
      <c r="H205" s="9">
        <v>35830</v>
      </c>
      <c r="I205" s="9">
        <v>38836</v>
      </c>
      <c r="J205" s="31">
        <v>42552</v>
      </c>
      <c r="K205" s="8">
        <v>5</v>
      </c>
      <c r="L205" s="28">
        <v>0.15</v>
      </c>
      <c r="M205" s="25" t="b">
        <f t="shared" si="6"/>
        <v>0</v>
      </c>
      <c r="N205" s="25" t="b">
        <f t="shared" si="7"/>
        <v>0</v>
      </c>
    </row>
    <row r="206" spans="1:14" x14ac:dyDescent="0.25">
      <c r="A206" s="8">
        <v>205</v>
      </c>
      <c r="B206" s="7" t="s">
        <v>1500</v>
      </c>
      <c r="C206" s="7" t="s">
        <v>792</v>
      </c>
      <c r="D206" s="8" t="s">
        <v>799</v>
      </c>
      <c r="E206" s="7" t="s">
        <v>213</v>
      </c>
      <c r="F206" s="7" t="s">
        <v>1196</v>
      </c>
      <c r="G206" s="9">
        <v>26363</v>
      </c>
      <c r="H206" s="9">
        <v>36198</v>
      </c>
      <c r="I206" s="9">
        <v>39003</v>
      </c>
      <c r="J206" s="31">
        <v>97680</v>
      </c>
      <c r="K206" s="8">
        <v>2</v>
      </c>
      <c r="L206" s="28">
        <v>0.04</v>
      </c>
      <c r="M206" s="25" t="b">
        <f t="shared" si="6"/>
        <v>0</v>
      </c>
      <c r="N206" s="25" t="b">
        <f t="shared" si="7"/>
        <v>0</v>
      </c>
    </row>
    <row r="207" spans="1:14" x14ac:dyDescent="0.25">
      <c r="A207" s="8">
        <v>206</v>
      </c>
      <c r="B207" s="7" t="s">
        <v>1501</v>
      </c>
      <c r="C207" s="7" t="s">
        <v>792</v>
      </c>
      <c r="D207" s="8" t="s">
        <v>799</v>
      </c>
      <c r="E207" s="7" t="s">
        <v>213</v>
      </c>
      <c r="F207" s="7" t="s">
        <v>1196</v>
      </c>
      <c r="G207" s="9">
        <v>27561</v>
      </c>
      <c r="H207" s="9">
        <v>40088</v>
      </c>
      <c r="I207" s="9">
        <v>40088</v>
      </c>
      <c r="J207" s="31">
        <v>68892</v>
      </c>
      <c r="K207" s="8">
        <v>2</v>
      </c>
      <c r="L207" s="28">
        <v>0.04</v>
      </c>
      <c r="M207" s="25" t="b">
        <f t="shared" si="6"/>
        <v>0</v>
      </c>
      <c r="N207" s="25" t="b">
        <f t="shared" si="7"/>
        <v>0</v>
      </c>
    </row>
    <row r="208" spans="1:14" x14ac:dyDescent="0.25">
      <c r="A208" s="8">
        <v>207</v>
      </c>
      <c r="B208" s="7" t="s">
        <v>1502</v>
      </c>
      <c r="C208" s="7" t="s">
        <v>791</v>
      </c>
      <c r="D208" s="8" t="s">
        <v>799</v>
      </c>
      <c r="E208" s="7" t="s">
        <v>213</v>
      </c>
      <c r="F208" s="7" t="s">
        <v>1196</v>
      </c>
      <c r="G208" s="9">
        <v>28607</v>
      </c>
      <c r="H208" s="9">
        <v>40578</v>
      </c>
      <c r="I208" s="9" t="s">
        <v>1233</v>
      </c>
      <c r="J208" s="31">
        <v>52584</v>
      </c>
      <c r="K208" s="8">
        <v>2</v>
      </c>
      <c r="L208" s="28">
        <v>0.04</v>
      </c>
      <c r="M208" s="25" t="b">
        <f t="shared" si="6"/>
        <v>0</v>
      </c>
      <c r="N208" s="25" t="b">
        <f t="shared" si="7"/>
        <v>0</v>
      </c>
    </row>
    <row r="209" spans="1:14" x14ac:dyDescent="0.25">
      <c r="A209" s="8">
        <v>208</v>
      </c>
      <c r="B209" s="7" t="s">
        <v>1503</v>
      </c>
      <c r="C209" s="7" t="s">
        <v>1228</v>
      </c>
      <c r="D209" s="8" t="s">
        <v>799</v>
      </c>
      <c r="E209" s="7" t="s">
        <v>213</v>
      </c>
      <c r="F209" s="7" t="s">
        <v>1197</v>
      </c>
      <c r="G209" s="9">
        <v>27722</v>
      </c>
      <c r="H209" s="9">
        <v>39144</v>
      </c>
      <c r="I209" s="9">
        <v>40239</v>
      </c>
      <c r="J209" s="31">
        <v>77316</v>
      </c>
      <c r="K209" s="8">
        <v>4</v>
      </c>
      <c r="L209" s="28">
        <v>0.12</v>
      </c>
      <c r="M209" s="25" t="b">
        <f t="shared" si="6"/>
        <v>0</v>
      </c>
      <c r="N209" s="25" t="b">
        <f t="shared" si="7"/>
        <v>0</v>
      </c>
    </row>
    <row r="210" spans="1:14" x14ac:dyDescent="0.25">
      <c r="A210" s="8">
        <v>209</v>
      </c>
      <c r="B210" s="7" t="s">
        <v>1504</v>
      </c>
      <c r="C210" s="7" t="s">
        <v>1230</v>
      </c>
      <c r="D210" s="8" t="s">
        <v>799</v>
      </c>
      <c r="E210" s="7" t="s">
        <v>213</v>
      </c>
      <c r="F210" s="7" t="s">
        <v>1196</v>
      </c>
      <c r="G210" s="9">
        <v>28993</v>
      </c>
      <c r="H210" s="9">
        <v>39166</v>
      </c>
      <c r="I210" s="9" t="s">
        <v>1233</v>
      </c>
      <c r="J210" s="31">
        <v>95064</v>
      </c>
      <c r="K210" s="8">
        <v>4</v>
      </c>
      <c r="L210" s="28">
        <v>0.12</v>
      </c>
      <c r="M210" s="25" t="b">
        <f t="shared" si="6"/>
        <v>0</v>
      </c>
      <c r="N210" s="25" t="b">
        <f t="shared" si="7"/>
        <v>0</v>
      </c>
    </row>
    <row r="211" spans="1:14" x14ac:dyDescent="0.25">
      <c r="A211" s="8">
        <v>210</v>
      </c>
      <c r="B211" s="7" t="s">
        <v>1505</v>
      </c>
      <c r="C211" s="7" t="s">
        <v>1229</v>
      </c>
      <c r="D211" s="8" t="s">
        <v>799</v>
      </c>
      <c r="E211" s="7" t="s">
        <v>213</v>
      </c>
      <c r="F211" s="7" t="s">
        <v>1196</v>
      </c>
      <c r="G211" s="9">
        <v>26667</v>
      </c>
      <c r="H211" s="9">
        <v>39518</v>
      </c>
      <c r="I211" s="9" t="s">
        <v>1233</v>
      </c>
      <c r="J211" s="31">
        <v>29652</v>
      </c>
      <c r="K211" s="8">
        <v>2</v>
      </c>
      <c r="L211" s="28">
        <v>0.04</v>
      </c>
      <c r="M211" s="25" t="b">
        <f t="shared" si="6"/>
        <v>0</v>
      </c>
      <c r="N211" s="25" t="b">
        <f t="shared" si="7"/>
        <v>0</v>
      </c>
    </row>
    <row r="212" spans="1:14" x14ac:dyDescent="0.25">
      <c r="A212" s="8">
        <v>211</v>
      </c>
      <c r="B212" s="7" t="s">
        <v>1506</v>
      </c>
      <c r="C212" s="7" t="s">
        <v>792</v>
      </c>
      <c r="D212" s="8" t="s">
        <v>799</v>
      </c>
      <c r="E212" s="7" t="s">
        <v>213</v>
      </c>
      <c r="F212" s="7" t="s">
        <v>1197</v>
      </c>
      <c r="G212" s="9">
        <v>31768</v>
      </c>
      <c r="H212" s="9">
        <v>39168</v>
      </c>
      <c r="I212" s="9" t="s">
        <v>1233</v>
      </c>
      <c r="J212" s="31">
        <v>29160</v>
      </c>
      <c r="K212" s="8">
        <v>3</v>
      </c>
      <c r="L212" s="28">
        <v>0.08</v>
      </c>
      <c r="M212" s="25" t="b">
        <f t="shared" si="6"/>
        <v>0</v>
      </c>
      <c r="N212" s="25" t="b">
        <f t="shared" si="7"/>
        <v>0</v>
      </c>
    </row>
    <row r="213" spans="1:14" x14ac:dyDescent="0.25">
      <c r="A213" s="8">
        <v>212</v>
      </c>
      <c r="B213" s="7" t="s">
        <v>1507</v>
      </c>
      <c r="C213" s="7" t="s">
        <v>1228</v>
      </c>
      <c r="D213" s="8" t="s">
        <v>799</v>
      </c>
      <c r="E213" s="7" t="s">
        <v>213</v>
      </c>
      <c r="F213" s="7" t="s">
        <v>1197</v>
      </c>
      <c r="G213" s="9">
        <v>28434</v>
      </c>
      <c r="H213" s="9">
        <v>39012</v>
      </c>
      <c r="I213" s="9">
        <v>39012</v>
      </c>
      <c r="J213" s="31">
        <v>26966.400000000001</v>
      </c>
      <c r="K213" s="8" t="s">
        <v>1233</v>
      </c>
      <c r="L213" s="28">
        <v>0</v>
      </c>
      <c r="M213" s="25" t="b">
        <f t="shared" si="6"/>
        <v>0</v>
      </c>
      <c r="N213" s="25" t="b">
        <f t="shared" si="7"/>
        <v>0</v>
      </c>
    </row>
    <row r="214" spans="1:14" x14ac:dyDescent="0.25">
      <c r="A214" s="8">
        <v>213</v>
      </c>
      <c r="B214" s="7" t="s">
        <v>1508</v>
      </c>
      <c r="C214" s="7" t="s">
        <v>796</v>
      </c>
      <c r="D214" s="8" t="s">
        <v>799</v>
      </c>
      <c r="E214" s="7" t="s">
        <v>213</v>
      </c>
      <c r="F214" s="7" t="s">
        <v>1196</v>
      </c>
      <c r="G214" s="9">
        <v>30666</v>
      </c>
      <c r="H214" s="9">
        <v>38798</v>
      </c>
      <c r="I214" s="9" t="s">
        <v>1233</v>
      </c>
      <c r="J214" s="31">
        <v>87772.800000000003</v>
      </c>
      <c r="K214" s="8">
        <v>5</v>
      </c>
      <c r="L214" s="28">
        <v>0.15</v>
      </c>
      <c r="M214" s="25" t="b">
        <f t="shared" si="6"/>
        <v>0</v>
      </c>
      <c r="N214" s="25" t="b">
        <f t="shared" si="7"/>
        <v>0</v>
      </c>
    </row>
    <row r="215" spans="1:14" x14ac:dyDescent="0.25">
      <c r="A215" s="8">
        <v>214</v>
      </c>
      <c r="B215" s="7" t="s">
        <v>1509</v>
      </c>
      <c r="C215" s="7" t="s">
        <v>792</v>
      </c>
      <c r="D215" s="8" t="s">
        <v>799</v>
      </c>
      <c r="E215" s="7" t="s">
        <v>213</v>
      </c>
      <c r="F215" s="7" t="s">
        <v>1196</v>
      </c>
      <c r="G215" s="9">
        <v>23630</v>
      </c>
      <c r="H215" s="9">
        <v>39063</v>
      </c>
      <c r="I215" s="9">
        <v>39063</v>
      </c>
      <c r="J215" s="31">
        <v>95676</v>
      </c>
      <c r="K215" s="8">
        <v>2</v>
      </c>
      <c r="L215" s="28">
        <v>0.04</v>
      </c>
      <c r="M215" s="25" t="b">
        <f t="shared" si="6"/>
        <v>0</v>
      </c>
      <c r="N215" s="25" t="b">
        <f t="shared" si="7"/>
        <v>0</v>
      </c>
    </row>
    <row r="216" spans="1:14" x14ac:dyDescent="0.25">
      <c r="A216" s="8">
        <v>215</v>
      </c>
      <c r="B216" s="7" t="s">
        <v>1510</v>
      </c>
      <c r="C216" s="7" t="s">
        <v>795</v>
      </c>
      <c r="D216" s="8" t="s">
        <v>799</v>
      </c>
      <c r="E216" s="7" t="s">
        <v>213</v>
      </c>
      <c r="F216" s="7" t="s">
        <v>1196</v>
      </c>
      <c r="G216" s="9">
        <v>27939</v>
      </c>
      <c r="H216" s="9">
        <v>36600</v>
      </c>
      <c r="I216" s="9">
        <v>38057</v>
      </c>
      <c r="J216" s="31">
        <v>50208</v>
      </c>
      <c r="K216" s="8">
        <v>2</v>
      </c>
      <c r="L216" s="28">
        <v>0.04</v>
      </c>
      <c r="M216" s="25" t="b">
        <f t="shared" si="6"/>
        <v>0</v>
      </c>
      <c r="N216" s="25" t="b">
        <f t="shared" si="7"/>
        <v>0</v>
      </c>
    </row>
    <row r="217" spans="1:14" x14ac:dyDescent="0.25">
      <c r="A217" s="8">
        <v>216</v>
      </c>
      <c r="B217" s="7" t="s">
        <v>1511</v>
      </c>
      <c r="C217" s="7" t="s">
        <v>792</v>
      </c>
      <c r="D217" s="8" t="s">
        <v>799</v>
      </c>
      <c r="E217" s="7" t="s">
        <v>213</v>
      </c>
      <c r="F217" s="7" t="s">
        <v>1197</v>
      </c>
      <c r="G217" s="9">
        <v>29333</v>
      </c>
      <c r="H217" s="9">
        <v>36604</v>
      </c>
      <c r="I217" s="9">
        <v>38237</v>
      </c>
      <c r="J217" s="31">
        <v>56052</v>
      </c>
      <c r="K217" s="8">
        <v>3</v>
      </c>
      <c r="L217" s="28">
        <v>0.08</v>
      </c>
      <c r="M217" s="25" t="b">
        <f t="shared" si="6"/>
        <v>0</v>
      </c>
      <c r="N217" s="25" t="b">
        <f t="shared" si="7"/>
        <v>0</v>
      </c>
    </row>
    <row r="218" spans="1:14" x14ac:dyDescent="0.25">
      <c r="A218" s="8">
        <v>217</v>
      </c>
      <c r="B218" s="7" t="s">
        <v>1512</v>
      </c>
      <c r="C218" s="7" t="s">
        <v>1230</v>
      </c>
      <c r="D218" s="8" t="s">
        <v>799</v>
      </c>
      <c r="E218" s="7" t="s">
        <v>213</v>
      </c>
      <c r="F218" s="7" t="s">
        <v>1196</v>
      </c>
      <c r="G218" s="9">
        <v>25966</v>
      </c>
      <c r="H218" s="9">
        <v>38707</v>
      </c>
      <c r="I218" s="9">
        <v>38707</v>
      </c>
      <c r="J218" s="31">
        <v>82212</v>
      </c>
      <c r="K218" s="8">
        <v>5</v>
      </c>
      <c r="L218" s="28">
        <v>0.15</v>
      </c>
      <c r="M218" s="25" t="b">
        <f t="shared" si="6"/>
        <v>0</v>
      </c>
      <c r="N218" s="25" t="b">
        <f t="shared" si="7"/>
        <v>0</v>
      </c>
    </row>
    <row r="219" spans="1:14" x14ac:dyDescent="0.25">
      <c r="A219" s="8">
        <v>218</v>
      </c>
      <c r="B219" s="7" t="s">
        <v>1513</v>
      </c>
      <c r="C219" s="7" t="s">
        <v>794</v>
      </c>
      <c r="D219" s="8" t="s">
        <v>799</v>
      </c>
      <c r="E219" s="7" t="s">
        <v>213</v>
      </c>
      <c r="F219" s="7" t="s">
        <v>1196</v>
      </c>
      <c r="G219" s="9">
        <v>26694</v>
      </c>
      <c r="H219" s="9">
        <v>37326</v>
      </c>
      <c r="I219" s="9" t="s">
        <v>1233</v>
      </c>
      <c r="J219" s="31">
        <v>63324</v>
      </c>
      <c r="K219" s="8">
        <v>2</v>
      </c>
      <c r="L219" s="28">
        <v>0.04</v>
      </c>
      <c r="M219" s="25" t="b">
        <f t="shared" si="6"/>
        <v>0</v>
      </c>
      <c r="N219" s="25" t="b">
        <f t="shared" si="7"/>
        <v>1</v>
      </c>
    </row>
    <row r="220" spans="1:14" x14ac:dyDescent="0.25">
      <c r="A220" s="8">
        <v>219</v>
      </c>
      <c r="B220" s="7" t="s">
        <v>1514</v>
      </c>
      <c r="C220" s="7" t="s">
        <v>794</v>
      </c>
      <c r="D220" s="8" t="s">
        <v>799</v>
      </c>
      <c r="E220" s="7" t="s">
        <v>213</v>
      </c>
      <c r="F220" s="7" t="s">
        <v>1197</v>
      </c>
      <c r="G220" s="9">
        <v>28835</v>
      </c>
      <c r="H220" s="9">
        <v>37331</v>
      </c>
      <c r="I220" s="9" t="s">
        <v>1233</v>
      </c>
      <c r="J220" s="31">
        <v>75300</v>
      </c>
      <c r="K220" s="8">
        <v>3</v>
      </c>
      <c r="L220" s="28">
        <v>0.08</v>
      </c>
      <c r="M220" s="25" t="b">
        <f t="shared" si="6"/>
        <v>0</v>
      </c>
      <c r="N220" s="25" t="b">
        <f t="shared" si="7"/>
        <v>1</v>
      </c>
    </row>
    <row r="221" spans="1:14" x14ac:dyDescent="0.25">
      <c r="A221" s="8">
        <v>220</v>
      </c>
      <c r="B221" s="7" t="s">
        <v>1515</v>
      </c>
      <c r="C221" s="7" t="s">
        <v>1229</v>
      </c>
      <c r="D221" s="8" t="s">
        <v>799</v>
      </c>
      <c r="E221" s="7" t="s">
        <v>213</v>
      </c>
      <c r="F221" s="7" t="s">
        <v>1196</v>
      </c>
      <c r="G221" s="9">
        <v>26369</v>
      </c>
      <c r="H221" s="9">
        <v>38073</v>
      </c>
      <c r="I221" s="9">
        <v>39607</v>
      </c>
      <c r="J221" s="31">
        <v>47160</v>
      </c>
      <c r="K221" s="8">
        <v>2</v>
      </c>
      <c r="L221" s="28">
        <v>0.04</v>
      </c>
      <c r="M221" s="25" t="b">
        <f t="shared" si="6"/>
        <v>0</v>
      </c>
      <c r="N221" s="25" t="b">
        <f t="shared" si="7"/>
        <v>0</v>
      </c>
    </row>
    <row r="222" spans="1:14" x14ac:dyDescent="0.25">
      <c r="A222" s="8">
        <v>221</v>
      </c>
      <c r="B222" s="7" t="s">
        <v>1516</v>
      </c>
      <c r="C222" s="7" t="s">
        <v>1230</v>
      </c>
      <c r="D222" s="8" t="s">
        <v>799</v>
      </c>
      <c r="E222" s="7" t="s">
        <v>213</v>
      </c>
      <c r="F222" s="7" t="s">
        <v>1197</v>
      </c>
      <c r="G222" s="9">
        <v>26692</v>
      </c>
      <c r="H222" s="9">
        <v>39538</v>
      </c>
      <c r="I222" s="9" t="s">
        <v>1233</v>
      </c>
      <c r="J222" s="31">
        <v>75336</v>
      </c>
      <c r="K222" s="8">
        <v>4</v>
      </c>
      <c r="L222" s="28">
        <v>0.12</v>
      </c>
      <c r="M222" s="25" t="b">
        <f t="shared" si="6"/>
        <v>0</v>
      </c>
      <c r="N222" s="25" t="b">
        <f t="shared" si="7"/>
        <v>0</v>
      </c>
    </row>
    <row r="223" spans="1:14" x14ac:dyDescent="0.25">
      <c r="A223" s="8">
        <v>222</v>
      </c>
      <c r="B223" s="7" t="s">
        <v>1517</v>
      </c>
      <c r="C223" s="7" t="s">
        <v>796</v>
      </c>
      <c r="D223" s="8" t="s">
        <v>799</v>
      </c>
      <c r="E223" s="7" t="s">
        <v>213</v>
      </c>
      <c r="F223" s="7" t="s">
        <v>1197</v>
      </c>
      <c r="G223" s="13">
        <v>26289</v>
      </c>
      <c r="H223" s="13">
        <v>40603</v>
      </c>
      <c r="I223" s="9" t="s">
        <v>1233</v>
      </c>
      <c r="J223" s="31">
        <v>53112</v>
      </c>
      <c r="K223" s="8">
        <v>1</v>
      </c>
      <c r="L223" s="28">
        <v>0</v>
      </c>
      <c r="M223" s="25" t="b">
        <f t="shared" si="6"/>
        <v>0</v>
      </c>
      <c r="N223" s="25" t="b">
        <f t="shared" si="7"/>
        <v>0</v>
      </c>
    </row>
    <row r="224" spans="1:14" x14ac:dyDescent="0.25">
      <c r="A224" s="8">
        <v>223</v>
      </c>
      <c r="B224" s="7" t="s">
        <v>1518</v>
      </c>
      <c r="C224" s="7" t="s">
        <v>1228</v>
      </c>
      <c r="D224" s="8" t="s">
        <v>799</v>
      </c>
      <c r="E224" s="7" t="s">
        <v>213</v>
      </c>
      <c r="F224" s="7" t="s">
        <v>1196</v>
      </c>
      <c r="G224" s="9">
        <v>29327</v>
      </c>
      <c r="H224" s="9">
        <v>41025</v>
      </c>
      <c r="I224" s="9" t="s">
        <v>1233</v>
      </c>
      <c r="J224" s="31">
        <v>70692</v>
      </c>
      <c r="K224" s="8">
        <v>1</v>
      </c>
      <c r="L224" s="28">
        <v>0</v>
      </c>
      <c r="M224" s="25" t="b">
        <f t="shared" si="6"/>
        <v>0</v>
      </c>
      <c r="N224" s="25" t="b">
        <f t="shared" si="7"/>
        <v>0</v>
      </c>
    </row>
    <row r="225" spans="1:14" x14ac:dyDescent="0.25">
      <c r="A225" s="8">
        <v>224</v>
      </c>
      <c r="B225" s="7" t="s">
        <v>1519</v>
      </c>
      <c r="C225" s="7" t="s">
        <v>794</v>
      </c>
      <c r="D225" s="8" t="s">
        <v>799</v>
      </c>
      <c r="E225" s="7" t="s">
        <v>213</v>
      </c>
      <c r="F225" s="7" t="s">
        <v>1197</v>
      </c>
      <c r="G225" s="9">
        <v>31087</v>
      </c>
      <c r="H225" s="9">
        <v>41026</v>
      </c>
      <c r="I225" s="9" t="s">
        <v>1233</v>
      </c>
      <c r="J225" s="31">
        <v>31428</v>
      </c>
      <c r="K225" s="8">
        <v>5</v>
      </c>
      <c r="L225" s="28">
        <v>0.15</v>
      </c>
      <c r="M225" s="25" t="b">
        <f t="shared" si="6"/>
        <v>0</v>
      </c>
      <c r="N225" s="25" t="b">
        <f t="shared" si="7"/>
        <v>1</v>
      </c>
    </row>
    <row r="226" spans="1:14" x14ac:dyDescent="0.25">
      <c r="A226" s="8">
        <v>225</v>
      </c>
      <c r="B226" s="7" t="s">
        <v>1520</v>
      </c>
      <c r="C226" s="7" t="s">
        <v>795</v>
      </c>
      <c r="D226" s="8" t="s">
        <v>799</v>
      </c>
      <c r="E226" s="7" t="s">
        <v>213</v>
      </c>
      <c r="F226" s="7" t="s">
        <v>1197</v>
      </c>
      <c r="G226" s="9">
        <v>26019</v>
      </c>
      <c r="H226" s="9">
        <v>39816</v>
      </c>
      <c r="I226" s="9">
        <v>39816</v>
      </c>
      <c r="J226" s="31">
        <v>27996</v>
      </c>
      <c r="K226" s="8">
        <v>4</v>
      </c>
      <c r="L226" s="28">
        <v>0.12</v>
      </c>
      <c r="M226" s="25" t="b">
        <f t="shared" si="6"/>
        <v>0</v>
      </c>
      <c r="N226" s="25" t="b">
        <f t="shared" si="7"/>
        <v>0</v>
      </c>
    </row>
    <row r="227" spans="1:14" x14ac:dyDescent="0.25">
      <c r="A227" s="8">
        <v>226</v>
      </c>
      <c r="B227" s="7" t="s">
        <v>1521</v>
      </c>
      <c r="C227" s="7" t="s">
        <v>793</v>
      </c>
      <c r="D227" s="8" t="s">
        <v>799</v>
      </c>
      <c r="E227" s="7" t="s">
        <v>213</v>
      </c>
      <c r="F227" s="7" t="s">
        <v>1196</v>
      </c>
      <c r="G227" s="9">
        <v>32332</v>
      </c>
      <c r="H227" s="9">
        <v>39539</v>
      </c>
      <c r="I227" s="9">
        <v>40313</v>
      </c>
      <c r="J227" s="31">
        <v>75972</v>
      </c>
      <c r="K227" s="8">
        <v>3</v>
      </c>
      <c r="L227" s="28">
        <v>0.08</v>
      </c>
      <c r="M227" s="25" t="b">
        <f t="shared" si="6"/>
        <v>0</v>
      </c>
      <c r="N227" s="25" t="b">
        <f t="shared" si="7"/>
        <v>0</v>
      </c>
    </row>
    <row r="228" spans="1:14" x14ac:dyDescent="0.25">
      <c r="A228" s="8">
        <v>227</v>
      </c>
      <c r="B228" s="7" t="s">
        <v>1522</v>
      </c>
      <c r="C228" s="7" t="s">
        <v>791</v>
      </c>
      <c r="D228" s="8" t="s">
        <v>799</v>
      </c>
      <c r="E228" s="7" t="s">
        <v>213</v>
      </c>
      <c r="F228" s="7" t="s">
        <v>1197</v>
      </c>
      <c r="G228" s="9">
        <v>27394</v>
      </c>
      <c r="H228" s="9">
        <v>40269</v>
      </c>
      <c r="I228" s="9" t="s">
        <v>1233</v>
      </c>
      <c r="J228" s="31">
        <v>103512</v>
      </c>
      <c r="K228" s="8">
        <v>3</v>
      </c>
      <c r="L228" s="28">
        <v>0.08</v>
      </c>
      <c r="M228" s="25" t="b">
        <f t="shared" si="6"/>
        <v>0</v>
      </c>
      <c r="N228" s="25" t="b">
        <f t="shared" si="7"/>
        <v>0</v>
      </c>
    </row>
    <row r="229" spans="1:14" x14ac:dyDescent="0.25">
      <c r="A229" s="8">
        <v>228</v>
      </c>
      <c r="B229" s="7" t="s">
        <v>1523</v>
      </c>
      <c r="C229" s="7" t="s">
        <v>791</v>
      </c>
      <c r="D229" s="8" t="s">
        <v>799</v>
      </c>
      <c r="E229" s="7" t="s">
        <v>213</v>
      </c>
      <c r="F229" s="7" t="s">
        <v>1197</v>
      </c>
      <c r="G229" s="9">
        <v>28741</v>
      </c>
      <c r="H229" s="9">
        <v>40298</v>
      </c>
      <c r="I229" s="9">
        <v>40988</v>
      </c>
      <c r="J229" s="31">
        <v>29292</v>
      </c>
      <c r="K229" s="8">
        <v>3</v>
      </c>
      <c r="L229" s="28">
        <v>0.08</v>
      </c>
      <c r="M229" s="25" t="b">
        <f t="shared" si="6"/>
        <v>0</v>
      </c>
      <c r="N229" s="25" t="b">
        <f t="shared" si="7"/>
        <v>0</v>
      </c>
    </row>
    <row r="230" spans="1:14" x14ac:dyDescent="0.25">
      <c r="A230" s="8">
        <v>229</v>
      </c>
      <c r="B230" s="7" t="s">
        <v>1524</v>
      </c>
      <c r="C230" s="7" t="s">
        <v>791</v>
      </c>
      <c r="D230" s="8" t="s">
        <v>799</v>
      </c>
      <c r="E230" s="7" t="s">
        <v>213</v>
      </c>
      <c r="F230" s="7" t="s">
        <v>1197</v>
      </c>
      <c r="G230" s="9">
        <v>30874</v>
      </c>
      <c r="H230" s="9">
        <v>38813</v>
      </c>
      <c r="I230" s="9">
        <v>40330</v>
      </c>
      <c r="J230" s="31">
        <v>38868</v>
      </c>
      <c r="K230" s="8">
        <v>2</v>
      </c>
      <c r="L230" s="28">
        <v>0.04</v>
      </c>
      <c r="M230" s="25" t="b">
        <f t="shared" si="6"/>
        <v>0</v>
      </c>
      <c r="N230" s="25" t="b">
        <f t="shared" si="7"/>
        <v>0</v>
      </c>
    </row>
    <row r="231" spans="1:14" x14ac:dyDescent="0.25">
      <c r="A231" s="8">
        <v>230</v>
      </c>
      <c r="B231" s="7" t="s">
        <v>1525</v>
      </c>
      <c r="C231" s="7" t="s">
        <v>1231</v>
      </c>
      <c r="D231" s="8" t="s">
        <v>799</v>
      </c>
      <c r="E231" s="7" t="s">
        <v>213</v>
      </c>
      <c r="F231" s="7" t="s">
        <v>1196</v>
      </c>
      <c r="G231" s="9">
        <v>30284</v>
      </c>
      <c r="H231" s="9">
        <v>38816</v>
      </c>
      <c r="I231" s="9" t="s">
        <v>1233</v>
      </c>
      <c r="J231" s="31">
        <v>53904</v>
      </c>
      <c r="K231" s="8">
        <v>1</v>
      </c>
      <c r="L231" s="28">
        <v>0</v>
      </c>
      <c r="M231" s="25" t="b">
        <f t="shared" si="6"/>
        <v>0</v>
      </c>
      <c r="N231" s="25" t="b">
        <f t="shared" si="7"/>
        <v>1</v>
      </c>
    </row>
    <row r="232" spans="1:14" x14ac:dyDescent="0.25">
      <c r="A232" s="8">
        <v>231</v>
      </c>
      <c r="B232" s="7" t="s">
        <v>1526</v>
      </c>
      <c r="C232" s="7" t="s">
        <v>791</v>
      </c>
      <c r="D232" s="8" t="s">
        <v>799</v>
      </c>
      <c r="E232" s="7" t="s">
        <v>213</v>
      </c>
      <c r="F232" s="7" t="s">
        <v>1196</v>
      </c>
      <c r="G232" s="9">
        <v>25810</v>
      </c>
      <c r="H232" s="9">
        <v>36269</v>
      </c>
      <c r="I232" s="9">
        <v>36530</v>
      </c>
      <c r="J232" s="31">
        <v>57828</v>
      </c>
      <c r="K232" s="8">
        <v>1</v>
      </c>
      <c r="L232" s="28">
        <v>0</v>
      </c>
      <c r="M232" s="25" t="b">
        <f t="shared" si="6"/>
        <v>0</v>
      </c>
      <c r="N232" s="25" t="b">
        <f t="shared" si="7"/>
        <v>0</v>
      </c>
    </row>
    <row r="233" spans="1:14" x14ac:dyDescent="0.25">
      <c r="A233" s="8">
        <v>232</v>
      </c>
      <c r="B233" s="7" t="s">
        <v>1527</v>
      </c>
      <c r="C233" s="7" t="s">
        <v>1228</v>
      </c>
      <c r="D233" s="8" t="s">
        <v>799</v>
      </c>
      <c r="E233" s="7" t="s">
        <v>213</v>
      </c>
      <c r="F233" s="7" t="s">
        <v>1196</v>
      </c>
      <c r="G233" s="9">
        <v>27458</v>
      </c>
      <c r="H233" s="9">
        <v>37495</v>
      </c>
      <c r="I233" s="9">
        <v>37495</v>
      </c>
      <c r="J233" s="31">
        <v>73596</v>
      </c>
      <c r="K233" s="8">
        <v>4</v>
      </c>
      <c r="L233" s="28">
        <v>0.12</v>
      </c>
      <c r="M233" s="25" t="b">
        <f t="shared" si="6"/>
        <v>0</v>
      </c>
      <c r="N233" s="25" t="b">
        <f t="shared" si="7"/>
        <v>0</v>
      </c>
    </row>
    <row r="234" spans="1:14" x14ac:dyDescent="0.25">
      <c r="A234" s="8">
        <v>233</v>
      </c>
      <c r="B234" s="7" t="s">
        <v>1528</v>
      </c>
      <c r="C234" s="7" t="s">
        <v>1228</v>
      </c>
      <c r="D234" s="8" t="s">
        <v>799</v>
      </c>
      <c r="E234" s="7" t="s">
        <v>213</v>
      </c>
      <c r="F234" s="7" t="s">
        <v>1196</v>
      </c>
      <c r="G234" s="9">
        <v>27524</v>
      </c>
      <c r="H234" s="9">
        <v>37742</v>
      </c>
      <c r="I234" s="9">
        <v>37742</v>
      </c>
      <c r="J234" s="31">
        <v>69120</v>
      </c>
      <c r="K234" s="8">
        <v>3</v>
      </c>
      <c r="L234" s="28">
        <v>0.08</v>
      </c>
      <c r="M234" s="25" t="b">
        <f t="shared" si="6"/>
        <v>0</v>
      </c>
      <c r="N234" s="25" t="b">
        <f t="shared" si="7"/>
        <v>0</v>
      </c>
    </row>
    <row r="235" spans="1:14" x14ac:dyDescent="0.25">
      <c r="A235" s="8">
        <v>234</v>
      </c>
      <c r="B235" s="7" t="s">
        <v>1529</v>
      </c>
      <c r="C235" s="7" t="s">
        <v>1228</v>
      </c>
      <c r="D235" s="8" t="s">
        <v>799</v>
      </c>
      <c r="E235" s="7" t="s">
        <v>213</v>
      </c>
      <c r="F235" s="7" t="s">
        <v>1196</v>
      </c>
      <c r="G235" s="9">
        <v>28208</v>
      </c>
      <c r="H235" s="9">
        <v>37730</v>
      </c>
      <c r="I235" s="9" t="s">
        <v>1233</v>
      </c>
      <c r="J235" s="31">
        <v>10670.4</v>
      </c>
      <c r="K235" s="8">
        <v>1</v>
      </c>
      <c r="L235" s="28">
        <v>0</v>
      </c>
      <c r="M235" s="25" t="b">
        <f t="shared" si="6"/>
        <v>0</v>
      </c>
      <c r="N235" s="25" t="b">
        <f t="shared" si="7"/>
        <v>0</v>
      </c>
    </row>
    <row r="236" spans="1:14" x14ac:dyDescent="0.25">
      <c r="A236" s="8">
        <v>235</v>
      </c>
      <c r="B236" s="7" t="s">
        <v>1530</v>
      </c>
      <c r="C236" s="7" t="s">
        <v>1228</v>
      </c>
      <c r="D236" s="8" t="s">
        <v>799</v>
      </c>
      <c r="E236" s="7" t="s">
        <v>213</v>
      </c>
      <c r="F236" s="7" t="s">
        <v>1196</v>
      </c>
      <c r="G236" s="9">
        <v>29300</v>
      </c>
      <c r="H236" s="9">
        <v>38809</v>
      </c>
      <c r="I236" s="9">
        <v>41198</v>
      </c>
      <c r="J236" s="31">
        <v>91900.800000000003</v>
      </c>
      <c r="K236" s="8">
        <v>1</v>
      </c>
      <c r="L236" s="28">
        <v>0</v>
      </c>
      <c r="M236" s="25" t="b">
        <f t="shared" si="6"/>
        <v>0</v>
      </c>
      <c r="N236" s="25" t="b">
        <f t="shared" si="7"/>
        <v>0</v>
      </c>
    </row>
    <row r="237" spans="1:14" x14ac:dyDescent="0.25">
      <c r="A237" s="8">
        <v>236</v>
      </c>
      <c r="B237" s="7" t="s">
        <v>1531</v>
      </c>
      <c r="C237" s="7" t="s">
        <v>796</v>
      </c>
      <c r="D237" s="8" t="s">
        <v>799</v>
      </c>
      <c r="E237" s="7" t="s">
        <v>213</v>
      </c>
      <c r="F237" s="7" t="s">
        <v>1197</v>
      </c>
      <c r="G237" s="9">
        <v>28735</v>
      </c>
      <c r="H237" s="9">
        <v>38821</v>
      </c>
      <c r="I237" s="9">
        <v>40242</v>
      </c>
      <c r="J237" s="31">
        <v>78864</v>
      </c>
      <c r="K237" s="8">
        <v>1</v>
      </c>
      <c r="L237" s="28">
        <v>0</v>
      </c>
      <c r="M237" s="25" t="b">
        <f t="shared" si="6"/>
        <v>0</v>
      </c>
      <c r="N237" s="25" t="b">
        <f t="shared" si="7"/>
        <v>0</v>
      </c>
    </row>
    <row r="238" spans="1:14" x14ac:dyDescent="0.25">
      <c r="A238" s="8">
        <v>237</v>
      </c>
      <c r="B238" s="7" t="s">
        <v>1532</v>
      </c>
      <c r="C238" s="7" t="s">
        <v>796</v>
      </c>
      <c r="D238" s="8" t="s">
        <v>799</v>
      </c>
      <c r="E238" s="7" t="s">
        <v>213</v>
      </c>
      <c r="F238" s="7" t="s">
        <v>1196</v>
      </c>
      <c r="G238" s="9">
        <v>26619</v>
      </c>
      <c r="H238" s="9">
        <v>38832</v>
      </c>
      <c r="I238" s="9">
        <v>41078</v>
      </c>
      <c r="J238" s="31">
        <v>35304</v>
      </c>
      <c r="K238" s="8">
        <v>5</v>
      </c>
      <c r="L238" s="28">
        <v>0.15</v>
      </c>
      <c r="M238" s="25" t="b">
        <f t="shared" si="6"/>
        <v>0</v>
      </c>
      <c r="N238" s="25" t="b">
        <f t="shared" si="7"/>
        <v>0</v>
      </c>
    </row>
    <row r="239" spans="1:14" x14ac:dyDescent="0.25">
      <c r="A239" s="8">
        <v>238</v>
      </c>
      <c r="B239" s="7" t="s">
        <v>1533</v>
      </c>
      <c r="C239" s="7" t="s">
        <v>1229</v>
      </c>
      <c r="D239" s="8" t="s">
        <v>799</v>
      </c>
      <c r="E239" s="7" t="s">
        <v>213</v>
      </c>
      <c r="F239" s="7" t="s">
        <v>1196</v>
      </c>
      <c r="G239" s="9">
        <v>29330</v>
      </c>
      <c r="H239" s="9">
        <v>39189</v>
      </c>
      <c r="I239" s="9" t="s">
        <v>1233</v>
      </c>
      <c r="J239" s="31">
        <v>76620</v>
      </c>
      <c r="K239" s="8">
        <v>2</v>
      </c>
      <c r="L239" s="28">
        <v>0.04</v>
      </c>
      <c r="M239" s="25" t="b">
        <f t="shared" si="6"/>
        <v>0</v>
      </c>
      <c r="N239" s="25" t="b">
        <f t="shared" si="7"/>
        <v>0</v>
      </c>
    </row>
    <row r="240" spans="1:14" x14ac:dyDescent="0.25">
      <c r="A240" s="8">
        <v>239</v>
      </c>
      <c r="B240" s="7" t="s">
        <v>1534</v>
      </c>
      <c r="C240" s="7" t="s">
        <v>793</v>
      </c>
      <c r="D240" s="8" t="s">
        <v>799</v>
      </c>
      <c r="E240" s="7" t="s">
        <v>213</v>
      </c>
      <c r="F240" s="7" t="s">
        <v>1197</v>
      </c>
      <c r="G240" s="9">
        <v>32274</v>
      </c>
      <c r="H240" s="9">
        <v>39545</v>
      </c>
      <c r="I240" s="9" t="s">
        <v>1233</v>
      </c>
      <c r="J240" s="31">
        <v>101004</v>
      </c>
      <c r="K240" s="8">
        <v>2</v>
      </c>
      <c r="L240" s="28">
        <v>0.04</v>
      </c>
      <c r="M240" s="25" t="b">
        <f t="shared" si="6"/>
        <v>0</v>
      </c>
      <c r="N240" s="25" t="b">
        <f t="shared" si="7"/>
        <v>0</v>
      </c>
    </row>
    <row r="241" spans="1:14" x14ac:dyDescent="0.25">
      <c r="A241" s="8">
        <v>240</v>
      </c>
      <c r="B241" s="7" t="s">
        <v>1535</v>
      </c>
      <c r="C241" s="7" t="s">
        <v>792</v>
      </c>
      <c r="D241" s="8" t="s">
        <v>799</v>
      </c>
      <c r="E241" s="7" t="s">
        <v>213</v>
      </c>
      <c r="F241" s="7" t="s">
        <v>1197</v>
      </c>
      <c r="G241" s="9">
        <v>27888</v>
      </c>
      <c r="H241" s="9">
        <v>40270</v>
      </c>
      <c r="I241" s="9" t="s">
        <v>1233</v>
      </c>
      <c r="J241" s="31">
        <v>42360</v>
      </c>
      <c r="K241" s="8">
        <v>5</v>
      </c>
      <c r="L241" s="28">
        <v>0.15</v>
      </c>
      <c r="M241" s="25" t="b">
        <f t="shared" si="6"/>
        <v>0</v>
      </c>
      <c r="N241" s="25" t="b">
        <f t="shared" si="7"/>
        <v>0</v>
      </c>
    </row>
    <row r="242" spans="1:14" x14ac:dyDescent="0.25">
      <c r="A242" s="8">
        <v>241</v>
      </c>
      <c r="B242" s="7" t="s">
        <v>1536</v>
      </c>
      <c r="C242" s="7" t="s">
        <v>791</v>
      </c>
      <c r="D242" s="8" t="s">
        <v>799</v>
      </c>
      <c r="E242" s="7" t="s">
        <v>213</v>
      </c>
      <c r="F242" s="7" t="s">
        <v>1197</v>
      </c>
      <c r="G242" s="9">
        <v>29880</v>
      </c>
      <c r="H242" s="9">
        <v>40634</v>
      </c>
      <c r="I242" s="9">
        <v>40864</v>
      </c>
      <c r="J242" s="31">
        <v>56928</v>
      </c>
      <c r="K242" s="8">
        <v>3</v>
      </c>
      <c r="L242" s="28">
        <v>0.08</v>
      </c>
      <c r="M242" s="25" t="b">
        <f t="shared" si="6"/>
        <v>0</v>
      </c>
      <c r="N242" s="25" t="b">
        <f t="shared" si="7"/>
        <v>0</v>
      </c>
    </row>
    <row r="243" spans="1:14" x14ac:dyDescent="0.25">
      <c r="A243" s="8">
        <v>242</v>
      </c>
      <c r="B243" s="7" t="s">
        <v>1537</v>
      </c>
      <c r="C243" s="7" t="s">
        <v>796</v>
      </c>
      <c r="D243" s="8" t="s">
        <v>799</v>
      </c>
      <c r="E243" s="7" t="s">
        <v>213</v>
      </c>
      <c r="F243" s="7" t="s">
        <v>1196</v>
      </c>
      <c r="G243" s="9">
        <v>32387</v>
      </c>
      <c r="H243" s="9">
        <v>41056</v>
      </c>
      <c r="I243" s="9">
        <v>41185</v>
      </c>
      <c r="J243" s="31">
        <v>26812.799999999999</v>
      </c>
      <c r="K243" s="8">
        <v>4</v>
      </c>
      <c r="L243" s="28">
        <v>0.12</v>
      </c>
      <c r="M243" s="25" t="b">
        <f t="shared" si="6"/>
        <v>0</v>
      </c>
      <c r="N243" s="25" t="b">
        <f t="shared" si="7"/>
        <v>0</v>
      </c>
    </row>
    <row r="244" spans="1:14" x14ac:dyDescent="0.25">
      <c r="A244" s="8">
        <v>243</v>
      </c>
      <c r="B244" s="7" t="s">
        <v>1538</v>
      </c>
      <c r="C244" s="7" t="s">
        <v>1230</v>
      </c>
      <c r="D244" s="8" t="s">
        <v>799</v>
      </c>
      <c r="E244" s="7" t="s">
        <v>213</v>
      </c>
      <c r="F244" s="7" t="s">
        <v>1197</v>
      </c>
      <c r="G244" s="9">
        <v>27600</v>
      </c>
      <c r="H244" s="9">
        <v>40043</v>
      </c>
      <c r="I244" s="9">
        <v>40043</v>
      </c>
      <c r="J244" s="31">
        <v>97212</v>
      </c>
      <c r="K244" s="8">
        <v>4</v>
      </c>
      <c r="L244" s="28">
        <v>0.12</v>
      </c>
      <c r="M244" s="25" t="b">
        <f t="shared" si="6"/>
        <v>0</v>
      </c>
      <c r="N244" s="25" t="b">
        <f t="shared" si="7"/>
        <v>0</v>
      </c>
    </row>
    <row r="245" spans="1:14" x14ac:dyDescent="0.25">
      <c r="A245" s="8">
        <v>244</v>
      </c>
      <c r="B245" s="7" t="s">
        <v>1539</v>
      </c>
      <c r="C245" s="7" t="s">
        <v>1228</v>
      </c>
      <c r="D245" s="8" t="s">
        <v>799</v>
      </c>
      <c r="E245" s="7" t="s">
        <v>213</v>
      </c>
      <c r="F245" s="7" t="s">
        <v>1197</v>
      </c>
      <c r="G245" s="9">
        <v>28358</v>
      </c>
      <c r="H245" s="9">
        <v>40301</v>
      </c>
      <c r="I245" s="9">
        <v>40919</v>
      </c>
      <c r="J245" s="31">
        <v>53124</v>
      </c>
      <c r="K245" s="8">
        <v>2</v>
      </c>
      <c r="L245" s="28">
        <v>0.04</v>
      </c>
      <c r="M245" s="25" t="b">
        <f t="shared" si="6"/>
        <v>0</v>
      </c>
      <c r="N245" s="25" t="b">
        <f t="shared" si="7"/>
        <v>0</v>
      </c>
    </row>
    <row r="246" spans="1:14" x14ac:dyDescent="0.25">
      <c r="A246" s="8">
        <v>245</v>
      </c>
      <c r="B246" s="7" t="s">
        <v>1540</v>
      </c>
      <c r="C246" s="7" t="s">
        <v>1230</v>
      </c>
      <c r="D246" s="8" t="s">
        <v>799</v>
      </c>
      <c r="E246" s="7" t="s">
        <v>213</v>
      </c>
      <c r="F246" s="7" t="s">
        <v>1197</v>
      </c>
      <c r="G246" s="9">
        <v>32503</v>
      </c>
      <c r="H246" s="9">
        <v>40302</v>
      </c>
      <c r="I246" s="9" t="s">
        <v>1233</v>
      </c>
      <c r="J246" s="31">
        <v>55542</v>
      </c>
      <c r="K246" s="8">
        <v>5</v>
      </c>
      <c r="L246" s="28">
        <v>0.15</v>
      </c>
      <c r="M246" s="25" t="b">
        <f t="shared" si="6"/>
        <v>0</v>
      </c>
      <c r="N246" s="25" t="b">
        <f t="shared" si="7"/>
        <v>0</v>
      </c>
    </row>
    <row r="247" spans="1:14" x14ac:dyDescent="0.25">
      <c r="A247" s="8">
        <v>246</v>
      </c>
      <c r="B247" s="7" t="s">
        <v>1541</v>
      </c>
      <c r="C247" s="7" t="s">
        <v>1231</v>
      </c>
      <c r="D247" s="8" t="s">
        <v>799</v>
      </c>
      <c r="E247" s="7" t="s">
        <v>213</v>
      </c>
      <c r="F247" s="7" t="s">
        <v>1197</v>
      </c>
      <c r="G247" s="9">
        <v>28314</v>
      </c>
      <c r="H247" s="9">
        <v>40312</v>
      </c>
      <c r="I247" s="9" t="s">
        <v>1233</v>
      </c>
      <c r="J247" s="31">
        <v>88140</v>
      </c>
      <c r="K247" s="8">
        <v>3</v>
      </c>
      <c r="L247" s="28">
        <v>0.08</v>
      </c>
      <c r="M247" s="25" t="b">
        <f t="shared" si="6"/>
        <v>0</v>
      </c>
      <c r="N247" s="25" t="b">
        <f t="shared" si="7"/>
        <v>1</v>
      </c>
    </row>
    <row r="248" spans="1:14" x14ac:dyDescent="0.25">
      <c r="A248" s="8">
        <v>247</v>
      </c>
      <c r="B248" s="7" t="s">
        <v>1542</v>
      </c>
      <c r="C248" s="7" t="s">
        <v>793</v>
      </c>
      <c r="D248" s="8" t="s">
        <v>799</v>
      </c>
      <c r="E248" s="7" t="s">
        <v>213</v>
      </c>
      <c r="F248" s="7" t="s">
        <v>1197</v>
      </c>
      <c r="G248" s="9">
        <v>29021</v>
      </c>
      <c r="H248" s="9">
        <v>38461</v>
      </c>
      <c r="I248" s="9">
        <v>38461</v>
      </c>
      <c r="J248" s="31">
        <v>92292</v>
      </c>
      <c r="K248" s="8">
        <v>1</v>
      </c>
      <c r="L248" s="28">
        <v>0</v>
      </c>
      <c r="M248" s="25" t="b">
        <f t="shared" si="6"/>
        <v>0</v>
      </c>
      <c r="N248" s="25" t="b">
        <f t="shared" si="7"/>
        <v>0</v>
      </c>
    </row>
    <row r="249" spans="1:14" x14ac:dyDescent="0.25">
      <c r="A249" s="8">
        <v>248</v>
      </c>
      <c r="B249" s="7" t="s">
        <v>1543</v>
      </c>
      <c r="C249" s="7" t="s">
        <v>1229</v>
      </c>
      <c r="D249" s="8" t="s">
        <v>799</v>
      </c>
      <c r="E249" s="7" t="s">
        <v>213</v>
      </c>
      <c r="F249" s="7" t="s">
        <v>1197</v>
      </c>
      <c r="G249" s="9">
        <v>25417</v>
      </c>
      <c r="H249" s="9">
        <v>35932</v>
      </c>
      <c r="I249" s="9">
        <v>37137</v>
      </c>
      <c r="J249" s="31">
        <v>107688</v>
      </c>
      <c r="K249" s="8">
        <v>5</v>
      </c>
      <c r="L249" s="28">
        <v>0.15</v>
      </c>
      <c r="M249" s="25" t="b">
        <f t="shared" si="6"/>
        <v>0</v>
      </c>
      <c r="N249" s="25" t="b">
        <f t="shared" si="7"/>
        <v>0</v>
      </c>
    </row>
    <row r="250" spans="1:14" x14ac:dyDescent="0.25">
      <c r="A250" s="8">
        <v>249</v>
      </c>
      <c r="B250" s="7" t="s">
        <v>1544</v>
      </c>
      <c r="C250" s="7" t="s">
        <v>1229</v>
      </c>
      <c r="D250" s="8" t="s">
        <v>799</v>
      </c>
      <c r="E250" s="7" t="s">
        <v>213</v>
      </c>
      <c r="F250" s="7" t="s">
        <v>1196</v>
      </c>
      <c r="G250" s="9">
        <v>27374</v>
      </c>
      <c r="H250" s="9">
        <v>35938</v>
      </c>
      <c r="I250" s="9">
        <v>40291</v>
      </c>
      <c r="J250" s="31">
        <v>66540</v>
      </c>
      <c r="K250" s="8">
        <v>5</v>
      </c>
      <c r="L250" s="28">
        <v>0.15</v>
      </c>
      <c r="M250" s="25" t="b">
        <f t="shared" si="6"/>
        <v>0</v>
      </c>
      <c r="N250" s="25" t="b">
        <f t="shared" si="7"/>
        <v>0</v>
      </c>
    </row>
    <row r="251" spans="1:14" x14ac:dyDescent="0.25">
      <c r="A251" s="8">
        <v>250</v>
      </c>
      <c r="B251" s="7" t="s">
        <v>1545</v>
      </c>
      <c r="C251" s="7" t="s">
        <v>1229</v>
      </c>
      <c r="D251" s="8" t="s">
        <v>799</v>
      </c>
      <c r="E251" s="7" t="s">
        <v>213</v>
      </c>
      <c r="F251" s="7" t="s">
        <v>1197</v>
      </c>
      <c r="G251" s="9">
        <v>28313</v>
      </c>
      <c r="H251" s="9">
        <v>36283</v>
      </c>
      <c r="I251" s="9" t="s">
        <v>1233</v>
      </c>
      <c r="J251" s="31">
        <v>30156</v>
      </c>
      <c r="K251" s="8">
        <v>5</v>
      </c>
      <c r="L251" s="28">
        <v>0.15</v>
      </c>
      <c r="M251" s="25" t="b">
        <f t="shared" si="6"/>
        <v>0</v>
      </c>
      <c r="N251" s="25" t="b">
        <f t="shared" si="7"/>
        <v>0</v>
      </c>
    </row>
    <row r="252" spans="1:14" x14ac:dyDescent="0.25">
      <c r="A252" s="8">
        <v>251</v>
      </c>
      <c r="B252" s="7" t="s">
        <v>1546</v>
      </c>
      <c r="C252" s="7" t="s">
        <v>1228</v>
      </c>
      <c r="D252" s="8" t="s">
        <v>799</v>
      </c>
      <c r="E252" s="7" t="s">
        <v>213</v>
      </c>
      <c r="F252" s="7" t="s">
        <v>1196</v>
      </c>
      <c r="G252" s="9">
        <v>24502</v>
      </c>
      <c r="H252" s="9">
        <v>36305</v>
      </c>
      <c r="I252" s="9" t="s">
        <v>1233</v>
      </c>
      <c r="J252" s="31">
        <v>11308.8</v>
      </c>
      <c r="K252" s="8">
        <v>4</v>
      </c>
      <c r="L252" s="28">
        <v>0.12</v>
      </c>
      <c r="M252" s="25" t="b">
        <f t="shared" si="6"/>
        <v>0</v>
      </c>
      <c r="N252" s="25" t="b">
        <f t="shared" si="7"/>
        <v>0</v>
      </c>
    </row>
    <row r="253" spans="1:14" x14ac:dyDescent="0.25">
      <c r="A253" s="8">
        <v>252</v>
      </c>
      <c r="B253" s="7" t="s">
        <v>1547</v>
      </c>
      <c r="C253" s="7" t="s">
        <v>1229</v>
      </c>
      <c r="D253" s="8" t="s">
        <v>799</v>
      </c>
      <c r="E253" s="7" t="s">
        <v>213</v>
      </c>
      <c r="F253" s="7" t="s">
        <v>1197</v>
      </c>
      <c r="G253" s="9">
        <v>25946</v>
      </c>
      <c r="H253" s="9">
        <v>37394</v>
      </c>
      <c r="I253" s="9" t="s">
        <v>1233</v>
      </c>
      <c r="J253" s="31">
        <v>34764</v>
      </c>
      <c r="K253" s="8">
        <v>3</v>
      </c>
      <c r="L253" s="28">
        <v>0.08</v>
      </c>
      <c r="M253" s="25" t="b">
        <f t="shared" si="6"/>
        <v>0</v>
      </c>
      <c r="N253" s="25" t="b">
        <f t="shared" si="7"/>
        <v>0</v>
      </c>
    </row>
    <row r="254" spans="1:14" x14ac:dyDescent="0.25">
      <c r="A254" s="8">
        <v>253</v>
      </c>
      <c r="B254" s="7" t="s">
        <v>1548</v>
      </c>
      <c r="C254" s="7" t="s">
        <v>795</v>
      </c>
      <c r="D254" s="8" t="s">
        <v>799</v>
      </c>
      <c r="E254" s="7" t="s">
        <v>213</v>
      </c>
      <c r="F254" s="7" t="s">
        <v>1196</v>
      </c>
      <c r="G254" s="13">
        <v>30736</v>
      </c>
      <c r="H254" s="13">
        <v>40680</v>
      </c>
      <c r="I254" s="9" t="s">
        <v>1233</v>
      </c>
      <c r="J254" s="31">
        <v>68532</v>
      </c>
      <c r="K254" s="8">
        <v>3</v>
      </c>
      <c r="L254" s="28">
        <v>0.08</v>
      </c>
      <c r="M254" s="25" t="b">
        <f t="shared" si="6"/>
        <v>0</v>
      </c>
      <c r="N254" s="25" t="b">
        <f t="shared" si="7"/>
        <v>0</v>
      </c>
    </row>
    <row r="255" spans="1:14" x14ac:dyDescent="0.25">
      <c r="A255" s="8">
        <v>254</v>
      </c>
      <c r="B255" s="7" t="s">
        <v>1549</v>
      </c>
      <c r="C255" s="7" t="s">
        <v>795</v>
      </c>
      <c r="D255" s="8" t="s">
        <v>799</v>
      </c>
      <c r="E255" s="7" t="s">
        <v>213</v>
      </c>
      <c r="F255" s="7" t="s">
        <v>1196</v>
      </c>
      <c r="G255" s="9">
        <v>30261</v>
      </c>
      <c r="H255" s="9">
        <v>41079</v>
      </c>
      <c r="I255" s="9" t="s">
        <v>1233</v>
      </c>
      <c r="J255" s="31">
        <v>38628</v>
      </c>
      <c r="K255" s="8">
        <v>3</v>
      </c>
      <c r="L255" s="28">
        <v>0.08</v>
      </c>
      <c r="M255" s="25" t="b">
        <f t="shared" si="6"/>
        <v>0</v>
      </c>
      <c r="N255" s="25" t="b">
        <f t="shared" si="7"/>
        <v>0</v>
      </c>
    </row>
    <row r="256" spans="1:14" x14ac:dyDescent="0.25">
      <c r="A256" s="8">
        <v>255</v>
      </c>
      <c r="B256" s="7" t="s">
        <v>1550</v>
      </c>
      <c r="C256" s="7" t="s">
        <v>794</v>
      </c>
      <c r="D256" s="8" t="s">
        <v>799</v>
      </c>
      <c r="E256" s="7" t="s">
        <v>213</v>
      </c>
      <c r="F256" s="7" t="s">
        <v>1196</v>
      </c>
      <c r="G256" s="9">
        <v>25799</v>
      </c>
      <c r="H256" s="9">
        <v>39262</v>
      </c>
      <c r="I256" s="9" t="s">
        <v>1233</v>
      </c>
      <c r="J256" s="31">
        <v>54924</v>
      </c>
      <c r="K256" s="8">
        <v>5</v>
      </c>
      <c r="L256" s="28">
        <v>0.15</v>
      </c>
      <c r="M256" s="25" t="b">
        <f t="shared" si="6"/>
        <v>0</v>
      </c>
      <c r="N256" s="25" t="b">
        <f t="shared" si="7"/>
        <v>1</v>
      </c>
    </row>
    <row r="257" spans="1:14" x14ac:dyDescent="0.25">
      <c r="A257" s="8">
        <v>256</v>
      </c>
      <c r="B257" s="7" t="s">
        <v>1551</v>
      </c>
      <c r="C257" s="7" t="s">
        <v>1231</v>
      </c>
      <c r="D257" s="8" t="s">
        <v>799</v>
      </c>
      <c r="E257" s="7" t="s">
        <v>213</v>
      </c>
      <c r="F257" s="7" t="s">
        <v>1196</v>
      </c>
      <c r="G257" s="9">
        <v>27020</v>
      </c>
      <c r="H257" s="9">
        <v>38876</v>
      </c>
      <c r="I257" s="9" t="s">
        <v>1233</v>
      </c>
      <c r="J257" s="31">
        <v>72336</v>
      </c>
      <c r="K257" s="8">
        <v>1</v>
      </c>
      <c r="L257" s="28">
        <v>0</v>
      </c>
      <c r="M257" s="25" t="b">
        <f t="shared" si="6"/>
        <v>0</v>
      </c>
      <c r="N257" s="25" t="b">
        <f t="shared" si="7"/>
        <v>1</v>
      </c>
    </row>
    <row r="258" spans="1:14" x14ac:dyDescent="0.25">
      <c r="A258" s="8">
        <v>257</v>
      </c>
      <c r="B258" s="7" t="s">
        <v>1552</v>
      </c>
      <c r="C258" s="7" t="s">
        <v>794</v>
      </c>
      <c r="D258" s="8" t="s">
        <v>799</v>
      </c>
      <c r="E258" s="7" t="s">
        <v>213</v>
      </c>
      <c r="F258" s="7" t="s">
        <v>1196</v>
      </c>
      <c r="G258" s="9">
        <v>21989</v>
      </c>
      <c r="H258" s="9">
        <v>38878</v>
      </c>
      <c r="I258" s="9" t="s">
        <v>1233</v>
      </c>
      <c r="J258" s="31">
        <v>73380</v>
      </c>
      <c r="K258" s="8">
        <v>2</v>
      </c>
      <c r="L258" s="28">
        <v>0.04</v>
      </c>
      <c r="M258" s="25" t="b">
        <f t="shared" si="6"/>
        <v>0</v>
      </c>
      <c r="N258" s="25" t="b">
        <f t="shared" si="7"/>
        <v>1</v>
      </c>
    </row>
    <row r="259" spans="1:14" x14ac:dyDescent="0.25">
      <c r="A259" s="8">
        <v>258</v>
      </c>
      <c r="B259" s="7" t="s">
        <v>1553</v>
      </c>
      <c r="C259" s="7" t="s">
        <v>795</v>
      </c>
      <c r="D259" s="8" t="s">
        <v>799</v>
      </c>
      <c r="E259" s="7" t="s">
        <v>213</v>
      </c>
      <c r="F259" s="7" t="s">
        <v>1196</v>
      </c>
      <c r="G259" s="9">
        <v>23811</v>
      </c>
      <c r="H259" s="9">
        <v>35972</v>
      </c>
      <c r="I259" s="9" t="s">
        <v>1233</v>
      </c>
      <c r="J259" s="31">
        <v>86052</v>
      </c>
      <c r="K259" s="8">
        <v>5</v>
      </c>
      <c r="L259" s="28">
        <v>0.15</v>
      </c>
      <c r="M259" s="25" t="b">
        <f t="shared" ref="M259:M322" si="8">AND($K259=5,$D259="Human Resources")</f>
        <v>0</v>
      </c>
      <c r="N259" s="25" t="b">
        <f t="shared" ref="N259:N322" si="9">OR(C259="New York",C259="Madrid")</f>
        <v>0</v>
      </c>
    </row>
    <row r="260" spans="1:14" x14ac:dyDescent="0.25">
      <c r="A260" s="8">
        <v>259</v>
      </c>
      <c r="B260" s="7" t="s">
        <v>1554</v>
      </c>
      <c r="C260" s="7" t="s">
        <v>796</v>
      </c>
      <c r="D260" s="8" t="s">
        <v>799</v>
      </c>
      <c r="E260" s="7" t="s">
        <v>213</v>
      </c>
      <c r="F260" s="7" t="s">
        <v>1196</v>
      </c>
      <c r="G260" s="9">
        <v>27876</v>
      </c>
      <c r="H260" s="9">
        <v>36318</v>
      </c>
      <c r="I260" s="9">
        <v>38388</v>
      </c>
      <c r="J260" s="31">
        <v>82500</v>
      </c>
      <c r="K260" s="8">
        <v>1</v>
      </c>
      <c r="L260" s="28">
        <v>0</v>
      </c>
      <c r="M260" s="25" t="b">
        <f t="shared" si="8"/>
        <v>0</v>
      </c>
      <c r="N260" s="25" t="b">
        <f t="shared" si="9"/>
        <v>0</v>
      </c>
    </row>
    <row r="261" spans="1:14" x14ac:dyDescent="0.25">
      <c r="A261" s="8">
        <v>260</v>
      </c>
      <c r="B261" s="7" t="s">
        <v>1555</v>
      </c>
      <c r="C261" s="7" t="s">
        <v>793</v>
      </c>
      <c r="D261" s="8" t="s">
        <v>799</v>
      </c>
      <c r="E261" s="7" t="s">
        <v>213</v>
      </c>
      <c r="F261" s="7" t="s">
        <v>1196</v>
      </c>
      <c r="G261" s="9">
        <v>27095</v>
      </c>
      <c r="H261" s="9">
        <v>36332</v>
      </c>
      <c r="I261" s="9" t="s">
        <v>1233</v>
      </c>
      <c r="J261" s="31">
        <v>45312</v>
      </c>
      <c r="K261" s="8">
        <v>2</v>
      </c>
      <c r="L261" s="28">
        <v>0.04</v>
      </c>
      <c r="M261" s="25" t="b">
        <f t="shared" si="8"/>
        <v>0</v>
      </c>
      <c r="N261" s="25" t="b">
        <f t="shared" si="9"/>
        <v>0</v>
      </c>
    </row>
    <row r="262" spans="1:14" x14ac:dyDescent="0.25">
      <c r="A262" s="8">
        <v>261</v>
      </c>
      <c r="B262" s="7" t="s">
        <v>1556</v>
      </c>
      <c r="C262" s="7" t="s">
        <v>794</v>
      </c>
      <c r="D262" s="8" t="s">
        <v>799</v>
      </c>
      <c r="E262" s="7" t="s">
        <v>213</v>
      </c>
      <c r="F262" s="7" t="s">
        <v>1196</v>
      </c>
      <c r="G262" s="9">
        <v>27460</v>
      </c>
      <c r="H262" s="9">
        <v>36698</v>
      </c>
      <c r="I262" s="9" t="s">
        <v>1233</v>
      </c>
      <c r="J262" s="31">
        <v>28380</v>
      </c>
      <c r="K262" s="8">
        <v>1</v>
      </c>
      <c r="L262" s="28">
        <v>0</v>
      </c>
      <c r="M262" s="25" t="b">
        <f t="shared" si="8"/>
        <v>0</v>
      </c>
      <c r="N262" s="25" t="b">
        <f t="shared" si="9"/>
        <v>1</v>
      </c>
    </row>
    <row r="263" spans="1:14" x14ac:dyDescent="0.25">
      <c r="A263" s="8">
        <v>262</v>
      </c>
      <c r="B263" s="7" t="s">
        <v>1557</v>
      </c>
      <c r="C263" s="7" t="s">
        <v>792</v>
      </c>
      <c r="D263" s="8" t="s">
        <v>799</v>
      </c>
      <c r="E263" s="7" t="s">
        <v>213</v>
      </c>
      <c r="F263" s="7" t="s">
        <v>1197</v>
      </c>
      <c r="G263" s="9">
        <v>26706</v>
      </c>
      <c r="H263" s="9">
        <v>36704</v>
      </c>
      <c r="I263" s="9" t="s">
        <v>1233</v>
      </c>
      <c r="J263" s="31">
        <v>69312</v>
      </c>
      <c r="K263" s="8">
        <v>3</v>
      </c>
      <c r="L263" s="28">
        <v>0.08</v>
      </c>
      <c r="M263" s="25" t="b">
        <f t="shared" si="8"/>
        <v>0</v>
      </c>
      <c r="N263" s="25" t="b">
        <f t="shared" si="9"/>
        <v>0</v>
      </c>
    </row>
    <row r="264" spans="1:14" x14ac:dyDescent="0.25">
      <c r="A264" s="8">
        <v>263</v>
      </c>
      <c r="B264" s="7" t="s">
        <v>1558</v>
      </c>
      <c r="C264" s="7" t="s">
        <v>794</v>
      </c>
      <c r="D264" s="8" t="s">
        <v>799</v>
      </c>
      <c r="E264" s="7" t="s">
        <v>213</v>
      </c>
      <c r="F264" s="7" t="s">
        <v>1197</v>
      </c>
      <c r="G264" s="9">
        <v>24832</v>
      </c>
      <c r="H264" s="9">
        <v>36707</v>
      </c>
      <c r="I264" s="9" t="s">
        <v>1233</v>
      </c>
      <c r="J264" s="31">
        <v>46644</v>
      </c>
      <c r="K264" s="8">
        <v>2</v>
      </c>
      <c r="L264" s="28">
        <v>0.04</v>
      </c>
      <c r="M264" s="25" t="b">
        <f t="shared" si="8"/>
        <v>0</v>
      </c>
      <c r="N264" s="25" t="b">
        <f t="shared" si="9"/>
        <v>1</v>
      </c>
    </row>
    <row r="265" spans="1:14" x14ac:dyDescent="0.25">
      <c r="A265" s="8">
        <v>264</v>
      </c>
      <c r="B265" s="7" t="s">
        <v>1559</v>
      </c>
      <c r="C265" s="7" t="s">
        <v>796</v>
      </c>
      <c r="D265" s="8" t="s">
        <v>799</v>
      </c>
      <c r="E265" s="7" t="s">
        <v>213</v>
      </c>
      <c r="F265" s="7" t="s">
        <v>1196</v>
      </c>
      <c r="G265" s="9">
        <v>28685</v>
      </c>
      <c r="H265" s="9">
        <v>37068</v>
      </c>
      <c r="I265" s="9" t="s">
        <v>1233</v>
      </c>
      <c r="J265" s="31">
        <v>79212</v>
      </c>
      <c r="K265" s="8">
        <v>5</v>
      </c>
      <c r="L265" s="28">
        <v>0.15</v>
      </c>
      <c r="M265" s="25" t="b">
        <f t="shared" si="8"/>
        <v>0</v>
      </c>
      <c r="N265" s="25" t="b">
        <f t="shared" si="9"/>
        <v>0</v>
      </c>
    </row>
    <row r="266" spans="1:14" x14ac:dyDescent="0.25">
      <c r="A266" s="8">
        <v>265</v>
      </c>
      <c r="B266" s="7" t="s">
        <v>1560</v>
      </c>
      <c r="C266" s="7" t="s">
        <v>791</v>
      </c>
      <c r="D266" s="8" t="s">
        <v>799</v>
      </c>
      <c r="E266" s="7" t="s">
        <v>213</v>
      </c>
      <c r="F266" s="7" t="s">
        <v>1196</v>
      </c>
      <c r="G266" s="9">
        <v>27947</v>
      </c>
      <c r="H266" s="9">
        <v>37436</v>
      </c>
      <c r="I266" s="9" t="s">
        <v>1233</v>
      </c>
      <c r="J266" s="31">
        <v>76956</v>
      </c>
      <c r="K266" s="8">
        <v>1</v>
      </c>
      <c r="L266" s="28">
        <v>0</v>
      </c>
      <c r="M266" s="25" t="b">
        <f t="shared" si="8"/>
        <v>0</v>
      </c>
      <c r="N266" s="25" t="b">
        <f t="shared" si="9"/>
        <v>0</v>
      </c>
    </row>
    <row r="267" spans="1:14" x14ac:dyDescent="0.25">
      <c r="A267" s="8">
        <v>266</v>
      </c>
      <c r="B267" s="7" t="s">
        <v>1561</v>
      </c>
      <c r="C267" s="7" t="s">
        <v>792</v>
      </c>
      <c r="D267" s="8" t="s">
        <v>799</v>
      </c>
      <c r="E267" s="7" t="s">
        <v>213</v>
      </c>
      <c r="F267" s="7" t="s">
        <v>1197</v>
      </c>
      <c r="G267" s="9">
        <v>29954</v>
      </c>
      <c r="H267" s="9">
        <v>38146</v>
      </c>
      <c r="I267" s="9" t="s">
        <v>1233</v>
      </c>
      <c r="J267" s="31">
        <v>56808</v>
      </c>
      <c r="K267" s="8">
        <v>2</v>
      </c>
      <c r="L267" s="28">
        <v>0.04</v>
      </c>
      <c r="M267" s="25" t="b">
        <f t="shared" si="8"/>
        <v>0</v>
      </c>
      <c r="N267" s="25" t="b">
        <f t="shared" si="9"/>
        <v>0</v>
      </c>
    </row>
    <row r="268" spans="1:14" x14ac:dyDescent="0.25">
      <c r="A268" s="8">
        <v>267</v>
      </c>
      <c r="B268" s="7" t="s">
        <v>1562</v>
      </c>
      <c r="C268" s="7" t="s">
        <v>1231</v>
      </c>
      <c r="D268" s="8" t="s">
        <v>799</v>
      </c>
      <c r="E268" s="7" t="s">
        <v>213</v>
      </c>
      <c r="F268" s="7" t="s">
        <v>1196</v>
      </c>
      <c r="G268" s="9">
        <v>29296</v>
      </c>
      <c r="H268" s="9">
        <v>39603</v>
      </c>
      <c r="I268" s="9">
        <v>40879</v>
      </c>
      <c r="J268" s="31">
        <v>49128</v>
      </c>
      <c r="K268" s="8">
        <v>2</v>
      </c>
      <c r="L268" s="28">
        <v>0.04</v>
      </c>
      <c r="M268" s="25" t="b">
        <f t="shared" si="8"/>
        <v>0</v>
      </c>
      <c r="N268" s="25" t="b">
        <f t="shared" si="9"/>
        <v>1</v>
      </c>
    </row>
    <row r="269" spans="1:14" x14ac:dyDescent="0.25">
      <c r="A269" s="8">
        <v>268</v>
      </c>
      <c r="B269" s="7" t="s">
        <v>1563</v>
      </c>
      <c r="C269" s="7" t="s">
        <v>795</v>
      </c>
      <c r="D269" s="8" t="s">
        <v>799</v>
      </c>
      <c r="E269" s="7" t="s">
        <v>213</v>
      </c>
      <c r="F269" s="7" t="s">
        <v>1196</v>
      </c>
      <c r="G269" s="9">
        <v>27492</v>
      </c>
      <c r="H269" s="9">
        <v>38874</v>
      </c>
      <c r="I269" s="9" t="s">
        <v>1233</v>
      </c>
      <c r="J269" s="31">
        <v>71196</v>
      </c>
      <c r="K269" s="8">
        <v>4</v>
      </c>
      <c r="L269" s="28">
        <v>0.12</v>
      </c>
      <c r="M269" s="25" t="b">
        <f t="shared" si="8"/>
        <v>0</v>
      </c>
      <c r="N269" s="25" t="b">
        <f t="shared" si="9"/>
        <v>0</v>
      </c>
    </row>
    <row r="270" spans="1:14" x14ac:dyDescent="0.25">
      <c r="A270" s="8">
        <v>269</v>
      </c>
      <c r="B270" s="7" t="s">
        <v>1564</v>
      </c>
      <c r="C270" s="7" t="s">
        <v>794</v>
      </c>
      <c r="D270" s="8" t="s">
        <v>799</v>
      </c>
      <c r="E270" s="7" t="s">
        <v>213</v>
      </c>
      <c r="F270" s="7" t="s">
        <v>1196</v>
      </c>
      <c r="G270" s="9">
        <v>29169</v>
      </c>
      <c r="H270" s="9">
        <v>39972</v>
      </c>
      <c r="I270" s="9" t="s">
        <v>1233</v>
      </c>
      <c r="J270" s="31">
        <v>93804</v>
      </c>
      <c r="K270" s="8">
        <v>5</v>
      </c>
      <c r="L270" s="28">
        <v>0.15</v>
      </c>
      <c r="M270" s="25" t="b">
        <f t="shared" si="8"/>
        <v>0</v>
      </c>
      <c r="N270" s="25" t="b">
        <f t="shared" si="9"/>
        <v>1</v>
      </c>
    </row>
    <row r="271" spans="1:14" x14ac:dyDescent="0.25">
      <c r="A271" s="8">
        <v>270</v>
      </c>
      <c r="B271" s="7" t="s">
        <v>1565</v>
      </c>
      <c r="C271" s="7" t="s">
        <v>793</v>
      </c>
      <c r="D271" s="8" t="s">
        <v>799</v>
      </c>
      <c r="E271" s="7" t="s">
        <v>213</v>
      </c>
      <c r="F271" s="7" t="s">
        <v>1197</v>
      </c>
      <c r="G271" s="9">
        <v>32180</v>
      </c>
      <c r="H271" s="9">
        <v>39264</v>
      </c>
      <c r="I271" s="9" t="s">
        <v>1233</v>
      </c>
      <c r="J271" s="31">
        <v>98376</v>
      </c>
      <c r="K271" s="8">
        <v>2</v>
      </c>
      <c r="L271" s="28">
        <v>0.04</v>
      </c>
      <c r="M271" s="25" t="b">
        <f t="shared" si="8"/>
        <v>0</v>
      </c>
      <c r="N271" s="25" t="b">
        <f t="shared" si="9"/>
        <v>0</v>
      </c>
    </row>
    <row r="272" spans="1:14" x14ac:dyDescent="0.25">
      <c r="A272" s="8">
        <v>271</v>
      </c>
      <c r="B272" s="7" t="s">
        <v>1566</v>
      </c>
      <c r="C272" s="7" t="s">
        <v>796</v>
      </c>
      <c r="D272" s="8" t="s">
        <v>799</v>
      </c>
      <c r="E272" s="7" t="s">
        <v>213</v>
      </c>
      <c r="F272" s="7" t="s">
        <v>1197</v>
      </c>
      <c r="G272" s="9">
        <v>30638</v>
      </c>
      <c r="H272" s="9">
        <v>39276</v>
      </c>
      <c r="I272" s="9" t="s">
        <v>1233</v>
      </c>
      <c r="J272" s="31">
        <v>22674</v>
      </c>
      <c r="K272" s="8">
        <v>4</v>
      </c>
      <c r="L272" s="28">
        <v>0.12</v>
      </c>
      <c r="M272" s="25" t="b">
        <f t="shared" si="8"/>
        <v>0</v>
      </c>
      <c r="N272" s="25" t="b">
        <f t="shared" si="9"/>
        <v>0</v>
      </c>
    </row>
    <row r="273" spans="1:14" x14ac:dyDescent="0.25">
      <c r="A273" s="8">
        <v>272</v>
      </c>
      <c r="B273" s="7" t="s">
        <v>1567</v>
      </c>
      <c r="C273" s="7" t="s">
        <v>1230</v>
      </c>
      <c r="D273" s="8" t="s">
        <v>799</v>
      </c>
      <c r="E273" s="7" t="s">
        <v>213</v>
      </c>
      <c r="F273" s="7" t="s">
        <v>1197</v>
      </c>
      <c r="G273" s="9">
        <v>30656</v>
      </c>
      <c r="H273" s="9">
        <v>39278</v>
      </c>
      <c r="I273" s="9" t="s">
        <v>1233</v>
      </c>
      <c r="J273" s="31">
        <v>36499.199999999997</v>
      </c>
      <c r="K273" s="8">
        <v>1</v>
      </c>
      <c r="L273" s="28">
        <v>0</v>
      </c>
      <c r="M273" s="25" t="b">
        <f t="shared" si="8"/>
        <v>0</v>
      </c>
      <c r="N273" s="25" t="b">
        <f t="shared" si="9"/>
        <v>0</v>
      </c>
    </row>
    <row r="274" spans="1:14" x14ac:dyDescent="0.25">
      <c r="A274" s="8">
        <v>273</v>
      </c>
      <c r="B274" s="7" t="s">
        <v>1568</v>
      </c>
      <c r="C274" s="7" t="s">
        <v>796</v>
      </c>
      <c r="D274" s="8" t="s">
        <v>799</v>
      </c>
      <c r="E274" s="7" t="s">
        <v>213</v>
      </c>
      <c r="F274" s="7" t="s">
        <v>1196</v>
      </c>
      <c r="G274" s="9">
        <v>27226</v>
      </c>
      <c r="H274" s="9">
        <v>39655</v>
      </c>
      <c r="I274" s="9" t="s">
        <v>1233</v>
      </c>
      <c r="J274" s="31">
        <v>41376</v>
      </c>
      <c r="K274" s="8">
        <v>3</v>
      </c>
      <c r="L274" s="28">
        <v>0.08</v>
      </c>
      <c r="M274" s="25" t="b">
        <f t="shared" si="8"/>
        <v>0</v>
      </c>
      <c r="N274" s="25" t="b">
        <f t="shared" si="9"/>
        <v>0</v>
      </c>
    </row>
    <row r="275" spans="1:14" x14ac:dyDescent="0.25">
      <c r="A275" s="8">
        <v>274</v>
      </c>
      <c r="B275" s="7" t="s">
        <v>1569</v>
      </c>
      <c r="C275" s="7" t="s">
        <v>791</v>
      </c>
      <c r="D275" s="8" t="s">
        <v>799</v>
      </c>
      <c r="E275" s="7" t="s">
        <v>213</v>
      </c>
      <c r="F275" s="7" t="s">
        <v>1196</v>
      </c>
      <c r="G275" s="9">
        <v>26019</v>
      </c>
      <c r="H275" s="9">
        <v>39264</v>
      </c>
      <c r="I275" s="9" t="s">
        <v>1233</v>
      </c>
      <c r="J275" s="31">
        <v>75684</v>
      </c>
      <c r="K275" s="8">
        <v>1</v>
      </c>
      <c r="L275" s="28">
        <v>0</v>
      </c>
      <c r="M275" s="25" t="b">
        <f t="shared" si="8"/>
        <v>0</v>
      </c>
      <c r="N275" s="25" t="b">
        <f t="shared" si="9"/>
        <v>0</v>
      </c>
    </row>
    <row r="276" spans="1:14" x14ac:dyDescent="0.25">
      <c r="A276" s="8">
        <v>275</v>
      </c>
      <c r="B276" s="7" t="s">
        <v>1570</v>
      </c>
      <c r="C276" s="7" t="s">
        <v>1231</v>
      </c>
      <c r="D276" s="8" t="s">
        <v>799</v>
      </c>
      <c r="E276" s="7" t="s">
        <v>213</v>
      </c>
      <c r="F276" s="7" t="s">
        <v>1196</v>
      </c>
      <c r="G276" s="9">
        <v>27333</v>
      </c>
      <c r="H276" s="9">
        <v>35982</v>
      </c>
      <c r="I276" s="9" t="s">
        <v>1233</v>
      </c>
      <c r="J276" s="31">
        <v>10684.8</v>
      </c>
      <c r="K276" s="8">
        <v>3</v>
      </c>
      <c r="L276" s="28">
        <v>0.08</v>
      </c>
      <c r="M276" s="25" t="b">
        <f t="shared" si="8"/>
        <v>0</v>
      </c>
      <c r="N276" s="25" t="b">
        <f t="shared" si="9"/>
        <v>1</v>
      </c>
    </row>
    <row r="277" spans="1:14" x14ac:dyDescent="0.25">
      <c r="A277" s="8">
        <v>276</v>
      </c>
      <c r="B277" s="7" t="s">
        <v>1571</v>
      </c>
      <c r="C277" s="7" t="s">
        <v>793</v>
      </c>
      <c r="D277" s="8" t="s">
        <v>799</v>
      </c>
      <c r="E277" s="7" t="s">
        <v>213</v>
      </c>
      <c r="F277" s="7" t="s">
        <v>1196</v>
      </c>
      <c r="G277" s="9">
        <v>28588</v>
      </c>
      <c r="H277" s="9">
        <v>35992</v>
      </c>
      <c r="I277" s="9" t="s">
        <v>1233</v>
      </c>
      <c r="J277" s="31">
        <v>81912</v>
      </c>
      <c r="K277" s="8">
        <v>5</v>
      </c>
      <c r="L277" s="28">
        <v>0.15</v>
      </c>
      <c r="M277" s="25" t="b">
        <f t="shared" si="8"/>
        <v>0</v>
      </c>
      <c r="N277" s="25" t="b">
        <f t="shared" si="9"/>
        <v>0</v>
      </c>
    </row>
    <row r="278" spans="1:14" x14ac:dyDescent="0.25">
      <c r="A278" s="8">
        <v>277</v>
      </c>
      <c r="B278" s="7" t="s">
        <v>1572</v>
      </c>
      <c r="C278" s="7" t="s">
        <v>794</v>
      </c>
      <c r="D278" s="8" t="s">
        <v>799</v>
      </c>
      <c r="E278" s="7" t="s">
        <v>213</v>
      </c>
      <c r="F278" s="7" t="s">
        <v>1197</v>
      </c>
      <c r="G278" s="9">
        <v>28187</v>
      </c>
      <c r="H278" s="9">
        <v>35996</v>
      </c>
      <c r="I278" s="9" t="s">
        <v>1233</v>
      </c>
      <c r="J278" s="31">
        <v>48408</v>
      </c>
      <c r="K278" s="8">
        <v>2</v>
      </c>
      <c r="L278" s="28">
        <v>0.04</v>
      </c>
      <c r="M278" s="25" t="b">
        <f t="shared" si="8"/>
        <v>0</v>
      </c>
      <c r="N278" s="25" t="b">
        <f t="shared" si="9"/>
        <v>1</v>
      </c>
    </row>
    <row r="279" spans="1:14" x14ac:dyDescent="0.25">
      <c r="A279" s="8">
        <v>278</v>
      </c>
      <c r="B279" s="7" t="s">
        <v>1573</v>
      </c>
      <c r="C279" s="7" t="s">
        <v>793</v>
      </c>
      <c r="D279" s="8" t="s">
        <v>799</v>
      </c>
      <c r="E279" s="7" t="s">
        <v>213</v>
      </c>
      <c r="F279" s="7" t="s">
        <v>1196</v>
      </c>
      <c r="G279" s="9">
        <v>29396</v>
      </c>
      <c r="H279" s="9">
        <v>35997</v>
      </c>
      <c r="I279" s="9" t="s">
        <v>1233</v>
      </c>
      <c r="J279" s="31">
        <v>87024</v>
      </c>
      <c r="K279" s="8">
        <v>3</v>
      </c>
      <c r="L279" s="28">
        <v>0.08</v>
      </c>
      <c r="M279" s="25" t="b">
        <f t="shared" si="8"/>
        <v>0</v>
      </c>
      <c r="N279" s="25" t="b">
        <f t="shared" si="9"/>
        <v>0</v>
      </c>
    </row>
    <row r="280" spans="1:14" x14ac:dyDescent="0.25">
      <c r="A280" s="8">
        <v>279</v>
      </c>
      <c r="B280" s="7" t="s">
        <v>1574</v>
      </c>
      <c r="C280" s="7" t="s">
        <v>1231</v>
      </c>
      <c r="D280" s="8" t="s">
        <v>799</v>
      </c>
      <c r="E280" s="7" t="s">
        <v>213</v>
      </c>
      <c r="F280" s="7" t="s">
        <v>1197</v>
      </c>
      <c r="G280" s="9">
        <v>28640</v>
      </c>
      <c r="H280" s="9">
        <v>36350</v>
      </c>
      <c r="I280" s="9" t="s">
        <v>1233</v>
      </c>
      <c r="J280" s="31">
        <v>32856</v>
      </c>
      <c r="K280" s="8">
        <v>3</v>
      </c>
      <c r="L280" s="28">
        <v>0.08</v>
      </c>
      <c r="M280" s="25" t="b">
        <f t="shared" si="8"/>
        <v>0</v>
      </c>
      <c r="N280" s="25" t="b">
        <f t="shared" si="9"/>
        <v>1</v>
      </c>
    </row>
    <row r="281" spans="1:14" x14ac:dyDescent="0.25">
      <c r="A281" s="8">
        <v>280</v>
      </c>
      <c r="B281" s="7" t="s">
        <v>1575</v>
      </c>
      <c r="C281" s="7" t="s">
        <v>796</v>
      </c>
      <c r="D281" s="8" t="s">
        <v>799</v>
      </c>
      <c r="E281" s="7" t="s">
        <v>213</v>
      </c>
      <c r="F281" s="7" t="s">
        <v>1197</v>
      </c>
      <c r="G281" s="9">
        <v>28432</v>
      </c>
      <c r="H281" s="9">
        <v>36360</v>
      </c>
      <c r="I281" s="9">
        <v>37909</v>
      </c>
      <c r="J281" s="31">
        <v>13278</v>
      </c>
      <c r="K281" s="8">
        <v>1</v>
      </c>
      <c r="L281" s="28">
        <v>0</v>
      </c>
      <c r="M281" s="25" t="b">
        <f t="shared" si="8"/>
        <v>0</v>
      </c>
      <c r="N281" s="25" t="b">
        <f t="shared" si="9"/>
        <v>0</v>
      </c>
    </row>
    <row r="282" spans="1:14" x14ac:dyDescent="0.25">
      <c r="A282" s="8">
        <v>281</v>
      </c>
      <c r="B282" s="7" t="s">
        <v>1576</v>
      </c>
      <c r="C282" s="7" t="s">
        <v>794</v>
      </c>
      <c r="D282" s="8" t="s">
        <v>799</v>
      </c>
      <c r="E282" s="7" t="s">
        <v>213</v>
      </c>
      <c r="F282" s="7" t="s">
        <v>1196</v>
      </c>
      <c r="G282" s="9">
        <v>24666</v>
      </c>
      <c r="H282" s="9">
        <v>36718</v>
      </c>
      <c r="I282" s="9" t="s">
        <v>1233</v>
      </c>
      <c r="J282" s="31">
        <v>107424</v>
      </c>
      <c r="K282" s="8">
        <v>5</v>
      </c>
      <c r="L282" s="28">
        <v>0.15</v>
      </c>
      <c r="M282" s="25" t="b">
        <f t="shared" si="8"/>
        <v>0</v>
      </c>
      <c r="N282" s="25" t="b">
        <f t="shared" si="9"/>
        <v>1</v>
      </c>
    </row>
    <row r="283" spans="1:14" x14ac:dyDescent="0.25">
      <c r="A283" s="8">
        <v>282</v>
      </c>
      <c r="B283" s="7" t="s">
        <v>1577</v>
      </c>
      <c r="C283" s="7" t="s">
        <v>1229</v>
      </c>
      <c r="D283" s="8" t="s">
        <v>799</v>
      </c>
      <c r="E283" s="7" t="s">
        <v>213</v>
      </c>
      <c r="F283" s="7" t="s">
        <v>1197</v>
      </c>
      <c r="G283" s="9">
        <v>23088</v>
      </c>
      <c r="H283" s="9">
        <v>36729</v>
      </c>
      <c r="I283" s="9" t="s">
        <v>1233</v>
      </c>
      <c r="J283" s="31">
        <v>54504</v>
      </c>
      <c r="K283" s="8">
        <v>1</v>
      </c>
      <c r="L283" s="28">
        <v>0</v>
      </c>
      <c r="M283" s="25" t="b">
        <f t="shared" si="8"/>
        <v>0</v>
      </c>
      <c r="N283" s="25" t="b">
        <f t="shared" si="9"/>
        <v>0</v>
      </c>
    </row>
    <row r="284" spans="1:14" x14ac:dyDescent="0.25">
      <c r="A284" s="8">
        <v>283</v>
      </c>
      <c r="B284" s="7" t="s">
        <v>1578</v>
      </c>
      <c r="C284" s="7" t="s">
        <v>1230</v>
      </c>
      <c r="D284" s="8" t="s">
        <v>799</v>
      </c>
      <c r="E284" s="7" t="s">
        <v>213</v>
      </c>
      <c r="F284" s="7" t="s">
        <v>1196</v>
      </c>
      <c r="G284" s="9">
        <v>23236</v>
      </c>
      <c r="H284" s="9">
        <v>37820</v>
      </c>
      <c r="I284" s="9" t="s">
        <v>1233</v>
      </c>
      <c r="J284" s="31">
        <v>90504</v>
      </c>
      <c r="K284" s="8">
        <v>1</v>
      </c>
      <c r="L284" s="28">
        <v>0</v>
      </c>
      <c r="M284" s="25" t="b">
        <f t="shared" si="8"/>
        <v>0</v>
      </c>
      <c r="N284" s="25" t="b">
        <f t="shared" si="9"/>
        <v>0</v>
      </c>
    </row>
    <row r="285" spans="1:14" x14ac:dyDescent="0.25">
      <c r="A285" s="8">
        <v>284</v>
      </c>
      <c r="B285" s="7" t="s">
        <v>1579</v>
      </c>
      <c r="C285" s="7" t="s">
        <v>793</v>
      </c>
      <c r="D285" s="8" t="s">
        <v>799</v>
      </c>
      <c r="E285" s="7" t="s">
        <v>213</v>
      </c>
      <c r="F285" s="7" t="s">
        <v>1196</v>
      </c>
      <c r="G285" s="9">
        <v>31357</v>
      </c>
      <c r="H285" s="9">
        <v>39633</v>
      </c>
      <c r="I285" s="9" t="s">
        <v>1233</v>
      </c>
      <c r="J285" s="31">
        <v>47616</v>
      </c>
      <c r="K285" s="8">
        <v>1</v>
      </c>
      <c r="L285" s="28">
        <v>0</v>
      </c>
      <c r="M285" s="25" t="b">
        <f t="shared" si="8"/>
        <v>0</v>
      </c>
      <c r="N285" s="25" t="b">
        <f t="shared" si="9"/>
        <v>0</v>
      </c>
    </row>
    <row r="286" spans="1:14" x14ac:dyDescent="0.25">
      <c r="A286" s="8">
        <v>285</v>
      </c>
      <c r="B286" s="7" t="s">
        <v>1580</v>
      </c>
      <c r="C286" s="7" t="s">
        <v>1229</v>
      </c>
      <c r="D286" s="8" t="s">
        <v>799</v>
      </c>
      <c r="E286" s="7" t="s">
        <v>213</v>
      </c>
      <c r="F286" s="7" t="s">
        <v>1196</v>
      </c>
      <c r="G286" s="9">
        <v>30743</v>
      </c>
      <c r="H286" s="9">
        <v>38912</v>
      </c>
      <c r="I286" s="9" t="s">
        <v>1233</v>
      </c>
      <c r="J286" s="31">
        <v>96396</v>
      </c>
      <c r="K286" s="8">
        <v>4</v>
      </c>
      <c r="L286" s="28">
        <v>0.12</v>
      </c>
      <c r="M286" s="25" t="b">
        <f t="shared" si="8"/>
        <v>0</v>
      </c>
      <c r="N286" s="25" t="b">
        <f t="shared" si="9"/>
        <v>0</v>
      </c>
    </row>
    <row r="287" spans="1:14" x14ac:dyDescent="0.25">
      <c r="A287" s="8">
        <v>286</v>
      </c>
      <c r="B287" s="7" t="s">
        <v>1581</v>
      </c>
      <c r="C287" s="7" t="s">
        <v>1231</v>
      </c>
      <c r="D287" s="8" t="s">
        <v>799</v>
      </c>
      <c r="E287" s="7" t="s">
        <v>213</v>
      </c>
      <c r="F287" s="7" t="s">
        <v>1197</v>
      </c>
      <c r="G287" s="9">
        <v>28052</v>
      </c>
      <c r="H287" s="9">
        <v>41124</v>
      </c>
      <c r="I287" s="9" t="s">
        <v>1233</v>
      </c>
      <c r="J287" s="31">
        <v>59436</v>
      </c>
      <c r="K287" s="8">
        <v>2</v>
      </c>
      <c r="L287" s="28">
        <v>0.04</v>
      </c>
      <c r="M287" s="25" t="b">
        <f t="shared" si="8"/>
        <v>0</v>
      </c>
      <c r="N287" s="25" t="b">
        <f t="shared" si="9"/>
        <v>1</v>
      </c>
    </row>
    <row r="288" spans="1:14" x14ac:dyDescent="0.25">
      <c r="A288" s="8">
        <v>287</v>
      </c>
      <c r="B288" s="7" t="s">
        <v>1582</v>
      </c>
      <c r="C288" s="7" t="s">
        <v>1229</v>
      </c>
      <c r="D288" s="8" t="s">
        <v>799</v>
      </c>
      <c r="E288" s="7" t="s">
        <v>213</v>
      </c>
      <c r="F288" s="7" t="s">
        <v>1197</v>
      </c>
      <c r="G288" s="9">
        <v>28167</v>
      </c>
      <c r="H288" s="9">
        <v>36009</v>
      </c>
      <c r="I288" s="9" t="s">
        <v>1233</v>
      </c>
      <c r="J288" s="31">
        <v>90144</v>
      </c>
      <c r="K288" s="8">
        <v>5</v>
      </c>
      <c r="L288" s="28">
        <v>0.15</v>
      </c>
      <c r="M288" s="25" t="b">
        <f t="shared" si="8"/>
        <v>0</v>
      </c>
      <c r="N288" s="25" t="b">
        <f t="shared" si="9"/>
        <v>0</v>
      </c>
    </row>
    <row r="289" spans="1:14" x14ac:dyDescent="0.25">
      <c r="A289" s="8">
        <v>288</v>
      </c>
      <c r="B289" s="7" t="s">
        <v>1583</v>
      </c>
      <c r="C289" s="7" t="s">
        <v>795</v>
      </c>
      <c r="D289" s="8" t="s">
        <v>799</v>
      </c>
      <c r="E289" s="7" t="s">
        <v>213</v>
      </c>
      <c r="F289" s="7" t="s">
        <v>1196</v>
      </c>
      <c r="G289" s="9">
        <v>26683</v>
      </c>
      <c r="H289" s="9">
        <v>36011</v>
      </c>
      <c r="I289" s="9" t="s">
        <v>1233</v>
      </c>
      <c r="J289" s="31">
        <v>54060</v>
      </c>
      <c r="K289" s="8">
        <v>1</v>
      </c>
      <c r="L289" s="28">
        <v>0</v>
      </c>
      <c r="M289" s="25" t="b">
        <f t="shared" si="8"/>
        <v>0</v>
      </c>
      <c r="N289" s="25" t="b">
        <f t="shared" si="9"/>
        <v>0</v>
      </c>
    </row>
    <row r="290" spans="1:14" x14ac:dyDescent="0.25">
      <c r="A290" s="8">
        <v>289</v>
      </c>
      <c r="B290" s="7" t="s">
        <v>1584</v>
      </c>
      <c r="C290" s="7" t="s">
        <v>796</v>
      </c>
      <c r="D290" s="8" t="s">
        <v>799</v>
      </c>
      <c r="E290" s="7" t="s">
        <v>213</v>
      </c>
      <c r="F290" s="7" t="s">
        <v>1197</v>
      </c>
      <c r="G290" s="9">
        <v>29242</v>
      </c>
      <c r="H290" s="9">
        <v>39312</v>
      </c>
      <c r="I290" s="9" t="s">
        <v>1233</v>
      </c>
      <c r="J290" s="31">
        <v>85236</v>
      </c>
      <c r="K290" s="8">
        <v>3</v>
      </c>
      <c r="L290" s="28">
        <v>0.08</v>
      </c>
      <c r="M290" s="25" t="b">
        <f t="shared" si="8"/>
        <v>0</v>
      </c>
      <c r="N290" s="25" t="b">
        <f t="shared" si="9"/>
        <v>0</v>
      </c>
    </row>
    <row r="291" spans="1:14" x14ac:dyDescent="0.25">
      <c r="A291" s="8">
        <v>290</v>
      </c>
      <c r="B291" s="7" t="s">
        <v>1585</v>
      </c>
      <c r="C291" s="7" t="s">
        <v>792</v>
      </c>
      <c r="D291" s="8" t="s">
        <v>799</v>
      </c>
      <c r="E291" s="7" t="s">
        <v>213</v>
      </c>
      <c r="F291" s="7" t="s">
        <v>1196</v>
      </c>
      <c r="G291" s="9">
        <v>29941</v>
      </c>
      <c r="H291" s="9">
        <v>39697</v>
      </c>
      <c r="I291" s="9" t="s">
        <v>1233</v>
      </c>
      <c r="J291" s="31">
        <v>18312</v>
      </c>
      <c r="K291" s="8">
        <v>2</v>
      </c>
      <c r="L291" s="28">
        <v>0.04</v>
      </c>
      <c r="M291" s="25" t="b">
        <f t="shared" si="8"/>
        <v>0</v>
      </c>
      <c r="N291" s="25" t="b">
        <f t="shared" si="9"/>
        <v>0</v>
      </c>
    </row>
    <row r="292" spans="1:14" x14ac:dyDescent="0.25">
      <c r="A292" s="8">
        <v>291</v>
      </c>
      <c r="B292" s="7" t="s">
        <v>1586</v>
      </c>
      <c r="C292" s="7" t="s">
        <v>791</v>
      </c>
      <c r="D292" s="8" t="s">
        <v>799</v>
      </c>
      <c r="E292" s="7" t="s">
        <v>213</v>
      </c>
      <c r="F292" s="7" t="s">
        <v>1196</v>
      </c>
      <c r="G292" s="9">
        <v>32706</v>
      </c>
      <c r="H292" s="9">
        <v>39354</v>
      </c>
      <c r="I292" s="9" t="s">
        <v>1233</v>
      </c>
      <c r="J292" s="31">
        <v>80460</v>
      </c>
      <c r="K292" s="8">
        <v>4</v>
      </c>
      <c r="L292" s="28">
        <v>0.12</v>
      </c>
      <c r="M292" s="25" t="b">
        <f t="shared" si="8"/>
        <v>0</v>
      </c>
      <c r="N292" s="25" t="b">
        <f t="shared" si="9"/>
        <v>0</v>
      </c>
    </row>
    <row r="293" spans="1:14" x14ac:dyDescent="0.25">
      <c r="A293" s="8">
        <v>292</v>
      </c>
      <c r="B293" s="7" t="s">
        <v>1587</v>
      </c>
      <c r="C293" s="7" t="s">
        <v>1230</v>
      </c>
      <c r="D293" s="8" t="s">
        <v>799</v>
      </c>
      <c r="E293" s="7" t="s">
        <v>213</v>
      </c>
      <c r="F293" s="7" t="s">
        <v>1196</v>
      </c>
      <c r="G293" s="9">
        <v>26737</v>
      </c>
      <c r="H293" s="9">
        <v>40424</v>
      </c>
      <c r="I293" s="9" t="s">
        <v>1233</v>
      </c>
      <c r="J293" s="31">
        <v>47424</v>
      </c>
      <c r="K293" s="8">
        <v>5</v>
      </c>
      <c r="L293" s="28">
        <v>0.15</v>
      </c>
      <c r="M293" s="25" t="b">
        <f t="shared" si="8"/>
        <v>0</v>
      </c>
      <c r="N293" s="25" t="b">
        <f t="shared" si="9"/>
        <v>0</v>
      </c>
    </row>
    <row r="294" spans="1:14" x14ac:dyDescent="0.25">
      <c r="A294" s="8">
        <v>293</v>
      </c>
      <c r="B294" s="7" t="s">
        <v>1588</v>
      </c>
      <c r="C294" s="7" t="s">
        <v>791</v>
      </c>
      <c r="D294" s="8" t="s">
        <v>799</v>
      </c>
      <c r="E294" s="7" t="s">
        <v>213</v>
      </c>
      <c r="F294" s="7" t="s">
        <v>1197</v>
      </c>
      <c r="G294" s="9">
        <v>27819</v>
      </c>
      <c r="H294" s="9">
        <v>38982</v>
      </c>
      <c r="I294" s="9" t="s">
        <v>1233</v>
      </c>
      <c r="J294" s="31">
        <v>72120</v>
      </c>
      <c r="K294" s="8">
        <v>1</v>
      </c>
      <c r="L294" s="28">
        <v>0</v>
      </c>
      <c r="M294" s="25" t="b">
        <f t="shared" si="8"/>
        <v>0</v>
      </c>
      <c r="N294" s="25" t="b">
        <f t="shared" si="9"/>
        <v>0</v>
      </c>
    </row>
    <row r="295" spans="1:14" x14ac:dyDescent="0.25">
      <c r="A295" s="8">
        <v>294</v>
      </c>
      <c r="B295" s="7" t="s">
        <v>1589</v>
      </c>
      <c r="C295" s="7" t="s">
        <v>794</v>
      </c>
      <c r="D295" s="8" t="s">
        <v>799</v>
      </c>
      <c r="E295" s="7" t="s">
        <v>213</v>
      </c>
      <c r="F295" s="7" t="s">
        <v>1196</v>
      </c>
      <c r="G295" s="9">
        <v>28106</v>
      </c>
      <c r="H295" s="9">
        <v>38990</v>
      </c>
      <c r="I295" s="9" t="s">
        <v>1233</v>
      </c>
      <c r="J295" s="31">
        <v>79716</v>
      </c>
      <c r="K295" s="8">
        <v>2</v>
      </c>
      <c r="L295" s="28">
        <v>0.04</v>
      </c>
      <c r="M295" s="25" t="b">
        <f t="shared" si="8"/>
        <v>0</v>
      </c>
      <c r="N295" s="25" t="b">
        <f t="shared" si="9"/>
        <v>1</v>
      </c>
    </row>
    <row r="296" spans="1:14" x14ac:dyDescent="0.25">
      <c r="A296" s="8">
        <v>295</v>
      </c>
      <c r="B296" s="7" t="s">
        <v>1590</v>
      </c>
      <c r="C296" s="7" t="s">
        <v>1231</v>
      </c>
      <c r="D296" s="8" t="s">
        <v>799</v>
      </c>
      <c r="E296" s="7" t="s">
        <v>213</v>
      </c>
      <c r="F296" s="7" t="s">
        <v>1196</v>
      </c>
      <c r="G296" s="9">
        <v>28395</v>
      </c>
      <c r="H296" s="9">
        <v>36067</v>
      </c>
      <c r="I296" s="9" t="s">
        <v>1233</v>
      </c>
      <c r="J296" s="31">
        <v>45134.400000000001</v>
      </c>
      <c r="K296" s="8">
        <v>4</v>
      </c>
      <c r="L296" s="28">
        <v>0.12</v>
      </c>
      <c r="M296" s="25" t="b">
        <f t="shared" si="8"/>
        <v>0</v>
      </c>
      <c r="N296" s="25" t="b">
        <f t="shared" si="9"/>
        <v>1</v>
      </c>
    </row>
    <row r="297" spans="1:14" x14ac:dyDescent="0.25">
      <c r="A297" s="8">
        <v>296</v>
      </c>
      <c r="B297" s="7" t="s">
        <v>1591</v>
      </c>
      <c r="C297" s="7" t="s">
        <v>1229</v>
      </c>
      <c r="D297" s="8" t="s">
        <v>799</v>
      </c>
      <c r="E297" s="7" t="s">
        <v>213</v>
      </c>
      <c r="F297" s="7" t="s">
        <v>1196</v>
      </c>
      <c r="G297" s="9">
        <v>27154</v>
      </c>
      <c r="H297" s="9">
        <v>36413</v>
      </c>
      <c r="I297" s="9" t="s">
        <v>1233</v>
      </c>
      <c r="J297" s="31">
        <v>48072</v>
      </c>
      <c r="K297" s="8">
        <v>3</v>
      </c>
      <c r="L297" s="28">
        <v>0.08</v>
      </c>
      <c r="M297" s="25" t="b">
        <f t="shared" si="8"/>
        <v>0</v>
      </c>
      <c r="N297" s="25" t="b">
        <f t="shared" si="9"/>
        <v>0</v>
      </c>
    </row>
    <row r="298" spans="1:14" x14ac:dyDescent="0.25">
      <c r="A298" s="8">
        <v>297</v>
      </c>
      <c r="B298" s="7" t="s">
        <v>1592</v>
      </c>
      <c r="C298" s="7" t="s">
        <v>1228</v>
      </c>
      <c r="D298" s="8" t="s">
        <v>799</v>
      </c>
      <c r="E298" s="7" t="s">
        <v>213</v>
      </c>
      <c r="F298" s="7" t="s">
        <v>1196</v>
      </c>
      <c r="G298" s="9">
        <v>26982</v>
      </c>
      <c r="H298" s="9">
        <v>36422</v>
      </c>
      <c r="I298" s="9">
        <v>38638</v>
      </c>
      <c r="J298" s="31">
        <v>20724</v>
      </c>
      <c r="K298" s="8">
        <v>5</v>
      </c>
      <c r="L298" s="28">
        <v>0.15</v>
      </c>
      <c r="M298" s="25" t="b">
        <f t="shared" si="8"/>
        <v>0</v>
      </c>
      <c r="N298" s="25" t="b">
        <f t="shared" si="9"/>
        <v>0</v>
      </c>
    </row>
    <row r="299" spans="1:14" x14ac:dyDescent="0.25">
      <c r="A299" s="8">
        <v>298</v>
      </c>
      <c r="B299" s="7" t="s">
        <v>1593</v>
      </c>
      <c r="C299" s="7" t="s">
        <v>1228</v>
      </c>
      <c r="D299" s="8" t="s">
        <v>799</v>
      </c>
      <c r="E299" s="7" t="s">
        <v>213</v>
      </c>
      <c r="F299" s="7" t="s">
        <v>1196</v>
      </c>
      <c r="G299" s="9">
        <v>26583</v>
      </c>
      <c r="H299" s="9">
        <v>36431</v>
      </c>
      <c r="I299" s="9">
        <v>39107</v>
      </c>
      <c r="J299" s="31">
        <v>42984</v>
      </c>
      <c r="K299" s="8">
        <v>2</v>
      </c>
      <c r="L299" s="28">
        <v>0.04</v>
      </c>
      <c r="M299" s="25" t="b">
        <f t="shared" si="8"/>
        <v>0</v>
      </c>
      <c r="N299" s="25" t="b">
        <f t="shared" si="9"/>
        <v>0</v>
      </c>
    </row>
    <row r="300" spans="1:14" x14ac:dyDescent="0.25">
      <c r="A300" s="8">
        <v>299</v>
      </c>
      <c r="B300" s="7" t="s">
        <v>1594</v>
      </c>
      <c r="C300" s="7" t="s">
        <v>794</v>
      </c>
      <c r="D300" s="8" t="s">
        <v>799</v>
      </c>
      <c r="E300" s="7" t="s">
        <v>213</v>
      </c>
      <c r="F300" s="7" t="s">
        <v>1197</v>
      </c>
      <c r="G300" s="9">
        <v>30793</v>
      </c>
      <c r="H300" s="9">
        <v>37509</v>
      </c>
      <c r="I300" s="9" t="s">
        <v>1233</v>
      </c>
      <c r="J300" s="31">
        <v>82896</v>
      </c>
      <c r="K300" s="8">
        <v>3</v>
      </c>
      <c r="L300" s="28">
        <v>0.08</v>
      </c>
      <c r="M300" s="25" t="b">
        <f t="shared" si="8"/>
        <v>0</v>
      </c>
      <c r="N300" s="25" t="b">
        <f t="shared" si="9"/>
        <v>1</v>
      </c>
    </row>
    <row r="301" spans="1:14" x14ac:dyDescent="0.25">
      <c r="A301" s="8">
        <v>300</v>
      </c>
      <c r="B301" s="7" t="s">
        <v>1595</v>
      </c>
      <c r="C301" s="7" t="s">
        <v>796</v>
      </c>
      <c r="D301" s="8" t="s">
        <v>799</v>
      </c>
      <c r="E301" s="7" t="s">
        <v>213</v>
      </c>
      <c r="F301" s="7" t="s">
        <v>1196</v>
      </c>
      <c r="G301" s="9">
        <v>27602</v>
      </c>
      <c r="H301" s="9">
        <v>37866</v>
      </c>
      <c r="I301" s="9" t="s">
        <v>1233</v>
      </c>
      <c r="J301" s="31">
        <v>65076</v>
      </c>
      <c r="K301" s="8">
        <v>5</v>
      </c>
      <c r="L301" s="28">
        <v>0.15</v>
      </c>
      <c r="M301" s="25" t="b">
        <f t="shared" si="8"/>
        <v>0</v>
      </c>
      <c r="N301" s="25" t="b">
        <f t="shared" si="9"/>
        <v>0</v>
      </c>
    </row>
    <row r="302" spans="1:14" x14ac:dyDescent="0.25">
      <c r="A302" s="8">
        <v>301</v>
      </c>
      <c r="B302" s="7" t="s">
        <v>1596</v>
      </c>
      <c r="C302" s="7" t="s">
        <v>1230</v>
      </c>
      <c r="D302" s="8" t="s">
        <v>799</v>
      </c>
      <c r="E302" s="7" t="s">
        <v>213</v>
      </c>
      <c r="F302" s="7" t="s">
        <v>1197</v>
      </c>
      <c r="G302" s="9">
        <v>27944</v>
      </c>
      <c r="H302" s="9">
        <v>39348</v>
      </c>
      <c r="I302" s="9" t="s">
        <v>1233</v>
      </c>
      <c r="J302" s="31">
        <v>55464</v>
      </c>
      <c r="K302" s="8">
        <v>2</v>
      </c>
      <c r="L302" s="28">
        <v>0.04</v>
      </c>
      <c r="M302" s="25" t="b">
        <f t="shared" si="8"/>
        <v>0</v>
      </c>
      <c r="N302" s="25" t="b">
        <f t="shared" si="9"/>
        <v>0</v>
      </c>
    </row>
    <row r="303" spans="1:14" x14ac:dyDescent="0.25">
      <c r="A303" s="8">
        <v>302</v>
      </c>
      <c r="B303" s="7" t="s">
        <v>1597</v>
      </c>
      <c r="C303" s="7" t="s">
        <v>1231</v>
      </c>
      <c r="D303" s="8" t="s">
        <v>799</v>
      </c>
      <c r="E303" s="7" t="s">
        <v>213</v>
      </c>
      <c r="F303" s="7" t="s">
        <v>1196</v>
      </c>
      <c r="G303" s="9">
        <v>27218</v>
      </c>
      <c r="H303" s="9">
        <v>39696</v>
      </c>
      <c r="I303" s="9" t="s">
        <v>1233</v>
      </c>
      <c r="J303" s="31">
        <v>83184</v>
      </c>
      <c r="K303" s="8">
        <v>3</v>
      </c>
      <c r="L303" s="28">
        <v>0.08</v>
      </c>
      <c r="M303" s="25" t="b">
        <f t="shared" si="8"/>
        <v>0</v>
      </c>
      <c r="N303" s="25" t="b">
        <f t="shared" si="9"/>
        <v>1</v>
      </c>
    </row>
    <row r="304" spans="1:14" x14ac:dyDescent="0.25">
      <c r="A304" s="8">
        <v>303</v>
      </c>
      <c r="B304" s="7" t="s">
        <v>1598</v>
      </c>
      <c r="C304" s="7" t="s">
        <v>793</v>
      </c>
      <c r="D304" s="8" t="s">
        <v>799</v>
      </c>
      <c r="E304" s="7" t="s">
        <v>213</v>
      </c>
      <c r="F304" s="7" t="s">
        <v>1196</v>
      </c>
      <c r="G304" s="13">
        <v>30555</v>
      </c>
      <c r="H304" s="13">
        <v>40449</v>
      </c>
      <c r="I304" s="9" t="s">
        <v>1233</v>
      </c>
      <c r="J304" s="31">
        <v>106608</v>
      </c>
      <c r="K304" s="8">
        <v>5</v>
      </c>
      <c r="L304" s="28">
        <v>0.15</v>
      </c>
      <c r="M304" s="25" t="b">
        <f t="shared" si="8"/>
        <v>0</v>
      </c>
      <c r="N304" s="25" t="b">
        <f t="shared" si="9"/>
        <v>0</v>
      </c>
    </row>
    <row r="305" spans="1:14" x14ac:dyDescent="0.25">
      <c r="A305" s="8">
        <v>304</v>
      </c>
      <c r="B305" s="7" t="s">
        <v>1599</v>
      </c>
      <c r="C305" s="7" t="s">
        <v>796</v>
      </c>
      <c r="D305" s="8" t="s">
        <v>799</v>
      </c>
      <c r="E305" s="7" t="s">
        <v>213</v>
      </c>
      <c r="F305" s="7" t="s">
        <v>1196</v>
      </c>
      <c r="G305" s="9">
        <v>28908</v>
      </c>
      <c r="H305" s="9">
        <v>39378</v>
      </c>
      <c r="I305" s="9" t="s">
        <v>1233</v>
      </c>
      <c r="J305" s="31">
        <v>42552</v>
      </c>
      <c r="K305" s="8">
        <v>3</v>
      </c>
      <c r="L305" s="28">
        <v>0.08</v>
      </c>
      <c r="M305" s="25" t="b">
        <f t="shared" si="8"/>
        <v>0</v>
      </c>
      <c r="N305" s="25" t="b">
        <f t="shared" si="9"/>
        <v>0</v>
      </c>
    </row>
    <row r="306" spans="1:14" x14ac:dyDescent="0.25">
      <c r="A306" s="8">
        <v>305</v>
      </c>
      <c r="B306" s="7" t="s">
        <v>1600</v>
      </c>
      <c r="C306" s="7" t="s">
        <v>1231</v>
      </c>
      <c r="D306" s="8" t="s">
        <v>799</v>
      </c>
      <c r="E306" s="7" t="s">
        <v>213</v>
      </c>
      <c r="F306" s="7" t="s">
        <v>1196</v>
      </c>
      <c r="G306" s="9">
        <v>29975</v>
      </c>
      <c r="H306" s="9">
        <v>40456</v>
      </c>
      <c r="I306" s="9" t="s">
        <v>1233</v>
      </c>
      <c r="J306" s="31">
        <v>55974</v>
      </c>
      <c r="K306" s="8">
        <v>5</v>
      </c>
      <c r="L306" s="28">
        <v>0.15</v>
      </c>
      <c r="M306" s="25" t="b">
        <f t="shared" si="8"/>
        <v>0</v>
      </c>
      <c r="N306" s="25" t="b">
        <f t="shared" si="9"/>
        <v>1</v>
      </c>
    </row>
    <row r="307" spans="1:14" x14ac:dyDescent="0.25">
      <c r="A307" s="8">
        <v>306</v>
      </c>
      <c r="B307" s="7" t="s">
        <v>1601</v>
      </c>
      <c r="C307" s="7" t="s">
        <v>792</v>
      </c>
      <c r="D307" s="8" t="s">
        <v>799</v>
      </c>
      <c r="E307" s="7" t="s">
        <v>213</v>
      </c>
      <c r="F307" s="7" t="s">
        <v>1196</v>
      </c>
      <c r="G307" s="9">
        <v>27609</v>
      </c>
      <c r="H307" s="9">
        <v>40462</v>
      </c>
      <c r="I307" s="9" t="s">
        <v>1233</v>
      </c>
      <c r="J307" s="31">
        <v>63528</v>
      </c>
      <c r="K307" s="8">
        <v>4</v>
      </c>
      <c r="L307" s="28">
        <v>0.12</v>
      </c>
      <c r="M307" s="25" t="b">
        <f t="shared" si="8"/>
        <v>0</v>
      </c>
      <c r="N307" s="25" t="b">
        <f t="shared" si="9"/>
        <v>0</v>
      </c>
    </row>
    <row r="308" spans="1:14" x14ac:dyDescent="0.25">
      <c r="A308" s="8">
        <v>307</v>
      </c>
      <c r="B308" s="7" t="s">
        <v>1602</v>
      </c>
      <c r="C308" s="7" t="s">
        <v>796</v>
      </c>
      <c r="D308" s="8" t="s">
        <v>799</v>
      </c>
      <c r="E308" s="7" t="s">
        <v>213</v>
      </c>
      <c r="F308" s="7" t="s">
        <v>1196</v>
      </c>
      <c r="G308" s="9">
        <v>27591</v>
      </c>
      <c r="H308" s="9">
        <v>40469</v>
      </c>
      <c r="I308" s="9" t="s">
        <v>1233</v>
      </c>
      <c r="J308" s="31">
        <v>54576</v>
      </c>
      <c r="K308" s="8">
        <v>4</v>
      </c>
      <c r="L308" s="28">
        <v>0.12</v>
      </c>
      <c r="M308" s="25" t="b">
        <f t="shared" si="8"/>
        <v>0</v>
      </c>
      <c r="N308" s="25" t="b">
        <f t="shared" si="9"/>
        <v>0</v>
      </c>
    </row>
    <row r="309" spans="1:14" x14ac:dyDescent="0.25">
      <c r="A309" s="8">
        <v>308</v>
      </c>
      <c r="B309" s="7" t="s">
        <v>1603</v>
      </c>
      <c r="C309" s="7" t="s">
        <v>793</v>
      </c>
      <c r="D309" s="8" t="s">
        <v>799</v>
      </c>
      <c r="E309" s="7" t="s">
        <v>213</v>
      </c>
      <c r="F309" s="7" t="s">
        <v>1196</v>
      </c>
      <c r="G309" s="9">
        <v>32345</v>
      </c>
      <c r="H309" s="9">
        <v>40473</v>
      </c>
      <c r="I309" s="9" t="s">
        <v>1233</v>
      </c>
      <c r="J309" s="31">
        <v>33912</v>
      </c>
      <c r="K309" s="8">
        <v>5</v>
      </c>
      <c r="L309" s="28">
        <v>0.15</v>
      </c>
      <c r="M309" s="25" t="b">
        <f t="shared" si="8"/>
        <v>0</v>
      </c>
      <c r="N309" s="25" t="b">
        <f t="shared" si="9"/>
        <v>0</v>
      </c>
    </row>
    <row r="310" spans="1:14" x14ac:dyDescent="0.25">
      <c r="A310" s="8">
        <v>309</v>
      </c>
      <c r="B310" s="7" t="s">
        <v>1604</v>
      </c>
      <c r="C310" s="7" t="s">
        <v>1230</v>
      </c>
      <c r="D310" s="8" t="s">
        <v>799</v>
      </c>
      <c r="E310" s="7" t="s">
        <v>213</v>
      </c>
      <c r="F310" s="7" t="s">
        <v>1197</v>
      </c>
      <c r="G310" s="9">
        <v>31520</v>
      </c>
      <c r="H310" s="9">
        <v>40474</v>
      </c>
      <c r="I310" s="9" t="s">
        <v>1233</v>
      </c>
      <c r="J310" s="31">
        <v>71184</v>
      </c>
      <c r="K310" s="8">
        <v>4</v>
      </c>
      <c r="L310" s="28">
        <v>0.12</v>
      </c>
      <c r="M310" s="25" t="b">
        <f t="shared" si="8"/>
        <v>0</v>
      </c>
      <c r="N310" s="25" t="b">
        <f t="shared" si="9"/>
        <v>0</v>
      </c>
    </row>
    <row r="311" spans="1:14" x14ac:dyDescent="0.25">
      <c r="A311" s="8">
        <v>310</v>
      </c>
      <c r="B311" s="7" t="s">
        <v>1605</v>
      </c>
      <c r="C311" s="7" t="s">
        <v>795</v>
      </c>
      <c r="D311" s="8" t="s">
        <v>799</v>
      </c>
      <c r="E311" s="7" t="s">
        <v>213</v>
      </c>
      <c r="F311" s="7" t="s">
        <v>1197</v>
      </c>
      <c r="G311" s="9">
        <v>31249</v>
      </c>
      <c r="H311" s="9">
        <v>39001</v>
      </c>
      <c r="I311" s="9" t="s">
        <v>1233</v>
      </c>
      <c r="J311" s="31">
        <v>84024</v>
      </c>
      <c r="K311" s="8">
        <v>3</v>
      </c>
      <c r="L311" s="28">
        <v>0.08</v>
      </c>
      <c r="M311" s="25" t="b">
        <f t="shared" si="8"/>
        <v>0</v>
      </c>
      <c r="N311" s="25" t="b">
        <f t="shared" si="9"/>
        <v>0</v>
      </c>
    </row>
    <row r="312" spans="1:14" x14ac:dyDescent="0.25">
      <c r="A312" s="8">
        <v>311</v>
      </c>
      <c r="B312" s="7" t="s">
        <v>1606</v>
      </c>
      <c r="C312" s="7" t="s">
        <v>791</v>
      </c>
      <c r="D312" s="8" t="s">
        <v>799</v>
      </c>
      <c r="E312" s="7" t="s">
        <v>213</v>
      </c>
      <c r="F312" s="7" t="s">
        <v>1197</v>
      </c>
      <c r="G312" s="9">
        <v>28238</v>
      </c>
      <c r="H312" s="9">
        <v>36084</v>
      </c>
      <c r="I312" s="9" t="s">
        <v>1233</v>
      </c>
      <c r="J312" s="31">
        <v>39852</v>
      </c>
      <c r="K312" s="8">
        <v>4</v>
      </c>
      <c r="L312" s="28">
        <v>0.12</v>
      </c>
      <c r="M312" s="25" t="b">
        <f t="shared" si="8"/>
        <v>0</v>
      </c>
      <c r="N312" s="25" t="b">
        <f t="shared" si="9"/>
        <v>0</v>
      </c>
    </row>
    <row r="313" spans="1:14" x14ac:dyDescent="0.25">
      <c r="A313" s="8">
        <v>312</v>
      </c>
      <c r="B313" s="7" t="s">
        <v>1607</v>
      </c>
      <c r="C313" s="7" t="s">
        <v>793</v>
      </c>
      <c r="D313" s="8" t="s">
        <v>799</v>
      </c>
      <c r="E313" s="7" t="s">
        <v>213</v>
      </c>
      <c r="F313" s="7" t="s">
        <v>1196</v>
      </c>
      <c r="G313" s="9">
        <v>28569</v>
      </c>
      <c r="H313" s="9">
        <v>36444</v>
      </c>
      <c r="I313" s="9" t="s">
        <v>1233</v>
      </c>
      <c r="J313" s="31">
        <v>80736</v>
      </c>
      <c r="K313" s="8">
        <v>3</v>
      </c>
      <c r="L313" s="28">
        <v>0.08</v>
      </c>
      <c r="M313" s="25" t="b">
        <f t="shared" si="8"/>
        <v>0</v>
      </c>
      <c r="N313" s="25" t="b">
        <f t="shared" si="9"/>
        <v>0</v>
      </c>
    </row>
    <row r="314" spans="1:14" x14ac:dyDescent="0.25">
      <c r="A314" s="8">
        <v>313</v>
      </c>
      <c r="B314" s="7" t="s">
        <v>1608</v>
      </c>
      <c r="C314" s="7" t="s">
        <v>796</v>
      </c>
      <c r="D314" s="8" t="s">
        <v>799</v>
      </c>
      <c r="E314" s="7" t="s">
        <v>213</v>
      </c>
      <c r="F314" s="7" t="s">
        <v>1196</v>
      </c>
      <c r="G314" s="9">
        <v>23352</v>
      </c>
      <c r="H314" s="9">
        <v>36455</v>
      </c>
      <c r="I314" s="9">
        <v>38533</v>
      </c>
      <c r="J314" s="31">
        <v>28572</v>
      </c>
      <c r="K314" s="8">
        <v>4</v>
      </c>
      <c r="L314" s="28">
        <v>0.12</v>
      </c>
      <c r="M314" s="25" t="b">
        <f t="shared" si="8"/>
        <v>0</v>
      </c>
      <c r="N314" s="25" t="b">
        <f t="shared" si="9"/>
        <v>0</v>
      </c>
    </row>
    <row r="315" spans="1:14" x14ac:dyDescent="0.25">
      <c r="A315" s="8">
        <v>314</v>
      </c>
      <c r="B315" s="7" t="s">
        <v>1609</v>
      </c>
      <c r="C315" s="7" t="s">
        <v>796</v>
      </c>
      <c r="D315" s="8" t="s">
        <v>799</v>
      </c>
      <c r="E315" s="7" t="s">
        <v>213</v>
      </c>
      <c r="F315" s="7" t="s">
        <v>1196</v>
      </c>
      <c r="G315" s="9">
        <v>26018</v>
      </c>
      <c r="H315" s="9">
        <v>37899</v>
      </c>
      <c r="I315" s="9" t="s">
        <v>1233</v>
      </c>
      <c r="J315" s="31">
        <v>77064</v>
      </c>
      <c r="K315" s="8">
        <v>5</v>
      </c>
      <c r="L315" s="28">
        <v>0.15</v>
      </c>
      <c r="M315" s="25" t="b">
        <f t="shared" si="8"/>
        <v>0</v>
      </c>
      <c r="N315" s="25" t="b">
        <f t="shared" si="9"/>
        <v>0</v>
      </c>
    </row>
    <row r="316" spans="1:14" x14ac:dyDescent="0.25">
      <c r="A316" s="8">
        <v>315</v>
      </c>
      <c r="B316" s="7" t="s">
        <v>1610</v>
      </c>
      <c r="C316" s="7" t="s">
        <v>792</v>
      </c>
      <c r="D316" s="8" t="s">
        <v>799</v>
      </c>
      <c r="E316" s="7" t="s">
        <v>213</v>
      </c>
      <c r="F316" s="7" t="s">
        <v>1196</v>
      </c>
      <c r="G316" s="9">
        <v>27004</v>
      </c>
      <c r="H316" s="9">
        <v>38289</v>
      </c>
      <c r="I316" s="9" t="s">
        <v>1233</v>
      </c>
      <c r="J316" s="31">
        <v>86196</v>
      </c>
      <c r="K316" s="8">
        <v>3</v>
      </c>
      <c r="L316" s="28">
        <v>0.08</v>
      </c>
      <c r="M316" s="25" t="b">
        <f t="shared" si="8"/>
        <v>0</v>
      </c>
      <c r="N316" s="25" t="b">
        <f t="shared" si="9"/>
        <v>0</v>
      </c>
    </row>
    <row r="317" spans="1:14" x14ac:dyDescent="0.25">
      <c r="A317" s="8">
        <v>316</v>
      </c>
      <c r="B317" s="7" t="s">
        <v>1611</v>
      </c>
      <c r="C317" s="7" t="s">
        <v>794</v>
      </c>
      <c r="D317" s="8" t="s">
        <v>799</v>
      </c>
      <c r="E317" s="7" t="s">
        <v>213</v>
      </c>
      <c r="F317" s="7" t="s">
        <v>1196</v>
      </c>
      <c r="G317" s="9">
        <v>27885</v>
      </c>
      <c r="H317" s="9">
        <v>39747</v>
      </c>
      <c r="I317" s="9" t="s">
        <v>1233</v>
      </c>
      <c r="J317" s="31">
        <v>12686.4</v>
      </c>
      <c r="K317" s="8">
        <v>4</v>
      </c>
      <c r="L317" s="28">
        <v>0.12</v>
      </c>
      <c r="M317" s="25" t="b">
        <f t="shared" si="8"/>
        <v>0</v>
      </c>
      <c r="N317" s="25" t="b">
        <f t="shared" si="9"/>
        <v>1</v>
      </c>
    </row>
    <row r="318" spans="1:14" x14ac:dyDescent="0.25">
      <c r="A318" s="8">
        <v>317</v>
      </c>
      <c r="B318" s="7" t="s">
        <v>1612</v>
      </c>
      <c r="C318" s="7" t="s">
        <v>792</v>
      </c>
      <c r="D318" s="8" t="s">
        <v>799</v>
      </c>
      <c r="E318" s="7" t="s">
        <v>213</v>
      </c>
      <c r="F318" s="7" t="s">
        <v>1197</v>
      </c>
      <c r="G318" s="9">
        <v>30046</v>
      </c>
      <c r="H318" s="9">
        <v>40470</v>
      </c>
      <c r="I318" s="9" t="s">
        <v>1233</v>
      </c>
      <c r="J318" s="31">
        <v>45408</v>
      </c>
      <c r="K318" s="8">
        <v>1</v>
      </c>
      <c r="L318" s="28">
        <v>0</v>
      </c>
      <c r="M318" s="25" t="b">
        <f t="shared" si="8"/>
        <v>0</v>
      </c>
      <c r="N318" s="25" t="b">
        <f t="shared" si="9"/>
        <v>0</v>
      </c>
    </row>
    <row r="319" spans="1:14" x14ac:dyDescent="0.25">
      <c r="A319" s="8">
        <v>318</v>
      </c>
      <c r="B319" s="7" t="s">
        <v>1613</v>
      </c>
      <c r="C319" s="7" t="s">
        <v>1228</v>
      </c>
      <c r="D319" s="8" t="s">
        <v>799</v>
      </c>
      <c r="E319" s="7" t="s">
        <v>213</v>
      </c>
      <c r="F319" s="7" t="s">
        <v>1197</v>
      </c>
      <c r="G319" s="9">
        <v>27811</v>
      </c>
      <c r="H319" s="9">
        <v>39403</v>
      </c>
      <c r="I319" s="9" t="s">
        <v>1233</v>
      </c>
      <c r="J319" s="31">
        <v>46728</v>
      </c>
      <c r="K319" s="8">
        <v>2</v>
      </c>
      <c r="L319" s="28">
        <v>0.04</v>
      </c>
      <c r="M319" s="25" t="b">
        <f t="shared" si="8"/>
        <v>0</v>
      </c>
      <c r="N319" s="25" t="b">
        <f t="shared" si="9"/>
        <v>0</v>
      </c>
    </row>
    <row r="320" spans="1:14" x14ac:dyDescent="0.25">
      <c r="A320" s="8">
        <v>319</v>
      </c>
      <c r="B320" s="7" t="s">
        <v>1614</v>
      </c>
      <c r="C320" s="7" t="s">
        <v>1231</v>
      </c>
      <c r="D320" s="8" t="s">
        <v>799</v>
      </c>
      <c r="E320" s="7" t="s">
        <v>213</v>
      </c>
      <c r="F320" s="7" t="s">
        <v>1196</v>
      </c>
      <c r="G320" s="9">
        <v>29917</v>
      </c>
      <c r="H320" s="9">
        <v>39407</v>
      </c>
      <c r="I320" s="9" t="s">
        <v>1233</v>
      </c>
      <c r="J320" s="31">
        <v>87686.399999999994</v>
      </c>
      <c r="K320" s="8">
        <v>5</v>
      </c>
      <c r="L320" s="28">
        <v>0.15</v>
      </c>
      <c r="M320" s="25" t="b">
        <f t="shared" si="8"/>
        <v>0</v>
      </c>
      <c r="N320" s="25" t="b">
        <f t="shared" si="9"/>
        <v>1</v>
      </c>
    </row>
    <row r="321" spans="1:14" x14ac:dyDescent="0.25">
      <c r="A321" s="8">
        <v>320</v>
      </c>
      <c r="B321" s="7" t="s">
        <v>1615</v>
      </c>
      <c r="C321" s="7" t="s">
        <v>793</v>
      </c>
      <c r="D321" s="8" t="s">
        <v>799</v>
      </c>
      <c r="E321" s="7" t="s">
        <v>213</v>
      </c>
      <c r="F321" s="7" t="s">
        <v>1197</v>
      </c>
      <c r="G321" s="9">
        <v>28419</v>
      </c>
      <c r="H321" s="9">
        <v>40492</v>
      </c>
      <c r="I321" s="9" t="s">
        <v>1233</v>
      </c>
      <c r="J321" s="31">
        <v>79212</v>
      </c>
      <c r="K321" s="8">
        <v>2</v>
      </c>
      <c r="L321" s="28">
        <v>0.04</v>
      </c>
      <c r="M321" s="25" t="b">
        <f t="shared" si="8"/>
        <v>0</v>
      </c>
      <c r="N321" s="25" t="b">
        <f t="shared" si="9"/>
        <v>0</v>
      </c>
    </row>
    <row r="322" spans="1:14" x14ac:dyDescent="0.25">
      <c r="A322" s="8">
        <v>321</v>
      </c>
      <c r="B322" s="7" t="s">
        <v>1616</v>
      </c>
      <c r="C322" s="7" t="s">
        <v>1229</v>
      </c>
      <c r="D322" s="8" t="s">
        <v>799</v>
      </c>
      <c r="E322" s="7" t="s">
        <v>213</v>
      </c>
      <c r="F322" s="7" t="s">
        <v>1197</v>
      </c>
      <c r="G322" s="9">
        <v>27003</v>
      </c>
      <c r="H322" s="9">
        <v>36101</v>
      </c>
      <c r="I322" s="9" t="s">
        <v>1233</v>
      </c>
      <c r="J322" s="31">
        <v>105888</v>
      </c>
      <c r="K322" s="8">
        <v>5</v>
      </c>
      <c r="L322" s="28">
        <v>0.15</v>
      </c>
      <c r="M322" s="25" t="b">
        <f t="shared" si="8"/>
        <v>0</v>
      </c>
      <c r="N322" s="25" t="b">
        <f t="shared" si="9"/>
        <v>0</v>
      </c>
    </row>
    <row r="323" spans="1:14" x14ac:dyDescent="0.25">
      <c r="A323" s="8">
        <v>322</v>
      </c>
      <c r="B323" s="7" t="s">
        <v>1617</v>
      </c>
      <c r="C323" s="7" t="s">
        <v>792</v>
      </c>
      <c r="D323" s="8" t="s">
        <v>799</v>
      </c>
      <c r="E323" s="7" t="s">
        <v>213</v>
      </c>
      <c r="F323" s="7" t="s">
        <v>1196</v>
      </c>
      <c r="G323" s="9">
        <v>24630</v>
      </c>
      <c r="H323" s="9">
        <v>36122</v>
      </c>
      <c r="I323" s="9" t="s">
        <v>1233</v>
      </c>
      <c r="J323" s="31">
        <v>27192</v>
      </c>
      <c r="K323" s="8">
        <v>2</v>
      </c>
      <c r="L323" s="28">
        <v>0.04</v>
      </c>
      <c r="M323" s="25" t="b">
        <f t="shared" ref="M323:M386" si="10">AND($K323=5,$D323="Human Resources")</f>
        <v>0</v>
      </c>
      <c r="N323" s="25" t="b">
        <f t="shared" ref="N323:N386" si="11">OR(C323="New York",C323="Madrid")</f>
        <v>0</v>
      </c>
    </row>
    <row r="324" spans="1:14" x14ac:dyDescent="0.25">
      <c r="A324" s="8">
        <v>323</v>
      </c>
      <c r="B324" s="7" t="s">
        <v>1618</v>
      </c>
      <c r="C324" s="7" t="s">
        <v>793</v>
      </c>
      <c r="D324" s="8" t="s">
        <v>799</v>
      </c>
      <c r="E324" s="7" t="s">
        <v>213</v>
      </c>
      <c r="F324" s="7" t="s">
        <v>1197</v>
      </c>
      <c r="G324" s="9">
        <v>26980</v>
      </c>
      <c r="H324" s="9">
        <v>37936</v>
      </c>
      <c r="I324" s="9" t="s">
        <v>1233</v>
      </c>
      <c r="J324" s="31">
        <v>37104</v>
      </c>
      <c r="K324" s="8">
        <v>5</v>
      </c>
      <c r="L324" s="28">
        <v>0.15</v>
      </c>
      <c r="M324" s="25" t="b">
        <f t="shared" si="10"/>
        <v>0</v>
      </c>
      <c r="N324" s="25" t="b">
        <f t="shared" si="11"/>
        <v>0</v>
      </c>
    </row>
    <row r="325" spans="1:14" x14ac:dyDescent="0.25">
      <c r="A325" s="8">
        <v>324</v>
      </c>
      <c r="B325" s="7" t="s">
        <v>1619</v>
      </c>
      <c r="C325" s="7" t="s">
        <v>1229</v>
      </c>
      <c r="D325" s="8" t="s">
        <v>799</v>
      </c>
      <c r="E325" s="7" t="s">
        <v>213</v>
      </c>
      <c r="F325" s="7" t="s">
        <v>1196</v>
      </c>
      <c r="G325" s="9">
        <v>28971</v>
      </c>
      <c r="H325" s="9">
        <v>37943</v>
      </c>
      <c r="I325" s="9" t="s">
        <v>1233</v>
      </c>
      <c r="J325" s="31">
        <v>90211.199999999997</v>
      </c>
      <c r="K325" s="8">
        <v>3</v>
      </c>
      <c r="L325" s="28">
        <v>0.08</v>
      </c>
      <c r="M325" s="25" t="b">
        <f t="shared" si="10"/>
        <v>0</v>
      </c>
      <c r="N325" s="25" t="b">
        <f t="shared" si="11"/>
        <v>0</v>
      </c>
    </row>
    <row r="326" spans="1:14" x14ac:dyDescent="0.25">
      <c r="A326" s="8">
        <v>325</v>
      </c>
      <c r="B326" s="7" t="s">
        <v>1620</v>
      </c>
      <c r="C326" s="7" t="s">
        <v>793</v>
      </c>
      <c r="D326" s="8" t="s">
        <v>799</v>
      </c>
      <c r="E326" s="7" t="s">
        <v>213</v>
      </c>
      <c r="F326" s="7" t="s">
        <v>1197</v>
      </c>
      <c r="G326" s="9">
        <v>25832</v>
      </c>
      <c r="H326" s="9">
        <v>38321</v>
      </c>
      <c r="I326" s="9" t="s">
        <v>1233</v>
      </c>
      <c r="J326" s="31">
        <v>45576</v>
      </c>
      <c r="K326" s="8">
        <v>4</v>
      </c>
      <c r="L326" s="28">
        <v>0.12</v>
      </c>
      <c r="M326" s="25" t="b">
        <f t="shared" si="10"/>
        <v>0</v>
      </c>
      <c r="N326" s="25" t="b">
        <f t="shared" si="11"/>
        <v>0</v>
      </c>
    </row>
    <row r="327" spans="1:14" x14ac:dyDescent="0.25">
      <c r="A327" s="8">
        <v>326</v>
      </c>
      <c r="B327" s="7" t="s">
        <v>1621</v>
      </c>
      <c r="C327" s="7" t="s">
        <v>1231</v>
      </c>
      <c r="D327" s="8" t="s">
        <v>799</v>
      </c>
      <c r="E327" s="7" t="s">
        <v>213</v>
      </c>
      <c r="F327" s="7" t="s">
        <v>1197</v>
      </c>
      <c r="G327" s="9">
        <v>25830</v>
      </c>
      <c r="H327" s="9">
        <v>38321</v>
      </c>
      <c r="I327" s="9" t="s">
        <v>1233</v>
      </c>
      <c r="J327" s="31">
        <v>84912</v>
      </c>
      <c r="K327" s="8">
        <v>1</v>
      </c>
      <c r="L327" s="28">
        <v>0</v>
      </c>
      <c r="M327" s="25" t="b">
        <f t="shared" si="10"/>
        <v>0</v>
      </c>
      <c r="N327" s="25" t="b">
        <f t="shared" si="11"/>
        <v>1</v>
      </c>
    </row>
    <row r="328" spans="1:14" x14ac:dyDescent="0.25">
      <c r="A328" s="8">
        <v>327</v>
      </c>
      <c r="B328" s="7" t="s">
        <v>1622</v>
      </c>
      <c r="C328" s="7" t="s">
        <v>796</v>
      </c>
      <c r="D328" s="8" t="s">
        <v>799</v>
      </c>
      <c r="E328" s="7" t="s">
        <v>213</v>
      </c>
      <c r="F328" s="7" t="s">
        <v>1197</v>
      </c>
      <c r="G328" s="9">
        <v>30274</v>
      </c>
      <c r="H328" s="9">
        <v>39760</v>
      </c>
      <c r="I328" s="9" t="s">
        <v>1233</v>
      </c>
      <c r="J328" s="31">
        <v>73272</v>
      </c>
      <c r="K328" s="8">
        <v>5</v>
      </c>
      <c r="L328" s="28">
        <v>0.15</v>
      </c>
      <c r="M328" s="25" t="b">
        <f t="shared" si="10"/>
        <v>0</v>
      </c>
      <c r="N328" s="25" t="b">
        <f t="shared" si="11"/>
        <v>0</v>
      </c>
    </row>
    <row r="329" spans="1:14" x14ac:dyDescent="0.25">
      <c r="A329" s="8">
        <v>328</v>
      </c>
      <c r="B329" s="7" t="s">
        <v>1623</v>
      </c>
      <c r="C329" s="7" t="s">
        <v>792</v>
      </c>
      <c r="D329" s="8" t="s">
        <v>799</v>
      </c>
      <c r="E329" s="7" t="s">
        <v>213</v>
      </c>
      <c r="F329" s="7" t="s">
        <v>1196</v>
      </c>
      <c r="G329" s="9">
        <v>32278</v>
      </c>
      <c r="H329" s="9">
        <v>39390</v>
      </c>
      <c r="I329" s="9" t="s">
        <v>1233</v>
      </c>
      <c r="J329" s="31">
        <v>85788</v>
      </c>
      <c r="K329" s="8">
        <v>5</v>
      </c>
      <c r="L329" s="28">
        <v>0.15</v>
      </c>
      <c r="M329" s="25" t="b">
        <f t="shared" si="10"/>
        <v>0</v>
      </c>
      <c r="N329" s="25" t="b">
        <f t="shared" si="11"/>
        <v>0</v>
      </c>
    </row>
    <row r="330" spans="1:14" x14ac:dyDescent="0.25">
      <c r="A330" s="8">
        <v>329</v>
      </c>
      <c r="B330" s="7" t="s">
        <v>1624</v>
      </c>
      <c r="C330" s="7" t="s">
        <v>792</v>
      </c>
      <c r="D330" s="8" t="s">
        <v>799</v>
      </c>
      <c r="E330" s="7" t="s">
        <v>213</v>
      </c>
      <c r="F330" s="7" t="s">
        <v>1197</v>
      </c>
      <c r="G330" s="9">
        <v>28475</v>
      </c>
      <c r="H330" s="9">
        <v>39785</v>
      </c>
      <c r="I330" s="9" t="s">
        <v>1233</v>
      </c>
      <c r="J330" s="31">
        <v>96828</v>
      </c>
      <c r="K330" s="8">
        <v>3</v>
      </c>
      <c r="L330" s="28">
        <v>0.08</v>
      </c>
      <c r="M330" s="25" t="b">
        <f t="shared" si="10"/>
        <v>0</v>
      </c>
      <c r="N330" s="25" t="b">
        <f t="shared" si="11"/>
        <v>0</v>
      </c>
    </row>
    <row r="331" spans="1:14" x14ac:dyDescent="0.25">
      <c r="A331" s="8">
        <v>330</v>
      </c>
      <c r="B331" s="7" t="s">
        <v>1625</v>
      </c>
      <c r="C331" s="7" t="s">
        <v>1231</v>
      </c>
      <c r="D331" s="8" t="s">
        <v>799</v>
      </c>
      <c r="E331" s="7" t="s">
        <v>213</v>
      </c>
      <c r="F331" s="7" t="s">
        <v>1197</v>
      </c>
      <c r="G331" s="9">
        <v>29662</v>
      </c>
      <c r="H331" s="9">
        <v>36503</v>
      </c>
      <c r="I331" s="9" t="s">
        <v>1233</v>
      </c>
      <c r="J331" s="31">
        <v>49938</v>
      </c>
      <c r="K331" s="8">
        <v>1</v>
      </c>
      <c r="L331" s="28">
        <v>0</v>
      </c>
      <c r="M331" s="25" t="b">
        <f t="shared" si="10"/>
        <v>0</v>
      </c>
      <c r="N331" s="25" t="b">
        <f t="shared" si="11"/>
        <v>1</v>
      </c>
    </row>
    <row r="332" spans="1:14" x14ac:dyDescent="0.25">
      <c r="A332" s="8">
        <v>331</v>
      </c>
      <c r="B332" s="7" t="s">
        <v>1626</v>
      </c>
      <c r="C332" s="7" t="s">
        <v>792</v>
      </c>
      <c r="D332" s="8" t="s">
        <v>799</v>
      </c>
      <c r="E332" s="7" t="s">
        <v>213</v>
      </c>
      <c r="F332" s="7" t="s">
        <v>1196</v>
      </c>
      <c r="G332" s="9">
        <v>27397</v>
      </c>
      <c r="H332" s="9">
        <v>37229</v>
      </c>
      <c r="I332" s="9" t="s">
        <v>1233</v>
      </c>
      <c r="J332" s="31">
        <v>30372</v>
      </c>
      <c r="K332" s="8">
        <v>4</v>
      </c>
      <c r="L332" s="28">
        <v>0.12</v>
      </c>
      <c r="M332" s="25" t="b">
        <f t="shared" si="10"/>
        <v>0</v>
      </c>
      <c r="N332" s="25" t="b">
        <f t="shared" si="11"/>
        <v>0</v>
      </c>
    </row>
    <row r="333" spans="1:14" x14ac:dyDescent="0.25">
      <c r="A333" s="8">
        <v>332</v>
      </c>
      <c r="B333" s="7" t="s">
        <v>1627</v>
      </c>
      <c r="C333" s="7" t="s">
        <v>1230</v>
      </c>
      <c r="D333" s="8" t="s">
        <v>799</v>
      </c>
      <c r="E333" s="7" t="s">
        <v>213</v>
      </c>
      <c r="F333" s="7" t="s">
        <v>1196</v>
      </c>
      <c r="G333" s="9">
        <v>25782</v>
      </c>
      <c r="H333" s="9">
        <v>37620</v>
      </c>
      <c r="I333" s="9" t="s">
        <v>1233</v>
      </c>
      <c r="J333" s="31">
        <v>29352</v>
      </c>
      <c r="K333" s="8">
        <v>1</v>
      </c>
      <c r="L333" s="28">
        <v>0</v>
      </c>
      <c r="M333" s="25" t="b">
        <f t="shared" si="10"/>
        <v>0</v>
      </c>
      <c r="N333" s="25" t="b">
        <f t="shared" si="11"/>
        <v>0</v>
      </c>
    </row>
    <row r="334" spans="1:14" x14ac:dyDescent="0.25">
      <c r="A334" s="8">
        <v>333</v>
      </c>
      <c r="B334" s="7" t="s">
        <v>1628</v>
      </c>
      <c r="C334" s="7" t="s">
        <v>793</v>
      </c>
      <c r="D334" s="8" t="s">
        <v>799</v>
      </c>
      <c r="E334" s="7" t="s">
        <v>213</v>
      </c>
      <c r="F334" s="7" t="s">
        <v>1197</v>
      </c>
      <c r="G334" s="9">
        <v>27044</v>
      </c>
      <c r="H334" s="9">
        <v>40175</v>
      </c>
      <c r="I334" s="9" t="s">
        <v>1233</v>
      </c>
      <c r="J334" s="31">
        <v>41628</v>
      </c>
      <c r="K334" s="8">
        <v>2</v>
      </c>
      <c r="L334" s="28">
        <v>0.04</v>
      </c>
      <c r="M334" s="25" t="b">
        <f t="shared" si="10"/>
        <v>0</v>
      </c>
      <c r="N334" s="25" t="b">
        <f t="shared" si="11"/>
        <v>0</v>
      </c>
    </row>
    <row r="335" spans="1:14" x14ac:dyDescent="0.25">
      <c r="A335" s="8">
        <v>334</v>
      </c>
      <c r="B335" s="7" t="s">
        <v>1629</v>
      </c>
      <c r="C335" s="7" t="s">
        <v>796</v>
      </c>
      <c r="D335" s="8" t="s">
        <v>805</v>
      </c>
      <c r="E335" s="8" t="s">
        <v>805</v>
      </c>
      <c r="F335" s="7" t="s">
        <v>1196</v>
      </c>
      <c r="G335" s="13">
        <v>27590</v>
      </c>
      <c r="H335" s="13">
        <v>40292</v>
      </c>
      <c r="I335" s="9" t="s">
        <v>1233</v>
      </c>
      <c r="J335" s="31">
        <v>74268</v>
      </c>
      <c r="K335" s="8">
        <v>2</v>
      </c>
      <c r="L335" s="28">
        <v>0.04</v>
      </c>
      <c r="M335" s="25" t="b">
        <f t="shared" si="10"/>
        <v>0</v>
      </c>
      <c r="N335" s="25" t="b">
        <f t="shared" si="11"/>
        <v>0</v>
      </c>
    </row>
    <row r="336" spans="1:14" x14ac:dyDescent="0.25">
      <c r="A336" s="8">
        <v>335</v>
      </c>
      <c r="B336" s="7" t="s">
        <v>1630</v>
      </c>
      <c r="C336" s="7" t="s">
        <v>796</v>
      </c>
      <c r="D336" s="8" t="s">
        <v>805</v>
      </c>
      <c r="E336" s="8" t="s">
        <v>805</v>
      </c>
      <c r="F336" s="7" t="s">
        <v>1196</v>
      </c>
      <c r="G336" s="9">
        <v>30334</v>
      </c>
      <c r="H336" s="9">
        <v>37407</v>
      </c>
      <c r="I336" s="9">
        <v>37620</v>
      </c>
      <c r="J336" s="31">
        <v>70968</v>
      </c>
      <c r="K336" s="8">
        <v>5</v>
      </c>
      <c r="L336" s="28">
        <v>0.15</v>
      </c>
      <c r="M336" s="25" t="b">
        <f t="shared" si="10"/>
        <v>0</v>
      </c>
      <c r="N336" s="25" t="b">
        <f t="shared" si="11"/>
        <v>0</v>
      </c>
    </row>
    <row r="337" spans="1:14" x14ac:dyDescent="0.25">
      <c r="A337" s="8">
        <v>336</v>
      </c>
      <c r="B337" s="7" t="s">
        <v>1631</v>
      </c>
      <c r="C337" s="7" t="s">
        <v>796</v>
      </c>
      <c r="D337" s="8" t="s">
        <v>805</v>
      </c>
      <c r="E337" s="8" t="s">
        <v>805</v>
      </c>
      <c r="F337" s="7" t="s">
        <v>1196</v>
      </c>
      <c r="G337" s="13">
        <v>32391</v>
      </c>
      <c r="H337" s="13">
        <v>40313</v>
      </c>
      <c r="I337" s="9" t="s">
        <v>1233</v>
      </c>
      <c r="J337" s="31">
        <v>32700</v>
      </c>
      <c r="K337" s="8">
        <v>5</v>
      </c>
      <c r="L337" s="28">
        <v>0.15</v>
      </c>
      <c r="M337" s="25" t="b">
        <f t="shared" si="10"/>
        <v>0</v>
      </c>
      <c r="N337" s="25" t="b">
        <f t="shared" si="11"/>
        <v>0</v>
      </c>
    </row>
    <row r="338" spans="1:14" x14ac:dyDescent="0.25">
      <c r="A338" s="8">
        <v>337</v>
      </c>
      <c r="B338" s="7" t="s">
        <v>1632</v>
      </c>
      <c r="C338" s="7" t="s">
        <v>796</v>
      </c>
      <c r="D338" s="8" t="s">
        <v>805</v>
      </c>
      <c r="E338" s="8" t="s">
        <v>805</v>
      </c>
      <c r="F338" s="7" t="s">
        <v>1197</v>
      </c>
      <c r="G338" s="9">
        <v>31389</v>
      </c>
      <c r="H338" s="9">
        <v>41137</v>
      </c>
      <c r="I338" s="9" t="s">
        <v>1233</v>
      </c>
      <c r="J338" s="31">
        <v>46992</v>
      </c>
      <c r="K338" s="8">
        <v>3</v>
      </c>
      <c r="L338" s="28">
        <v>0.08</v>
      </c>
      <c r="M338" s="25" t="b">
        <f t="shared" si="10"/>
        <v>0</v>
      </c>
      <c r="N338" s="25" t="b">
        <f t="shared" si="11"/>
        <v>0</v>
      </c>
    </row>
    <row r="339" spans="1:14" x14ac:dyDescent="0.25">
      <c r="A339" s="8">
        <v>338</v>
      </c>
      <c r="B339" s="7" t="s">
        <v>1633</v>
      </c>
      <c r="C339" s="7" t="s">
        <v>796</v>
      </c>
      <c r="D339" s="8" t="s">
        <v>805</v>
      </c>
      <c r="E339" s="8" t="s">
        <v>805</v>
      </c>
      <c r="F339" s="7" t="s">
        <v>1196</v>
      </c>
      <c r="G339" s="9">
        <v>22552</v>
      </c>
      <c r="H339" s="9">
        <v>36765</v>
      </c>
      <c r="I339" s="9" t="s">
        <v>1233</v>
      </c>
      <c r="J339" s="31">
        <v>89400</v>
      </c>
      <c r="K339" s="8">
        <v>4</v>
      </c>
      <c r="L339" s="28">
        <v>0.12</v>
      </c>
      <c r="M339" s="25" t="b">
        <f t="shared" si="10"/>
        <v>0</v>
      </c>
      <c r="N339" s="25" t="b">
        <f t="shared" si="11"/>
        <v>0</v>
      </c>
    </row>
    <row r="340" spans="1:14" x14ac:dyDescent="0.25">
      <c r="A340" s="8">
        <v>339</v>
      </c>
      <c r="B340" s="7" t="s">
        <v>1634</v>
      </c>
      <c r="C340" s="7" t="s">
        <v>796</v>
      </c>
      <c r="D340" s="8" t="s">
        <v>805</v>
      </c>
      <c r="E340" s="8" t="s">
        <v>805</v>
      </c>
      <c r="F340" s="7" t="s">
        <v>1196</v>
      </c>
      <c r="G340" s="9">
        <v>30383</v>
      </c>
      <c r="H340" s="9">
        <v>37936</v>
      </c>
      <c r="I340" s="9" t="s">
        <v>1233</v>
      </c>
      <c r="J340" s="31">
        <v>64644</v>
      </c>
      <c r="K340" s="8">
        <v>2</v>
      </c>
      <c r="L340" s="28">
        <v>0.04</v>
      </c>
      <c r="M340" s="25" t="b">
        <f t="shared" si="10"/>
        <v>0</v>
      </c>
      <c r="N340" s="25" t="b">
        <f t="shared" si="11"/>
        <v>0</v>
      </c>
    </row>
    <row r="341" spans="1:14" x14ac:dyDescent="0.25">
      <c r="A341" s="8">
        <v>340</v>
      </c>
      <c r="B341" s="7" t="s">
        <v>1635</v>
      </c>
      <c r="C341" s="7" t="s">
        <v>796</v>
      </c>
      <c r="D341" s="8" t="s">
        <v>805</v>
      </c>
      <c r="E341" s="8" t="s">
        <v>805</v>
      </c>
      <c r="F341" s="7" t="s">
        <v>1196</v>
      </c>
      <c r="G341" s="9">
        <v>30540</v>
      </c>
      <c r="H341" s="9">
        <v>39038</v>
      </c>
      <c r="I341" s="9" t="s">
        <v>1233</v>
      </c>
      <c r="J341" s="31">
        <v>85680</v>
      </c>
      <c r="K341" s="8">
        <v>4</v>
      </c>
      <c r="L341" s="28">
        <v>0.12</v>
      </c>
      <c r="M341" s="25" t="b">
        <f t="shared" si="10"/>
        <v>0</v>
      </c>
      <c r="N341" s="25" t="b">
        <f t="shared" si="11"/>
        <v>0</v>
      </c>
    </row>
    <row r="342" spans="1:14" x14ac:dyDescent="0.25">
      <c r="A342" s="8">
        <v>341</v>
      </c>
      <c r="B342" s="7" t="s">
        <v>1636</v>
      </c>
      <c r="C342" s="7" t="s">
        <v>1231</v>
      </c>
      <c r="D342" s="8" t="s">
        <v>804</v>
      </c>
      <c r="E342" s="7" t="s">
        <v>802</v>
      </c>
      <c r="F342" s="7" t="s">
        <v>1196</v>
      </c>
      <c r="G342" s="9">
        <v>26449</v>
      </c>
      <c r="H342" s="9">
        <v>40552</v>
      </c>
      <c r="I342" s="9" t="s">
        <v>1233</v>
      </c>
      <c r="J342" s="31">
        <v>75288</v>
      </c>
      <c r="K342" s="8">
        <v>4</v>
      </c>
      <c r="L342" s="28">
        <v>0.12</v>
      </c>
      <c r="M342" s="25" t="b">
        <f t="shared" si="10"/>
        <v>0</v>
      </c>
      <c r="N342" s="25" t="b">
        <f t="shared" si="11"/>
        <v>1</v>
      </c>
    </row>
    <row r="343" spans="1:14" x14ac:dyDescent="0.25">
      <c r="A343" s="8">
        <v>342</v>
      </c>
      <c r="B343" s="7" t="s">
        <v>1637</v>
      </c>
      <c r="C343" s="7" t="s">
        <v>1228</v>
      </c>
      <c r="D343" s="8" t="s">
        <v>804</v>
      </c>
      <c r="E343" s="7" t="s">
        <v>802</v>
      </c>
      <c r="F343" s="7" t="s">
        <v>1196</v>
      </c>
      <c r="G343" s="9">
        <v>26636</v>
      </c>
      <c r="H343" s="9">
        <v>40911</v>
      </c>
      <c r="I343" s="9" t="s">
        <v>1233</v>
      </c>
      <c r="J343" s="31">
        <v>104544</v>
      </c>
      <c r="K343" s="8">
        <v>3</v>
      </c>
      <c r="L343" s="28">
        <v>0.08</v>
      </c>
      <c r="M343" s="25" t="b">
        <f t="shared" si="10"/>
        <v>0</v>
      </c>
      <c r="N343" s="25" t="b">
        <f t="shared" si="11"/>
        <v>0</v>
      </c>
    </row>
    <row r="344" spans="1:14" x14ac:dyDescent="0.25">
      <c r="A344" s="8">
        <v>343</v>
      </c>
      <c r="B344" s="7" t="s">
        <v>1638</v>
      </c>
      <c r="C344" s="7" t="s">
        <v>794</v>
      </c>
      <c r="D344" s="8" t="s">
        <v>804</v>
      </c>
      <c r="E344" s="7" t="s">
        <v>802</v>
      </c>
      <c r="F344" s="7" t="s">
        <v>1196</v>
      </c>
      <c r="G344" s="9">
        <v>26136</v>
      </c>
      <c r="H344" s="9">
        <v>39457</v>
      </c>
      <c r="I344" s="9" t="s">
        <v>1233</v>
      </c>
      <c r="J344" s="31">
        <v>37506</v>
      </c>
      <c r="K344" s="8">
        <v>5</v>
      </c>
      <c r="L344" s="28">
        <v>0.15</v>
      </c>
      <c r="M344" s="25" t="b">
        <f t="shared" si="10"/>
        <v>0</v>
      </c>
      <c r="N344" s="25" t="b">
        <f t="shared" si="11"/>
        <v>1</v>
      </c>
    </row>
    <row r="345" spans="1:14" x14ac:dyDescent="0.25">
      <c r="A345" s="8">
        <v>344</v>
      </c>
      <c r="B345" s="7" t="s">
        <v>1639</v>
      </c>
      <c r="C345" s="7" t="s">
        <v>1230</v>
      </c>
      <c r="D345" s="8" t="s">
        <v>804</v>
      </c>
      <c r="E345" s="7" t="s">
        <v>802</v>
      </c>
      <c r="F345" s="7" t="s">
        <v>1196</v>
      </c>
      <c r="G345" s="9">
        <v>30917</v>
      </c>
      <c r="H345" s="9">
        <v>39098</v>
      </c>
      <c r="I345" s="9" t="s">
        <v>1233</v>
      </c>
      <c r="J345" s="31">
        <v>57246</v>
      </c>
      <c r="K345" s="8">
        <v>5</v>
      </c>
      <c r="L345" s="28">
        <v>0.15</v>
      </c>
      <c r="M345" s="25" t="b">
        <f t="shared" si="10"/>
        <v>0</v>
      </c>
      <c r="N345" s="25" t="b">
        <f t="shared" si="11"/>
        <v>0</v>
      </c>
    </row>
    <row r="346" spans="1:14" x14ac:dyDescent="0.25">
      <c r="A346" s="8">
        <v>345</v>
      </c>
      <c r="B346" s="7" t="s">
        <v>1640</v>
      </c>
      <c r="C346" s="7" t="s">
        <v>792</v>
      </c>
      <c r="D346" s="8" t="s">
        <v>804</v>
      </c>
      <c r="E346" s="7" t="s">
        <v>802</v>
      </c>
      <c r="F346" s="7" t="s">
        <v>1197</v>
      </c>
      <c r="G346" s="9">
        <v>27484</v>
      </c>
      <c r="H346" s="9">
        <v>40209</v>
      </c>
      <c r="I346" s="9" t="s">
        <v>1233</v>
      </c>
      <c r="J346" s="31">
        <v>54312</v>
      </c>
      <c r="K346" s="8">
        <v>4</v>
      </c>
      <c r="L346" s="28">
        <v>0.12</v>
      </c>
      <c r="M346" s="25" t="b">
        <f t="shared" si="10"/>
        <v>0</v>
      </c>
      <c r="N346" s="25" t="b">
        <f t="shared" si="11"/>
        <v>0</v>
      </c>
    </row>
    <row r="347" spans="1:14" x14ac:dyDescent="0.25">
      <c r="A347" s="8">
        <v>346</v>
      </c>
      <c r="B347" s="7" t="s">
        <v>1641</v>
      </c>
      <c r="C347" s="7" t="s">
        <v>1228</v>
      </c>
      <c r="D347" s="8" t="s">
        <v>804</v>
      </c>
      <c r="E347" s="7" t="s">
        <v>802</v>
      </c>
      <c r="F347" s="7" t="s">
        <v>1196</v>
      </c>
      <c r="G347" s="9">
        <v>25341</v>
      </c>
      <c r="H347" s="9">
        <v>36192</v>
      </c>
      <c r="I347" s="9" t="s">
        <v>1233</v>
      </c>
      <c r="J347" s="31">
        <v>57144</v>
      </c>
      <c r="K347" s="8">
        <v>5</v>
      </c>
      <c r="L347" s="28">
        <v>0.15</v>
      </c>
      <c r="M347" s="25" t="b">
        <f t="shared" si="10"/>
        <v>0</v>
      </c>
      <c r="N347" s="25" t="b">
        <f t="shared" si="11"/>
        <v>0</v>
      </c>
    </row>
    <row r="348" spans="1:14" x14ac:dyDescent="0.25">
      <c r="A348" s="8">
        <v>347</v>
      </c>
      <c r="B348" s="7" t="s">
        <v>1642</v>
      </c>
      <c r="C348" s="7" t="s">
        <v>792</v>
      </c>
      <c r="D348" s="8" t="s">
        <v>804</v>
      </c>
      <c r="E348" s="7" t="s">
        <v>802</v>
      </c>
      <c r="F348" s="7" t="s">
        <v>1197</v>
      </c>
      <c r="G348" s="9">
        <v>28370</v>
      </c>
      <c r="H348" s="9">
        <v>36199</v>
      </c>
      <c r="I348" s="9" t="s">
        <v>1233</v>
      </c>
      <c r="J348" s="31">
        <v>37524</v>
      </c>
      <c r="K348" s="8">
        <v>5</v>
      </c>
      <c r="L348" s="28">
        <v>0.15</v>
      </c>
      <c r="M348" s="25" t="b">
        <f t="shared" si="10"/>
        <v>0</v>
      </c>
      <c r="N348" s="25" t="b">
        <f t="shared" si="11"/>
        <v>0</v>
      </c>
    </row>
    <row r="349" spans="1:14" x14ac:dyDescent="0.25">
      <c r="A349" s="8">
        <v>348</v>
      </c>
      <c r="B349" s="7" t="s">
        <v>1643</v>
      </c>
      <c r="C349" s="7" t="s">
        <v>1230</v>
      </c>
      <c r="D349" s="8" t="s">
        <v>804</v>
      </c>
      <c r="E349" s="7" t="s">
        <v>802</v>
      </c>
      <c r="F349" s="7" t="s">
        <v>1197</v>
      </c>
      <c r="G349" s="9">
        <v>24137</v>
      </c>
      <c r="H349" s="9">
        <v>36940</v>
      </c>
      <c r="I349" s="9" t="s">
        <v>1233</v>
      </c>
      <c r="J349" s="31">
        <v>58788</v>
      </c>
      <c r="K349" s="8">
        <v>5</v>
      </c>
      <c r="L349" s="28">
        <v>0.15</v>
      </c>
      <c r="M349" s="25" t="b">
        <f t="shared" si="10"/>
        <v>0</v>
      </c>
      <c r="N349" s="25" t="b">
        <f t="shared" si="11"/>
        <v>0</v>
      </c>
    </row>
    <row r="350" spans="1:14" x14ac:dyDescent="0.25">
      <c r="A350" s="8">
        <v>349</v>
      </c>
      <c r="B350" s="7" t="s">
        <v>1644</v>
      </c>
      <c r="C350" s="7" t="s">
        <v>791</v>
      </c>
      <c r="D350" s="8" t="s">
        <v>804</v>
      </c>
      <c r="E350" s="7" t="s">
        <v>802</v>
      </c>
      <c r="F350" s="7" t="s">
        <v>1196</v>
      </c>
      <c r="G350" s="9">
        <v>28807</v>
      </c>
      <c r="H350" s="9">
        <v>39871</v>
      </c>
      <c r="I350" s="9" t="s">
        <v>1233</v>
      </c>
      <c r="J350" s="31">
        <v>46290</v>
      </c>
      <c r="K350" s="8">
        <v>2</v>
      </c>
      <c r="L350" s="28">
        <v>0.04</v>
      </c>
      <c r="M350" s="25" t="b">
        <f t="shared" si="10"/>
        <v>0</v>
      </c>
      <c r="N350" s="25" t="b">
        <f t="shared" si="11"/>
        <v>0</v>
      </c>
    </row>
    <row r="351" spans="1:14" x14ac:dyDescent="0.25">
      <c r="A351" s="8">
        <v>350</v>
      </c>
      <c r="B351" s="7" t="s">
        <v>1645</v>
      </c>
      <c r="C351" s="7" t="s">
        <v>796</v>
      </c>
      <c r="D351" s="8" t="s">
        <v>804</v>
      </c>
      <c r="E351" s="7" t="s">
        <v>802</v>
      </c>
      <c r="F351" s="7" t="s">
        <v>1196</v>
      </c>
      <c r="G351" s="9">
        <v>27607</v>
      </c>
      <c r="H351" s="9">
        <v>40610</v>
      </c>
      <c r="I351" s="9" t="s">
        <v>1233</v>
      </c>
      <c r="J351" s="31">
        <v>44212.800000000003</v>
      </c>
      <c r="K351" s="8">
        <v>4</v>
      </c>
      <c r="L351" s="28">
        <v>0.12</v>
      </c>
      <c r="M351" s="25" t="b">
        <f t="shared" si="10"/>
        <v>0</v>
      </c>
      <c r="N351" s="25" t="b">
        <f t="shared" si="11"/>
        <v>0</v>
      </c>
    </row>
    <row r="352" spans="1:14" x14ac:dyDescent="0.25">
      <c r="A352" s="8">
        <v>351</v>
      </c>
      <c r="B352" s="7" t="s">
        <v>1646</v>
      </c>
      <c r="C352" s="7" t="s">
        <v>794</v>
      </c>
      <c r="D352" s="8" t="s">
        <v>804</v>
      </c>
      <c r="E352" s="7" t="s">
        <v>803</v>
      </c>
      <c r="F352" s="7" t="s">
        <v>1196</v>
      </c>
      <c r="G352" s="9">
        <v>27440</v>
      </c>
      <c r="H352" s="9">
        <v>40624</v>
      </c>
      <c r="I352" s="9" t="s">
        <v>1233</v>
      </c>
      <c r="J352" s="31">
        <v>15708</v>
      </c>
      <c r="K352" s="8">
        <v>4</v>
      </c>
      <c r="L352" s="28">
        <v>0.12</v>
      </c>
      <c r="M352" s="25" t="b">
        <f t="shared" si="10"/>
        <v>0</v>
      </c>
      <c r="N352" s="25" t="b">
        <f t="shared" si="11"/>
        <v>1</v>
      </c>
    </row>
    <row r="353" spans="1:14" x14ac:dyDescent="0.25">
      <c r="A353" s="8">
        <v>352</v>
      </c>
      <c r="B353" s="7" t="s">
        <v>1647</v>
      </c>
      <c r="C353" s="7" t="s">
        <v>1231</v>
      </c>
      <c r="D353" s="8" t="s">
        <v>804</v>
      </c>
      <c r="E353" s="7" t="s">
        <v>803</v>
      </c>
      <c r="F353" s="7" t="s">
        <v>1196</v>
      </c>
      <c r="G353" s="9">
        <v>30112</v>
      </c>
      <c r="H353" s="9">
        <v>39147</v>
      </c>
      <c r="I353" s="9" t="s">
        <v>1233</v>
      </c>
      <c r="J353" s="31">
        <v>54216</v>
      </c>
      <c r="K353" s="8">
        <v>5</v>
      </c>
      <c r="L353" s="28">
        <v>0.15</v>
      </c>
      <c r="M353" s="25" t="b">
        <f t="shared" si="10"/>
        <v>0</v>
      </c>
      <c r="N353" s="25" t="b">
        <f t="shared" si="11"/>
        <v>1</v>
      </c>
    </row>
    <row r="354" spans="1:14" x14ac:dyDescent="0.25">
      <c r="A354" s="8">
        <v>353</v>
      </c>
      <c r="B354" s="7" t="s">
        <v>1648</v>
      </c>
      <c r="C354" s="7" t="s">
        <v>793</v>
      </c>
      <c r="D354" s="8" t="s">
        <v>804</v>
      </c>
      <c r="E354" s="7" t="s">
        <v>803</v>
      </c>
      <c r="F354" s="7" t="s">
        <v>1197</v>
      </c>
      <c r="G354" s="9">
        <v>30027</v>
      </c>
      <c r="H354" s="9">
        <v>39167</v>
      </c>
      <c r="I354" s="9" t="s">
        <v>1233</v>
      </c>
      <c r="J354" s="31">
        <v>34800</v>
      </c>
      <c r="K354" s="8">
        <v>5</v>
      </c>
      <c r="L354" s="28">
        <v>0.15</v>
      </c>
      <c r="M354" s="25" t="b">
        <f t="shared" si="10"/>
        <v>0</v>
      </c>
      <c r="N354" s="25" t="b">
        <f t="shared" si="11"/>
        <v>0</v>
      </c>
    </row>
    <row r="355" spans="1:14" x14ac:dyDescent="0.25">
      <c r="A355" s="8">
        <v>354</v>
      </c>
      <c r="B355" s="7" t="s">
        <v>1649</v>
      </c>
      <c r="C355" s="7" t="s">
        <v>1230</v>
      </c>
      <c r="D355" s="8" t="s">
        <v>804</v>
      </c>
      <c r="E355" s="7" t="s">
        <v>803</v>
      </c>
      <c r="F355" s="7" t="s">
        <v>1196</v>
      </c>
      <c r="G355" s="9">
        <v>25778</v>
      </c>
      <c r="H355" s="9">
        <v>38805</v>
      </c>
      <c r="I355" s="9">
        <v>40427</v>
      </c>
      <c r="J355" s="31">
        <v>64644</v>
      </c>
      <c r="K355" s="8">
        <v>2</v>
      </c>
      <c r="L355" s="28">
        <v>0.04</v>
      </c>
      <c r="M355" s="25" t="b">
        <f t="shared" si="10"/>
        <v>0</v>
      </c>
      <c r="N355" s="25" t="b">
        <f t="shared" si="11"/>
        <v>0</v>
      </c>
    </row>
    <row r="356" spans="1:14" x14ac:dyDescent="0.25">
      <c r="A356" s="8">
        <v>355</v>
      </c>
      <c r="B356" s="7" t="s">
        <v>1650</v>
      </c>
      <c r="C356" s="7" t="s">
        <v>794</v>
      </c>
      <c r="D356" s="8" t="s">
        <v>804</v>
      </c>
      <c r="E356" s="7" t="s">
        <v>803</v>
      </c>
      <c r="F356" s="7" t="s">
        <v>1196</v>
      </c>
      <c r="G356" s="9">
        <v>22309</v>
      </c>
      <c r="H356" s="9">
        <v>35856</v>
      </c>
      <c r="I356" s="9" t="s">
        <v>1233</v>
      </c>
      <c r="J356" s="31">
        <v>104196</v>
      </c>
      <c r="K356" s="8">
        <v>3</v>
      </c>
      <c r="L356" s="28">
        <v>0.08</v>
      </c>
      <c r="M356" s="25" t="b">
        <f t="shared" si="10"/>
        <v>0</v>
      </c>
      <c r="N356" s="25" t="b">
        <f t="shared" si="11"/>
        <v>1</v>
      </c>
    </row>
    <row r="357" spans="1:14" x14ac:dyDescent="0.25">
      <c r="A357" s="8">
        <v>356</v>
      </c>
      <c r="B357" s="7" t="s">
        <v>1651</v>
      </c>
      <c r="C357" s="7" t="s">
        <v>792</v>
      </c>
      <c r="D357" s="8" t="s">
        <v>804</v>
      </c>
      <c r="E357" s="7" t="s">
        <v>803</v>
      </c>
      <c r="F357" s="7" t="s">
        <v>1196</v>
      </c>
      <c r="G357" s="9">
        <v>23586</v>
      </c>
      <c r="H357" s="9">
        <v>35857</v>
      </c>
      <c r="I357" s="9" t="s">
        <v>1233</v>
      </c>
      <c r="J357" s="31">
        <v>98532</v>
      </c>
      <c r="K357" s="8">
        <v>3</v>
      </c>
      <c r="L357" s="28">
        <v>0.08</v>
      </c>
      <c r="M357" s="25" t="b">
        <f t="shared" si="10"/>
        <v>0</v>
      </c>
      <c r="N357" s="25" t="b">
        <f t="shared" si="11"/>
        <v>0</v>
      </c>
    </row>
    <row r="358" spans="1:14" x14ac:dyDescent="0.25">
      <c r="A358" s="8">
        <v>357</v>
      </c>
      <c r="B358" s="7" t="s">
        <v>1652</v>
      </c>
      <c r="C358" s="7" t="s">
        <v>1228</v>
      </c>
      <c r="D358" s="8" t="s">
        <v>804</v>
      </c>
      <c r="E358" s="7" t="s">
        <v>803</v>
      </c>
      <c r="F358" s="7" t="s">
        <v>1197</v>
      </c>
      <c r="G358" s="9">
        <v>27470</v>
      </c>
      <c r="H358" s="9">
        <v>39157</v>
      </c>
      <c r="I358" s="9" t="s">
        <v>1233</v>
      </c>
      <c r="J358" s="31">
        <v>57132</v>
      </c>
      <c r="K358" s="8">
        <v>4</v>
      </c>
      <c r="L358" s="28">
        <v>0.12</v>
      </c>
      <c r="M358" s="25" t="b">
        <f t="shared" si="10"/>
        <v>0</v>
      </c>
      <c r="N358" s="25" t="b">
        <f t="shared" si="11"/>
        <v>0</v>
      </c>
    </row>
    <row r="359" spans="1:14" x14ac:dyDescent="0.25">
      <c r="A359" s="8">
        <v>358</v>
      </c>
      <c r="B359" s="7" t="s">
        <v>1653</v>
      </c>
      <c r="C359" s="7" t="s">
        <v>796</v>
      </c>
      <c r="D359" s="8" t="s">
        <v>804</v>
      </c>
      <c r="E359" s="7" t="s">
        <v>803</v>
      </c>
      <c r="F359" s="7" t="s">
        <v>1196</v>
      </c>
      <c r="G359" s="9">
        <v>30208</v>
      </c>
      <c r="H359" s="9">
        <v>41000</v>
      </c>
      <c r="I359" s="9" t="s">
        <v>1233</v>
      </c>
      <c r="J359" s="31">
        <v>72672</v>
      </c>
      <c r="K359" s="8">
        <v>4</v>
      </c>
      <c r="L359" s="28">
        <v>0.12</v>
      </c>
      <c r="M359" s="25" t="b">
        <f t="shared" si="10"/>
        <v>0</v>
      </c>
      <c r="N359" s="25" t="b">
        <f t="shared" si="11"/>
        <v>0</v>
      </c>
    </row>
    <row r="360" spans="1:14" x14ac:dyDescent="0.25">
      <c r="A360" s="8">
        <v>359</v>
      </c>
      <c r="B360" s="7" t="s">
        <v>1654</v>
      </c>
      <c r="C360" s="7" t="s">
        <v>792</v>
      </c>
      <c r="D360" s="8" t="s">
        <v>804</v>
      </c>
      <c r="E360" s="7" t="s">
        <v>803</v>
      </c>
      <c r="F360" s="7" t="s">
        <v>1196</v>
      </c>
      <c r="G360" s="9">
        <v>32737</v>
      </c>
      <c r="H360" s="9">
        <v>41007</v>
      </c>
      <c r="I360" s="9" t="s">
        <v>1233</v>
      </c>
      <c r="J360" s="31">
        <v>44424</v>
      </c>
      <c r="K360" s="8">
        <v>2</v>
      </c>
      <c r="L360" s="28">
        <v>0.04</v>
      </c>
      <c r="M360" s="25" t="b">
        <f t="shared" si="10"/>
        <v>0</v>
      </c>
      <c r="N360" s="25" t="b">
        <f t="shared" si="11"/>
        <v>0</v>
      </c>
    </row>
    <row r="361" spans="1:14" x14ac:dyDescent="0.25">
      <c r="A361" s="8">
        <v>360</v>
      </c>
      <c r="B361" s="7" t="s">
        <v>1655</v>
      </c>
      <c r="C361" s="7" t="s">
        <v>791</v>
      </c>
      <c r="D361" s="8" t="s">
        <v>804</v>
      </c>
      <c r="E361" s="7" t="s">
        <v>803</v>
      </c>
      <c r="F361" s="7" t="s">
        <v>1197</v>
      </c>
      <c r="G361" s="9">
        <v>31847</v>
      </c>
      <c r="H361" s="9">
        <v>39180</v>
      </c>
      <c r="I361" s="9" t="s">
        <v>1233</v>
      </c>
      <c r="J361" s="31">
        <v>103848</v>
      </c>
      <c r="K361" s="8">
        <v>4</v>
      </c>
      <c r="L361" s="28">
        <v>0.12</v>
      </c>
      <c r="M361" s="25" t="b">
        <f t="shared" si="10"/>
        <v>0</v>
      </c>
      <c r="N361" s="25" t="b">
        <f t="shared" si="11"/>
        <v>0</v>
      </c>
    </row>
    <row r="362" spans="1:14" x14ac:dyDescent="0.25">
      <c r="A362" s="8">
        <v>361</v>
      </c>
      <c r="B362" s="7" t="s">
        <v>1656</v>
      </c>
      <c r="C362" s="7" t="s">
        <v>1231</v>
      </c>
      <c r="D362" s="8" t="s">
        <v>804</v>
      </c>
      <c r="E362" s="7" t="s">
        <v>803</v>
      </c>
      <c r="F362" s="7" t="s">
        <v>1196</v>
      </c>
      <c r="G362" s="9">
        <v>29564</v>
      </c>
      <c r="H362" s="9">
        <v>38834</v>
      </c>
      <c r="I362" s="9" t="s">
        <v>1233</v>
      </c>
      <c r="J362" s="31">
        <v>97968</v>
      </c>
      <c r="K362" s="8">
        <v>4</v>
      </c>
      <c r="L362" s="28">
        <v>0.12</v>
      </c>
      <c r="M362" s="25" t="b">
        <f t="shared" si="10"/>
        <v>0</v>
      </c>
      <c r="N362" s="25" t="b">
        <f t="shared" si="11"/>
        <v>1</v>
      </c>
    </row>
    <row r="363" spans="1:14" x14ac:dyDescent="0.25">
      <c r="A363" s="8">
        <v>362</v>
      </c>
      <c r="B363" s="7" t="s">
        <v>1657</v>
      </c>
      <c r="C363" s="7" t="s">
        <v>791</v>
      </c>
      <c r="D363" s="8" t="s">
        <v>804</v>
      </c>
      <c r="E363" s="7" t="s">
        <v>803</v>
      </c>
      <c r="F363" s="7" t="s">
        <v>1196</v>
      </c>
      <c r="G363" s="9">
        <v>28746</v>
      </c>
      <c r="H363" s="9">
        <v>36297</v>
      </c>
      <c r="I363" s="9" t="s">
        <v>1233</v>
      </c>
      <c r="J363" s="31">
        <v>55236</v>
      </c>
      <c r="K363" s="8">
        <v>2</v>
      </c>
      <c r="L363" s="28">
        <v>0.04</v>
      </c>
      <c r="M363" s="25" t="b">
        <f t="shared" si="10"/>
        <v>0</v>
      </c>
      <c r="N363" s="25" t="b">
        <f t="shared" si="11"/>
        <v>0</v>
      </c>
    </row>
    <row r="364" spans="1:14" x14ac:dyDescent="0.25">
      <c r="A364" s="8">
        <v>363</v>
      </c>
      <c r="B364" s="7" t="s">
        <v>1658</v>
      </c>
      <c r="C364" s="7" t="s">
        <v>1230</v>
      </c>
      <c r="D364" s="8" t="s">
        <v>804</v>
      </c>
      <c r="E364" s="7" t="s">
        <v>803</v>
      </c>
      <c r="F364" s="7" t="s">
        <v>1196</v>
      </c>
      <c r="G364" s="9">
        <v>24297</v>
      </c>
      <c r="H364" s="9">
        <v>36662</v>
      </c>
      <c r="I364" s="9" t="s">
        <v>1233</v>
      </c>
      <c r="J364" s="31">
        <v>62988</v>
      </c>
      <c r="K364" s="8">
        <v>4</v>
      </c>
      <c r="L364" s="28">
        <v>0.12</v>
      </c>
      <c r="M364" s="25" t="b">
        <f t="shared" si="10"/>
        <v>0</v>
      </c>
      <c r="N364" s="25" t="b">
        <f t="shared" si="11"/>
        <v>0</v>
      </c>
    </row>
    <row r="365" spans="1:14" x14ac:dyDescent="0.25">
      <c r="A365" s="8">
        <v>364</v>
      </c>
      <c r="B365" s="7" t="s">
        <v>1659</v>
      </c>
      <c r="C365" s="7" t="s">
        <v>1230</v>
      </c>
      <c r="D365" s="8" t="s">
        <v>804</v>
      </c>
      <c r="E365" s="7" t="s">
        <v>424</v>
      </c>
      <c r="F365" s="7" t="s">
        <v>1197</v>
      </c>
      <c r="G365" s="9">
        <v>29838</v>
      </c>
      <c r="H365" s="9">
        <v>39592</v>
      </c>
      <c r="I365" s="9" t="s">
        <v>1233</v>
      </c>
      <c r="J365" s="31">
        <v>69024</v>
      </c>
      <c r="K365" s="8">
        <v>3</v>
      </c>
      <c r="L365" s="28">
        <v>0.08</v>
      </c>
      <c r="M365" s="25" t="b">
        <f t="shared" si="10"/>
        <v>0</v>
      </c>
      <c r="N365" s="25" t="b">
        <f t="shared" si="11"/>
        <v>0</v>
      </c>
    </row>
    <row r="366" spans="1:14" x14ac:dyDescent="0.25">
      <c r="A366" s="8">
        <v>365</v>
      </c>
      <c r="B366" s="7" t="s">
        <v>1660</v>
      </c>
      <c r="C366" s="7" t="s">
        <v>793</v>
      </c>
      <c r="D366" s="8" t="s">
        <v>804</v>
      </c>
      <c r="E366" s="7" t="s">
        <v>424</v>
      </c>
      <c r="F366" s="7" t="s">
        <v>1196</v>
      </c>
      <c r="G366" s="9">
        <v>29445</v>
      </c>
      <c r="H366" s="9">
        <v>40712</v>
      </c>
      <c r="I366" s="9" t="s">
        <v>1233</v>
      </c>
      <c r="J366" s="31">
        <v>27480</v>
      </c>
      <c r="K366" s="8">
        <v>1</v>
      </c>
      <c r="L366" s="28">
        <v>0</v>
      </c>
      <c r="M366" s="25" t="b">
        <f t="shared" si="10"/>
        <v>0</v>
      </c>
      <c r="N366" s="25" t="b">
        <f t="shared" si="11"/>
        <v>0</v>
      </c>
    </row>
    <row r="367" spans="1:14" x14ac:dyDescent="0.25">
      <c r="A367" s="8">
        <v>366</v>
      </c>
      <c r="B367" s="7" t="s">
        <v>1661</v>
      </c>
      <c r="C367" s="7" t="s">
        <v>794</v>
      </c>
      <c r="D367" s="8" t="s">
        <v>804</v>
      </c>
      <c r="E367" s="7" t="s">
        <v>424</v>
      </c>
      <c r="F367" s="7" t="s">
        <v>1197</v>
      </c>
      <c r="G367" s="9">
        <v>28946</v>
      </c>
      <c r="H367" s="9">
        <v>41070</v>
      </c>
      <c r="I367" s="9" t="s">
        <v>1233</v>
      </c>
      <c r="J367" s="31">
        <v>88716</v>
      </c>
      <c r="K367" s="8">
        <v>1</v>
      </c>
      <c r="L367" s="28">
        <v>0</v>
      </c>
      <c r="M367" s="25" t="b">
        <f t="shared" si="10"/>
        <v>0</v>
      </c>
      <c r="N367" s="25" t="b">
        <f t="shared" si="11"/>
        <v>1</v>
      </c>
    </row>
    <row r="368" spans="1:14" x14ac:dyDescent="0.25">
      <c r="A368" s="8">
        <v>367</v>
      </c>
      <c r="B368" s="7" t="s">
        <v>1662</v>
      </c>
      <c r="C368" s="7" t="s">
        <v>796</v>
      </c>
      <c r="D368" s="8" t="s">
        <v>804</v>
      </c>
      <c r="E368" s="7" t="s">
        <v>424</v>
      </c>
      <c r="F368" s="7" t="s">
        <v>1196</v>
      </c>
      <c r="G368" s="9">
        <v>26304</v>
      </c>
      <c r="H368" s="9">
        <v>39258</v>
      </c>
      <c r="I368" s="9" t="s">
        <v>1233</v>
      </c>
      <c r="J368" s="31">
        <v>80304</v>
      </c>
      <c r="K368" s="8">
        <v>2</v>
      </c>
      <c r="L368" s="28">
        <v>0.04</v>
      </c>
      <c r="M368" s="25" t="b">
        <f t="shared" si="10"/>
        <v>0</v>
      </c>
      <c r="N368" s="25" t="b">
        <f t="shared" si="11"/>
        <v>0</v>
      </c>
    </row>
    <row r="369" spans="1:14" x14ac:dyDescent="0.25">
      <c r="A369" s="8">
        <v>368</v>
      </c>
      <c r="B369" s="7" t="s">
        <v>1663</v>
      </c>
      <c r="C369" s="7" t="s">
        <v>1229</v>
      </c>
      <c r="D369" s="8" t="s">
        <v>804</v>
      </c>
      <c r="E369" s="7" t="s">
        <v>424</v>
      </c>
      <c r="F369" s="7" t="s">
        <v>1197</v>
      </c>
      <c r="G369" s="9">
        <v>28537</v>
      </c>
      <c r="H369" s="9">
        <v>40333</v>
      </c>
      <c r="I369" s="9" t="s">
        <v>1233</v>
      </c>
      <c r="J369" s="31">
        <v>84576</v>
      </c>
      <c r="K369" s="8">
        <v>4</v>
      </c>
      <c r="L369" s="28">
        <v>0.12</v>
      </c>
      <c r="M369" s="25" t="b">
        <f t="shared" si="10"/>
        <v>0</v>
      </c>
      <c r="N369" s="25" t="b">
        <f t="shared" si="11"/>
        <v>0</v>
      </c>
    </row>
    <row r="370" spans="1:14" x14ac:dyDescent="0.25">
      <c r="A370" s="8">
        <v>369</v>
      </c>
      <c r="B370" s="7" t="s">
        <v>1664</v>
      </c>
      <c r="C370" s="7" t="s">
        <v>791</v>
      </c>
      <c r="D370" s="8" t="s">
        <v>804</v>
      </c>
      <c r="E370" s="7" t="s">
        <v>424</v>
      </c>
      <c r="F370" s="7" t="s">
        <v>1196</v>
      </c>
      <c r="G370" s="9">
        <v>29224</v>
      </c>
      <c r="H370" s="9">
        <v>36703</v>
      </c>
      <c r="I370" s="9" t="s">
        <v>1233</v>
      </c>
      <c r="J370" s="31">
        <v>60240</v>
      </c>
      <c r="K370" s="8">
        <v>4</v>
      </c>
      <c r="L370" s="28">
        <v>0.12</v>
      </c>
      <c r="M370" s="25" t="b">
        <f t="shared" si="10"/>
        <v>0</v>
      </c>
      <c r="N370" s="25" t="b">
        <f t="shared" si="11"/>
        <v>0</v>
      </c>
    </row>
    <row r="371" spans="1:14" x14ac:dyDescent="0.25">
      <c r="A371" s="8">
        <v>370</v>
      </c>
      <c r="B371" s="7" t="s">
        <v>1665</v>
      </c>
      <c r="C371" s="7" t="s">
        <v>795</v>
      </c>
      <c r="D371" s="8" t="s">
        <v>804</v>
      </c>
      <c r="E371" s="7" t="s">
        <v>424</v>
      </c>
      <c r="F371" s="7" t="s">
        <v>1196</v>
      </c>
      <c r="G371" s="9">
        <v>30994</v>
      </c>
      <c r="H371" s="9">
        <v>40351</v>
      </c>
      <c r="I371" s="9" t="s">
        <v>1233</v>
      </c>
      <c r="J371" s="31">
        <v>24048</v>
      </c>
      <c r="K371" s="8">
        <v>3</v>
      </c>
      <c r="L371" s="28">
        <v>0.08</v>
      </c>
      <c r="M371" s="25" t="b">
        <f t="shared" si="10"/>
        <v>0</v>
      </c>
      <c r="N371" s="25" t="b">
        <f t="shared" si="11"/>
        <v>0</v>
      </c>
    </row>
    <row r="372" spans="1:14" x14ac:dyDescent="0.25">
      <c r="A372" s="8">
        <v>371</v>
      </c>
      <c r="B372" s="7" t="s">
        <v>1666</v>
      </c>
      <c r="C372" s="7" t="s">
        <v>1230</v>
      </c>
      <c r="D372" s="8" t="s">
        <v>804</v>
      </c>
      <c r="E372" s="7" t="s">
        <v>424</v>
      </c>
      <c r="F372" s="7" t="s">
        <v>1196</v>
      </c>
      <c r="G372" s="9">
        <v>27314</v>
      </c>
      <c r="H372" s="9">
        <v>39290</v>
      </c>
      <c r="I372" s="9" t="s">
        <v>1233</v>
      </c>
      <c r="J372" s="31">
        <v>78300</v>
      </c>
      <c r="K372" s="8">
        <v>2</v>
      </c>
      <c r="L372" s="28">
        <v>0.04</v>
      </c>
      <c r="M372" s="25" t="b">
        <f t="shared" si="10"/>
        <v>0</v>
      </c>
      <c r="N372" s="25" t="b">
        <f t="shared" si="11"/>
        <v>0</v>
      </c>
    </row>
    <row r="373" spans="1:14" x14ac:dyDescent="0.25">
      <c r="A373" s="8">
        <v>372</v>
      </c>
      <c r="B373" s="7" t="s">
        <v>1667</v>
      </c>
      <c r="C373" s="7" t="s">
        <v>795</v>
      </c>
      <c r="D373" s="8" t="s">
        <v>804</v>
      </c>
      <c r="E373" s="7" t="s">
        <v>424</v>
      </c>
      <c r="F373" s="7" t="s">
        <v>1196</v>
      </c>
      <c r="G373" s="9">
        <v>32074</v>
      </c>
      <c r="H373" s="9">
        <v>40367</v>
      </c>
      <c r="I373" s="9">
        <v>40932</v>
      </c>
      <c r="J373" s="31">
        <v>58560</v>
      </c>
      <c r="K373" s="8">
        <v>4</v>
      </c>
      <c r="L373" s="28">
        <v>0.12</v>
      </c>
      <c r="M373" s="25" t="b">
        <f t="shared" si="10"/>
        <v>0</v>
      </c>
      <c r="N373" s="25" t="b">
        <f t="shared" si="11"/>
        <v>0</v>
      </c>
    </row>
    <row r="374" spans="1:14" x14ac:dyDescent="0.25">
      <c r="A374" s="8">
        <v>373</v>
      </c>
      <c r="B374" s="7" t="s">
        <v>1668</v>
      </c>
      <c r="C374" s="7" t="s">
        <v>1228</v>
      </c>
      <c r="D374" s="8" t="s">
        <v>804</v>
      </c>
      <c r="E374" s="7" t="s">
        <v>424</v>
      </c>
      <c r="F374" s="7" t="s">
        <v>1197</v>
      </c>
      <c r="G374" s="9">
        <v>28231</v>
      </c>
      <c r="H374" s="9">
        <v>36371</v>
      </c>
      <c r="I374" s="9" t="s">
        <v>1233</v>
      </c>
      <c r="J374" s="31">
        <v>32148</v>
      </c>
      <c r="K374" s="8">
        <v>2</v>
      </c>
      <c r="L374" s="28">
        <v>0.04</v>
      </c>
      <c r="M374" s="25" t="b">
        <f t="shared" si="10"/>
        <v>0</v>
      </c>
      <c r="N374" s="25" t="b">
        <f t="shared" si="11"/>
        <v>0</v>
      </c>
    </row>
    <row r="375" spans="1:14" x14ac:dyDescent="0.25">
      <c r="A375" s="8">
        <v>374</v>
      </c>
      <c r="B375" s="7" t="s">
        <v>1669</v>
      </c>
      <c r="C375" s="7" t="s">
        <v>796</v>
      </c>
      <c r="D375" s="8" t="s">
        <v>804</v>
      </c>
      <c r="E375" s="7" t="s">
        <v>424</v>
      </c>
      <c r="F375" s="7" t="s">
        <v>1196</v>
      </c>
      <c r="G375" s="9">
        <v>32447</v>
      </c>
      <c r="H375" s="9">
        <v>39283</v>
      </c>
      <c r="I375" s="9" t="s">
        <v>1233</v>
      </c>
      <c r="J375" s="31">
        <v>89364</v>
      </c>
      <c r="K375" s="8">
        <v>3</v>
      </c>
      <c r="L375" s="28">
        <v>0.08</v>
      </c>
      <c r="M375" s="25" t="b">
        <f t="shared" si="10"/>
        <v>0</v>
      </c>
      <c r="N375" s="25" t="b">
        <f t="shared" si="11"/>
        <v>0</v>
      </c>
    </row>
    <row r="376" spans="1:14" x14ac:dyDescent="0.25">
      <c r="A376" s="8">
        <v>375</v>
      </c>
      <c r="B376" s="7" t="s">
        <v>1670</v>
      </c>
      <c r="C376" s="7" t="s">
        <v>794</v>
      </c>
      <c r="D376" s="8" t="s">
        <v>804</v>
      </c>
      <c r="E376" s="7" t="s">
        <v>424</v>
      </c>
      <c r="F376" s="7" t="s">
        <v>1196</v>
      </c>
      <c r="G376" s="9">
        <v>29139</v>
      </c>
      <c r="H376" s="9">
        <v>40361</v>
      </c>
      <c r="I376" s="9" t="s">
        <v>1233</v>
      </c>
      <c r="J376" s="31">
        <v>90936</v>
      </c>
      <c r="K376" s="8">
        <v>2</v>
      </c>
      <c r="L376" s="28">
        <v>0.04</v>
      </c>
      <c r="M376" s="25" t="b">
        <f t="shared" si="10"/>
        <v>0</v>
      </c>
      <c r="N376" s="25" t="b">
        <f t="shared" si="11"/>
        <v>1</v>
      </c>
    </row>
    <row r="377" spans="1:14" x14ac:dyDescent="0.25">
      <c r="A377" s="8">
        <v>376</v>
      </c>
      <c r="B377" s="7" t="s">
        <v>1671</v>
      </c>
      <c r="C377" s="7" t="s">
        <v>796</v>
      </c>
      <c r="D377" s="8" t="s">
        <v>804</v>
      </c>
      <c r="E377" s="7" t="s">
        <v>424</v>
      </c>
      <c r="F377" s="7" t="s">
        <v>1197</v>
      </c>
      <c r="G377" s="9">
        <v>28725</v>
      </c>
      <c r="H377" s="9">
        <v>40395</v>
      </c>
      <c r="I377" s="9" t="s">
        <v>1233</v>
      </c>
      <c r="J377" s="31">
        <v>69072</v>
      </c>
      <c r="K377" s="8">
        <v>4</v>
      </c>
      <c r="L377" s="28">
        <v>0.12</v>
      </c>
      <c r="M377" s="25" t="b">
        <f t="shared" si="10"/>
        <v>0</v>
      </c>
      <c r="N377" s="25" t="b">
        <f t="shared" si="11"/>
        <v>0</v>
      </c>
    </row>
    <row r="378" spans="1:14" x14ac:dyDescent="0.25">
      <c r="A378" s="8">
        <v>377</v>
      </c>
      <c r="B378" s="7" t="s">
        <v>1672</v>
      </c>
      <c r="C378" s="7" t="s">
        <v>1231</v>
      </c>
      <c r="D378" s="8" t="s">
        <v>804</v>
      </c>
      <c r="E378" s="7" t="s">
        <v>424</v>
      </c>
      <c r="F378" s="7" t="s">
        <v>1196</v>
      </c>
      <c r="G378" s="9">
        <v>26171</v>
      </c>
      <c r="H378" s="9">
        <v>36392</v>
      </c>
      <c r="I378" s="9" t="s">
        <v>1233</v>
      </c>
      <c r="J378" s="31">
        <v>61692</v>
      </c>
      <c r="K378" s="8">
        <v>4</v>
      </c>
      <c r="L378" s="28">
        <v>0.12</v>
      </c>
      <c r="M378" s="25" t="b">
        <f t="shared" si="10"/>
        <v>0</v>
      </c>
      <c r="N378" s="25" t="b">
        <f t="shared" si="11"/>
        <v>1</v>
      </c>
    </row>
    <row r="379" spans="1:14" x14ac:dyDescent="0.25">
      <c r="A379" s="8">
        <v>378</v>
      </c>
      <c r="B379" s="7" t="s">
        <v>1673</v>
      </c>
      <c r="C379" s="7" t="s">
        <v>791</v>
      </c>
      <c r="D379" s="8" t="s">
        <v>804</v>
      </c>
      <c r="E379" s="7" t="s">
        <v>424</v>
      </c>
      <c r="F379" s="7" t="s">
        <v>1197</v>
      </c>
      <c r="G379" s="9">
        <v>28142</v>
      </c>
      <c r="H379" s="9">
        <v>39330</v>
      </c>
      <c r="I379" s="9" t="s">
        <v>1233</v>
      </c>
      <c r="J379" s="31">
        <v>98316</v>
      </c>
      <c r="K379" s="8">
        <v>5</v>
      </c>
      <c r="L379" s="28">
        <v>0.15</v>
      </c>
      <c r="M379" s="25" t="b">
        <f t="shared" si="10"/>
        <v>0</v>
      </c>
      <c r="N379" s="25" t="b">
        <f t="shared" si="11"/>
        <v>0</v>
      </c>
    </row>
    <row r="380" spans="1:14" x14ac:dyDescent="0.25">
      <c r="A380" s="8">
        <v>379</v>
      </c>
      <c r="B380" s="7" t="s">
        <v>1674</v>
      </c>
      <c r="C380" s="7" t="s">
        <v>793</v>
      </c>
      <c r="D380" s="8" t="s">
        <v>804</v>
      </c>
      <c r="E380" s="7" t="s">
        <v>424</v>
      </c>
      <c r="F380" s="7" t="s">
        <v>1197</v>
      </c>
      <c r="G380" s="9">
        <v>26296</v>
      </c>
      <c r="H380" s="9">
        <v>38969</v>
      </c>
      <c r="I380" s="9" t="s">
        <v>1233</v>
      </c>
      <c r="J380" s="31">
        <v>76620</v>
      </c>
      <c r="K380" s="8">
        <v>2</v>
      </c>
      <c r="L380" s="28">
        <v>0.04</v>
      </c>
      <c r="M380" s="25" t="b">
        <f t="shared" si="10"/>
        <v>0</v>
      </c>
      <c r="N380" s="25" t="b">
        <f t="shared" si="11"/>
        <v>0</v>
      </c>
    </row>
    <row r="381" spans="1:14" x14ac:dyDescent="0.25">
      <c r="A381" s="8">
        <v>380</v>
      </c>
      <c r="B381" s="7" t="s">
        <v>1675</v>
      </c>
      <c r="C381" s="7" t="s">
        <v>1229</v>
      </c>
      <c r="D381" s="8" t="s">
        <v>804</v>
      </c>
      <c r="E381" s="7" t="s">
        <v>424</v>
      </c>
      <c r="F381" s="7" t="s">
        <v>1196</v>
      </c>
      <c r="G381" s="9">
        <v>26305</v>
      </c>
      <c r="H381" s="9">
        <v>37138</v>
      </c>
      <c r="I381" s="9" t="s">
        <v>1233</v>
      </c>
      <c r="J381" s="31">
        <v>37332</v>
      </c>
      <c r="K381" s="8">
        <v>1</v>
      </c>
      <c r="L381" s="28">
        <v>0</v>
      </c>
      <c r="M381" s="25" t="b">
        <f t="shared" si="10"/>
        <v>0</v>
      </c>
      <c r="N381" s="25" t="b">
        <f t="shared" si="11"/>
        <v>0</v>
      </c>
    </row>
    <row r="382" spans="1:14" x14ac:dyDescent="0.25">
      <c r="A382" s="8">
        <v>381</v>
      </c>
      <c r="B382" s="7" t="s">
        <v>1676</v>
      </c>
      <c r="C382" s="7" t="s">
        <v>1228</v>
      </c>
      <c r="D382" s="8" t="s">
        <v>804</v>
      </c>
      <c r="E382" s="7" t="s">
        <v>424</v>
      </c>
      <c r="F382" s="7" t="s">
        <v>1196</v>
      </c>
      <c r="G382" s="9">
        <v>25030</v>
      </c>
      <c r="H382" s="9">
        <v>37141</v>
      </c>
      <c r="I382" s="9" t="s">
        <v>1233</v>
      </c>
      <c r="J382" s="31">
        <v>19092</v>
      </c>
      <c r="K382" s="8">
        <v>3</v>
      </c>
      <c r="L382" s="28">
        <v>0.08</v>
      </c>
      <c r="M382" s="25" t="b">
        <f t="shared" si="10"/>
        <v>0</v>
      </c>
      <c r="N382" s="25" t="b">
        <f t="shared" si="11"/>
        <v>0</v>
      </c>
    </row>
    <row r="383" spans="1:14" x14ac:dyDescent="0.25">
      <c r="A383" s="8">
        <v>382</v>
      </c>
      <c r="B383" s="7" t="s">
        <v>1677</v>
      </c>
      <c r="C383" s="7" t="s">
        <v>791</v>
      </c>
      <c r="D383" s="8" t="s">
        <v>804</v>
      </c>
      <c r="E383" s="7" t="s">
        <v>424</v>
      </c>
      <c r="F383" s="7" t="s">
        <v>1196</v>
      </c>
      <c r="G383" s="9">
        <v>29715</v>
      </c>
      <c r="H383" s="9">
        <v>40083</v>
      </c>
      <c r="I383" s="9" t="s">
        <v>1233</v>
      </c>
      <c r="J383" s="31">
        <v>52980</v>
      </c>
      <c r="K383" s="8">
        <v>4</v>
      </c>
      <c r="L383" s="28">
        <v>0.12</v>
      </c>
      <c r="M383" s="25" t="b">
        <f t="shared" si="10"/>
        <v>0</v>
      </c>
      <c r="N383" s="25" t="b">
        <f t="shared" si="11"/>
        <v>0</v>
      </c>
    </row>
    <row r="384" spans="1:14" x14ac:dyDescent="0.25">
      <c r="A384" s="8">
        <v>383</v>
      </c>
      <c r="B384" s="7" t="s">
        <v>1678</v>
      </c>
      <c r="C384" s="7" t="s">
        <v>795</v>
      </c>
      <c r="D384" s="8" t="s">
        <v>804</v>
      </c>
      <c r="E384" s="7" t="s">
        <v>424</v>
      </c>
      <c r="F384" s="7" t="s">
        <v>1197</v>
      </c>
      <c r="G384" s="9">
        <v>28190</v>
      </c>
      <c r="H384" s="9">
        <v>40447</v>
      </c>
      <c r="I384" s="9" t="s">
        <v>1233</v>
      </c>
      <c r="J384" s="31">
        <v>40764</v>
      </c>
      <c r="K384" s="8">
        <v>4</v>
      </c>
      <c r="L384" s="28">
        <v>0.12</v>
      </c>
      <c r="M384" s="25" t="b">
        <f t="shared" si="10"/>
        <v>0</v>
      </c>
      <c r="N384" s="25" t="b">
        <f t="shared" si="11"/>
        <v>0</v>
      </c>
    </row>
    <row r="385" spans="1:14" x14ac:dyDescent="0.25">
      <c r="A385" s="8">
        <v>384</v>
      </c>
      <c r="B385" s="7" t="s">
        <v>1679</v>
      </c>
      <c r="C385" s="7" t="s">
        <v>1229</v>
      </c>
      <c r="D385" s="8" t="s">
        <v>804</v>
      </c>
      <c r="E385" s="7" t="s">
        <v>424</v>
      </c>
      <c r="F385" s="7" t="s">
        <v>1196</v>
      </c>
      <c r="G385" s="9">
        <v>28514</v>
      </c>
      <c r="H385" s="9">
        <v>36094</v>
      </c>
      <c r="I385" s="9" t="s">
        <v>1233</v>
      </c>
      <c r="J385" s="31">
        <v>57462</v>
      </c>
      <c r="K385" s="8">
        <v>1</v>
      </c>
      <c r="L385" s="28">
        <v>0</v>
      </c>
      <c r="M385" s="25" t="b">
        <f t="shared" si="10"/>
        <v>0</v>
      </c>
      <c r="N385" s="25" t="b">
        <f t="shared" si="11"/>
        <v>0</v>
      </c>
    </row>
    <row r="386" spans="1:14" x14ac:dyDescent="0.25">
      <c r="A386" s="8">
        <v>385</v>
      </c>
      <c r="B386" s="7" t="s">
        <v>1680</v>
      </c>
      <c r="C386" s="7" t="s">
        <v>793</v>
      </c>
      <c r="D386" s="8" t="s">
        <v>804</v>
      </c>
      <c r="E386" s="7" t="s">
        <v>424</v>
      </c>
      <c r="F386" s="7" t="s">
        <v>1196</v>
      </c>
      <c r="G386" s="9">
        <v>27992</v>
      </c>
      <c r="H386" s="9">
        <v>36456</v>
      </c>
      <c r="I386" s="9" t="s">
        <v>1233</v>
      </c>
      <c r="J386" s="31">
        <v>52152</v>
      </c>
      <c r="K386" s="8">
        <v>5</v>
      </c>
      <c r="L386" s="28">
        <v>0.15</v>
      </c>
      <c r="M386" s="25" t="b">
        <f t="shared" si="10"/>
        <v>0</v>
      </c>
      <c r="N386" s="25" t="b">
        <f t="shared" si="11"/>
        <v>0</v>
      </c>
    </row>
    <row r="387" spans="1:14" x14ac:dyDescent="0.25">
      <c r="A387" s="8">
        <v>386</v>
      </c>
      <c r="B387" s="7" t="s">
        <v>1681</v>
      </c>
      <c r="C387" s="7" t="s">
        <v>1229</v>
      </c>
      <c r="D387" s="8" t="s">
        <v>804</v>
      </c>
      <c r="E387" s="7" t="s">
        <v>424</v>
      </c>
      <c r="F387" s="7" t="s">
        <v>1196</v>
      </c>
      <c r="G387" s="9">
        <v>27421</v>
      </c>
      <c r="H387" s="9">
        <v>36463</v>
      </c>
      <c r="I387" s="9" t="s">
        <v>1233</v>
      </c>
      <c r="J387" s="31">
        <v>53064</v>
      </c>
      <c r="K387" s="8">
        <v>3</v>
      </c>
      <c r="L387" s="28">
        <v>0.08</v>
      </c>
      <c r="M387" s="25" t="b">
        <f t="shared" ref="M387:M450" si="12">AND($K387=5,$D387="Human Resources")</f>
        <v>0</v>
      </c>
      <c r="N387" s="25" t="b">
        <f t="shared" ref="N387:N450" si="13">OR(C387="New York",C387="Madrid")</f>
        <v>0</v>
      </c>
    </row>
    <row r="388" spans="1:14" x14ac:dyDescent="0.25">
      <c r="A388" s="8">
        <v>387</v>
      </c>
      <c r="B388" s="7" t="s">
        <v>1682</v>
      </c>
      <c r="C388" s="7" t="s">
        <v>794</v>
      </c>
      <c r="D388" s="8" t="s">
        <v>804</v>
      </c>
      <c r="E388" s="7" t="s">
        <v>424</v>
      </c>
      <c r="F388" s="7" t="s">
        <v>1196</v>
      </c>
      <c r="G388" s="9">
        <v>27036</v>
      </c>
      <c r="H388" s="9">
        <v>37166</v>
      </c>
      <c r="I388" s="9" t="s">
        <v>1233</v>
      </c>
      <c r="J388" s="31">
        <v>56754</v>
      </c>
      <c r="K388" s="8">
        <v>4</v>
      </c>
      <c r="L388" s="28">
        <v>0.12</v>
      </c>
      <c r="M388" s="25" t="b">
        <f t="shared" si="12"/>
        <v>0</v>
      </c>
      <c r="N388" s="25" t="b">
        <f t="shared" si="13"/>
        <v>1</v>
      </c>
    </row>
    <row r="389" spans="1:14" x14ac:dyDescent="0.25">
      <c r="A389" s="8">
        <v>388</v>
      </c>
      <c r="B389" s="7" t="s">
        <v>1683</v>
      </c>
      <c r="C389" s="7" t="s">
        <v>792</v>
      </c>
      <c r="D389" s="8" t="s">
        <v>804</v>
      </c>
      <c r="E389" s="7" t="s">
        <v>424</v>
      </c>
      <c r="F389" s="7" t="s">
        <v>1197</v>
      </c>
      <c r="G389" s="9">
        <v>25486</v>
      </c>
      <c r="H389" s="9">
        <v>36116</v>
      </c>
      <c r="I389" s="9">
        <v>37382</v>
      </c>
      <c r="J389" s="31">
        <v>59724</v>
      </c>
      <c r="K389" s="8">
        <v>1</v>
      </c>
      <c r="L389" s="28">
        <v>0</v>
      </c>
      <c r="M389" s="25" t="b">
        <f t="shared" si="12"/>
        <v>0</v>
      </c>
      <c r="N389" s="25" t="b">
        <f t="shared" si="13"/>
        <v>0</v>
      </c>
    </row>
    <row r="390" spans="1:14" x14ac:dyDescent="0.25">
      <c r="A390" s="8">
        <v>389</v>
      </c>
      <c r="B390" s="7" t="s">
        <v>1684</v>
      </c>
      <c r="C390" s="7" t="s">
        <v>1229</v>
      </c>
      <c r="D390" s="8" t="s">
        <v>804</v>
      </c>
      <c r="E390" s="7" t="s">
        <v>424</v>
      </c>
      <c r="F390" s="7" t="s">
        <v>1197</v>
      </c>
      <c r="G390" s="9">
        <v>28320</v>
      </c>
      <c r="H390" s="9">
        <v>36121</v>
      </c>
      <c r="I390" s="9" t="s">
        <v>1233</v>
      </c>
      <c r="J390" s="31">
        <v>34656</v>
      </c>
      <c r="K390" s="8">
        <v>3</v>
      </c>
      <c r="L390" s="28">
        <v>0.08</v>
      </c>
      <c r="M390" s="25" t="b">
        <f t="shared" si="12"/>
        <v>0</v>
      </c>
      <c r="N390" s="25" t="b">
        <f t="shared" si="13"/>
        <v>0</v>
      </c>
    </row>
    <row r="391" spans="1:14" x14ac:dyDescent="0.25">
      <c r="A391" s="8">
        <v>390</v>
      </c>
      <c r="B391" s="7" t="s">
        <v>1685</v>
      </c>
      <c r="C391" s="7" t="s">
        <v>1229</v>
      </c>
      <c r="D391" s="8" t="s">
        <v>804</v>
      </c>
      <c r="E391" s="7" t="s">
        <v>424</v>
      </c>
      <c r="F391" s="7" t="s">
        <v>1196</v>
      </c>
      <c r="G391" s="9">
        <v>22830</v>
      </c>
      <c r="H391" s="9">
        <v>36145</v>
      </c>
      <c r="I391" s="9" t="s">
        <v>1233</v>
      </c>
      <c r="J391" s="31">
        <v>37512</v>
      </c>
      <c r="K391" s="8">
        <v>5</v>
      </c>
      <c r="L391" s="28">
        <v>0.15</v>
      </c>
      <c r="M391" s="25" t="b">
        <f t="shared" si="12"/>
        <v>0</v>
      </c>
      <c r="N391" s="25" t="b">
        <f t="shared" si="13"/>
        <v>0</v>
      </c>
    </row>
    <row r="392" spans="1:14" x14ac:dyDescent="0.25">
      <c r="A392" s="8">
        <v>391</v>
      </c>
      <c r="B392" s="7" t="s">
        <v>1686</v>
      </c>
      <c r="C392" s="7" t="s">
        <v>1231</v>
      </c>
      <c r="D392" s="8" t="s">
        <v>804</v>
      </c>
      <c r="E392" s="7" t="s">
        <v>424</v>
      </c>
      <c r="F392" s="7" t="s">
        <v>1196</v>
      </c>
      <c r="G392" s="9">
        <v>28945</v>
      </c>
      <c r="H392" s="9">
        <v>39063</v>
      </c>
      <c r="I392" s="9" t="s">
        <v>1233</v>
      </c>
      <c r="J392" s="31">
        <v>93516</v>
      </c>
      <c r="K392" s="8">
        <v>5</v>
      </c>
      <c r="L392" s="28">
        <v>0.15</v>
      </c>
      <c r="M392" s="25" t="b">
        <f t="shared" si="12"/>
        <v>0</v>
      </c>
      <c r="N392" s="25" t="b">
        <f t="shared" si="13"/>
        <v>1</v>
      </c>
    </row>
    <row r="393" spans="1:14" x14ac:dyDescent="0.25">
      <c r="A393" s="8">
        <v>392</v>
      </c>
      <c r="B393" s="7" t="s">
        <v>1687</v>
      </c>
      <c r="C393" s="7" t="s">
        <v>795</v>
      </c>
      <c r="D393" s="8" t="s">
        <v>804</v>
      </c>
      <c r="E393" s="7" t="s">
        <v>424</v>
      </c>
      <c r="F393" s="7" t="s">
        <v>1197</v>
      </c>
      <c r="G393" s="9">
        <v>32624</v>
      </c>
      <c r="H393" s="9">
        <v>40922</v>
      </c>
      <c r="I393" s="9" t="s">
        <v>1233</v>
      </c>
      <c r="J393" s="31">
        <v>46932</v>
      </c>
      <c r="K393" s="8">
        <v>5</v>
      </c>
      <c r="L393" s="28">
        <v>0.15</v>
      </c>
      <c r="M393" s="25" t="b">
        <f t="shared" si="12"/>
        <v>0</v>
      </c>
      <c r="N393" s="25" t="b">
        <f t="shared" si="13"/>
        <v>0</v>
      </c>
    </row>
    <row r="394" spans="1:14" x14ac:dyDescent="0.25">
      <c r="A394" s="8">
        <v>393</v>
      </c>
      <c r="B394" s="7" t="s">
        <v>1688</v>
      </c>
      <c r="C394" s="7" t="s">
        <v>792</v>
      </c>
      <c r="D394" s="8" t="s">
        <v>804</v>
      </c>
      <c r="E394" s="7" t="s">
        <v>424</v>
      </c>
      <c r="F394" s="7" t="s">
        <v>1197</v>
      </c>
      <c r="G394" s="9">
        <v>30489</v>
      </c>
      <c r="H394" s="9">
        <v>38734</v>
      </c>
      <c r="I394" s="9" t="s">
        <v>1233</v>
      </c>
      <c r="J394" s="31">
        <v>65028</v>
      </c>
      <c r="K394" s="8">
        <v>4</v>
      </c>
      <c r="L394" s="28">
        <v>0.12</v>
      </c>
      <c r="M394" s="25" t="b">
        <f t="shared" si="12"/>
        <v>0</v>
      </c>
      <c r="N394" s="25" t="b">
        <f t="shared" si="13"/>
        <v>0</v>
      </c>
    </row>
    <row r="395" spans="1:14" x14ac:dyDescent="0.25">
      <c r="A395" s="8">
        <v>394</v>
      </c>
      <c r="B395" s="7" t="s">
        <v>1689</v>
      </c>
      <c r="C395" s="7" t="s">
        <v>794</v>
      </c>
      <c r="D395" s="8" t="s">
        <v>804</v>
      </c>
      <c r="E395" s="7" t="s">
        <v>424</v>
      </c>
      <c r="F395" s="7" t="s">
        <v>1197</v>
      </c>
      <c r="G395" s="9">
        <v>25536</v>
      </c>
      <c r="H395" s="9">
        <v>36175</v>
      </c>
      <c r="I395" s="9" t="s">
        <v>1233</v>
      </c>
      <c r="J395" s="31">
        <v>28224</v>
      </c>
      <c r="K395" s="8">
        <v>2</v>
      </c>
      <c r="L395" s="28">
        <v>0.04</v>
      </c>
      <c r="M395" s="25" t="b">
        <f t="shared" si="12"/>
        <v>0</v>
      </c>
      <c r="N395" s="25" t="b">
        <f t="shared" si="13"/>
        <v>1</v>
      </c>
    </row>
    <row r="396" spans="1:14" x14ac:dyDescent="0.25">
      <c r="A396" s="8">
        <v>395</v>
      </c>
      <c r="B396" s="7" t="s">
        <v>1690</v>
      </c>
      <c r="C396" s="7" t="s">
        <v>791</v>
      </c>
      <c r="D396" s="8" t="s">
        <v>804</v>
      </c>
      <c r="E396" s="7" t="s">
        <v>424</v>
      </c>
      <c r="F396" s="7" t="s">
        <v>1197</v>
      </c>
      <c r="G396" s="9">
        <v>29270</v>
      </c>
      <c r="H396" s="9">
        <v>36898</v>
      </c>
      <c r="I396" s="9" t="s">
        <v>1233</v>
      </c>
      <c r="J396" s="31">
        <v>86184</v>
      </c>
      <c r="K396" s="8">
        <v>2</v>
      </c>
      <c r="L396" s="28">
        <v>0.04</v>
      </c>
      <c r="M396" s="25" t="b">
        <f t="shared" si="12"/>
        <v>0</v>
      </c>
      <c r="N396" s="25" t="b">
        <f t="shared" si="13"/>
        <v>0</v>
      </c>
    </row>
    <row r="397" spans="1:14" x14ac:dyDescent="0.25">
      <c r="A397" s="8">
        <v>396</v>
      </c>
      <c r="B397" s="7" t="s">
        <v>1691</v>
      </c>
      <c r="C397" s="7" t="s">
        <v>1228</v>
      </c>
      <c r="D397" s="8" t="s">
        <v>804</v>
      </c>
      <c r="E397" s="7" t="s">
        <v>424</v>
      </c>
      <c r="F397" s="7" t="s">
        <v>1197</v>
      </c>
      <c r="G397" s="9">
        <v>31900</v>
      </c>
      <c r="H397" s="9">
        <v>40235</v>
      </c>
      <c r="I397" s="9" t="s">
        <v>1233</v>
      </c>
      <c r="J397" s="31">
        <v>27432</v>
      </c>
      <c r="K397" s="8">
        <v>5</v>
      </c>
      <c r="L397" s="28">
        <v>0.15</v>
      </c>
      <c r="M397" s="25" t="b">
        <f t="shared" si="12"/>
        <v>0</v>
      </c>
      <c r="N397" s="25" t="b">
        <f t="shared" si="13"/>
        <v>0</v>
      </c>
    </row>
    <row r="398" spans="1:14" x14ac:dyDescent="0.25">
      <c r="A398" s="8">
        <v>397</v>
      </c>
      <c r="B398" s="7" t="s">
        <v>1692</v>
      </c>
      <c r="C398" s="7" t="s">
        <v>1231</v>
      </c>
      <c r="D398" s="8" t="s">
        <v>804</v>
      </c>
      <c r="E398" s="7" t="s">
        <v>424</v>
      </c>
      <c r="F398" s="7" t="s">
        <v>1197</v>
      </c>
      <c r="G398" s="9">
        <v>27821</v>
      </c>
      <c r="H398" s="9">
        <v>36567</v>
      </c>
      <c r="I398" s="9" t="s">
        <v>1233</v>
      </c>
      <c r="J398" s="31">
        <v>54540</v>
      </c>
      <c r="K398" s="8">
        <v>5</v>
      </c>
      <c r="L398" s="28">
        <v>0.15</v>
      </c>
      <c r="M398" s="25" t="b">
        <f t="shared" si="12"/>
        <v>0</v>
      </c>
      <c r="N398" s="25" t="b">
        <f t="shared" si="13"/>
        <v>1</v>
      </c>
    </row>
    <row r="399" spans="1:14" x14ac:dyDescent="0.25">
      <c r="A399" s="8">
        <v>398</v>
      </c>
      <c r="B399" s="7" t="s">
        <v>1693</v>
      </c>
      <c r="C399" s="7" t="s">
        <v>796</v>
      </c>
      <c r="D399" s="8" t="s">
        <v>804</v>
      </c>
      <c r="E399" s="7" t="s">
        <v>424</v>
      </c>
      <c r="F399" s="7" t="s">
        <v>1197</v>
      </c>
      <c r="G399" s="9">
        <v>26900</v>
      </c>
      <c r="H399" s="9">
        <v>40263</v>
      </c>
      <c r="I399" s="9" t="s">
        <v>1233</v>
      </c>
      <c r="J399" s="31">
        <v>59286</v>
      </c>
      <c r="K399" s="8">
        <v>4</v>
      </c>
      <c r="L399" s="28">
        <v>0.12</v>
      </c>
      <c r="M399" s="25" t="b">
        <f t="shared" si="12"/>
        <v>0</v>
      </c>
      <c r="N399" s="25" t="b">
        <f t="shared" si="13"/>
        <v>0</v>
      </c>
    </row>
    <row r="400" spans="1:14" x14ac:dyDescent="0.25">
      <c r="A400" s="8">
        <v>399</v>
      </c>
      <c r="B400" s="7" t="s">
        <v>1694</v>
      </c>
      <c r="C400" s="7" t="s">
        <v>795</v>
      </c>
      <c r="D400" s="8" t="s">
        <v>804</v>
      </c>
      <c r="E400" s="7" t="s">
        <v>424</v>
      </c>
      <c r="F400" s="7" t="s">
        <v>1196</v>
      </c>
      <c r="G400" s="9">
        <v>27417</v>
      </c>
      <c r="H400" s="9">
        <v>41046</v>
      </c>
      <c r="I400" s="9" t="s">
        <v>1233</v>
      </c>
      <c r="J400" s="31">
        <v>58260</v>
      </c>
      <c r="K400" s="8">
        <v>5</v>
      </c>
      <c r="L400" s="28">
        <v>0.15</v>
      </c>
      <c r="M400" s="25" t="b">
        <f t="shared" si="12"/>
        <v>0</v>
      </c>
      <c r="N400" s="25" t="b">
        <f t="shared" si="13"/>
        <v>0</v>
      </c>
    </row>
    <row r="401" spans="1:14" x14ac:dyDescent="0.25">
      <c r="A401" s="8">
        <v>400</v>
      </c>
      <c r="B401" s="7" t="s">
        <v>1695</v>
      </c>
      <c r="C401" s="7" t="s">
        <v>796</v>
      </c>
      <c r="D401" s="8" t="s">
        <v>804</v>
      </c>
      <c r="E401" s="7" t="s">
        <v>424</v>
      </c>
      <c r="F401" s="7" t="s">
        <v>1196</v>
      </c>
      <c r="G401" s="9">
        <v>22252</v>
      </c>
      <c r="H401" s="9">
        <v>35961</v>
      </c>
      <c r="I401" s="9" t="s">
        <v>1233</v>
      </c>
      <c r="J401" s="31">
        <v>24600</v>
      </c>
      <c r="K401" s="8">
        <v>3</v>
      </c>
      <c r="L401" s="28">
        <v>0.08</v>
      </c>
      <c r="M401" s="25" t="b">
        <f t="shared" si="12"/>
        <v>0</v>
      </c>
      <c r="N401" s="25" t="b">
        <f t="shared" si="13"/>
        <v>0</v>
      </c>
    </row>
    <row r="402" spans="1:14" x14ac:dyDescent="0.25">
      <c r="A402" s="8">
        <v>401</v>
      </c>
      <c r="B402" s="7" t="s">
        <v>1696</v>
      </c>
      <c r="C402" s="7" t="s">
        <v>1229</v>
      </c>
      <c r="D402" s="8" t="s">
        <v>804</v>
      </c>
      <c r="E402" s="7" t="s">
        <v>424</v>
      </c>
      <c r="F402" s="7" t="s">
        <v>1197</v>
      </c>
      <c r="G402" s="9">
        <v>29595</v>
      </c>
      <c r="H402" s="9">
        <v>40333</v>
      </c>
      <c r="I402" s="9" t="s">
        <v>1233</v>
      </c>
      <c r="J402" s="31">
        <v>88824</v>
      </c>
      <c r="K402" s="8">
        <v>2</v>
      </c>
      <c r="L402" s="28">
        <v>0.04</v>
      </c>
      <c r="M402" s="25" t="b">
        <f t="shared" si="12"/>
        <v>0</v>
      </c>
      <c r="N402" s="25" t="b">
        <f t="shared" si="13"/>
        <v>0</v>
      </c>
    </row>
    <row r="403" spans="1:14" x14ac:dyDescent="0.25">
      <c r="A403" s="8">
        <v>402</v>
      </c>
      <c r="B403" s="7" t="s">
        <v>1697</v>
      </c>
      <c r="C403" s="7" t="s">
        <v>792</v>
      </c>
      <c r="D403" s="8" t="s">
        <v>804</v>
      </c>
      <c r="E403" s="7" t="s">
        <v>424</v>
      </c>
      <c r="F403" s="7" t="s">
        <v>1196</v>
      </c>
      <c r="G403" s="9">
        <v>29199</v>
      </c>
      <c r="H403" s="9">
        <v>37803</v>
      </c>
      <c r="I403" s="9" t="s">
        <v>1233</v>
      </c>
      <c r="J403" s="31">
        <v>93720</v>
      </c>
      <c r="K403" s="8">
        <v>3</v>
      </c>
      <c r="L403" s="28">
        <v>0.08</v>
      </c>
      <c r="M403" s="25" t="b">
        <f t="shared" si="12"/>
        <v>0</v>
      </c>
      <c r="N403" s="25" t="b">
        <f t="shared" si="13"/>
        <v>0</v>
      </c>
    </row>
    <row r="404" spans="1:14" x14ac:dyDescent="0.25">
      <c r="A404" s="8">
        <v>403</v>
      </c>
      <c r="B404" s="7" t="s">
        <v>1698</v>
      </c>
      <c r="C404" s="7" t="s">
        <v>1229</v>
      </c>
      <c r="D404" s="8" t="s">
        <v>804</v>
      </c>
      <c r="E404" s="7" t="s">
        <v>424</v>
      </c>
      <c r="F404" s="7" t="s">
        <v>1197</v>
      </c>
      <c r="G404" s="9">
        <v>26673</v>
      </c>
      <c r="H404" s="9">
        <v>37827</v>
      </c>
      <c r="I404" s="9" t="s">
        <v>1233</v>
      </c>
      <c r="J404" s="31">
        <v>13252.8</v>
      </c>
      <c r="K404" s="8">
        <v>2</v>
      </c>
      <c r="L404" s="28">
        <v>0.04</v>
      </c>
      <c r="M404" s="25" t="b">
        <f t="shared" si="12"/>
        <v>0</v>
      </c>
      <c r="N404" s="25" t="b">
        <f t="shared" si="13"/>
        <v>0</v>
      </c>
    </row>
    <row r="405" spans="1:14" x14ac:dyDescent="0.25">
      <c r="A405" s="8">
        <v>404</v>
      </c>
      <c r="B405" s="7" t="s">
        <v>1699</v>
      </c>
      <c r="C405" s="7" t="s">
        <v>793</v>
      </c>
      <c r="D405" s="8" t="s">
        <v>804</v>
      </c>
      <c r="E405" s="7" t="s">
        <v>424</v>
      </c>
      <c r="F405" s="7" t="s">
        <v>1196</v>
      </c>
      <c r="G405" s="9">
        <v>27501</v>
      </c>
      <c r="H405" s="9">
        <v>40372</v>
      </c>
      <c r="I405" s="9" t="s">
        <v>1233</v>
      </c>
      <c r="J405" s="31">
        <v>90120</v>
      </c>
      <c r="K405" s="8">
        <v>4</v>
      </c>
      <c r="L405" s="28">
        <v>0.12</v>
      </c>
      <c r="M405" s="25" t="b">
        <f t="shared" si="12"/>
        <v>0</v>
      </c>
      <c r="N405" s="25" t="b">
        <f t="shared" si="13"/>
        <v>0</v>
      </c>
    </row>
    <row r="406" spans="1:14" x14ac:dyDescent="0.25">
      <c r="A406" s="8">
        <v>405</v>
      </c>
      <c r="B406" s="7" t="s">
        <v>1700</v>
      </c>
      <c r="C406" s="7" t="s">
        <v>1228</v>
      </c>
      <c r="D406" s="8" t="s">
        <v>804</v>
      </c>
      <c r="E406" s="7" t="s">
        <v>424</v>
      </c>
      <c r="F406" s="7" t="s">
        <v>1196</v>
      </c>
      <c r="G406" s="9">
        <v>28777</v>
      </c>
      <c r="H406" s="9">
        <v>36047</v>
      </c>
      <c r="I406" s="9">
        <v>37012</v>
      </c>
      <c r="J406" s="31">
        <v>86976</v>
      </c>
      <c r="K406" s="8">
        <v>2</v>
      </c>
      <c r="L406" s="28">
        <v>0.04</v>
      </c>
      <c r="M406" s="25" t="b">
        <f t="shared" si="12"/>
        <v>0</v>
      </c>
      <c r="N406" s="25" t="b">
        <f t="shared" si="13"/>
        <v>0</v>
      </c>
    </row>
    <row r="407" spans="1:14" x14ac:dyDescent="0.25">
      <c r="A407" s="8">
        <v>406</v>
      </c>
      <c r="B407" s="7" t="s">
        <v>1701</v>
      </c>
      <c r="C407" s="7" t="s">
        <v>795</v>
      </c>
      <c r="D407" s="8" t="s">
        <v>804</v>
      </c>
      <c r="E407" s="7" t="s">
        <v>424</v>
      </c>
      <c r="F407" s="7" t="s">
        <v>1197</v>
      </c>
      <c r="G407" s="9">
        <v>26707</v>
      </c>
      <c r="H407" s="9">
        <v>41209</v>
      </c>
      <c r="I407" s="9" t="s">
        <v>1233</v>
      </c>
      <c r="J407" s="31">
        <v>105576</v>
      </c>
      <c r="K407" s="8">
        <v>1</v>
      </c>
      <c r="L407" s="28">
        <v>0</v>
      </c>
      <c r="M407" s="25" t="b">
        <f t="shared" si="12"/>
        <v>0</v>
      </c>
      <c r="N407" s="25" t="b">
        <f t="shared" si="13"/>
        <v>0</v>
      </c>
    </row>
    <row r="408" spans="1:14" x14ac:dyDescent="0.25">
      <c r="A408" s="8">
        <v>407</v>
      </c>
      <c r="B408" s="7" t="s">
        <v>1702</v>
      </c>
      <c r="C408" s="7" t="s">
        <v>1229</v>
      </c>
      <c r="D408" s="8" t="s">
        <v>804</v>
      </c>
      <c r="E408" s="7" t="s">
        <v>424</v>
      </c>
      <c r="F408" s="7" t="s">
        <v>1196</v>
      </c>
      <c r="G408" s="9">
        <v>30246</v>
      </c>
      <c r="H408" s="9">
        <v>39011</v>
      </c>
      <c r="I408" s="9" t="s">
        <v>1233</v>
      </c>
      <c r="J408" s="31">
        <v>103764</v>
      </c>
      <c r="K408" s="8">
        <v>4</v>
      </c>
      <c r="L408" s="28">
        <v>0.12</v>
      </c>
      <c r="M408" s="25" t="b">
        <f t="shared" si="12"/>
        <v>0</v>
      </c>
      <c r="N408" s="25" t="b">
        <f t="shared" si="13"/>
        <v>0</v>
      </c>
    </row>
    <row r="409" spans="1:14" x14ac:dyDescent="0.25">
      <c r="A409" s="8">
        <v>408</v>
      </c>
      <c r="B409" s="7" t="s">
        <v>1703</v>
      </c>
      <c r="C409" s="7" t="s">
        <v>792</v>
      </c>
      <c r="D409" s="8" t="s">
        <v>804</v>
      </c>
      <c r="E409" s="7" t="s">
        <v>424</v>
      </c>
      <c r="F409" s="7" t="s">
        <v>1197</v>
      </c>
      <c r="G409" s="9">
        <v>27174</v>
      </c>
      <c r="H409" s="9">
        <v>36084</v>
      </c>
      <c r="I409" s="9" t="s">
        <v>1233</v>
      </c>
      <c r="J409" s="31">
        <v>26001.599999999999</v>
      </c>
      <c r="K409" s="8">
        <v>4</v>
      </c>
      <c r="L409" s="28">
        <v>0.12</v>
      </c>
      <c r="M409" s="25" t="b">
        <f t="shared" si="12"/>
        <v>0</v>
      </c>
      <c r="N409" s="25" t="b">
        <f t="shared" si="13"/>
        <v>0</v>
      </c>
    </row>
    <row r="410" spans="1:14" x14ac:dyDescent="0.25">
      <c r="A410" s="8">
        <v>409</v>
      </c>
      <c r="B410" s="7" t="s">
        <v>1704</v>
      </c>
      <c r="C410" s="7" t="s">
        <v>1228</v>
      </c>
      <c r="D410" s="8" t="s">
        <v>804</v>
      </c>
      <c r="E410" s="7" t="s">
        <v>424</v>
      </c>
      <c r="F410" s="7" t="s">
        <v>1197</v>
      </c>
      <c r="G410" s="9">
        <v>27104</v>
      </c>
      <c r="H410" s="9">
        <v>40494</v>
      </c>
      <c r="I410" s="9" t="s">
        <v>1233</v>
      </c>
      <c r="J410" s="31">
        <v>42374.400000000001</v>
      </c>
      <c r="K410" s="8">
        <v>3</v>
      </c>
      <c r="L410" s="28">
        <v>0.08</v>
      </c>
      <c r="M410" s="25" t="b">
        <f t="shared" si="12"/>
        <v>0</v>
      </c>
      <c r="N410" s="25" t="b">
        <f t="shared" si="13"/>
        <v>0</v>
      </c>
    </row>
    <row r="411" spans="1:14" x14ac:dyDescent="0.25">
      <c r="A411" s="8">
        <v>410</v>
      </c>
      <c r="B411" s="7" t="s">
        <v>1705</v>
      </c>
      <c r="C411" s="7" t="s">
        <v>1230</v>
      </c>
      <c r="D411" s="8" t="s">
        <v>804</v>
      </c>
      <c r="E411" s="7" t="s">
        <v>424</v>
      </c>
      <c r="F411" s="7" t="s">
        <v>1197</v>
      </c>
      <c r="G411" s="9">
        <v>22115</v>
      </c>
      <c r="H411" s="9">
        <v>36466</v>
      </c>
      <c r="I411" s="9" t="s">
        <v>1233</v>
      </c>
      <c r="J411" s="31">
        <v>82092</v>
      </c>
      <c r="K411" s="8">
        <v>5</v>
      </c>
      <c r="L411" s="28">
        <v>0.15</v>
      </c>
      <c r="M411" s="25" t="b">
        <f t="shared" si="12"/>
        <v>0</v>
      </c>
      <c r="N411" s="25" t="b">
        <f t="shared" si="13"/>
        <v>0</v>
      </c>
    </row>
    <row r="412" spans="1:14" x14ac:dyDescent="0.25">
      <c r="A412" s="8">
        <v>411</v>
      </c>
      <c r="B412" s="7" t="s">
        <v>1706</v>
      </c>
      <c r="C412" s="7" t="s">
        <v>1231</v>
      </c>
      <c r="D412" s="8" t="s">
        <v>804</v>
      </c>
      <c r="E412" s="7" t="s">
        <v>424</v>
      </c>
      <c r="F412" s="7" t="s">
        <v>1196</v>
      </c>
      <c r="G412" s="9">
        <v>22111</v>
      </c>
      <c r="H412" s="9">
        <v>37236</v>
      </c>
      <c r="I412" s="9" t="s">
        <v>1233</v>
      </c>
      <c r="J412" s="31">
        <v>35448</v>
      </c>
      <c r="K412" s="8">
        <v>3</v>
      </c>
      <c r="L412" s="28">
        <v>0.08</v>
      </c>
      <c r="M412" s="25" t="b">
        <f t="shared" si="12"/>
        <v>0</v>
      </c>
      <c r="N412" s="25" t="b">
        <f t="shared" si="13"/>
        <v>1</v>
      </c>
    </row>
    <row r="413" spans="1:14" x14ac:dyDescent="0.25">
      <c r="A413" s="8">
        <v>412</v>
      </c>
      <c r="B413" s="7" t="s">
        <v>1707</v>
      </c>
      <c r="C413" s="7" t="s">
        <v>1230</v>
      </c>
      <c r="D413" s="8" t="s">
        <v>804</v>
      </c>
      <c r="E413" s="7" t="s">
        <v>424</v>
      </c>
      <c r="F413" s="7" t="s">
        <v>1196</v>
      </c>
      <c r="G413" s="9">
        <v>28372</v>
      </c>
      <c r="H413" s="9">
        <v>40533</v>
      </c>
      <c r="I413" s="9" t="s">
        <v>1233</v>
      </c>
      <c r="J413" s="31">
        <v>74616</v>
      </c>
      <c r="K413" s="8">
        <v>2</v>
      </c>
      <c r="L413" s="28">
        <v>0.04</v>
      </c>
      <c r="M413" s="25" t="b">
        <f t="shared" si="12"/>
        <v>0</v>
      </c>
      <c r="N413" s="25" t="b">
        <f t="shared" si="13"/>
        <v>0</v>
      </c>
    </row>
    <row r="414" spans="1:14" x14ac:dyDescent="0.25">
      <c r="A414" s="8">
        <v>413</v>
      </c>
      <c r="B414" s="7" t="s">
        <v>1708</v>
      </c>
      <c r="C414" s="7" t="s">
        <v>796</v>
      </c>
      <c r="D414" s="8" t="s">
        <v>159</v>
      </c>
      <c r="E414" s="7" t="s">
        <v>1203</v>
      </c>
      <c r="F414" s="7" t="s">
        <v>1196</v>
      </c>
      <c r="G414" s="9">
        <v>28547</v>
      </c>
      <c r="H414" s="9">
        <v>38738</v>
      </c>
      <c r="I414" s="9" t="s">
        <v>1233</v>
      </c>
      <c r="J414" s="31">
        <v>30144</v>
      </c>
      <c r="K414" s="8">
        <v>2</v>
      </c>
      <c r="L414" s="28">
        <v>0.04</v>
      </c>
      <c r="M414" s="25" t="b">
        <f t="shared" si="12"/>
        <v>0</v>
      </c>
      <c r="N414" s="25" t="b">
        <f t="shared" si="13"/>
        <v>0</v>
      </c>
    </row>
    <row r="415" spans="1:14" x14ac:dyDescent="0.25">
      <c r="A415" s="8">
        <v>414</v>
      </c>
      <c r="B415" s="7" t="s">
        <v>1709</v>
      </c>
      <c r="C415" s="7" t="s">
        <v>796</v>
      </c>
      <c r="D415" s="8" t="s">
        <v>159</v>
      </c>
      <c r="E415" s="7" t="s">
        <v>1203</v>
      </c>
      <c r="F415" s="7" t="s">
        <v>1196</v>
      </c>
      <c r="G415" s="9">
        <v>29632</v>
      </c>
      <c r="H415" s="9">
        <v>39522</v>
      </c>
      <c r="I415" s="9" t="s">
        <v>1233</v>
      </c>
      <c r="J415" s="31">
        <v>86040</v>
      </c>
      <c r="K415" s="8">
        <v>2</v>
      </c>
      <c r="L415" s="28">
        <v>0.04</v>
      </c>
      <c r="M415" s="25" t="b">
        <f t="shared" si="12"/>
        <v>0</v>
      </c>
      <c r="N415" s="25" t="b">
        <f t="shared" si="13"/>
        <v>0</v>
      </c>
    </row>
    <row r="416" spans="1:14" x14ac:dyDescent="0.25">
      <c r="A416" s="8">
        <v>415</v>
      </c>
      <c r="B416" s="7" t="s">
        <v>1710</v>
      </c>
      <c r="C416" s="7" t="s">
        <v>796</v>
      </c>
      <c r="D416" s="8" t="s">
        <v>159</v>
      </c>
      <c r="E416" s="7" t="s">
        <v>1203</v>
      </c>
      <c r="F416" s="7" t="s">
        <v>1196</v>
      </c>
      <c r="G416" s="9">
        <v>26468</v>
      </c>
      <c r="H416" s="9">
        <v>39197</v>
      </c>
      <c r="I416" s="9" t="s">
        <v>1233</v>
      </c>
      <c r="J416" s="31">
        <v>75828</v>
      </c>
      <c r="K416" s="8">
        <v>1</v>
      </c>
      <c r="L416" s="28">
        <v>0</v>
      </c>
      <c r="M416" s="25" t="b">
        <f t="shared" si="12"/>
        <v>0</v>
      </c>
      <c r="N416" s="25" t="b">
        <f t="shared" si="13"/>
        <v>0</v>
      </c>
    </row>
    <row r="417" spans="1:14" x14ac:dyDescent="0.25">
      <c r="A417" s="8">
        <v>416</v>
      </c>
      <c r="B417" s="7" t="s">
        <v>1711</v>
      </c>
      <c r="C417" s="7" t="s">
        <v>796</v>
      </c>
      <c r="D417" s="8" t="s">
        <v>159</v>
      </c>
      <c r="E417" s="7" t="s">
        <v>1203</v>
      </c>
      <c r="F417" s="7" t="s">
        <v>1196</v>
      </c>
      <c r="G417" s="9">
        <v>26765</v>
      </c>
      <c r="H417" s="9">
        <v>38854</v>
      </c>
      <c r="I417" s="9" t="s">
        <v>1233</v>
      </c>
      <c r="J417" s="31">
        <v>53784</v>
      </c>
      <c r="K417" s="8">
        <v>4</v>
      </c>
      <c r="L417" s="28">
        <v>0.12</v>
      </c>
      <c r="M417" s="25" t="b">
        <f t="shared" si="12"/>
        <v>0</v>
      </c>
      <c r="N417" s="25" t="b">
        <f t="shared" si="13"/>
        <v>0</v>
      </c>
    </row>
    <row r="418" spans="1:14" x14ac:dyDescent="0.25">
      <c r="A418" s="8">
        <v>417</v>
      </c>
      <c r="B418" s="7" t="s">
        <v>1712</v>
      </c>
      <c r="C418" s="7" t="s">
        <v>796</v>
      </c>
      <c r="D418" s="8" t="s">
        <v>808</v>
      </c>
      <c r="E418" s="7" t="s">
        <v>450</v>
      </c>
      <c r="F418" s="7" t="s">
        <v>1197</v>
      </c>
      <c r="G418" s="9">
        <v>30916</v>
      </c>
      <c r="H418" s="9">
        <v>40925</v>
      </c>
      <c r="I418" s="9" t="s">
        <v>1233</v>
      </c>
      <c r="J418" s="31">
        <v>51828</v>
      </c>
      <c r="K418" s="8">
        <v>2</v>
      </c>
      <c r="L418" s="28">
        <v>0.04</v>
      </c>
      <c r="M418" s="25" t="b">
        <f t="shared" si="12"/>
        <v>0</v>
      </c>
      <c r="N418" s="25" t="b">
        <f t="shared" si="13"/>
        <v>0</v>
      </c>
    </row>
    <row r="419" spans="1:14" x14ac:dyDescent="0.25">
      <c r="A419" s="8">
        <v>418</v>
      </c>
      <c r="B419" s="7" t="s">
        <v>1713</v>
      </c>
      <c r="C419" s="7" t="s">
        <v>796</v>
      </c>
      <c r="D419" s="8" t="s">
        <v>808</v>
      </c>
      <c r="E419" s="7" t="s">
        <v>450</v>
      </c>
      <c r="F419" s="7" t="s">
        <v>1196</v>
      </c>
      <c r="G419" s="9">
        <v>30456</v>
      </c>
      <c r="H419" s="9">
        <v>39085</v>
      </c>
      <c r="I419" s="9" t="s">
        <v>1233</v>
      </c>
      <c r="J419" s="31">
        <v>104436</v>
      </c>
      <c r="K419" s="8">
        <v>3</v>
      </c>
      <c r="L419" s="28">
        <v>0.08</v>
      </c>
      <c r="M419" s="25" t="b">
        <f t="shared" si="12"/>
        <v>0</v>
      </c>
      <c r="N419" s="25" t="b">
        <f t="shared" si="13"/>
        <v>0</v>
      </c>
    </row>
    <row r="420" spans="1:14" x14ac:dyDescent="0.25">
      <c r="A420" s="8">
        <v>419</v>
      </c>
      <c r="B420" s="7" t="s">
        <v>1714</v>
      </c>
      <c r="C420" s="7" t="s">
        <v>796</v>
      </c>
      <c r="D420" s="8" t="s">
        <v>808</v>
      </c>
      <c r="E420" s="7" t="s">
        <v>450</v>
      </c>
      <c r="F420" s="7" t="s">
        <v>1196</v>
      </c>
      <c r="G420" s="9">
        <v>27640</v>
      </c>
      <c r="H420" s="9">
        <v>40941</v>
      </c>
      <c r="I420" s="9" t="s">
        <v>1233</v>
      </c>
      <c r="J420" s="31">
        <v>31632</v>
      </c>
      <c r="K420" s="8">
        <v>1</v>
      </c>
      <c r="L420" s="28">
        <v>0</v>
      </c>
      <c r="M420" s="25" t="b">
        <f t="shared" si="12"/>
        <v>0</v>
      </c>
      <c r="N420" s="25" t="b">
        <f t="shared" si="13"/>
        <v>0</v>
      </c>
    </row>
    <row r="421" spans="1:14" x14ac:dyDescent="0.25">
      <c r="A421" s="8">
        <v>420</v>
      </c>
      <c r="B421" s="7" t="s">
        <v>1715</v>
      </c>
      <c r="C421" s="7" t="s">
        <v>796</v>
      </c>
      <c r="D421" s="8" t="s">
        <v>808</v>
      </c>
      <c r="E421" s="7" t="s">
        <v>450</v>
      </c>
      <c r="F421" s="7" t="s">
        <v>1196</v>
      </c>
      <c r="G421" s="9">
        <v>32432</v>
      </c>
      <c r="H421" s="9">
        <v>40947</v>
      </c>
      <c r="I421" s="9" t="s">
        <v>1233</v>
      </c>
      <c r="J421" s="31">
        <v>95724</v>
      </c>
      <c r="K421" s="8">
        <v>4</v>
      </c>
      <c r="L421" s="28">
        <v>0.12</v>
      </c>
      <c r="M421" s="25" t="b">
        <f t="shared" si="12"/>
        <v>0</v>
      </c>
      <c r="N421" s="25" t="b">
        <f t="shared" si="13"/>
        <v>0</v>
      </c>
    </row>
    <row r="422" spans="1:14" x14ac:dyDescent="0.25">
      <c r="A422" s="8">
        <v>421</v>
      </c>
      <c r="B422" s="7" t="s">
        <v>1716</v>
      </c>
      <c r="C422" s="7" t="s">
        <v>796</v>
      </c>
      <c r="D422" s="8" t="s">
        <v>808</v>
      </c>
      <c r="E422" s="7" t="s">
        <v>450</v>
      </c>
      <c r="F422" s="7" t="s">
        <v>1196</v>
      </c>
      <c r="G422" s="9">
        <v>27332</v>
      </c>
      <c r="H422" s="9">
        <v>39120</v>
      </c>
      <c r="I422" s="9" t="s">
        <v>1233</v>
      </c>
      <c r="J422" s="31">
        <v>106620</v>
      </c>
      <c r="K422" s="8">
        <v>3</v>
      </c>
      <c r="L422" s="28">
        <v>0.08</v>
      </c>
      <c r="M422" s="25" t="b">
        <f t="shared" si="12"/>
        <v>0</v>
      </c>
      <c r="N422" s="25" t="b">
        <f t="shared" si="13"/>
        <v>0</v>
      </c>
    </row>
    <row r="423" spans="1:14" x14ac:dyDescent="0.25">
      <c r="A423" s="8">
        <v>422</v>
      </c>
      <c r="B423" s="7" t="s">
        <v>1717</v>
      </c>
      <c r="C423" s="7" t="s">
        <v>794</v>
      </c>
      <c r="D423" s="8" t="s">
        <v>808</v>
      </c>
      <c r="E423" s="7" t="s">
        <v>450</v>
      </c>
      <c r="F423" s="7" t="s">
        <v>1197</v>
      </c>
      <c r="G423" s="9">
        <v>29911</v>
      </c>
      <c r="H423" s="9">
        <v>39123</v>
      </c>
      <c r="I423" s="9">
        <v>41006</v>
      </c>
      <c r="J423" s="31">
        <v>93408</v>
      </c>
      <c r="K423" s="8">
        <v>2</v>
      </c>
      <c r="L423" s="28">
        <v>0.04</v>
      </c>
      <c r="M423" s="25" t="b">
        <f t="shared" si="12"/>
        <v>0</v>
      </c>
      <c r="N423" s="25" t="b">
        <f t="shared" si="13"/>
        <v>1</v>
      </c>
    </row>
    <row r="424" spans="1:14" x14ac:dyDescent="0.25">
      <c r="A424" s="8">
        <v>423</v>
      </c>
      <c r="B424" s="7" t="s">
        <v>1718</v>
      </c>
      <c r="C424" s="7" t="s">
        <v>791</v>
      </c>
      <c r="D424" s="8" t="s">
        <v>808</v>
      </c>
      <c r="E424" s="7" t="s">
        <v>450</v>
      </c>
      <c r="F424" s="7" t="s">
        <v>1196</v>
      </c>
      <c r="G424" s="9">
        <v>30040</v>
      </c>
      <c r="H424" s="9">
        <v>40246</v>
      </c>
      <c r="I424" s="9" t="s">
        <v>1233</v>
      </c>
      <c r="J424" s="31">
        <v>75696</v>
      </c>
      <c r="K424" s="8">
        <v>5</v>
      </c>
      <c r="L424" s="28">
        <v>0.15</v>
      </c>
      <c r="M424" s="25" t="b">
        <f t="shared" si="12"/>
        <v>0</v>
      </c>
      <c r="N424" s="25" t="b">
        <f t="shared" si="13"/>
        <v>0</v>
      </c>
    </row>
    <row r="425" spans="1:14" x14ac:dyDescent="0.25">
      <c r="A425" s="8">
        <v>424</v>
      </c>
      <c r="B425" s="7" t="s">
        <v>1719</v>
      </c>
      <c r="C425" s="7" t="s">
        <v>793</v>
      </c>
      <c r="D425" s="8" t="s">
        <v>808</v>
      </c>
      <c r="E425" s="7" t="s">
        <v>450</v>
      </c>
      <c r="F425" s="7" t="s">
        <v>1196</v>
      </c>
      <c r="G425" s="9">
        <v>25593</v>
      </c>
      <c r="H425" s="9">
        <v>37711</v>
      </c>
      <c r="I425" s="9" t="s">
        <v>1233</v>
      </c>
      <c r="J425" s="31">
        <v>25977.599999999999</v>
      </c>
      <c r="K425" s="8">
        <v>2</v>
      </c>
      <c r="L425" s="28">
        <v>0.04</v>
      </c>
      <c r="M425" s="25" t="b">
        <f t="shared" si="12"/>
        <v>0</v>
      </c>
      <c r="N425" s="25" t="b">
        <f t="shared" si="13"/>
        <v>0</v>
      </c>
    </row>
    <row r="426" spans="1:14" x14ac:dyDescent="0.25">
      <c r="A426" s="8">
        <v>425</v>
      </c>
      <c r="B426" s="7" t="s">
        <v>1720</v>
      </c>
      <c r="C426" s="7" t="s">
        <v>1230</v>
      </c>
      <c r="D426" s="8" t="s">
        <v>808</v>
      </c>
      <c r="E426" s="7" t="s">
        <v>450</v>
      </c>
      <c r="F426" s="7" t="s">
        <v>1196</v>
      </c>
      <c r="G426" s="9">
        <v>27234</v>
      </c>
      <c r="H426" s="9">
        <v>38807</v>
      </c>
      <c r="I426" s="9" t="s">
        <v>1233</v>
      </c>
      <c r="J426" s="31">
        <v>56472</v>
      </c>
      <c r="K426" s="8">
        <v>4</v>
      </c>
      <c r="L426" s="28">
        <v>0.12</v>
      </c>
      <c r="M426" s="25" t="b">
        <f t="shared" si="12"/>
        <v>0</v>
      </c>
      <c r="N426" s="25" t="b">
        <f t="shared" si="13"/>
        <v>0</v>
      </c>
    </row>
    <row r="427" spans="1:14" x14ac:dyDescent="0.25">
      <c r="A427" s="8">
        <v>426</v>
      </c>
      <c r="B427" s="7" t="s">
        <v>1721</v>
      </c>
      <c r="C427" s="7" t="s">
        <v>796</v>
      </c>
      <c r="D427" s="8" t="s">
        <v>808</v>
      </c>
      <c r="E427" s="7" t="s">
        <v>450</v>
      </c>
      <c r="F427" s="7" t="s">
        <v>1196</v>
      </c>
      <c r="G427" s="16">
        <v>31531</v>
      </c>
      <c r="H427" s="16">
        <v>40620</v>
      </c>
      <c r="I427" s="9" t="s">
        <v>1233</v>
      </c>
      <c r="J427" s="31">
        <v>101160</v>
      </c>
      <c r="K427" s="8">
        <v>1</v>
      </c>
      <c r="L427" s="28">
        <v>0</v>
      </c>
      <c r="M427" s="25" t="b">
        <f t="shared" si="12"/>
        <v>0</v>
      </c>
      <c r="N427" s="25" t="b">
        <f t="shared" si="13"/>
        <v>0</v>
      </c>
    </row>
    <row r="428" spans="1:14" x14ac:dyDescent="0.25">
      <c r="A428" s="8">
        <v>427</v>
      </c>
      <c r="B428" s="7" t="s">
        <v>1722</v>
      </c>
      <c r="C428" s="7" t="s">
        <v>791</v>
      </c>
      <c r="D428" s="8" t="s">
        <v>808</v>
      </c>
      <c r="E428" s="7" t="s">
        <v>450</v>
      </c>
      <c r="F428" s="7" t="s">
        <v>1196</v>
      </c>
      <c r="G428" s="9">
        <v>28290</v>
      </c>
      <c r="H428" s="9">
        <v>35903</v>
      </c>
      <c r="I428" s="9" t="s">
        <v>1233</v>
      </c>
      <c r="J428" s="31">
        <v>82224</v>
      </c>
      <c r="K428" s="8">
        <v>5</v>
      </c>
      <c r="L428" s="28">
        <v>0.15</v>
      </c>
      <c r="M428" s="25" t="b">
        <f t="shared" si="12"/>
        <v>0</v>
      </c>
      <c r="N428" s="25" t="b">
        <f t="shared" si="13"/>
        <v>0</v>
      </c>
    </row>
    <row r="429" spans="1:14" x14ac:dyDescent="0.25">
      <c r="A429" s="8">
        <v>428</v>
      </c>
      <c r="B429" s="7" t="s">
        <v>1723</v>
      </c>
      <c r="C429" s="7" t="s">
        <v>794</v>
      </c>
      <c r="D429" s="8" t="s">
        <v>808</v>
      </c>
      <c r="E429" s="7" t="s">
        <v>450</v>
      </c>
      <c r="F429" s="7" t="s">
        <v>1196</v>
      </c>
      <c r="G429" s="9">
        <v>28147</v>
      </c>
      <c r="H429" s="9">
        <v>36623</v>
      </c>
      <c r="I429" s="9" t="s">
        <v>1233</v>
      </c>
      <c r="J429" s="31">
        <v>36360</v>
      </c>
      <c r="K429" s="8">
        <v>1</v>
      </c>
      <c r="L429" s="28">
        <v>0</v>
      </c>
      <c r="M429" s="25" t="b">
        <f t="shared" si="12"/>
        <v>0</v>
      </c>
      <c r="N429" s="25" t="b">
        <f t="shared" si="13"/>
        <v>1</v>
      </c>
    </row>
    <row r="430" spans="1:14" x14ac:dyDescent="0.25">
      <c r="A430" s="8">
        <v>429</v>
      </c>
      <c r="B430" s="7" t="s">
        <v>1724</v>
      </c>
      <c r="C430" s="7" t="s">
        <v>1230</v>
      </c>
      <c r="D430" s="8" t="s">
        <v>808</v>
      </c>
      <c r="E430" s="7" t="s">
        <v>450</v>
      </c>
      <c r="F430" s="7" t="s">
        <v>1196</v>
      </c>
      <c r="G430" s="9">
        <v>32266</v>
      </c>
      <c r="H430" s="9">
        <v>39224</v>
      </c>
      <c r="I430" s="9" t="s">
        <v>1233</v>
      </c>
      <c r="J430" s="31">
        <v>87636</v>
      </c>
      <c r="K430" s="8">
        <v>5</v>
      </c>
      <c r="L430" s="28">
        <v>0.15</v>
      </c>
      <c r="M430" s="25" t="b">
        <f t="shared" si="12"/>
        <v>0</v>
      </c>
      <c r="N430" s="25" t="b">
        <f t="shared" si="13"/>
        <v>0</v>
      </c>
    </row>
    <row r="431" spans="1:14" x14ac:dyDescent="0.25">
      <c r="A431" s="8">
        <v>430</v>
      </c>
      <c r="B431" s="7" t="s">
        <v>1725</v>
      </c>
      <c r="C431" s="7" t="s">
        <v>796</v>
      </c>
      <c r="D431" s="8" t="s">
        <v>808</v>
      </c>
      <c r="E431" s="7" t="s">
        <v>450</v>
      </c>
      <c r="F431" s="7" t="s">
        <v>1196</v>
      </c>
      <c r="G431" s="9">
        <v>25586</v>
      </c>
      <c r="H431" s="9">
        <v>35921</v>
      </c>
      <c r="I431" s="9" t="s">
        <v>1233</v>
      </c>
      <c r="J431" s="31">
        <v>75996</v>
      </c>
      <c r="K431" s="8">
        <v>4</v>
      </c>
      <c r="L431" s="28">
        <v>0.12</v>
      </c>
      <c r="M431" s="25" t="b">
        <f t="shared" si="12"/>
        <v>0</v>
      </c>
      <c r="N431" s="25" t="b">
        <f t="shared" si="13"/>
        <v>0</v>
      </c>
    </row>
    <row r="432" spans="1:14" x14ac:dyDescent="0.25">
      <c r="A432" s="8">
        <v>431</v>
      </c>
      <c r="B432" s="7" t="s">
        <v>1726</v>
      </c>
      <c r="C432" s="7" t="s">
        <v>791</v>
      </c>
      <c r="D432" s="8" t="s">
        <v>808</v>
      </c>
      <c r="E432" s="7" t="s">
        <v>450</v>
      </c>
      <c r="F432" s="7" t="s">
        <v>1196</v>
      </c>
      <c r="G432" s="9">
        <v>28386</v>
      </c>
      <c r="H432" s="9">
        <v>39616</v>
      </c>
      <c r="I432" s="9" t="s">
        <v>1233</v>
      </c>
      <c r="J432" s="31">
        <v>80052</v>
      </c>
      <c r="K432" s="8">
        <v>2</v>
      </c>
      <c r="L432" s="28">
        <v>0.04</v>
      </c>
      <c r="M432" s="25" t="b">
        <f t="shared" si="12"/>
        <v>0</v>
      </c>
      <c r="N432" s="25" t="b">
        <f t="shared" si="13"/>
        <v>0</v>
      </c>
    </row>
    <row r="433" spans="1:14" x14ac:dyDescent="0.25">
      <c r="A433" s="8">
        <v>432</v>
      </c>
      <c r="B433" s="7" t="s">
        <v>1727</v>
      </c>
      <c r="C433" s="7" t="s">
        <v>1228</v>
      </c>
      <c r="D433" s="8" t="s">
        <v>808</v>
      </c>
      <c r="E433" s="7" t="s">
        <v>450</v>
      </c>
      <c r="F433" s="7" t="s">
        <v>1196</v>
      </c>
      <c r="G433" s="9">
        <v>27231</v>
      </c>
      <c r="H433" s="9">
        <v>35969</v>
      </c>
      <c r="I433" s="9" t="s">
        <v>1233</v>
      </c>
      <c r="J433" s="31">
        <v>89436</v>
      </c>
      <c r="K433" s="8">
        <v>5</v>
      </c>
      <c r="L433" s="28">
        <v>0.15</v>
      </c>
      <c r="M433" s="25" t="b">
        <f t="shared" si="12"/>
        <v>0</v>
      </c>
      <c r="N433" s="25" t="b">
        <f t="shared" si="13"/>
        <v>0</v>
      </c>
    </row>
    <row r="434" spans="1:14" x14ac:dyDescent="0.25">
      <c r="A434" s="8">
        <v>433</v>
      </c>
      <c r="B434" s="7" t="s">
        <v>1728</v>
      </c>
      <c r="C434" s="7" t="s">
        <v>794</v>
      </c>
      <c r="D434" s="8" t="s">
        <v>808</v>
      </c>
      <c r="E434" s="7" t="s">
        <v>450</v>
      </c>
      <c r="F434" s="7" t="s">
        <v>1197</v>
      </c>
      <c r="G434" s="9">
        <v>29023</v>
      </c>
      <c r="H434" s="9">
        <v>36329</v>
      </c>
      <c r="I434" s="9" t="s">
        <v>1233</v>
      </c>
      <c r="J434" s="31">
        <v>47716.800000000003</v>
      </c>
      <c r="K434" s="8">
        <v>1</v>
      </c>
      <c r="L434" s="28">
        <v>0</v>
      </c>
      <c r="M434" s="25" t="b">
        <f t="shared" si="12"/>
        <v>0</v>
      </c>
      <c r="N434" s="25" t="b">
        <f t="shared" si="13"/>
        <v>1</v>
      </c>
    </row>
    <row r="435" spans="1:14" x14ac:dyDescent="0.25">
      <c r="A435" s="8">
        <v>434</v>
      </c>
      <c r="B435" s="7" t="s">
        <v>1729</v>
      </c>
      <c r="C435" s="7" t="s">
        <v>795</v>
      </c>
      <c r="D435" s="8" t="s">
        <v>808</v>
      </c>
      <c r="E435" s="7" t="s">
        <v>450</v>
      </c>
      <c r="F435" s="7" t="s">
        <v>1196</v>
      </c>
      <c r="G435" s="9">
        <v>27816</v>
      </c>
      <c r="H435" s="9">
        <v>36695</v>
      </c>
      <c r="I435" s="9">
        <v>37459</v>
      </c>
      <c r="J435" s="31">
        <v>34806</v>
      </c>
      <c r="K435" s="8">
        <v>1</v>
      </c>
      <c r="L435" s="28">
        <v>0</v>
      </c>
      <c r="M435" s="25" t="b">
        <f t="shared" si="12"/>
        <v>0</v>
      </c>
      <c r="N435" s="25" t="b">
        <f t="shared" si="13"/>
        <v>0</v>
      </c>
    </row>
    <row r="436" spans="1:14" x14ac:dyDescent="0.25">
      <c r="A436" s="8">
        <v>435</v>
      </c>
      <c r="B436" s="7" t="s">
        <v>1730</v>
      </c>
      <c r="C436" s="7" t="s">
        <v>1230</v>
      </c>
      <c r="D436" s="8" t="s">
        <v>808</v>
      </c>
      <c r="E436" s="7" t="s">
        <v>450</v>
      </c>
      <c r="F436" s="7" t="s">
        <v>1197</v>
      </c>
      <c r="G436" s="9">
        <v>29688</v>
      </c>
      <c r="H436" s="9">
        <v>38144</v>
      </c>
      <c r="I436" s="9" t="s">
        <v>1233</v>
      </c>
      <c r="J436" s="31">
        <v>40214.400000000001</v>
      </c>
      <c r="K436" s="8">
        <v>4</v>
      </c>
      <c r="L436" s="28">
        <v>0.12</v>
      </c>
      <c r="M436" s="25" t="b">
        <f t="shared" si="12"/>
        <v>0</v>
      </c>
      <c r="N436" s="25" t="b">
        <f t="shared" si="13"/>
        <v>0</v>
      </c>
    </row>
    <row r="437" spans="1:14" x14ac:dyDescent="0.25">
      <c r="A437" s="8">
        <v>436</v>
      </c>
      <c r="B437" s="7" t="s">
        <v>1731</v>
      </c>
      <c r="C437" s="7" t="s">
        <v>791</v>
      </c>
      <c r="D437" s="8" t="s">
        <v>808</v>
      </c>
      <c r="E437" s="7" t="s">
        <v>450</v>
      </c>
      <c r="F437" s="7" t="s">
        <v>1196</v>
      </c>
      <c r="G437" s="9">
        <v>32429</v>
      </c>
      <c r="H437" s="9">
        <v>41116</v>
      </c>
      <c r="I437" s="9" t="s">
        <v>1233</v>
      </c>
      <c r="J437" s="31">
        <v>39180</v>
      </c>
      <c r="K437" s="8">
        <v>1</v>
      </c>
      <c r="L437" s="28">
        <v>0</v>
      </c>
      <c r="M437" s="25" t="b">
        <f t="shared" si="12"/>
        <v>0</v>
      </c>
      <c r="N437" s="25" t="b">
        <f t="shared" si="13"/>
        <v>0</v>
      </c>
    </row>
    <row r="438" spans="1:14" x14ac:dyDescent="0.25">
      <c r="A438" s="8">
        <v>437</v>
      </c>
      <c r="B438" s="7" t="s">
        <v>1732</v>
      </c>
      <c r="C438" s="7" t="s">
        <v>1228</v>
      </c>
      <c r="D438" s="8" t="s">
        <v>808</v>
      </c>
      <c r="E438" s="7" t="s">
        <v>450</v>
      </c>
      <c r="F438" s="7" t="s">
        <v>1197</v>
      </c>
      <c r="G438" s="9">
        <v>25882</v>
      </c>
      <c r="H438" s="9">
        <v>39284</v>
      </c>
      <c r="I438" s="9" t="s">
        <v>1233</v>
      </c>
      <c r="J438" s="31">
        <v>30996</v>
      </c>
      <c r="K438" s="8">
        <v>5</v>
      </c>
      <c r="L438" s="28">
        <v>0.15</v>
      </c>
      <c r="M438" s="25" t="b">
        <f t="shared" si="12"/>
        <v>0</v>
      </c>
      <c r="N438" s="25" t="b">
        <f t="shared" si="13"/>
        <v>0</v>
      </c>
    </row>
    <row r="439" spans="1:14" x14ac:dyDescent="0.25">
      <c r="A439" s="8">
        <v>438</v>
      </c>
      <c r="B439" s="7" t="s">
        <v>1733</v>
      </c>
      <c r="C439" s="7" t="s">
        <v>1231</v>
      </c>
      <c r="D439" s="8" t="s">
        <v>808</v>
      </c>
      <c r="E439" s="7" t="s">
        <v>450</v>
      </c>
      <c r="F439" s="7" t="s">
        <v>1196</v>
      </c>
      <c r="G439" s="9">
        <v>29531</v>
      </c>
      <c r="H439" s="9">
        <v>38916</v>
      </c>
      <c r="I439" s="9" t="s">
        <v>1233</v>
      </c>
      <c r="J439" s="31">
        <v>33072</v>
      </c>
      <c r="K439" s="8">
        <v>2</v>
      </c>
      <c r="L439" s="28">
        <v>0.04</v>
      </c>
      <c r="M439" s="25" t="b">
        <f t="shared" si="12"/>
        <v>0</v>
      </c>
      <c r="N439" s="25" t="b">
        <f t="shared" si="13"/>
        <v>1</v>
      </c>
    </row>
    <row r="440" spans="1:14" x14ac:dyDescent="0.25">
      <c r="A440" s="8">
        <v>439</v>
      </c>
      <c r="B440" s="7" t="s">
        <v>1734</v>
      </c>
      <c r="C440" s="7" t="s">
        <v>796</v>
      </c>
      <c r="D440" s="8" t="s">
        <v>808</v>
      </c>
      <c r="E440" s="7" t="s">
        <v>806</v>
      </c>
      <c r="F440" s="7" t="s">
        <v>1196</v>
      </c>
      <c r="G440" s="9">
        <v>28759</v>
      </c>
      <c r="H440" s="9">
        <v>39657</v>
      </c>
      <c r="I440" s="9" t="s">
        <v>1233</v>
      </c>
      <c r="J440" s="31">
        <v>97056</v>
      </c>
      <c r="K440" s="8">
        <v>1</v>
      </c>
      <c r="L440" s="28">
        <v>0</v>
      </c>
      <c r="M440" s="25" t="b">
        <f t="shared" si="12"/>
        <v>0</v>
      </c>
      <c r="N440" s="25" t="b">
        <f t="shared" si="13"/>
        <v>0</v>
      </c>
    </row>
    <row r="441" spans="1:14" x14ac:dyDescent="0.25">
      <c r="A441" s="8">
        <v>440</v>
      </c>
      <c r="B441" s="7" t="s">
        <v>1735</v>
      </c>
      <c r="C441" s="7" t="s">
        <v>796</v>
      </c>
      <c r="D441" s="8" t="s">
        <v>808</v>
      </c>
      <c r="E441" s="7" t="s">
        <v>806</v>
      </c>
      <c r="F441" s="7" t="s">
        <v>1196</v>
      </c>
      <c r="G441" s="9">
        <v>27937</v>
      </c>
      <c r="H441" s="9">
        <v>40370</v>
      </c>
      <c r="I441" s="9" t="s">
        <v>1233</v>
      </c>
      <c r="J441" s="31">
        <v>80208</v>
      </c>
      <c r="K441" s="8">
        <v>4</v>
      </c>
      <c r="L441" s="28">
        <v>0.12</v>
      </c>
      <c r="M441" s="25" t="b">
        <f t="shared" si="12"/>
        <v>0</v>
      </c>
      <c r="N441" s="25" t="b">
        <f t="shared" si="13"/>
        <v>0</v>
      </c>
    </row>
    <row r="442" spans="1:14" x14ac:dyDescent="0.25">
      <c r="A442" s="8">
        <v>441</v>
      </c>
      <c r="B442" s="7" t="s">
        <v>1736</v>
      </c>
      <c r="C442" s="7" t="s">
        <v>796</v>
      </c>
      <c r="D442" s="8" t="s">
        <v>808</v>
      </c>
      <c r="E442" s="7" t="s">
        <v>806</v>
      </c>
      <c r="F442" s="7" t="s">
        <v>1197</v>
      </c>
      <c r="G442" s="9">
        <v>32773</v>
      </c>
      <c r="H442" s="9">
        <v>40762</v>
      </c>
      <c r="I442" s="9" t="s">
        <v>1233</v>
      </c>
      <c r="J442" s="31">
        <v>73764</v>
      </c>
      <c r="K442" s="8">
        <v>5</v>
      </c>
      <c r="L442" s="28">
        <v>0.15</v>
      </c>
      <c r="M442" s="25" t="b">
        <f t="shared" si="12"/>
        <v>0</v>
      </c>
      <c r="N442" s="25" t="b">
        <f t="shared" si="13"/>
        <v>0</v>
      </c>
    </row>
    <row r="443" spans="1:14" x14ac:dyDescent="0.25">
      <c r="A443" s="8">
        <v>442</v>
      </c>
      <c r="B443" s="7" t="s">
        <v>1737</v>
      </c>
      <c r="C443" s="7" t="s">
        <v>796</v>
      </c>
      <c r="D443" s="8" t="s">
        <v>808</v>
      </c>
      <c r="E443" s="7" t="s">
        <v>806</v>
      </c>
      <c r="F443" s="7" t="s">
        <v>1196</v>
      </c>
      <c r="G443" s="9">
        <v>29205</v>
      </c>
      <c r="H443" s="9">
        <v>37470</v>
      </c>
      <c r="I443" s="9" t="s">
        <v>1233</v>
      </c>
      <c r="J443" s="31">
        <v>40572</v>
      </c>
      <c r="K443" s="8">
        <v>5</v>
      </c>
      <c r="L443" s="28">
        <v>0.15</v>
      </c>
      <c r="M443" s="25" t="b">
        <f t="shared" si="12"/>
        <v>0</v>
      </c>
      <c r="N443" s="25" t="b">
        <f t="shared" si="13"/>
        <v>0</v>
      </c>
    </row>
    <row r="444" spans="1:14" x14ac:dyDescent="0.25">
      <c r="A444" s="8">
        <v>443</v>
      </c>
      <c r="B444" s="7" t="s">
        <v>1738</v>
      </c>
      <c r="C444" s="7" t="s">
        <v>796</v>
      </c>
      <c r="D444" s="8" t="s">
        <v>808</v>
      </c>
      <c r="E444" s="7" t="s">
        <v>806</v>
      </c>
      <c r="F444" s="7" t="s">
        <v>1197</v>
      </c>
      <c r="G444" s="9">
        <v>26626</v>
      </c>
      <c r="H444" s="9">
        <v>38227</v>
      </c>
      <c r="I444" s="9">
        <v>39684</v>
      </c>
      <c r="J444" s="31">
        <v>103440</v>
      </c>
      <c r="K444" s="8">
        <v>3</v>
      </c>
      <c r="L444" s="28">
        <v>0.08</v>
      </c>
      <c r="M444" s="25" t="b">
        <f t="shared" si="12"/>
        <v>0</v>
      </c>
      <c r="N444" s="25" t="b">
        <f t="shared" si="13"/>
        <v>0</v>
      </c>
    </row>
    <row r="445" spans="1:14" x14ac:dyDescent="0.25">
      <c r="A445" s="8">
        <v>444</v>
      </c>
      <c r="B445" s="7" t="s">
        <v>1739</v>
      </c>
      <c r="C445" s="7" t="s">
        <v>796</v>
      </c>
      <c r="D445" s="8" t="s">
        <v>808</v>
      </c>
      <c r="E445" s="7" t="s">
        <v>806</v>
      </c>
      <c r="F445" s="7" t="s">
        <v>1197</v>
      </c>
      <c r="G445" s="9">
        <v>27244</v>
      </c>
      <c r="H445" s="9">
        <v>39299</v>
      </c>
      <c r="I445" s="9">
        <v>40273</v>
      </c>
      <c r="J445" s="31">
        <v>57312</v>
      </c>
      <c r="K445" s="8">
        <v>3</v>
      </c>
      <c r="L445" s="28">
        <v>0.08</v>
      </c>
      <c r="M445" s="25" t="b">
        <f t="shared" si="12"/>
        <v>0</v>
      </c>
      <c r="N445" s="25" t="b">
        <f t="shared" si="13"/>
        <v>0</v>
      </c>
    </row>
    <row r="446" spans="1:14" x14ac:dyDescent="0.25">
      <c r="A446" s="8">
        <v>445</v>
      </c>
      <c r="B446" s="7" t="s">
        <v>1740</v>
      </c>
      <c r="C446" s="7" t="s">
        <v>796</v>
      </c>
      <c r="D446" s="8" t="s">
        <v>808</v>
      </c>
      <c r="E446" s="7" t="s">
        <v>806</v>
      </c>
      <c r="F446" s="7" t="s">
        <v>1197</v>
      </c>
      <c r="G446" s="9">
        <v>29051</v>
      </c>
      <c r="H446" s="9">
        <v>39678</v>
      </c>
      <c r="I446" s="9" t="s">
        <v>1233</v>
      </c>
      <c r="J446" s="31">
        <v>96108</v>
      </c>
      <c r="K446" s="8">
        <v>2</v>
      </c>
      <c r="L446" s="28">
        <v>0.04</v>
      </c>
      <c r="M446" s="25" t="b">
        <f t="shared" si="12"/>
        <v>0</v>
      </c>
      <c r="N446" s="25" t="b">
        <f t="shared" si="13"/>
        <v>0</v>
      </c>
    </row>
    <row r="447" spans="1:14" x14ac:dyDescent="0.25">
      <c r="A447" s="8">
        <v>446</v>
      </c>
      <c r="B447" s="7" t="s">
        <v>1741</v>
      </c>
      <c r="C447" s="7" t="s">
        <v>796</v>
      </c>
      <c r="D447" s="8" t="s">
        <v>808</v>
      </c>
      <c r="E447" s="7" t="s">
        <v>806</v>
      </c>
      <c r="F447" s="7" t="s">
        <v>1196</v>
      </c>
      <c r="G447" s="13">
        <v>25697</v>
      </c>
      <c r="H447" s="13">
        <v>40393</v>
      </c>
      <c r="I447" s="9" t="s">
        <v>1233</v>
      </c>
      <c r="J447" s="31">
        <v>20310</v>
      </c>
      <c r="K447" s="8">
        <v>1</v>
      </c>
      <c r="L447" s="28">
        <v>0</v>
      </c>
      <c r="M447" s="25" t="b">
        <f t="shared" si="12"/>
        <v>0</v>
      </c>
      <c r="N447" s="25" t="b">
        <f t="shared" si="13"/>
        <v>0</v>
      </c>
    </row>
    <row r="448" spans="1:14" x14ac:dyDescent="0.25">
      <c r="A448" s="8">
        <v>447</v>
      </c>
      <c r="B448" s="7" t="s">
        <v>1742</v>
      </c>
      <c r="C448" s="7" t="s">
        <v>796</v>
      </c>
      <c r="D448" s="8" t="s">
        <v>808</v>
      </c>
      <c r="E448" s="7" t="s">
        <v>806</v>
      </c>
      <c r="F448" s="7" t="s">
        <v>1197</v>
      </c>
      <c r="G448" s="16">
        <v>27287</v>
      </c>
      <c r="H448" s="16">
        <v>40403</v>
      </c>
      <c r="I448" s="9" t="s">
        <v>1233</v>
      </c>
      <c r="J448" s="31">
        <v>18067.2</v>
      </c>
      <c r="K448" s="8">
        <v>5</v>
      </c>
      <c r="L448" s="28">
        <v>0.15</v>
      </c>
      <c r="M448" s="25" t="b">
        <f t="shared" si="12"/>
        <v>0</v>
      </c>
      <c r="N448" s="25" t="b">
        <f t="shared" si="13"/>
        <v>0</v>
      </c>
    </row>
    <row r="449" spans="1:14" x14ac:dyDescent="0.25">
      <c r="A449" s="8">
        <v>448</v>
      </c>
      <c r="B449" s="7" t="s">
        <v>1743</v>
      </c>
      <c r="C449" s="7" t="s">
        <v>796</v>
      </c>
      <c r="D449" s="8" t="s">
        <v>808</v>
      </c>
      <c r="E449" s="7" t="s">
        <v>806</v>
      </c>
      <c r="F449" s="7" t="s">
        <v>1197</v>
      </c>
      <c r="G449" s="9">
        <v>31561</v>
      </c>
      <c r="H449" s="9">
        <v>40807</v>
      </c>
      <c r="I449" s="9" t="s">
        <v>1233</v>
      </c>
      <c r="J449" s="31">
        <v>42054</v>
      </c>
      <c r="K449" s="8">
        <v>4</v>
      </c>
      <c r="L449" s="28">
        <v>0.12</v>
      </c>
      <c r="M449" s="25" t="b">
        <f t="shared" si="12"/>
        <v>0</v>
      </c>
      <c r="N449" s="25" t="b">
        <f t="shared" si="13"/>
        <v>0</v>
      </c>
    </row>
    <row r="450" spans="1:14" x14ac:dyDescent="0.25">
      <c r="A450" s="8">
        <v>449</v>
      </c>
      <c r="B450" s="7" t="s">
        <v>1744</v>
      </c>
      <c r="C450" s="7" t="s">
        <v>796</v>
      </c>
      <c r="D450" s="8" t="s">
        <v>808</v>
      </c>
      <c r="E450" s="7" t="s">
        <v>806</v>
      </c>
      <c r="F450" s="7" t="s">
        <v>1197</v>
      </c>
      <c r="G450" s="9">
        <v>25580</v>
      </c>
      <c r="H450" s="9">
        <v>41183</v>
      </c>
      <c r="I450" s="9" t="s">
        <v>1233</v>
      </c>
      <c r="J450" s="31">
        <v>90444</v>
      </c>
      <c r="K450" s="8">
        <v>2</v>
      </c>
      <c r="L450" s="28">
        <v>0.04</v>
      </c>
      <c r="M450" s="25" t="b">
        <f t="shared" si="12"/>
        <v>0</v>
      </c>
      <c r="N450" s="25" t="b">
        <f t="shared" si="13"/>
        <v>0</v>
      </c>
    </row>
    <row r="451" spans="1:14" x14ac:dyDescent="0.25">
      <c r="A451" s="8">
        <v>450</v>
      </c>
      <c r="B451" s="7" t="s">
        <v>1745</v>
      </c>
      <c r="C451" s="7" t="s">
        <v>791</v>
      </c>
      <c r="D451" s="8" t="s">
        <v>808</v>
      </c>
      <c r="E451" s="7" t="s">
        <v>806</v>
      </c>
      <c r="F451" s="7" t="s">
        <v>1196</v>
      </c>
      <c r="G451" s="9">
        <v>30269</v>
      </c>
      <c r="H451" s="9">
        <v>41186</v>
      </c>
      <c r="I451" s="9" t="s">
        <v>1233</v>
      </c>
      <c r="J451" s="31">
        <v>56292</v>
      </c>
      <c r="K451" s="8">
        <v>3</v>
      </c>
      <c r="L451" s="28">
        <v>0.08</v>
      </c>
      <c r="M451" s="25" t="b">
        <f t="shared" ref="M451:M514" si="14">AND($K451=5,$D451="Human Resources")</f>
        <v>0</v>
      </c>
      <c r="N451" s="25" t="b">
        <f t="shared" ref="N451:N514" si="15">OR(C451="New York",C451="Madrid")</f>
        <v>0</v>
      </c>
    </row>
    <row r="452" spans="1:14" x14ac:dyDescent="0.25">
      <c r="A452" s="8">
        <v>451</v>
      </c>
      <c r="B452" s="7" t="s">
        <v>1746</v>
      </c>
      <c r="C452" s="7" t="s">
        <v>1230</v>
      </c>
      <c r="D452" s="8" t="s">
        <v>808</v>
      </c>
      <c r="E452" s="7" t="s">
        <v>806</v>
      </c>
      <c r="F452" s="7" t="s">
        <v>1197</v>
      </c>
      <c r="G452" s="9">
        <v>27841</v>
      </c>
      <c r="H452" s="9">
        <v>39731</v>
      </c>
      <c r="I452" s="9" t="s">
        <v>1233</v>
      </c>
      <c r="J452" s="31">
        <v>16122</v>
      </c>
      <c r="K452" s="8">
        <v>1</v>
      </c>
      <c r="L452" s="28">
        <v>0</v>
      </c>
      <c r="M452" s="25" t="b">
        <f t="shared" si="14"/>
        <v>0</v>
      </c>
      <c r="N452" s="25" t="b">
        <f t="shared" si="15"/>
        <v>0</v>
      </c>
    </row>
    <row r="453" spans="1:14" x14ac:dyDescent="0.25">
      <c r="A453" s="8">
        <v>452</v>
      </c>
      <c r="B453" s="7" t="s">
        <v>1747</v>
      </c>
      <c r="C453" s="7" t="s">
        <v>793</v>
      </c>
      <c r="D453" s="8" t="s">
        <v>808</v>
      </c>
      <c r="E453" s="7" t="s">
        <v>806</v>
      </c>
      <c r="F453" s="7" t="s">
        <v>1197</v>
      </c>
      <c r="G453" s="9">
        <v>29957</v>
      </c>
      <c r="H453" s="9">
        <v>40452</v>
      </c>
      <c r="I453" s="9" t="s">
        <v>1233</v>
      </c>
      <c r="J453" s="31">
        <v>52092</v>
      </c>
      <c r="K453" s="8">
        <v>1</v>
      </c>
      <c r="L453" s="28">
        <v>0</v>
      </c>
      <c r="M453" s="25" t="b">
        <f t="shared" si="14"/>
        <v>0</v>
      </c>
      <c r="N453" s="25" t="b">
        <f t="shared" si="15"/>
        <v>0</v>
      </c>
    </row>
    <row r="454" spans="1:14" x14ac:dyDescent="0.25">
      <c r="A454" s="8">
        <v>453</v>
      </c>
      <c r="B454" s="7" t="s">
        <v>1748</v>
      </c>
      <c r="C454" s="7" t="s">
        <v>1231</v>
      </c>
      <c r="D454" s="8" t="s">
        <v>808</v>
      </c>
      <c r="E454" s="7" t="s">
        <v>806</v>
      </c>
      <c r="F454" s="7" t="s">
        <v>1196</v>
      </c>
      <c r="G454" s="13">
        <v>25793</v>
      </c>
      <c r="H454" s="13">
        <v>40452</v>
      </c>
      <c r="I454" s="9" t="s">
        <v>1233</v>
      </c>
      <c r="J454" s="31">
        <v>11016</v>
      </c>
      <c r="K454" s="8">
        <v>3</v>
      </c>
      <c r="L454" s="28">
        <v>0.08</v>
      </c>
      <c r="M454" s="25" t="b">
        <f t="shared" si="14"/>
        <v>0</v>
      </c>
      <c r="N454" s="25" t="b">
        <f t="shared" si="15"/>
        <v>1</v>
      </c>
    </row>
    <row r="455" spans="1:14" x14ac:dyDescent="0.25">
      <c r="A455" s="8">
        <v>454</v>
      </c>
      <c r="B455" s="7" t="s">
        <v>1749</v>
      </c>
      <c r="C455" s="7" t="s">
        <v>1230</v>
      </c>
      <c r="D455" s="8" t="s">
        <v>808</v>
      </c>
      <c r="E455" s="7" t="s">
        <v>806</v>
      </c>
      <c r="F455" s="7" t="s">
        <v>1196</v>
      </c>
      <c r="G455" s="9">
        <v>31779</v>
      </c>
      <c r="H455" s="9">
        <v>40468</v>
      </c>
      <c r="I455" s="9" t="s">
        <v>1233</v>
      </c>
      <c r="J455" s="31">
        <v>47328</v>
      </c>
      <c r="K455" s="8">
        <v>4</v>
      </c>
      <c r="L455" s="28">
        <v>0.12</v>
      </c>
      <c r="M455" s="25" t="b">
        <f t="shared" si="14"/>
        <v>0</v>
      </c>
      <c r="N455" s="25" t="b">
        <f t="shared" si="15"/>
        <v>0</v>
      </c>
    </row>
    <row r="456" spans="1:14" x14ac:dyDescent="0.25">
      <c r="A456" s="8">
        <v>455</v>
      </c>
      <c r="B456" s="7" t="s">
        <v>1750</v>
      </c>
      <c r="C456" s="7" t="s">
        <v>792</v>
      </c>
      <c r="D456" s="8" t="s">
        <v>808</v>
      </c>
      <c r="E456" s="7" t="s">
        <v>806</v>
      </c>
      <c r="F456" s="7" t="s">
        <v>1196</v>
      </c>
      <c r="G456" s="9">
        <v>28845</v>
      </c>
      <c r="H456" s="9">
        <v>41233</v>
      </c>
      <c r="I456" s="9" t="s">
        <v>1233</v>
      </c>
      <c r="J456" s="31">
        <v>81612</v>
      </c>
      <c r="K456" s="8">
        <v>1</v>
      </c>
      <c r="L456" s="28">
        <v>0</v>
      </c>
      <c r="M456" s="25" t="b">
        <f t="shared" si="14"/>
        <v>0</v>
      </c>
      <c r="N456" s="25" t="b">
        <f t="shared" si="15"/>
        <v>0</v>
      </c>
    </row>
    <row r="457" spans="1:14" x14ac:dyDescent="0.25">
      <c r="A457" s="8">
        <v>456</v>
      </c>
      <c r="B457" s="7" t="s">
        <v>1751</v>
      </c>
      <c r="C457" s="7" t="s">
        <v>793</v>
      </c>
      <c r="D457" s="8" t="s">
        <v>808</v>
      </c>
      <c r="E457" s="7" t="s">
        <v>806</v>
      </c>
      <c r="F457" s="7" t="s">
        <v>1196</v>
      </c>
      <c r="G457" s="9">
        <v>26264</v>
      </c>
      <c r="H457" s="9">
        <v>40492</v>
      </c>
      <c r="I457" s="9" t="s">
        <v>1233</v>
      </c>
      <c r="J457" s="31">
        <v>80676</v>
      </c>
      <c r="K457" s="8">
        <v>4</v>
      </c>
      <c r="L457" s="28">
        <v>0.12</v>
      </c>
      <c r="M457" s="25" t="b">
        <f t="shared" si="14"/>
        <v>0</v>
      </c>
      <c r="N457" s="25" t="b">
        <f t="shared" si="15"/>
        <v>0</v>
      </c>
    </row>
    <row r="458" spans="1:14" x14ac:dyDescent="0.25">
      <c r="A458" s="8">
        <v>457</v>
      </c>
      <c r="B458" s="7" t="s">
        <v>1752</v>
      </c>
      <c r="C458" s="7" t="s">
        <v>795</v>
      </c>
      <c r="D458" s="8" t="s">
        <v>808</v>
      </c>
      <c r="E458" s="7" t="s">
        <v>806</v>
      </c>
      <c r="F458" s="7" t="s">
        <v>1196</v>
      </c>
      <c r="G458" s="9">
        <v>29884</v>
      </c>
      <c r="H458" s="9">
        <v>39404</v>
      </c>
      <c r="I458" s="9">
        <v>41072</v>
      </c>
      <c r="J458" s="31">
        <v>61188</v>
      </c>
      <c r="K458" s="8">
        <v>4</v>
      </c>
      <c r="L458" s="28">
        <v>0.12</v>
      </c>
      <c r="M458" s="25" t="b">
        <f t="shared" si="14"/>
        <v>0</v>
      </c>
      <c r="N458" s="25" t="b">
        <f t="shared" si="15"/>
        <v>0</v>
      </c>
    </row>
    <row r="459" spans="1:14" x14ac:dyDescent="0.25">
      <c r="A459" s="8">
        <v>458</v>
      </c>
      <c r="B459" s="7" t="s">
        <v>1753</v>
      </c>
      <c r="C459" s="7" t="s">
        <v>794</v>
      </c>
      <c r="D459" s="8" t="s">
        <v>808</v>
      </c>
      <c r="E459" s="7" t="s">
        <v>806</v>
      </c>
      <c r="F459" s="7" t="s">
        <v>1196</v>
      </c>
      <c r="G459" s="9">
        <v>32578</v>
      </c>
      <c r="H459" s="9">
        <v>40883</v>
      </c>
      <c r="I459" s="9" t="s">
        <v>1233</v>
      </c>
      <c r="J459" s="31">
        <v>52296</v>
      </c>
      <c r="K459" s="8">
        <v>5</v>
      </c>
      <c r="L459" s="28">
        <v>0.15</v>
      </c>
      <c r="M459" s="25" t="b">
        <f t="shared" si="14"/>
        <v>0</v>
      </c>
      <c r="N459" s="25" t="b">
        <f t="shared" si="15"/>
        <v>1</v>
      </c>
    </row>
    <row r="460" spans="1:14" x14ac:dyDescent="0.25">
      <c r="A460" s="8">
        <v>459</v>
      </c>
      <c r="B460" s="7" t="s">
        <v>1754</v>
      </c>
      <c r="C460" s="7" t="s">
        <v>793</v>
      </c>
      <c r="D460" s="8" t="s">
        <v>808</v>
      </c>
      <c r="E460" s="7" t="s">
        <v>806</v>
      </c>
      <c r="F460" s="7" t="s">
        <v>1196</v>
      </c>
      <c r="G460" s="9">
        <v>32350</v>
      </c>
      <c r="H460" s="9">
        <v>40525</v>
      </c>
      <c r="I460" s="9" t="s">
        <v>1233</v>
      </c>
      <c r="J460" s="31">
        <v>93540</v>
      </c>
      <c r="K460" s="8">
        <v>4</v>
      </c>
      <c r="L460" s="28">
        <v>0.12</v>
      </c>
      <c r="M460" s="25" t="b">
        <f t="shared" si="14"/>
        <v>0</v>
      </c>
      <c r="N460" s="25" t="b">
        <f t="shared" si="15"/>
        <v>0</v>
      </c>
    </row>
    <row r="461" spans="1:14" x14ac:dyDescent="0.25">
      <c r="A461" s="8">
        <v>460</v>
      </c>
      <c r="B461" s="7" t="s">
        <v>1755</v>
      </c>
      <c r="C461" s="7" t="s">
        <v>1230</v>
      </c>
      <c r="D461" s="8" t="s">
        <v>808</v>
      </c>
      <c r="E461" s="7" t="s">
        <v>806</v>
      </c>
      <c r="F461" s="7" t="s">
        <v>1197</v>
      </c>
      <c r="G461" s="9">
        <v>32512</v>
      </c>
      <c r="H461" s="9">
        <v>39783</v>
      </c>
      <c r="I461" s="9" t="s">
        <v>1233</v>
      </c>
      <c r="J461" s="31">
        <v>64800</v>
      </c>
      <c r="K461" s="8">
        <v>3</v>
      </c>
      <c r="L461" s="28">
        <v>0.08</v>
      </c>
      <c r="M461" s="25" t="b">
        <f t="shared" si="14"/>
        <v>0</v>
      </c>
      <c r="N461" s="25" t="b">
        <f t="shared" si="15"/>
        <v>0</v>
      </c>
    </row>
    <row r="462" spans="1:14" x14ac:dyDescent="0.25">
      <c r="A462" s="8">
        <v>461</v>
      </c>
      <c r="B462" s="7" t="s">
        <v>1756</v>
      </c>
      <c r="C462" s="7" t="s">
        <v>1230</v>
      </c>
      <c r="D462" s="8" t="s">
        <v>159</v>
      </c>
      <c r="E462" s="7" t="s">
        <v>495</v>
      </c>
      <c r="F462" s="7" t="s">
        <v>1196</v>
      </c>
      <c r="G462" s="9">
        <v>26468</v>
      </c>
      <c r="H462" s="9">
        <v>40551</v>
      </c>
      <c r="I462" s="9" t="s">
        <v>1233</v>
      </c>
      <c r="J462" s="31">
        <v>86076</v>
      </c>
      <c r="K462" s="8">
        <v>1</v>
      </c>
      <c r="L462" s="28">
        <v>0</v>
      </c>
      <c r="M462" s="25" t="b">
        <f t="shared" si="14"/>
        <v>0</v>
      </c>
      <c r="N462" s="25" t="b">
        <f t="shared" si="15"/>
        <v>0</v>
      </c>
    </row>
    <row r="463" spans="1:14" x14ac:dyDescent="0.25">
      <c r="A463" s="8">
        <v>462</v>
      </c>
      <c r="B463" s="7" t="s">
        <v>1757</v>
      </c>
      <c r="C463" s="7" t="s">
        <v>1228</v>
      </c>
      <c r="D463" s="8" t="s">
        <v>159</v>
      </c>
      <c r="E463" s="7" t="s">
        <v>495</v>
      </c>
      <c r="F463" s="7" t="s">
        <v>1196</v>
      </c>
      <c r="G463" s="9">
        <v>32685</v>
      </c>
      <c r="H463" s="9">
        <v>40585</v>
      </c>
      <c r="I463" s="9" t="s">
        <v>1233</v>
      </c>
      <c r="J463" s="31">
        <v>105540</v>
      </c>
      <c r="K463" s="8">
        <v>4</v>
      </c>
      <c r="L463" s="28">
        <v>0.12</v>
      </c>
      <c r="M463" s="25" t="b">
        <f t="shared" si="14"/>
        <v>0</v>
      </c>
      <c r="N463" s="25" t="b">
        <f t="shared" si="15"/>
        <v>0</v>
      </c>
    </row>
    <row r="464" spans="1:14" x14ac:dyDescent="0.25">
      <c r="A464" s="8">
        <v>463</v>
      </c>
      <c r="B464" s="7" t="s">
        <v>1758</v>
      </c>
      <c r="C464" s="7" t="s">
        <v>1230</v>
      </c>
      <c r="D464" s="8" t="s">
        <v>159</v>
      </c>
      <c r="E464" s="7" t="s">
        <v>495</v>
      </c>
      <c r="F464" s="7" t="s">
        <v>1196</v>
      </c>
      <c r="G464" s="9">
        <v>26402</v>
      </c>
      <c r="H464" s="9">
        <v>40591</v>
      </c>
      <c r="I464" s="9" t="s">
        <v>1233</v>
      </c>
      <c r="J464" s="31">
        <v>58884</v>
      </c>
      <c r="K464" s="8">
        <v>3</v>
      </c>
      <c r="L464" s="28">
        <v>0.08</v>
      </c>
      <c r="M464" s="25" t="b">
        <f t="shared" si="14"/>
        <v>0</v>
      </c>
      <c r="N464" s="25" t="b">
        <f t="shared" si="15"/>
        <v>0</v>
      </c>
    </row>
    <row r="465" spans="1:14" x14ac:dyDescent="0.25">
      <c r="A465" s="8">
        <v>464</v>
      </c>
      <c r="B465" s="7" t="s">
        <v>1759</v>
      </c>
      <c r="C465" s="7" t="s">
        <v>1230</v>
      </c>
      <c r="D465" s="8" t="s">
        <v>159</v>
      </c>
      <c r="E465" s="7" t="s">
        <v>495</v>
      </c>
      <c r="F465" s="7" t="s">
        <v>1196</v>
      </c>
      <c r="G465" s="9">
        <v>29724</v>
      </c>
      <c r="H465" s="9">
        <v>40625</v>
      </c>
      <c r="I465" s="9" t="s">
        <v>1233</v>
      </c>
      <c r="J465" s="31">
        <v>42384</v>
      </c>
      <c r="K465" s="8" t="s">
        <v>1233</v>
      </c>
      <c r="L465" s="28">
        <v>0</v>
      </c>
      <c r="M465" s="25" t="b">
        <f t="shared" si="14"/>
        <v>0</v>
      </c>
      <c r="N465" s="25" t="b">
        <f t="shared" si="15"/>
        <v>0</v>
      </c>
    </row>
    <row r="466" spans="1:14" x14ac:dyDescent="0.25">
      <c r="A466" s="8">
        <v>465</v>
      </c>
      <c r="B466" s="7" t="s">
        <v>1760</v>
      </c>
      <c r="C466" s="7" t="s">
        <v>791</v>
      </c>
      <c r="D466" s="8" t="s">
        <v>159</v>
      </c>
      <c r="E466" s="7" t="s">
        <v>495</v>
      </c>
      <c r="F466" s="7" t="s">
        <v>1196</v>
      </c>
      <c r="G466" s="9">
        <v>29744</v>
      </c>
      <c r="H466" s="9">
        <v>40654</v>
      </c>
      <c r="I466" s="9" t="s">
        <v>1233</v>
      </c>
      <c r="J466" s="31">
        <v>19218</v>
      </c>
      <c r="K466" s="8" t="s">
        <v>1233</v>
      </c>
      <c r="L466" s="28">
        <v>0</v>
      </c>
      <c r="M466" s="25" t="b">
        <f t="shared" si="14"/>
        <v>0</v>
      </c>
      <c r="N466" s="25" t="b">
        <f t="shared" si="15"/>
        <v>0</v>
      </c>
    </row>
    <row r="467" spans="1:14" x14ac:dyDescent="0.25">
      <c r="A467" s="8">
        <v>466</v>
      </c>
      <c r="B467" s="7" t="s">
        <v>1761</v>
      </c>
      <c r="C467" s="7" t="s">
        <v>1230</v>
      </c>
      <c r="D467" s="8" t="s">
        <v>159</v>
      </c>
      <c r="E467" s="7" t="s">
        <v>495</v>
      </c>
      <c r="F467" s="7" t="s">
        <v>1196</v>
      </c>
      <c r="G467" s="9">
        <v>26846</v>
      </c>
      <c r="H467" s="9">
        <v>40745</v>
      </c>
      <c r="I467" s="9" t="s">
        <v>1233</v>
      </c>
      <c r="J467" s="31">
        <v>83280</v>
      </c>
      <c r="K467" s="8">
        <v>5</v>
      </c>
      <c r="L467" s="28">
        <v>0.15</v>
      </c>
      <c r="M467" s="25" t="b">
        <f t="shared" si="14"/>
        <v>1</v>
      </c>
      <c r="N467" s="25" t="b">
        <f t="shared" si="15"/>
        <v>0</v>
      </c>
    </row>
    <row r="468" spans="1:14" x14ac:dyDescent="0.25">
      <c r="A468" s="8">
        <v>467</v>
      </c>
      <c r="B468" s="7" t="s">
        <v>1762</v>
      </c>
      <c r="C468" s="7" t="s">
        <v>792</v>
      </c>
      <c r="D468" s="8" t="s">
        <v>159</v>
      </c>
      <c r="E468" s="7" t="s">
        <v>495</v>
      </c>
      <c r="F468" s="7" t="s">
        <v>1196</v>
      </c>
      <c r="G468" s="9">
        <v>31150</v>
      </c>
      <c r="H468" s="9">
        <v>39687</v>
      </c>
      <c r="I468" s="9" t="s">
        <v>1233</v>
      </c>
      <c r="J468" s="31">
        <v>29778</v>
      </c>
      <c r="K468" s="8">
        <v>1</v>
      </c>
      <c r="L468" s="28">
        <v>0</v>
      </c>
      <c r="M468" s="25" t="b">
        <f t="shared" si="14"/>
        <v>0</v>
      </c>
      <c r="N468" s="25" t="b">
        <f t="shared" si="15"/>
        <v>0</v>
      </c>
    </row>
    <row r="469" spans="1:14" x14ac:dyDescent="0.25">
      <c r="A469" s="8">
        <v>468</v>
      </c>
      <c r="B469" s="7" t="s">
        <v>1763</v>
      </c>
      <c r="C469" s="7" t="s">
        <v>792</v>
      </c>
      <c r="D469" s="8" t="s">
        <v>159</v>
      </c>
      <c r="E469" s="7" t="s">
        <v>495</v>
      </c>
      <c r="F469" s="7" t="s">
        <v>1196</v>
      </c>
      <c r="G469" s="9">
        <v>25902</v>
      </c>
      <c r="H469" s="9">
        <v>39688</v>
      </c>
      <c r="I469" s="9" t="s">
        <v>1233</v>
      </c>
      <c r="J469" s="31">
        <v>39120</v>
      </c>
      <c r="K469" s="8">
        <v>5</v>
      </c>
      <c r="L469" s="28">
        <v>0.15</v>
      </c>
      <c r="M469" s="25" t="b">
        <f t="shared" si="14"/>
        <v>1</v>
      </c>
      <c r="N469" s="25" t="b">
        <f t="shared" si="15"/>
        <v>0</v>
      </c>
    </row>
    <row r="470" spans="1:14" x14ac:dyDescent="0.25">
      <c r="A470" s="8">
        <v>469</v>
      </c>
      <c r="B470" s="7" t="s">
        <v>1764</v>
      </c>
      <c r="C470" s="7" t="s">
        <v>1231</v>
      </c>
      <c r="D470" s="8" t="s">
        <v>159</v>
      </c>
      <c r="E470" s="7" t="s">
        <v>495</v>
      </c>
      <c r="F470" s="7" t="s">
        <v>1196</v>
      </c>
      <c r="G470" s="9">
        <v>29568</v>
      </c>
      <c r="H470" s="9">
        <v>40765</v>
      </c>
      <c r="I470" s="9" t="s">
        <v>1233</v>
      </c>
      <c r="J470" s="31">
        <v>93264</v>
      </c>
      <c r="K470" s="8" t="s">
        <v>1233</v>
      </c>
      <c r="L470" s="28">
        <v>0</v>
      </c>
      <c r="M470" s="25" t="b">
        <f t="shared" si="14"/>
        <v>0</v>
      </c>
      <c r="N470" s="25" t="b">
        <f t="shared" si="15"/>
        <v>1</v>
      </c>
    </row>
    <row r="471" spans="1:14" x14ac:dyDescent="0.25">
      <c r="A471" s="8">
        <v>470</v>
      </c>
      <c r="B471" s="7" t="s">
        <v>1765</v>
      </c>
      <c r="C471" s="7" t="s">
        <v>796</v>
      </c>
      <c r="D471" s="8" t="s">
        <v>159</v>
      </c>
      <c r="E471" s="7" t="s">
        <v>495</v>
      </c>
      <c r="F471" s="7" t="s">
        <v>1196</v>
      </c>
      <c r="G471" s="9">
        <v>31913</v>
      </c>
      <c r="H471" s="9">
        <v>39733</v>
      </c>
      <c r="I471" s="9" t="s">
        <v>1233</v>
      </c>
      <c r="J471" s="31">
        <v>39878.400000000001</v>
      </c>
      <c r="K471" s="8">
        <v>4</v>
      </c>
      <c r="L471" s="28">
        <v>0.12</v>
      </c>
      <c r="M471" s="25" t="b">
        <f t="shared" si="14"/>
        <v>0</v>
      </c>
      <c r="N471" s="25" t="b">
        <f t="shared" si="15"/>
        <v>0</v>
      </c>
    </row>
    <row r="472" spans="1:14" x14ac:dyDescent="0.25">
      <c r="A472" s="8">
        <v>471</v>
      </c>
      <c r="B472" s="7" t="s">
        <v>1766</v>
      </c>
      <c r="C472" s="7" t="s">
        <v>792</v>
      </c>
      <c r="D472" s="8" t="s">
        <v>159</v>
      </c>
      <c r="E472" s="7" t="s">
        <v>495</v>
      </c>
      <c r="F472" s="7" t="s">
        <v>1196</v>
      </c>
      <c r="G472" s="9">
        <v>27696</v>
      </c>
      <c r="H472" s="9">
        <v>39735</v>
      </c>
      <c r="I472" s="9" t="s">
        <v>1233</v>
      </c>
      <c r="J472" s="31">
        <v>47544</v>
      </c>
      <c r="K472" s="8">
        <v>5</v>
      </c>
      <c r="L472" s="28">
        <v>0.15</v>
      </c>
      <c r="M472" s="25" t="b">
        <f t="shared" si="14"/>
        <v>1</v>
      </c>
      <c r="N472" s="25" t="b">
        <f t="shared" si="15"/>
        <v>0</v>
      </c>
    </row>
    <row r="473" spans="1:14" x14ac:dyDescent="0.25">
      <c r="A473" s="8">
        <v>472</v>
      </c>
      <c r="B473" s="7" t="s">
        <v>1767</v>
      </c>
      <c r="C473" s="7" t="s">
        <v>1228</v>
      </c>
      <c r="D473" s="8" t="s">
        <v>159</v>
      </c>
      <c r="E473" s="7" t="s">
        <v>495</v>
      </c>
      <c r="F473" s="7" t="s">
        <v>1197</v>
      </c>
      <c r="G473" s="9">
        <v>32850</v>
      </c>
      <c r="H473" s="9">
        <v>40818</v>
      </c>
      <c r="I473" s="9" t="s">
        <v>1233</v>
      </c>
      <c r="J473" s="31">
        <v>53472</v>
      </c>
      <c r="K473" s="8">
        <v>2</v>
      </c>
      <c r="L473" s="28">
        <v>0.04</v>
      </c>
      <c r="M473" s="25" t="b">
        <f t="shared" si="14"/>
        <v>0</v>
      </c>
      <c r="N473" s="25" t="b">
        <f t="shared" si="15"/>
        <v>0</v>
      </c>
    </row>
    <row r="474" spans="1:14" x14ac:dyDescent="0.25">
      <c r="A474" s="8">
        <v>473</v>
      </c>
      <c r="B474" s="7" t="s">
        <v>1768</v>
      </c>
      <c r="C474" s="7" t="s">
        <v>793</v>
      </c>
      <c r="D474" s="8" t="s">
        <v>159</v>
      </c>
      <c r="E474" s="7" t="s">
        <v>495</v>
      </c>
      <c r="F474" s="7" t="s">
        <v>1196</v>
      </c>
      <c r="G474" s="9">
        <v>28042</v>
      </c>
      <c r="H474" s="9">
        <v>40841</v>
      </c>
      <c r="I474" s="9" t="s">
        <v>1233</v>
      </c>
      <c r="J474" s="31">
        <v>97836</v>
      </c>
      <c r="K474" s="8">
        <v>5</v>
      </c>
      <c r="L474" s="28">
        <v>0.15</v>
      </c>
      <c r="M474" s="25" t="b">
        <f t="shared" si="14"/>
        <v>1</v>
      </c>
      <c r="N474" s="25" t="b">
        <f t="shared" si="15"/>
        <v>0</v>
      </c>
    </row>
    <row r="475" spans="1:14" x14ac:dyDescent="0.25">
      <c r="A475" s="8">
        <v>474</v>
      </c>
      <c r="B475" s="7" t="s">
        <v>1769</v>
      </c>
      <c r="C475" s="7" t="s">
        <v>1229</v>
      </c>
      <c r="D475" s="8" t="s">
        <v>159</v>
      </c>
      <c r="E475" s="7" t="s">
        <v>495</v>
      </c>
      <c r="F475" s="7" t="s">
        <v>1196</v>
      </c>
      <c r="G475" s="9">
        <v>31404</v>
      </c>
      <c r="H475" s="9">
        <v>39754</v>
      </c>
      <c r="I475" s="9" t="s">
        <v>1233</v>
      </c>
      <c r="J475" s="31">
        <v>51732</v>
      </c>
      <c r="K475" s="8">
        <v>2</v>
      </c>
      <c r="L475" s="28">
        <v>0.04</v>
      </c>
      <c r="M475" s="25" t="b">
        <f t="shared" si="14"/>
        <v>0</v>
      </c>
      <c r="N475" s="25" t="b">
        <f t="shared" si="15"/>
        <v>0</v>
      </c>
    </row>
    <row r="476" spans="1:14" x14ac:dyDescent="0.25">
      <c r="A476" s="8">
        <v>475</v>
      </c>
      <c r="B476" s="7" t="s">
        <v>1770</v>
      </c>
      <c r="C476" s="7" t="s">
        <v>796</v>
      </c>
      <c r="D476" s="8" t="s">
        <v>159</v>
      </c>
      <c r="E476" s="7" t="s">
        <v>495</v>
      </c>
      <c r="F476" s="7" t="s">
        <v>1197</v>
      </c>
      <c r="G476" s="9">
        <v>31394</v>
      </c>
      <c r="H476" s="9">
        <v>39761</v>
      </c>
      <c r="I476" s="9" t="s">
        <v>1233</v>
      </c>
      <c r="J476" s="31">
        <v>49128</v>
      </c>
      <c r="K476" s="8" t="s">
        <v>1233</v>
      </c>
      <c r="L476" s="28">
        <v>0</v>
      </c>
      <c r="M476" s="25" t="b">
        <f t="shared" si="14"/>
        <v>0</v>
      </c>
      <c r="N476" s="25" t="b">
        <f t="shared" si="15"/>
        <v>0</v>
      </c>
    </row>
    <row r="477" spans="1:14" x14ac:dyDescent="0.25">
      <c r="A477" s="8">
        <v>476</v>
      </c>
      <c r="B477" s="7" t="s">
        <v>1771</v>
      </c>
      <c r="C477" s="7" t="s">
        <v>795</v>
      </c>
      <c r="D477" s="8" t="s">
        <v>159</v>
      </c>
      <c r="E477" s="7" t="s">
        <v>495</v>
      </c>
      <c r="F477" s="7" t="s">
        <v>1196</v>
      </c>
      <c r="G477" s="9">
        <v>31030</v>
      </c>
      <c r="H477" s="9">
        <v>40893</v>
      </c>
      <c r="I477" s="9" t="s">
        <v>1233</v>
      </c>
      <c r="J477" s="31">
        <v>53544</v>
      </c>
      <c r="K477" s="8">
        <v>5</v>
      </c>
      <c r="L477" s="28">
        <v>0.15</v>
      </c>
      <c r="M477" s="25" t="b">
        <f t="shared" si="14"/>
        <v>1</v>
      </c>
      <c r="N477" s="25" t="b">
        <f t="shared" si="15"/>
        <v>0</v>
      </c>
    </row>
    <row r="478" spans="1:14" x14ac:dyDescent="0.25">
      <c r="A478" s="8">
        <v>477</v>
      </c>
      <c r="B478" s="7" t="s">
        <v>1772</v>
      </c>
      <c r="C478" s="7" t="s">
        <v>1228</v>
      </c>
      <c r="D478" s="8" t="s">
        <v>801</v>
      </c>
      <c r="E478" s="7" t="s">
        <v>1202</v>
      </c>
      <c r="F478" s="7" t="s">
        <v>1197</v>
      </c>
      <c r="G478" s="9">
        <v>28691</v>
      </c>
      <c r="H478" s="9">
        <v>39109</v>
      </c>
      <c r="I478" s="9" t="s">
        <v>1233</v>
      </c>
      <c r="J478" s="31">
        <v>39744</v>
      </c>
      <c r="K478" s="8">
        <v>2</v>
      </c>
      <c r="L478" s="28">
        <v>0.04</v>
      </c>
      <c r="M478" s="25" t="b">
        <f t="shared" si="14"/>
        <v>0</v>
      </c>
      <c r="N478" s="25" t="b">
        <f t="shared" si="15"/>
        <v>0</v>
      </c>
    </row>
    <row r="479" spans="1:14" x14ac:dyDescent="0.25">
      <c r="A479" s="8">
        <v>478</v>
      </c>
      <c r="B479" s="7" t="s">
        <v>1773</v>
      </c>
      <c r="C479" s="7" t="s">
        <v>1228</v>
      </c>
      <c r="D479" s="8" t="s">
        <v>801</v>
      </c>
      <c r="E479" s="7" t="s">
        <v>512</v>
      </c>
      <c r="F479" s="7" t="s">
        <v>1196</v>
      </c>
      <c r="G479" s="9">
        <v>26704</v>
      </c>
      <c r="H479" s="9">
        <v>40208</v>
      </c>
      <c r="I479" s="9" t="s">
        <v>1233</v>
      </c>
      <c r="J479" s="31">
        <v>73377.600000000006</v>
      </c>
      <c r="K479" s="8">
        <v>2</v>
      </c>
      <c r="L479" s="28">
        <v>0.04</v>
      </c>
      <c r="M479" s="25" t="b">
        <f t="shared" si="14"/>
        <v>0</v>
      </c>
      <c r="N479" s="25" t="b">
        <f t="shared" si="15"/>
        <v>0</v>
      </c>
    </row>
    <row r="480" spans="1:14" x14ac:dyDescent="0.25">
      <c r="A480" s="8">
        <v>479</v>
      </c>
      <c r="B480" s="7" t="s">
        <v>1774</v>
      </c>
      <c r="C480" s="7" t="s">
        <v>796</v>
      </c>
      <c r="D480" s="8" t="s">
        <v>801</v>
      </c>
      <c r="E480" s="7" t="s">
        <v>512</v>
      </c>
      <c r="F480" s="7" t="s">
        <v>1197</v>
      </c>
      <c r="G480" s="9">
        <v>27715</v>
      </c>
      <c r="H480" s="9">
        <v>35821</v>
      </c>
      <c r="I480" s="9" t="s">
        <v>1233</v>
      </c>
      <c r="J480" s="31">
        <v>27444</v>
      </c>
      <c r="K480" s="8" t="s">
        <v>1233</v>
      </c>
      <c r="L480" s="28">
        <v>0</v>
      </c>
      <c r="M480" s="25" t="b">
        <f t="shared" si="14"/>
        <v>0</v>
      </c>
      <c r="N480" s="25" t="b">
        <f t="shared" si="15"/>
        <v>0</v>
      </c>
    </row>
    <row r="481" spans="1:14" x14ac:dyDescent="0.25">
      <c r="A481" s="8">
        <v>480</v>
      </c>
      <c r="B481" s="7" t="s">
        <v>1775</v>
      </c>
      <c r="C481" s="7" t="s">
        <v>796</v>
      </c>
      <c r="D481" s="8" t="s">
        <v>801</v>
      </c>
      <c r="E481" s="7" t="s">
        <v>512</v>
      </c>
      <c r="F481" s="7" t="s">
        <v>1196</v>
      </c>
      <c r="G481" s="9">
        <v>27544</v>
      </c>
      <c r="H481" s="9">
        <v>35826</v>
      </c>
      <c r="I481" s="9" t="s">
        <v>1233</v>
      </c>
      <c r="J481" s="31">
        <v>37446</v>
      </c>
      <c r="K481" s="8">
        <v>2</v>
      </c>
      <c r="L481" s="28">
        <v>0.04</v>
      </c>
      <c r="M481" s="25" t="b">
        <f t="shared" si="14"/>
        <v>0</v>
      </c>
      <c r="N481" s="25" t="b">
        <f t="shared" si="15"/>
        <v>0</v>
      </c>
    </row>
    <row r="482" spans="1:14" x14ac:dyDescent="0.25">
      <c r="A482" s="8">
        <v>481</v>
      </c>
      <c r="B482" s="7" t="s">
        <v>1776</v>
      </c>
      <c r="C482" s="7" t="s">
        <v>1230</v>
      </c>
      <c r="D482" s="8" t="s">
        <v>801</v>
      </c>
      <c r="E482" s="7" t="s">
        <v>1202</v>
      </c>
      <c r="F482" s="7" t="s">
        <v>1196</v>
      </c>
      <c r="G482" s="9">
        <v>27763</v>
      </c>
      <c r="H482" s="9">
        <v>36536</v>
      </c>
      <c r="I482" s="9" t="s">
        <v>1233</v>
      </c>
      <c r="J482" s="31">
        <v>74880</v>
      </c>
      <c r="K482" s="8">
        <v>4</v>
      </c>
      <c r="L482" s="28">
        <v>0.12</v>
      </c>
      <c r="M482" s="25" t="b">
        <f t="shared" si="14"/>
        <v>0</v>
      </c>
      <c r="N482" s="25" t="b">
        <f t="shared" si="15"/>
        <v>0</v>
      </c>
    </row>
    <row r="483" spans="1:14" x14ac:dyDescent="0.25">
      <c r="A483" s="8">
        <v>482</v>
      </c>
      <c r="B483" s="7" t="s">
        <v>1777</v>
      </c>
      <c r="C483" s="7" t="s">
        <v>1229</v>
      </c>
      <c r="D483" s="8" t="s">
        <v>801</v>
      </c>
      <c r="E483" s="7" t="s">
        <v>512</v>
      </c>
      <c r="F483" s="7" t="s">
        <v>1196</v>
      </c>
      <c r="G483" s="9">
        <v>26979</v>
      </c>
      <c r="H483" s="9">
        <v>38723</v>
      </c>
      <c r="I483" s="9" t="s">
        <v>1233</v>
      </c>
      <c r="J483" s="31">
        <v>12756</v>
      </c>
      <c r="K483" s="8" t="s">
        <v>1233</v>
      </c>
      <c r="L483" s="28">
        <v>0</v>
      </c>
      <c r="M483" s="25" t="b">
        <f t="shared" si="14"/>
        <v>0</v>
      </c>
      <c r="N483" s="25" t="b">
        <f t="shared" si="15"/>
        <v>0</v>
      </c>
    </row>
    <row r="484" spans="1:14" x14ac:dyDescent="0.25">
      <c r="A484" s="8">
        <v>483</v>
      </c>
      <c r="B484" s="7" t="s">
        <v>1778</v>
      </c>
      <c r="C484" s="7" t="s">
        <v>792</v>
      </c>
      <c r="D484" s="8" t="s">
        <v>801</v>
      </c>
      <c r="E484" s="7" t="s">
        <v>512</v>
      </c>
      <c r="F484" s="7" t="s">
        <v>1196</v>
      </c>
      <c r="G484" s="9">
        <v>26388</v>
      </c>
      <c r="H484" s="9">
        <v>40943</v>
      </c>
      <c r="I484" s="9" t="s">
        <v>1233</v>
      </c>
      <c r="J484" s="31">
        <v>57108</v>
      </c>
      <c r="K484" s="8" t="s">
        <v>1233</v>
      </c>
      <c r="L484" s="28">
        <v>0</v>
      </c>
      <c r="M484" s="25" t="b">
        <f t="shared" si="14"/>
        <v>0</v>
      </c>
      <c r="N484" s="25" t="b">
        <f t="shared" si="15"/>
        <v>0</v>
      </c>
    </row>
    <row r="485" spans="1:14" x14ac:dyDescent="0.25">
      <c r="A485" s="8">
        <v>484</v>
      </c>
      <c r="B485" s="7" t="s">
        <v>1779</v>
      </c>
      <c r="C485" s="7" t="s">
        <v>1228</v>
      </c>
      <c r="D485" s="8" t="s">
        <v>801</v>
      </c>
      <c r="E485" s="7" t="s">
        <v>1202</v>
      </c>
      <c r="F485" s="7" t="s">
        <v>1196</v>
      </c>
      <c r="G485" s="9">
        <v>25912</v>
      </c>
      <c r="H485" s="9">
        <v>40963</v>
      </c>
      <c r="I485" s="9" t="s">
        <v>1233</v>
      </c>
      <c r="J485" s="31">
        <v>72660</v>
      </c>
      <c r="K485" s="8">
        <v>2</v>
      </c>
      <c r="L485" s="28">
        <v>0.04</v>
      </c>
      <c r="M485" s="25" t="b">
        <f t="shared" si="14"/>
        <v>0</v>
      </c>
      <c r="N485" s="25" t="b">
        <f t="shared" si="15"/>
        <v>0</v>
      </c>
    </row>
    <row r="486" spans="1:14" x14ac:dyDescent="0.25">
      <c r="A486" s="8">
        <v>485</v>
      </c>
      <c r="B486" s="7" t="s">
        <v>1780</v>
      </c>
      <c r="C486" s="7" t="s">
        <v>1229</v>
      </c>
      <c r="D486" s="8" t="s">
        <v>801</v>
      </c>
      <c r="E486" s="7" t="s">
        <v>512</v>
      </c>
      <c r="F486" s="7" t="s">
        <v>1196</v>
      </c>
      <c r="G486" s="9">
        <v>26045</v>
      </c>
      <c r="H486" s="9">
        <v>36195</v>
      </c>
      <c r="I486" s="9" t="s">
        <v>1233</v>
      </c>
      <c r="J486" s="31">
        <v>55632</v>
      </c>
      <c r="K486" s="8">
        <v>5</v>
      </c>
      <c r="L486" s="28">
        <v>0.15</v>
      </c>
      <c r="M486" s="25" t="b">
        <f t="shared" si="14"/>
        <v>0</v>
      </c>
      <c r="N486" s="25" t="b">
        <f t="shared" si="15"/>
        <v>0</v>
      </c>
    </row>
    <row r="487" spans="1:14" x14ac:dyDescent="0.25">
      <c r="A487" s="8">
        <v>486</v>
      </c>
      <c r="B487" s="7" t="s">
        <v>1781</v>
      </c>
      <c r="C487" s="7" t="s">
        <v>1230</v>
      </c>
      <c r="D487" s="8" t="s">
        <v>801</v>
      </c>
      <c r="E487" s="7" t="s">
        <v>512</v>
      </c>
      <c r="F487" s="7" t="s">
        <v>1196</v>
      </c>
      <c r="G487" s="9">
        <v>22596</v>
      </c>
      <c r="H487" s="9">
        <v>36217</v>
      </c>
      <c r="I487" s="9" t="s">
        <v>1233</v>
      </c>
      <c r="J487" s="31">
        <v>26970</v>
      </c>
      <c r="K487" s="8">
        <v>4</v>
      </c>
      <c r="L487" s="28">
        <v>0.12</v>
      </c>
      <c r="M487" s="25" t="b">
        <f t="shared" si="14"/>
        <v>0</v>
      </c>
      <c r="N487" s="25" t="b">
        <f t="shared" si="15"/>
        <v>0</v>
      </c>
    </row>
    <row r="488" spans="1:14" x14ac:dyDescent="0.25">
      <c r="A488" s="8">
        <v>487</v>
      </c>
      <c r="B488" s="7" t="s">
        <v>1782</v>
      </c>
      <c r="C488" s="7" t="s">
        <v>791</v>
      </c>
      <c r="D488" s="8" t="s">
        <v>801</v>
      </c>
      <c r="E488" s="7" t="s">
        <v>512</v>
      </c>
      <c r="F488" s="7" t="s">
        <v>1197</v>
      </c>
      <c r="G488" s="9">
        <v>31768</v>
      </c>
      <c r="H488" s="9">
        <v>39864</v>
      </c>
      <c r="I488" s="9" t="s">
        <v>1233</v>
      </c>
      <c r="J488" s="31">
        <v>77184</v>
      </c>
      <c r="K488" s="8">
        <v>5</v>
      </c>
      <c r="L488" s="28">
        <v>0.15</v>
      </c>
      <c r="M488" s="25" t="b">
        <f t="shared" si="14"/>
        <v>0</v>
      </c>
      <c r="N488" s="25" t="b">
        <f t="shared" si="15"/>
        <v>0</v>
      </c>
    </row>
    <row r="489" spans="1:14" x14ac:dyDescent="0.25">
      <c r="A489" s="8">
        <v>488</v>
      </c>
      <c r="B489" s="7" t="s">
        <v>1783</v>
      </c>
      <c r="C489" s="7" t="s">
        <v>796</v>
      </c>
      <c r="D489" s="8" t="s">
        <v>801</v>
      </c>
      <c r="E489" s="7" t="s">
        <v>1202</v>
      </c>
      <c r="F489" s="7" t="s">
        <v>1197</v>
      </c>
      <c r="G489" s="9">
        <v>30848</v>
      </c>
      <c r="H489" s="9">
        <v>40976</v>
      </c>
      <c r="I489" s="9" t="s">
        <v>1233</v>
      </c>
      <c r="J489" s="31">
        <v>55656</v>
      </c>
      <c r="K489" s="8" t="s">
        <v>1233</v>
      </c>
      <c r="L489" s="28">
        <v>0</v>
      </c>
      <c r="M489" s="25" t="b">
        <f t="shared" si="14"/>
        <v>0</v>
      </c>
      <c r="N489" s="25" t="b">
        <f t="shared" si="15"/>
        <v>0</v>
      </c>
    </row>
    <row r="490" spans="1:14" x14ac:dyDescent="0.25">
      <c r="A490" s="8">
        <v>489</v>
      </c>
      <c r="B490" s="7" t="s">
        <v>1784</v>
      </c>
      <c r="C490" s="7" t="s">
        <v>792</v>
      </c>
      <c r="D490" s="8" t="s">
        <v>801</v>
      </c>
      <c r="E490" s="7" t="s">
        <v>1202</v>
      </c>
      <c r="F490" s="7" t="s">
        <v>1197</v>
      </c>
      <c r="G490" s="9">
        <v>26057</v>
      </c>
      <c r="H490" s="9">
        <v>40259</v>
      </c>
      <c r="I490" s="9">
        <v>41038</v>
      </c>
      <c r="J490" s="31">
        <v>87828</v>
      </c>
      <c r="K490" s="8">
        <v>1</v>
      </c>
      <c r="L490" s="28">
        <v>0</v>
      </c>
      <c r="M490" s="25" t="b">
        <f t="shared" si="14"/>
        <v>0</v>
      </c>
      <c r="N490" s="25" t="b">
        <f t="shared" si="15"/>
        <v>0</v>
      </c>
    </row>
    <row r="491" spans="1:14" x14ac:dyDescent="0.25">
      <c r="A491" s="8">
        <v>490</v>
      </c>
      <c r="B491" s="7" t="s">
        <v>1785</v>
      </c>
      <c r="C491" s="7" t="s">
        <v>1228</v>
      </c>
      <c r="D491" s="8" t="s">
        <v>801</v>
      </c>
      <c r="E491" s="7" t="s">
        <v>1202</v>
      </c>
      <c r="F491" s="7" t="s">
        <v>1197</v>
      </c>
      <c r="G491" s="9">
        <v>28553</v>
      </c>
      <c r="H491" s="9">
        <v>40264</v>
      </c>
      <c r="I491" s="9" t="s">
        <v>1233</v>
      </c>
      <c r="J491" s="31">
        <v>35712</v>
      </c>
      <c r="K491" s="8">
        <v>2</v>
      </c>
      <c r="L491" s="28">
        <v>0.04</v>
      </c>
      <c r="M491" s="25" t="b">
        <f t="shared" si="14"/>
        <v>0</v>
      </c>
      <c r="N491" s="25" t="b">
        <f t="shared" si="15"/>
        <v>0</v>
      </c>
    </row>
    <row r="492" spans="1:14" x14ac:dyDescent="0.25">
      <c r="A492" s="8">
        <v>491</v>
      </c>
      <c r="B492" s="7" t="s">
        <v>1786</v>
      </c>
      <c r="C492" s="7" t="s">
        <v>796</v>
      </c>
      <c r="D492" s="8" t="s">
        <v>801</v>
      </c>
      <c r="E492" s="7" t="s">
        <v>512</v>
      </c>
      <c r="F492" s="7" t="s">
        <v>1197</v>
      </c>
      <c r="G492" s="9">
        <v>26717</v>
      </c>
      <c r="H492" s="9">
        <v>37701</v>
      </c>
      <c r="I492" s="9" t="s">
        <v>1233</v>
      </c>
      <c r="J492" s="31">
        <v>28272</v>
      </c>
      <c r="K492" s="8" t="s">
        <v>1233</v>
      </c>
      <c r="L492" s="28">
        <v>0</v>
      </c>
      <c r="M492" s="25" t="b">
        <f t="shared" si="14"/>
        <v>0</v>
      </c>
      <c r="N492" s="25" t="b">
        <f t="shared" si="15"/>
        <v>0</v>
      </c>
    </row>
    <row r="493" spans="1:14" x14ac:dyDescent="0.25">
      <c r="A493" s="8">
        <v>492</v>
      </c>
      <c r="B493" s="7" t="s">
        <v>1787</v>
      </c>
      <c r="C493" s="7" t="s">
        <v>795</v>
      </c>
      <c r="D493" s="8" t="s">
        <v>801</v>
      </c>
      <c r="E493" s="7" t="s">
        <v>512</v>
      </c>
      <c r="F493" s="7" t="s">
        <v>1196</v>
      </c>
      <c r="G493" s="9">
        <v>31027</v>
      </c>
      <c r="H493" s="9">
        <v>39519</v>
      </c>
      <c r="I493" s="9" t="s">
        <v>1233</v>
      </c>
      <c r="J493" s="31">
        <v>73596</v>
      </c>
      <c r="K493" s="8">
        <v>2</v>
      </c>
      <c r="L493" s="28">
        <v>0.04</v>
      </c>
      <c r="M493" s="25" t="b">
        <f t="shared" si="14"/>
        <v>0</v>
      </c>
      <c r="N493" s="25" t="b">
        <f t="shared" si="15"/>
        <v>0</v>
      </c>
    </row>
    <row r="494" spans="1:14" x14ac:dyDescent="0.25">
      <c r="A494" s="8">
        <v>493</v>
      </c>
      <c r="B494" s="7" t="s">
        <v>1788</v>
      </c>
      <c r="C494" s="7" t="s">
        <v>791</v>
      </c>
      <c r="D494" s="8" t="s">
        <v>801</v>
      </c>
      <c r="E494" s="7" t="s">
        <v>512</v>
      </c>
      <c r="F494" s="7" t="s">
        <v>1197</v>
      </c>
      <c r="G494" s="9">
        <v>29247</v>
      </c>
      <c r="H494" s="9">
        <v>38790</v>
      </c>
      <c r="I494" s="9" t="s">
        <v>1233</v>
      </c>
      <c r="J494" s="31">
        <v>75225.600000000006</v>
      </c>
      <c r="K494" s="8" t="s">
        <v>1233</v>
      </c>
      <c r="L494" s="28">
        <v>0</v>
      </c>
      <c r="M494" s="25" t="b">
        <f t="shared" si="14"/>
        <v>0</v>
      </c>
      <c r="N494" s="25" t="b">
        <f t="shared" si="15"/>
        <v>0</v>
      </c>
    </row>
    <row r="495" spans="1:14" x14ac:dyDescent="0.25">
      <c r="A495" s="8">
        <v>494</v>
      </c>
      <c r="B495" s="7" t="s">
        <v>1789</v>
      </c>
      <c r="C495" s="7" t="s">
        <v>792</v>
      </c>
      <c r="D495" s="8" t="s">
        <v>801</v>
      </c>
      <c r="E495" s="7" t="s">
        <v>1202</v>
      </c>
      <c r="F495" s="7" t="s">
        <v>1197</v>
      </c>
      <c r="G495" s="9">
        <v>26776</v>
      </c>
      <c r="H495" s="9">
        <v>39899</v>
      </c>
      <c r="I495" s="9" t="s">
        <v>1233</v>
      </c>
      <c r="J495" s="31">
        <v>29748</v>
      </c>
      <c r="K495" s="8" t="s">
        <v>1233</v>
      </c>
      <c r="L495" s="28">
        <v>0</v>
      </c>
      <c r="M495" s="25" t="b">
        <f t="shared" si="14"/>
        <v>0</v>
      </c>
      <c r="N495" s="25" t="b">
        <f t="shared" si="15"/>
        <v>0</v>
      </c>
    </row>
    <row r="496" spans="1:14" x14ac:dyDescent="0.25">
      <c r="A496" s="8">
        <v>495</v>
      </c>
      <c r="B496" s="7" t="s">
        <v>1790</v>
      </c>
      <c r="C496" s="7" t="s">
        <v>793</v>
      </c>
      <c r="D496" s="8" t="s">
        <v>801</v>
      </c>
      <c r="E496" s="7" t="s">
        <v>512</v>
      </c>
      <c r="F496" s="7" t="s">
        <v>1196</v>
      </c>
      <c r="G496" s="13">
        <v>27339</v>
      </c>
      <c r="H496" s="13">
        <v>40254</v>
      </c>
      <c r="I496" s="9" t="s">
        <v>1233</v>
      </c>
      <c r="J496" s="31">
        <v>58440</v>
      </c>
      <c r="K496" s="8" t="s">
        <v>1233</v>
      </c>
      <c r="L496" s="28">
        <v>0</v>
      </c>
      <c r="M496" s="25" t="b">
        <f t="shared" si="14"/>
        <v>0</v>
      </c>
      <c r="N496" s="25" t="b">
        <f t="shared" si="15"/>
        <v>0</v>
      </c>
    </row>
    <row r="497" spans="1:14" x14ac:dyDescent="0.25">
      <c r="A497" s="8">
        <v>496</v>
      </c>
      <c r="B497" s="7" t="s">
        <v>1791</v>
      </c>
      <c r="C497" s="7" t="s">
        <v>1229</v>
      </c>
      <c r="D497" s="8" t="s">
        <v>801</v>
      </c>
      <c r="E497" s="7" t="s">
        <v>512</v>
      </c>
      <c r="F497" s="7" t="s">
        <v>1196</v>
      </c>
      <c r="G497" s="9">
        <v>27866</v>
      </c>
      <c r="H497" s="9">
        <v>40624</v>
      </c>
      <c r="I497" s="9" t="s">
        <v>1233</v>
      </c>
      <c r="J497" s="31">
        <v>103800</v>
      </c>
      <c r="K497" s="8">
        <v>1</v>
      </c>
      <c r="L497" s="28">
        <v>0</v>
      </c>
      <c r="M497" s="25" t="b">
        <f t="shared" si="14"/>
        <v>0</v>
      </c>
      <c r="N497" s="25" t="b">
        <f t="shared" si="15"/>
        <v>0</v>
      </c>
    </row>
    <row r="498" spans="1:14" x14ac:dyDescent="0.25">
      <c r="A498" s="8">
        <v>497</v>
      </c>
      <c r="B498" s="7" t="s">
        <v>1792</v>
      </c>
      <c r="C498" s="7" t="s">
        <v>792</v>
      </c>
      <c r="D498" s="8" t="s">
        <v>801</v>
      </c>
      <c r="E498" s="7" t="s">
        <v>512</v>
      </c>
      <c r="F498" s="7" t="s">
        <v>1197</v>
      </c>
      <c r="G498" s="9">
        <v>28086</v>
      </c>
      <c r="H498" s="9">
        <v>39174</v>
      </c>
      <c r="I498" s="9" t="s">
        <v>1233</v>
      </c>
      <c r="J498" s="31">
        <v>27984</v>
      </c>
      <c r="K498" s="8">
        <v>4</v>
      </c>
      <c r="L498" s="28">
        <v>0.12</v>
      </c>
      <c r="M498" s="25" t="b">
        <f t="shared" si="14"/>
        <v>0</v>
      </c>
      <c r="N498" s="25" t="b">
        <f t="shared" si="15"/>
        <v>0</v>
      </c>
    </row>
    <row r="499" spans="1:14" x14ac:dyDescent="0.25">
      <c r="A499" s="8">
        <v>498</v>
      </c>
      <c r="B499" s="7" t="s">
        <v>1793</v>
      </c>
      <c r="C499" s="7" t="s">
        <v>795</v>
      </c>
      <c r="D499" s="8" t="s">
        <v>801</v>
      </c>
      <c r="E499" s="7" t="s">
        <v>512</v>
      </c>
      <c r="F499" s="7" t="s">
        <v>1196</v>
      </c>
      <c r="G499" s="9">
        <v>27386</v>
      </c>
      <c r="H499" s="9">
        <v>39176</v>
      </c>
      <c r="I499" s="9" t="s">
        <v>1233</v>
      </c>
      <c r="J499" s="31">
        <v>12840</v>
      </c>
      <c r="K499" s="8">
        <v>4</v>
      </c>
      <c r="L499" s="28">
        <v>0.12</v>
      </c>
      <c r="M499" s="25" t="b">
        <f t="shared" si="14"/>
        <v>0</v>
      </c>
      <c r="N499" s="25" t="b">
        <f t="shared" si="15"/>
        <v>0</v>
      </c>
    </row>
    <row r="500" spans="1:14" x14ac:dyDescent="0.25">
      <c r="A500" s="8">
        <v>499</v>
      </c>
      <c r="B500" s="7" t="s">
        <v>1794</v>
      </c>
      <c r="C500" s="7" t="s">
        <v>795</v>
      </c>
      <c r="D500" s="8" t="s">
        <v>801</v>
      </c>
      <c r="E500" s="7" t="s">
        <v>512</v>
      </c>
      <c r="F500" s="7" t="s">
        <v>1197</v>
      </c>
      <c r="G500" s="9">
        <v>27975</v>
      </c>
      <c r="H500" s="9">
        <v>40282</v>
      </c>
      <c r="I500" s="9" t="s">
        <v>1233</v>
      </c>
      <c r="J500" s="31">
        <v>87168</v>
      </c>
      <c r="K500" s="8" t="s">
        <v>1233</v>
      </c>
      <c r="L500" s="28">
        <v>0</v>
      </c>
      <c r="M500" s="25" t="b">
        <f t="shared" si="14"/>
        <v>0</v>
      </c>
      <c r="N500" s="25" t="b">
        <f t="shared" si="15"/>
        <v>0</v>
      </c>
    </row>
    <row r="501" spans="1:14" x14ac:dyDescent="0.25">
      <c r="A501" s="8">
        <v>500</v>
      </c>
      <c r="B501" s="7" t="s">
        <v>1795</v>
      </c>
      <c r="C501" s="7" t="s">
        <v>1229</v>
      </c>
      <c r="D501" s="8" t="s">
        <v>801</v>
      </c>
      <c r="E501" s="7" t="s">
        <v>1202</v>
      </c>
      <c r="F501" s="7" t="s">
        <v>1196</v>
      </c>
      <c r="G501" s="9">
        <v>26454</v>
      </c>
      <c r="H501" s="9">
        <v>38815</v>
      </c>
      <c r="I501" s="9" t="s">
        <v>1233</v>
      </c>
      <c r="J501" s="31">
        <v>75924</v>
      </c>
      <c r="K501" s="8">
        <v>1</v>
      </c>
      <c r="L501" s="28">
        <v>0</v>
      </c>
      <c r="M501" s="25" t="b">
        <f t="shared" si="14"/>
        <v>0</v>
      </c>
      <c r="N501" s="25" t="b">
        <f t="shared" si="15"/>
        <v>0</v>
      </c>
    </row>
    <row r="502" spans="1:14" x14ac:dyDescent="0.25">
      <c r="A502" s="8">
        <v>501</v>
      </c>
      <c r="B502" s="7" t="s">
        <v>1796</v>
      </c>
      <c r="C502" s="7" t="s">
        <v>1228</v>
      </c>
      <c r="D502" s="8" t="s">
        <v>801</v>
      </c>
      <c r="E502" s="7" t="s">
        <v>512</v>
      </c>
      <c r="F502" s="7" t="s">
        <v>1196</v>
      </c>
      <c r="G502" s="9">
        <v>29485</v>
      </c>
      <c r="H502" s="9">
        <v>38828</v>
      </c>
      <c r="I502" s="9" t="s">
        <v>1233</v>
      </c>
      <c r="J502" s="31">
        <v>59436</v>
      </c>
      <c r="K502" s="8">
        <v>4</v>
      </c>
      <c r="L502" s="28">
        <v>0.12</v>
      </c>
      <c r="M502" s="25" t="b">
        <f t="shared" si="14"/>
        <v>0</v>
      </c>
      <c r="N502" s="25" t="b">
        <f t="shared" si="15"/>
        <v>0</v>
      </c>
    </row>
    <row r="503" spans="1:14" x14ac:dyDescent="0.25">
      <c r="A503" s="8">
        <v>502</v>
      </c>
      <c r="B503" s="7" t="s">
        <v>1797</v>
      </c>
      <c r="C503" s="7" t="s">
        <v>796</v>
      </c>
      <c r="D503" s="8" t="s">
        <v>801</v>
      </c>
      <c r="E503" s="7" t="s">
        <v>512</v>
      </c>
      <c r="F503" s="7" t="s">
        <v>1196</v>
      </c>
      <c r="G503" s="9">
        <v>29664</v>
      </c>
      <c r="H503" s="9">
        <v>40293</v>
      </c>
      <c r="I503" s="9" t="s">
        <v>1233</v>
      </c>
      <c r="J503" s="31">
        <v>14172</v>
      </c>
      <c r="K503" s="8">
        <v>1</v>
      </c>
      <c r="L503" s="28">
        <v>0</v>
      </c>
      <c r="M503" s="25" t="b">
        <f t="shared" si="14"/>
        <v>0</v>
      </c>
      <c r="N503" s="25" t="b">
        <f t="shared" si="15"/>
        <v>0</v>
      </c>
    </row>
    <row r="504" spans="1:14" x14ac:dyDescent="0.25">
      <c r="A504" s="8">
        <v>503</v>
      </c>
      <c r="B504" s="7" t="s">
        <v>1798</v>
      </c>
      <c r="C504" s="7" t="s">
        <v>1231</v>
      </c>
      <c r="D504" s="8" t="s">
        <v>801</v>
      </c>
      <c r="E504" s="7" t="s">
        <v>512</v>
      </c>
      <c r="F504" s="7" t="s">
        <v>1196</v>
      </c>
      <c r="G504" s="9">
        <v>29690</v>
      </c>
      <c r="H504" s="9">
        <v>40666</v>
      </c>
      <c r="I504" s="9" t="s">
        <v>1233</v>
      </c>
      <c r="J504" s="31">
        <v>28908</v>
      </c>
      <c r="K504" s="8">
        <v>4</v>
      </c>
      <c r="L504" s="28">
        <v>0.12</v>
      </c>
      <c r="M504" s="25" t="b">
        <f t="shared" si="14"/>
        <v>0</v>
      </c>
      <c r="N504" s="25" t="b">
        <f t="shared" si="15"/>
        <v>1</v>
      </c>
    </row>
    <row r="505" spans="1:14" x14ac:dyDescent="0.25">
      <c r="A505" s="8">
        <v>504</v>
      </c>
      <c r="B505" s="7" t="s">
        <v>1799</v>
      </c>
      <c r="C505" s="7" t="s">
        <v>1231</v>
      </c>
      <c r="D505" s="8" t="s">
        <v>801</v>
      </c>
      <c r="E505" s="7" t="s">
        <v>512</v>
      </c>
      <c r="F505" s="7" t="s">
        <v>1196</v>
      </c>
      <c r="G505" s="9">
        <v>28846</v>
      </c>
      <c r="H505" s="9">
        <v>39592</v>
      </c>
      <c r="I505" s="9" t="s">
        <v>1233</v>
      </c>
      <c r="J505" s="31">
        <v>67980</v>
      </c>
      <c r="K505" s="8">
        <v>1</v>
      </c>
      <c r="L505" s="28">
        <v>0</v>
      </c>
      <c r="M505" s="25" t="b">
        <f t="shared" si="14"/>
        <v>0</v>
      </c>
      <c r="N505" s="25" t="b">
        <f t="shared" si="15"/>
        <v>1</v>
      </c>
    </row>
    <row r="506" spans="1:14" x14ac:dyDescent="0.25">
      <c r="A506" s="8">
        <v>505</v>
      </c>
      <c r="B506" s="7" t="s">
        <v>1800</v>
      </c>
      <c r="C506" s="7" t="s">
        <v>794</v>
      </c>
      <c r="D506" s="8" t="s">
        <v>801</v>
      </c>
      <c r="E506" s="7" t="s">
        <v>1202</v>
      </c>
      <c r="F506" s="7" t="s">
        <v>1197</v>
      </c>
      <c r="G506" s="9">
        <v>23033</v>
      </c>
      <c r="H506" s="9">
        <v>35918</v>
      </c>
      <c r="I506" s="9" t="s">
        <v>1233</v>
      </c>
      <c r="J506" s="31">
        <v>88488</v>
      </c>
      <c r="K506" s="8">
        <v>4</v>
      </c>
      <c r="L506" s="28">
        <v>0.12</v>
      </c>
      <c r="M506" s="25" t="b">
        <f t="shared" si="14"/>
        <v>0</v>
      </c>
      <c r="N506" s="25" t="b">
        <f t="shared" si="15"/>
        <v>1</v>
      </c>
    </row>
    <row r="507" spans="1:14" x14ac:dyDescent="0.25">
      <c r="A507" s="8">
        <v>506</v>
      </c>
      <c r="B507" s="7" t="s">
        <v>1801</v>
      </c>
      <c r="C507" s="7" t="s">
        <v>791</v>
      </c>
      <c r="D507" s="8" t="s">
        <v>801</v>
      </c>
      <c r="E507" s="7" t="s">
        <v>512</v>
      </c>
      <c r="F507" s="7" t="s">
        <v>1197</v>
      </c>
      <c r="G507" s="9">
        <v>26352</v>
      </c>
      <c r="H507" s="9">
        <v>35946</v>
      </c>
      <c r="I507" s="9" t="s">
        <v>1233</v>
      </c>
      <c r="J507" s="31">
        <v>17198.400000000001</v>
      </c>
      <c r="K507" s="8">
        <v>5</v>
      </c>
      <c r="L507" s="28">
        <v>0.15</v>
      </c>
      <c r="M507" s="25" t="b">
        <f t="shared" si="14"/>
        <v>0</v>
      </c>
      <c r="N507" s="25" t="b">
        <f t="shared" si="15"/>
        <v>0</v>
      </c>
    </row>
    <row r="508" spans="1:14" x14ac:dyDescent="0.25">
      <c r="A508" s="8">
        <v>507</v>
      </c>
      <c r="B508" s="7" t="s">
        <v>1802</v>
      </c>
      <c r="C508" s="7" t="s">
        <v>792</v>
      </c>
      <c r="D508" s="8" t="s">
        <v>801</v>
      </c>
      <c r="E508" s="7" t="s">
        <v>512</v>
      </c>
      <c r="F508" s="7" t="s">
        <v>1196</v>
      </c>
      <c r="G508" s="9">
        <v>27188</v>
      </c>
      <c r="H508" s="9">
        <v>36297</v>
      </c>
      <c r="I508" s="9" t="s">
        <v>1233</v>
      </c>
      <c r="J508" s="31">
        <v>69588</v>
      </c>
      <c r="K508" s="8">
        <v>5</v>
      </c>
      <c r="L508" s="28">
        <v>0.15</v>
      </c>
      <c r="M508" s="25" t="b">
        <f t="shared" si="14"/>
        <v>0</v>
      </c>
      <c r="N508" s="25" t="b">
        <f t="shared" si="15"/>
        <v>0</v>
      </c>
    </row>
    <row r="509" spans="1:14" x14ac:dyDescent="0.25">
      <c r="A509" s="8">
        <v>508</v>
      </c>
      <c r="B509" s="7" t="s">
        <v>1803</v>
      </c>
      <c r="C509" s="7" t="s">
        <v>796</v>
      </c>
      <c r="D509" s="8" t="s">
        <v>801</v>
      </c>
      <c r="E509" s="7" t="s">
        <v>512</v>
      </c>
      <c r="F509" s="7" t="s">
        <v>1196</v>
      </c>
      <c r="G509" s="9">
        <v>26930</v>
      </c>
      <c r="H509" s="9">
        <v>36673</v>
      </c>
      <c r="I509" s="9" t="s">
        <v>1233</v>
      </c>
      <c r="J509" s="31">
        <v>57996</v>
      </c>
      <c r="K509" s="8">
        <v>1</v>
      </c>
      <c r="L509" s="28">
        <v>0</v>
      </c>
      <c r="M509" s="25" t="b">
        <f t="shared" si="14"/>
        <v>0</v>
      </c>
      <c r="N509" s="25" t="b">
        <f t="shared" si="15"/>
        <v>0</v>
      </c>
    </row>
    <row r="510" spans="1:14" x14ac:dyDescent="0.25">
      <c r="A510" s="8">
        <v>509</v>
      </c>
      <c r="B510" s="7" t="s">
        <v>1804</v>
      </c>
      <c r="C510" s="7" t="s">
        <v>792</v>
      </c>
      <c r="D510" s="8" t="s">
        <v>801</v>
      </c>
      <c r="E510" s="7" t="s">
        <v>512</v>
      </c>
      <c r="F510" s="7" t="s">
        <v>1196</v>
      </c>
      <c r="G510" s="9">
        <v>29216</v>
      </c>
      <c r="H510" s="9">
        <v>37404</v>
      </c>
      <c r="I510" s="9">
        <v>38599</v>
      </c>
      <c r="J510" s="31">
        <v>72084</v>
      </c>
      <c r="K510" s="8" t="s">
        <v>1233</v>
      </c>
      <c r="L510" s="28">
        <v>0</v>
      </c>
      <c r="M510" s="25" t="b">
        <f t="shared" si="14"/>
        <v>0</v>
      </c>
      <c r="N510" s="25" t="b">
        <f t="shared" si="15"/>
        <v>0</v>
      </c>
    </row>
    <row r="511" spans="1:14" x14ac:dyDescent="0.25">
      <c r="A511" s="8">
        <v>510</v>
      </c>
      <c r="B511" s="7" t="s">
        <v>1805</v>
      </c>
      <c r="C511" s="7" t="s">
        <v>1228</v>
      </c>
      <c r="D511" s="8" t="s">
        <v>801</v>
      </c>
      <c r="E511" s="7" t="s">
        <v>512</v>
      </c>
      <c r="F511" s="7" t="s">
        <v>1197</v>
      </c>
      <c r="G511" s="9">
        <v>31895</v>
      </c>
      <c r="H511" s="9">
        <v>39217</v>
      </c>
      <c r="I511" s="9" t="s">
        <v>1233</v>
      </c>
      <c r="J511" s="31">
        <v>88596</v>
      </c>
      <c r="K511" s="8">
        <v>2</v>
      </c>
      <c r="L511" s="28">
        <v>0.04</v>
      </c>
      <c r="M511" s="25" t="b">
        <f t="shared" si="14"/>
        <v>0</v>
      </c>
      <c r="N511" s="25" t="b">
        <f t="shared" si="15"/>
        <v>0</v>
      </c>
    </row>
    <row r="512" spans="1:14" x14ac:dyDescent="0.25">
      <c r="A512" s="8">
        <v>511</v>
      </c>
      <c r="B512" s="7" t="s">
        <v>1806</v>
      </c>
      <c r="C512" s="7" t="s">
        <v>1228</v>
      </c>
      <c r="D512" s="8" t="s">
        <v>801</v>
      </c>
      <c r="E512" s="7" t="s">
        <v>512</v>
      </c>
      <c r="F512" s="7" t="s">
        <v>1197</v>
      </c>
      <c r="G512" s="9">
        <v>26125</v>
      </c>
      <c r="H512" s="9">
        <v>40707</v>
      </c>
      <c r="I512" s="9" t="s">
        <v>1233</v>
      </c>
      <c r="J512" s="31">
        <v>95256</v>
      </c>
      <c r="K512" s="8">
        <v>1</v>
      </c>
      <c r="L512" s="28">
        <v>0</v>
      </c>
      <c r="M512" s="25" t="b">
        <f t="shared" si="14"/>
        <v>0</v>
      </c>
      <c r="N512" s="25" t="b">
        <f t="shared" si="15"/>
        <v>0</v>
      </c>
    </row>
    <row r="513" spans="1:14" x14ac:dyDescent="0.25">
      <c r="A513" s="8">
        <v>512</v>
      </c>
      <c r="B513" s="7" t="s">
        <v>1807</v>
      </c>
      <c r="C513" s="7" t="s">
        <v>796</v>
      </c>
      <c r="D513" s="8" t="s">
        <v>801</v>
      </c>
      <c r="E513" s="7" t="s">
        <v>512</v>
      </c>
      <c r="F513" s="7" t="s">
        <v>1196</v>
      </c>
      <c r="G513" s="9">
        <v>32330</v>
      </c>
      <c r="H513" s="9">
        <v>39262</v>
      </c>
      <c r="I513" s="9" t="s">
        <v>1233</v>
      </c>
      <c r="J513" s="31">
        <v>76128</v>
      </c>
      <c r="K513" s="8" t="s">
        <v>1233</v>
      </c>
      <c r="L513" s="28">
        <v>0</v>
      </c>
      <c r="M513" s="25" t="b">
        <f t="shared" si="14"/>
        <v>0</v>
      </c>
      <c r="N513" s="25" t="b">
        <f t="shared" si="15"/>
        <v>0</v>
      </c>
    </row>
    <row r="514" spans="1:14" x14ac:dyDescent="0.25">
      <c r="A514" s="8">
        <v>513</v>
      </c>
      <c r="B514" s="7" t="s">
        <v>1808</v>
      </c>
      <c r="C514" s="7" t="s">
        <v>1228</v>
      </c>
      <c r="D514" s="8" t="s">
        <v>801</v>
      </c>
      <c r="E514" s="7" t="s">
        <v>512</v>
      </c>
      <c r="F514" s="7" t="s">
        <v>1197</v>
      </c>
      <c r="G514" s="9">
        <v>31779</v>
      </c>
      <c r="H514" s="9">
        <v>40332</v>
      </c>
      <c r="I514" s="9" t="s">
        <v>1233</v>
      </c>
      <c r="J514" s="31">
        <v>56808</v>
      </c>
      <c r="K514" s="8">
        <v>2</v>
      </c>
      <c r="L514" s="28">
        <v>0.04</v>
      </c>
      <c r="M514" s="25" t="b">
        <f t="shared" si="14"/>
        <v>0</v>
      </c>
      <c r="N514" s="25" t="b">
        <f t="shared" si="15"/>
        <v>0</v>
      </c>
    </row>
    <row r="515" spans="1:14" x14ac:dyDescent="0.25">
      <c r="A515" s="8">
        <v>514</v>
      </c>
      <c r="B515" s="7" t="s">
        <v>1809</v>
      </c>
      <c r="C515" s="7" t="s">
        <v>791</v>
      </c>
      <c r="D515" s="8" t="s">
        <v>801</v>
      </c>
      <c r="E515" s="7" t="s">
        <v>512</v>
      </c>
      <c r="F515" s="7" t="s">
        <v>1196</v>
      </c>
      <c r="G515" s="9">
        <v>28784</v>
      </c>
      <c r="H515" s="9">
        <v>35958</v>
      </c>
      <c r="I515" s="9" t="s">
        <v>1233</v>
      </c>
      <c r="J515" s="31">
        <v>73704</v>
      </c>
      <c r="K515" s="8">
        <v>4</v>
      </c>
      <c r="L515" s="28">
        <v>0.12</v>
      </c>
      <c r="M515" s="25" t="b">
        <f t="shared" ref="M515:M578" si="16">AND($K515=5,$D515="Human Resources")</f>
        <v>0</v>
      </c>
      <c r="N515" s="25" t="b">
        <f t="shared" ref="N515:N578" si="17">OR(C515="New York",C515="Madrid")</f>
        <v>0</v>
      </c>
    </row>
    <row r="516" spans="1:14" x14ac:dyDescent="0.25">
      <c r="A516" s="8">
        <v>515</v>
      </c>
      <c r="B516" s="7" t="s">
        <v>1810</v>
      </c>
      <c r="C516" s="7" t="s">
        <v>793</v>
      </c>
      <c r="D516" s="8" t="s">
        <v>801</v>
      </c>
      <c r="E516" s="7" t="s">
        <v>512</v>
      </c>
      <c r="F516" s="7" t="s">
        <v>1197</v>
      </c>
      <c r="G516" s="9">
        <v>26709</v>
      </c>
      <c r="H516" s="9">
        <v>36340</v>
      </c>
      <c r="I516" s="9" t="s">
        <v>1233</v>
      </c>
      <c r="J516" s="31">
        <v>44419.199999999997</v>
      </c>
      <c r="K516" s="8">
        <v>4</v>
      </c>
      <c r="L516" s="28">
        <v>0.12</v>
      </c>
      <c r="M516" s="25" t="b">
        <f t="shared" si="16"/>
        <v>0</v>
      </c>
      <c r="N516" s="25" t="b">
        <f t="shared" si="17"/>
        <v>0</v>
      </c>
    </row>
    <row r="517" spans="1:14" x14ac:dyDescent="0.25">
      <c r="A517" s="8">
        <v>516</v>
      </c>
      <c r="B517" s="7" t="s">
        <v>1811</v>
      </c>
      <c r="C517" s="7" t="s">
        <v>794</v>
      </c>
      <c r="D517" s="8" t="s">
        <v>801</v>
      </c>
      <c r="E517" s="7" t="s">
        <v>512</v>
      </c>
      <c r="F517" s="7" t="s">
        <v>1196</v>
      </c>
      <c r="G517" s="9">
        <v>29995</v>
      </c>
      <c r="H517" s="9">
        <v>39282</v>
      </c>
      <c r="I517" s="9" t="s">
        <v>1233</v>
      </c>
      <c r="J517" s="31">
        <v>83304</v>
      </c>
      <c r="K517" s="8">
        <v>2</v>
      </c>
      <c r="L517" s="28">
        <v>0.04</v>
      </c>
      <c r="M517" s="25" t="b">
        <f t="shared" si="16"/>
        <v>0</v>
      </c>
      <c r="N517" s="25" t="b">
        <f t="shared" si="17"/>
        <v>1</v>
      </c>
    </row>
    <row r="518" spans="1:14" x14ac:dyDescent="0.25">
      <c r="A518" s="8">
        <v>517</v>
      </c>
      <c r="B518" s="7" t="s">
        <v>1812</v>
      </c>
      <c r="C518" s="7" t="s">
        <v>795</v>
      </c>
      <c r="D518" s="8" t="s">
        <v>801</v>
      </c>
      <c r="E518" s="7" t="s">
        <v>512</v>
      </c>
      <c r="F518" s="7" t="s">
        <v>1197</v>
      </c>
      <c r="G518" s="9">
        <v>26126</v>
      </c>
      <c r="H518" s="9">
        <v>38903</v>
      </c>
      <c r="I518" s="9" t="s">
        <v>1233</v>
      </c>
      <c r="J518" s="31">
        <v>40872</v>
      </c>
      <c r="K518" s="8">
        <v>2</v>
      </c>
      <c r="L518" s="28">
        <v>0.04</v>
      </c>
      <c r="M518" s="25" t="b">
        <f t="shared" si="16"/>
        <v>0</v>
      </c>
      <c r="N518" s="25" t="b">
        <f t="shared" si="17"/>
        <v>0</v>
      </c>
    </row>
    <row r="519" spans="1:14" x14ac:dyDescent="0.25">
      <c r="A519" s="8">
        <v>518</v>
      </c>
      <c r="B519" s="7" t="s">
        <v>1813</v>
      </c>
      <c r="C519" s="7" t="s">
        <v>793</v>
      </c>
      <c r="D519" s="8" t="s">
        <v>801</v>
      </c>
      <c r="E519" s="7" t="s">
        <v>512</v>
      </c>
      <c r="F519" s="7" t="s">
        <v>1196</v>
      </c>
      <c r="G519" s="9">
        <v>26650</v>
      </c>
      <c r="H519" s="9">
        <v>35990</v>
      </c>
      <c r="I519" s="9" t="s">
        <v>1233</v>
      </c>
      <c r="J519" s="31">
        <v>44268</v>
      </c>
      <c r="K519" s="8">
        <v>1</v>
      </c>
      <c r="L519" s="28">
        <v>0</v>
      </c>
      <c r="M519" s="25" t="b">
        <f t="shared" si="16"/>
        <v>0</v>
      </c>
      <c r="N519" s="25" t="b">
        <f t="shared" si="17"/>
        <v>0</v>
      </c>
    </row>
    <row r="520" spans="1:14" x14ac:dyDescent="0.25">
      <c r="A520" s="8">
        <v>519</v>
      </c>
      <c r="B520" s="7" t="s">
        <v>1814</v>
      </c>
      <c r="C520" s="7" t="s">
        <v>793</v>
      </c>
      <c r="D520" s="8" t="s">
        <v>801</v>
      </c>
      <c r="E520" s="7" t="s">
        <v>512</v>
      </c>
      <c r="F520" s="7" t="s">
        <v>1196</v>
      </c>
      <c r="G520" s="9">
        <v>28399</v>
      </c>
      <c r="H520" s="9">
        <v>38173</v>
      </c>
      <c r="I520" s="9" t="s">
        <v>1233</v>
      </c>
      <c r="J520" s="31">
        <v>39480</v>
      </c>
      <c r="K520" s="8">
        <v>2</v>
      </c>
      <c r="L520" s="28">
        <v>0.04</v>
      </c>
      <c r="M520" s="25" t="b">
        <f t="shared" si="16"/>
        <v>0</v>
      </c>
      <c r="N520" s="25" t="b">
        <f t="shared" si="17"/>
        <v>0</v>
      </c>
    </row>
    <row r="521" spans="1:14" x14ac:dyDescent="0.25">
      <c r="A521" s="8">
        <v>520</v>
      </c>
      <c r="B521" s="7" t="s">
        <v>1815</v>
      </c>
      <c r="C521" s="7" t="s">
        <v>795</v>
      </c>
      <c r="D521" s="8" t="s">
        <v>801</v>
      </c>
      <c r="E521" s="7" t="s">
        <v>512</v>
      </c>
      <c r="F521" s="7" t="s">
        <v>1196</v>
      </c>
      <c r="G521" s="9">
        <v>31312</v>
      </c>
      <c r="H521" s="9">
        <v>39673</v>
      </c>
      <c r="I521" s="9" t="s">
        <v>1233</v>
      </c>
      <c r="J521" s="31">
        <v>57696</v>
      </c>
      <c r="K521" s="8">
        <v>2</v>
      </c>
      <c r="L521" s="28">
        <v>0.04</v>
      </c>
      <c r="M521" s="25" t="b">
        <f t="shared" si="16"/>
        <v>0</v>
      </c>
      <c r="N521" s="25" t="b">
        <f t="shared" si="17"/>
        <v>0</v>
      </c>
    </row>
    <row r="522" spans="1:14" x14ac:dyDescent="0.25">
      <c r="A522" s="8">
        <v>521</v>
      </c>
      <c r="B522" s="7" t="s">
        <v>1816</v>
      </c>
      <c r="C522" s="7" t="s">
        <v>794</v>
      </c>
      <c r="D522" s="8" t="s">
        <v>801</v>
      </c>
      <c r="E522" s="7" t="s">
        <v>512</v>
      </c>
      <c r="F522" s="7" t="s">
        <v>1196</v>
      </c>
      <c r="G522" s="9">
        <v>28696</v>
      </c>
      <c r="H522" s="9">
        <v>40765</v>
      </c>
      <c r="I522" s="9" t="s">
        <v>1233</v>
      </c>
      <c r="J522" s="31">
        <v>93288</v>
      </c>
      <c r="K522" s="8">
        <v>1</v>
      </c>
      <c r="L522" s="28">
        <v>0</v>
      </c>
      <c r="M522" s="25" t="b">
        <f t="shared" si="16"/>
        <v>0</v>
      </c>
      <c r="N522" s="25" t="b">
        <f t="shared" si="17"/>
        <v>1</v>
      </c>
    </row>
    <row r="523" spans="1:14" x14ac:dyDescent="0.25">
      <c r="A523" s="8">
        <v>522</v>
      </c>
      <c r="B523" s="7" t="s">
        <v>1817</v>
      </c>
      <c r="C523" s="7" t="s">
        <v>793</v>
      </c>
      <c r="D523" s="8" t="s">
        <v>801</v>
      </c>
      <c r="E523" s="7" t="s">
        <v>512</v>
      </c>
      <c r="F523" s="7" t="s">
        <v>1197</v>
      </c>
      <c r="G523" s="9">
        <v>31132</v>
      </c>
      <c r="H523" s="9">
        <v>39298</v>
      </c>
      <c r="I523" s="9" t="s">
        <v>1233</v>
      </c>
      <c r="J523" s="31">
        <v>92244</v>
      </c>
      <c r="K523" s="8">
        <v>5</v>
      </c>
      <c r="L523" s="28">
        <v>0.15</v>
      </c>
      <c r="M523" s="25" t="b">
        <f t="shared" si="16"/>
        <v>0</v>
      </c>
      <c r="N523" s="25" t="b">
        <f t="shared" si="17"/>
        <v>0</v>
      </c>
    </row>
    <row r="524" spans="1:14" x14ac:dyDescent="0.25">
      <c r="A524" s="8">
        <v>523</v>
      </c>
      <c r="B524" s="7" t="s">
        <v>1818</v>
      </c>
      <c r="C524" s="7" t="s">
        <v>1229</v>
      </c>
      <c r="D524" s="8" t="s">
        <v>801</v>
      </c>
      <c r="E524" s="7" t="s">
        <v>512</v>
      </c>
      <c r="F524" s="7" t="s">
        <v>1196</v>
      </c>
      <c r="G524" s="9">
        <v>25622</v>
      </c>
      <c r="H524" s="9">
        <v>40399</v>
      </c>
      <c r="I524" s="9" t="s">
        <v>1233</v>
      </c>
      <c r="J524" s="31">
        <v>87240</v>
      </c>
      <c r="K524" s="8">
        <v>5</v>
      </c>
      <c r="L524" s="28">
        <v>0.15</v>
      </c>
      <c r="M524" s="25" t="b">
        <f t="shared" si="16"/>
        <v>0</v>
      </c>
      <c r="N524" s="25" t="b">
        <f t="shared" si="17"/>
        <v>0</v>
      </c>
    </row>
    <row r="525" spans="1:14" x14ac:dyDescent="0.25">
      <c r="A525" s="8">
        <v>524</v>
      </c>
      <c r="B525" s="7" t="s">
        <v>1819</v>
      </c>
      <c r="C525" s="7" t="s">
        <v>793</v>
      </c>
      <c r="D525" s="8" t="s">
        <v>801</v>
      </c>
      <c r="E525" s="7" t="s">
        <v>512</v>
      </c>
      <c r="F525" s="7" t="s">
        <v>1196</v>
      </c>
      <c r="G525" s="9">
        <v>30115</v>
      </c>
      <c r="H525" s="9">
        <v>40414</v>
      </c>
      <c r="I525" s="9" t="s">
        <v>1233</v>
      </c>
      <c r="J525" s="31">
        <v>72084</v>
      </c>
      <c r="K525" s="8">
        <v>2</v>
      </c>
      <c r="L525" s="28">
        <v>0.04</v>
      </c>
      <c r="M525" s="25" t="b">
        <f t="shared" si="16"/>
        <v>0</v>
      </c>
      <c r="N525" s="25" t="b">
        <f t="shared" si="17"/>
        <v>0</v>
      </c>
    </row>
    <row r="526" spans="1:14" x14ac:dyDescent="0.25">
      <c r="A526" s="8">
        <v>525</v>
      </c>
      <c r="B526" s="7" t="s">
        <v>1820</v>
      </c>
      <c r="C526" s="7" t="s">
        <v>794</v>
      </c>
      <c r="D526" s="8" t="s">
        <v>801</v>
      </c>
      <c r="E526" s="7" t="s">
        <v>512</v>
      </c>
      <c r="F526" s="7" t="s">
        <v>1197</v>
      </c>
      <c r="G526" s="9">
        <v>27378</v>
      </c>
      <c r="H526" s="9">
        <v>36028</v>
      </c>
      <c r="I526" s="9">
        <v>37033</v>
      </c>
      <c r="J526" s="31">
        <v>20025.599999999999</v>
      </c>
      <c r="K526" s="8" t="s">
        <v>1233</v>
      </c>
      <c r="L526" s="28">
        <v>0</v>
      </c>
      <c r="M526" s="25" t="b">
        <f t="shared" si="16"/>
        <v>0</v>
      </c>
      <c r="N526" s="25" t="b">
        <f t="shared" si="17"/>
        <v>1</v>
      </c>
    </row>
    <row r="527" spans="1:14" x14ac:dyDescent="0.25">
      <c r="A527" s="8">
        <v>526</v>
      </c>
      <c r="B527" s="7" t="s">
        <v>1821</v>
      </c>
      <c r="C527" s="7" t="s">
        <v>791</v>
      </c>
      <c r="D527" s="8" t="s">
        <v>801</v>
      </c>
      <c r="E527" s="7" t="s">
        <v>512</v>
      </c>
      <c r="F527" s="7" t="s">
        <v>1196</v>
      </c>
      <c r="G527" s="9">
        <v>22875</v>
      </c>
      <c r="H527" s="9">
        <v>36375</v>
      </c>
      <c r="I527" s="9" t="s">
        <v>1233</v>
      </c>
      <c r="J527" s="31">
        <v>85560</v>
      </c>
      <c r="K527" s="8">
        <v>5</v>
      </c>
      <c r="L527" s="28">
        <v>0.15</v>
      </c>
      <c r="M527" s="25" t="b">
        <f t="shared" si="16"/>
        <v>0</v>
      </c>
      <c r="N527" s="25" t="b">
        <f t="shared" si="17"/>
        <v>0</v>
      </c>
    </row>
    <row r="528" spans="1:14" x14ac:dyDescent="0.25">
      <c r="A528" s="8">
        <v>527</v>
      </c>
      <c r="B528" s="7" t="s">
        <v>1822</v>
      </c>
      <c r="C528" s="7" t="s">
        <v>796</v>
      </c>
      <c r="D528" s="8" t="s">
        <v>801</v>
      </c>
      <c r="E528" s="7" t="s">
        <v>512</v>
      </c>
      <c r="F528" s="7" t="s">
        <v>1196</v>
      </c>
      <c r="G528" s="9">
        <v>27649</v>
      </c>
      <c r="H528" s="9">
        <v>36380</v>
      </c>
      <c r="I528" s="9" t="s">
        <v>1233</v>
      </c>
      <c r="J528" s="31">
        <v>43262.400000000001</v>
      </c>
      <c r="K528" s="8">
        <v>5</v>
      </c>
      <c r="L528" s="28">
        <v>0.15</v>
      </c>
      <c r="M528" s="25" t="b">
        <f t="shared" si="16"/>
        <v>0</v>
      </c>
      <c r="N528" s="25" t="b">
        <f t="shared" si="17"/>
        <v>0</v>
      </c>
    </row>
    <row r="529" spans="1:14" x14ac:dyDescent="0.25">
      <c r="A529" s="8">
        <v>528</v>
      </c>
      <c r="B529" s="7" t="s">
        <v>1823</v>
      </c>
      <c r="C529" s="7" t="s">
        <v>1230</v>
      </c>
      <c r="D529" s="8" t="s">
        <v>801</v>
      </c>
      <c r="E529" s="7" t="s">
        <v>512</v>
      </c>
      <c r="F529" s="7" t="s">
        <v>1196</v>
      </c>
      <c r="G529" s="9">
        <v>26424</v>
      </c>
      <c r="H529" s="9">
        <v>36393</v>
      </c>
      <c r="I529" s="9" t="s">
        <v>1233</v>
      </c>
      <c r="J529" s="31">
        <v>79092</v>
      </c>
      <c r="K529" s="8">
        <v>5</v>
      </c>
      <c r="L529" s="28">
        <v>0.15</v>
      </c>
      <c r="M529" s="25" t="b">
        <f t="shared" si="16"/>
        <v>0</v>
      </c>
      <c r="N529" s="25" t="b">
        <f t="shared" si="17"/>
        <v>0</v>
      </c>
    </row>
    <row r="530" spans="1:14" x14ac:dyDescent="0.25">
      <c r="A530" s="8">
        <v>529</v>
      </c>
      <c r="B530" s="7" t="s">
        <v>1824</v>
      </c>
      <c r="C530" s="7" t="s">
        <v>796</v>
      </c>
      <c r="D530" s="8" t="s">
        <v>801</v>
      </c>
      <c r="E530" s="7" t="s">
        <v>512</v>
      </c>
      <c r="F530" s="7" t="s">
        <v>1196</v>
      </c>
      <c r="G530" s="9">
        <v>29796</v>
      </c>
      <c r="H530" s="9">
        <v>37848</v>
      </c>
      <c r="I530" s="9" t="s">
        <v>1233</v>
      </c>
      <c r="J530" s="31">
        <v>92292</v>
      </c>
      <c r="K530" s="8">
        <v>2</v>
      </c>
      <c r="L530" s="28">
        <v>0.04</v>
      </c>
      <c r="M530" s="25" t="b">
        <f t="shared" si="16"/>
        <v>0</v>
      </c>
      <c r="N530" s="25" t="b">
        <f t="shared" si="17"/>
        <v>0</v>
      </c>
    </row>
    <row r="531" spans="1:14" x14ac:dyDescent="0.25">
      <c r="A531" s="8">
        <v>530</v>
      </c>
      <c r="B531" s="7" t="s">
        <v>1825</v>
      </c>
      <c r="C531" s="7" t="s">
        <v>1228</v>
      </c>
      <c r="D531" s="8" t="s">
        <v>801</v>
      </c>
      <c r="E531" s="7" t="s">
        <v>512</v>
      </c>
      <c r="F531" s="7" t="s">
        <v>1196</v>
      </c>
      <c r="G531" s="13">
        <v>27484</v>
      </c>
      <c r="H531" s="13">
        <v>40404</v>
      </c>
      <c r="I531" s="9" t="s">
        <v>1233</v>
      </c>
      <c r="J531" s="31">
        <v>47460</v>
      </c>
      <c r="K531" s="8">
        <v>5</v>
      </c>
      <c r="L531" s="28">
        <v>0.15</v>
      </c>
      <c r="M531" s="25" t="b">
        <f t="shared" si="16"/>
        <v>0</v>
      </c>
      <c r="N531" s="25" t="b">
        <f t="shared" si="17"/>
        <v>0</v>
      </c>
    </row>
    <row r="532" spans="1:14" x14ac:dyDescent="0.25">
      <c r="A532" s="8">
        <v>531</v>
      </c>
      <c r="B532" s="7" t="s">
        <v>1826</v>
      </c>
      <c r="C532" s="7" t="s">
        <v>792</v>
      </c>
      <c r="D532" s="8" t="s">
        <v>801</v>
      </c>
      <c r="E532" s="7" t="s">
        <v>512</v>
      </c>
      <c r="F532" s="7" t="s">
        <v>1197</v>
      </c>
      <c r="G532" s="13">
        <v>31848</v>
      </c>
      <c r="H532" s="13">
        <v>40410</v>
      </c>
      <c r="I532" s="9" t="s">
        <v>1233</v>
      </c>
      <c r="J532" s="31">
        <v>69216</v>
      </c>
      <c r="K532" s="8">
        <v>4</v>
      </c>
      <c r="L532" s="28">
        <v>0.12</v>
      </c>
      <c r="M532" s="25" t="b">
        <f t="shared" si="16"/>
        <v>0</v>
      </c>
      <c r="N532" s="25" t="b">
        <f t="shared" si="17"/>
        <v>0</v>
      </c>
    </row>
    <row r="533" spans="1:14" x14ac:dyDescent="0.25">
      <c r="A533" s="8">
        <v>532</v>
      </c>
      <c r="B533" s="7" t="s">
        <v>1827</v>
      </c>
      <c r="C533" s="7" t="s">
        <v>791</v>
      </c>
      <c r="D533" s="8" t="s">
        <v>801</v>
      </c>
      <c r="E533" s="7" t="s">
        <v>512</v>
      </c>
      <c r="F533" s="7" t="s">
        <v>1197</v>
      </c>
      <c r="G533" s="13">
        <v>29786</v>
      </c>
      <c r="H533" s="13">
        <v>40421</v>
      </c>
      <c r="I533" s="9" t="s">
        <v>1233</v>
      </c>
      <c r="J533" s="31">
        <v>59226</v>
      </c>
      <c r="K533" s="8">
        <v>5</v>
      </c>
      <c r="L533" s="28">
        <v>0.15</v>
      </c>
      <c r="M533" s="25" t="b">
        <f t="shared" si="16"/>
        <v>0</v>
      </c>
      <c r="N533" s="25" t="b">
        <f t="shared" si="17"/>
        <v>0</v>
      </c>
    </row>
    <row r="534" spans="1:14" x14ac:dyDescent="0.25">
      <c r="A534" s="8">
        <v>533</v>
      </c>
      <c r="B534" s="7" t="s">
        <v>1828</v>
      </c>
      <c r="C534" s="7" t="s">
        <v>1230</v>
      </c>
      <c r="D534" s="8" t="s">
        <v>801</v>
      </c>
      <c r="E534" s="7" t="s">
        <v>512</v>
      </c>
      <c r="F534" s="7" t="s">
        <v>1196</v>
      </c>
      <c r="G534" s="9">
        <v>28582</v>
      </c>
      <c r="H534" s="9">
        <v>39703</v>
      </c>
      <c r="I534" s="9" t="s">
        <v>1233</v>
      </c>
      <c r="J534" s="31">
        <v>55332</v>
      </c>
      <c r="K534" s="8">
        <v>4</v>
      </c>
      <c r="L534" s="28">
        <v>0.12</v>
      </c>
      <c r="M534" s="25" t="b">
        <f t="shared" si="16"/>
        <v>0</v>
      </c>
      <c r="N534" s="25" t="b">
        <f t="shared" si="17"/>
        <v>0</v>
      </c>
    </row>
    <row r="535" spans="1:14" x14ac:dyDescent="0.25">
      <c r="A535" s="8">
        <v>534</v>
      </c>
      <c r="B535" s="7" t="s">
        <v>1829</v>
      </c>
      <c r="C535" s="7" t="s">
        <v>796</v>
      </c>
      <c r="D535" s="8" t="s">
        <v>801</v>
      </c>
      <c r="E535" s="7" t="s">
        <v>512</v>
      </c>
      <c r="F535" s="7" t="s">
        <v>1196</v>
      </c>
      <c r="G535" s="9">
        <v>28047</v>
      </c>
      <c r="H535" s="9">
        <v>40815</v>
      </c>
      <c r="I535" s="9" t="s">
        <v>1233</v>
      </c>
      <c r="J535" s="31">
        <v>65400</v>
      </c>
      <c r="K535" s="8">
        <v>5</v>
      </c>
      <c r="L535" s="28">
        <v>0.15</v>
      </c>
      <c r="M535" s="25" t="b">
        <f t="shared" si="16"/>
        <v>0</v>
      </c>
      <c r="N535" s="25" t="b">
        <f t="shared" si="17"/>
        <v>0</v>
      </c>
    </row>
    <row r="536" spans="1:14" x14ac:dyDescent="0.25">
      <c r="A536" s="8">
        <v>535</v>
      </c>
      <c r="B536" s="7" t="s">
        <v>1830</v>
      </c>
      <c r="C536" s="7" t="s">
        <v>795</v>
      </c>
      <c r="D536" s="8" t="s">
        <v>801</v>
      </c>
      <c r="E536" s="7" t="s">
        <v>512</v>
      </c>
      <c r="F536" s="7" t="s">
        <v>1196</v>
      </c>
      <c r="G536" s="9">
        <v>29977</v>
      </c>
      <c r="H536" s="9">
        <v>39335</v>
      </c>
      <c r="I536" s="9" t="s">
        <v>1233</v>
      </c>
      <c r="J536" s="31">
        <v>75225.600000000006</v>
      </c>
      <c r="K536" s="8">
        <v>2</v>
      </c>
      <c r="L536" s="28">
        <v>0.04</v>
      </c>
      <c r="M536" s="25" t="b">
        <f t="shared" si="16"/>
        <v>0</v>
      </c>
      <c r="N536" s="25" t="b">
        <f t="shared" si="17"/>
        <v>0</v>
      </c>
    </row>
    <row r="537" spans="1:14" x14ac:dyDescent="0.25">
      <c r="A537" s="8">
        <v>536</v>
      </c>
      <c r="B537" s="7" t="s">
        <v>1831</v>
      </c>
      <c r="C537" s="7" t="s">
        <v>792</v>
      </c>
      <c r="D537" s="8" t="s">
        <v>801</v>
      </c>
      <c r="E537" s="7" t="s">
        <v>512</v>
      </c>
      <c r="F537" s="7" t="s">
        <v>1197</v>
      </c>
      <c r="G537" s="9">
        <v>25674</v>
      </c>
      <c r="H537" s="9">
        <v>38980</v>
      </c>
      <c r="I537" s="9" t="s">
        <v>1233</v>
      </c>
      <c r="J537" s="31">
        <v>29208</v>
      </c>
      <c r="K537" s="8">
        <v>4</v>
      </c>
      <c r="L537" s="28">
        <v>0.12</v>
      </c>
      <c r="M537" s="25" t="b">
        <f t="shared" si="16"/>
        <v>0</v>
      </c>
      <c r="N537" s="25" t="b">
        <f t="shared" si="17"/>
        <v>0</v>
      </c>
    </row>
    <row r="538" spans="1:14" x14ac:dyDescent="0.25">
      <c r="A538" s="8">
        <v>537</v>
      </c>
      <c r="B538" s="7" t="s">
        <v>1832</v>
      </c>
      <c r="C538" s="7" t="s">
        <v>791</v>
      </c>
      <c r="D538" s="8" t="s">
        <v>801</v>
      </c>
      <c r="E538" s="7" t="s">
        <v>512</v>
      </c>
      <c r="F538" s="7" t="s">
        <v>1197</v>
      </c>
      <c r="G538" s="9">
        <v>24506</v>
      </c>
      <c r="H538" s="9">
        <v>38986</v>
      </c>
      <c r="I538" s="9" t="s">
        <v>1233</v>
      </c>
      <c r="J538" s="31">
        <v>43476</v>
      </c>
      <c r="K538" s="8">
        <v>2</v>
      </c>
      <c r="L538" s="28">
        <v>0.04</v>
      </c>
      <c r="M538" s="25" t="b">
        <f t="shared" si="16"/>
        <v>0</v>
      </c>
      <c r="N538" s="25" t="b">
        <f t="shared" si="17"/>
        <v>0</v>
      </c>
    </row>
    <row r="539" spans="1:14" x14ac:dyDescent="0.25">
      <c r="A539" s="8">
        <v>538</v>
      </c>
      <c r="B539" s="7" t="s">
        <v>1833</v>
      </c>
      <c r="C539" s="7" t="s">
        <v>1229</v>
      </c>
      <c r="D539" s="8" t="s">
        <v>801</v>
      </c>
      <c r="E539" s="7" t="s">
        <v>512</v>
      </c>
      <c r="F539" s="7" t="s">
        <v>1196</v>
      </c>
      <c r="G539" s="9">
        <v>29250</v>
      </c>
      <c r="H539" s="9">
        <v>36787</v>
      </c>
      <c r="I539" s="9" t="s">
        <v>1233</v>
      </c>
      <c r="J539" s="31">
        <v>107568</v>
      </c>
      <c r="K539" s="8">
        <v>4</v>
      </c>
      <c r="L539" s="28">
        <v>0.12</v>
      </c>
      <c r="M539" s="25" t="b">
        <f t="shared" si="16"/>
        <v>0</v>
      </c>
      <c r="N539" s="25" t="b">
        <f t="shared" si="17"/>
        <v>0</v>
      </c>
    </row>
    <row r="540" spans="1:14" x14ac:dyDescent="0.25">
      <c r="A540" s="8">
        <v>539</v>
      </c>
      <c r="B540" s="7" t="s">
        <v>1834</v>
      </c>
      <c r="C540" s="7" t="s">
        <v>792</v>
      </c>
      <c r="D540" s="8" t="s">
        <v>801</v>
      </c>
      <c r="E540" s="7" t="s">
        <v>512</v>
      </c>
      <c r="F540" s="7" t="s">
        <v>1197</v>
      </c>
      <c r="G540" s="9">
        <v>26217</v>
      </c>
      <c r="H540" s="9">
        <v>37138</v>
      </c>
      <c r="I540" s="9" t="s">
        <v>1233</v>
      </c>
      <c r="J540" s="31">
        <v>34956</v>
      </c>
      <c r="K540" s="8">
        <v>1</v>
      </c>
      <c r="L540" s="28">
        <v>0</v>
      </c>
      <c r="M540" s="25" t="b">
        <f t="shared" si="16"/>
        <v>0</v>
      </c>
      <c r="N540" s="25" t="b">
        <f t="shared" si="17"/>
        <v>0</v>
      </c>
    </row>
    <row r="541" spans="1:14" x14ac:dyDescent="0.25">
      <c r="A541" s="8">
        <v>540</v>
      </c>
      <c r="B541" s="7" t="s">
        <v>1835</v>
      </c>
      <c r="C541" s="7" t="s">
        <v>795</v>
      </c>
      <c r="D541" s="8" t="s">
        <v>801</v>
      </c>
      <c r="E541" s="7" t="s">
        <v>512</v>
      </c>
      <c r="F541" s="7" t="s">
        <v>1196</v>
      </c>
      <c r="G541" s="9">
        <v>27166</v>
      </c>
      <c r="H541" s="9">
        <v>37526</v>
      </c>
      <c r="I541" s="9" t="s">
        <v>1233</v>
      </c>
      <c r="J541" s="31">
        <v>73896</v>
      </c>
      <c r="K541" s="8" t="s">
        <v>1233</v>
      </c>
      <c r="L541" s="28">
        <v>0</v>
      </c>
      <c r="M541" s="25" t="b">
        <f t="shared" si="16"/>
        <v>0</v>
      </c>
      <c r="N541" s="25" t="b">
        <f t="shared" si="17"/>
        <v>0</v>
      </c>
    </row>
    <row r="542" spans="1:14" x14ac:dyDescent="0.25">
      <c r="A542" s="8">
        <v>541</v>
      </c>
      <c r="B542" s="7" t="s">
        <v>1836</v>
      </c>
      <c r="C542" s="7" t="s">
        <v>1228</v>
      </c>
      <c r="D542" s="8" t="s">
        <v>801</v>
      </c>
      <c r="E542" s="7" t="s">
        <v>512</v>
      </c>
      <c r="F542" s="7" t="s">
        <v>1196</v>
      </c>
      <c r="G542" s="9">
        <v>27758</v>
      </c>
      <c r="H542" s="9">
        <v>40438</v>
      </c>
      <c r="I542" s="9" t="s">
        <v>1233</v>
      </c>
      <c r="J542" s="31">
        <v>70980</v>
      </c>
      <c r="K542" s="8">
        <v>4</v>
      </c>
      <c r="L542" s="28">
        <v>0.12</v>
      </c>
      <c r="M542" s="25" t="b">
        <f t="shared" si="16"/>
        <v>0</v>
      </c>
      <c r="N542" s="25" t="b">
        <f t="shared" si="17"/>
        <v>0</v>
      </c>
    </row>
    <row r="543" spans="1:14" x14ac:dyDescent="0.25">
      <c r="A543" s="8">
        <v>542</v>
      </c>
      <c r="B543" s="7" t="s">
        <v>1837</v>
      </c>
      <c r="C543" s="7" t="s">
        <v>794</v>
      </c>
      <c r="D543" s="8" t="s">
        <v>801</v>
      </c>
      <c r="E543" s="7" t="s">
        <v>512</v>
      </c>
      <c r="F543" s="7" t="s">
        <v>1196</v>
      </c>
      <c r="G543" s="9">
        <v>28059</v>
      </c>
      <c r="H543" s="9">
        <v>39742</v>
      </c>
      <c r="I543" s="9" t="s">
        <v>1233</v>
      </c>
      <c r="J543" s="31">
        <v>27624</v>
      </c>
      <c r="K543" s="8">
        <v>4</v>
      </c>
      <c r="L543" s="28">
        <v>0.12</v>
      </c>
      <c r="M543" s="25" t="b">
        <f t="shared" si="16"/>
        <v>0</v>
      </c>
      <c r="N543" s="25" t="b">
        <f t="shared" si="17"/>
        <v>1</v>
      </c>
    </row>
    <row r="544" spans="1:14" x14ac:dyDescent="0.25">
      <c r="A544" s="8">
        <v>543</v>
      </c>
      <c r="B544" s="7" t="s">
        <v>1838</v>
      </c>
      <c r="C544" s="7" t="s">
        <v>795</v>
      </c>
      <c r="D544" s="8" t="s">
        <v>801</v>
      </c>
      <c r="E544" s="7" t="s">
        <v>512</v>
      </c>
      <c r="F544" s="7" t="s">
        <v>1197</v>
      </c>
      <c r="G544" s="9">
        <v>26075</v>
      </c>
      <c r="H544" s="9">
        <v>40820</v>
      </c>
      <c r="I544" s="9" t="s">
        <v>1233</v>
      </c>
      <c r="J544" s="31">
        <v>63300</v>
      </c>
      <c r="K544" s="8">
        <v>1</v>
      </c>
      <c r="L544" s="28">
        <v>0</v>
      </c>
      <c r="M544" s="25" t="b">
        <f t="shared" si="16"/>
        <v>0</v>
      </c>
      <c r="N544" s="25" t="b">
        <f t="shared" si="17"/>
        <v>0</v>
      </c>
    </row>
    <row r="545" spans="1:14" x14ac:dyDescent="0.25">
      <c r="A545" s="8">
        <v>544</v>
      </c>
      <c r="B545" s="7" t="s">
        <v>1839</v>
      </c>
      <c r="C545" s="7" t="s">
        <v>793</v>
      </c>
      <c r="D545" s="8" t="s">
        <v>801</v>
      </c>
      <c r="E545" s="7" t="s">
        <v>512</v>
      </c>
      <c r="F545" s="7" t="s">
        <v>1196</v>
      </c>
      <c r="G545" s="9">
        <v>31494</v>
      </c>
      <c r="H545" s="9">
        <v>40831</v>
      </c>
      <c r="I545" s="9" t="s">
        <v>1233</v>
      </c>
      <c r="J545" s="31">
        <v>95280</v>
      </c>
      <c r="K545" s="8">
        <v>4</v>
      </c>
      <c r="L545" s="28">
        <v>0.12</v>
      </c>
      <c r="M545" s="25" t="b">
        <f t="shared" si="16"/>
        <v>0</v>
      </c>
      <c r="N545" s="25" t="b">
        <f t="shared" si="17"/>
        <v>0</v>
      </c>
    </row>
    <row r="546" spans="1:14" x14ac:dyDescent="0.25">
      <c r="A546" s="8">
        <v>545</v>
      </c>
      <c r="B546" s="7" t="s">
        <v>1840</v>
      </c>
      <c r="C546" s="7" t="s">
        <v>792</v>
      </c>
      <c r="D546" s="8" t="s">
        <v>801</v>
      </c>
      <c r="E546" s="7" t="s">
        <v>512</v>
      </c>
      <c r="F546" s="7" t="s">
        <v>1197</v>
      </c>
      <c r="G546" s="9">
        <v>26662</v>
      </c>
      <c r="H546" s="9">
        <v>39372</v>
      </c>
      <c r="I546" s="9" t="s">
        <v>1233</v>
      </c>
      <c r="J546" s="31">
        <v>60684</v>
      </c>
      <c r="K546" s="8">
        <v>4</v>
      </c>
      <c r="L546" s="28">
        <v>0.12</v>
      </c>
      <c r="M546" s="25" t="b">
        <f t="shared" si="16"/>
        <v>0</v>
      </c>
      <c r="N546" s="25" t="b">
        <f t="shared" si="17"/>
        <v>0</v>
      </c>
    </row>
    <row r="547" spans="1:14" x14ac:dyDescent="0.25">
      <c r="A547" s="8">
        <v>546</v>
      </c>
      <c r="B547" s="7" t="s">
        <v>1841</v>
      </c>
      <c r="C547" s="7" t="s">
        <v>793</v>
      </c>
      <c r="D547" s="8" t="s">
        <v>801</v>
      </c>
      <c r="E547" s="7" t="s">
        <v>512</v>
      </c>
      <c r="F547" s="7" t="s">
        <v>1197</v>
      </c>
      <c r="G547" s="9">
        <v>27661</v>
      </c>
      <c r="H547" s="9">
        <v>36084</v>
      </c>
      <c r="I547" s="9" t="s">
        <v>1233</v>
      </c>
      <c r="J547" s="31">
        <v>54900</v>
      </c>
      <c r="K547" s="8">
        <v>5</v>
      </c>
      <c r="L547" s="28">
        <v>0.15</v>
      </c>
      <c r="M547" s="25" t="b">
        <f t="shared" si="16"/>
        <v>0</v>
      </c>
      <c r="N547" s="25" t="b">
        <f t="shared" si="17"/>
        <v>0</v>
      </c>
    </row>
    <row r="548" spans="1:14" x14ac:dyDescent="0.25">
      <c r="A548" s="8">
        <v>547</v>
      </c>
      <c r="B548" s="7" t="s">
        <v>1842</v>
      </c>
      <c r="C548" s="7" t="s">
        <v>794</v>
      </c>
      <c r="D548" s="8" t="s">
        <v>801</v>
      </c>
      <c r="E548" s="7" t="s">
        <v>512</v>
      </c>
      <c r="F548" s="7" t="s">
        <v>1196</v>
      </c>
      <c r="G548" s="9">
        <v>27881</v>
      </c>
      <c r="H548" s="9">
        <v>36086</v>
      </c>
      <c r="I548" s="9" t="s">
        <v>1233</v>
      </c>
      <c r="J548" s="31">
        <v>57024</v>
      </c>
      <c r="K548" s="8">
        <v>1</v>
      </c>
      <c r="L548" s="28">
        <v>0</v>
      </c>
      <c r="M548" s="25" t="b">
        <f t="shared" si="16"/>
        <v>0</v>
      </c>
      <c r="N548" s="25" t="b">
        <f t="shared" si="17"/>
        <v>1</v>
      </c>
    </row>
    <row r="549" spans="1:14" x14ac:dyDescent="0.25">
      <c r="A549" s="8">
        <v>548</v>
      </c>
      <c r="B549" s="7" t="s">
        <v>1843</v>
      </c>
      <c r="C549" s="7" t="s">
        <v>792</v>
      </c>
      <c r="D549" s="8" t="s">
        <v>801</v>
      </c>
      <c r="E549" s="7" t="s">
        <v>512</v>
      </c>
      <c r="F549" s="7" t="s">
        <v>1196</v>
      </c>
      <c r="G549" s="9">
        <v>28051</v>
      </c>
      <c r="H549" s="9">
        <v>36088</v>
      </c>
      <c r="I549" s="9">
        <v>37839</v>
      </c>
      <c r="J549" s="31">
        <v>65496</v>
      </c>
      <c r="K549" s="8">
        <v>4</v>
      </c>
      <c r="L549" s="28">
        <v>0.12</v>
      </c>
      <c r="M549" s="25" t="b">
        <f t="shared" si="16"/>
        <v>0</v>
      </c>
      <c r="N549" s="25" t="b">
        <f t="shared" si="17"/>
        <v>0</v>
      </c>
    </row>
    <row r="550" spans="1:14" x14ac:dyDescent="0.25">
      <c r="A550" s="8">
        <v>549</v>
      </c>
      <c r="B550" s="7" t="s">
        <v>1844</v>
      </c>
      <c r="C550" s="7" t="s">
        <v>1230</v>
      </c>
      <c r="D550" s="8" t="s">
        <v>801</v>
      </c>
      <c r="E550" s="7" t="s">
        <v>512</v>
      </c>
      <c r="F550" s="7" t="s">
        <v>1196</v>
      </c>
      <c r="G550" s="9">
        <v>30077</v>
      </c>
      <c r="H550" s="9">
        <v>39362</v>
      </c>
      <c r="I550" s="9" t="s">
        <v>1233</v>
      </c>
      <c r="J550" s="31">
        <v>50424</v>
      </c>
      <c r="K550" s="8">
        <v>5</v>
      </c>
      <c r="L550" s="28">
        <v>0.15</v>
      </c>
      <c r="M550" s="25" t="b">
        <f t="shared" si="16"/>
        <v>0</v>
      </c>
      <c r="N550" s="25" t="b">
        <f t="shared" si="17"/>
        <v>0</v>
      </c>
    </row>
    <row r="551" spans="1:14" x14ac:dyDescent="0.25">
      <c r="A551" s="8">
        <v>550</v>
      </c>
      <c r="B551" s="7" t="s">
        <v>1845</v>
      </c>
      <c r="C551" s="7" t="s">
        <v>795</v>
      </c>
      <c r="D551" s="8" t="s">
        <v>801</v>
      </c>
      <c r="E551" s="7" t="s">
        <v>512</v>
      </c>
      <c r="F551" s="7" t="s">
        <v>1196</v>
      </c>
      <c r="G551" s="9">
        <v>31492</v>
      </c>
      <c r="H551" s="9">
        <v>39728</v>
      </c>
      <c r="I551" s="9" t="s">
        <v>1233</v>
      </c>
      <c r="J551" s="31">
        <v>54678</v>
      </c>
      <c r="K551" s="8">
        <v>1</v>
      </c>
      <c r="L551" s="28">
        <v>0</v>
      </c>
      <c r="M551" s="25" t="b">
        <f t="shared" si="16"/>
        <v>0</v>
      </c>
      <c r="N551" s="25" t="b">
        <f t="shared" si="17"/>
        <v>0</v>
      </c>
    </row>
    <row r="552" spans="1:14" x14ac:dyDescent="0.25">
      <c r="A552" s="8">
        <v>551</v>
      </c>
      <c r="B552" s="7" t="s">
        <v>1846</v>
      </c>
      <c r="C552" s="7" t="s">
        <v>1228</v>
      </c>
      <c r="D552" s="8" t="s">
        <v>801</v>
      </c>
      <c r="E552" s="7" t="s">
        <v>512</v>
      </c>
      <c r="F552" s="7" t="s">
        <v>1196</v>
      </c>
      <c r="G552" s="9">
        <v>30563</v>
      </c>
      <c r="H552" s="9">
        <v>40477</v>
      </c>
      <c r="I552" s="9" t="s">
        <v>1233</v>
      </c>
      <c r="J552" s="31">
        <v>75847.199999999997</v>
      </c>
      <c r="K552" s="8">
        <v>1</v>
      </c>
      <c r="L552" s="28">
        <v>0</v>
      </c>
      <c r="M552" s="25" t="b">
        <f t="shared" si="16"/>
        <v>0</v>
      </c>
      <c r="N552" s="25" t="b">
        <f t="shared" si="17"/>
        <v>0</v>
      </c>
    </row>
    <row r="553" spans="1:14" x14ac:dyDescent="0.25">
      <c r="A553" s="8">
        <v>552</v>
      </c>
      <c r="B553" s="7" t="s">
        <v>1847</v>
      </c>
      <c r="C553" s="7" t="s">
        <v>795</v>
      </c>
      <c r="D553" s="8" t="s">
        <v>801</v>
      </c>
      <c r="E553" s="7" t="s">
        <v>512</v>
      </c>
      <c r="F553" s="7" t="s">
        <v>1196</v>
      </c>
      <c r="G553" s="9">
        <v>30513</v>
      </c>
      <c r="H553" s="9">
        <v>39772</v>
      </c>
      <c r="I553" s="9" t="s">
        <v>1233</v>
      </c>
      <c r="J553" s="31">
        <v>103176</v>
      </c>
      <c r="K553" s="8">
        <v>2</v>
      </c>
      <c r="L553" s="28">
        <v>0.04</v>
      </c>
      <c r="M553" s="25" t="b">
        <f t="shared" si="16"/>
        <v>0</v>
      </c>
      <c r="N553" s="25" t="b">
        <f t="shared" si="17"/>
        <v>0</v>
      </c>
    </row>
    <row r="554" spans="1:14" x14ac:dyDescent="0.25">
      <c r="A554" s="8">
        <v>553</v>
      </c>
      <c r="B554" s="7" t="s">
        <v>1848</v>
      </c>
      <c r="C554" s="7" t="s">
        <v>791</v>
      </c>
      <c r="D554" s="8" t="s">
        <v>801</v>
      </c>
      <c r="E554" s="7" t="s">
        <v>512</v>
      </c>
      <c r="F554" s="7" t="s">
        <v>1196</v>
      </c>
      <c r="G554" s="9">
        <v>26491</v>
      </c>
      <c r="H554" s="9">
        <v>37568</v>
      </c>
      <c r="I554" s="9" t="s">
        <v>1233</v>
      </c>
      <c r="J554" s="31">
        <v>54120</v>
      </c>
      <c r="K554" s="8">
        <v>2</v>
      </c>
      <c r="L554" s="28">
        <v>0.04</v>
      </c>
      <c r="M554" s="25" t="b">
        <f t="shared" si="16"/>
        <v>0</v>
      </c>
      <c r="N554" s="25" t="b">
        <f t="shared" si="17"/>
        <v>0</v>
      </c>
    </row>
    <row r="555" spans="1:14" x14ac:dyDescent="0.25">
      <c r="A555" s="8">
        <v>554</v>
      </c>
      <c r="B555" s="7" t="s">
        <v>1849</v>
      </c>
      <c r="C555" s="7" t="s">
        <v>792</v>
      </c>
      <c r="D555" s="8" t="s">
        <v>801</v>
      </c>
      <c r="E555" s="7" t="s">
        <v>512</v>
      </c>
      <c r="F555" s="7" t="s">
        <v>1197</v>
      </c>
      <c r="G555" s="9">
        <v>31576</v>
      </c>
      <c r="H555" s="9">
        <v>39047</v>
      </c>
      <c r="I555" s="9" t="s">
        <v>1233</v>
      </c>
      <c r="J555" s="31">
        <v>79056</v>
      </c>
      <c r="K555" s="8">
        <v>5</v>
      </c>
      <c r="L555" s="28">
        <v>0.15</v>
      </c>
      <c r="M555" s="25" t="b">
        <f t="shared" si="16"/>
        <v>0</v>
      </c>
      <c r="N555" s="25" t="b">
        <f t="shared" si="17"/>
        <v>0</v>
      </c>
    </row>
    <row r="556" spans="1:14" x14ac:dyDescent="0.25">
      <c r="A556" s="8">
        <v>555</v>
      </c>
      <c r="B556" s="7" t="s">
        <v>1850</v>
      </c>
      <c r="C556" s="7" t="s">
        <v>1229</v>
      </c>
      <c r="D556" s="8" t="s">
        <v>801</v>
      </c>
      <c r="E556" s="7" t="s">
        <v>512</v>
      </c>
      <c r="F556" s="7" t="s">
        <v>1196</v>
      </c>
      <c r="G556" s="9">
        <v>31366</v>
      </c>
      <c r="H556" s="9">
        <v>40137</v>
      </c>
      <c r="I556" s="9" t="s">
        <v>1233</v>
      </c>
      <c r="J556" s="31">
        <v>65028</v>
      </c>
      <c r="K556" s="8">
        <v>4</v>
      </c>
      <c r="L556" s="28">
        <v>0.12</v>
      </c>
      <c r="M556" s="25" t="b">
        <f t="shared" si="16"/>
        <v>0</v>
      </c>
      <c r="N556" s="25" t="b">
        <f t="shared" si="17"/>
        <v>0</v>
      </c>
    </row>
    <row r="557" spans="1:14" x14ac:dyDescent="0.25">
      <c r="A557" s="8">
        <v>556</v>
      </c>
      <c r="B557" s="7" t="s">
        <v>1851</v>
      </c>
      <c r="C557" s="7" t="s">
        <v>792</v>
      </c>
      <c r="D557" s="8" t="s">
        <v>801</v>
      </c>
      <c r="E557" s="7" t="s">
        <v>512</v>
      </c>
      <c r="F557" s="7" t="s">
        <v>1196</v>
      </c>
      <c r="G557" s="9">
        <v>29748</v>
      </c>
      <c r="H557" s="9">
        <v>39809</v>
      </c>
      <c r="I557" s="9" t="s">
        <v>1233</v>
      </c>
      <c r="J557" s="31">
        <v>70380</v>
      </c>
      <c r="K557" s="8">
        <v>4</v>
      </c>
      <c r="L557" s="28">
        <v>0.12</v>
      </c>
      <c r="M557" s="25" t="b">
        <f t="shared" si="16"/>
        <v>0</v>
      </c>
      <c r="N557" s="25" t="b">
        <f t="shared" si="17"/>
        <v>0</v>
      </c>
    </row>
    <row r="558" spans="1:14" x14ac:dyDescent="0.25">
      <c r="A558" s="8">
        <v>557</v>
      </c>
      <c r="B558" s="7" t="s">
        <v>1852</v>
      </c>
      <c r="C558" s="7" t="s">
        <v>793</v>
      </c>
      <c r="D558" s="8" t="s">
        <v>801</v>
      </c>
      <c r="E558" s="7" t="s">
        <v>512</v>
      </c>
      <c r="F558" s="7" t="s">
        <v>1196</v>
      </c>
      <c r="G558" s="9">
        <v>29419</v>
      </c>
      <c r="H558" s="9">
        <v>40878</v>
      </c>
      <c r="I558" s="9" t="s">
        <v>1233</v>
      </c>
      <c r="J558" s="31">
        <v>86016</v>
      </c>
      <c r="K558" s="8">
        <v>4</v>
      </c>
      <c r="L558" s="28">
        <v>0.12</v>
      </c>
      <c r="M558" s="25" t="b">
        <f t="shared" si="16"/>
        <v>0</v>
      </c>
      <c r="N558" s="25" t="b">
        <f t="shared" si="17"/>
        <v>0</v>
      </c>
    </row>
    <row r="559" spans="1:14" x14ac:dyDescent="0.25">
      <c r="A559" s="8">
        <v>558</v>
      </c>
      <c r="B559" s="7" t="s">
        <v>1853</v>
      </c>
      <c r="C559" s="7" t="s">
        <v>794</v>
      </c>
      <c r="D559" s="8" t="s">
        <v>801</v>
      </c>
      <c r="E559" s="7" t="s">
        <v>1202</v>
      </c>
      <c r="F559" s="7" t="s">
        <v>1196</v>
      </c>
      <c r="G559" s="9">
        <v>27988</v>
      </c>
      <c r="H559" s="9">
        <v>40883</v>
      </c>
      <c r="I559" s="9" t="s">
        <v>1233</v>
      </c>
      <c r="J559" s="31">
        <v>61008</v>
      </c>
      <c r="K559" s="8">
        <v>4</v>
      </c>
      <c r="L559" s="28">
        <v>0.12</v>
      </c>
      <c r="M559" s="25" t="b">
        <f t="shared" si="16"/>
        <v>0</v>
      </c>
      <c r="N559" s="25" t="b">
        <f t="shared" si="17"/>
        <v>1</v>
      </c>
    </row>
    <row r="560" spans="1:14" x14ac:dyDescent="0.25">
      <c r="A560" s="8">
        <v>559</v>
      </c>
      <c r="B560" s="7" t="s">
        <v>1854</v>
      </c>
      <c r="C560" s="7" t="s">
        <v>795</v>
      </c>
      <c r="D560" s="8" t="s">
        <v>801</v>
      </c>
      <c r="E560" s="7" t="s">
        <v>1202</v>
      </c>
      <c r="F560" s="7" t="s">
        <v>1196</v>
      </c>
      <c r="G560" s="9">
        <v>30351</v>
      </c>
      <c r="H560" s="9">
        <v>41254</v>
      </c>
      <c r="I560" s="9" t="s">
        <v>1233</v>
      </c>
      <c r="J560" s="31">
        <v>53664</v>
      </c>
      <c r="K560" s="8">
        <v>2</v>
      </c>
      <c r="L560" s="28">
        <v>0.04</v>
      </c>
      <c r="M560" s="25" t="b">
        <f t="shared" si="16"/>
        <v>0</v>
      </c>
      <c r="N560" s="25" t="b">
        <f t="shared" si="17"/>
        <v>0</v>
      </c>
    </row>
    <row r="561" spans="1:14" x14ac:dyDescent="0.25">
      <c r="A561" s="8">
        <v>560</v>
      </c>
      <c r="B561" s="7" t="s">
        <v>1855</v>
      </c>
      <c r="C561" s="7" t="s">
        <v>793</v>
      </c>
      <c r="D561" s="8" t="s">
        <v>801</v>
      </c>
      <c r="E561" s="7" t="s">
        <v>1202</v>
      </c>
      <c r="F561" s="7" t="s">
        <v>1196</v>
      </c>
      <c r="G561" s="9">
        <v>30434</v>
      </c>
      <c r="H561" s="9">
        <v>39807</v>
      </c>
      <c r="I561" s="9" t="s">
        <v>1233</v>
      </c>
      <c r="J561" s="31">
        <v>106584</v>
      </c>
      <c r="K561" s="8">
        <v>2</v>
      </c>
      <c r="L561" s="28">
        <v>0.04</v>
      </c>
      <c r="M561" s="25" t="b">
        <f t="shared" si="16"/>
        <v>0</v>
      </c>
      <c r="N561" s="25" t="b">
        <f t="shared" si="17"/>
        <v>0</v>
      </c>
    </row>
    <row r="562" spans="1:14" x14ac:dyDescent="0.25">
      <c r="A562" s="8">
        <v>561</v>
      </c>
      <c r="B562" s="7" t="s">
        <v>1856</v>
      </c>
      <c r="C562" s="7" t="s">
        <v>792</v>
      </c>
      <c r="D562" s="8" t="s">
        <v>801</v>
      </c>
      <c r="E562" s="7" t="s">
        <v>1202</v>
      </c>
      <c r="F562" s="7" t="s">
        <v>1197</v>
      </c>
      <c r="G562" s="9">
        <v>28907</v>
      </c>
      <c r="H562" s="9">
        <v>36136</v>
      </c>
      <c r="I562" s="9" t="s">
        <v>1233</v>
      </c>
      <c r="J562" s="31">
        <v>54000</v>
      </c>
      <c r="K562" s="8">
        <v>4</v>
      </c>
      <c r="L562" s="28">
        <v>0.12</v>
      </c>
      <c r="M562" s="25" t="b">
        <f t="shared" si="16"/>
        <v>0</v>
      </c>
      <c r="N562" s="25" t="b">
        <f t="shared" si="17"/>
        <v>0</v>
      </c>
    </row>
    <row r="563" spans="1:14" x14ac:dyDescent="0.25">
      <c r="A563" s="8">
        <v>562</v>
      </c>
      <c r="B563" s="7" t="s">
        <v>1857</v>
      </c>
      <c r="C563" s="7" t="s">
        <v>791</v>
      </c>
      <c r="D563" s="8" t="s">
        <v>801</v>
      </c>
      <c r="E563" s="7" t="s">
        <v>512</v>
      </c>
      <c r="F563" s="7" t="s">
        <v>1196</v>
      </c>
      <c r="G563" s="9">
        <v>26169</v>
      </c>
      <c r="H563" s="9">
        <v>37249</v>
      </c>
      <c r="I563" s="9" t="s">
        <v>1233</v>
      </c>
      <c r="J563" s="31">
        <v>15054</v>
      </c>
      <c r="K563" s="8">
        <v>4</v>
      </c>
      <c r="L563" s="28">
        <v>0.12</v>
      </c>
      <c r="M563" s="25" t="b">
        <f t="shared" si="16"/>
        <v>0</v>
      </c>
      <c r="N563" s="25" t="b">
        <f t="shared" si="17"/>
        <v>0</v>
      </c>
    </row>
    <row r="564" spans="1:14" x14ac:dyDescent="0.25">
      <c r="A564" s="8">
        <v>563</v>
      </c>
      <c r="B564" s="7" t="s">
        <v>1858</v>
      </c>
      <c r="C564" s="7" t="s">
        <v>793</v>
      </c>
      <c r="D564" s="8" t="s">
        <v>801</v>
      </c>
      <c r="E564" s="7" t="s">
        <v>512</v>
      </c>
      <c r="F564" s="7" t="s">
        <v>1196</v>
      </c>
      <c r="G564" s="9">
        <v>31687</v>
      </c>
      <c r="H564" s="9">
        <v>39446</v>
      </c>
      <c r="I564" s="9" t="s">
        <v>1233</v>
      </c>
      <c r="J564" s="31">
        <v>53580</v>
      </c>
      <c r="K564" s="8">
        <v>1</v>
      </c>
      <c r="L564" s="28">
        <v>0</v>
      </c>
      <c r="M564" s="25" t="b">
        <f t="shared" si="16"/>
        <v>0</v>
      </c>
      <c r="N564" s="25" t="b">
        <f t="shared" si="17"/>
        <v>0</v>
      </c>
    </row>
    <row r="565" spans="1:14" x14ac:dyDescent="0.25">
      <c r="A565" s="8">
        <v>564</v>
      </c>
      <c r="B565" s="7" t="s">
        <v>1859</v>
      </c>
      <c r="C565" s="7" t="s">
        <v>793</v>
      </c>
      <c r="D565" s="8" t="s">
        <v>801</v>
      </c>
      <c r="E565" s="7" t="s">
        <v>512</v>
      </c>
      <c r="F565" s="7" t="s">
        <v>1196</v>
      </c>
      <c r="G565" s="9">
        <v>29898</v>
      </c>
      <c r="H565" s="9">
        <v>40166</v>
      </c>
      <c r="I565" s="9">
        <v>40947</v>
      </c>
      <c r="J565" s="31">
        <v>30294</v>
      </c>
      <c r="K565" s="8">
        <v>5</v>
      </c>
      <c r="L565" s="28">
        <v>0.15</v>
      </c>
      <c r="M565" s="25" t="b">
        <f t="shared" si="16"/>
        <v>0</v>
      </c>
      <c r="N565" s="25" t="b">
        <f t="shared" si="17"/>
        <v>0</v>
      </c>
    </row>
    <row r="566" spans="1:14" x14ac:dyDescent="0.25">
      <c r="A566" s="8">
        <v>565</v>
      </c>
      <c r="B566" s="7" t="s">
        <v>1860</v>
      </c>
      <c r="C566" s="7" t="s">
        <v>1228</v>
      </c>
      <c r="D566" s="8" t="s">
        <v>807</v>
      </c>
      <c r="E566" s="7" t="s">
        <v>601</v>
      </c>
      <c r="F566" s="7" t="s">
        <v>1196</v>
      </c>
      <c r="G566" s="9">
        <v>31878</v>
      </c>
      <c r="H566" s="9">
        <v>40561</v>
      </c>
      <c r="I566" s="9" t="s">
        <v>1233</v>
      </c>
      <c r="J566" s="31">
        <v>36561.599999999999</v>
      </c>
      <c r="K566" s="8">
        <v>2</v>
      </c>
      <c r="L566" s="28">
        <v>0.04</v>
      </c>
      <c r="M566" s="25" t="b">
        <f t="shared" si="16"/>
        <v>0</v>
      </c>
      <c r="N566" s="25" t="b">
        <f t="shared" si="17"/>
        <v>0</v>
      </c>
    </row>
    <row r="567" spans="1:14" x14ac:dyDescent="0.25">
      <c r="A567" s="8">
        <v>566</v>
      </c>
      <c r="B567" s="7" t="s">
        <v>1861</v>
      </c>
      <c r="C567" s="7" t="s">
        <v>1230</v>
      </c>
      <c r="D567" s="8" t="s">
        <v>807</v>
      </c>
      <c r="E567" s="7" t="s">
        <v>601</v>
      </c>
      <c r="F567" s="7" t="s">
        <v>1196</v>
      </c>
      <c r="G567" s="9">
        <v>26846</v>
      </c>
      <c r="H567" s="9">
        <v>40574</v>
      </c>
      <c r="I567" s="9" t="s">
        <v>1233</v>
      </c>
      <c r="J567" s="31">
        <v>29808</v>
      </c>
      <c r="K567" s="8">
        <v>1</v>
      </c>
      <c r="L567" s="28">
        <v>0</v>
      </c>
      <c r="M567" s="25" t="b">
        <f t="shared" si="16"/>
        <v>0</v>
      </c>
      <c r="N567" s="25" t="b">
        <f t="shared" si="17"/>
        <v>0</v>
      </c>
    </row>
    <row r="568" spans="1:14" x14ac:dyDescent="0.25">
      <c r="A568" s="8">
        <v>567</v>
      </c>
      <c r="B568" s="7" t="s">
        <v>1862</v>
      </c>
      <c r="C568" s="7" t="s">
        <v>796</v>
      </c>
      <c r="D568" s="8" t="s">
        <v>807</v>
      </c>
      <c r="E568" s="7" t="s">
        <v>601</v>
      </c>
      <c r="F568" s="7" t="s">
        <v>1197</v>
      </c>
      <c r="G568" s="9">
        <v>30385</v>
      </c>
      <c r="H568" s="9">
        <v>40909</v>
      </c>
      <c r="I568" s="9" t="s">
        <v>1233</v>
      </c>
      <c r="J568" s="31">
        <v>65796</v>
      </c>
      <c r="K568" s="8">
        <v>1</v>
      </c>
      <c r="L568" s="28">
        <v>0</v>
      </c>
      <c r="M568" s="25" t="b">
        <f t="shared" si="16"/>
        <v>0</v>
      </c>
      <c r="N568" s="25" t="b">
        <f t="shared" si="17"/>
        <v>0</v>
      </c>
    </row>
    <row r="569" spans="1:14" x14ac:dyDescent="0.25">
      <c r="A569" s="8">
        <v>568</v>
      </c>
      <c r="B569" s="7" t="s">
        <v>1863</v>
      </c>
      <c r="C569" s="7" t="s">
        <v>794</v>
      </c>
      <c r="D569" s="8" t="s">
        <v>807</v>
      </c>
      <c r="E569" s="7" t="s">
        <v>601</v>
      </c>
      <c r="F569" s="7" t="s">
        <v>1197</v>
      </c>
      <c r="G569" s="9">
        <v>31519</v>
      </c>
      <c r="H569" s="9">
        <v>39458</v>
      </c>
      <c r="I569" s="9" t="s">
        <v>1233</v>
      </c>
      <c r="J569" s="31">
        <v>44145.599999999999</v>
      </c>
      <c r="K569" s="8">
        <v>4</v>
      </c>
      <c r="L569" s="28">
        <v>0.12</v>
      </c>
      <c r="M569" s="25" t="b">
        <f t="shared" si="16"/>
        <v>0</v>
      </c>
      <c r="N569" s="25" t="b">
        <f t="shared" si="17"/>
        <v>1</v>
      </c>
    </row>
    <row r="570" spans="1:14" x14ac:dyDescent="0.25">
      <c r="A570" s="8">
        <v>569</v>
      </c>
      <c r="B570" s="7" t="s">
        <v>1864</v>
      </c>
      <c r="C570" s="7" t="s">
        <v>793</v>
      </c>
      <c r="D570" s="8" t="s">
        <v>807</v>
      </c>
      <c r="E570" s="7" t="s">
        <v>601</v>
      </c>
      <c r="F570" s="7" t="s">
        <v>1197</v>
      </c>
      <c r="G570" s="9">
        <v>26174</v>
      </c>
      <c r="H570" s="9">
        <v>38738</v>
      </c>
      <c r="I570" s="9" t="s">
        <v>1233</v>
      </c>
      <c r="J570" s="31">
        <v>75558</v>
      </c>
      <c r="K570" s="8">
        <v>1</v>
      </c>
      <c r="L570" s="28">
        <v>0</v>
      </c>
      <c r="M570" s="25" t="b">
        <f t="shared" si="16"/>
        <v>0</v>
      </c>
      <c r="N570" s="25" t="b">
        <f t="shared" si="17"/>
        <v>0</v>
      </c>
    </row>
    <row r="571" spans="1:14" x14ac:dyDescent="0.25">
      <c r="A571" s="8">
        <v>570</v>
      </c>
      <c r="B571" s="7" t="s">
        <v>1865</v>
      </c>
      <c r="C571" s="7" t="s">
        <v>1231</v>
      </c>
      <c r="D571" s="8" t="s">
        <v>807</v>
      </c>
      <c r="E571" s="7" t="s">
        <v>601</v>
      </c>
      <c r="F571" s="7" t="s">
        <v>1196</v>
      </c>
      <c r="G571" s="9">
        <v>26719</v>
      </c>
      <c r="H571" s="9">
        <v>35806</v>
      </c>
      <c r="I571" s="9" t="s">
        <v>1233</v>
      </c>
      <c r="J571" s="31">
        <v>103320</v>
      </c>
      <c r="K571" s="8">
        <v>4</v>
      </c>
      <c r="L571" s="28">
        <v>0.12</v>
      </c>
      <c r="M571" s="25" t="b">
        <f t="shared" si="16"/>
        <v>0</v>
      </c>
      <c r="N571" s="25" t="b">
        <f t="shared" si="17"/>
        <v>1</v>
      </c>
    </row>
    <row r="572" spans="1:14" x14ac:dyDescent="0.25">
      <c r="A572" s="8">
        <v>571</v>
      </c>
      <c r="B572" s="7" t="s">
        <v>1866</v>
      </c>
      <c r="C572" s="7" t="s">
        <v>796</v>
      </c>
      <c r="D572" s="8" t="s">
        <v>807</v>
      </c>
      <c r="E572" s="7" t="s">
        <v>601</v>
      </c>
      <c r="F572" s="7" t="s">
        <v>1196</v>
      </c>
      <c r="G572" s="9">
        <v>28597</v>
      </c>
      <c r="H572" s="9">
        <v>36526</v>
      </c>
      <c r="I572" s="9" t="s">
        <v>1233</v>
      </c>
      <c r="J572" s="31">
        <v>35112</v>
      </c>
      <c r="K572" s="8">
        <v>4</v>
      </c>
      <c r="L572" s="28">
        <v>0.12</v>
      </c>
      <c r="M572" s="25" t="b">
        <f t="shared" si="16"/>
        <v>0</v>
      </c>
      <c r="N572" s="25" t="b">
        <f t="shared" si="17"/>
        <v>0</v>
      </c>
    </row>
    <row r="573" spans="1:14" x14ac:dyDescent="0.25">
      <c r="A573" s="8">
        <v>572</v>
      </c>
      <c r="B573" s="7" t="s">
        <v>1867</v>
      </c>
      <c r="C573" s="7" t="s">
        <v>791</v>
      </c>
      <c r="D573" s="8" t="s">
        <v>807</v>
      </c>
      <c r="E573" s="7" t="s">
        <v>601</v>
      </c>
      <c r="F573" s="7" t="s">
        <v>1196</v>
      </c>
      <c r="G573" s="9">
        <v>28428</v>
      </c>
      <c r="H573" s="9">
        <v>36531</v>
      </c>
      <c r="I573" s="9" t="s">
        <v>1233</v>
      </c>
      <c r="J573" s="31">
        <v>25188</v>
      </c>
      <c r="K573" s="8">
        <v>4</v>
      </c>
      <c r="L573" s="28">
        <v>0.12</v>
      </c>
      <c r="M573" s="25" t="b">
        <f t="shared" si="16"/>
        <v>0</v>
      </c>
      <c r="N573" s="25" t="b">
        <f t="shared" si="17"/>
        <v>0</v>
      </c>
    </row>
    <row r="574" spans="1:14" x14ac:dyDescent="0.25">
      <c r="A574" s="8">
        <v>573</v>
      </c>
      <c r="B574" s="7" t="s">
        <v>1868</v>
      </c>
      <c r="C574" s="7" t="s">
        <v>1230</v>
      </c>
      <c r="D574" s="8" t="s">
        <v>807</v>
      </c>
      <c r="E574" s="7" t="s">
        <v>601</v>
      </c>
      <c r="F574" s="7" t="s">
        <v>1196</v>
      </c>
      <c r="G574" s="9">
        <v>30627</v>
      </c>
      <c r="H574" s="9">
        <v>37625</v>
      </c>
      <c r="I574" s="9" t="s">
        <v>1233</v>
      </c>
      <c r="J574" s="31">
        <v>98988</v>
      </c>
      <c r="K574" s="8">
        <v>5</v>
      </c>
      <c r="L574" s="28">
        <v>0.15</v>
      </c>
      <c r="M574" s="25" t="b">
        <f t="shared" si="16"/>
        <v>0</v>
      </c>
      <c r="N574" s="25" t="b">
        <f t="shared" si="17"/>
        <v>0</v>
      </c>
    </row>
    <row r="575" spans="1:14" x14ac:dyDescent="0.25">
      <c r="A575" s="8">
        <v>574</v>
      </c>
      <c r="B575" s="7" t="s">
        <v>1869</v>
      </c>
      <c r="C575" s="7" t="s">
        <v>793</v>
      </c>
      <c r="D575" s="8" t="s">
        <v>807</v>
      </c>
      <c r="E575" s="7" t="s">
        <v>601</v>
      </c>
      <c r="F575" s="7" t="s">
        <v>1197</v>
      </c>
      <c r="G575" s="9">
        <v>30033</v>
      </c>
      <c r="H575" s="9">
        <v>39448</v>
      </c>
      <c r="I575" s="9" t="s">
        <v>1233</v>
      </c>
      <c r="J575" s="31">
        <v>100452</v>
      </c>
      <c r="K575" s="8" t="s">
        <v>1233</v>
      </c>
      <c r="L575" s="28">
        <v>0</v>
      </c>
      <c r="M575" s="25" t="b">
        <f t="shared" si="16"/>
        <v>0</v>
      </c>
      <c r="N575" s="25" t="b">
        <f t="shared" si="17"/>
        <v>0</v>
      </c>
    </row>
    <row r="576" spans="1:14" x14ac:dyDescent="0.25">
      <c r="A576" s="8">
        <v>575</v>
      </c>
      <c r="B576" s="7" t="s">
        <v>1870</v>
      </c>
      <c r="C576" s="7" t="s">
        <v>795</v>
      </c>
      <c r="D576" s="8" t="s">
        <v>807</v>
      </c>
      <c r="E576" s="7" t="s">
        <v>601</v>
      </c>
      <c r="F576" s="7" t="s">
        <v>1196</v>
      </c>
      <c r="G576" s="9">
        <v>31310</v>
      </c>
      <c r="H576" s="9">
        <v>39815</v>
      </c>
      <c r="I576" s="9">
        <v>40728</v>
      </c>
      <c r="J576" s="31">
        <v>86472</v>
      </c>
      <c r="K576" s="8">
        <v>2</v>
      </c>
      <c r="L576" s="28">
        <v>0.04</v>
      </c>
      <c r="M576" s="25" t="b">
        <f t="shared" si="16"/>
        <v>0</v>
      </c>
      <c r="N576" s="25" t="b">
        <f t="shared" si="17"/>
        <v>0</v>
      </c>
    </row>
    <row r="577" spans="1:14" x14ac:dyDescent="0.25">
      <c r="A577" s="8">
        <v>576</v>
      </c>
      <c r="B577" s="7" t="s">
        <v>1871</v>
      </c>
      <c r="C577" s="7" t="s">
        <v>1229</v>
      </c>
      <c r="D577" s="8" t="s">
        <v>807</v>
      </c>
      <c r="E577" s="7" t="s">
        <v>601</v>
      </c>
      <c r="F577" s="7" t="s">
        <v>1196</v>
      </c>
      <c r="G577" s="9">
        <v>29832</v>
      </c>
      <c r="H577" s="9">
        <v>40587</v>
      </c>
      <c r="I577" s="9" t="s">
        <v>1233</v>
      </c>
      <c r="J577" s="31">
        <v>107340</v>
      </c>
      <c r="K577" s="8">
        <v>2</v>
      </c>
      <c r="L577" s="28">
        <v>0.04</v>
      </c>
      <c r="M577" s="25" t="b">
        <f t="shared" si="16"/>
        <v>0</v>
      </c>
      <c r="N577" s="25" t="b">
        <f t="shared" si="17"/>
        <v>0</v>
      </c>
    </row>
    <row r="578" spans="1:14" x14ac:dyDescent="0.25">
      <c r="A578" s="8">
        <v>577</v>
      </c>
      <c r="B578" s="7" t="s">
        <v>1872</v>
      </c>
      <c r="C578" s="7" t="s">
        <v>796</v>
      </c>
      <c r="D578" s="8" t="s">
        <v>807</v>
      </c>
      <c r="E578" s="7" t="s">
        <v>601</v>
      </c>
      <c r="F578" s="7" t="s">
        <v>1197</v>
      </c>
      <c r="G578" s="9">
        <v>32334</v>
      </c>
      <c r="H578" s="9">
        <v>39123</v>
      </c>
      <c r="I578" s="9" t="s">
        <v>1233</v>
      </c>
      <c r="J578" s="31">
        <v>65124</v>
      </c>
      <c r="K578" s="8" t="s">
        <v>1233</v>
      </c>
      <c r="L578" s="28">
        <v>0</v>
      </c>
      <c r="M578" s="25" t="b">
        <f t="shared" si="16"/>
        <v>0</v>
      </c>
      <c r="N578" s="25" t="b">
        <f t="shared" si="17"/>
        <v>0</v>
      </c>
    </row>
    <row r="579" spans="1:14" x14ac:dyDescent="0.25">
      <c r="A579" s="8">
        <v>578</v>
      </c>
      <c r="B579" s="7" t="s">
        <v>1873</v>
      </c>
      <c r="C579" s="7" t="s">
        <v>1231</v>
      </c>
      <c r="D579" s="8" t="s">
        <v>807</v>
      </c>
      <c r="E579" s="7" t="s">
        <v>601</v>
      </c>
      <c r="F579" s="7" t="s">
        <v>1196</v>
      </c>
      <c r="G579" s="9">
        <v>25602</v>
      </c>
      <c r="H579" s="9">
        <v>39134</v>
      </c>
      <c r="I579" s="9" t="s">
        <v>1233</v>
      </c>
      <c r="J579" s="31">
        <v>54132</v>
      </c>
      <c r="K579" s="8">
        <v>2</v>
      </c>
      <c r="L579" s="28">
        <v>0.04</v>
      </c>
      <c r="M579" s="25" t="b">
        <f t="shared" ref="M579:M642" si="18">AND($K579=5,$D579="Human Resources")</f>
        <v>0</v>
      </c>
      <c r="N579" s="25" t="b">
        <f t="shared" ref="N579:N642" si="19">OR(C579="New York",C579="Madrid")</f>
        <v>1</v>
      </c>
    </row>
    <row r="580" spans="1:14" x14ac:dyDescent="0.25">
      <c r="A580" s="8">
        <v>579</v>
      </c>
      <c r="B580" s="7" t="s">
        <v>1874</v>
      </c>
      <c r="C580" s="7" t="s">
        <v>795</v>
      </c>
      <c r="D580" s="8" t="s">
        <v>807</v>
      </c>
      <c r="E580" s="7" t="s">
        <v>601</v>
      </c>
      <c r="F580" s="7" t="s">
        <v>1197</v>
      </c>
      <c r="G580" s="9">
        <v>30943</v>
      </c>
      <c r="H580" s="9">
        <v>39141</v>
      </c>
      <c r="I580" s="9" t="s">
        <v>1233</v>
      </c>
      <c r="J580" s="31">
        <v>80188.800000000003</v>
      </c>
      <c r="K580" s="8">
        <v>2</v>
      </c>
      <c r="L580" s="28">
        <v>0.04</v>
      </c>
      <c r="M580" s="25" t="b">
        <f t="shared" si="18"/>
        <v>0</v>
      </c>
      <c r="N580" s="25" t="b">
        <f t="shared" si="19"/>
        <v>0</v>
      </c>
    </row>
    <row r="581" spans="1:14" x14ac:dyDescent="0.25">
      <c r="A581" s="8">
        <v>580</v>
      </c>
      <c r="B581" s="7" t="s">
        <v>1875</v>
      </c>
      <c r="C581" s="7" t="s">
        <v>795</v>
      </c>
      <c r="D581" s="8" t="s">
        <v>807</v>
      </c>
      <c r="E581" s="7" t="s">
        <v>601</v>
      </c>
      <c r="F581" s="7" t="s">
        <v>1196</v>
      </c>
      <c r="G581" s="9">
        <v>29831</v>
      </c>
      <c r="H581" s="9">
        <v>39137</v>
      </c>
      <c r="I581" s="9" t="s">
        <v>1233</v>
      </c>
      <c r="J581" s="31">
        <v>46800</v>
      </c>
      <c r="K581" s="8">
        <v>5</v>
      </c>
      <c r="L581" s="28">
        <v>0.15</v>
      </c>
      <c r="M581" s="25" t="b">
        <f t="shared" si="18"/>
        <v>0</v>
      </c>
      <c r="N581" s="25" t="b">
        <f t="shared" si="19"/>
        <v>0</v>
      </c>
    </row>
    <row r="582" spans="1:14" x14ac:dyDescent="0.25">
      <c r="A582" s="8">
        <v>581</v>
      </c>
      <c r="B582" s="7" t="s">
        <v>1876</v>
      </c>
      <c r="C582" s="7" t="s">
        <v>1228</v>
      </c>
      <c r="D582" s="8" t="s">
        <v>807</v>
      </c>
      <c r="E582" s="7" t="s">
        <v>601</v>
      </c>
      <c r="F582" s="7" t="s">
        <v>1197</v>
      </c>
      <c r="G582" s="9">
        <v>24218</v>
      </c>
      <c r="H582" s="9">
        <v>35842</v>
      </c>
      <c r="I582" s="9" t="s">
        <v>1233</v>
      </c>
      <c r="J582" s="31">
        <v>47436</v>
      </c>
      <c r="K582" s="8">
        <v>5</v>
      </c>
      <c r="L582" s="28">
        <v>0.15</v>
      </c>
      <c r="M582" s="25" t="b">
        <f t="shared" si="18"/>
        <v>0</v>
      </c>
      <c r="N582" s="25" t="b">
        <f t="shared" si="19"/>
        <v>0</v>
      </c>
    </row>
    <row r="583" spans="1:14" x14ac:dyDescent="0.25">
      <c r="A583" s="8">
        <v>582</v>
      </c>
      <c r="B583" s="7" t="s">
        <v>1877</v>
      </c>
      <c r="C583" s="7" t="s">
        <v>791</v>
      </c>
      <c r="D583" s="8" t="s">
        <v>807</v>
      </c>
      <c r="E583" s="7" t="s">
        <v>601</v>
      </c>
      <c r="F583" s="7" t="s">
        <v>1197</v>
      </c>
      <c r="G583" s="9">
        <v>26052</v>
      </c>
      <c r="H583" s="9">
        <v>36196</v>
      </c>
      <c r="I583" s="9" t="s">
        <v>1233</v>
      </c>
      <c r="J583" s="31">
        <v>41976</v>
      </c>
      <c r="K583" s="8">
        <v>2</v>
      </c>
      <c r="L583" s="28">
        <v>0.04</v>
      </c>
      <c r="M583" s="25" t="b">
        <f t="shared" si="18"/>
        <v>0</v>
      </c>
      <c r="N583" s="25" t="b">
        <f t="shared" si="19"/>
        <v>0</v>
      </c>
    </row>
    <row r="584" spans="1:14" x14ac:dyDescent="0.25">
      <c r="A584" s="8">
        <v>583</v>
      </c>
      <c r="B584" s="7" t="s">
        <v>1878</v>
      </c>
      <c r="C584" s="7" t="s">
        <v>794</v>
      </c>
      <c r="D584" s="8" t="s">
        <v>807</v>
      </c>
      <c r="E584" s="7" t="s">
        <v>601</v>
      </c>
      <c r="F584" s="7" t="s">
        <v>1196</v>
      </c>
      <c r="G584" s="9">
        <v>27435</v>
      </c>
      <c r="H584" s="9">
        <v>36214</v>
      </c>
      <c r="I584" s="9" t="s">
        <v>1233</v>
      </c>
      <c r="J584" s="31">
        <v>63972</v>
      </c>
      <c r="K584" s="8">
        <v>5</v>
      </c>
      <c r="L584" s="28">
        <v>0.15</v>
      </c>
      <c r="M584" s="25" t="b">
        <f t="shared" si="18"/>
        <v>0</v>
      </c>
      <c r="N584" s="25" t="b">
        <f t="shared" si="19"/>
        <v>1</v>
      </c>
    </row>
    <row r="585" spans="1:14" x14ac:dyDescent="0.25">
      <c r="A585" s="8">
        <v>584</v>
      </c>
      <c r="B585" s="7" t="s">
        <v>1879</v>
      </c>
      <c r="C585" s="7" t="s">
        <v>793</v>
      </c>
      <c r="D585" s="8" t="s">
        <v>807</v>
      </c>
      <c r="E585" s="7" t="s">
        <v>601</v>
      </c>
      <c r="F585" s="7" t="s">
        <v>1196</v>
      </c>
      <c r="G585" s="9">
        <v>26928</v>
      </c>
      <c r="H585" s="9">
        <v>36557</v>
      </c>
      <c r="I585" s="9" t="s">
        <v>1233</v>
      </c>
      <c r="J585" s="31">
        <v>18662.400000000001</v>
      </c>
      <c r="K585" s="8">
        <v>4</v>
      </c>
      <c r="L585" s="28">
        <v>0.12</v>
      </c>
      <c r="M585" s="25" t="b">
        <f t="shared" si="18"/>
        <v>0</v>
      </c>
      <c r="N585" s="25" t="b">
        <f t="shared" si="19"/>
        <v>0</v>
      </c>
    </row>
    <row r="586" spans="1:14" x14ac:dyDescent="0.25">
      <c r="A586" s="8">
        <v>585</v>
      </c>
      <c r="B586" s="7" t="s">
        <v>1880</v>
      </c>
      <c r="C586" s="7" t="s">
        <v>1230</v>
      </c>
      <c r="D586" s="8" t="s">
        <v>807</v>
      </c>
      <c r="E586" s="7" t="s">
        <v>601</v>
      </c>
      <c r="F586" s="7" t="s">
        <v>1196</v>
      </c>
      <c r="G586" s="9">
        <v>28868</v>
      </c>
      <c r="H586" s="9">
        <v>38027</v>
      </c>
      <c r="I586" s="9" t="s">
        <v>1233</v>
      </c>
      <c r="J586" s="31">
        <v>77508</v>
      </c>
      <c r="K586" s="8">
        <v>1</v>
      </c>
      <c r="L586" s="28">
        <v>0</v>
      </c>
      <c r="M586" s="25" t="b">
        <f t="shared" si="18"/>
        <v>0</v>
      </c>
      <c r="N586" s="25" t="b">
        <f t="shared" si="19"/>
        <v>0</v>
      </c>
    </row>
    <row r="587" spans="1:14" x14ac:dyDescent="0.25">
      <c r="A587" s="8">
        <v>586</v>
      </c>
      <c r="B587" s="7" t="s">
        <v>1881</v>
      </c>
      <c r="C587" s="7" t="s">
        <v>1231</v>
      </c>
      <c r="D587" s="8" t="s">
        <v>807</v>
      </c>
      <c r="E587" s="7" t="s">
        <v>601</v>
      </c>
      <c r="F587" s="7" t="s">
        <v>1197</v>
      </c>
      <c r="G587" s="9">
        <v>28837</v>
      </c>
      <c r="H587" s="9">
        <v>40581</v>
      </c>
      <c r="I587" s="9" t="s">
        <v>1233</v>
      </c>
      <c r="J587" s="31">
        <v>96312</v>
      </c>
      <c r="K587" s="8" t="s">
        <v>1233</v>
      </c>
      <c r="L587" s="28">
        <v>0</v>
      </c>
      <c r="M587" s="25" t="b">
        <f t="shared" si="18"/>
        <v>0</v>
      </c>
      <c r="N587" s="25" t="b">
        <f t="shared" si="19"/>
        <v>1</v>
      </c>
    </row>
    <row r="588" spans="1:14" x14ac:dyDescent="0.25">
      <c r="A588" s="8">
        <v>587</v>
      </c>
      <c r="B588" s="7" t="s">
        <v>1882</v>
      </c>
      <c r="C588" s="7" t="s">
        <v>793</v>
      </c>
      <c r="D588" s="8" t="s">
        <v>807</v>
      </c>
      <c r="E588" s="7" t="s">
        <v>601</v>
      </c>
      <c r="F588" s="7" t="s">
        <v>1197</v>
      </c>
      <c r="G588" s="9">
        <v>26910</v>
      </c>
      <c r="H588" s="9">
        <v>40990</v>
      </c>
      <c r="I588" s="9" t="s">
        <v>1233</v>
      </c>
      <c r="J588" s="31">
        <v>78685.2</v>
      </c>
      <c r="K588" s="8" t="s">
        <v>1233</v>
      </c>
      <c r="L588" s="28">
        <v>0</v>
      </c>
      <c r="M588" s="25" t="b">
        <f t="shared" si="18"/>
        <v>0</v>
      </c>
      <c r="N588" s="25" t="b">
        <f t="shared" si="19"/>
        <v>0</v>
      </c>
    </row>
    <row r="589" spans="1:14" x14ac:dyDescent="0.25">
      <c r="A589" s="8">
        <v>588</v>
      </c>
      <c r="B589" s="7" t="s">
        <v>1883</v>
      </c>
      <c r="C589" s="7" t="s">
        <v>795</v>
      </c>
      <c r="D589" s="8" t="s">
        <v>807</v>
      </c>
      <c r="E589" s="7" t="s">
        <v>601</v>
      </c>
      <c r="F589" s="7" t="s">
        <v>1196</v>
      </c>
      <c r="G589" s="9">
        <v>25991</v>
      </c>
      <c r="H589" s="9">
        <v>38784</v>
      </c>
      <c r="I589" s="9" t="s">
        <v>1233</v>
      </c>
      <c r="J589" s="31">
        <v>94452</v>
      </c>
      <c r="K589" s="8">
        <v>4</v>
      </c>
      <c r="L589" s="28">
        <v>0.12</v>
      </c>
      <c r="M589" s="25" t="b">
        <f t="shared" si="18"/>
        <v>0</v>
      </c>
      <c r="N589" s="25" t="b">
        <f t="shared" si="19"/>
        <v>0</v>
      </c>
    </row>
    <row r="590" spans="1:14" x14ac:dyDescent="0.25">
      <c r="A590" s="8">
        <v>589</v>
      </c>
      <c r="B590" s="7" t="s">
        <v>1884</v>
      </c>
      <c r="C590" s="7" t="s">
        <v>791</v>
      </c>
      <c r="D590" s="8" t="s">
        <v>807</v>
      </c>
      <c r="E590" s="7" t="s">
        <v>601</v>
      </c>
      <c r="F590" s="7" t="s">
        <v>1196</v>
      </c>
      <c r="G590" s="9">
        <v>27536</v>
      </c>
      <c r="H590" s="9">
        <v>35861</v>
      </c>
      <c r="I590" s="9" t="s">
        <v>1233</v>
      </c>
      <c r="J590" s="31">
        <v>15403.2</v>
      </c>
      <c r="K590" s="8">
        <v>5</v>
      </c>
      <c r="L590" s="28">
        <v>0.15</v>
      </c>
      <c r="M590" s="25" t="b">
        <f t="shared" si="18"/>
        <v>0</v>
      </c>
      <c r="N590" s="25" t="b">
        <f t="shared" si="19"/>
        <v>0</v>
      </c>
    </row>
    <row r="591" spans="1:14" x14ac:dyDescent="0.25">
      <c r="A591" s="8">
        <v>590</v>
      </c>
      <c r="B591" s="7" t="s">
        <v>1885</v>
      </c>
      <c r="C591" s="7" t="s">
        <v>792</v>
      </c>
      <c r="D591" s="8" t="s">
        <v>807</v>
      </c>
      <c r="E591" s="7" t="s">
        <v>601</v>
      </c>
      <c r="F591" s="7" t="s">
        <v>1196</v>
      </c>
      <c r="G591" s="9">
        <v>25001</v>
      </c>
      <c r="H591" s="9">
        <v>35869</v>
      </c>
      <c r="I591" s="9" t="s">
        <v>1233</v>
      </c>
      <c r="J591" s="31">
        <v>21494.400000000001</v>
      </c>
      <c r="K591" s="8">
        <v>5</v>
      </c>
      <c r="L591" s="28">
        <v>0.15</v>
      </c>
      <c r="M591" s="25" t="b">
        <f t="shared" si="18"/>
        <v>0</v>
      </c>
      <c r="N591" s="25" t="b">
        <f t="shared" si="19"/>
        <v>0</v>
      </c>
    </row>
    <row r="592" spans="1:14" x14ac:dyDescent="0.25">
      <c r="A592" s="8">
        <v>591</v>
      </c>
      <c r="B592" s="7" t="s">
        <v>1886</v>
      </c>
      <c r="C592" s="7" t="s">
        <v>794</v>
      </c>
      <c r="D592" s="8" t="s">
        <v>807</v>
      </c>
      <c r="E592" s="7" t="s">
        <v>601</v>
      </c>
      <c r="F592" s="7" t="s">
        <v>1196</v>
      </c>
      <c r="G592" s="9">
        <v>27676</v>
      </c>
      <c r="H592" s="9">
        <v>36245</v>
      </c>
      <c r="I592" s="9">
        <v>40270</v>
      </c>
      <c r="J592" s="31">
        <v>70092</v>
      </c>
      <c r="K592" s="8">
        <v>5</v>
      </c>
      <c r="L592" s="28">
        <v>0.15</v>
      </c>
      <c r="M592" s="25" t="b">
        <f t="shared" si="18"/>
        <v>0</v>
      </c>
      <c r="N592" s="25" t="b">
        <f t="shared" si="19"/>
        <v>1</v>
      </c>
    </row>
    <row r="593" spans="1:14" x14ac:dyDescent="0.25">
      <c r="A593" s="8">
        <v>592</v>
      </c>
      <c r="B593" s="7" t="s">
        <v>1887</v>
      </c>
      <c r="C593" s="7" t="s">
        <v>791</v>
      </c>
      <c r="D593" s="8" t="s">
        <v>807</v>
      </c>
      <c r="E593" s="7" t="s">
        <v>601</v>
      </c>
      <c r="F593" s="7" t="s">
        <v>1196</v>
      </c>
      <c r="G593" s="9">
        <v>28663</v>
      </c>
      <c r="H593" s="9">
        <v>38793</v>
      </c>
      <c r="I593" s="9" t="s">
        <v>1233</v>
      </c>
      <c r="J593" s="31">
        <v>103116</v>
      </c>
      <c r="K593" s="8">
        <v>2</v>
      </c>
      <c r="L593" s="28">
        <v>0.04</v>
      </c>
      <c r="M593" s="25" t="b">
        <f t="shared" si="18"/>
        <v>0</v>
      </c>
      <c r="N593" s="25" t="b">
        <f t="shared" si="19"/>
        <v>0</v>
      </c>
    </row>
    <row r="594" spans="1:14" x14ac:dyDescent="0.25">
      <c r="A594" s="8">
        <v>593</v>
      </c>
      <c r="B594" s="7" t="s">
        <v>1888</v>
      </c>
      <c r="C594" s="7" t="s">
        <v>792</v>
      </c>
      <c r="D594" s="8" t="s">
        <v>807</v>
      </c>
      <c r="E594" s="7" t="s">
        <v>601</v>
      </c>
      <c r="F594" s="7" t="s">
        <v>1196</v>
      </c>
      <c r="G594" s="9">
        <v>31509</v>
      </c>
      <c r="H594" s="9">
        <v>39153</v>
      </c>
      <c r="I594" s="9" t="s">
        <v>1233</v>
      </c>
      <c r="J594" s="31">
        <v>52320</v>
      </c>
      <c r="K594" s="8">
        <v>5</v>
      </c>
      <c r="L594" s="28">
        <v>0.15</v>
      </c>
      <c r="M594" s="25" t="b">
        <f t="shared" si="18"/>
        <v>0</v>
      </c>
      <c r="N594" s="25" t="b">
        <f t="shared" si="19"/>
        <v>0</v>
      </c>
    </row>
    <row r="595" spans="1:14" x14ac:dyDescent="0.25">
      <c r="A595" s="8">
        <v>594</v>
      </c>
      <c r="B595" s="7" t="s">
        <v>1889</v>
      </c>
      <c r="C595" s="7" t="s">
        <v>791</v>
      </c>
      <c r="D595" s="8" t="s">
        <v>807</v>
      </c>
      <c r="E595" s="7" t="s">
        <v>601</v>
      </c>
      <c r="F595" s="7" t="s">
        <v>1196</v>
      </c>
      <c r="G595" s="9">
        <v>25867</v>
      </c>
      <c r="H595" s="9">
        <v>41016</v>
      </c>
      <c r="I595" s="9" t="s">
        <v>1233</v>
      </c>
      <c r="J595" s="31">
        <v>82164</v>
      </c>
      <c r="K595" s="8">
        <v>4</v>
      </c>
      <c r="L595" s="28">
        <v>0.12</v>
      </c>
      <c r="M595" s="25" t="b">
        <f t="shared" si="18"/>
        <v>0</v>
      </c>
      <c r="N595" s="25" t="b">
        <f t="shared" si="19"/>
        <v>0</v>
      </c>
    </row>
    <row r="596" spans="1:14" x14ac:dyDescent="0.25">
      <c r="A596" s="8">
        <v>595</v>
      </c>
      <c r="B596" s="7" t="s">
        <v>1890</v>
      </c>
      <c r="C596" s="7" t="s">
        <v>795</v>
      </c>
      <c r="D596" s="8" t="s">
        <v>807</v>
      </c>
      <c r="E596" s="7" t="s">
        <v>601</v>
      </c>
      <c r="F596" s="7" t="s">
        <v>1196</v>
      </c>
      <c r="G596" s="9">
        <v>26302</v>
      </c>
      <c r="H596" s="9">
        <v>39183</v>
      </c>
      <c r="I596" s="9" t="s">
        <v>1233</v>
      </c>
      <c r="J596" s="31">
        <v>99240</v>
      </c>
      <c r="K596" s="8" t="s">
        <v>1233</v>
      </c>
      <c r="L596" s="28">
        <v>0</v>
      </c>
      <c r="M596" s="25" t="b">
        <f t="shared" si="18"/>
        <v>0</v>
      </c>
      <c r="N596" s="25" t="b">
        <f t="shared" si="19"/>
        <v>0</v>
      </c>
    </row>
    <row r="597" spans="1:14" x14ac:dyDescent="0.25">
      <c r="A597" s="8">
        <v>596</v>
      </c>
      <c r="B597" s="7" t="s">
        <v>1891</v>
      </c>
      <c r="C597" s="7" t="s">
        <v>1228</v>
      </c>
      <c r="D597" s="8" t="s">
        <v>807</v>
      </c>
      <c r="E597" s="7" t="s">
        <v>601</v>
      </c>
      <c r="F597" s="7" t="s">
        <v>1196</v>
      </c>
      <c r="G597" s="9">
        <v>26216</v>
      </c>
      <c r="H597" s="9">
        <v>35896</v>
      </c>
      <c r="I597" s="9" t="s">
        <v>1233</v>
      </c>
      <c r="J597" s="31">
        <v>84336</v>
      </c>
      <c r="K597" s="8" t="s">
        <v>1233</v>
      </c>
      <c r="L597" s="28">
        <v>0</v>
      </c>
      <c r="M597" s="25" t="b">
        <f t="shared" si="18"/>
        <v>0</v>
      </c>
      <c r="N597" s="25" t="b">
        <f t="shared" si="19"/>
        <v>0</v>
      </c>
    </row>
    <row r="598" spans="1:14" x14ac:dyDescent="0.25">
      <c r="A598" s="8">
        <v>597</v>
      </c>
      <c r="B598" s="7" t="s">
        <v>1892</v>
      </c>
      <c r="C598" s="7" t="s">
        <v>795</v>
      </c>
      <c r="D598" s="8" t="s">
        <v>807</v>
      </c>
      <c r="E598" s="7" t="s">
        <v>601</v>
      </c>
      <c r="F598" s="7" t="s">
        <v>1196</v>
      </c>
      <c r="G598" s="9">
        <v>23730</v>
      </c>
      <c r="H598" s="9">
        <v>36642</v>
      </c>
      <c r="I598" s="9" t="s">
        <v>1233</v>
      </c>
      <c r="J598" s="31">
        <v>93312</v>
      </c>
      <c r="K598" s="8" t="s">
        <v>1233</v>
      </c>
      <c r="L598" s="28">
        <v>0</v>
      </c>
      <c r="M598" s="25" t="b">
        <f t="shared" si="18"/>
        <v>0</v>
      </c>
      <c r="N598" s="25" t="b">
        <f t="shared" si="19"/>
        <v>0</v>
      </c>
    </row>
    <row r="599" spans="1:14" x14ac:dyDescent="0.25">
      <c r="A599" s="8">
        <v>598</v>
      </c>
      <c r="B599" s="7" t="s">
        <v>1893</v>
      </c>
      <c r="C599" s="7" t="s">
        <v>791</v>
      </c>
      <c r="D599" s="8" t="s">
        <v>807</v>
      </c>
      <c r="E599" s="7" t="s">
        <v>601</v>
      </c>
      <c r="F599" s="7" t="s">
        <v>1197</v>
      </c>
      <c r="G599" s="9">
        <v>31699</v>
      </c>
      <c r="H599" s="9">
        <v>38856</v>
      </c>
      <c r="I599" s="9" t="s">
        <v>1233</v>
      </c>
      <c r="J599" s="31">
        <v>45324</v>
      </c>
      <c r="K599" s="8">
        <v>5</v>
      </c>
      <c r="L599" s="28">
        <v>0.15</v>
      </c>
      <c r="M599" s="25" t="b">
        <f t="shared" si="18"/>
        <v>0</v>
      </c>
      <c r="N599" s="25" t="b">
        <f t="shared" si="19"/>
        <v>0</v>
      </c>
    </row>
    <row r="600" spans="1:14" x14ac:dyDescent="0.25">
      <c r="A600" s="8">
        <v>599</v>
      </c>
      <c r="B600" s="7" t="s">
        <v>1894</v>
      </c>
      <c r="C600" s="7" t="s">
        <v>791</v>
      </c>
      <c r="D600" s="8" t="s">
        <v>807</v>
      </c>
      <c r="E600" s="7" t="s">
        <v>601</v>
      </c>
      <c r="F600" s="7" t="s">
        <v>1196</v>
      </c>
      <c r="G600" s="9">
        <v>27710</v>
      </c>
      <c r="H600" s="9">
        <v>36290</v>
      </c>
      <c r="I600" s="9" t="s">
        <v>1233</v>
      </c>
      <c r="J600" s="31">
        <v>46800</v>
      </c>
      <c r="K600" s="8" t="s">
        <v>1233</v>
      </c>
      <c r="L600" s="28">
        <v>0</v>
      </c>
      <c r="M600" s="25" t="b">
        <f t="shared" si="18"/>
        <v>0</v>
      </c>
      <c r="N600" s="25" t="b">
        <f t="shared" si="19"/>
        <v>0</v>
      </c>
    </row>
    <row r="601" spans="1:14" x14ac:dyDescent="0.25">
      <c r="A601" s="8">
        <v>600</v>
      </c>
      <c r="B601" s="7" t="s">
        <v>1895</v>
      </c>
      <c r="C601" s="7" t="s">
        <v>1228</v>
      </c>
      <c r="D601" s="8" t="s">
        <v>807</v>
      </c>
      <c r="E601" s="7" t="s">
        <v>601</v>
      </c>
      <c r="F601" s="7" t="s">
        <v>1197</v>
      </c>
      <c r="G601" s="9">
        <v>28982</v>
      </c>
      <c r="H601" s="9">
        <v>36312</v>
      </c>
      <c r="I601" s="9" t="s">
        <v>1233</v>
      </c>
      <c r="J601" s="31">
        <v>83040</v>
      </c>
      <c r="K601" s="8">
        <v>4</v>
      </c>
      <c r="L601" s="28">
        <v>0.12</v>
      </c>
      <c r="M601" s="25" t="b">
        <f t="shared" si="18"/>
        <v>0</v>
      </c>
      <c r="N601" s="25" t="b">
        <f t="shared" si="19"/>
        <v>0</v>
      </c>
    </row>
    <row r="602" spans="1:14" x14ac:dyDescent="0.25">
      <c r="A602" s="8">
        <v>601</v>
      </c>
      <c r="B602" s="7" t="s">
        <v>1896</v>
      </c>
      <c r="C602" s="7" t="s">
        <v>791</v>
      </c>
      <c r="D602" s="8" t="s">
        <v>807</v>
      </c>
      <c r="E602" s="7" t="s">
        <v>601</v>
      </c>
      <c r="F602" s="7" t="s">
        <v>1197</v>
      </c>
      <c r="G602" s="9">
        <v>30887</v>
      </c>
      <c r="H602" s="9">
        <v>37775</v>
      </c>
      <c r="I602" s="9" t="s">
        <v>1233</v>
      </c>
      <c r="J602" s="31">
        <v>34230</v>
      </c>
      <c r="K602" s="8">
        <v>4</v>
      </c>
      <c r="L602" s="28">
        <v>0.12</v>
      </c>
      <c r="M602" s="25" t="b">
        <f t="shared" si="18"/>
        <v>0</v>
      </c>
      <c r="N602" s="25" t="b">
        <f t="shared" si="19"/>
        <v>0</v>
      </c>
    </row>
    <row r="603" spans="1:14" x14ac:dyDescent="0.25">
      <c r="A603" s="8">
        <v>602</v>
      </c>
      <c r="B603" s="7" t="s">
        <v>1897</v>
      </c>
      <c r="C603" s="7" t="s">
        <v>791</v>
      </c>
      <c r="D603" s="8" t="s">
        <v>807</v>
      </c>
      <c r="E603" s="7" t="s">
        <v>601</v>
      </c>
      <c r="F603" s="7" t="s">
        <v>1196</v>
      </c>
      <c r="G603" s="9">
        <v>26550</v>
      </c>
      <c r="H603" s="9">
        <v>37793</v>
      </c>
      <c r="I603" s="9" t="s">
        <v>1233</v>
      </c>
      <c r="J603" s="31">
        <v>35052</v>
      </c>
      <c r="K603" s="8">
        <v>5</v>
      </c>
      <c r="L603" s="28">
        <v>0.15</v>
      </c>
      <c r="M603" s="25" t="b">
        <f t="shared" si="18"/>
        <v>0</v>
      </c>
      <c r="N603" s="25" t="b">
        <f t="shared" si="19"/>
        <v>0</v>
      </c>
    </row>
    <row r="604" spans="1:14" x14ac:dyDescent="0.25">
      <c r="A604" s="8">
        <v>603</v>
      </c>
      <c r="B604" s="7" t="s">
        <v>1898</v>
      </c>
      <c r="C604" s="7" t="s">
        <v>1228</v>
      </c>
      <c r="D604" s="8" t="s">
        <v>807</v>
      </c>
      <c r="E604" s="7" t="s">
        <v>601</v>
      </c>
      <c r="F604" s="7" t="s">
        <v>1197</v>
      </c>
      <c r="G604" s="9">
        <v>27085</v>
      </c>
      <c r="H604" s="9">
        <v>40350</v>
      </c>
      <c r="I604" s="9" t="s">
        <v>1233</v>
      </c>
      <c r="J604" s="31">
        <v>25896</v>
      </c>
      <c r="K604" s="8" t="s">
        <v>1233</v>
      </c>
      <c r="L604" s="28">
        <v>0</v>
      </c>
      <c r="M604" s="25" t="b">
        <f t="shared" si="18"/>
        <v>0</v>
      </c>
      <c r="N604" s="25" t="b">
        <f t="shared" si="19"/>
        <v>0</v>
      </c>
    </row>
    <row r="605" spans="1:14" x14ac:dyDescent="0.25">
      <c r="A605" s="8">
        <v>604</v>
      </c>
      <c r="B605" s="7" t="s">
        <v>1899</v>
      </c>
      <c r="C605" s="7" t="s">
        <v>1229</v>
      </c>
      <c r="D605" s="8" t="s">
        <v>807</v>
      </c>
      <c r="E605" s="7" t="s">
        <v>601</v>
      </c>
      <c r="F605" s="7" t="s">
        <v>1197</v>
      </c>
      <c r="G605" s="9">
        <v>30972</v>
      </c>
      <c r="H605" s="9">
        <v>40726</v>
      </c>
      <c r="I605" s="9" t="s">
        <v>1233</v>
      </c>
      <c r="J605" s="31">
        <v>55980</v>
      </c>
      <c r="K605" s="8">
        <v>2</v>
      </c>
      <c r="L605" s="28">
        <v>0.04</v>
      </c>
      <c r="M605" s="25" t="b">
        <f t="shared" si="18"/>
        <v>0</v>
      </c>
      <c r="N605" s="25" t="b">
        <f t="shared" si="19"/>
        <v>0</v>
      </c>
    </row>
    <row r="606" spans="1:14" x14ac:dyDescent="0.25">
      <c r="A606" s="8">
        <v>605</v>
      </c>
      <c r="B606" s="7" t="s">
        <v>1900</v>
      </c>
      <c r="C606" s="7" t="s">
        <v>792</v>
      </c>
      <c r="D606" s="8" t="s">
        <v>807</v>
      </c>
      <c r="E606" s="7" t="s">
        <v>601</v>
      </c>
      <c r="F606" s="7" t="s">
        <v>1196</v>
      </c>
      <c r="G606" s="9">
        <v>30964</v>
      </c>
      <c r="H606" s="9">
        <v>39273</v>
      </c>
      <c r="I606" s="9" t="s">
        <v>1233</v>
      </c>
      <c r="J606" s="31">
        <v>65040</v>
      </c>
      <c r="K606" s="8">
        <v>4</v>
      </c>
      <c r="L606" s="28">
        <v>0.12</v>
      </c>
      <c r="M606" s="25" t="b">
        <f t="shared" si="18"/>
        <v>0</v>
      </c>
      <c r="N606" s="25" t="b">
        <f t="shared" si="19"/>
        <v>0</v>
      </c>
    </row>
    <row r="607" spans="1:14" x14ac:dyDescent="0.25">
      <c r="A607" s="8">
        <v>606</v>
      </c>
      <c r="B607" s="7" t="s">
        <v>1901</v>
      </c>
      <c r="C607" s="7" t="s">
        <v>1229</v>
      </c>
      <c r="D607" s="8" t="s">
        <v>807</v>
      </c>
      <c r="E607" s="7" t="s">
        <v>601</v>
      </c>
      <c r="F607" s="7" t="s">
        <v>1196</v>
      </c>
      <c r="G607" s="9">
        <v>29968</v>
      </c>
      <c r="H607" s="9">
        <v>39293</v>
      </c>
      <c r="I607" s="9" t="s">
        <v>1233</v>
      </c>
      <c r="J607" s="31">
        <v>31780.799999999999</v>
      </c>
      <c r="K607" s="8">
        <v>5</v>
      </c>
      <c r="L607" s="28">
        <v>0.15</v>
      </c>
      <c r="M607" s="25" t="b">
        <f t="shared" si="18"/>
        <v>0</v>
      </c>
      <c r="N607" s="25" t="b">
        <f t="shared" si="19"/>
        <v>0</v>
      </c>
    </row>
    <row r="608" spans="1:14" x14ac:dyDescent="0.25">
      <c r="A608" s="8">
        <v>607</v>
      </c>
      <c r="B608" s="7" t="s">
        <v>1902</v>
      </c>
      <c r="C608" s="7" t="s">
        <v>793</v>
      </c>
      <c r="D608" s="8" t="s">
        <v>807</v>
      </c>
      <c r="E608" s="7" t="s">
        <v>601</v>
      </c>
      <c r="F608" s="7" t="s">
        <v>1196</v>
      </c>
      <c r="G608" s="9">
        <v>26538</v>
      </c>
      <c r="H608" s="9">
        <v>36360</v>
      </c>
      <c r="I608" s="9" t="s">
        <v>1233</v>
      </c>
      <c r="J608" s="31">
        <v>80424</v>
      </c>
      <c r="K608" s="8">
        <v>1</v>
      </c>
      <c r="L608" s="28">
        <v>0</v>
      </c>
      <c r="M608" s="25" t="b">
        <f t="shared" si="18"/>
        <v>0</v>
      </c>
      <c r="N608" s="25" t="b">
        <f t="shared" si="19"/>
        <v>0</v>
      </c>
    </row>
    <row r="609" spans="1:14" x14ac:dyDescent="0.25">
      <c r="A609" s="8">
        <v>608</v>
      </c>
      <c r="B609" s="7" t="s">
        <v>1903</v>
      </c>
      <c r="C609" s="7" t="s">
        <v>1230</v>
      </c>
      <c r="D609" s="8" t="s">
        <v>807</v>
      </c>
      <c r="E609" s="7" t="s">
        <v>601</v>
      </c>
      <c r="F609" s="7" t="s">
        <v>1196</v>
      </c>
      <c r="G609" s="9">
        <v>26500</v>
      </c>
      <c r="H609" s="9">
        <v>37082</v>
      </c>
      <c r="I609" s="9" t="s">
        <v>1233</v>
      </c>
      <c r="J609" s="31">
        <v>56136</v>
      </c>
      <c r="K609" s="8">
        <v>2</v>
      </c>
      <c r="L609" s="28">
        <v>0.04</v>
      </c>
      <c r="M609" s="25" t="b">
        <f t="shared" si="18"/>
        <v>0</v>
      </c>
      <c r="N609" s="25" t="b">
        <f t="shared" si="19"/>
        <v>0</v>
      </c>
    </row>
    <row r="610" spans="1:14" x14ac:dyDescent="0.25">
      <c r="A610" s="8">
        <v>609</v>
      </c>
      <c r="B610" s="7" t="s">
        <v>1904</v>
      </c>
      <c r="C610" s="7" t="s">
        <v>795</v>
      </c>
      <c r="D610" s="8" t="s">
        <v>807</v>
      </c>
      <c r="E610" s="7" t="s">
        <v>601</v>
      </c>
      <c r="F610" s="7" t="s">
        <v>1196</v>
      </c>
      <c r="G610" s="9">
        <v>27569</v>
      </c>
      <c r="H610" s="9">
        <v>37815</v>
      </c>
      <c r="I610" s="9" t="s">
        <v>1233</v>
      </c>
      <c r="J610" s="31">
        <v>58488</v>
      </c>
      <c r="K610" s="8">
        <v>1</v>
      </c>
      <c r="L610" s="28">
        <v>0</v>
      </c>
      <c r="M610" s="25" t="b">
        <f t="shared" si="18"/>
        <v>0</v>
      </c>
      <c r="N610" s="25" t="b">
        <f t="shared" si="19"/>
        <v>0</v>
      </c>
    </row>
    <row r="611" spans="1:14" x14ac:dyDescent="0.25">
      <c r="A611" s="8">
        <v>610</v>
      </c>
      <c r="B611" s="7" t="s">
        <v>1905</v>
      </c>
      <c r="C611" s="7" t="s">
        <v>1231</v>
      </c>
      <c r="D611" s="8" t="s">
        <v>807</v>
      </c>
      <c r="E611" s="7" t="s">
        <v>601</v>
      </c>
      <c r="F611" s="7" t="s">
        <v>1196</v>
      </c>
      <c r="G611" s="9">
        <v>30956</v>
      </c>
      <c r="H611" s="9">
        <v>38902</v>
      </c>
      <c r="I611" s="9" t="s">
        <v>1233</v>
      </c>
      <c r="J611" s="31">
        <v>88272</v>
      </c>
      <c r="K611" s="8" t="s">
        <v>1233</v>
      </c>
      <c r="L611" s="28">
        <v>0</v>
      </c>
      <c r="M611" s="25" t="b">
        <f t="shared" si="18"/>
        <v>0</v>
      </c>
      <c r="N611" s="25" t="b">
        <f t="shared" si="19"/>
        <v>1</v>
      </c>
    </row>
    <row r="612" spans="1:14" x14ac:dyDescent="0.25">
      <c r="A612" s="8">
        <v>611</v>
      </c>
      <c r="B612" s="7" t="s">
        <v>1906</v>
      </c>
      <c r="C612" s="7" t="s">
        <v>793</v>
      </c>
      <c r="D612" s="8" t="s">
        <v>807</v>
      </c>
      <c r="E612" s="7" t="s">
        <v>601</v>
      </c>
      <c r="F612" s="7" t="s">
        <v>1196</v>
      </c>
      <c r="G612" s="9">
        <v>30574</v>
      </c>
      <c r="H612" s="9">
        <v>40759</v>
      </c>
      <c r="I612" s="9" t="s">
        <v>1233</v>
      </c>
      <c r="J612" s="31">
        <v>81504</v>
      </c>
      <c r="K612" s="8">
        <v>4</v>
      </c>
      <c r="L612" s="28">
        <v>0.12</v>
      </c>
      <c r="M612" s="25" t="b">
        <f t="shared" si="18"/>
        <v>0</v>
      </c>
      <c r="N612" s="25" t="b">
        <f t="shared" si="19"/>
        <v>0</v>
      </c>
    </row>
    <row r="613" spans="1:14" x14ac:dyDescent="0.25">
      <c r="A613" s="8">
        <v>612</v>
      </c>
      <c r="B613" s="7" t="s">
        <v>1907</v>
      </c>
      <c r="C613" s="7" t="s">
        <v>1228</v>
      </c>
      <c r="D613" s="8" t="s">
        <v>807</v>
      </c>
      <c r="E613" s="7" t="s">
        <v>601</v>
      </c>
      <c r="F613" s="7" t="s">
        <v>1197</v>
      </c>
      <c r="G613" s="9">
        <v>28880</v>
      </c>
      <c r="H613" s="9">
        <v>36012</v>
      </c>
      <c r="I613" s="9">
        <v>37675</v>
      </c>
      <c r="J613" s="31">
        <v>94740</v>
      </c>
      <c r="K613" s="8">
        <v>1</v>
      </c>
      <c r="L613" s="28">
        <v>0</v>
      </c>
      <c r="M613" s="25" t="b">
        <f t="shared" si="18"/>
        <v>0</v>
      </c>
      <c r="N613" s="25" t="b">
        <f t="shared" si="19"/>
        <v>0</v>
      </c>
    </row>
    <row r="614" spans="1:14" x14ac:dyDescent="0.25">
      <c r="A614" s="8">
        <v>613</v>
      </c>
      <c r="B614" s="7" t="s">
        <v>1908</v>
      </c>
      <c r="C614" s="7" t="s">
        <v>1231</v>
      </c>
      <c r="D614" s="8" t="s">
        <v>807</v>
      </c>
      <c r="E614" s="7" t="s">
        <v>601</v>
      </c>
      <c r="F614" s="7" t="s">
        <v>1196</v>
      </c>
      <c r="G614" s="9">
        <v>32239</v>
      </c>
      <c r="H614" s="9">
        <v>41157</v>
      </c>
      <c r="I614" s="9" t="s">
        <v>1233</v>
      </c>
      <c r="J614" s="31">
        <v>103488</v>
      </c>
      <c r="K614" s="8">
        <v>1</v>
      </c>
      <c r="L614" s="28">
        <v>0</v>
      </c>
      <c r="M614" s="25" t="b">
        <f t="shared" si="18"/>
        <v>0</v>
      </c>
      <c r="N614" s="25" t="b">
        <f t="shared" si="19"/>
        <v>1</v>
      </c>
    </row>
    <row r="615" spans="1:14" x14ac:dyDescent="0.25">
      <c r="A615" s="8">
        <v>614</v>
      </c>
      <c r="B615" s="7" t="s">
        <v>1909</v>
      </c>
      <c r="C615" s="7" t="s">
        <v>1230</v>
      </c>
      <c r="D615" s="8" t="s">
        <v>807</v>
      </c>
      <c r="E615" s="7" t="s">
        <v>601</v>
      </c>
      <c r="F615" s="7" t="s">
        <v>1196</v>
      </c>
      <c r="G615" s="9">
        <v>27818</v>
      </c>
      <c r="H615" s="9">
        <v>38975</v>
      </c>
      <c r="I615" s="9" t="s">
        <v>1233</v>
      </c>
      <c r="J615" s="31">
        <v>51288</v>
      </c>
      <c r="K615" s="8">
        <v>2</v>
      </c>
      <c r="L615" s="28">
        <v>0.04</v>
      </c>
      <c r="M615" s="25" t="b">
        <f t="shared" si="18"/>
        <v>0</v>
      </c>
      <c r="N615" s="25" t="b">
        <f t="shared" si="19"/>
        <v>0</v>
      </c>
    </row>
    <row r="616" spans="1:14" x14ac:dyDescent="0.25">
      <c r="A616" s="8">
        <v>615</v>
      </c>
      <c r="B616" s="7" t="s">
        <v>1910</v>
      </c>
      <c r="C616" s="7" t="s">
        <v>796</v>
      </c>
      <c r="D616" s="8" t="s">
        <v>807</v>
      </c>
      <c r="E616" s="7" t="s">
        <v>601</v>
      </c>
      <c r="F616" s="7" t="s">
        <v>1196</v>
      </c>
      <c r="G616" s="9">
        <v>26701</v>
      </c>
      <c r="H616" s="9">
        <v>36406</v>
      </c>
      <c r="I616" s="9" t="s">
        <v>1233</v>
      </c>
      <c r="J616" s="31">
        <v>72960</v>
      </c>
      <c r="K616" s="8">
        <v>4</v>
      </c>
      <c r="L616" s="28">
        <v>0.12</v>
      </c>
      <c r="M616" s="25" t="b">
        <f t="shared" si="18"/>
        <v>0</v>
      </c>
      <c r="N616" s="25" t="b">
        <f t="shared" si="19"/>
        <v>0</v>
      </c>
    </row>
    <row r="617" spans="1:14" x14ac:dyDescent="0.25">
      <c r="A617" s="8">
        <v>616</v>
      </c>
      <c r="B617" s="7" t="s">
        <v>1911</v>
      </c>
      <c r="C617" s="7" t="s">
        <v>795</v>
      </c>
      <c r="D617" s="8" t="s">
        <v>807</v>
      </c>
      <c r="E617" s="7" t="s">
        <v>601</v>
      </c>
      <c r="F617" s="7" t="s">
        <v>1196</v>
      </c>
      <c r="G617" s="9">
        <v>23704</v>
      </c>
      <c r="H617" s="9">
        <v>36407</v>
      </c>
      <c r="I617" s="9" t="s">
        <v>1233</v>
      </c>
      <c r="J617" s="31">
        <v>55056</v>
      </c>
      <c r="K617" s="8">
        <v>5</v>
      </c>
      <c r="L617" s="28">
        <v>0.15</v>
      </c>
      <c r="M617" s="25" t="b">
        <f t="shared" si="18"/>
        <v>0</v>
      </c>
      <c r="N617" s="25" t="b">
        <f t="shared" si="19"/>
        <v>0</v>
      </c>
    </row>
    <row r="618" spans="1:14" x14ac:dyDescent="0.25">
      <c r="A618" s="8">
        <v>617</v>
      </c>
      <c r="B618" s="7" t="s">
        <v>1912</v>
      </c>
      <c r="C618" s="7" t="s">
        <v>791</v>
      </c>
      <c r="D618" s="8" t="s">
        <v>807</v>
      </c>
      <c r="E618" s="7" t="s">
        <v>601</v>
      </c>
      <c r="F618" s="7" t="s">
        <v>1196</v>
      </c>
      <c r="G618" s="9">
        <v>25716</v>
      </c>
      <c r="H618" s="9">
        <v>36423</v>
      </c>
      <c r="I618" s="9" t="s">
        <v>1233</v>
      </c>
      <c r="J618" s="31">
        <v>56820</v>
      </c>
      <c r="K618" s="8">
        <v>1</v>
      </c>
      <c r="L618" s="28">
        <v>0</v>
      </c>
      <c r="M618" s="25" t="b">
        <f t="shared" si="18"/>
        <v>0</v>
      </c>
      <c r="N618" s="25" t="b">
        <f t="shared" si="19"/>
        <v>0</v>
      </c>
    </row>
    <row r="619" spans="1:14" x14ac:dyDescent="0.25">
      <c r="A619" s="8">
        <v>618</v>
      </c>
      <c r="B619" s="7" t="s">
        <v>1913</v>
      </c>
      <c r="C619" s="7" t="s">
        <v>1229</v>
      </c>
      <c r="D619" s="8" t="s">
        <v>807</v>
      </c>
      <c r="E619" s="7" t="s">
        <v>601</v>
      </c>
      <c r="F619" s="7" t="s">
        <v>1196</v>
      </c>
      <c r="G619" s="9">
        <v>27934</v>
      </c>
      <c r="H619" s="9">
        <v>38237</v>
      </c>
      <c r="I619" s="9" t="s">
        <v>1233</v>
      </c>
      <c r="J619" s="31">
        <v>38292</v>
      </c>
      <c r="K619" s="8">
        <v>5</v>
      </c>
      <c r="L619" s="28">
        <v>0.15</v>
      </c>
      <c r="M619" s="25" t="b">
        <f t="shared" si="18"/>
        <v>0</v>
      </c>
      <c r="N619" s="25" t="b">
        <f t="shared" si="19"/>
        <v>0</v>
      </c>
    </row>
    <row r="620" spans="1:14" x14ac:dyDescent="0.25">
      <c r="A620" s="8">
        <v>619</v>
      </c>
      <c r="B620" s="7" t="s">
        <v>1914</v>
      </c>
      <c r="C620" s="7" t="s">
        <v>1228</v>
      </c>
      <c r="D620" s="8" t="s">
        <v>807</v>
      </c>
      <c r="E620" s="7" t="s">
        <v>601</v>
      </c>
      <c r="F620" s="7" t="s">
        <v>1196</v>
      </c>
      <c r="G620" s="9">
        <v>25966</v>
      </c>
      <c r="H620" s="9">
        <v>39720</v>
      </c>
      <c r="I620" s="9" t="s">
        <v>1233</v>
      </c>
      <c r="J620" s="31">
        <v>51984</v>
      </c>
      <c r="K620" s="8">
        <v>5</v>
      </c>
      <c r="L620" s="28">
        <v>0.15</v>
      </c>
      <c r="M620" s="25" t="b">
        <f t="shared" si="18"/>
        <v>0</v>
      </c>
      <c r="N620" s="25" t="b">
        <f t="shared" si="19"/>
        <v>0</v>
      </c>
    </row>
    <row r="621" spans="1:14" x14ac:dyDescent="0.25">
      <c r="A621" s="8">
        <v>620</v>
      </c>
      <c r="B621" s="7" t="s">
        <v>1915</v>
      </c>
      <c r="C621" s="7" t="s">
        <v>1231</v>
      </c>
      <c r="D621" s="8" t="s">
        <v>807</v>
      </c>
      <c r="E621" s="7" t="s">
        <v>601</v>
      </c>
      <c r="F621" s="7" t="s">
        <v>1196</v>
      </c>
      <c r="G621" s="9">
        <v>30167</v>
      </c>
      <c r="H621" s="9">
        <v>40078</v>
      </c>
      <c r="I621" s="9" t="s">
        <v>1233</v>
      </c>
      <c r="J621" s="31">
        <v>27828</v>
      </c>
      <c r="K621" s="8">
        <v>5</v>
      </c>
      <c r="L621" s="28">
        <v>0.15</v>
      </c>
      <c r="M621" s="25" t="b">
        <f t="shared" si="18"/>
        <v>0</v>
      </c>
      <c r="N621" s="25" t="b">
        <f t="shared" si="19"/>
        <v>1</v>
      </c>
    </row>
    <row r="622" spans="1:14" x14ac:dyDescent="0.25">
      <c r="A622" s="8">
        <v>621</v>
      </c>
      <c r="B622" s="7" t="s">
        <v>1916</v>
      </c>
      <c r="C622" s="7" t="s">
        <v>792</v>
      </c>
      <c r="D622" s="8" t="s">
        <v>807</v>
      </c>
      <c r="E622" s="7" t="s">
        <v>601</v>
      </c>
      <c r="F622" s="7" t="s">
        <v>1196</v>
      </c>
      <c r="G622" s="9">
        <v>30365</v>
      </c>
      <c r="H622" s="9">
        <v>41195</v>
      </c>
      <c r="I622" s="9" t="s">
        <v>1233</v>
      </c>
      <c r="J622" s="31">
        <v>31062</v>
      </c>
      <c r="K622" s="8">
        <v>5</v>
      </c>
      <c r="L622" s="28">
        <v>0.15</v>
      </c>
      <c r="M622" s="25" t="b">
        <f t="shared" si="18"/>
        <v>0</v>
      </c>
      <c r="N622" s="25" t="b">
        <f t="shared" si="19"/>
        <v>0</v>
      </c>
    </row>
    <row r="623" spans="1:14" x14ac:dyDescent="0.25">
      <c r="A623" s="8">
        <v>622</v>
      </c>
      <c r="B623" s="7" t="s">
        <v>1917</v>
      </c>
      <c r="C623" s="7" t="s">
        <v>793</v>
      </c>
      <c r="D623" s="8" t="s">
        <v>807</v>
      </c>
      <c r="E623" s="7" t="s">
        <v>601</v>
      </c>
      <c r="F623" s="7" t="s">
        <v>1196</v>
      </c>
      <c r="G623" s="9">
        <v>25572</v>
      </c>
      <c r="H623" s="9">
        <v>40469</v>
      </c>
      <c r="I623" s="9" t="s">
        <v>1233</v>
      </c>
      <c r="J623" s="31">
        <v>75636</v>
      </c>
      <c r="K623" s="8">
        <v>1</v>
      </c>
      <c r="L623" s="28">
        <v>0</v>
      </c>
      <c r="M623" s="25" t="b">
        <f t="shared" si="18"/>
        <v>0</v>
      </c>
      <c r="N623" s="25" t="b">
        <f t="shared" si="19"/>
        <v>0</v>
      </c>
    </row>
    <row r="624" spans="1:14" x14ac:dyDescent="0.25">
      <c r="A624" s="8">
        <v>623</v>
      </c>
      <c r="B624" s="7" t="s">
        <v>1918</v>
      </c>
      <c r="C624" s="7" t="s">
        <v>1230</v>
      </c>
      <c r="D624" s="8" t="s">
        <v>807</v>
      </c>
      <c r="E624" s="7" t="s">
        <v>601</v>
      </c>
      <c r="F624" s="7" t="s">
        <v>1196</v>
      </c>
      <c r="G624" s="9">
        <v>30978</v>
      </c>
      <c r="H624" s="9">
        <v>39002</v>
      </c>
      <c r="I624" s="9" t="s">
        <v>1233</v>
      </c>
      <c r="J624" s="31">
        <v>38544</v>
      </c>
      <c r="K624" s="8">
        <v>1</v>
      </c>
      <c r="L624" s="28">
        <v>0</v>
      </c>
      <c r="M624" s="25" t="b">
        <f t="shared" si="18"/>
        <v>0</v>
      </c>
      <c r="N624" s="25" t="b">
        <f t="shared" si="19"/>
        <v>0</v>
      </c>
    </row>
    <row r="625" spans="1:14" x14ac:dyDescent="0.25">
      <c r="A625" s="8">
        <v>624</v>
      </c>
      <c r="B625" s="7" t="s">
        <v>1919</v>
      </c>
      <c r="C625" s="7" t="s">
        <v>1230</v>
      </c>
      <c r="D625" s="8" t="s">
        <v>807</v>
      </c>
      <c r="E625" s="7" t="s">
        <v>601</v>
      </c>
      <c r="F625" s="7" t="s">
        <v>1197</v>
      </c>
      <c r="G625" s="9">
        <v>28491</v>
      </c>
      <c r="H625" s="9">
        <v>36070</v>
      </c>
      <c r="I625" s="9" t="s">
        <v>1233</v>
      </c>
      <c r="J625" s="31">
        <v>70860</v>
      </c>
      <c r="K625" s="8">
        <v>4</v>
      </c>
      <c r="L625" s="28">
        <v>0.12</v>
      </c>
      <c r="M625" s="25" t="b">
        <f t="shared" si="18"/>
        <v>0</v>
      </c>
      <c r="N625" s="25" t="b">
        <f t="shared" si="19"/>
        <v>0</v>
      </c>
    </row>
    <row r="626" spans="1:14" x14ac:dyDescent="0.25">
      <c r="A626" s="8">
        <v>625</v>
      </c>
      <c r="B626" s="7" t="s">
        <v>1920</v>
      </c>
      <c r="C626" s="7" t="s">
        <v>1229</v>
      </c>
      <c r="D626" s="8" t="s">
        <v>807</v>
      </c>
      <c r="E626" s="7" t="s">
        <v>601</v>
      </c>
      <c r="F626" s="7" t="s">
        <v>1196</v>
      </c>
      <c r="G626" s="9">
        <v>29014</v>
      </c>
      <c r="H626" s="9">
        <v>36078</v>
      </c>
      <c r="I626" s="9" t="s">
        <v>1233</v>
      </c>
      <c r="J626" s="31">
        <v>95532</v>
      </c>
      <c r="K626" s="8">
        <v>2</v>
      </c>
      <c r="L626" s="28">
        <v>0.04</v>
      </c>
      <c r="M626" s="25" t="b">
        <f t="shared" si="18"/>
        <v>0</v>
      </c>
      <c r="N626" s="25" t="b">
        <f t="shared" si="19"/>
        <v>0</v>
      </c>
    </row>
    <row r="627" spans="1:14" x14ac:dyDescent="0.25">
      <c r="A627" s="8">
        <v>626</v>
      </c>
      <c r="B627" s="7" t="s">
        <v>1921</v>
      </c>
      <c r="C627" s="7" t="s">
        <v>795</v>
      </c>
      <c r="D627" s="8" t="s">
        <v>807</v>
      </c>
      <c r="E627" s="7" t="s">
        <v>601</v>
      </c>
      <c r="F627" s="7" t="s">
        <v>1196</v>
      </c>
      <c r="G627" s="9">
        <v>28199</v>
      </c>
      <c r="H627" s="9">
        <v>36081</v>
      </c>
      <c r="I627" s="9" t="s">
        <v>1233</v>
      </c>
      <c r="J627" s="31">
        <v>80888.399999999994</v>
      </c>
      <c r="K627" s="8">
        <v>5</v>
      </c>
      <c r="L627" s="28">
        <v>0.15</v>
      </c>
      <c r="M627" s="25" t="b">
        <f t="shared" si="18"/>
        <v>0</v>
      </c>
      <c r="N627" s="25" t="b">
        <f t="shared" si="19"/>
        <v>0</v>
      </c>
    </row>
    <row r="628" spans="1:14" x14ac:dyDescent="0.25">
      <c r="A628" s="8">
        <v>627</v>
      </c>
      <c r="B628" s="7" t="s">
        <v>1922</v>
      </c>
      <c r="C628" s="7" t="s">
        <v>791</v>
      </c>
      <c r="D628" s="8" t="s">
        <v>807</v>
      </c>
      <c r="E628" s="7" t="s">
        <v>601</v>
      </c>
      <c r="F628" s="7" t="s">
        <v>1197</v>
      </c>
      <c r="G628" s="9">
        <v>31341</v>
      </c>
      <c r="H628" s="9">
        <v>39745</v>
      </c>
      <c r="I628" s="9" t="s">
        <v>1233</v>
      </c>
      <c r="J628" s="31">
        <v>35196</v>
      </c>
      <c r="K628" s="8">
        <v>5</v>
      </c>
      <c r="L628" s="28">
        <v>0.15</v>
      </c>
      <c r="M628" s="25" t="b">
        <f t="shared" si="18"/>
        <v>0</v>
      </c>
      <c r="N628" s="25" t="b">
        <f t="shared" si="19"/>
        <v>0</v>
      </c>
    </row>
    <row r="629" spans="1:14" x14ac:dyDescent="0.25">
      <c r="A629" s="8">
        <v>628</v>
      </c>
      <c r="B629" s="7" t="s">
        <v>1923</v>
      </c>
      <c r="C629" s="7" t="s">
        <v>1229</v>
      </c>
      <c r="D629" s="8" t="s">
        <v>807</v>
      </c>
      <c r="E629" s="7" t="s">
        <v>601</v>
      </c>
      <c r="F629" s="7" t="s">
        <v>1196</v>
      </c>
      <c r="G629" s="9">
        <v>32700</v>
      </c>
      <c r="H629" s="9">
        <v>40853</v>
      </c>
      <c r="I629" s="9" t="s">
        <v>1233</v>
      </c>
      <c r="J629" s="31">
        <v>75660</v>
      </c>
      <c r="K629" s="8" t="s">
        <v>1233</v>
      </c>
      <c r="L629" s="28">
        <v>0</v>
      </c>
      <c r="M629" s="25" t="b">
        <f t="shared" si="18"/>
        <v>0</v>
      </c>
      <c r="N629" s="25" t="b">
        <f t="shared" si="19"/>
        <v>0</v>
      </c>
    </row>
    <row r="630" spans="1:14" x14ac:dyDescent="0.25">
      <c r="A630" s="8">
        <v>629</v>
      </c>
      <c r="B630" s="7" t="s">
        <v>1924</v>
      </c>
      <c r="C630" s="7" t="s">
        <v>793</v>
      </c>
      <c r="D630" s="8" t="s">
        <v>807</v>
      </c>
      <c r="E630" s="7" t="s">
        <v>601</v>
      </c>
      <c r="F630" s="7" t="s">
        <v>1197</v>
      </c>
      <c r="G630" s="9">
        <v>27889</v>
      </c>
      <c r="H630" s="9">
        <v>41219</v>
      </c>
      <c r="I630" s="9" t="s">
        <v>1233</v>
      </c>
      <c r="J630" s="31">
        <v>66828</v>
      </c>
      <c r="K630" s="8">
        <v>2</v>
      </c>
      <c r="L630" s="28">
        <v>0.04</v>
      </c>
      <c r="M630" s="25" t="b">
        <f t="shared" si="18"/>
        <v>0</v>
      </c>
      <c r="N630" s="25" t="b">
        <f t="shared" si="19"/>
        <v>0</v>
      </c>
    </row>
    <row r="631" spans="1:14" x14ac:dyDescent="0.25">
      <c r="A631" s="8">
        <v>630</v>
      </c>
      <c r="B631" s="7" t="s">
        <v>1925</v>
      </c>
      <c r="C631" s="7" t="s">
        <v>795</v>
      </c>
      <c r="D631" s="8" t="s">
        <v>807</v>
      </c>
      <c r="E631" s="7" t="s">
        <v>601</v>
      </c>
      <c r="F631" s="7" t="s">
        <v>1196</v>
      </c>
      <c r="G631" s="9">
        <v>27431</v>
      </c>
      <c r="H631" s="9">
        <v>39398</v>
      </c>
      <c r="I631" s="9" t="s">
        <v>1233</v>
      </c>
      <c r="J631" s="31">
        <v>58188</v>
      </c>
      <c r="K631" s="8">
        <v>2</v>
      </c>
      <c r="L631" s="28">
        <v>0.04</v>
      </c>
      <c r="M631" s="25" t="b">
        <f t="shared" si="18"/>
        <v>0</v>
      </c>
      <c r="N631" s="25" t="b">
        <f t="shared" si="19"/>
        <v>0</v>
      </c>
    </row>
    <row r="632" spans="1:14" x14ac:dyDescent="0.25">
      <c r="A632" s="8">
        <v>631</v>
      </c>
      <c r="B632" s="7" t="s">
        <v>1926</v>
      </c>
      <c r="C632" s="7" t="s">
        <v>793</v>
      </c>
      <c r="D632" s="8" t="s">
        <v>807</v>
      </c>
      <c r="E632" s="7" t="s">
        <v>601</v>
      </c>
      <c r="F632" s="7" t="s">
        <v>1197</v>
      </c>
      <c r="G632" s="9">
        <v>29049</v>
      </c>
      <c r="H632" s="9">
        <v>40486</v>
      </c>
      <c r="I632" s="9">
        <v>40917</v>
      </c>
      <c r="J632" s="31">
        <v>79728</v>
      </c>
      <c r="K632" s="8" t="s">
        <v>1233</v>
      </c>
      <c r="L632" s="28">
        <v>0</v>
      </c>
      <c r="M632" s="25" t="b">
        <f t="shared" si="18"/>
        <v>0</v>
      </c>
      <c r="N632" s="25" t="b">
        <f t="shared" si="19"/>
        <v>0</v>
      </c>
    </row>
    <row r="633" spans="1:14" x14ac:dyDescent="0.25">
      <c r="A633" s="8">
        <v>632</v>
      </c>
      <c r="B633" s="7" t="s">
        <v>1927</v>
      </c>
      <c r="C633" s="7" t="s">
        <v>1230</v>
      </c>
      <c r="D633" s="8" t="s">
        <v>807</v>
      </c>
      <c r="E633" s="7" t="s">
        <v>601</v>
      </c>
      <c r="F633" s="7" t="s">
        <v>1196</v>
      </c>
      <c r="G633" s="9">
        <v>25649</v>
      </c>
      <c r="H633" s="9">
        <v>36479</v>
      </c>
      <c r="I633" s="9" t="s">
        <v>1233</v>
      </c>
      <c r="J633" s="31">
        <v>65808</v>
      </c>
      <c r="K633" s="8">
        <v>4</v>
      </c>
      <c r="L633" s="28">
        <v>0.12</v>
      </c>
      <c r="M633" s="25" t="b">
        <f t="shared" si="18"/>
        <v>0</v>
      </c>
      <c r="N633" s="25" t="b">
        <f t="shared" si="19"/>
        <v>0</v>
      </c>
    </row>
    <row r="634" spans="1:14" x14ac:dyDescent="0.25">
      <c r="A634" s="8">
        <v>633</v>
      </c>
      <c r="B634" s="7" t="s">
        <v>1928</v>
      </c>
      <c r="C634" s="7" t="s">
        <v>1228</v>
      </c>
      <c r="D634" s="8" t="s">
        <v>807</v>
      </c>
      <c r="E634" s="7" t="s">
        <v>601</v>
      </c>
      <c r="F634" s="7" t="s">
        <v>1196</v>
      </c>
      <c r="G634" s="9">
        <v>29645</v>
      </c>
      <c r="H634" s="9">
        <v>39797</v>
      </c>
      <c r="I634" s="9" t="s">
        <v>1233</v>
      </c>
      <c r="J634" s="31">
        <v>64680</v>
      </c>
      <c r="K634" s="8">
        <v>5</v>
      </c>
      <c r="L634" s="28">
        <v>0.15</v>
      </c>
      <c r="M634" s="25" t="b">
        <f t="shared" si="18"/>
        <v>0</v>
      </c>
      <c r="N634" s="25" t="b">
        <f t="shared" si="19"/>
        <v>0</v>
      </c>
    </row>
    <row r="635" spans="1:14" x14ac:dyDescent="0.25">
      <c r="A635" s="8">
        <v>634</v>
      </c>
      <c r="B635" s="7" t="s">
        <v>1929</v>
      </c>
      <c r="C635" s="7" t="s">
        <v>794</v>
      </c>
      <c r="D635" s="8" t="s">
        <v>807</v>
      </c>
      <c r="E635" s="7" t="s">
        <v>601</v>
      </c>
      <c r="F635" s="7" t="s">
        <v>1196</v>
      </c>
      <c r="G635" s="9">
        <v>30244</v>
      </c>
      <c r="H635" s="9">
        <v>39417</v>
      </c>
      <c r="I635" s="9" t="s">
        <v>1233</v>
      </c>
      <c r="J635" s="31">
        <v>28430.400000000001</v>
      </c>
      <c r="K635" s="8">
        <v>4</v>
      </c>
      <c r="L635" s="28">
        <v>0.12</v>
      </c>
      <c r="M635" s="25" t="b">
        <f t="shared" si="18"/>
        <v>0</v>
      </c>
      <c r="N635" s="25" t="b">
        <f t="shared" si="19"/>
        <v>1</v>
      </c>
    </row>
    <row r="636" spans="1:14" x14ac:dyDescent="0.25">
      <c r="A636" s="8">
        <v>635</v>
      </c>
      <c r="B636" s="7" t="s">
        <v>1930</v>
      </c>
      <c r="C636" s="7" t="s">
        <v>1228</v>
      </c>
      <c r="D636" s="8" t="s">
        <v>807</v>
      </c>
      <c r="E636" s="7" t="s">
        <v>601</v>
      </c>
      <c r="F636" s="7" t="s">
        <v>1196</v>
      </c>
      <c r="G636" s="9">
        <v>29540</v>
      </c>
      <c r="H636" s="9">
        <v>40515</v>
      </c>
      <c r="I636" s="9" t="s">
        <v>1233</v>
      </c>
      <c r="J636" s="31">
        <v>40209.599999999999</v>
      </c>
      <c r="K636" s="8">
        <v>4</v>
      </c>
      <c r="L636" s="28">
        <v>0.12</v>
      </c>
      <c r="M636" s="25" t="b">
        <f t="shared" si="18"/>
        <v>0</v>
      </c>
      <c r="N636" s="25" t="b">
        <f t="shared" si="19"/>
        <v>0</v>
      </c>
    </row>
    <row r="637" spans="1:14" x14ac:dyDescent="0.25">
      <c r="A637" s="8">
        <v>636</v>
      </c>
      <c r="B637" s="7" t="s">
        <v>1931</v>
      </c>
      <c r="C637" s="7" t="s">
        <v>1231</v>
      </c>
      <c r="D637" s="8" t="s">
        <v>807</v>
      </c>
      <c r="E637" s="7" t="s">
        <v>601</v>
      </c>
      <c r="F637" s="7" t="s">
        <v>1197</v>
      </c>
      <c r="G637" s="9">
        <v>26856</v>
      </c>
      <c r="H637" s="9">
        <v>40521</v>
      </c>
      <c r="I637" s="9" t="s">
        <v>1233</v>
      </c>
      <c r="J637" s="31">
        <v>41196</v>
      </c>
      <c r="K637" s="8" t="s">
        <v>1233</v>
      </c>
      <c r="L637" s="28">
        <v>0</v>
      </c>
      <c r="M637" s="25" t="b">
        <f t="shared" si="18"/>
        <v>0</v>
      </c>
      <c r="N637" s="25" t="b">
        <f t="shared" si="19"/>
        <v>1</v>
      </c>
    </row>
    <row r="638" spans="1:14" x14ac:dyDescent="0.25">
      <c r="A638" s="8">
        <v>637</v>
      </c>
      <c r="B638" s="7" t="s">
        <v>1932</v>
      </c>
      <c r="C638" s="7" t="s">
        <v>1230</v>
      </c>
      <c r="D638" s="8" t="s">
        <v>807</v>
      </c>
      <c r="E638" s="7" t="s">
        <v>601</v>
      </c>
      <c r="F638" s="7" t="s">
        <v>1196</v>
      </c>
      <c r="G638" s="9">
        <v>29693</v>
      </c>
      <c r="H638" s="9">
        <v>36514</v>
      </c>
      <c r="I638" s="9" t="s">
        <v>1233</v>
      </c>
      <c r="J638" s="31">
        <v>57900</v>
      </c>
      <c r="K638" s="8" t="s">
        <v>1233</v>
      </c>
      <c r="L638" s="28">
        <v>0</v>
      </c>
      <c r="M638" s="25" t="b">
        <f t="shared" si="18"/>
        <v>0</v>
      </c>
      <c r="N638" s="25" t="b">
        <f t="shared" si="19"/>
        <v>0</v>
      </c>
    </row>
    <row r="639" spans="1:14" x14ac:dyDescent="0.25">
      <c r="A639" s="8">
        <v>638</v>
      </c>
      <c r="B639" s="7" t="s">
        <v>1933</v>
      </c>
      <c r="C639" s="7" t="s">
        <v>792</v>
      </c>
      <c r="D639" s="8" t="s">
        <v>807</v>
      </c>
      <c r="E639" s="7" t="s">
        <v>675</v>
      </c>
      <c r="F639" s="7" t="s">
        <v>1197</v>
      </c>
      <c r="G639" s="9">
        <v>27298</v>
      </c>
      <c r="H639" s="9">
        <v>39087</v>
      </c>
      <c r="I639" s="9" t="s">
        <v>1233</v>
      </c>
      <c r="J639" s="31">
        <v>84180</v>
      </c>
      <c r="K639" s="8">
        <v>2</v>
      </c>
      <c r="L639" s="28">
        <v>0.04</v>
      </c>
      <c r="M639" s="25" t="b">
        <f t="shared" si="18"/>
        <v>0</v>
      </c>
      <c r="N639" s="25" t="b">
        <f t="shared" si="19"/>
        <v>0</v>
      </c>
    </row>
    <row r="640" spans="1:14" x14ac:dyDescent="0.25">
      <c r="A640" s="8">
        <v>639</v>
      </c>
      <c r="B640" s="7" t="s">
        <v>1934</v>
      </c>
      <c r="C640" s="7" t="s">
        <v>795</v>
      </c>
      <c r="D640" s="8" t="s">
        <v>807</v>
      </c>
      <c r="E640" s="7" t="s">
        <v>675</v>
      </c>
      <c r="F640" s="7" t="s">
        <v>1196</v>
      </c>
      <c r="G640" s="9">
        <v>28427</v>
      </c>
      <c r="H640" s="9">
        <v>39090</v>
      </c>
      <c r="I640" s="9" t="s">
        <v>1233</v>
      </c>
      <c r="J640" s="31">
        <v>75948</v>
      </c>
      <c r="K640" s="8">
        <v>5</v>
      </c>
      <c r="L640" s="28">
        <v>0.15</v>
      </c>
      <c r="M640" s="25" t="b">
        <f t="shared" si="18"/>
        <v>0</v>
      </c>
      <c r="N640" s="25" t="b">
        <f t="shared" si="19"/>
        <v>0</v>
      </c>
    </row>
    <row r="641" spans="1:14" x14ac:dyDescent="0.25">
      <c r="A641" s="8">
        <v>640</v>
      </c>
      <c r="B641" s="7" t="s">
        <v>1935</v>
      </c>
      <c r="C641" s="7" t="s">
        <v>795</v>
      </c>
      <c r="D641" s="8" t="s">
        <v>807</v>
      </c>
      <c r="E641" s="7" t="s">
        <v>675</v>
      </c>
      <c r="F641" s="7" t="s">
        <v>1197</v>
      </c>
      <c r="G641" s="9">
        <v>27912</v>
      </c>
      <c r="H641" s="9">
        <v>39091</v>
      </c>
      <c r="I641" s="9" t="s">
        <v>1233</v>
      </c>
      <c r="J641" s="31">
        <v>55692</v>
      </c>
      <c r="K641" s="8">
        <v>2</v>
      </c>
      <c r="L641" s="28">
        <v>0.04</v>
      </c>
      <c r="M641" s="25" t="b">
        <f t="shared" si="18"/>
        <v>0</v>
      </c>
      <c r="N641" s="25" t="b">
        <f t="shared" si="19"/>
        <v>0</v>
      </c>
    </row>
    <row r="642" spans="1:14" x14ac:dyDescent="0.25">
      <c r="A642" s="8">
        <v>641</v>
      </c>
      <c r="B642" s="7" t="s">
        <v>1936</v>
      </c>
      <c r="C642" s="7" t="s">
        <v>795</v>
      </c>
      <c r="D642" s="8" t="s">
        <v>807</v>
      </c>
      <c r="E642" s="7" t="s">
        <v>675</v>
      </c>
      <c r="F642" s="7" t="s">
        <v>1197</v>
      </c>
      <c r="G642" s="9">
        <v>30517</v>
      </c>
      <c r="H642" s="9">
        <v>39106</v>
      </c>
      <c r="I642" s="9" t="s">
        <v>1233</v>
      </c>
      <c r="J642" s="31">
        <v>77115.600000000006</v>
      </c>
      <c r="K642" s="8" t="s">
        <v>1233</v>
      </c>
      <c r="L642" s="28">
        <v>0</v>
      </c>
      <c r="M642" s="25" t="b">
        <f t="shared" si="18"/>
        <v>0</v>
      </c>
      <c r="N642" s="25" t="b">
        <f t="shared" si="19"/>
        <v>0</v>
      </c>
    </row>
    <row r="643" spans="1:14" x14ac:dyDescent="0.25">
      <c r="A643" s="8">
        <v>642</v>
      </c>
      <c r="B643" s="7" t="s">
        <v>1937</v>
      </c>
      <c r="C643" s="7" t="s">
        <v>1231</v>
      </c>
      <c r="D643" s="8" t="s">
        <v>807</v>
      </c>
      <c r="E643" s="7" t="s">
        <v>675</v>
      </c>
      <c r="F643" s="7" t="s">
        <v>1196</v>
      </c>
      <c r="G643" s="9">
        <v>25221</v>
      </c>
      <c r="H643" s="9">
        <v>35826</v>
      </c>
      <c r="I643" s="9">
        <v>40877</v>
      </c>
      <c r="J643" s="31">
        <v>54036</v>
      </c>
      <c r="K643" s="8" t="s">
        <v>1233</v>
      </c>
      <c r="L643" s="28">
        <v>0</v>
      </c>
      <c r="M643" s="25" t="b">
        <f t="shared" ref="M643:M706" si="20">AND($K643=5,$D643="Human Resources")</f>
        <v>0</v>
      </c>
      <c r="N643" s="25" t="b">
        <f t="shared" ref="N643:N706" si="21">OR(C643="New York",C643="Madrid")</f>
        <v>1</v>
      </c>
    </row>
    <row r="644" spans="1:14" x14ac:dyDescent="0.25">
      <c r="A644" s="8">
        <v>643</v>
      </c>
      <c r="B644" s="7" t="s">
        <v>1938</v>
      </c>
      <c r="C644" s="7" t="s">
        <v>1229</v>
      </c>
      <c r="D644" s="8" t="s">
        <v>807</v>
      </c>
      <c r="E644" s="7" t="s">
        <v>675</v>
      </c>
      <c r="F644" s="7" t="s">
        <v>1196</v>
      </c>
      <c r="G644" s="9">
        <v>28679</v>
      </c>
      <c r="H644" s="9">
        <v>36549</v>
      </c>
      <c r="I644" s="9">
        <v>40298</v>
      </c>
      <c r="J644" s="31">
        <v>42552</v>
      </c>
      <c r="K644" s="8">
        <v>1</v>
      </c>
      <c r="L644" s="28">
        <v>0</v>
      </c>
      <c r="M644" s="25" t="b">
        <f t="shared" si="20"/>
        <v>0</v>
      </c>
      <c r="N644" s="25" t="b">
        <f t="shared" si="21"/>
        <v>0</v>
      </c>
    </row>
    <row r="645" spans="1:14" x14ac:dyDescent="0.25">
      <c r="A645" s="8">
        <v>644</v>
      </c>
      <c r="B645" s="7" t="s">
        <v>1939</v>
      </c>
      <c r="C645" s="7" t="s">
        <v>1229</v>
      </c>
      <c r="D645" s="8" t="s">
        <v>807</v>
      </c>
      <c r="E645" s="7" t="s">
        <v>675</v>
      </c>
      <c r="F645" s="7" t="s">
        <v>1197</v>
      </c>
      <c r="G645" s="9">
        <v>30128</v>
      </c>
      <c r="H645" s="9">
        <v>36918</v>
      </c>
      <c r="I645" s="9" t="s">
        <v>1233</v>
      </c>
      <c r="J645" s="31">
        <v>20646</v>
      </c>
      <c r="K645" s="8">
        <v>5</v>
      </c>
      <c r="L645" s="28">
        <v>0.15</v>
      </c>
      <c r="M645" s="25" t="b">
        <f t="shared" si="20"/>
        <v>0</v>
      </c>
      <c r="N645" s="25" t="b">
        <f t="shared" si="21"/>
        <v>0</v>
      </c>
    </row>
    <row r="646" spans="1:14" x14ac:dyDescent="0.25">
      <c r="A646" s="8">
        <v>645</v>
      </c>
      <c r="B646" s="7" t="s">
        <v>1940</v>
      </c>
      <c r="C646" s="7" t="s">
        <v>796</v>
      </c>
      <c r="D646" s="8" t="s">
        <v>807</v>
      </c>
      <c r="E646" s="7" t="s">
        <v>675</v>
      </c>
      <c r="F646" s="7" t="s">
        <v>1196</v>
      </c>
      <c r="G646" s="13">
        <v>26770</v>
      </c>
      <c r="H646" s="13">
        <v>40563</v>
      </c>
      <c r="I646" s="9" t="s">
        <v>1233</v>
      </c>
      <c r="J646" s="31">
        <v>66612</v>
      </c>
      <c r="K646" s="8" t="s">
        <v>1233</v>
      </c>
      <c r="L646" s="28">
        <v>0</v>
      </c>
      <c r="M646" s="25" t="b">
        <f t="shared" si="20"/>
        <v>0</v>
      </c>
      <c r="N646" s="25" t="b">
        <f t="shared" si="21"/>
        <v>0</v>
      </c>
    </row>
    <row r="647" spans="1:14" x14ac:dyDescent="0.25">
      <c r="A647" s="8">
        <v>646</v>
      </c>
      <c r="B647" s="7" t="s">
        <v>1941</v>
      </c>
      <c r="C647" s="7" t="s">
        <v>1231</v>
      </c>
      <c r="D647" s="8" t="s">
        <v>807</v>
      </c>
      <c r="E647" s="7" t="s">
        <v>675</v>
      </c>
      <c r="F647" s="7" t="s">
        <v>1196</v>
      </c>
      <c r="G647" s="9">
        <v>28398</v>
      </c>
      <c r="H647" s="9">
        <v>40568</v>
      </c>
      <c r="I647" s="9" t="s">
        <v>1233</v>
      </c>
      <c r="J647" s="31">
        <v>55668</v>
      </c>
      <c r="K647" s="8">
        <v>5</v>
      </c>
      <c r="L647" s="28">
        <v>0.15</v>
      </c>
      <c r="M647" s="25" t="b">
        <f t="shared" si="20"/>
        <v>0</v>
      </c>
      <c r="N647" s="25" t="b">
        <f t="shared" si="21"/>
        <v>1</v>
      </c>
    </row>
    <row r="648" spans="1:14" x14ac:dyDescent="0.25">
      <c r="A648" s="8">
        <v>647</v>
      </c>
      <c r="B648" s="7" t="s">
        <v>1942</v>
      </c>
      <c r="C648" s="7" t="s">
        <v>792</v>
      </c>
      <c r="D648" s="8" t="s">
        <v>807</v>
      </c>
      <c r="E648" s="7" t="s">
        <v>675</v>
      </c>
      <c r="F648" s="7" t="s">
        <v>1197</v>
      </c>
      <c r="G648" s="9">
        <v>28642</v>
      </c>
      <c r="H648" s="9">
        <v>40584</v>
      </c>
      <c r="I648" s="9" t="s">
        <v>1233</v>
      </c>
      <c r="J648" s="31">
        <v>29040</v>
      </c>
      <c r="K648" s="8">
        <v>5</v>
      </c>
      <c r="L648" s="28">
        <v>0.15</v>
      </c>
      <c r="M648" s="25" t="b">
        <f t="shared" si="20"/>
        <v>0</v>
      </c>
      <c r="N648" s="25" t="b">
        <f t="shared" si="21"/>
        <v>0</v>
      </c>
    </row>
    <row r="649" spans="1:14" x14ac:dyDescent="0.25">
      <c r="A649" s="8">
        <v>648</v>
      </c>
      <c r="B649" s="7" t="s">
        <v>1943</v>
      </c>
      <c r="C649" s="7" t="s">
        <v>792</v>
      </c>
      <c r="D649" s="8" t="s">
        <v>807</v>
      </c>
      <c r="E649" s="7" t="s">
        <v>675</v>
      </c>
      <c r="F649" s="7" t="s">
        <v>1196</v>
      </c>
      <c r="G649" s="9">
        <v>30022</v>
      </c>
      <c r="H649" s="9">
        <v>39118</v>
      </c>
      <c r="I649" s="9" t="s">
        <v>1233</v>
      </c>
      <c r="J649" s="31">
        <v>24090</v>
      </c>
      <c r="K649" s="8">
        <v>1</v>
      </c>
      <c r="L649" s="28">
        <v>0</v>
      </c>
      <c r="M649" s="25" t="b">
        <f t="shared" si="20"/>
        <v>0</v>
      </c>
      <c r="N649" s="25" t="b">
        <f t="shared" si="21"/>
        <v>0</v>
      </c>
    </row>
    <row r="650" spans="1:14" x14ac:dyDescent="0.25">
      <c r="A650" s="8">
        <v>649</v>
      </c>
      <c r="B650" s="7" t="s">
        <v>1944</v>
      </c>
      <c r="C650" s="7" t="s">
        <v>791</v>
      </c>
      <c r="D650" s="8" t="s">
        <v>807</v>
      </c>
      <c r="E650" s="7" t="s">
        <v>675</v>
      </c>
      <c r="F650" s="7" t="s">
        <v>1196</v>
      </c>
      <c r="G650" s="9">
        <v>30693</v>
      </c>
      <c r="H650" s="9">
        <v>38753</v>
      </c>
      <c r="I650" s="9" t="s">
        <v>1233</v>
      </c>
      <c r="J650" s="31">
        <v>45192</v>
      </c>
      <c r="K650" s="8">
        <v>4</v>
      </c>
      <c r="L650" s="28">
        <v>0.12</v>
      </c>
      <c r="M650" s="25" t="b">
        <f t="shared" si="20"/>
        <v>0</v>
      </c>
      <c r="N650" s="25" t="b">
        <f t="shared" si="21"/>
        <v>0</v>
      </c>
    </row>
    <row r="651" spans="1:14" x14ac:dyDescent="0.25">
      <c r="A651" s="8">
        <v>650</v>
      </c>
      <c r="B651" s="7" t="s">
        <v>1945</v>
      </c>
      <c r="C651" s="7" t="s">
        <v>796</v>
      </c>
      <c r="D651" s="8" t="s">
        <v>807</v>
      </c>
      <c r="E651" s="7" t="s">
        <v>675</v>
      </c>
      <c r="F651" s="7" t="s">
        <v>1196</v>
      </c>
      <c r="G651" s="9">
        <v>25950</v>
      </c>
      <c r="H651" s="9">
        <v>36193</v>
      </c>
      <c r="I651" s="9" t="s">
        <v>1233</v>
      </c>
      <c r="J651" s="31">
        <v>69900</v>
      </c>
      <c r="K651" s="8">
        <v>2</v>
      </c>
      <c r="L651" s="28">
        <v>0.04</v>
      </c>
      <c r="M651" s="25" t="b">
        <f t="shared" si="20"/>
        <v>0</v>
      </c>
      <c r="N651" s="25" t="b">
        <f t="shared" si="21"/>
        <v>0</v>
      </c>
    </row>
    <row r="652" spans="1:14" x14ac:dyDescent="0.25">
      <c r="A652" s="8">
        <v>651</v>
      </c>
      <c r="B652" s="7" t="s">
        <v>1946</v>
      </c>
      <c r="C652" s="7" t="s">
        <v>791</v>
      </c>
      <c r="D652" s="8" t="s">
        <v>807</v>
      </c>
      <c r="E652" s="7" t="s">
        <v>675</v>
      </c>
      <c r="F652" s="7" t="s">
        <v>1196</v>
      </c>
      <c r="G652" s="9">
        <v>28426</v>
      </c>
      <c r="H652" s="9">
        <v>40235</v>
      </c>
      <c r="I652" s="9" t="s">
        <v>1233</v>
      </c>
      <c r="J652" s="31">
        <v>96874.8</v>
      </c>
      <c r="K652" s="8" t="s">
        <v>1233</v>
      </c>
      <c r="L652" s="28">
        <v>0</v>
      </c>
      <c r="M652" s="25" t="b">
        <f t="shared" si="20"/>
        <v>0</v>
      </c>
      <c r="N652" s="25" t="b">
        <f t="shared" si="21"/>
        <v>0</v>
      </c>
    </row>
    <row r="653" spans="1:14" x14ac:dyDescent="0.25">
      <c r="A653" s="8">
        <v>652</v>
      </c>
      <c r="B653" s="7" t="s">
        <v>1947</v>
      </c>
      <c r="C653" s="7" t="s">
        <v>1228</v>
      </c>
      <c r="D653" s="8" t="s">
        <v>807</v>
      </c>
      <c r="E653" s="7" t="s">
        <v>675</v>
      </c>
      <c r="F653" s="7" t="s">
        <v>1196</v>
      </c>
      <c r="G653" s="9">
        <v>28261</v>
      </c>
      <c r="H653" s="9">
        <v>40986</v>
      </c>
      <c r="I653" s="9" t="s">
        <v>1233</v>
      </c>
      <c r="J653" s="31">
        <v>55860</v>
      </c>
      <c r="K653" s="8">
        <v>4</v>
      </c>
      <c r="L653" s="28">
        <v>0.12</v>
      </c>
      <c r="M653" s="25" t="b">
        <f t="shared" si="20"/>
        <v>0</v>
      </c>
      <c r="N653" s="25" t="b">
        <f t="shared" si="21"/>
        <v>0</v>
      </c>
    </row>
    <row r="654" spans="1:14" x14ac:dyDescent="0.25">
      <c r="A654" s="8">
        <v>653</v>
      </c>
      <c r="B654" s="7" t="s">
        <v>1948</v>
      </c>
      <c r="C654" s="7" t="s">
        <v>1228</v>
      </c>
      <c r="D654" s="8" t="s">
        <v>807</v>
      </c>
      <c r="E654" s="7" t="s">
        <v>675</v>
      </c>
      <c r="F654" s="7" t="s">
        <v>1196</v>
      </c>
      <c r="G654" s="9">
        <v>25900</v>
      </c>
      <c r="H654" s="9">
        <v>39155</v>
      </c>
      <c r="I654" s="9" t="s">
        <v>1233</v>
      </c>
      <c r="J654" s="31">
        <v>33252</v>
      </c>
      <c r="K654" s="8" t="s">
        <v>1233</v>
      </c>
      <c r="L654" s="28">
        <v>0</v>
      </c>
      <c r="M654" s="25" t="b">
        <f t="shared" si="20"/>
        <v>0</v>
      </c>
      <c r="N654" s="25" t="b">
        <f t="shared" si="21"/>
        <v>0</v>
      </c>
    </row>
    <row r="655" spans="1:14" x14ac:dyDescent="0.25">
      <c r="A655" s="8">
        <v>654</v>
      </c>
      <c r="B655" s="7" t="s">
        <v>1949</v>
      </c>
      <c r="C655" s="7" t="s">
        <v>1231</v>
      </c>
      <c r="D655" s="8" t="s">
        <v>807</v>
      </c>
      <c r="E655" s="7" t="s">
        <v>675</v>
      </c>
      <c r="F655" s="7" t="s">
        <v>1196</v>
      </c>
      <c r="G655" s="9">
        <v>26431</v>
      </c>
      <c r="H655" s="9">
        <v>40250</v>
      </c>
      <c r="I655" s="9" t="s">
        <v>1233</v>
      </c>
      <c r="J655" s="31">
        <v>40308</v>
      </c>
      <c r="K655" s="8">
        <v>5</v>
      </c>
      <c r="L655" s="28">
        <v>0.15</v>
      </c>
      <c r="M655" s="25" t="b">
        <f t="shared" si="20"/>
        <v>0</v>
      </c>
      <c r="N655" s="25" t="b">
        <f t="shared" si="21"/>
        <v>1</v>
      </c>
    </row>
    <row r="656" spans="1:14" x14ac:dyDescent="0.25">
      <c r="A656" s="8">
        <v>655</v>
      </c>
      <c r="B656" s="7" t="s">
        <v>1950</v>
      </c>
      <c r="C656" s="7" t="s">
        <v>1231</v>
      </c>
      <c r="D656" s="8" t="s">
        <v>807</v>
      </c>
      <c r="E656" s="7" t="s">
        <v>675</v>
      </c>
      <c r="F656" s="7" t="s">
        <v>1196</v>
      </c>
      <c r="G656" s="9">
        <v>31044</v>
      </c>
      <c r="H656" s="9">
        <v>38805</v>
      </c>
      <c r="I656" s="9" t="s">
        <v>1233</v>
      </c>
      <c r="J656" s="31">
        <v>16428</v>
      </c>
      <c r="K656" s="8">
        <v>5</v>
      </c>
      <c r="L656" s="28">
        <v>0.15</v>
      </c>
      <c r="M656" s="25" t="b">
        <f t="shared" si="20"/>
        <v>0</v>
      </c>
      <c r="N656" s="25" t="b">
        <f t="shared" si="21"/>
        <v>1</v>
      </c>
    </row>
    <row r="657" spans="1:14" x14ac:dyDescent="0.25">
      <c r="A657" s="8">
        <v>656</v>
      </c>
      <c r="B657" s="7" t="s">
        <v>1951</v>
      </c>
      <c r="C657" s="7" t="s">
        <v>1229</v>
      </c>
      <c r="D657" s="8" t="s">
        <v>807</v>
      </c>
      <c r="E657" s="7" t="s">
        <v>675</v>
      </c>
      <c r="F657" s="7" t="s">
        <v>1197</v>
      </c>
      <c r="G657" s="9">
        <v>28217</v>
      </c>
      <c r="H657" s="9">
        <v>36243</v>
      </c>
      <c r="I657" s="9" t="s">
        <v>1233</v>
      </c>
      <c r="J657" s="31">
        <v>93216</v>
      </c>
      <c r="K657" s="8" t="s">
        <v>1233</v>
      </c>
      <c r="L657" s="28">
        <v>0</v>
      </c>
      <c r="M657" s="25" t="b">
        <f t="shared" si="20"/>
        <v>0</v>
      </c>
      <c r="N657" s="25" t="b">
        <f t="shared" si="21"/>
        <v>0</v>
      </c>
    </row>
    <row r="658" spans="1:14" x14ac:dyDescent="0.25">
      <c r="A658" s="8">
        <v>657</v>
      </c>
      <c r="B658" s="7" t="s">
        <v>1952</v>
      </c>
      <c r="C658" s="7" t="s">
        <v>1230</v>
      </c>
      <c r="D658" s="8" t="s">
        <v>807</v>
      </c>
      <c r="E658" s="7" t="s">
        <v>675</v>
      </c>
      <c r="F658" s="7" t="s">
        <v>1197</v>
      </c>
      <c r="G658" s="9">
        <v>26832</v>
      </c>
      <c r="H658" s="9">
        <v>36956</v>
      </c>
      <c r="I658" s="9">
        <v>37849</v>
      </c>
      <c r="J658" s="31">
        <v>59916</v>
      </c>
      <c r="K658" s="8">
        <v>1</v>
      </c>
      <c r="L658" s="28">
        <v>0</v>
      </c>
      <c r="M658" s="25" t="b">
        <f t="shared" si="20"/>
        <v>0</v>
      </c>
      <c r="N658" s="25" t="b">
        <f t="shared" si="21"/>
        <v>0</v>
      </c>
    </row>
    <row r="659" spans="1:14" x14ac:dyDescent="0.25">
      <c r="A659" s="8">
        <v>658</v>
      </c>
      <c r="B659" s="7" t="s">
        <v>1953</v>
      </c>
      <c r="C659" s="7" t="s">
        <v>1229</v>
      </c>
      <c r="D659" s="8" t="s">
        <v>807</v>
      </c>
      <c r="E659" s="7" t="s">
        <v>675</v>
      </c>
      <c r="F659" s="7" t="s">
        <v>1196</v>
      </c>
      <c r="G659" s="9">
        <v>28842</v>
      </c>
      <c r="H659" s="9">
        <v>36967</v>
      </c>
      <c r="I659" s="9" t="s">
        <v>1233</v>
      </c>
      <c r="J659" s="31">
        <v>75672</v>
      </c>
      <c r="K659" s="8">
        <v>4</v>
      </c>
      <c r="L659" s="28">
        <v>0.12</v>
      </c>
      <c r="M659" s="25" t="b">
        <f t="shared" si="20"/>
        <v>0</v>
      </c>
      <c r="N659" s="25" t="b">
        <f t="shared" si="21"/>
        <v>0</v>
      </c>
    </row>
    <row r="660" spans="1:14" x14ac:dyDescent="0.25">
      <c r="A660" s="8">
        <v>659</v>
      </c>
      <c r="B660" s="7" t="s">
        <v>1954</v>
      </c>
      <c r="C660" s="7" t="s">
        <v>1229</v>
      </c>
      <c r="D660" s="8" t="s">
        <v>807</v>
      </c>
      <c r="E660" s="7" t="s">
        <v>675</v>
      </c>
      <c r="F660" s="7" t="s">
        <v>1197</v>
      </c>
      <c r="G660" s="9">
        <v>28007</v>
      </c>
      <c r="H660" s="9">
        <v>39534</v>
      </c>
      <c r="I660" s="9" t="s">
        <v>1233</v>
      </c>
      <c r="J660" s="31">
        <v>39456</v>
      </c>
      <c r="K660" s="8" t="s">
        <v>1233</v>
      </c>
      <c r="L660" s="28">
        <v>0</v>
      </c>
      <c r="M660" s="25" t="b">
        <f t="shared" si="20"/>
        <v>0</v>
      </c>
      <c r="N660" s="25" t="b">
        <f t="shared" si="21"/>
        <v>0</v>
      </c>
    </row>
    <row r="661" spans="1:14" x14ac:dyDescent="0.25">
      <c r="A661" s="8">
        <v>660</v>
      </c>
      <c r="B661" s="7" t="s">
        <v>1955</v>
      </c>
      <c r="C661" s="7" t="s">
        <v>795</v>
      </c>
      <c r="D661" s="8" t="s">
        <v>807</v>
      </c>
      <c r="E661" s="7" t="s">
        <v>675</v>
      </c>
      <c r="F661" s="7" t="s">
        <v>1196</v>
      </c>
      <c r="G661" s="9">
        <v>29846</v>
      </c>
      <c r="H661" s="9">
        <v>39171</v>
      </c>
      <c r="I661" s="9" t="s">
        <v>1233</v>
      </c>
      <c r="J661" s="31">
        <v>30828</v>
      </c>
      <c r="K661" s="8">
        <v>2</v>
      </c>
      <c r="L661" s="28">
        <v>0.04</v>
      </c>
      <c r="M661" s="25" t="b">
        <f t="shared" si="20"/>
        <v>0</v>
      </c>
      <c r="N661" s="25" t="b">
        <f t="shared" si="21"/>
        <v>0</v>
      </c>
    </row>
    <row r="662" spans="1:14" x14ac:dyDescent="0.25">
      <c r="A662" s="8">
        <v>661</v>
      </c>
      <c r="B662" s="7" t="s">
        <v>1956</v>
      </c>
      <c r="C662" s="7" t="s">
        <v>791</v>
      </c>
      <c r="D662" s="8" t="s">
        <v>807</v>
      </c>
      <c r="E662" s="7" t="s">
        <v>675</v>
      </c>
      <c r="F662" s="7" t="s">
        <v>1197</v>
      </c>
      <c r="G662" s="9">
        <v>32432</v>
      </c>
      <c r="H662" s="9">
        <v>39535</v>
      </c>
      <c r="I662" s="9" t="s">
        <v>1233</v>
      </c>
      <c r="J662" s="31">
        <v>58896</v>
      </c>
      <c r="K662" s="8">
        <v>5</v>
      </c>
      <c r="L662" s="28">
        <v>0.15</v>
      </c>
      <c r="M662" s="25" t="b">
        <f t="shared" si="20"/>
        <v>0</v>
      </c>
      <c r="N662" s="25" t="b">
        <f t="shared" si="21"/>
        <v>0</v>
      </c>
    </row>
    <row r="663" spans="1:14" x14ac:dyDescent="0.25">
      <c r="A663" s="8">
        <v>662</v>
      </c>
      <c r="B663" s="7" t="s">
        <v>1957</v>
      </c>
      <c r="C663" s="7" t="s">
        <v>1231</v>
      </c>
      <c r="D663" s="8" t="s">
        <v>807</v>
      </c>
      <c r="E663" s="7" t="s">
        <v>675</v>
      </c>
      <c r="F663" s="7" t="s">
        <v>1197</v>
      </c>
      <c r="G663" s="9">
        <v>28259</v>
      </c>
      <c r="H663" s="9">
        <v>39539</v>
      </c>
      <c r="I663" s="9" t="s">
        <v>1233</v>
      </c>
      <c r="J663" s="31">
        <v>88620</v>
      </c>
      <c r="K663" s="8">
        <v>2</v>
      </c>
      <c r="L663" s="28">
        <v>0.04</v>
      </c>
      <c r="M663" s="25" t="b">
        <f t="shared" si="20"/>
        <v>0</v>
      </c>
      <c r="N663" s="25" t="b">
        <f t="shared" si="21"/>
        <v>1</v>
      </c>
    </row>
    <row r="664" spans="1:14" x14ac:dyDescent="0.25">
      <c r="A664" s="8">
        <v>663</v>
      </c>
      <c r="B664" s="7" t="s">
        <v>1958</v>
      </c>
      <c r="C664" s="7" t="s">
        <v>795</v>
      </c>
      <c r="D664" s="8" t="s">
        <v>807</v>
      </c>
      <c r="E664" s="7" t="s">
        <v>675</v>
      </c>
      <c r="F664" s="7" t="s">
        <v>1196</v>
      </c>
      <c r="G664" s="9">
        <v>24108</v>
      </c>
      <c r="H664" s="9">
        <v>36619</v>
      </c>
      <c r="I664" s="9" t="s">
        <v>1233</v>
      </c>
      <c r="J664" s="31">
        <v>86364</v>
      </c>
      <c r="K664" s="8">
        <v>4</v>
      </c>
      <c r="L664" s="28">
        <v>0.12</v>
      </c>
      <c r="M664" s="25" t="b">
        <f t="shared" si="20"/>
        <v>0</v>
      </c>
      <c r="N664" s="25" t="b">
        <f t="shared" si="21"/>
        <v>0</v>
      </c>
    </row>
    <row r="665" spans="1:14" x14ac:dyDescent="0.25">
      <c r="A665" s="8">
        <v>664</v>
      </c>
      <c r="B665" s="7" t="s">
        <v>1959</v>
      </c>
      <c r="C665" s="7" t="s">
        <v>795</v>
      </c>
      <c r="D665" s="8" t="s">
        <v>807</v>
      </c>
      <c r="E665" s="7" t="s">
        <v>675</v>
      </c>
      <c r="F665" s="7" t="s">
        <v>1196</v>
      </c>
      <c r="G665" s="9">
        <v>26120</v>
      </c>
      <c r="H665" s="9">
        <v>37009</v>
      </c>
      <c r="I665" s="9" t="s">
        <v>1233</v>
      </c>
      <c r="J665" s="31">
        <v>94452</v>
      </c>
      <c r="K665" s="8">
        <v>2</v>
      </c>
      <c r="L665" s="28">
        <v>0.04</v>
      </c>
      <c r="M665" s="25" t="b">
        <f t="shared" si="20"/>
        <v>0</v>
      </c>
      <c r="N665" s="25" t="b">
        <f t="shared" si="21"/>
        <v>0</v>
      </c>
    </row>
    <row r="666" spans="1:14" x14ac:dyDescent="0.25">
      <c r="A666" s="8">
        <v>665</v>
      </c>
      <c r="B666" s="7" t="s">
        <v>1960</v>
      </c>
      <c r="C666" s="7" t="s">
        <v>792</v>
      </c>
      <c r="D666" s="8" t="s">
        <v>807</v>
      </c>
      <c r="E666" s="7" t="s">
        <v>675</v>
      </c>
      <c r="F666" s="7" t="s">
        <v>1196</v>
      </c>
      <c r="G666" s="9">
        <v>31480</v>
      </c>
      <c r="H666" s="9">
        <v>40637</v>
      </c>
      <c r="I666" s="9" t="s">
        <v>1233</v>
      </c>
      <c r="J666" s="31">
        <v>103968</v>
      </c>
      <c r="K666" s="8" t="s">
        <v>1233</v>
      </c>
      <c r="L666" s="28">
        <v>0</v>
      </c>
      <c r="M666" s="25" t="b">
        <f t="shared" si="20"/>
        <v>0</v>
      </c>
      <c r="N666" s="25" t="b">
        <f t="shared" si="21"/>
        <v>0</v>
      </c>
    </row>
    <row r="667" spans="1:14" x14ac:dyDescent="0.25">
      <c r="A667" s="8">
        <v>666</v>
      </c>
      <c r="B667" s="7" t="s">
        <v>1961</v>
      </c>
      <c r="C667" s="7" t="s">
        <v>794</v>
      </c>
      <c r="D667" s="8" t="s">
        <v>807</v>
      </c>
      <c r="E667" s="7" t="s">
        <v>675</v>
      </c>
      <c r="F667" s="7" t="s">
        <v>1196</v>
      </c>
      <c r="G667" s="13">
        <v>27745</v>
      </c>
      <c r="H667" s="13">
        <v>40638</v>
      </c>
      <c r="I667" s="9" t="s">
        <v>1233</v>
      </c>
      <c r="J667" s="31">
        <v>51588</v>
      </c>
      <c r="K667" s="8">
        <v>4</v>
      </c>
      <c r="L667" s="28">
        <v>0.12</v>
      </c>
      <c r="M667" s="25" t="b">
        <f t="shared" si="20"/>
        <v>0</v>
      </c>
      <c r="N667" s="25" t="b">
        <f t="shared" si="21"/>
        <v>1</v>
      </c>
    </row>
    <row r="668" spans="1:14" x14ac:dyDescent="0.25">
      <c r="A668" s="8">
        <v>667</v>
      </c>
      <c r="B668" s="7" t="s">
        <v>1962</v>
      </c>
      <c r="C668" s="7" t="s">
        <v>1228</v>
      </c>
      <c r="D668" s="8" t="s">
        <v>807</v>
      </c>
      <c r="E668" s="7" t="s">
        <v>675</v>
      </c>
      <c r="F668" s="7" t="s">
        <v>1196</v>
      </c>
      <c r="G668" s="9">
        <v>26690</v>
      </c>
      <c r="H668" s="9">
        <v>39208</v>
      </c>
      <c r="I668" s="9">
        <v>41209</v>
      </c>
      <c r="J668" s="31">
        <v>32332.799999999999</v>
      </c>
      <c r="K668" s="8">
        <v>4</v>
      </c>
      <c r="L668" s="28">
        <v>0.12</v>
      </c>
      <c r="M668" s="25" t="b">
        <f t="shared" si="20"/>
        <v>0</v>
      </c>
      <c r="N668" s="25" t="b">
        <f t="shared" si="21"/>
        <v>0</v>
      </c>
    </row>
    <row r="669" spans="1:14" x14ac:dyDescent="0.25">
      <c r="A669" s="8">
        <v>668</v>
      </c>
      <c r="B669" s="7" t="s">
        <v>1963</v>
      </c>
      <c r="C669" s="7" t="s">
        <v>793</v>
      </c>
      <c r="D669" s="8" t="s">
        <v>807</v>
      </c>
      <c r="E669" s="7" t="s">
        <v>675</v>
      </c>
      <c r="F669" s="7" t="s">
        <v>1196</v>
      </c>
      <c r="G669" s="9">
        <v>28382</v>
      </c>
      <c r="H669" s="9">
        <v>38863</v>
      </c>
      <c r="I669" s="9" t="s">
        <v>1233</v>
      </c>
      <c r="J669" s="31">
        <v>34521.599999999999</v>
      </c>
      <c r="K669" s="8" t="s">
        <v>1233</v>
      </c>
      <c r="L669" s="28">
        <v>0</v>
      </c>
      <c r="M669" s="25" t="b">
        <f t="shared" si="20"/>
        <v>0</v>
      </c>
      <c r="N669" s="25" t="b">
        <f t="shared" si="21"/>
        <v>0</v>
      </c>
    </row>
    <row r="670" spans="1:14" x14ac:dyDescent="0.25">
      <c r="A670" s="8">
        <v>669</v>
      </c>
      <c r="B670" s="7" t="s">
        <v>1964</v>
      </c>
      <c r="C670" s="7" t="s">
        <v>793</v>
      </c>
      <c r="D670" s="8" t="s">
        <v>807</v>
      </c>
      <c r="E670" s="7" t="s">
        <v>675</v>
      </c>
      <c r="F670" s="7" t="s">
        <v>1196</v>
      </c>
      <c r="G670" s="9">
        <v>29104</v>
      </c>
      <c r="H670" s="9">
        <v>36672</v>
      </c>
      <c r="I670" s="9" t="s">
        <v>1233</v>
      </c>
      <c r="J670" s="31">
        <v>78384</v>
      </c>
      <c r="K670" s="8">
        <v>5</v>
      </c>
      <c r="L670" s="28">
        <v>0.15</v>
      </c>
      <c r="M670" s="25" t="b">
        <f t="shared" si="20"/>
        <v>0</v>
      </c>
      <c r="N670" s="25" t="b">
        <f t="shared" si="21"/>
        <v>0</v>
      </c>
    </row>
    <row r="671" spans="1:14" x14ac:dyDescent="0.25">
      <c r="A671" s="8">
        <v>670</v>
      </c>
      <c r="B671" s="7" t="s">
        <v>1965</v>
      </c>
      <c r="C671" s="7" t="s">
        <v>1231</v>
      </c>
      <c r="D671" s="8" t="s">
        <v>807</v>
      </c>
      <c r="E671" s="7" t="s">
        <v>675</v>
      </c>
      <c r="F671" s="7" t="s">
        <v>1197</v>
      </c>
      <c r="G671" s="13">
        <v>27936</v>
      </c>
      <c r="H671" s="13">
        <v>40680</v>
      </c>
      <c r="I671" s="9" t="s">
        <v>1233</v>
      </c>
      <c r="J671" s="31">
        <v>27636</v>
      </c>
      <c r="K671" s="8">
        <v>4</v>
      </c>
      <c r="L671" s="28">
        <v>0.12</v>
      </c>
      <c r="M671" s="25" t="b">
        <f t="shared" si="20"/>
        <v>0</v>
      </c>
      <c r="N671" s="25" t="b">
        <f t="shared" si="21"/>
        <v>1</v>
      </c>
    </row>
    <row r="672" spans="1:14" x14ac:dyDescent="0.25">
      <c r="A672" s="8">
        <v>671</v>
      </c>
      <c r="B672" s="7" t="s">
        <v>1966</v>
      </c>
      <c r="C672" s="7" t="s">
        <v>795</v>
      </c>
      <c r="D672" s="8" t="s">
        <v>807</v>
      </c>
      <c r="E672" s="7" t="s">
        <v>675</v>
      </c>
      <c r="F672" s="7" t="s">
        <v>1196</v>
      </c>
      <c r="G672" s="13">
        <v>26586</v>
      </c>
      <c r="H672" s="13">
        <v>40680</v>
      </c>
      <c r="I672" s="9" t="s">
        <v>1233</v>
      </c>
      <c r="J672" s="31">
        <v>48312</v>
      </c>
      <c r="K672" s="8">
        <v>5</v>
      </c>
      <c r="L672" s="28">
        <v>0.15</v>
      </c>
      <c r="M672" s="25" t="b">
        <f t="shared" si="20"/>
        <v>0</v>
      </c>
      <c r="N672" s="25" t="b">
        <f t="shared" si="21"/>
        <v>0</v>
      </c>
    </row>
    <row r="673" spans="1:14" x14ac:dyDescent="0.25">
      <c r="A673" s="8">
        <v>672</v>
      </c>
      <c r="B673" s="7" t="s">
        <v>1967</v>
      </c>
      <c r="C673" s="7" t="s">
        <v>792</v>
      </c>
      <c r="D673" s="8" t="s">
        <v>807</v>
      </c>
      <c r="E673" s="7" t="s">
        <v>675</v>
      </c>
      <c r="F673" s="7" t="s">
        <v>1196</v>
      </c>
      <c r="G673" s="9">
        <v>30520</v>
      </c>
      <c r="H673" s="9">
        <v>40696</v>
      </c>
      <c r="I673" s="9" t="s">
        <v>1233</v>
      </c>
      <c r="J673" s="31">
        <v>16146</v>
      </c>
      <c r="K673" s="8">
        <v>2</v>
      </c>
      <c r="L673" s="28">
        <v>0.04</v>
      </c>
      <c r="M673" s="25" t="b">
        <f t="shared" si="20"/>
        <v>0</v>
      </c>
      <c r="N673" s="25" t="b">
        <f t="shared" si="21"/>
        <v>0</v>
      </c>
    </row>
    <row r="674" spans="1:14" x14ac:dyDescent="0.25">
      <c r="A674" s="8">
        <v>673</v>
      </c>
      <c r="B674" s="7" t="s">
        <v>1968</v>
      </c>
      <c r="C674" s="7" t="s">
        <v>1228</v>
      </c>
      <c r="D674" s="8" t="s">
        <v>807</v>
      </c>
      <c r="E674" s="7" t="s">
        <v>675</v>
      </c>
      <c r="F674" s="7" t="s">
        <v>1197</v>
      </c>
      <c r="G674" s="9">
        <v>28894</v>
      </c>
      <c r="H674" s="9">
        <v>40706</v>
      </c>
      <c r="I674" s="9" t="s">
        <v>1233</v>
      </c>
      <c r="J674" s="31">
        <v>41616</v>
      </c>
      <c r="K674" s="8">
        <v>5</v>
      </c>
      <c r="L674" s="28">
        <v>0.15</v>
      </c>
      <c r="M674" s="25" t="b">
        <f t="shared" si="20"/>
        <v>0</v>
      </c>
      <c r="N674" s="25" t="b">
        <f t="shared" si="21"/>
        <v>0</v>
      </c>
    </row>
    <row r="675" spans="1:14" x14ac:dyDescent="0.25">
      <c r="A675" s="8">
        <v>674</v>
      </c>
      <c r="B675" s="7" t="s">
        <v>1969</v>
      </c>
      <c r="C675" s="7" t="s">
        <v>1230</v>
      </c>
      <c r="D675" s="8" t="s">
        <v>807</v>
      </c>
      <c r="E675" s="7" t="s">
        <v>675</v>
      </c>
      <c r="F675" s="7" t="s">
        <v>1196</v>
      </c>
      <c r="G675" s="9">
        <v>25722</v>
      </c>
      <c r="H675" s="9">
        <v>40718</v>
      </c>
      <c r="I675" s="9" t="s">
        <v>1233</v>
      </c>
      <c r="J675" s="31">
        <v>31224</v>
      </c>
      <c r="K675" s="8">
        <v>5</v>
      </c>
      <c r="L675" s="28">
        <v>0.15</v>
      </c>
      <c r="M675" s="25" t="b">
        <f t="shared" si="20"/>
        <v>0</v>
      </c>
      <c r="N675" s="25" t="b">
        <f t="shared" si="21"/>
        <v>0</v>
      </c>
    </row>
    <row r="676" spans="1:14" x14ac:dyDescent="0.25">
      <c r="A676" s="8">
        <v>675</v>
      </c>
      <c r="B676" s="7" t="s">
        <v>1970</v>
      </c>
      <c r="C676" s="7" t="s">
        <v>791</v>
      </c>
      <c r="D676" s="8" t="s">
        <v>807</v>
      </c>
      <c r="E676" s="7" t="s">
        <v>675</v>
      </c>
      <c r="F676" s="7" t="s">
        <v>1197</v>
      </c>
      <c r="G676" s="9">
        <v>29306</v>
      </c>
      <c r="H676" s="9">
        <v>39239</v>
      </c>
      <c r="I676" s="9" t="s">
        <v>1233</v>
      </c>
      <c r="J676" s="31">
        <v>90660</v>
      </c>
      <c r="K676" s="8" t="s">
        <v>1233</v>
      </c>
      <c r="L676" s="28">
        <v>0</v>
      </c>
      <c r="M676" s="25" t="b">
        <f t="shared" si="20"/>
        <v>0</v>
      </c>
      <c r="N676" s="25" t="b">
        <f t="shared" si="21"/>
        <v>0</v>
      </c>
    </row>
    <row r="677" spans="1:14" x14ac:dyDescent="0.25">
      <c r="A677" s="8">
        <v>676</v>
      </c>
      <c r="B677" s="7" t="s">
        <v>1971</v>
      </c>
      <c r="C677" s="7" t="s">
        <v>1229</v>
      </c>
      <c r="D677" s="8" t="s">
        <v>807</v>
      </c>
      <c r="E677" s="7" t="s">
        <v>675</v>
      </c>
      <c r="F677" s="7" t="s">
        <v>1196</v>
      </c>
      <c r="G677" s="9">
        <v>26814</v>
      </c>
      <c r="H677" s="9">
        <v>39248</v>
      </c>
      <c r="I677" s="9" t="s">
        <v>1233</v>
      </c>
      <c r="J677" s="31">
        <v>94308</v>
      </c>
      <c r="K677" s="8">
        <v>1</v>
      </c>
      <c r="L677" s="28">
        <v>0</v>
      </c>
      <c r="M677" s="25" t="b">
        <f t="shared" si="20"/>
        <v>0</v>
      </c>
      <c r="N677" s="25" t="b">
        <f t="shared" si="21"/>
        <v>0</v>
      </c>
    </row>
    <row r="678" spans="1:14" x14ac:dyDescent="0.25">
      <c r="A678" s="8">
        <v>677</v>
      </c>
      <c r="B678" s="7" t="s">
        <v>1972</v>
      </c>
      <c r="C678" s="7" t="s">
        <v>795</v>
      </c>
      <c r="D678" s="8" t="s">
        <v>807</v>
      </c>
      <c r="E678" s="7" t="s">
        <v>675</v>
      </c>
      <c r="F678" s="7" t="s">
        <v>1197</v>
      </c>
      <c r="G678" s="9">
        <v>25959</v>
      </c>
      <c r="H678" s="9">
        <v>39253</v>
      </c>
      <c r="I678" s="9">
        <v>40955</v>
      </c>
      <c r="J678" s="31">
        <v>13476</v>
      </c>
      <c r="K678" s="8">
        <v>4</v>
      </c>
      <c r="L678" s="28">
        <v>0.12</v>
      </c>
      <c r="M678" s="25" t="b">
        <f t="shared" si="20"/>
        <v>0</v>
      </c>
      <c r="N678" s="25" t="b">
        <f t="shared" si="21"/>
        <v>0</v>
      </c>
    </row>
    <row r="679" spans="1:14" x14ac:dyDescent="0.25">
      <c r="A679" s="8">
        <v>678</v>
      </c>
      <c r="B679" s="7" t="s">
        <v>1973</v>
      </c>
      <c r="C679" s="7" t="s">
        <v>796</v>
      </c>
      <c r="D679" s="8" t="s">
        <v>807</v>
      </c>
      <c r="E679" s="7" t="s">
        <v>675</v>
      </c>
      <c r="F679" s="7" t="s">
        <v>1196</v>
      </c>
      <c r="G679" s="9">
        <v>22914</v>
      </c>
      <c r="H679" s="9">
        <v>36330</v>
      </c>
      <c r="I679" s="9" t="s">
        <v>1233</v>
      </c>
      <c r="J679" s="31">
        <v>74220</v>
      </c>
      <c r="K679" s="8">
        <v>2</v>
      </c>
      <c r="L679" s="28">
        <v>0.04</v>
      </c>
      <c r="M679" s="25" t="b">
        <f t="shared" si="20"/>
        <v>0</v>
      </c>
      <c r="N679" s="25" t="b">
        <f t="shared" si="21"/>
        <v>0</v>
      </c>
    </row>
    <row r="680" spans="1:14" x14ac:dyDescent="0.25">
      <c r="A680" s="8">
        <v>679</v>
      </c>
      <c r="B680" s="7" t="s">
        <v>1974</v>
      </c>
      <c r="C680" s="7" t="s">
        <v>1230</v>
      </c>
      <c r="D680" s="8" t="s">
        <v>807</v>
      </c>
      <c r="E680" s="7" t="s">
        <v>675</v>
      </c>
      <c r="F680" s="7" t="s">
        <v>1196</v>
      </c>
      <c r="G680" s="9">
        <v>26366</v>
      </c>
      <c r="H680" s="9">
        <v>37065</v>
      </c>
      <c r="I680" s="9" t="s">
        <v>1233</v>
      </c>
      <c r="J680" s="31">
        <v>92563.199999999997</v>
      </c>
      <c r="K680" s="8">
        <v>5</v>
      </c>
      <c r="L680" s="28">
        <v>0.15</v>
      </c>
      <c r="M680" s="25" t="b">
        <f t="shared" si="20"/>
        <v>0</v>
      </c>
      <c r="N680" s="25" t="b">
        <f t="shared" si="21"/>
        <v>0</v>
      </c>
    </row>
    <row r="681" spans="1:14" x14ac:dyDescent="0.25">
      <c r="A681" s="8">
        <v>680</v>
      </c>
      <c r="B681" s="7" t="s">
        <v>1975</v>
      </c>
      <c r="C681" s="7" t="s">
        <v>793</v>
      </c>
      <c r="D681" s="8" t="s">
        <v>807</v>
      </c>
      <c r="E681" s="7" t="s">
        <v>675</v>
      </c>
      <c r="F681" s="7" t="s">
        <v>1196</v>
      </c>
      <c r="G681" s="9">
        <v>31559</v>
      </c>
      <c r="H681" s="9">
        <v>39602</v>
      </c>
      <c r="I681" s="9" t="s">
        <v>1233</v>
      </c>
      <c r="J681" s="31">
        <v>95256</v>
      </c>
      <c r="K681" s="8">
        <v>5</v>
      </c>
      <c r="L681" s="28">
        <v>0.15</v>
      </c>
      <c r="M681" s="25" t="b">
        <f t="shared" si="20"/>
        <v>0</v>
      </c>
      <c r="N681" s="25" t="b">
        <f t="shared" si="21"/>
        <v>0</v>
      </c>
    </row>
    <row r="682" spans="1:14" x14ac:dyDescent="0.25">
      <c r="A682" s="8">
        <v>681</v>
      </c>
      <c r="B682" s="7" t="s">
        <v>1976</v>
      </c>
      <c r="C682" s="7" t="s">
        <v>1231</v>
      </c>
      <c r="D682" s="8" t="s">
        <v>807</v>
      </c>
      <c r="E682" s="7" t="s">
        <v>675</v>
      </c>
      <c r="F682" s="7" t="s">
        <v>1196</v>
      </c>
      <c r="G682" s="16">
        <v>27779</v>
      </c>
      <c r="H682" s="16">
        <v>40334</v>
      </c>
      <c r="I682" s="9" t="s">
        <v>1233</v>
      </c>
      <c r="J682" s="31">
        <v>56736</v>
      </c>
      <c r="K682" s="8">
        <v>1</v>
      </c>
      <c r="L682" s="28">
        <v>0</v>
      </c>
      <c r="M682" s="25" t="b">
        <f t="shared" si="20"/>
        <v>0</v>
      </c>
      <c r="N682" s="25" t="b">
        <f t="shared" si="21"/>
        <v>1</v>
      </c>
    </row>
    <row r="683" spans="1:14" x14ac:dyDescent="0.25">
      <c r="A683" s="8">
        <v>682</v>
      </c>
      <c r="B683" s="7" t="s">
        <v>1977</v>
      </c>
      <c r="C683" s="7" t="s">
        <v>1231</v>
      </c>
      <c r="D683" s="8" t="s">
        <v>807</v>
      </c>
      <c r="E683" s="7" t="s">
        <v>675</v>
      </c>
      <c r="F683" s="7" t="s">
        <v>1197</v>
      </c>
      <c r="G683" s="9">
        <v>30337</v>
      </c>
      <c r="H683" s="9">
        <v>41094</v>
      </c>
      <c r="I683" s="9" t="s">
        <v>1233</v>
      </c>
      <c r="J683" s="31">
        <v>70953.600000000006</v>
      </c>
      <c r="K683" s="8">
        <v>4</v>
      </c>
      <c r="L683" s="28">
        <v>0.12</v>
      </c>
      <c r="M683" s="25" t="b">
        <f t="shared" si="20"/>
        <v>0</v>
      </c>
      <c r="N683" s="25" t="b">
        <f t="shared" si="21"/>
        <v>1</v>
      </c>
    </row>
    <row r="684" spans="1:14" x14ac:dyDescent="0.25">
      <c r="A684" s="8">
        <v>683</v>
      </c>
      <c r="B684" s="7" t="s">
        <v>1978</v>
      </c>
      <c r="C684" s="7" t="s">
        <v>795</v>
      </c>
      <c r="D684" s="8" t="s">
        <v>807</v>
      </c>
      <c r="E684" s="7" t="s">
        <v>675</v>
      </c>
      <c r="F684" s="7" t="s">
        <v>1197</v>
      </c>
      <c r="G684" s="9">
        <v>28446</v>
      </c>
      <c r="H684" s="9">
        <v>41111</v>
      </c>
      <c r="I684" s="9" t="s">
        <v>1233</v>
      </c>
      <c r="J684" s="31">
        <v>75336</v>
      </c>
      <c r="K684" s="8" t="s">
        <v>1233</v>
      </c>
      <c r="L684" s="28">
        <v>0</v>
      </c>
      <c r="M684" s="25" t="b">
        <f t="shared" si="20"/>
        <v>0</v>
      </c>
      <c r="N684" s="25" t="b">
        <f t="shared" si="21"/>
        <v>0</v>
      </c>
    </row>
    <row r="685" spans="1:14" x14ac:dyDescent="0.25">
      <c r="A685" s="8">
        <v>684</v>
      </c>
      <c r="B685" s="7" t="s">
        <v>1979</v>
      </c>
      <c r="C685" s="7" t="s">
        <v>793</v>
      </c>
      <c r="D685" s="8" t="s">
        <v>807</v>
      </c>
      <c r="E685" s="7" t="s">
        <v>675</v>
      </c>
      <c r="F685" s="7" t="s">
        <v>1197</v>
      </c>
      <c r="G685" s="9">
        <v>26302</v>
      </c>
      <c r="H685" s="9">
        <v>39267</v>
      </c>
      <c r="I685" s="9" t="s">
        <v>1233</v>
      </c>
      <c r="J685" s="31">
        <v>59454</v>
      </c>
      <c r="K685" s="8">
        <v>2</v>
      </c>
      <c r="L685" s="28">
        <v>0.04</v>
      </c>
      <c r="M685" s="25" t="b">
        <f t="shared" si="20"/>
        <v>0</v>
      </c>
      <c r="N685" s="25" t="b">
        <f t="shared" si="21"/>
        <v>0</v>
      </c>
    </row>
    <row r="686" spans="1:14" x14ac:dyDescent="0.25">
      <c r="A686" s="8">
        <v>685</v>
      </c>
      <c r="B686" s="7" t="s">
        <v>1980</v>
      </c>
      <c r="C686" s="7" t="s">
        <v>1231</v>
      </c>
      <c r="D686" s="8" t="s">
        <v>807</v>
      </c>
      <c r="E686" s="7" t="s">
        <v>675</v>
      </c>
      <c r="F686" s="7" t="s">
        <v>1196</v>
      </c>
      <c r="G686" s="9">
        <v>31763</v>
      </c>
      <c r="H686" s="9">
        <v>39272</v>
      </c>
      <c r="I686" s="9" t="s">
        <v>1233</v>
      </c>
      <c r="J686" s="31">
        <v>42288</v>
      </c>
      <c r="K686" s="8" t="s">
        <v>1233</v>
      </c>
      <c r="L686" s="28">
        <v>0</v>
      </c>
      <c r="M686" s="25" t="b">
        <f t="shared" si="20"/>
        <v>0</v>
      </c>
      <c r="N686" s="25" t="b">
        <f t="shared" si="21"/>
        <v>1</v>
      </c>
    </row>
    <row r="687" spans="1:14" x14ac:dyDescent="0.25">
      <c r="A687" s="8">
        <v>686</v>
      </c>
      <c r="B687" s="7" t="s">
        <v>1981</v>
      </c>
      <c r="C687" s="7" t="s">
        <v>1228</v>
      </c>
      <c r="D687" s="8" t="s">
        <v>807</v>
      </c>
      <c r="E687" s="7" t="s">
        <v>675</v>
      </c>
      <c r="F687" s="7" t="s">
        <v>1196</v>
      </c>
      <c r="G687" s="9">
        <v>28660</v>
      </c>
      <c r="H687" s="9">
        <v>39648</v>
      </c>
      <c r="I687" s="9" t="s">
        <v>1233</v>
      </c>
      <c r="J687" s="31">
        <v>54126</v>
      </c>
      <c r="K687" s="8">
        <v>1</v>
      </c>
      <c r="L687" s="28">
        <v>0</v>
      </c>
      <c r="M687" s="25" t="b">
        <f t="shared" si="20"/>
        <v>0</v>
      </c>
      <c r="N687" s="25" t="b">
        <f t="shared" si="21"/>
        <v>0</v>
      </c>
    </row>
    <row r="688" spans="1:14" x14ac:dyDescent="0.25">
      <c r="A688" s="8">
        <v>687</v>
      </c>
      <c r="B688" s="7" t="s">
        <v>1982</v>
      </c>
      <c r="C688" s="7" t="s">
        <v>792</v>
      </c>
      <c r="D688" s="8" t="s">
        <v>807</v>
      </c>
      <c r="E688" s="7" t="s">
        <v>675</v>
      </c>
      <c r="F688" s="7" t="s">
        <v>1196</v>
      </c>
      <c r="G688" s="9">
        <v>30822</v>
      </c>
      <c r="H688" s="9">
        <v>40360</v>
      </c>
      <c r="I688" s="9" t="s">
        <v>1233</v>
      </c>
      <c r="J688" s="31">
        <v>40502.400000000001</v>
      </c>
      <c r="K688" s="8" t="s">
        <v>1233</v>
      </c>
      <c r="L688" s="28">
        <v>0</v>
      </c>
      <c r="M688" s="25" t="b">
        <f t="shared" si="20"/>
        <v>0</v>
      </c>
      <c r="N688" s="25" t="b">
        <f t="shared" si="21"/>
        <v>0</v>
      </c>
    </row>
    <row r="689" spans="1:14" x14ac:dyDescent="0.25">
      <c r="A689" s="8">
        <v>688</v>
      </c>
      <c r="B689" s="7" t="s">
        <v>1983</v>
      </c>
      <c r="C689" s="7" t="s">
        <v>795</v>
      </c>
      <c r="D689" s="8" t="s">
        <v>807</v>
      </c>
      <c r="E689" s="7" t="s">
        <v>675</v>
      </c>
      <c r="F689" s="7" t="s">
        <v>1196</v>
      </c>
      <c r="G689" s="9">
        <v>26215</v>
      </c>
      <c r="H689" s="9">
        <v>40389</v>
      </c>
      <c r="I689" s="9" t="s">
        <v>1233</v>
      </c>
      <c r="J689" s="31">
        <v>70044</v>
      </c>
      <c r="K689" s="8">
        <v>5</v>
      </c>
      <c r="L689" s="28">
        <v>0.15</v>
      </c>
      <c r="M689" s="25" t="b">
        <f t="shared" si="20"/>
        <v>0</v>
      </c>
      <c r="N689" s="25" t="b">
        <f t="shared" si="21"/>
        <v>0</v>
      </c>
    </row>
    <row r="690" spans="1:14" x14ac:dyDescent="0.25">
      <c r="A690" s="8">
        <v>689</v>
      </c>
      <c r="B690" s="7" t="s">
        <v>1984</v>
      </c>
      <c r="C690" s="7" t="s">
        <v>1230</v>
      </c>
      <c r="D690" s="8" t="s">
        <v>807</v>
      </c>
      <c r="E690" s="7" t="s">
        <v>675</v>
      </c>
      <c r="F690" s="7" t="s">
        <v>1196</v>
      </c>
      <c r="G690" s="9">
        <v>31929</v>
      </c>
      <c r="H690" s="9">
        <v>38914</v>
      </c>
      <c r="I690" s="9" t="s">
        <v>1233</v>
      </c>
      <c r="J690" s="31">
        <v>49656</v>
      </c>
      <c r="K690" s="8">
        <v>2</v>
      </c>
      <c r="L690" s="28">
        <v>0.04</v>
      </c>
      <c r="M690" s="25" t="b">
        <f t="shared" si="20"/>
        <v>0</v>
      </c>
      <c r="N690" s="25" t="b">
        <f t="shared" si="21"/>
        <v>0</v>
      </c>
    </row>
    <row r="691" spans="1:14" x14ac:dyDescent="0.25">
      <c r="A691" s="8">
        <v>690</v>
      </c>
      <c r="B691" s="7" t="s">
        <v>1985</v>
      </c>
      <c r="C691" s="7" t="s">
        <v>1230</v>
      </c>
      <c r="D691" s="8" t="s">
        <v>807</v>
      </c>
      <c r="E691" s="7" t="s">
        <v>675</v>
      </c>
      <c r="F691" s="7" t="s">
        <v>1196</v>
      </c>
      <c r="G691" s="9">
        <v>29341</v>
      </c>
      <c r="H691" s="9">
        <v>36365</v>
      </c>
      <c r="I691" s="9" t="s">
        <v>1233</v>
      </c>
      <c r="J691" s="31">
        <v>23790</v>
      </c>
      <c r="K691" s="8">
        <v>2</v>
      </c>
      <c r="L691" s="28">
        <v>0.04</v>
      </c>
      <c r="M691" s="25" t="b">
        <f t="shared" si="20"/>
        <v>0</v>
      </c>
      <c r="N691" s="25" t="b">
        <f t="shared" si="21"/>
        <v>0</v>
      </c>
    </row>
    <row r="692" spans="1:14" x14ac:dyDescent="0.25">
      <c r="A692" s="8">
        <v>691</v>
      </c>
      <c r="B692" s="7" t="s">
        <v>1986</v>
      </c>
      <c r="C692" s="7" t="s">
        <v>791</v>
      </c>
      <c r="D692" s="8" t="s">
        <v>807</v>
      </c>
      <c r="E692" s="7" t="s">
        <v>675</v>
      </c>
      <c r="F692" s="7" t="s">
        <v>1197</v>
      </c>
      <c r="G692" s="9">
        <v>22399</v>
      </c>
      <c r="H692" s="9">
        <v>37099</v>
      </c>
      <c r="I692" s="9" t="s">
        <v>1233</v>
      </c>
      <c r="J692" s="31">
        <v>33924</v>
      </c>
      <c r="K692" s="8">
        <v>5</v>
      </c>
      <c r="L692" s="28">
        <v>0.15</v>
      </c>
      <c r="M692" s="25" t="b">
        <f t="shared" si="20"/>
        <v>0</v>
      </c>
      <c r="N692" s="25" t="b">
        <f t="shared" si="21"/>
        <v>0</v>
      </c>
    </row>
    <row r="693" spans="1:14" x14ac:dyDescent="0.25">
      <c r="A693" s="8">
        <v>692</v>
      </c>
      <c r="B693" s="7" t="s">
        <v>1987</v>
      </c>
      <c r="C693" s="7" t="s">
        <v>795</v>
      </c>
      <c r="D693" s="8" t="s">
        <v>807</v>
      </c>
      <c r="E693" s="7" t="s">
        <v>675</v>
      </c>
      <c r="F693" s="7" t="s">
        <v>1197</v>
      </c>
      <c r="G693" s="9">
        <v>27692</v>
      </c>
      <c r="H693" s="9">
        <v>37453</v>
      </c>
      <c r="I693" s="9" t="s">
        <v>1233</v>
      </c>
      <c r="J693" s="31">
        <v>58908</v>
      </c>
      <c r="K693" s="8">
        <v>4</v>
      </c>
      <c r="L693" s="28">
        <v>0.12</v>
      </c>
      <c r="M693" s="25" t="b">
        <f t="shared" si="20"/>
        <v>0</v>
      </c>
      <c r="N693" s="25" t="b">
        <f t="shared" si="21"/>
        <v>0</v>
      </c>
    </row>
    <row r="694" spans="1:14" x14ac:dyDescent="0.25">
      <c r="A694" s="8">
        <v>693</v>
      </c>
      <c r="B694" s="7" t="s">
        <v>1988</v>
      </c>
      <c r="C694" s="7" t="s">
        <v>1229</v>
      </c>
      <c r="D694" s="8" t="s">
        <v>807</v>
      </c>
      <c r="E694" s="7" t="s">
        <v>675</v>
      </c>
      <c r="F694" s="7" t="s">
        <v>1196</v>
      </c>
      <c r="G694" s="9">
        <v>27823</v>
      </c>
      <c r="H694" s="9">
        <v>37810</v>
      </c>
      <c r="I694" s="9" t="s">
        <v>1233</v>
      </c>
      <c r="J694" s="31">
        <v>57612</v>
      </c>
      <c r="K694" s="8" t="s">
        <v>1233</v>
      </c>
      <c r="L694" s="28">
        <v>0</v>
      </c>
      <c r="M694" s="25" t="b">
        <f t="shared" si="20"/>
        <v>0</v>
      </c>
      <c r="N694" s="25" t="b">
        <f t="shared" si="21"/>
        <v>0</v>
      </c>
    </row>
    <row r="695" spans="1:14" x14ac:dyDescent="0.25">
      <c r="A695" s="8">
        <v>694</v>
      </c>
      <c r="B695" s="7" t="s">
        <v>1989</v>
      </c>
      <c r="C695" s="7" t="s">
        <v>792</v>
      </c>
      <c r="D695" s="8" t="s">
        <v>807</v>
      </c>
      <c r="E695" s="7" t="s">
        <v>675</v>
      </c>
      <c r="F695" s="7" t="s">
        <v>1197</v>
      </c>
      <c r="G695" s="9">
        <v>28454</v>
      </c>
      <c r="H695" s="9">
        <v>39283</v>
      </c>
      <c r="I695" s="9" t="s">
        <v>1233</v>
      </c>
      <c r="J695" s="31">
        <v>29976</v>
      </c>
      <c r="K695" s="8" t="s">
        <v>1233</v>
      </c>
      <c r="L695" s="28">
        <v>0</v>
      </c>
      <c r="M695" s="25" t="b">
        <f t="shared" si="20"/>
        <v>0</v>
      </c>
      <c r="N695" s="25" t="b">
        <f t="shared" si="21"/>
        <v>0</v>
      </c>
    </row>
    <row r="696" spans="1:14" x14ac:dyDescent="0.25">
      <c r="A696" s="8">
        <v>695</v>
      </c>
      <c r="B696" s="7" t="s">
        <v>1990</v>
      </c>
      <c r="C696" s="7" t="s">
        <v>794</v>
      </c>
      <c r="D696" s="8" t="s">
        <v>807</v>
      </c>
      <c r="E696" s="7" t="s">
        <v>675</v>
      </c>
      <c r="F696" s="7" t="s">
        <v>1197</v>
      </c>
      <c r="G696" s="9">
        <v>28890</v>
      </c>
      <c r="H696" s="9">
        <v>40018</v>
      </c>
      <c r="I696" s="9" t="s">
        <v>1233</v>
      </c>
      <c r="J696" s="31">
        <v>41988</v>
      </c>
      <c r="K696" s="8" t="s">
        <v>1233</v>
      </c>
      <c r="L696" s="28">
        <v>0</v>
      </c>
      <c r="M696" s="25" t="b">
        <f t="shared" si="20"/>
        <v>0</v>
      </c>
      <c r="N696" s="25" t="b">
        <f t="shared" si="21"/>
        <v>1</v>
      </c>
    </row>
    <row r="697" spans="1:14" x14ac:dyDescent="0.25">
      <c r="A697" s="8">
        <v>696</v>
      </c>
      <c r="B697" s="7" t="s">
        <v>1991</v>
      </c>
      <c r="C697" s="7" t="s">
        <v>793</v>
      </c>
      <c r="D697" s="8" t="s">
        <v>807</v>
      </c>
      <c r="E697" s="7" t="s">
        <v>675</v>
      </c>
      <c r="F697" s="7" t="s">
        <v>1197</v>
      </c>
      <c r="G697" s="9">
        <v>31815</v>
      </c>
      <c r="H697" s="9">
        <v>41125</v>
      </c>
      <c r="I697" s="9" t="s">
        <v>1233</v>
      </c>
      <c r="J697" s="31">
        <v>84360</v>
      </c>
      <c r="K697" s="8" t="s">
        <v>1233</v>
      </c>
      <c r="L697" s="28">
        <v>0</v>
      </c>
      <c r="M697" s="25" t="b">
        <f t="shared" si="20"/>
        <v>0</v>
      </c>
      <c r="N697" s="25" t="b">
        <f t="shared" si="21"/>
        <v>0</v>
      </c>
    </row>
    <row r="698" spans="1:14" x14ac:dyDescent="0.25">
      <c r="A698" s="8">
        <v>697</v>
      </c>
      <c r="B698" s="7" t="s">
        <v>1992</v>
      </c>
      <c r="C698" s="7" t="s">
        <v>1228</v>
      </c>
      <c r="D698" s="8" t="s">
        <v>807</v>
      </c>
      <c r="E698" s="7" t="s">
        <v>675</v>
      </c>
      <c r="F698" s="7" t="s">
        <v>1196</v>
      </c>
      <c r="G698" s="9">
        <v>29495</v>
      </c>
      <c r="H698" s="9">
        <v>40393</v>
      </c>
      <c r="I698" s="9" t="s">
        <v>1233</v>
      </c>
      <c r="J698" s="31">
        <v>50124</v>
      </c>
      <c r="K698" s="8">
        <v>5</v>
      </c>
      <c r="L698" s="28">
        <v>0.15</v>
      </c>
      <c r="M698" s="25" t="b">
        <f t="shared" si="20"/>
        <v>0</v>
      </c>
      <c r="N698" s="25" t="b">
        <f t="shared" si="21"/>
        <v>0</v>
      </c>
    </row>
    <row r="699" spans="1:14" x14ac:dyDescent="0.25">
      <c r="A699" s="8">
        <v>698</v>
      </c>
      <c r="B699" s="7" t="s">
        <v>1993</v>
      </c>
      <c r="C699" s="7" t="s">
        <v>1230</v>
      </c>
      <c r="D699" s="8" t="s">
        <v>807</v>
      </c>
      <c r="E699" s="7" t="s">
        <v>675</v>
      </c>
      <c r="F699" s="7" t="s">
        <v>1197</v>
      </c>
      <c r="G699" s="9">
        <v>26565</v>
      </c>
      <c r="H699" s="9">
        <v>40410</v>
      </c>
      <c r="I699" s="9" t="s">
        <v>1233</v>
      </c>
      <c r="J699" s="31">
        <v>45726</v>
      </c>
      <c r="K699" s="8">
        <v>2</v>
      </c>
      <c r="L699" s="28">
        <v>0.04</v>
      </c>
      <c r="M699" s="25" t="b">
        <f t="shared" si="20"/>
        <v>0</v>
      </c>
      <c r="N699" s="25" t="b">
        <f t="shared" si="21"/>
        <v>0</v>
      </c>
    </row>
    <row r="700" spans="1:14" x14ac:dyDescent="0.25">
      <c r="A700" s="8">
        <v>699</v>
      </c>
      <c r="B700" s="7" t="s">
        <v>1994</v>
      </c>
      <c r="C700" s="7" t="s">
        <v>794</v>
      </c>
      <c r="D700" s="8" t="s">
        <v>807</v>
      </c>
      <c r="E700" s="7" t="s">
        <v>675</v>
      </c>
      <c r="F700" s="7" t="s">
        <v>1196</v>
      </c>
      <c r="G700" s="9">
        <v>28081</v>
      </c>
      <c r="H700" s="9">
        <v>40420</v>
      </c>
      <c r="I700" s="9" t="s">
        <v>1233</v>
      </c>
      <c r="J700" s="31">
        <v>38028</v>
      </c>
      <c r="K700" s="8">
        <v>4</v>
      </c>
      <c r="L700" s="28">
        <v>0.12</v>
      </c>
      <c r="M700" s="25" t="b">
        <f t="shared" si="20"/>
        <v>0</v>
      </c>
      <c r="N700" s="25" t="b">
        <f t="shared" si="21"/>
        <v>1</v>
      </c>
    </row>
    <row r="701" spans="1:14" x14ac:dyDescent="0.25">
      <c r="A701" s="8">
        <v>700</v>
      </c>
      <c r="B701" s="7" t="s">
        <v>1995</v>
      </c>
      <c r="C701" s="7" t="s">
        <v>1229</v>
      </c>
      <c r="D701" s="8" t="s">
        <v>807</v>
      </c>
      <c r="E701" s="7" t="s">
        <v>675</v>
      </c>
      <c r="F701" s="7" t="s">
        <v>1196</v>
      </c>
      <c r="G701" s="9">
        <v>25734</v>
      </c>
      <c r="H701" s="9">
        <v>36025</v>
      </c>
      <c r="I701" s="9" t="s">
        <v>1233</v>
      </c>
      <c r="J701" s="31">
        <v>77364</v>
      </c>
      <c r="K701" s="8">
        <v>5</v>
      </c>
      <c r="L701" s="28">
        <v>0.15</v>
      </c>
      <c r="M701" s="25" t="b">
        <f t="shared" si="20"/>
        <v>0</v>
      </c>
      <c r="N701" s="25" t="b">
        <f t="shared" si="21"/>
        <v>0</v>
      </c>
    </row>
    <row r="702" spans="1:14" x14ac:dyDescent="0.25">
      <c r="A702" s="8">
        <v>701</v>
      </c>
      <c r="B702" s="7" t="s">
        <v>1996</v>
      </c>
      <c r="C702" s="7" t="s">
        <v>793</v>
      </c>
      <c r="D702" s="8" t="s">
        <v>807</v>
      </c>
      <c r="E702" s="7" t="s">
        <v>675</v>
      </c>
      <c r="F702" s="7" t="s">
        <v>1196</v>
      </c>
      <c r="G702" s="9">
        <v>26421</v>
      </c>
      <c r="H702" s="9">
        <v>37495</v>
      </c>
      <c r="I702" s="9">
        <v>38212</v>
      </c>
      <c r="J702" s="31">
        <v>72360</v>
      </c>
      <c r="K702" s="8">
        <v>2</v>
      </c>
      <c r="L702" s="28">
        <v>0.04</v>
      </c>
      <c r="M702" s="25" t="b">
        <f t="shared" si="20"/>
        <v>0</v>
      </c>
      <c r="N702" s="25" t="b">
        <f t="shared" si="21"/>
        <v>0</v>
      </c>
    </row>
    <row r="703" spans="1:14" x14ac:dyDescent="0.25">
      <c r="A703" s="8">
        <v>702</v>
      </c>
      <c r="B703" s="7" t="s">
        <v>1997</v>
      </c>
      <c r="C703" s="7" t="s">
        <v>794</v>
      </c>
      <c r="D703" s="8" t="s">
        <v>807</v>
      </c>
      <c r="E703" s="7" t="s">
        <v>675</v>
      </c>
      <c r="F703" s="7" t="s">
        <v>1196</v>
      </c>
      <c r="G703" s="9">
        <v>28972</v>
      </c>
      <c r="H703" s="9">
        <v>39679</v>
      </c>
      <c r="I703" s="9" t="s">
        <v>1233</v>
      </c>
      <c r="J703" s="31">
        <v>27384</v>
      </c>
      <c r="K703" s="8">
        <v>5</v>
      </c>
      <c r="L703" s="28">
        <v>0.15</v>
      </c>
      <c r="M703" s="25" t="b">
        <f t="shared" si="20"/>
        <v>0</v>
      </c>
      <c r="N703" s="25" t="b">
        <f t="shared" si="21"/>
        <v>1</v>
      </c>
    </row>
    <row r="704" spans="1:14" x14ac:dyDescent="0.25">
      <c r="A704" s="8">
        <v>703</v>
      </c>
      <c r="B704" s="7" t="s">
        <v>1998</v>
      </c>
      <c r="C704" s="7" t="s">
        <v>793</v>
      </c>
      <c r="D704" s="8" t="s">
        <v>807</v>
      </c>
      <c r="E704" s="7" t="s">
        <v>675</v>
      </c>
      <c r="F704" s="7" t="s">
        <v>1197</v>
      </c>
      <c r="G704" s="9">
        <v>29972</v>
      </c>
      <c r="H704" s="9">
        <v>39719</v>
      </c>
      <c r="I704" s="9" t="s">
        <v>1233</v>
      </c>
      <c r="J704" s="31">
        <v>28008</v>
      </c>
      <c r="K704" s="8">
        <v>4</v>
      </c>
      <c r="L704" s="28">
        <v>0.12</v>
      </c>
      <c r="M704" s="25" t="b">
        <f t="shared" si="20"/>
        <v>0</v>
      </c>
      <c r="N704" s="25" t="b">
        <f t="shared" si="21"/>
        <v>0</v>
      </c>
    </row>
    <row r="705" spans="1:14" x14ac:dyDescent="0.25">
      <c r="A705" s="8">
        <v>704</v>
      </c>
      <c r="B705" s="7" t="s">
        <v>1999</v>
      </c>
      <c r="C705" s="7" t="s">
        <v>1230</v>
      </c>
      <c r="D705" s="8" t="s">
        <v>807</v>
      </c>
      <c r="E705" s="7" t="s">
        <v>675</v>
      </c>
      <c r="F705" s="7" t="s">
        <v>1196</v>
      </c>
      <c r="G705" s="9">
        <v>27454</v>
      </c>
      <c r="H705" s="9">
        <v>40800</v>
      </c>
      <c r="I705" s="9" t="s">
        <v>1233</v>
      </c>
      <c r="J705" s="31">
        <v>74976</v>
      </c>
      <c r="K705" s="8">
        <v>5</v>
      </c>
      <c r="L705" s="28">
        <v>0.15</v>
      </c>
      <c r="M705" s="25" t="b">
        <f t="shared" si="20"/>
        <v>0</v>
      </c>
      <c r="N705" s="25" t="b">
        <f t="shared" si="21"/>
        <v>0</v>
      </c>
    </row>
    <row r="706" spans="1:14" x14ac:dyDescent="0.25">
      <c r="A706" s="8">
        <v>705</v>
      </c>
      <c r="B706" s="7" t="s">
        <v>2000</v>
      </c>
      <c r="C706" s="7" t="s">
        <v>1228</v>
      </c>
      <c r="D706" s="8" t="s">
        <v>807</v>
      </c>
      <c r="E706" s="7" t="s">
        <v>675</v>
      </c>
      <c r="F706" s="7" t="s">
        <v>1196</v>
      </c>
      <c r="G706" s="9">
        <v>30256</v>
      </c>
      <c r="H706" s="9">
        <v>40811</v>
      </c>
      <c r="I706" s="9" t="s">
        <v>1233</v>
      </c>
      <c r="J706" s="31">
        <v>73360.800000000003</v>
      </c>
      <c r="K706" s="8">
        <v>4</v>
      </c>
      <c r="L706" s="28">
        <v>0.12</v>
      </c>
      <c r="M706" s="25" t="b">
        <f t="shared" si="20"/>
        <v>0</v>
      </c>
      <c r="N706" s="25" t="b">
        <f t="shared" si="21"/>
        <v>0</v>
      </c>
    </row>
    <row r="707" spans="1:14" x14ac:dyDescent="0.25">
      <c r="A707" s="8">
        <v>706</v>
      </c>
      <c r="B707" s="7" t="s">
        <v>2001</v>
      </c>
      <c r="C707" s="7" t="s">
        <v>1228</v>
      </c>
      <c r="D707" s="8" t="s">
        <v>807</v>
      </c>
      <c r="E707" s="7" t="s">
        <v>675</v>
      </c>
      <c r="F707" s="7" t="s">
        <v>1197</v>
      </c>
      <c r="G707" s="9">
        <v>31560</v>
      </c>
      <c r="H707" s="9">
        <v>39343</v>
      </c>
      <c r="I707" s="9" t="s">
        <v>1233</v>
      </c>
      <c r="J707" s="31">
        <v>27600</v>
      </c>
      <c r="K707" s="8">
        <v>4</v>
      </c>
      <c r="L707" s="28">
        <v>0.12</v>
      </c>
      <c r="M707" s="25" t="b">
        <f t="shared" ref="M707:M742" si="22">AND($K707=5,$D707="Human Resources")</f>
        <v>0</v>
      </c>
      <c r="N707" s="25" t="b">
        <f t="shared" ref="N707:N742" si="23">OR(C707="New York",C707="Madrid")</f>
        <v>0</v>
      </c>
    </row>
    <row r="708" spans="1:14" x14ac:dyDescent="0.25">
      <c r="A708" s="8">
        <v>707</v>
      </c>
      <c r="B708" s="7" t="s">
        <v>2002</v>
      </c>
      <c r="C708" s="7" t="s">
        <v>793</v>
      </c>
      <c r="D708" s="8" t="s">
        <v>807</v>
      </c>
      <c r="E708" s="7" t="s">
        <v>675</v>
      </c>
      <c r="F708" s="7" t="s">
        <v>1197</v>
      </c>
      <c r="G708" s="9">
        <v>26769</v>
      </c>
      <c r="H708" s="9">
        <v>40451</v>
      </c>
      <c r="I708" s="9" t="s">
        <v>1233</v>
      </c>
      <c r="J708" s="31">
        <v>105396</v>
      </c>
      <c r="K708" s="8">
        <v>2</v>
      </c>
      <c r="L708" s="28">
        <v>0.04</v>
      </c>
      <c r="M708" s="25" t="b">
        <f t="shared" si="22"/>
        <v>0</v>
      </c>
      <c r="N708" s="25" t="b">
        <f t="shared" si="23"/>
        <v>0</v>
      </c>
    </row>
    <row r="709" spans="1:14" x14ac:dyDescent="0.25">
      <c r="A709" s="8">
        <v>708</v>
      </c>
      <c r="B709" s="7" t="s">
        <v>2003</v>
      </c>
      <c r="C709" s="7" t="s">
        <v>792</v>
      </c>
      <c r="D709" s="8" t="s">
        <v>807</v>
      </c>
      <c r="E709" s="7" t="s">
        <v>675</v>
      </c>
      <c r="F709" s="7" t="s">
        <v>1197</v>
      </c>
      <c r="G709" s="9">
        <v>21962</v>
      </c>
      <c r="H709" s="9">
        <v>36053</v>
      </c>
      <c r="I709" s="9" t="s">
        <v>1233</v>
      </c>
      <c r="J709" s="31">
        <v>55326</v>
      </c>
      <c r="K709" s="8">
        <v>5</v>
      </c>
      <c r="L709" s="28">
        <v>0.15</v>
      </c>
      <c r="M709" s="25" t="b">
        <f t="shared" si="22"/>
        <v>0</v>
      </c>
      <c r="N709" s="25" t="b">
        <f t="shared" si="23"/>
        <v>0</v>
      </c>
    </row>
    <row r="710" spans="1:14" x14ac:dyDescent="0.25">
      <c r="A710" s="8">
        <v>709</v>
      </c>
      <c r="B710" s="7" t="s">
        <v>2004</v>
      </c>
      <c r="C710" s="7" t="s">
        <v>792</v>
      </c>
      <c r="D710" s="8" t="s">
        <v>807</v>
      </c>
      <c r="E710" s="7" t="s">
        <v>675</v>
      </c>
      <c r="F710" s="7" t="s">
        <v>1196</v>
      </c>
      <c r="G710" s="9">
        <v>25902</v>
      </c>
      <c r="H710" s="9">
        <v>37141</v>
      </c>
      <c r="I710" s="9">
        <v>39561</v>
      </c>
      <c r="J710" s="31">
        <v>30636</v>
      </c>
      <c r="K710" s="8" t="s">
        <v>1233</v>
      </c>
      <c r="L710" s="28">
        <v>0</v>
      </c>
      <c r="M710" s="25" t="b">
        <f t="shared" si="22"/>
        <v>0</v>
      </c>
      <c r="N710" s="25" t="b">
        <f t="shared" si="23"/>
        <v>0</v>
      </c>
    </row>
    <row r="711" spans="1:14" x14ac:dyDescent="0.25">
      <c r="A711" s="8">
        <v>710</v>
      </c>
      <c r="B711" s="7" t="s">
        <v>2005</v>
      </c>
      <c r="C711" s="7" t="s">
        <v>794</v>
      </c>
      <c r="D711" s="8" t="s">
        <v>807</v>
      </c>
      <c r="E711" s="7" t="s">
        <v>675</v>
      </c>
      <c r="F711" s="7" t="s">
        <v>1196</v>
      </c>
      <c r="G711" s="9">
        <v>32848</v>
      </c>
      <c r="H711" s="9">
        <v>40477</v>
      </c>
      <c r="I711" s="9" t="s">
        <v>1233</v>
      </c>
      <c r="J711" s="31">
        <v>32556</v>
      </c>
      <c r="K711" s="8">
        <v>5</v>
      </c>
      <c r="L711" s="28">
        <v>0.15</v>
      </c>
      <c r="M711" s="25" t="b">
        <f t="shared" si="22"/>
        <v>0</v>
      </c>
      <c r="N711" s="25" t="b">
        <f t="shared" si="23"/>
        <v>1</v>
      </c>
    </row>
    <row r="712" spans="1:14" x14ac:dyDescent="0.25">
      <c r="A712" s="8">
        <v>711</v>
      </c>
      <c r="B712" s="7" t="s">
        <v>2006</v>
      </c>
      <c r="C712" s="7" t="s">
        <v>793</v>
      </c>
      <c r="D712" s="8" t="s">
        <v>807</v>
      </c>
      <c r="E712" s="7" t="s">
        <v>675</v>
      </c>
      <c r="F712" s="7" t="s">
        <v>1197</v>
      </c>
      <c r="G712" s="9">
        <v>25233</v>
      </c>
      <c r="H712" s="9">
        <v>36080</v>
      </c>
      <c r="I712" s="9" t="s">
        <v>1233</v>
      </c>
      <c r="J712" s="31">
        <v>58092</v>
      </c>
      <c r="K712" s="8">
        <v>5</v>
      </c>
      <c r="L712" s="28">
        <v>0.15</v>
      </c>
      <c r="M712" s="25" t="b">
        <f t="shared" si="22"/>
        <v>0</v>
      </c>
      <c r="N712" s="25" t="b">
        <f t="shared" si="23"/>
        <v>0</v>
      </c>
    </row>
    <row r="713" spans="1:14" x14ac:dyDescent="0.25">
      <c r="A713" s="8">
        <v>712</v>
      </c>
      <c r="B713" s="7" t="s">
        <v>2007</v>
      </c>
      <c r="C713" s="7" t="s">
        <v>1229</v>
      </c>
      <c r="D713" s="8" t="s">
        <v>807</v>
      </c>
      <c r="E713" s="7" t="s">
        <v>675</v>
      </c>
      <c r="F713" s="7" t="s">
        <v>1197</v>
      </c>
      <c r="G713" s="9">
        <v>28184</v>
      </c>
      <c r="H713" s="9">
        <v>36458</v>
      </c>
      <c r="I713" s="9" t="s">
        <v>1233</v>
      </c>
      <c r="J713" s="31">
        <v>39043.199999999997</v>
      </c>
      <c r="K713" s="8">
        <v>2</v>
      </c>
      <c r="L713" s="28">
        <v>0.04</v>
      </c>
      <c r="M713" s="25" t="b">
        <f t="shared" si="22"/>
        <v>0</v>
      </c>
      <c r="N713" s="25" t="b">
        <f t="shared" si="23"/>
        <v>0</v>
      </c>
    </row>
    <row r="714" spans="1:14" x14ac:dyDescent="0.25">
      <c r="A714" s="8">
        <v>713</v>
      </c>
      <c r="B714" s="7" t="s">
        <v>2008</v>
      </c>
      <c r="C714" s="7" t="s">
        <v>796</v>
      </c>
      <c r="D714" s="8" t="s">
        <v>807</v>
      </c>
      <c r="E714" s="7" t="s">
        <v>675</v>
      </c>
      <c r="F714" s="7" t="s">
        <v>1197</v>
      </c>
      <c r="G714" s="9">
        <v>29410</v>
      </c>
      <c r="H714" s="9">
        <v>36462</v>
      </c>
      <c r="I714" s="9" t="s">
        <v>1233</v>
      </c>
      <c r="J714" s="31">
        <v>31422</v>
      </c>
      <c r="K714" s="8">
        <v>5</v>
      </c>
      <c r="L714" s="28">
        <v>0.15</v>
      </c>
      <c r="M714" s="25" t="b">
        <f t="shared" si="22"/>
        <v>0</v>
      </c>
      <c r="N714" s="25" t="b">
        <f t="shared" si="23"/>
        <v>0</v>
      </c>
    </row>
    <row r="715" spans="1:14" x14ac:dyDescent="0.25">
      <c r="A715" s="8">
        <v>714</v>
      </c>
      <c r="B715" s="7" t="s">
        <v>2009</v>
      </c>
      <c r="C715" s="7" t="s">
        <v>796</v>
      </c>
      <c r="D715" s="8" t="s">
        <v>807</v>
      </c>
      <c r="E715" s="7" t="s">
        <v>675</v>
      </c>
      <c r="F715" s="7" t="s">
        <v>1196</v>
      </c>
      <c r="G715" s="9">
        <v>29346</v>
      </c>
      <c r="H715" s="9">
        <v>39722</v>
      </c>
      <c r="I715" s="9" t="s">
        <v>1233</v>
      </c>
      <c r="J715" s="31">
        <v>53436</v>
      </c>
      <c r="K715" s="8">
        <v>2</v>
      </c>
      <c r="L715" s="28">
        <v>0.04</v>
      </c>
      <c r="M715" s="25" t="b">
        <f t="shared" si="22"/>
        <v>0</v>
      </c>
      <c r="N715" s="25" t="b">
        <f t="shared" si="23"/>
        <v>0</v>
      </c>
    </row>
    <row r="716" spans="1:14" x14ac:dyDescent="0.25">
      <c r="A716" s="8">
        <v>715</v>
      </c>
      <c r="B716" s="7" t="s">
        <v>2010</v>
      </c>
      <c r="C716" s="7" t="s">
        <v>796</v>
      </c>
      <c r="D716" s="8" t="s">
        <v>807</v>
      </c>
      <c r="E716" s="7" t="s">
        <v>675</v>
      </c>
      <c r="F716" s="7" t="s">
        <v>1196</v>
      </c>
      <c r="G716" s="9">
        <v>27801</v>
      </c>
      <c r="H716" s="9">
        <v>39742</v>
      </c>
      <c r="I716" s="9" t="s">
        <v>1233</v>
      </c>
      <c r="J716" s="31">
        <v>44812.800000000003</v>
      </c>
      <c r="K716" s="8">
        <v>2</v>
      </c>
      <c r="L716" s="28">
        <v>0.04</v>
      </c>
      <c r="M716" s="25" t="b">
        <f t="shared" si="22"/>
        <v>0</v>
      </c>
      <c r="N716" s="25" t="b">
        <f t="shared" si="23"/>
        <v>0</v>
      </c>
    </row>
    <row r="717" spans="1:14" x14ac:dyDescent="0.25">
      <c r="A717" s="8">
        <v>716</v>
      </c>
      <c r="B717" s="7" t="s">
        <v>2011</v>
      </c>
      <c r="C717" s="7" t="s">
        <v>796</v>
      </c>
      <c r="D717" s="8" t="s">
        <v>807</v>
      </c>
      <c r="E717" s="7" t="s">
        <v>675</v>
      </c>
      <c r="F717" s="7" t="s">
        <v>1197</v>
      </c>
      <c r="G717" s="9">
        <v>28511</v>
      </c>
      <c r="H717" s="9">
        <v>39728</v>
      </c>
      <c r="I717" s="9" t="s">
        <v>1233</v>
      </c>
      <c r="J717" s="31">
        <v>98844</v>
      </c>
      <c r="K717" s="8">
        <v>5</v>
      </c>
      <c r="L717" s="28">
        <v>0.15</v>
      </c>
      <c r="M717" s="25" t="b">
        <f t="shared" si="22"/>
        <v>0</v>
      </c>
      <c r="N717" s="25" t="b">
        <f t="shared" si="23"/>
        <v>0</v>
      </c>
    </row>
    <row r="718" spans="1:14" x14ac:dyDescent="0.25">
      <c r="A718" s="8">
        <v>717</v>
      </c>
      <c r="B718" s="7" t="s">
        <v>2012</v>
      </c>
      <c r="C718" s="7" t="s">
        <v>796</v>
      </c>
      <c r="D718" s="8" t="s">
        <v>807</v>
      </c>
      <c r="E718" s="7" t="s">
        <v>675</v>
      </c>
      <c r="F718" s="7" t="s">
        <v>1197</v>
      </c>
      <c r="G718" s="9">
        <v>29102</v>
      </c>
      <c r="H718" s="9">
        <v>39728</v>
      </c>
      <c r="I718" s="9" t="s">
        <v>1233</v>
      </c>
      <c r="J718" s="31">
        <v>103248</v>
      </c>
      <c r="K718" s="8">
        <v>5</v>
      </c>
      <c r="L718" s="28">
        <v>0.15</v>
      </c>
      <c r="M718" s="25" t="b">
        <f t="shared" si="22"/>
        <v>0</v>
      </c>
      <c r="N718" s="25" t="b">
        <f t="shared" si="23"/>
        <v>0</v>
      </c>
    </row>
    <row r="719" spans="1:14" x14ac:dyDescent="0.25">
      <c r="A719" s="8">
        <v>718</v>
      </c>
      <c r="B719" s="7" t="s">
        <v>2013</v>
      </c>
      <c r="C719" s="7" t="s">
        <v>796</v>
      </c>
      <c r="D719" s="8" t="s">
        <v>807</v>
      </c>
      <c r="E719" s="7" t="s">
        <v>675</v>
      </c>
      <c r="F719" s="7" t="s">
        <v>1196</v>
      </c>
      <c r="G719" s="9">
        <v>27036</v>
      </c>
      <c r="H719" s="9">
        <v>39768</v>
      </c>
      <c r="I719" s="9" t="s">
        <v>1233</v>
      </c>
      <c r="J719" s="31">
        <v>76332</v>
      </c>
      <c r="K719" s="8">
        <v>5</v>
      </c>
      <c r="L719" s="28">
        <v>0.15</v>
      </c>
      <c r="M719" s="25" t="b">
        <f t="shared" si="22"/>
        <v>0</v>
      </c>
      <c r="N719" s="25" t="b">
        <f t="shared" si="23"/>
        <v>0</v>
      </c>
    </row>
    <row r="720" spans="1:14" x14ac:dyDescent="0.25">
      <c r="A720" s="8">
        <v>719</v>
      </c>
      <c r="B720" s="7" t="s">
        <v>2014</v>
      </c>
      <c r="C720" s="7" t="s">
        <v>796</v>
      </c>
      <c r="D720" s="8" t="s">
        <v>807</v>
      </c>
      <c r="E720" s="7" t="s">
        <v>675</v>
      </c>
      <c r="F720" s="7" t="s">
        <v>1197</v>
      </c>
      <c r="G720" s="9">
        <v>30364</v>
      </c>
      <c r="H720" s="9">
        <v>40867</v>
      </c>
      <c r="I720" s="9" t="s">
        <v>1233</v>
      </c>
      <c r="J720" s="31">
        <v>69000</v>
      </c>
      <c r="K720" s="8">
        <v>1</v>
      </c>
      <c r="L720" s="28">
        <v>0</v>
      </c>
      <c r="M720" s="25" t="b">
        <f t="shared" si="22"/>
        <v>0</v>
      </c>
      <c r="N720" s="25" t="b">
        <f t="shared" si="23"/>
        <v>0</v>
      </c>
    </row>
    <row r="721" spans="1:14" x14ac:dyDescent="0.25">
      <c r="A721" s="8">
        <v>720</v>
      </c>
      <c r="B721" s="7" t="s">
        <v>2015</v>
      </c>
      <c r="C721" s="7" t="s">
        <v>796</v>
      </c>
      <c r="D721" s="8" t="s">
        <v>807</v>
      </c>
      <c r="E721" s="7" t="s">
        <v>675</v>
      </c>
      <c r="F721" s="7" t="s">
        <v>1196</v>
      </c>
      <c r="G721" s="9">
        <v>25844</v>
      </c>
      <c r="H721" s="9">
        <v>41226</v>
      </c>
      <c r="I721" s="9" t="s">
        <v>1233</v>
      </c>
      <c r="J721" s="31">
        <v>38592</v>
      </c>
      <c r="K721" s="8" t="s">
        <v>1233</v>
      </c>
      <c r="L721" s="28">
        <v>0</v>
      </c>
      <c r="M721" s="25" t="b">
        <f t="shared" si="22"/>
        <v>0</v>
      </c>
      <c r="N721" s="25" t="b">
        <f t="shared" si="23"/>
        <v>0</v>
      </c>
    </row>
    <row r="722" spans="1:14" x14ac:dyDescent="0.25">
      <c r="A722" s="8">
        <v>721</v>
      </c>
      <c r="B722" s="7" t="s">
        <v>2016</v>
      </c>
      <c r="C722" s="7" t="s">
        <v>1228</v>
      </c>
      <c r="D722" s="8" t="s">
        <v>807</v>
      </c>
      <c r="E722" s="7" t="s">
        <v>675</v>
      </c>
      <c r="F722" s="7" t="s">
        <v>1196</v>
      </c>
      <c r="G722" s="9">
        <v>26337</v>
      </c>
      <c r="H722" s="9">
        <v>39399</v>
      </c>
      <c r="I722" s="9">
        <v>40558</v>
      </c>
      <c r="J722" s="31">
        <v>104664</v>
      </c>
      <c r="K722" s="8">
        <v>1</v>
      </c>
      <c r="L722" s="28">
        <v>0</v>
      </c>
      <c r="M722" s="25" t="b">
        <f t="shared" si="22"/>
        <v>0</v>
      </c>
      <c r="N722" s="25" t="b">
        <f t="shared" si="23"/>
        <v>0</v>
      </c>
    </row>
    <row r="723" spans="1:14" x14ac:dyDescent="0.25">
      <c r="A723" s="8">
        <v>722</v>
      </c>
      <c r="B723" s="7" t="s">
        <v>2017</v>
      </c>
      <c r="C723" s="7" t="s">
        <v>1228</v>
      </c>
      <c r="D723" s="8" t="s">
        <v>807</v>
      </c>
      <c r="E723" s="7" t="s">
        <v>675</v>
      </c>
      <c r="F723" s="7" t="s">
        <v>1196</v>
      </c>
      <c r="G723" s="9">
        <v>26042</v>
      </c>
      <c r="H723" s="9">
        <v>36843</v>
      </c>
      <c r="I723" s="9" t="s">
        <v>1233</v>
      </c>
      <c r="J723" s="31">
        <v>57156</v>
      </c>
      <c r="K723" s="8" t="s">
        <v>1233</v>
      </c>
      <c r="L723" s="28">
        <v>0</v>
      </c>
      <c r="M723" s="25" t="b">
        <f t="shared" si="22"/>
        <v>0</v>
      </c>
      <c r="N723" s="25" t="b">
        <f t="shared" si="23"/>
        <v>0</v>
      </c>
    </row>
    <row r="724" spans="1:14" x14ac:dyDescent="0.25">
      <c r="A724" s="8">
        <v>723</v>
      </c>
      <c r="B724" s="7" t="s">
        <v>2018</v>
      </c>
      <c r="C724" s="7" t="s">
        <v>1228</v>
      </c>
      <c r="D724" s="8" t="s">
        <v>807</v>
      </c>
      <c r="E724" s="7" t="s">
        <v>675</v>
      </c>
      <c r="F724" s="7" t="s">
        <v>1197</v>
      </c>
      <c r="G724" s="9">
        <v>27873</v>
      </c>
      <c r="H724" s="9">
        <v>41262</v>
      </c>
      <c r="I724" s="9" t="s">
        <v>1233</v>
      </c>
      <c r="J724" s="31">
        <v>71388</v>
      </c>
      <c r="K724" s="8">
        <v>3</v>
      </c>
      <c r="L724" s="28">
        <v>0.08</v>
      </c>
      <c r="M724" s="25" t="b">
        <f t="shared" si="22"/>
        <v>0</v>
      </c>
      <c r="N724" s="25" t="b">
        <f t="shared" si="23"/>
        <v>0</v>
      </c>
    </row>
    <row r="725" spans="1:14" x14ac:dyDescent="0.25">
      <c r="A725" s="8">
        <v>724</v>
      </c>
      <c r="B725" s="7" t="s">
        <v>2019</v>
      </c>
      <c r="C725" s="7" t="s">
        <v>1231</v>
      </c>
      <c r="D725" s="8" t="s">
        <v>807</v>
      </c>
      <c r="E725" s="7" t="s">
        <v>675</v>
      </c>
      <c r="F725" s="7" t="s">
        <v>1196</v>
      </c>
      <c r="G725" s="9">
        <v>32154</v>
      </c>
      <c r="H725" s="9">
        <v>39784</v>
      </c>
      <c r="I725" s="9" t="s">
        <v>1233</v>
      </c>
      <c r="J725" s="31">
        <v>83412</v>
      </c>
      <c r="K725" s="8">
        <v>5</v>
      </c>
      <c r="L725" s="28">
        <v>0.15</v>
      </c>
      <c r="M725" s="25" t="b">
        <f t="shared" si="22"/>
        <v>0</v>
      </c>
      <c r="N725" s="25" t="b">
        <f t="shared" si="23"/>
        <v>1</v>
      </c>
    </row>
    <row r="726" spans="1:14" x14ac:dyDescent="0.25">
      <c r="A726" s="8">
        <v>725</v>
      </c>
      <c r="B726" s="7" t="s">
        <v>2020</v>
      </c>
      <c r="C726" s="7" t="s">
        <v>1228</v>
      </c>
      <c r="D726" s="8" t="s">
        <v>807</v>
      </c>
      <c r="E726" s="7" t="s">
        <v>675</v>
      </c>
      <c r="F726" s="7" t="s">
        <v>1197</v>
      </c>
      <c r="G726" s="9">
        <v>27856</v>
      </c>
      <c r="H726" s="9">
        <v>39435</v>
      </c>
      <c r="I726" s="9" t="s">
        <v>1233</v>
      </c>
      <c r="J726" s="31">
        <v>77736</v>
      </c>
      <c r="K726" s="8">
        <v>5</v>
      </c>
      <c r="L726" s="28">
        <v>0.15</v>
      </c>
      <c r="M726" s="25" t="b">
        <f t="shared" si="22"/>
        <v>0</v>
      </c>
      <c r="N726" s="25" t="b">
        <f t="shared" si="23"/>
        <v>0</v>
      </c>
    </row>
    <row r="727" spans="1:14" x14ac:dyDescent="0.25">
      <c r="A727" s="8">
        <v>726</v>
      </c>
      <c r="B727" s="7" t="s">
        <v>2021</v>
      </c>
      <c r="C727" s="7" t="s">
        <v>794</v>
      </c>
      <c r="D727" s="8" t="s">
        <v>807</v>
      </c>
      <c r="E727" s="7" t="s">
        <v>675</v>
      </c>
      <c r="F727" s="7" t="s">
        <v>1196</v>
      </c>
      <c r="G727" s="9">
        <v>27144</v>
      </c>
      <c r="H727" s="9">
        <v>39063</v>
      </c>
      <c r="I727" s="9" t="s">
        <v>1233</v>
      </c>
      <c r="J727" s="31">
        <v>103584</v>
      </c>
      <c r="K727" s="8">
        <v>4</v>
      </c>
      <c r="L727" s="28">
        <v>0.12</v>
      </c>
      <c r="M727" s="25" t="b">
        <f t="shared" si="22"/>
        <v>0</v>
      </c>
      <c r="N727" s="25" t="b">
        <f t="shared" si="23"/>
        <v>1</v>
      </c>
    </row>
    <row r="728" spans="1:14" x14ac:dyDescent="0.25">
      <c r="A728" s="8">
        <v>727</v>
      </c>
      <c r="B728" s="7" t="s">
        <v>2022</v>
      </c>
      <c r="C728" s="7" t="s">
        <v>1229</v>
      </c>
      <c r="D728" s="8" t="s">
        <v>807</v>
      </c>
      <c r="E728" s="7" t="s">
        <v>675</v>
      </c>
      <c r="F728" s="7" t="s">
        <v>1196</v>
      </c>
      <c r="G728" s="9">
        <v>30794</v>
      </c>
      <c r="H728" s="9">
        <v>38328</v>
      </c>
      <c r="I728" s="9" t="s">
        <v>1233</v>
      </c>
      <c r="J728" s="31">
        <v>57936</v>
      </c>
      <c r="K728" s="8">
        <v>4</v>
      </c>
      <c r="L728" s="28">
        <v>0.12</v>
      </c>
      <c r="M728" s="25" t="b">
        <f t="shared" si="22"/>
        <v>0</v>
      </c>
      <c r="N728" s="25" t="b">
        <f t="shared" si="23"/>
        <v>0</v>
      </c>
    </row>
    <row r="729" spans="1:14" x14ac:dyDescent="0.25">
      <c r="A729" s="8">
        <v>728</v>
      </c>
      <c r="B729" s="7" t="s">
        <v>2023</v>
      </c>
      <c r="C729" s="7" t="s">
        <v>1230</v>
      </c>
      <c r="D729" s="8" t="s">
        <v>807</v>
      </c>
      <c r="E729" s="7" t="s">
        <v>675</v>
      </c>
      <c r="F729" s="7" t="s">
        <v>1196</v>
      </c>
      <c r="G729" s="9">
        <v>27820</v>
      </c>
      <c r="H729" s="9">
        <v>38347</v>
      </c>
      <c r="I729" s="9" t="s">
        <v>1233</v>
      </c>
      <c r="J729" s="31">
        <v>97608</v>
      </c>
      <c r="K729" s="8">
        <v>2</v>
      </c>
      <c r="L729" s="28">
        <v>0.04</v>
      </c>
      <c r="M729" s="25" t="b">
        <f t="shared" si="22"/>
        <v>0</v>
      </c>
      <c r="N729" s="25" t="b">
        <f t="shared" si="23"/>
        <v>0</v>
      </c>
    </row>
    <row r="730" spans="1:14" x14ac:dyDescent="0.25">
      <c r="A730" s="8">
        <v>729</v>
      </c>
      <c r="B730" s="7" t="s">
        <v>2024</v>
      </c>
      <c r="C730" s="7" t="s">
        <v>792</v>
      </c>
      <c r="D730" s="8" t="s">
        <v>807</v>
      </c>
      <c r="E730" s="7" t="s">
        <v>675</v>
      </c>
      <c r="F730" s="7" t="s">
        <v>1196</v>
      </c>
      <c r="G730" s="9">
        <v>30476</v>
      </c>
      <c r="H730" s="9">
        <v>39441</v>
      </c>
      <c r="I730" s="9" t="s">
        <v>1233</v>
      </c>
      <c r="J730" s="31">
        <v>82632</v>
      </c>
      <c r="K730" s="8">
        <v>2</v>
      </c>
      <c r="L730" s="28">
        <v>0.04</v>
      </c>
      <c r="M730" s="25" t="b">
        <f t="shared" si="22"/>
        <v>0</v>
      </c>
      <c r="N730" s="25" t="b">
        <f t="shared" si="23"/>
        <v>0</v>
      </c>
    </row>
    <row r="731" spans="1:14" x14ac:dyDescent="0.25">
      <c r="A731" s="8">
        <v>730</v>
      </c>
      <c r="B731" s="7" t="s">
        <v>2025</v>
      </c>
      <c r="C731" s="7" t="s">
        <v>1229</v>
      </c>
      <c r="D731" s="8" t="s">
        <v>807</v>
      </c>
      <c r="E731" s="7" t="s">
        <v>675</v>
      </c>
      <c r="F731" s="7" t="s">
        <v>1197</v>
      </c>
      <c r="G731" s="9">
        <v>29110</v>
      </c>
      <c r="H731" s="9">
        <v>40523</v>
      </c>
      <c r="I731" s="9" t="s">
        <v>1233</v>
      </c>
      <c r="J731" s="31">
        <v>55884</v>
      </c>
      <c r="K731" s="8">
        <v>4</v>
      </c>
      <c r="L731" s="28">
        <v>0.12</v>
      </c>
      <c r="M731" s="25" t="b">
        <f t="shared" si="22"/>
        <v>0</v>
      </c>
      <c r="N731" s="25" t="b">
        <f t="shared" si="23"/>
        <v>0</v>
      </c>
    </row>
    <row r="732" spans="1:14" x14ac:dyDescent="0.25">
      <c r="A732" s="8">
        <v>731</v>
      </c>
      <c r="B732" s="7" t="s">
        <v>2026</v>
      </c>
      <c r="C732" s="7" t="s">
        <v>1231</v>
      </c>
      <c r="D732" s="8" t="s">
        <v>807</v>
      </c>
      <c r="E732" s="7" t="s">
        <v>675</v>
      </c>
      <c r="F732" s="7" t="s">
        <v>1196</v>
      </c>
      <c r="G732" s="13">
        <v>26255</v>
      </c>
      <c r="H732" s="13">
        <v>40536</v>
      </c>
      <c r="I732" s="9" t="s">
        <v>1233</v>
      </c>
      <c r="J732" s="31">
        <v>84876</v>
      </c>
      <c r="K732" s="8">
        <v>1</v>
      </c>
      <c r="L732" s="28">
        <v>0</v>
      </c>
      <c r="M732" s="25" t="b">
        <f t="shared" si="22"/>
        <v>0</v>
      </c>
      <c r="N732" s="25" t="b">
        <f t="shared" si="23"/>
        <v>1</v>
      </c>
    </row>
    <row r="733" spans="1:14" x14ac:dyDescent="0.25">
      <c r="A733" s="8">
        <v>732</v>
      </c>
      <c r="B733" s="7" t="s">
        <v>2027</v>
      </c>
      <c r="C733" s="7" t="s">
        <v>793</v>
      </c>
      <c r="D733" s="8" t="s">
        <v>807</v>
      </c>
      <c r="E733" s="7" t="s">
        <v>770</v>
      </c>
      <c r="F733" s="7" t="s">
        <v>1196</v>
      </c>
      <c r="G733" s="9">
        <v>29587</v>
      </c>
      <c r="H733" s="9">
        <v>37684</v>
      </c>
      <c r="I733" s="9" t="s">
        <v>1233</v>
      </c>
      <c r="J733" s="31">
        <v>51360</v>
      </c>
      <c r="K733" s="8">
        <v>5</v>
      </c>
      <c r="L733" s="28">
        <v>0.15</v>
      </c>
      <c r="M733" s="25" t="b">
        <f t="shared" si="22"/>
        <v>0</v>
      </c>
      <c r="N733" s="25" t="b">
        <f t="shared" si="23"/>
        <v>0</v>
      </c>
    </row>
    <row r="734" spans="1:14" x14ac:dyDescent="0.25">
      <c r="A734" s="8">
        <v>733</v>
      </c>
      <c r="B734" s="7" t="s">
        <v>2028</v>
      </c>
      <c r="C734" s="7" t="s">
        <v>795</v>
      </c>
      <c r="D734" s="8" t="s">
        <v>807</v>
      </c>
      <c r="E734" s="7" t="s">
        <v>770</v>
      </c>
      <c r="F734" s="7" t="s">
        <v>1197</v>
      </c>
      <c r="G734" s="9">
        <v>26484</v>
      </c>
      <c r="H734" s="9">
        <v>36991</v>
      </c>
      <c r="I734" s="9" t="s">
        <v>1233</v>
      </c>
      <c r="J734" s="31">
        <v>76404</v>
      </c>
      <c r="K734" s="8">
        <v>5</v>
      </c>
      <c r="L734" s="28">
        <v>0.15</v>
      </c>
      <c r="M734" s="25" t="b">
        <f t="shared" si="22"/>
        <v>0</v>
      </c>
      <c r="N734" s="25" t="b">
        <f t="shared" si="23"/>
        <v>0</v>
      </c>
    </row>
    <row r="735" spans="1:14" x14ac:dyDescent="0.25">
      <c r="A735" s="8">
        <v>734</v>
      </c>
      <c r="B735" s="7" t="s">
        <v>2029</v>
      </c>
      <c r="C735" s="7" t="s">
        <v>1229</v>
      </c>
      <c r="D735" s="8" t="s">
        <v>807</v>
      </c>
      <c r="E735" s="7" t="s">
        <v>770</v>
      </c>
      <c r="F735" s="7" t="s">
        <v>1197</v>
      </c>
      <c r="G735" s="9">
        <v>27961</v>
      </c>
      <c r="H735" s="9">
        <v>40692</v>
      </c>
      <c r="I735" s="9" t="s">
        <v>1233</v>
      </c>
      <c r="J735" s="31">
        <v>102612</v>
      </c>
      <c r="K735" s="8">
        <v>4</v>
      </c>
      <c r="L735" s="28">
        <v>0.12</v>
      </c>
      <c r="M735" s="25" t="b">
        <f t="shared" si="22"/>
        <v>0</v>
      </c>
      <c r="N735" s="25" t="b">
        <f t="shared" si="23"/>
        <v>0</v>
      </c>
    </row>
    <row r="736" spans="1:14" x14ac:dyDescent="0.25">
      <c r="A736" s="8">
        <v>735</v>
      </c>
      <c r="B736" s="7" t="s">
        <v>2030</v>
      </c>
      <c r="C736" s="7" t="s">
        <v>796</v>
      </c>
      <c r="D736" s="8" t="s">
        <v>807</v>
      </c>
      <c r="E736" s="7" t="s">
        <v>770</v>
      </c>
      <c r="F736" s="7" t="s">
        <v>1196</v>
      </c>
      <c r="G736" s="9">
        <v>32695</v>
      </c>
      <c r="H736" s="9">
        <v>40719</v>
      </c>
      <c r="I736" s="9" t="s">
        <v>1233</v>
      </c>
      <c r="J736" s="31">
        <v>79358.399999999994</v>
      </c>
      <c r="K736" s="8">
        <v>4</v>
      </c>
      <c r="L736" s="28">
        <v>0.12</v>
      </c>
      <c r="M736" s="25" t="b">
        <f t="shared" si="22"/>
        <v>0</v>
      </c>
      <c r="N736" s="25" t="b">
        <f t="shared" si="23"/>
        <v>0</v>
      </c>
    </row>
    <row r="737" spans="1:14" x14ac:dyDescent="0.25">
      <c r="A737" s="8">
        <v>736</v>
      </c>
      <c r="B737" s="7" t="s">
        <v>2031</v>
      </c>
      <c r="C737" s="7" t="s">
        <v>796</v>
      </c>
      <c r="D737" s="8" t="s">
        <v>807</v>
      </c>
      <c r="E737" s="7" t="s">
        <v>770</v>
      </c>
      <c r="F737" s="7" t="s">
        <v>1197</v>
      </c>
      <c r="G737" s="9">
        <v>28140</v>
      </c>
      <c r="H737" s="9">
        <v>37073</v>
      </c>
      <c r="I737" s="9" t="s">
        <v>1233</v>
      </c>
      <c r="J737" s="31">
        <v>48816</v>
      </c>
      <c r="K737" s="8">
        <v>5</v>
      </c>
      <c r="L737" s="28">
        <v>0.15</v>
      </c>
      <c r="M737" s="25" t="b">
        <f t="shared" si="22"/>
        <v>0</v>
      </c>
      <c r="N737" s="25" t="b">
        <f t="shared" si="23"/>
        <v>0</v>
      </c>
    </row>
    <row r="738" spans="1:14" x14ac:dyDescent="0.25">
      <c r="A738" s="8">
        <v>737</v>
      </c>
      <c r="B738" s="7" t="s">
        <v>2032</v>
      </c>
      <c r="C738" s="7" t="s">
        <v>796</v>
      </c>
      <c r="D738" s="8" t="s">
        <v>807</v>
      </c>
      <c r="E738" s="7" t="s">
        <v>776</v>
      </c>
      <c r="F738" s="7" t="s">
        <v>1197</v>
      </c>
      <c r="G738" s="9">
        <v>30401</v>
      </c>
      <c r="H738" s="9">
        <v>39116</v>
      </c>
      <c r="I738" s="9" t="s">
        <v>1233</v>
      </c>
      <c r="J738" s="31">
        <v>72912</v>
      </c>
      <c r="K738" s="8">
        <v>2</v>
      </c>
      <c r="L738" s="28">
        <v>0.04</v>
      </c>
      <c r="M738" s="25" t="b">
        <f t="shared" si="22"/>
        <v>0</v>
      </c>
      <c r="N738" s="25" t="b">
        <f t="shared" si="23"/>
        <v>0</v>
      </c>
    </row>
    <row r="739" spans="1:14" x14ac:dyDescent="0.25">
      <c r="A739" s="8">
        <v>738</v>
      </c>
      <c r="B739" s="7" t="s">
        <v>2033</v>
      </c>
      <c r="C739" s="7" t="s">
        <v>796</v>
      </c>
      <c r="D739" s="8" t="s">
        <v>807</v>
      </c>
      <c r="E739" s="7" t="s">
        <v>776</v>
      </c>
      <c r="F739" s="7" t="s">
        <v>1197</v>
      </c>
      <c r="G739" s="9">
        <v>23305</v>
      </c>
      <c r="H739" s="9">
        <v>36557</v>
      </c>
      <c r="I739" s="9" t="s">
        <v>1233</v>
      </c>
      <c r="J739" s="31">
        <v>37500</v>
      </c>
      <c r="K739" s="8">
        <v>2</v>
      </c>
      <c r="L739" s="28">
        <v>0.04</v>
      </c>
      <c r="M739" s="25" t="b">
        <f t="shared" si="22"/>
        <v>0</v>
      </c>
      <c r="N739" s="25" t="b">
        <f t="shared" si="23"/>
        <v>0</v>
      </c>
    </row>
    <row r="740" spans="1:14" x14ac:dyDescent="0.25">
      <c r="A740" s="8">
        <v>739</v>
      </c>
      <c r="B740" s="7" t="s">
        <v>2034</v>
      </c>
      <c r="C740" s="7" t="s">
        <v>796</v>
      </c>
      <c r="D740" s="8" t="s">
        <v>807</v>
      </c>
      <c r="E740" s="7" t="s">
        <v>776</v>
      </c>
      <c r="F740" s="7" t="s">
        <v>1197</v>
      </c>
      <c r="G740" s="9">
        <v>28071</v>
      </c>
      <c r="H740" s="9">
        <v>39639</v>
      </c>
      <c r="I740" s="9">
        <v>41206</v>
      </c>
      <c r="J740" s="31">
        <v>77664</v>
      </c>
      <c r="K740" s="8">
        <v>5</v>
      </c>
      <c r="L740" s="28">
        <v>0.15</v>
      </c>
      <c r="M740" s="25" t="b">
        <f t="shared" si="22"/>
        <v>0</v>
      </c>
      <c r="N740" s="25" t="b">
        <f t="shared" si="23"/>
        <v>0</v>
      </c>
    </row>
    <row r="741" spans="1:14" x14ac:dyDescent="0.25">
      <c r="A741" s="8">
        <v>740</v>
      </c>
      <c r="B741" s="7" t="s">
        <v>2035</v>
      </c>
      <c r="C741" s="7" t="s">
        <v>791</v>
      </c>
      <c r="D741" s="8" t="s">
        <v>807</v>
      </c>
      <c r="E741" s="7" t="s">
        <v>776</v>
      </c>
      <c r="F741" s="7" t="s">
        <v>1196</v>
      </c>
      <c r="G741" s="9">
        <v>30079</v>
      </c>
      <c r="H741" s="9">
        <v>40384</v>
      </c>
      <c r="I741" s="9" t="s">
        <v>1233</v>
      </c>
      <c r="J741" s="31">
        <v>56016</v>
      </c>
      <c r="K741" s="8">
        <v>1</v>
      </c>
      <c r="L741" s="28">
        <v>0</v>
      </c>
      <c r="M741" s="25" t="b">
        <f t="shared" si="22"/>
        <v>0</v>
      </c>
      <c r="N741" s="25" t="b">
        <f t="shared" si="23"/>
        <v>0</v>
      </c>
    </row>
    <row r="742" spans="1:14" x14ac:dyDescent="0.25">
      <c r="A742" s="8">
        <v>741</v>
      </c>
      <c r="B742" s="7" t="s">
        <v>2036</v>
      </c>
      <c r="C742" s="7" t="s">
        <v>795</v>
      </c>
      <c r="D742" s="8" t="s">
        <v>807</v>
      </c>
      <c r="E742" s="7" t="s">
        <v>776</v>
      </c>
      <c r="F742" s="7" t="s">
        <v>1197</v>
      </c>
      <c r="G742" s="9">
        <v>28758</v>
      </c>
      <c r="H742" s="9">
        <v>40543</v>
      </c>
      <c r="I742" s="9" t="s">
        <v>1233</v>
      </c>
      <c r="J742" s="31">
        <v>22852.799999999999</v>
      </c>
      <c r="K742" s="8">
        <v>1</v>
      </c>
      <c r="L742" s="28">
        <v>0</v>
      </c>
      <c r="M742" s="25" t="b">
        <f t="shared" si="22"/>
        <v>0</v>
      </c>
      <c r="N742" s="25" t="b">
        <f t="shared" si="23"/>
        <v>0</v>
      </c>
    </row>
    <row r="743" spans="1:14" x14ac:dyDescent="0.25">
      <c r="A743" s="8"/>
      <c r="B743" s="7"/>
      <c r="C743" s="7"/>
      <c r="D743" s="8"/>
      <c r="E743" s="7"/>
      <c r="F743" s="7"/>
      <c r="G743" s="9"/>
      <c r="H743" s="9"/>
      <c r="I743" s="9"/>
      <c r="J743" s="31"/>
      <c r="K743" s="8"/>
      <c r="L743" s="8"/>
    </row>
    <row r="744" spans="1:14" x14ac:dyDescent="0.25">
      <c r="A744" s="8"/>
      <c r="B744" s="7"/>
      <c r="C744" s="7"/>
      <c r="D744" s="8"/>
      <c r="E744" s="7"/>
      <c r="F744" s="7"/>
      <c r="G744" s="9"/>
      <c r="H744" s="9"/>
      <c r="I744" s="9"/>
      <c r="J744" s="31"/>
      <c r="K744" s="8"/>
      <c r="L744" s="8"/>
    </row>
    <row r="745" spans="1:14" x14ac:dyDescent="0.25">
      <c r="A745" s="8"/>
      <c r="B745" s="7"/>
      <c r="C745" s="7"/>
      <c r="D745" s="8"/>
      <c r="E745" s="7"/>
      <c r="F745" s="7"/>
      <c r="G745" s="9"/>
      <c r="H745" s="9"/>
      <c r="I745" s="9"/>
      <c r="J745" s="31"/>
      <c r="K745" s="8"/>
      <c r="L745" s="8"/>
    </row>
    <row r="746" spans="1:14" x14ac:dyDescent="0.25">
      <c r="A746" s="8"/>
      <c r="B746" s="7"/>
      <c r="C746" s="7"/>
      <c r="D746" s="8"/>
      <c r="E746" s="7"/>
      <c r="F746" s="7"/>
      <c r="G746" s="9"/>
      <c r="H746" s="9"/>
      <c r="I746" s="9"/>
      <c r="J746" s="31"/>
      <c r="K746" s="8"/>
      <c r="L746" s="8"/>
    </row>
  </sheetData>
  <autoFilter ref="A1:N742" xr:uid="{00000000-0009-0000-0000-000001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W742"/>
  <sheetViews>
    <sheetView zoomScale="90" zoomScaleNormal="90" workbookViewId="0">
      <selection activeCell="O6" sqref="O6"/>
    </sheetView>
  </sheetViews>
  <sheetFormatPr defaultRowHeight="15" x14ac:dyDescent="0.25"/>
  <cols>
    <col min="1" max="1" width="8.42578125" bestFit="1" customWidth="1"/>
    <col min="2" max="2" width="19.5703125" bestFit="1" customWidth="1"/>
    <col min="3" max="3" width="16.28515625" bestFit="1" customWidth="1"/>
    <col min="4" max="4" width="28.7109375" bestFit="1" customWidth="1"/>
    <col min="5" max="5" width="27.28515625" bestFit="1" customWidth="1"/>
    <col min="6" max="6" width="7.7109375" bestFit="1" customWidth="1"/>
    <col min="7" max="9" width="10.5703125" bestFit="1" customWidth="1"/>
    <col min="10" max="10" width="13.85546875" style="32" bestFit="1" customWidth="1"/>
    <col min="11" max="11" width="10" bestFit="1" customWidth="1"/>
    <col min="12" max="12" width="5.85546875" bestFit="1" customWidth="1"/>
    <col min="15" max="15" width="14.85546875" bestFit="1" customWidth="1"/>
    <col min="16" max="16" width="13" customWidth="1"/>
    <col min="18" max="18" width="16.28515625" bestFit="1" customWidth="1"/>
    <col min="19" max="19" width="13.5703125" bestFit="1" customWidth="1"/>
    <col min="21" max="21" width="18.42578125" bestFit="1" customWidth="1"/>
    <col min="22" max="23" width="13.5703125" bestFit="1" customWidth="1"/>
  </cols>
  <sheetData>
    <row r="1" spans="1:23" x14ac:dyDescent="0.25">
      <c r="A1" s="21" t="s">
        <v>781</v>
      </c>
      <c r="B1" s="20" t="s">
        <v>0</v>
      </c>
      <c r="C1" s="20" t="s">
        <v>1227</v>
      </c>
      <c r="D1" s="21" t="s">
        <v>1</v>
      </c>
      <c r="E1" s="22" t="s">
        <v>797</v>
      </c>
      <c r="F1" s="22" t="s">
        <v>816</v>
      </c>
      <c r="G1" s="22" t="s">
        <v>1198</v>
      </c>
      <c r="H1" s="23" t="s">
        <v>3</v>
      </c>
      <c r="I1" s="23" t="s">
        <v>782</v>
      </c>
      <c r="J1" s="30" t="s">
        <v>1225</v>
      </c>
      <c r="K1" s="24" t="s">
        <v>8</v>
      </c>
      <c r="L1" s="27" t="s">
        <v>1234</v>
      </c>
    </row>
    <row r="2" spans="1:23" x14ac:dyDescent="0.25">
      <c r="A2" s="8">
        <v>1</v>
      </c>
      <c r="B2" s="7" t="s">
        <v>1296</v>
      </c>
      <c r="C2" s="7" t="s">
        <v>794</v>
      </c>
      <c r="D2" s="8" t="s">
        <v>799</v>
      </c>
      <c r="E2" s="7" t="s">
        <v>11</v>
      </c>
      <c r="F2" s="7" t="s">
        <v>1197</v>
      </c>
      <c r="G2" s="9">
        <v>27856</v>
      </c>
      <c r="H2" s="9">
        <v>36171</v>
      </c>
      <c r="I2" s="9">
        <v>40618</v>
      </c>
      <c r="J2" s="31">
        <v>65460</v>
      </c>
      <c r="K2" s="8" t="s">
        <v>1233</v>
      </c>
      <c r="L2" s="28">
        <v>0</v>
      </c>
      <c r="O2" s="29" t="s">
        <v>1235</v>
      </c>
      <c r="R2" s="29" t="s">
        <v>1236</v>
      </c>
      <c r="U2" s="29" t="s">
        <v>1237</v>
      </c>
      <c r="V2" s="25" t="s">
        <v>1196</v>
      </c>
      <c r="W2" s="25" t="s">
        <v>1197</v>
      </c>
    </row>
    <row r="3" spans="1:23" x14ac:dyDescent="0.25">
      <c r="A3" s="8">
        <v>2</v>
      </c>
      <c r="B3" s="7" t="s">
        <v>1297</v>
      </c>
      <c r="C3" s="7" t="s">
        <v>1231</v>
      </c>
      <c r="D3" s="8" t="s">
        <v>799</v>
      </c>
      <c r="E3" s="7" t="s">
        <v>11</v>
      </c>
      <c r="F3" s="7" t="s">
        <v>1196</v>
      </c>
      <c r="G3" s="9">
        <v>25802</v>
      </c>
      <c r="H3" s="9">
        <v>40595</v>
      </c>
      <c r="I3" s="9" t="s">
        <v>1233</v>
      </c>
      <c r="J3" s="31">
        <v>32154</v>
      </c>
      <c r="K3" s="8">
        <v>4</v>
      </c>
      <c r="L3" s="28">
        <v>0.12</v>
      </c>
      <c r="O3" s="34">
        <f>SUM(J:J)</f>
        <v>45440528.399999991</v>
      </c>
      <c r="R3" t="s">
        <v>794</v>
      </c>
      <c r="S3" s="34">
        <f t="shared" ref="S3:S12" si="0">SUMIF($C:$C,$R3,$J:$J)</f>
        <v>3712888.8</v>
      </c>
      <c r="U3" t="s">
        <v>794</v>
      </c>
      <c r="V3" s="35">
        <f t="shared" ref="V3:W12" si="1">SUMIFS($J:$J,$C:$C,$U3,$F:$F,V$2)</f>
        <v>2350084.7999999998</v>
      </c>
      <c r="W3" s="35">
        <f t="shared" si="1"/>
        <v>1362804.0000000002</v>
      </c>
    </row>
    <row r="4" spans="1:23" x14ac:dyDescent="0.25">
      <c r="A4" s="8">
        <v>3</v>
      </c>
      <c r="B4" s="7" t="s">
        <v>1298</v>
      </c>
      <c r="C4" s="7" t="s">
        <v>792</v>
      </c>
      <c r="D4" s="8" t="s">
        <v>799</v>
      </c>
      <c r="E4" s="7" t="s">
        <v>11</v>
      </c>
      <c r="F4" s="7" t="s">
        <v>1196</v>
      </c>
      <c r="G4" s="9">
        <v>26709</v>
      </c>
      <c r="H4" s="9">
        <v>39147</v>
      </c>
      <c r="I4" s="9">
        <v>39538</v>
      </c>
      <c r="J4" s="31">
        <v>51048</v>
      </c>
      <c r="K4" s="8">
        <v>5</v>
      </c>
      <c r="L4" s="28">
        <v>0.15</v>
      </c>
      <c r="R4" t="s">
        <v>1231</v>
      </c>
      <c r="S4" s="34">
        <f t="shared" si="0"/>
        <v>3790579.1999999997</v>
      </c>
      <c r="U4" t="s">
        <v>1231</v>
      </c>
      <c r="V4" s="35">
        <f t="shared" si="1"/>
        <v>2882211.5999999996</v>
      </c>
      <c r="W4" s="35">
        <f t="shared" si="1"/>
        <v>908367.6</v>
      </c>
    </row>
    <row r="5" spans="1:23" x14ac:dyDescent="0.25">
      <c r="A5" s="8">
        <v>4</v>
      </c>
      <c r="B5" s="7" t="s">
        <v>1299</v>
      </c>
      <c r="C5" s="7" t="s">
        <v>796</v>
      </c>
      <c r="D5" s="8" t="s">
        <v>799</v>
      </c>
      <c r="E5" s="7" t="s">
        <v>11</v>
      </c>
      <c r="F5" s="7" t="s">
        <v>1196</v>
      </c>
      <c r="G5" s="9">
        <v>27031</v>
      </c>
      <c r="H5" s="9">
        <v>41151</v>
      </c>
      <c r="I5" s="9">
        <v>41164</v>
      </c>
      <c r="J5" s="31">
        <v>42816</v>
      </c>
      <c r="K5" s="8" t="s">
        <v>1233</v>
      </c>
      <c r="L5" s="28">
        <v>0</v>
      </c>
      <c r="O5" s="29" t="s">
        <v>1238</v>
      </c>
      <c r="R5" t="s">
        <v>792</v>
      </c>
      <c r="S5" s="34">
        <f t="shared" si="0"/>
        <v>4014637.1999999997</v>
      </c>
      <c r="U5" t="s">
        <v>792</v>
      </c>
      <c r="V5" s="35">
        <f t="shared" si="1"/>
        <v>2410816.7999999998</v>
      </c>
      <c r="W5" s="35">
        <f t="shared" si="1"/>
        <v>1603820.4</v>
      </c>
    </row>
    <row r="6" spans="1:23" x14ac:dyDescent="0.25">
      <c r="A6" s="8">
        <v>5</v>
      </c>
      <c r="B6" s="7" t="s">
        <v>1300</v>
      </c>
      <c r="C6" s="7" t="s">
        <v>795</v>
      </c>
      <c r="D6" s="8" t="s">
        <v>799</v>
      </c>
      <c r="E6" s="7" t="s">
        <v>11</v>
      </c>
      <c r="F6" s="7" t="s">
        <v>1196</v>
      </c>
      <c r="G6" s="9">
        <v>27996</v>
      </c>
      <c r="H6" s="9">
        <v>39447</v>
      </c>
      <c r="I6" s="9" t="s">
        <v>1233</v>
      </c>
      <c r="J6" s="31">
        <v>87396</v>
      </c>
      <c r="K6" s="8">
        <v>4</v>
      </c>
      <c r="L6" s="28">
        <v>0.12</v>
      </c>
      <c r="O6" s="35">
        <f>SUMPRODUCT($J:$J,$L:$L)</f>
        <v>3635401.6679999968</v>
      </c>
      <c r="R6" t="s">
        <v>796</v>
      </c>
      <c r="S6" s="34">
        <f t="shared" si="0"/>
        <v>8158503.6000000006</v>
      </c>
      <c r="U6" t="s">
        <v>796</v>
      </c>
      <c r="V6" s="35">
        <f t="shared" si="1"/>
        <v>5729030.4000000004</v>
      </c>
      <c r="W6" s="35">
        <f t="shared" si="1"/>
        <v>2429473.2000000002</v>
      </c>
    </row>
    <row r="7" spans="1:23" x14ac:dyDescent="0.25">
      <c r="A7" s="8">
        <v>6</v>
      </c>
      <c r="B7" s="7" t="s">
        <v>1301</v>
      </c>
      <c r="C7" s="7" t="s">
        <v>796</v>
      </c>
      <c r="D7" s="8" t="s">
        <v>159</v>
      </c>
      <c r="E7" s="7" t="s">
        <v>23</v>
      </c>
      <c r="F7" s="7" t="s">
        <v>1196</v>
      </c>
      <c r="G7" s="9">
        <v>28340</v>
      </c>
      <c r="H7" s="9">
        <v>38751</v>
      </c>
      <c r="I7" s="9">
        <v>40218</v>
      </c>
      <c r="J7" s="31">
        <v>72996</v>
      </c>
      <c r="K7" s="8">
        <v>2</v>
      </c>
      <c r="L7" s="28">
        <v>0.04</v>
      </c>
      <c r="R7" t="s">
        <v>795</v>
      </c>
      <c r="S7" s="34">
        <f t="shared" si="0"/>
        <v>4031491.1999999997</v>
      </c>
      <c r="U7" t="s">
        <v>795</v>
      </c>
      <c r="V7" s="35">
        <f t="shared" si="1"/>
        <v>2796342</v>
      </c>
      <c r="W7" s="35">
        <f t="shared" si="1"/>
        <v>1235149.2</v>
      </c>
    </row>
    <row r="8" spans="1:23" x14ac:dyDescent="0.25">
      <c r="A8" s="8">
        <v>7</v>
      </c>
      <c r="B8" s="7" t="s">
        <v>1302</v>
      </c>
      <c r="C8" s="7" t="s">
        <v>796</v>
      </c>
      <c r="D8" s="8" t="s">
        <v>159</v>
      </c>
      <c r="E8" s="7" t="s">
        <v>23</v>
      </c>
      <c r="F8" s="7" t="s">
        <v>1196</v>
      </c>
      <c r="G8" s="9">
        <v>27155</v>
      </c>
      <c r="H8" s="9">
        <v>38715</v>
      </c>
      <c r="I8" s="9">
        <v>38715</v>
      </c>
      <c r="J8" s="31">
        <v>18288</v>
      </c>
      <c r="K8" s="8">
        <v>1</v>
      </c>
      <c r="L8" s="28">
        <v>0</v>
      </c>
      <c r="O8" s="29" t="s">
        <v>1239</v>
      </c>
      <c r="R8" t="s">
        <v>1228</v>
      </c>
      <c r="S8" s="34">
        <f t="shared" si="0"/>
        <v>4509327.5999999996</v>
      </c>
      <c r="U8" t="s">
        <v>1228</v>
      </c>
      <c r="V8" s="35">
        <f t="shared" si="1"/>
        <v>3015532.8</v>
      </c>
      <c r="W8" s="35">
        <f t="shared" si="1"/>
        <v>1493794.8</v>
      </c>
    </row>
    <row r="9" spans="1:23" x14ac:dyDescent="0.25">
      <c r="A9" s="8">
        <v>8</v>
      </c>
      <c r="B9" s="7" t="s">
        <v>1303</v>
      </c>
      <c r="C9" s="7" t="s">
        <v>794</v>
      </c>
      <c r="D9" s="8" t="s">
        <v>159</v>
      </c>
      <c r="E9" s="7" t="s">
        <v>23</v>
      </c>
      <c r="F9" s="7" t="s">
        <v>1196</v>
      </c>
      <c r="G9" s="9">
        <v>28848</v>
      </c>
      <c r="H9" s="9">
        <v>39189</v>
      </c>
      <c r="I9" s="9">
        <v>41038</v>
      </c>
      <c r="J9" s="31">
        <v>79896</v>
      </c>
      <c r="K9" s="8">
        <v>5</v>
      </c>
      <c r="L9" s="28">
        <v>0.15</v>
      </c>
      <c r="O9" s="35">
        <f>SUM(O3,O6)</f>
        <v>49075930.067999989</v>
      </c>
      <c r="R9" t="s">
        <v>1230</v>
      </c>
      <c r="S9" s="34">
        <f t="shared" si="0"/>
        <v>4475433.5999999996</v>
      </c>
      <c r="U9" t="s">
        <v>1230</v>
      </c>
      <c r="V9" s="35">
        <f t="shared" si="1"/>
        <v>2948286</v>
      </c>
      <c r="W9" s="35">
        <f t="shared" si="1"/>
        <v>1527147.5999999999</v>
      </c>
    </row>
    <row r="10" spans="1:23" x14ac:dyDescent="0.25">
      <c r="A10" s="8">
        <v>9</v>
      </c>
      <c r="B10" s="7" t="s">
        <v>1304</v>
      </c>
      <c r="C10" s="7" t="s">
        <v>796</v>
      </c>
      <c r="D10" s="8" t="s">
        <v>159</v>
      </c>
      <c r="E10" s="7" t="s">
        <v>23</v>
      </c>
      <c r="F10" s="7" t="s">
        <v>1196</v>
      </c>
      <c r="G10" s="9">
        <v>29559</v>
      </c>
      <c r="H10" s="9">
        <v>36260</v>
      </c>
      <c r="I10" s="9">
        <v>37192</v>
      </c>
      <c r="J10" s="31">
        <v>90180</v>
      </c>
      <c r="K10" s="8">
        <v>1</v>
      </c>
      <c r="L10" s="28">
        <v>0</v>
      </c>
      <c r="R10" t="s">
        <v>793</v>
      </c>
      <c r="S10" s="34">
        <f t="shared" si="0"/>
        <v>4800156</v>
      </c>
      <c r="U10" t="s">
        <v>793</v>
      </c>
      <c r="V10" s="35">
        <f t="shared" si="1"/>
        <v>2756829.6</v>
      </c>
      <c r="W10" s="35">
        <f t="shared" si="1"/>
        <v>2043326.4</v>
      </c>
    </row>
    <row r="11" spans="1:23" x14ac:dyDescent="0.25">
      <c r="A11" s="8">
        <v>10</v>
      </c>
      <c r="B11" s="7" t="s">
        <v>1305</v>
      </c>
      <c r="C11" s="7" t="s">
        <v>796</v>
      </c>
      <c r="D11" s="8" t="s">
        <v>159</v>
      </c>
      <c r="E11" s="7" t="s">
        <v>23</v>
      </c>
      <c r="F11" s="7" t="s">
        <v>1196</v>
      </c>
      <c r="G11" s="9">
        <v>25110</v>
      </c>
      <c r="H11" s="9">
        <v>37404</v>
      </c>
      <c r="I11" s="9">
        <v>41070</v>
      </c>
      <c r="J11" s="31">
        <v>36936</v>
      </c>
      <c r="K11" s="8">
        <v>4</v>
      </c>
      <c r="L11" s="28">
        <v>0.12</v>
      </c>
      <c r="O11" s="36" t="s">
        <v>1240</v>
      </c>
      <c r="R11" t="s">
        <v>791</v>
      </c>
      <c r="S11" s="34">
        <f t="shared" si="0"/>
        <v>3729057.6</v>
      </c>
      <c r="U11" t="s">
        <v>791</v>
      </c>
      <c r="V11" s="35">
        <f t="shared" si="1"/>
        <v>2296989.5999999996</v>
      </c>
      <c r="W11" s="35">
        <f t="shared" si="1"/>
        <v>1432068</v>
      </c>
    </row>
    <row r="12" spans="1:23" x14ac:dyDescent="0.25">
      <c r="A12" s="8">
        <v>11</v>
      </c>
      <c r="B12" s="7" t="s">
        <v>1306</v>
      </c>
      <c r="C12" s="7" t="s">
        <v>796</v>
      </c>
      <c r="D12" s="8" t="s">
        <v>159</v>
      </c>
      <c r="E12" s="7" t="s">
        <v>23</v>
      </c>
      <c r="F12" s="7" t="s">
        <v>1196</v>
      </c>
      <c r="G12" s="9">
        <v>25850</v>
      </c>
      <c r="H12" s="9">
        <v>37782</v>
      </c>
      <c r="I12" s="9">
        <v>38726</v>
      </c>
      <c r="J12" s="31">
        <v>21282</v>
      </c>
      <c r="K12" s="8">
        <v>3</v>
      </c>
      <c r="L12" s="28">
        <v>0.08</v>
      </c>
      <c r="O12" s="35">
        <f>MOD(O9,O3)</f>
        <v>3635401.6679999977</v>
      </c>
      <c r="R12" t="s">
        <v>1229</v>
      </c>
      <c r="S12" s="34">
        <f t="shared" si="0"/>
        <v>4218453.5999999996</v>
      </c>
      <c r="U12" t="s">
        <v>1229</v>
      </c>
      <c r="V12" s="35">
        <f t="shared" si="1"/>
        <v>2934435.5999999996</v>
      </c>
      <c r="W12" s="35">
        <f t="shared" si="1"/>
        <v>1284018</v>
      </c>
    </row>
    <row r="13" spans="1:23" x14ac:dyDescent="0.25">
      <c r="A13" s="8">
        <v>12</v>
      </c>
      <c r="B13" s="7" t="s">
        <v>1307</v>
      </c>
      <c r="C13" s="7" t="s">
        <v>796</v>
      </c>
      <c r="D13" s="8" t="s">
        <v>159</v>
      </c>
      <c r="E13" s="7" t="s">
        <v>23</v>
      </c>
      <c r="F13" s="7" t="s">
        <v>1196</v>
      </c>
      <c r="G13" s="9">
        <v>23552</v>
      </c>
      <c r="H13" s="9">
        <v>38142</v>
      </c>
      <c r="I13" s="9">
        <v>38142</v>
      </c>
      <c r="J13" s="31">
        <v>59220</v>
      </c>
      <c r="K13" s="8">
        <v>4</v>
      </c>
      <c r="L13" s="28">
        <v>0.12</v>
      </c>
    </row>
    <row r="14" spans="1:23" x14ac:dyDescent="0.25">
      <c r="A14" s="8">
        <v>13</v>
      </c>
      <c r="B14" s="7" t="s">
        <v>1308</v>
      </c>
      <c r="C14" s="7" t="s">
        <v>796</v>
      </c>
      <c r="D14" s="8" t="s">
        <v>159</v>
      </c>
      <c r="E14" s="7" t="s">
        <v>23</v>
      </c>
      <c r="F14" s="7" t="s">
        <v>1196</v>
      </c>
      <c r="G14" s="9">
        <v>32621</v>
      </c>
      <c r="H14" s="9">
        <v>40779</v>
      </c>
      <c r="I14" s="9" t="s">
        <v>1233</v>
      </c>
      <c r="J14" s="31">
        <v>36534</v>
      </c>
      <c r="K14" s="8">
        <v>1</v>
      </c>
      <c r="L14" s="28">
        <v>0</v>
      </c>
    </row>
    <row r="15" spans="1:23" x14ac:dyDescent="0.25">
      <c r="A15" s="8">
        <v>14</v>
      </c>
      <c r="B15" s="7" t="s">
        <v>1309</v>
      </c>
      <c r="C15" s="7" t="s">
        <v>794</v>
      </c>
      <c r="D15" s="8" t="s">
        <v>159</v>
      </c>
      <c r="E15" s="7" t="s">
        <v>23</v>
      </c>
      <c r="F15" s="7" t="s">
        <v>1197</v>
      </c>
      <c r="G15" s="9">
        <v>31025</v>
      </c>
      <c r="H15" s="9">
        <v>41136</v>
      </c>
      <c r="I15" s="9">
        <v>41254</v>
      </c>
      <c r="J15" s="31">
        <v>95712</v>
      </c>
      <c r="K15" s="8">
        <v>5</v>
      </c>
      <c r="L15" s="28">
        <v>0.15</v>
      </c>
    </row>
    <row r="16" spans="1:23" x14ac:dyDescent="0.25">
      <c r="A16" s="8">
        <v>15</v>
      </c>
      <c r="B16" s="7" t="s">
        <v>1310</v>
      </c>
      <c r="C16" s="7" t="s">
        <v>796</v>
      </c>
      <c r="D16" s="8" t="s">
        <v>159</v>
      </c>
      <c r="E16" s="7" t="s">
        <v>23</v>
      </c>
      <c r="F16" s="7" t="s">
        <v>1196</v>
      </c>
      <c r="G16" s="9">
        <v>26335</v>
      </c>
      <c r="H16" s="9">
        <v>36764</v>
      </c>
      <c r="I16" s="9">
        <v>38369</v>
      </c>
      <c r="J16" s="31">
        <v>89808</v>
      </c>
      <c r="K16" s="8">
        <v>4</v>
      </c>
      <c r="L16" s="28">
        <v>0.12</v>
      </c>
    </row>
    <row r="17" spans="1:12" x14ac:dyDescent="0.25">
      <c r="A17" s="8">
        <v>16</v>
      </c>
      <c r="B17" s="7" t="s">
        <v>1311</v>
      </c>
      <c r="C17" s="7" t="s">
        <v>796</v>
      </c>
      <c r="D17" s="8" t="s">
        <v>159</v>
      </c>
      <c r="E17" s="7" t="s">
        <v>23</v>
      </c>
      <c r="F17" s="7" t="s">
        <v>1196</v>
      </c>
      <c r="G17" s="9">
        <v>28649</v>
      </c>
      <c r="H17" s="9">
        <v>40787</v>
      </c>
      <c r="I17" s="9">
        <v>41020</v>
      </c>
      <c r="J17" s="31">
        <v>34884</v>
      </c>
      <c r="K17" s="8">
        <v>3</v>
      </c>
      <c r="L17" s="28">
        <v>0.08</v>
      </c>
    </row>
    <row r="18" spans="1:12" x14ac:dyDescent="0.25">
      <c r="A18" s="8">
        <v>17</v>
      </c>
      <c r="B18" s="7" t="s">
        <v>1312</v>
      </c>
      <c r="C18" s="7" t="s">
        <v>796</v>
      </c>
      <c r="D18" s="8" t="s">
        <v>159</v>
      </c>
      <c r="E18" s="7" t="s">
        <v>23</v>
      </c>
      <c r="F18" s="7" t="s">
        <v>1196</v>
      </c>
      <c r="G18" s="9">
        <v>29476</v>
      </c>
      <c r="H18" s="9">
        <v>36777</v>
      </c>
      <c r="I18" s="9">
        <v>38870</v>
      </c>
      <c r="J18" s="31">
        <v>92028</v>
      </c>
      <c r="K18" s="8">
        <v>3</v>
      </c>
      <c r="L18" s="28">
        <v>0.08</v>
      </c>
    </row>
    <row r="19" spans="1:12" x14ac:dyDescent="0.25">
      <c r="A19" s="8">
        <v>18</v>
      </c>
      <c r="B19" s="7" t="s">
        <v>1313</v>
      </c>
      <c r="C19" s="7" t="s">
        <v>794</v>
      </c>
      <c r="D19" s="8" t="s">
        <v>159</v>
      </c>
      <c r="E19" s="7" t="s">
        <v>23</v>
      </c>
      <c r="F19" s="7" t="s">
        <v>1197</v>
      </c>
      <c r="G19" s="9">
        <v>27946</v>
      </c>
      <c r="H19" s="9">
        <v>39704</v>
      </c>
      <c r="I19" s="9">
        <v>40948</v>
      </c>
      <c r="J19" s="31">
        <v>69948</v>
      </c>
      <c r="K19" s="8">
        <v>5</v>
      </c>
      <c r="L19" s="28">
        <v>0.15</v>
      </c>
    </row>
    <row r="20" spans="1:12" x14ac:dyDescent="0.25">
      <c r="A20" s="8">
        <v>19</v>
      </c>
      <c r="B20" s="7" t="s">
        <v>1314</v>
      </c>
      <c r="C20" s="7" t="s">
        <v>796</v>
      </c>
      <c r="D20" s="8" t="s">
        <v>159</v>
      </c>
      <c r="E20" s="7" t="s">
        <v>23</v>
      </c>
      <c r="F20" s="7" t="s">
        <v>1197</v>
      </c>
      <c r="G20" s="9">
        <v>31393</v>
      </c>
      <c r="H20" s="9">
        <v>39029</v>
      </c>
      <c r="I20" s="9">
        <v>41121</v>
      </c>
      <c r="J20" s="31">
        <v>102360</v>
      </c>
      <c r="K20" s="8">
        <v>2</v>
      </c>
      <c r="L20" s="28">
        <v>0.04</v>
      </c>
    </row>
    <row r="21" spans="1:12" x14ac:dyDescent="0.25">
      <c r="A21" s="8">
        <v>20</v>
      </c>
      <c r="B21" s="7" t="s">
        <v>1315</v>
      </c>
      <c r="C21" s="7" t="s">
        <v>796</v>
      </c>
      <c r="D21" s="8" t="s">
        <v>159</v>
      </c>
      <c r="E21" s="7" t="s">
        <v>23</v>
      </c>
      <c r="F21" s="7" t="s">
        <v>1196</v>
      </c>
      <c r="G21" s="9">
        <v>28050</v>
      </c>
      <c r="H21" s="9">
        <v>40126</v>
      </c>
      <c r="I21" s="9" t="s">
        <v>1233</v>
      </c>
      <c r="J21" s="31">
        <v>12763.2</v>
      </c>
      <c r="K21" s="8">
        <v>4</v>
      </c>
      <c r="L21" s="28">
        <v>0.12</v>
      </c>
    </row>
    <row r="22" spans="1:12" x14ac:dyDescent="0.25">
      <c r="A22" s="8">
        <v>21</v>
      </c>
      <c r="B22" s="7" t="s">
        <v>1316</v>
      </c>
      <c r="C22" s="7" t="s">
        <v>794</v>
      </c>
      <c r="D22" s="8" t="s">
        <v>159</v>
      </c>
      <c r="E22" s="7" t="s">
        <v>23</v>
      </c>
      <c r="F22" s="7" t="s">
        <v>1197</v>
      </c>
      <c r="G22" s="9">
        <v>26043</v>
      </c>
      <c r="H22" s="9">
        <v>36143</v>
      </c>
      <c r="I22" s="9">
        <v>41014</v>
      </c>
      <c r="J22" s="31">
        <v>86508</v>
      </c>
      <c r="K22" s="8">
        <v>5</v>
      </c>
      <c r="L22" s="28">
        <v>0.15</v>
      </c>
    </row>
    <row r="23" spans="1:12" x14ac:dyDescent="0.25">
      <c r="A23" s="8">
        <v>22</v>
      </c>
      <c r="B23" s="7" t="s">
        <v>1317</v>
      </c>
      <c r="C23" s="7" t="s">
        <v>796</v>
      </c>
      <c r="D23" s="8" t="s">
        <v>159</v>
      </c>
      <c r="E23" s="7" t="s">
        <v>23</v>
      </c>
      <c r="F23" s="7" t="s">
        <v>1196</v>
      </c>
      <c r="G23" s="9">
        <v>29188</v>
      </c>
      <c r="H23" s="9">
        <v>39069</v>
      </c>
      <c r="I23" s="9">
        <v>39448</v>
      </c>
      <c r="J23" s="31">
        <v>45204</v>
      </c>
      <c r="K23" s="8">
        <v>3</v>
      </c>
      <c r="L23" s="28">
        <v>0.08</v>
      </c>
    </row>
    <row r="24" spans="1:12" x14ac:dyDescent="0.25">
      <c r="A24" s="8">
        <v>23</v>
      </c>
      <c r="B24" s="7" t="s">
        <v>1318</v>
      </c>
      <c r="C24" s="7" t="s">
        <v>795</v>
      </c>
      <c r="D24" s="8" t="s">
        <v>800</v>
      </c>
      <c r="E24" s="7" t="s">
        <v>45</v>
      </c>
      <c r="F24" s="7" t="s">
        <v>1197</v>
      </c>
      <c r="G24" s="9">
        <v>30780</v>
      </c>
      <c r="H24" s="9">
        <v>38746</v>
      </c>
      <c r="I24" s="9">
        <v>40674</v>
      </c>
      <c r="J24" s="31">
        <v>59232</v>
      </c>
      <c r="K24" s="8">
        <v>2</v>
      </c>
      <c r="L24" s="28">
        <v>0.04</v>
      </c>
    </row>
    <row r="25" spans="1:12" x14ac:dyDescent="0.25">
      <c r="A25" s="8">
        <v>24</v>
      </c>
      <c r="B25" s="7" t="s">
        <v>1319</v>
      </c>
      <c r="C25" s="7" t="s">
        <v>794</v>
      </c>
      <c r="D25" s="8" t="s">
        <v>800</v>
      </c>
      <c r="E25" s="7" t="s">
        <v>45</v>
      </c>
      <c r="F25" s="7" t="s">
        <v>1196</v>
      </c>
      <c r="G25" s="9">
        <v>27839</v>
      </c>
      <c r="H25" s="9">
        <v>36893</v>
      </c>
      <c r="I25" s="9">
        <v>40422</v>
      </c>
      <c r="J25" s="31">
        <v>40368</v>
      </c>
      <c r="K25" s="8">
        <v>3</v>
      </c>
      <c r="L25" s="28">
        <v>0.08</v>
      </c>
    </row>
    <row r="26" spans="1:12" x14ac:dyDescent="0.25">
      <c r="A26" s="8">
        <v>25</v>
      </c>
      <c r="B26" s="7" t="s">
        <v>1320</v>
      </c>
      <c r="C26" s="7" t="s">
        <v>1228</v>
      </c>
      <c r="D26" s="8" t="s">
        <v>800</v>
      </c>
      <c r="E26" s="7" t="s">
        <v>45</v>
      </c>
      <c r="F26" s="7" t="s">
        <v>1196</v>
      </c>
      <c r="G26" s="9">
        <v>28387</v>
      </c>
      <c r="H26" s="9">
        <v>36214</v>
      </c>
      <c r="I26" s="9">
        <v>40442</v>
      </c>
      <c r="J26" s="31">
        <v>57420</v>
      </c>
      <c r="K26" s="8" t="s">
        <v>1233</v>
      </c>
      <c r="L26" s="28">
        <v>0</v>
      </c>
    </row>
    <row r="27" spans="1:12" x14ac:dyDescent="0.25">
      <c r="A27" s="8">
        <v>26</v>
      </c>
      <c r="B27" s="7" t="s">
        <v>1321</v>
      </c>
      <c r="C27" s="7" t="s">
        <v>792</v>
      </c>
      <c r="D27" s="8" t="s">
        <v>800</v>
      </c>
      <c r="E27" s="7" t="s">
        <v>45</v>
      </c>
      <c r="F27" s="7" t="s">
        <v>1196</v>
      </c>
      <c r="G27" s="9">
        <v>27531</v>
      </c>
      <c r="H27" s="9">
        <v>38051</v>
      </c>
      <c r="I27" s="9">
        <v>38101</v>
      </c>
      <c r="J27" s="31">
        <v>36420</v>
      </c>
      <c r="K27" s="8" t="s">
        <v>1233</v>
      </c>
      <c r="L27" s="28">
        <v>0</v>
      </c>
    </row>
    <row r="28" spans="1:12" x14ac:dyDescent="0.25">
      <c r="A28" s="8">
        <v>27</v>
      </c>
      <c r="B28" s="7" t="s">
        <v>1322</v>
      </c>
      <c r="C28" s="7" t="s">
        <v>1228</v>
      </c>
      <c r="D28" s="8" t="s">
        <v>800</v>
      </c>
      <c r="E28" s="7" t="s">
        <v>45</v>
      </c>
      <c r="F28" s="7" t="s">
        <v>1197</v>
      </c>
      <c r="G28" s="9">
        <v>29115</v>
      </c>
      <c r="H28" s="9">
        <v>36619</v>
      </c>
      <c r="I28" s="9">
        <v>41171</v>
      </c>
      <c r="J28" s="31">
        <v>67728</v>
      </c>
      <c r="K28" s="8" t="s">
        <v>1233</v>
      </c>
      <c r="L28" s="28">
        <v>0</v>
      </c>
    </row>
    <row r="29" spans="1:12" x14ac:dyDescent="0.25">
      <c r="A29" s="8">
        <v>28</v>
      </c>
      <c r="B29" s="7" t="s">
        <v>1323</v>
      </c>
      <c r="C29" s="7" t="s">
        <v>1228</v>
      </c>
      <c r="D29" s="8" t="s">
        <v>800</v>
      </c>
      <c r="E29" s="7" t="s">
        <v>45</v>
      </c>
      <c r="F29" s="7" t="s">
        <v>1197</v>
      </c>
      <c r="G29" s="9">
        <v>29696</v>
      </c>
      <c r="H29" s="9">
        <v>38851</v>
      </c>
      <c r="I29" s="9">
        <v>40748</v>
      </c>
      <c r="J29" s="31">
        <v>13230</v>
      </c>
      <c r="K29" s="8" t="s">
        <v>1233</v>
      </c>
      <c r="L29" s="28">
        <v>0</v>
      </c>
    </row>
    <row r="30" spans="1:12" x14ac:dyDescent="0.25">
      <c r="A30" s="8">
        <v>29</v>
      </c>
      <c r="B30" s="7" t="s">
        <v>1324</v>
      </c>
      <c r="C30" s="7" t="s">
        <v>796</v>
      </c>
      <c r="D30" s="8" t="s">
        <v>800</v>
      </c>
      <c r="E30" s="7" t="s">
        <v>45</v>
      </c>
      <c r="F30" s="7" t="s">
        <v>1196</v>
      </c>
      <c r="G30" s="9">
        <v>31412</v>
      </c>
      <c r="H30" s="9">
        <v>38961</v>
      </c>
      <c r="I30" s="9">
        <v>39059</v>
      </c>
      <c r="J30" s="31">
        <v>24033.599999999999</v>
      </c>
      <c r="K30" s="8">
        <v>4</v>
      </c>
      <c r="L30" s="28">
        <v>0.12</v>
      </c>
    </row>
    <row r="31" spans="1:12" x14ac:dyDescent="0.25">
      <c r="A31" s="8">
        <v>30</v>
      </c>
      <c r="B31" s="7" t="s">
        <v>1325</v>
      </c>
      <c r="C31" s="7" t="s">
        <v>792</v>
      </c>
      <c r="D31" s="8" t="s">
        <v>800</v>
      </c>
      <c r="E31" s="7" t="s">
        <v>45</v>
      </c>
      <c r="F31" s="7" t="s">
        <v>1197</v>
      </c>
      <c r="G31" s="9">
        <v>25734</v>
      </c>
      <c r="H31" s="9">
        <v>40106</v>
      </c>
      <c r="I31" s="9">
        <v>40175</v>
      </c>
      <c r="J31" s="31">
        <v>61416</v>
      </c>
      <c r="K31" s="8">
        <v>3</v>
      </c>
      <c r="L31" s="28">
        <v>0.08</v>
      </c>
    </row>
    <row r="32" spans="1:12" x14ac:dyDescent="0.25">
      <c r="A32" s="8">
        <v>31</v>
      </c>
      <c r="B32" s="7" t="s">
        <v>1326</v>
      </c>
      <c r="C32" s="7" t="s">
        <v>1230</v>
      </c>
      <c r="D32" s="8" t="s">
        <v>800</v>
      </c>
      <c r="E32" s="7" t="s">
        <v>45</v>
      </c>
      <c r="F32" s="7" t="s">
        <v>1197</v>
      </c>
      <c r="G32" s="9">
        <v>25763</v>
      </c>
      <c r="H32" s="9">
        <v>40856</v>
      </c>
      <c r="I32" s="9">
        <v>41097</v>
      </c>
      <c r="J32" s="31">
        <v>49620</v>
      </c>
      <c r="K32" s="8">
        <v>2</v>
      </c>
      <c r="L32" s="28">
        <v>0.04</v>
      </c>
    </row>
    <row r="33" spans="1:12" x14ac:dyDescent="0.25">
      <c r="A33" s="8">
        <v>32</v>
      </c>
      <c r="B33" s="7" t="s">
        <v>1327</v>
      </c>
      <c r="C33" s="7" t="s">
        <v>1231</v>
      </c>
      <c r="D33" s="8" t="s">
        <v>800</v>
      </c>
      <c r="E33" s="7" t="s">
        <v>45</v>
      </c>
      <c r="F33" s="7" t="s">
        <v>1196</v>
      </c>
      <c r="G33" s="9">
        <v>27574</v>
      </c>
      <c r="H33" s="9">
        <v>39414</v>
      </c>
      <c r="I33" s="9">
        <v>41224</v>
      </c>
      <c r="J33" s="31">
        <v>88128</v>
      </c>
      <c r="K33" s="8" t="s">
        <v>1233</v>
      </c>
      <c r="L33" s="28">
        <v>0</v>
      </c>
    </row>
    <row r="34" spans="1:12" x14ac:dyDescent="0.25">
      <c r="A34" s="8">
        <v>33</v>
      </c>
      <c r="B34" s="7" t="s">
        <v>1328</v>
      </c>
      <c r="C34" s="7" t="s">
        <v>1228</v>
      </c>
      <c r="D34" s="8" t="s">
        <v>800</v>
      </c>
      <c r="E34" s="7" t="s">
        <v>45</v>
      </c>
      <c r="F34" s="7" t="s">
        <v>1196</v>
      </c>
      <c r="G34" s="9">
        <v>31232</v>
      </c>
      <c r="H34" s="9">
        <v>41018</v>
      </c>
      <c r="I34" s="9">
        <v>41139</v>
      </c>
      <c r="J34" s="31">
        <v>55464</v>
      </c>
      <c r="K34" s="8">
        <v>3</v>
      </c>
      <c r="L34" s="28">
        <v>0.08</v>
      </c>
    </row>
    <row r="35" spans="1:12" x14ac:dyDescent="0.25">
      <c r="A35" s="8">
        <v>34</v>
      </c>
      <c r="B35" s="7" t="s">
        <v>1329</v>
      </c>
      <c r="C35" s="7" t="s">
        <v>1231</v>
      </c>
      <c r="D35" s="8" t="s">
        <v>800</v>
      </c>
      <c r="E35" s="7" t="s">
        <v>45</v>
      </c>
      <c r="F35" s="7" t="s">
        <v>1196</v>
      </c>
      <c r="G35" s="9">
        <v>30749</v>
      </c>
      <c r="H35" s="9">
        <v>40508</v>
      </c>
      <c r="I35" s="9">
        <v>41165</v>
      </c>
      <c r="J35" s="31">
        <v>69756</v>
      </c>
      <c r="K35" s="8">
        <v>2</v>
      </c>
      <c r="L35" s="28">
        <v>0.04</v>
      </c>
    </row>
    <row r="36" spans="1:12" x14ac:dyDescent="0.25">
      <c r="A36" s="8">
        <v>35</v>
      </c>
      <c r="B36" s="7" t="s">
        <v>1330</v>
      </c>
      <c r="C36" s="7" t="s">
        <v>1228</v>
      </c>
      <c r="D36" s="8" t="s">
        <v>800</v>
      </c>
      <c r="E36" s="7" t="s">
        <v>45</v>
      </c>
      <c r="F36" s="7" t="s">
        <v>1196</v>
      </c>
      <c r="G36" s="9">
        <v>31047</v>
      </c>
      <c r="H36" s="9">
        <v>39417</v>
      </c>
      <c r="I36" s="9">
        <v>40705</v>
      </c>
      <c r="J36" s="31">
        <v>55314</v>
      </c>
      <c r="K36" s="8">
        <v>3</v>
      </c>
      <c r="L36" s="28">
        <v>0.08</v>
      </c>
    </row>
    <row r="37" spans="1:12" x14ac:dyDescent="0.25">
      <c r="A37" s="8">
        <v>36</v>
      </c>
      <c r="B37" s="7" t="s">
        <v>1331</v>
      </c>
      <c r="C37" s="7" t="s">
        <v>796</v>
      </c>
      <c r="D37" s="8" t="s">
        <v>800</v>
      </c>
      <c r="E37" s="7" t="s">
        <v>45</v>
      </c>
      <c r="F37" s="7" t="s">
        <v>1196</v>
      </c>
      <c r="G37" s="9">
        <v>28733</v>
      </c>
      <c r="H37" s="9">
        <v>40152</v>
      </c>
      <c r="I37" s="9" t="s">
        <v>1233</v>
      </c>
      <c r="J37" s="31">
        <v>34416</v>
      </c>
      <c r="K37" s="8" t="s">
        <v>1233</v>
      </c>
      <c r="L37" s="28">
        <v>0</v>
      </c>
    </row>
    <row r="38" spans="1:12" x14ac:dyDescent="0.25">
      <c r="A38" s="8">
        <v>37</v>
      </c>
      <c r="B38" s="7" t="s">
        <v>1332</v>
      </c>
      <c r="C38" s="7" t="s">
        <v>796</v>
      </c>
      <c r="D38" s="8" t="s">
        <v>799</v>
      </c>
      <c r="E38" s="7" t="s">
        <v>60</v>
      </c>
      <c r="F38" s="7" t="s">
        <v>1196</v>
      </c>
      <c r="G38" s="9">
        <v>29560</v>
      </c>
      <c r="H38" s="9">
        <v>40925</v>
      </c>
      <c r="I38" s="9" t="s">
        <v>1233</v>
      </c>
      <c r="J38" s="31">
        <v>17481.599999999999</v>
      </c>
      <c r="K38" s="8">
        <v>3</v>
      </c>
      <c r="L38" s="28">
        <v>0.08</v>
      </c>
    </row>
    <row r="39" spans="1:12" x14ac:dyDescent="0.25">
      <c r="A39" s="8">
        <v>38</v>
      </c>
      <c r="B39" s="7" t="s">
        <v>1333</v>
      </c>
      <c r="C39" s="7" t="s">
        <v>796</v>
      </c>
      <c r="D39" s="8" t="s">
        <v>799</v>
      </c>
      <c r="E39" s="7" t="s">
        <v>60</v>
      </c>
      <c r="F39" s="7" t="s">
        <v>1197</v>
      </c>
      <c r="G39" s="9">
        <v>32474</v>
      </c>
      <c r="H39" s="9">
        <v>39094</v>
      </c>
      <c r="I39" s="9">
        <v>40781</v>
      </c>
      <c r="J39" s="31">
        <v>99624</v>
      </c>
      <c r="K39" s="8">
        <v>4</v>
      </c>
      <c r="L39" s="28">
        <v>0.12</v>
      </c>
    </row>
    <row r="40" spans="1:12" x14ac:dyDescent="0.25">
      <c r="A40" s="8">
        <v>39</v>
      </c>
      <c r="B40" s="7" t="s">
        <v>1334</v>
      </c>
      <c r="C40" s="7" t="s">
        <v>796</v>
      </c>
      <c r="D40" s="8" t="s">
        <v>799</v>
      </c>
      <c r="E40" s="7" t="s">
        <v>60</v>
      </c>
      <c r="F40" s="7" t="s">
        <v>1196</v>
      </c>
      <c r="G40" s="9">
        <v>26128</v>
      </c>
      <c r="H40" s="9">
        <v>40200</v>
      </c>
      <c r="I40" s="9" t="s">
        <v>1233</v>
      </c>
      <c r="J40" s="31">
        <v>92820</v>
      </c>
      <c r="K40" s="8">
        <v>5</v>
      </c>
      <c r="L40" s="28">
        <v>0.15</v>
      </c>
    </row>
    <row r="41" spans="1:12" x14ac:dyDescent="0.25">
      <c r="A41" s="8">
        <v>40</v>
      </c>
      <c r="B41" s="7" t="s">
        <v>1335</v>
      </c>
      <c r="C41" s="7" t="s">
        <v>796</v>
      </c>
      <c r="D41" s="8" t="s">
        <v>799</v>
      </c>
      <c r="E41" s="7" t="s">
        <v>60</v>
      </c>
      <c r="F41" s="7" t="s">
        <v>1196</v>
      </c>
      <c r="G41" s="9">
        <v>28749</v>
      </c>
      <c r="H41" s="9">
        <v>36896</v>
      </c>
      <c r="I41" s="9">
        <v>38044</v>
      </c>
      <c r="J41" s="31">
        <v>42336</v>
      </c>
      <c r="K41" s="8">
        <v>3</v>
      </c>
      <c r="L41" s="28">
        <v>0.08</v>
      </c>
    </row>
    <row r="42" spans="1:12" x14ac:dyDescent="0.25">
      <c r="A42" s="8">
        <v>41</v>
      </c>
      <c r="B42" s="7" t="s">
        <v>1336</v>
      </c>
      <c r="C42" s="7" t="s">
        <v>796</v>
      </c>
      <c r="D42" s="8" t="s">
        <v>799</v>
      </c>
      <c r="E42" s="7" t="s">
        <v>60</v>
      </c>
      <c r="F42" s="7" t="s">
        <v>1197</v>
      </c>
      <c r="G42" s="9">
        <v>32540</v>
      </c>
      <c r="H42" s="9">
        <v>40233</v>
      </c>
      <c r="I42" s="9">
        <v>40326</v>
      </c>
      <c r="J42" s="31">
        <v>77268</v>
      </c>
      <c r="K42" s="8">
        <v>2</v>
      </c>
      <c r="L42" s="28">
        <v>0.04</v>
      </c>
    </row>
    <row r="43" spans="1:12" x14ac:dyDescent="0.25">
      <c r="A43" s="8">
        <v>42</v>
      </c>
      <c r="B43" s="7" t="s">
        <v>1337</v>
      </c>
      <c r="C43" s="7" t="s">
        <v>796</v>
      </c>
      <c r="D43" s="8" t="s">
        <v>799</v>
      </c>
      <c r="E43" s="7" t="s">
        <v>60</v>
      </c>
      <c r="F43" s="7" t="s">
        <v>1197</v>
      </c>
      <c r="G43" s="9">
        <v>25043</v>
      </c>
      <c r="H43" s="9">
        <v>35829</v>
      </c>
      <c r="I43" s="9">
        <v>38347</v>
      </c>
      <c r="J43" s="31">
        <v>73236</v>
      </c>
      <c r="K43" s="8">
        <v>3</v>
      </c>
      <c r="L43" s="28">
        <v>0.08</v>
      </c>
    </row>
    <row r="44" spans="1:12" x14ac:dyDescent="0.25">
      <c r="A44" s="8">
        <v>43</v>
      </c>
      <c r="B44" s="7" t="s">
        <v>1338</v>
      </c>
      <c r="C44" s="7" t="s">
        <v>1231</v>
      </c>
      <c r="D44" s="8" t="s">
        <v>799</v>
      </c>
      <c r="E44" s="7" t="s">
        <v>60</v>
      </c>
      <c r="F44" s="7" t="s">
        <v>1196</v>
      </c>
      <c r="G44" s="9">
        <v>24492</v>
      </c>
      <c r="H44" s="9">
        <v>35842</v>
      </c>
      <c r="I44" s="9">
        <v>40777</v>
      </c>
      <c r="J44" s="31">
        <v>28056</v>
      </c>
      <c r="K44" s="8">
        <v>4</v>
      </c>
      <c r="L44" s="28">
        <v>0.12</v>
      </c>
    </row>
    <row r="45" spans="1:12" x14ac:dyDescent="0.25">
      <c r="A45" s="8">
        <v>44</v>
      </c>
      <c r="B45" s="7" t="s">
        <v>1339</v>
      </c>
      <c r="C45" s="7" t="s">
        <v>1231</v>
      </c>
      <c r="D45" s="8" t="s">
        <v>799</v>
      </c>
      <c r="E45" s="7" t="s">
        <v>60</v>
      </c>
      <c r="F45" s="7" t="s">
        <v>1196</v>
      </c>
      <c r="G45" s="9">
        <v>28446</v>
      </c>
      <c r="H45" s="9">
        <v>35848</v>
      </c>
      <c r="I45" s="9">
        <v>40795</v>
      </c>
      <c r="J45" s="31">
        <v>102576</v>
      </c>
      <c r="K45" s="8">
        <v>5</v>
      </c>
      <c r="L45" s="28">
        <v>0.15</v>
      </c>
    </row>
    <row r="46" spans="1:12" x14ac:dyDescent="0.25">
      <c r="A46" s="8">
        <v>45</v>
      </c>
      <c r="B46" s="7" t="s">
        <v>1340</v>
      </c>
      <c r="C46" s="7" t="s">
        <v>1230</v>
      </c>
      <c r="D46" s="8" t="s">
        <v>799</v>
      </c>
      <c r="E46" s="7" t="s">
        <v>60</v>
      </c>
      <c r="F46" s="7" t="s">
        <v>1197</v>
      </c>
      <c r="G46" s="9">
        <v>32525</v>
      </c>
      <c r="H46" s="9">
        <v>40575</v>
      </c>
      <c r="I46" s="9">
        <v>40988</v>
      </c>
      <c r="J46" s="31">
        <v>89652</v>
      </c>
      <c r="K46" s="8">
        <v>2</v>
      </c>
      <c r="L46" s="28">
        <v>0.04</v>
      </c>
    </row>
    <row r="47" spans="1:12" x14ac:dyDescent="0.25">
      <c r="A47" s="8">
        <v>46</v>
      </c>
      <c r="B47" s="7" t="s">
        <v>1341</v>
      </c>
      <c r="C47" s="7" t="s">
        <v>793</v>
      </c>
      <c r="D47" s="8" t="s">
        <v>799</v>
      </c>
      <c r="E47" s="7" t="s">
        <v>60</v>
      </c>
      <c r="F47" s="7" t="s">
        <v>1197</v>
      </c>
      <c r="G47" s="9">
        <v>29756</v>
      </c>
      <c r="H47" s="9">
        <v>40596</v>
      </c>
      <c r="I47" s="9">
        <v>40996</v>
      </c>
      <c r="J47" s="31">
        <v>82692</v>
      </c>
      <c r="K47" s="8">
        <v>5</v>
      </c>
      <c r="L47" s="28">
        <v>0.15</v>
      </c>
    </row>
    <row r="48" spans="1:12" x14ac:dyDescent="0.25">
      <c r="A48" s="8">
        <v>47</v>
      </c>
      <c r="B48" s="7" t="s">
        <v>1342</v>
      </c>
      <c r="C48" s="7" t="s">
        <v>1230</v>
      </c>
      <c r="D48" s="8" t="s">
        <v>799</v>
      </c>
      <c r="E48" s="7" t="s">
        <v>60</v>
      </c>
      <c r="F48" s="7" t="s">
        <v>1197</v>
      </c>
      <c r="G48" s="9">
        <v>30045</v>
      </c>
      <c r="H48" s="9">
        <v>40983</v>
      </c>
      <c r="I48" s="9">
        <v>41131</v>
      </c>
      <c r="J48" s="31">
        <v>77352</v>
      </c>
      <c r="K48" s="8" t="s">
        <v>1233</v>
      </c>
      <c r="L48" s="28">
        <v>0</v>
      </c>
    </row>
    <row r="49" spans="1:12" x14ac:dyDescent="0.25">
      <c r="A49" s="8">
        <v>48</v>
      </c>
      <c r="B49" s="7" t="s">
        <v>1343</v>
      </c>
      <c r="C49" s="7" t="s">
        <v>794</v>
      </c>
      <c r="D49" s="8" t="s">
        <v>799</v>
      </c>
      <c r="E49" s="7" t="s">
        <v>60</v>
      </c>
      <c r="F49" s="7" t="s">
        <v>1196</v>
      </c>
      <c r="G49" s="9">
        <v>31200</v>
      </c>
      <c r="H49" s="9">
        <v>38792</v>
      </c>
      <c r="I49" s="9">
        <v>40687</v>
      </c>
      <c r="J49" s="31">
        <v>89688</v>
      </c>
      <c r="K49" s="8">
        <v>5</v>
      </c>
      <c r="L49" s="28">
        <v>0.15</v>
      </c>
    </row>
    <row r="50" spans="1:12" x14ac:dyDescent="0.25">
      <c r="A50" s="8">
        <v>49</v>
      </c>
      <c r="B50" s="7" t="s">
        <v>1344</v>
      </c>
      <c r="C50" s="7" t="s">
        <v>791</v>
      </c>
      <c r="D50" s="8" t="s">
        <v>799</v>
      </c>
      <c r="E50" s="7" t="s">
        <v>60</v>
      </c>
      <c r="F50" s="7" t="s">
        <v>1196</v>
      </c>
      <c r="G50" s="9">
        <v>27157</v>
      </c>
      <c r="H50" s="9">
        <v>38804</v>
      </c>
      <c r="I50" s="9">
        <v>40665</v>
      </c>
      <c r="J50" s="31">
        <v>58098</v>
      </c>
      <c r="K50" s="8">
        <v>4</v>
      </c>
      <c r="L50" s="28">
        <v>0.12</v>
      </c>
    </row>
    <row r="51" spans="1:12" x14ac:dyDescent="0.25">
      <c r="A51" s="8">
        <v>50</v>
      </c>
      <c r="B51" s="7" t="s">
        <v>1345</v>
      </c>
      <c r="C51" s="7" t="s">
        <v>791</v>
      </c>
      <c r="D51" s="8" t="s">
        <v>799</v>
      </c>
      <c r="E51" s="7" t="s">
        <v>60</v>
      </c>
      <c r="F51" s="7" t="s">
        <v>1197</v>
      </c>
      <c r="G51" s="9">
        <v>29071</v>
      </c>
      <c r="H51" s="9">
        <v>36602</v>
      </c>
      <c r="I51" s="9">
        <v>38036</v>
      </c>
      <c r="J51" s="31">
        <v>36096</v>
      </c>
      <c r="K51" s="8">
        <v>3</v>
      </c>
      <c r="L51" s="28">
        <v>0.08</v>
      </c>
    </row>
    <row r="52" spans="1:12" x14ac:dyDescent="0.25">
      <c r="A52" s="8">
        <v>51</v>
      </c>
      <c r="B52" s="7" t="s">
        <v>1346</v>
      </c>
      <c r="C52" s="7" t="s">
        <v>793</v>
      </c>
      <c r="D52" s="8" t="s">
        <v>799</v>
      </c>
      <c r="E52" s="7" t="s">
        <v>60</v>
      </c>
      <c r="F52" s="7" t="s">
        <v>1197</v>
      </c>
      <c r="G52" s="9">
        <v>30207</v>
      </c>
      <c r="H52" s="9">
        <v>40653</v>
      </c>
      <c r="I52" s="9">
        <v>41199</v>
      </c>
      <c r="J52" s="31">
        <v>59772</v>
      </c>
      <c r="K52" s="8">
        <v>2</v>
      </c>
      <c r="L52" s="28">
        <v>0.04</v>
      </c>
    </row>
    <row r="53" spans="1:12" x14ac:dyDescent="0.25">
      <c r="A53" s="8">
        <v>52</v>
      </c>
      <c r="B53" s="7" t="s">
        <v>1347</v>
      </c>
      <c r="C53" s="7" t="s">
        <v>1228</v>
      </c>
      <c r="D53" s="8" t="s">
        <v>799</v>
      </c>
      <c r="E53" s="7" t="s">
        <v>60</v>
      </c>
      <c r="F53" s="7" t="s">
        <v>1197</v>
      </c>
      <c r="G53" s="9">
        <v>26419</v>
      </c>
      <c r="H53" s="9">
        <v>40273</v>
      </c>
      <c r="I53" s="9" t="s">
        <v>1233</v>
      </c>
      <c r="J53" s="31">
        <v>60660</v>
      </c>
      <c r="K53" s="8">
        <v>2</v>
      </c>
      <c r="L53" s="28">
        <v>0.04</v>
      </c>
    </row>
    <row r="54" spans="1:12" x14ac:dyDescent="0.25">
      <c r="A54" s="8">
        <v>53</v>
      </c>
      <c r="B54" s="7" t="s">
        <v>1348</v>
      </c>
      <c r="C54" s="7" t="s">
        <v>1228</v>
      </c>
      <c r="D54" s="8" t="s">
        <v>799</v>
      </c>
      <c r="E54" s="7" t="s">
        <v>60</v>
      </c>
      <c r="F54" s="7" t="s">
        <v>1196</v>
      </c>
      <c r="G54" s="9">
        <v>25954</v>
      </c>
      <c r="H54" s="9">
        <v>35902</v>
      </c>
      <c r="I54" s="9">
        <v>40576</v>
      </c>
      <c r="J54" s="31">
        <v>76008</v>
      </c>
      <c r="K54" s="8">
        <v>3</v>
      </c>
      <c r="L54" s="28">
        <v>0.08</v>
      </c>
    </row>
    <row r="55" spans="1:12" x14ac:dyDescent="0.25">
      <c r="A55" s="8">
        <v>54</v>
      </c>
      <c r="B55" s="7" t="s">
        <v>1349</v>
      </c>
      <c r="C55" s="7" t="s">
        <v>796</v>
      </c>
      <c r="D55" s="8" t="s">
        <v>799</v>
      </c>
      <c r="E55" s="7" t="s">
        <v>60</v>
      </c>
      <c r="F55" s="7" t="s">
        <v>1196</v>
      </c>
      <c r="G55" s="9">
        <v>27667</v>
      </c>
      <c r="H55" s="9">
        <v>37008</v>
      </c>
      <c r="I55" s="9">
        <v>38424</v>
      </c>
      <c r="J55" s="31">
        <v>32616</v>
      </c>
      <c r="K55" s="8">
        <v>4</v>
      </c>
      <c r="L55" s="28">
        <v>0.12</v>
      </c>
    </row>
    <row r="56" spans="1:12" x14ac:dyDescent="0.25">
      <c r="A56" s="8">
        <v>55</v>
      </c>
      <c r="B56" s="7" t="s">
        <v>1350</v>
      </c>
      <c r="C56" s="7" t="s">
        <v>1231</v>
      </c>
      <c r="D56" s="8" t="s">
        <v>799</v>
      </c>
      <c r="E56" s="7" t="s">
        <v>60</v>
      </c>
      <c r="F56" s="7" t="s">
        <v>1196</v>
      </c>
      <c r="G56" s="9">
        <v>25917</v>
      </c>
      <c r="H56" s="9">
        <v>37348</v>
      </c>
      <c r="I56" s="9">
        <v>39176</v>
      </c>
      <c r="J56" s="31">
        <v>103056</v>
      </c>
      <c r="K56" s="8">
        <v>3</v>
      </c>
      <c r="L56" s="28">
        <v>0.08</v>
      </c>
    </row>
    <row r="57" spans="1:12" x14ac:dyDescent="0.25">
      <c r="A57" s="8">
        <v>56</v>
      </c>
      <c r="B57" s="7" t="s">
        <v>1351</v>
      </c>
      <c r="C57" s="7" t="s">
        <v>793</v>
      </c>
      <c r="D57" s="8" t="s">
        <v>799</v>
      </c>
      <c r="E57" s="7" t="s">
        <v>60</v>
      </c>
      <c r="F57" s="7" t="s">
        <v>1197</v>
      </c>
      <c r="G57" s="9">
        <v>30542</v>
      </c>
      <c r="H57" s="9">
        <v>39922</v>
      </c>
      <c r="I57" s="9">
        <v>40333</v>
      </c>
      <c r="J57" s="31">
        <v>30948</v>
      </c>
      <c r="K57" s="8">
        <v>3</v>
      </c>
      <c r="L57" s="28">
        <v>0.08</v>
      </c>
    </row>
    <row r="58" spans="1:12" x14ac:dyDescent="0.25">
      <c r="A58" s="8">
        <v>57</v>
      </c>
      <c r="B58" s="7" t="s">
        <v>1352</v>
      </c>
      <c r="C58" s="7" t="s">
        <v>794</v>
      </c>
      <c r="D58" s="8" t="s">
        <v>799</v>
      </c>
      <c r="E58" s="7" t="s">
        <v>60</v>
      </c>
      <c r="F58" s="7" t="s">
        <v>1196</v>
      </c>
      <c r="G58" s="9">
        <v>26828</v>
      </c>
      <c r="H58" s="9">
        <v>40274</v>
      </c>
      <c r="I58" s="9">
        <v>41167</v>
      </c>
      <c r="J58" s="31">
        <v>46476</v>
      </c>
      <c r="K58" s="8" t="s">
        <v>1233</v>
      </c>
      <c r="L58" s="28">
        <v>0</v>
      </c>
    </row>
    <row r="59" spans="1:12" x14ac:dyDescent="0.25">
      <c r="A59" s="8">
        <v>58</v>
      </c>
      <c r="B59" s="7" t="s">
        <v>1353</v>
      </c>
      <c r="C59" s="7" t="s">
        <v>793</v>
      </c>
      <c r="D59" s="8" t="s">
        <v>799</v>
      </c>
      <c r="E59" s="7" t="s">
        <v>60</v>
      </c>
      <c r="F59" s="7" t="s">
        <v>1196</v>
      </c>
      <c r="G59" s="13">
        <v>27976</v>
      </c>
      <c r="H59" s="13">
        <v>40292</v>
      </c>
      <c r="I59" s="9" t="s">
        <v>1233</v>
      </c>
      <c r="J59" s="31">
        <v>27936</v>
      </c>
      <c r="K59" s="8" t="s">
        <v>1233</v>
      </c>
      <c r="L59" s="28">
        <v>0</v>
      </c>
    </row>
    <row r="60" spans="1:12" x14ac:dyDescent="0.25">
      <c r="A60" s="8">
        <v>59</v>
      </c>
      <c r="B60" s="7" t="s">
        <v>1354</v>
      </c>
      <c r="C60" s="7" t="s">
        <v>1230</v>
      </c>
      <c r="D60" s="8" t="s">
        <v>799</v>
      </c>
      <c r="E60" s="7" t="s">
        <v>60</v>
      </c>
      <c r="F60" s="7" t="s">
        <v>1197</v>
      </c>
      <c r="G60" s="9">
        <v>25698</v>
      </c>
      <c r="H60" s="9">
        <v>41051</v>
      </c>
      <c r="I60" s="9">
        <v>41199</v>
      </c>
      <c r="J60" s="31">
        <v>38196</v>
      </c>
      <c r="K60" s="8">
        <v>3</v>
      </c>
      <c r="L60" s="28">
        <v>0.08</v>
      </c>
    </row>
    <row r="61" spans="1:12" x14ac:dyDescent="0.25">
      <c r="A61" s="8">
        <v>60</v>
      </c>
      <c r="B61" s="7" t="s">
        <v>1355</v>
      </c>
      <c r="C61" s="7" t="s">
        <v>793</v>
      </c>
      <c r="D61" s="8" t="s">
        <v>799</v>
      </c>
      <c r="E61" s="7" t="s">
        <v>60</v>
      </c>
      <c r="F61" s="7" t="s">
        <v>1197</v>
      </c>
      <c r="G61" s="9">
        <v>30378</v>
      </c>
      <c r="H61" s="9">
        <v>39588</v>
      </c>
      <c r="I61" s="9">
        <v>40018</v>
      </c>
      <c r="J61" s="31">
        <v>89604</v>
      </c>
      <c r="K61" s="8">
        <v>5</v>
      </c>
      <c r="L61" s="28">
        <v>0.15</v>
      </c>
    </row>
    <row r="62" spans="1:12" x14ac:dyDescent="0.25">
      <c r="A62" s="8">
        <v>61</v>
      </c>
      <c r="B62" s="7" t="s">
        <v>1356</v>
      </c>
      <c r="C62" s="7" t="s">
        <v>1230</v>
      </c>
      <c r="D62" s="8" t="s">
        <v>799</v>
      </c>
      <c r="E62" s="7" t="s">
        <v>60</v>
      </c>
      <c r="F62" s="7" t="s">
        <v>1197</v>
      </c>
      <c r="G62" s="9">
        <v>31798</v>
      </c>
      <c r="H62" s="9">
        <v>39215</v>
      </c>
      <c r="I62" s="9" t="s">
        <v>1233</v>
      </c>
      <c r="J62" s="31">
        <v>38292</v>
      </c>
      <c r="K62" s="8">
        <v>5</v>
      </c>
      <c r="L62" s="28">
        <v>0.15</v>
      </c>
    </row>
    <row r="63" spans="1:12" x14ac:dyDescent="0.25">
      <c r="A63" s="8">
        <v>62</v>
      </c>
      <c r="B63" s="7" t="s">
        <v>1357</v>
      </c>
      <c r="C63" s="7" t="s">
        <v>792</v>
      </c>
      <c r="D63" s="8" t="s">
        <v>799</v>
      </c>
      <c r="E63" s="7" t="s">
        <v>60</v>
      </c>
      <c r="F63" s="7" t="s">
        <v>1196</v>
      </c>
      <c r="G63" s="9">
        <v>26521</v>
      </c>
      <c r="H63" s="9">
        <v>40310</v>
      </c>
      <c r="I63" s="9">
        <v>40853</v>
      </c>
      <c r="J63" s="31">
        <v>98544</v>
      </c>
      <c r="K63" s="8">
        <v>5</v>
      </c>
      <c r="L63" s="28">
        <v>0.15</v>
      </c>
    </row>
    <row r="64" spans="1:12" x14ac:dyDescent="0.25">
      <c r="A64" s="8">
        <v>63</v>
      </c>
      <c r="B64" s="7" t="s">
        <v>1358</v>
      </c>
      <c r="C64" s="7" t="s">
        <v>796</v>
      </c>
      <c r="D64" s="8" t="s">
        <v>799</v>
      </c>
      <c r="E64" s="7" t="s">
        <v>60</v>
      </c>
      <c r="F64" s="7" t="s">
        <v>1197</v>
      </c>
      <c r="G64" s="9">
        <v>31484</v>
      </c>
      <c r="H64" s="9">
        <v>40320</v>
      </c>
      <c r="I64" s="9">
        <v>40731</v>
      </c>
      <c r="J64" s="31">
        <v>93096</v>
      </c>
      <c r="K64" s="8">
        <v>3</v>
      </c>
      <c r="L64" s="28">
        <v>0.08</v>
      </c>
    </row>
    <row r="65" spans="1:12" x14ac:dyDescent="0.25">
      <c r="A65" s="8">
        <v>64</v>
      </c>
      <c r="B65" s="7" t="s">
        <v>1359</v>
      </c>
      <c r="C65" s="7" t="s">
        <v>791</v>
      </c>
      <c r="D65" s="8" t="s">
        <v>799</v>
      </c>
      <c r="E65" s="7" t="s">
        <v>60</v>
      </c>
      <c r="F65" s="7" t="s">
        <v>1196</v>
      </c>
      <c r="G65" s="9">
        <v>28215</v>
      </c>
      <c r="H65" s="9">
        <v>38856</v>
      </c>
      <c r="I65" s="9">
        <v>40666</v>
      </c>
      <c r="J65" s="31">
        <v>101040</v>
      </c>
      <c r="K65" s="8">
        <v>2</v>
      </c>
      <c r="L65" s="28">
        <v>0.04</v>
      </c>
    </row>
    <row r="66" spans="1:12" x14ac:dyDescent="0.25">
      <c r="A66" s="8">
        <v>65</v>
      </c>
      <c r="B66" s="7" t="s">
        <v>1360</v>
      </c>
      <c r="C66" s="7" t="s">
        <v>1228</v>
      </c>
      <c r="D66" s="8" t="s">
        <v>799</v>
      </c>
      <c r="E66" s="7" t="s">
        <v>60</v>
      </c>
      <c r="F66" s="7" t="s">
        <v>1196</v>
      </c>
      <c r="G66" s="9">
        <v>27652</v>
      </c>
      <c r="H66" s="9">
        <v>35940</v>
      </c>
      <c r="I66" s="9">
        <v>38203</v>
      </c>
      <c r="J66" s="31">
        <v>105600</v>
      </c>
      <c r="K66" s="8">
        <v>5</v>
      </c>
      <c r="L66" s="28">
        <v>0.15</v>
      </c>
    </row>
    <row r="67" spans="1:12" x14ac:dyDescent="0.25">
      <c r="A67" s="8">
        <v>66</v>
      </c>
      <c r="B67" s="7" t="s">
        <v>1361</v>
      </c>
      <c r="C67" s="7" t="s">
        <v>792</v>
      </c>
      <c r="D67" s="8" t="s">
        <v>799</v>
      </c>
      <c r="E67" s="7" t="s">
        <v>60</v>
      </c>
      <c r="F67" s="7" t="s">
        <v>1196</v>
      </c>
      <c r="G67" s="9">
        <v>22725</v>
      </c>
      <c r="H67" s="9">
        <v>37018</v>
      </c>
      <c r="I67" s="9">
        <v>39355</v>
      </c>
      <c r="J67" s="31">
        <v>34380</v>
      </c>
      <c r="K67" s="8">
        <v>4</v>
      </c>
      <c r="L67" s="28">
        <v>0.12</v>
      </c>
    </row>
    <row r="68" spans="1:12" x14ac:dyDescent="0.25">
      <c r="A68" s="8">
        <v>67</v>
      </c>
      <c r="B68" s="7" t="s">
        <v>1362</v>
      </c>
      <c r="C68" s="7" t="s">
        <v>793</v>
      </c>
      <c r="D68" s="8" t="s">
        <v>799</v>
      </c>
      <c r="E68" s="7" t="s">
        <v>60</v>
      </c>
      <c r="F68" s="7" t="s">
        <v>1197</v>
      </c>
      <c r="G68" s="9">
        <v>28653</v>
      </c>
      <c r="H68" s="9">
        <v>39959</v>
      </c>
      <c r="I68" s="9">
        <v>40410</v>
      </c>
      <c r="J68" s="31">
        <v>95352</v>
      </c>
      <c r="K68" s="8">
        <v>5</v>
      </c>
      <c r="L68" s="28">
        <v>0.15</v>
      </c>
    </row>
    <row r="69" spans="1:12" x14ac:dyDescent="0.25">
      <c r="A69" s="8">
        <v>68</v>
      </c>
      <c r="B69" s="7" t="s">
        <v>1363</v>
      </c>
      <c r="C69" s="7" t="s">
        <v>792</v>
      </c>
      <c r="D69" s="8" t="s">
        <v>799</v>
      </c>
      <c r="E69" s="7" t="s">
        <v>60</v>
      </c>
      <c r="F69" s="7" t="s">
        <v>1196</v>
      </c>
      <c r="G69" s="9">
        <v>29338</v>
      </c>
      <c r="H69" s="9">
        <v>35965</v>
      </c>
      <c r="I69" s="9">
        <v>40967</v>
      </c>
      <c r="J69" s="31">
        <v>41736</v>
      </c>
      <c r="K69" s="8">
        <v>4</v>
      </c>
      <c r="L69" s="28">
        <v>0.12</v>
      </c>
    </row>
    <row r="70" spans="1:12" x14ac:dyDescent="0.25">
      <c r="A70" s="8">
        <v>69</v>
      </c>
      <c r="B70" s="7" t="s">
        <v>1364</v>
      </c>
      <c r="C70" s="7" t="s">
        <v>793</v>
      </c>
      <c r="D70" s="8" t="s">
        <v>799</v>
      </c>
      <c r="E70" s="7" t="s">
        <v>60</v>
      </c>
      <c r="F70" s="7" t="s">
        <v>1196</v>
      </c>
      <c r="G70" s="9">
        <v>22899</v>
      </c>
      <c r="H70" s="9">
        <v>37785</v>
      </c>
      <c r="I70" s="9">
        <v>41181</v>
      </c>
      <c r="J70" s="31">
        <v>104736</v>
      </c>
      <c r="K70" s="8">
        <v>4</v>
      </c>
      <c r="L70" s="28">
        <v>0.12</v>
      </c>
    </row>
    <row r="71" spans="1:12" x14ac:dyDescent="0.25">
      <c r="A71" s="8">
        <v>70</v>
      </c>
      <c r="B71" s="7" t="s">
        <v>1365</v>
      </c>
      <c r="C71" s="7" t="s">
        <v>791</v>
      </c>
      <c r="D71" s="8" t="s">
        <v>799</v>
      </c>
      <c r="E71" s="7" t="s">
        <v>60</v>
      </c>
      <c r="F71" s="7" t="s">
        <v>1196</v>
      </c>
      <c r="G71" s="9">
        <v>32064</v>
      </c>
      <c r="H71" s="9">
        <v>41091</v>
      </c>
      <c r="I71" s="9" t="s">
        <v>1233</v>
      </c>
      <c r="J71" s="31">
        <v>85380</v>
      </c>
      <c r="K71" s="8">
        <v>2</v>
      </c>
      <c r="L71" s="28">
        <v>0.04</v>
      </c>
    </row>
    <row r="72" spans="1:12" x14ac:dyDescent="0.25">
      <c r="A72" s="8">
        <v>71</v>
      </c>
      <c r="B72" s="7" t="s">
        <v>1366</v>
      </c>
      <c r="C72" s="7" t="s">
        <v>792</v>
      </c>
      <c r="D72" s="8" t="s">
        <v>799</v>
      </c>
      <c r="E72" s="7" t="s">
        <v>60</v>
      </c>
      <c r="F72" s="7" t="s">
        <v>1196</v>
      </c>
      <c r="G72" s="9">
        <v>29792</v>
      </c>
      <c r="H72" s="9">
        <v>39279</v>
      </c>
      <c r="I72" s="9">
        <v>40884</v>
      </c>
      <c r="J72" s="31">
        <v>32268</v>
      </c>
      <c r="K72" s="8">
        <v>3</v>
      </c>
      <c r="L72" s="28">
        <v>0.08</v>
      </c>
    </row>
    <row r="73" spans="1:12" x14ac:dyDescent="0.25">
      <c r="A73" s="8">
        <v>72</v>
      </c>
      <c r="B73" s="7" t="s">
        <v>1367</v>
      </c>
      <c r="C73" s="7" t="s">
        <v>795</v>
      </c>
      <c r="D73" s="8" t="s">
        <v>799</v>
      </c>
      <c r="E73" s="7" t="s">
        <v>60</v>
      </c>
      <c r="F73" s="7" t="s">
        <v>1196</v>
      </c>
      <c r="G73" s="9">
        <v>29474</v>
      </c>
      <c r="H73" s="9">
        <v>40368</v>
      </c>
      <c r="I73" s="9">
        <v>40842</v>
      </c>
      <c r="J73" s="31">
        <v>107172</v>
      </c>
      <c r="K73" s="8">
        <v>5</v>
      </c>
      <c r="L73" s="28">
        <v>0.15</v>
      </c>
    </row>
    <row r="74" spans="1:12" x14ac:dyDescent="0.25">
      <c r="A74" s="8">
        <v>73</v>
      </c>
      <c r="B74" s="7" t="s">
        <v>1368</v>
      </c>
      <c r="C74" s="7" t="s">
        <v>1228</v>
      </c>
      <c r="D74" s="8" t="s">
        <v>799</v>
      </c>
      <c r="E74" s="7" t="s">
        <v>60</v>
      </c>
      <c r="F74" s="7" t="s">
        <v>1196</v>
      </c>
      <c r="G74" s="9">
        <v>27700</v>
      </c>
      <c r="H74" s="9">
        <v>40777</v>
      </c>
      <c r="I74" s="9">
        <v>41231</v>
      </c>
      <c r="J74" s="31">
        <v>16560</v>
      </c>
      <c r="K74" s="8">
        <v>3</v>
      </c>
      <c r="L74" s="28">
        <v>0.08</v>
      </c>
    </row>
    <row r="75" spans="1:12" x14ac:dyDescent="0.25">
      <c r="A75" s="8">
        <v>74</v>
      </c>
      <c r="B75" s="7" t="s">
        <v>1369</v>
      </c>
      <c r="C75" s="7" t="s">
        <v>791</v>
      </c>
      <c r="D75" s="8" t="s">
        <v>799</v>
      </c>
      <c r="E75" s="7" t="s">
        <v>60</v>
      </c>
      <c r="F75" s="7" t="s">
        <v>1196</v>
      </c>
      <c r="G75" s="9">
        <v>26875</v>
      </c>
      <c r="H75" s="9">
        <v>39662</v>
      </c>
      <c r="I75" s="9">
        <v>40686</v>
      </c>
      <c r="J75" s="31">
        <v>46704</v>
      </c>
      <c r="K75" s="8">
        <v>4</v>
      </c>
      <c r="L75" s="28">
        <v>0.12</v>
      </c>
    </row>
    <row r="76" spans="1:12" x14ac:dyDescent="0.25">
      <c r="A76" s="8">
        <v>75</v>
      </c>
      <c r="B76" s="7" t="s">
        <v>1370</v>
      </c>
      <c r="C76" s="7" t="s">
        <v>1228</v>
      </c>
      <c r="D76" s="8" t="s">
        <v>799</v>
      </c>
      <c r="E76" s="7" t="s">
        <v>60</v>
      </c>
      <c r="F76" s="7" t="s">
        <v>1196</v>
      </c>
      <c r="G76" s="9">
        <v>31960</v>
      </c>
      <c r="H76" s="9">
        <v>38954</v>
      </c>
      <c r="I76" s="9">
        <v>40824</v>
      </c>
      <c r="J76" s="31">
        <v>49104</v>
      </c>
      <c r="K76" s="8">
        <v>4</v>
      </c>
      <c r="L76" s="28">
        <v>0.12</v>
      </c>
    </row>
    <row r="77" spans="1:12" x14ac:dyDescent="0.25">
      <c r="A77" s="8">
        <v>76</v>
      </c>
      <c r="B77" s="7" t="s">
        <v>1371</v>
      </c>
      <c r="C77" s="7" t="s">
        <v>1231</v>
      </c>
      <c r="D77" s="8" t="s">
        <v>799</v>
      </c>
      <c r="E77" s="7" t="s">
        <v>60</v>
      </c>
      <c r="F77" s="7" t="s">
        <v>1196</v>
      </c>
      <c r="G77" s="9">
        <v>28830</v>
      </c>
      <c r="H77" s="9">
        <v>36038</v>
      </c>
      <c r="I77" s="9">
        <v>40635</v>
      </c>
      <c r="J77" s="31">
        <v>36408</v>
      </c>
      <c r="K77" s="8">
        <v>3</v>
      </c>
      <c r="L77" s="28">
        <v>0.08</v>
      </c>
    </row>
    <row r="78" spans="1:12" x14ac:dyDescent="0.25">
      <c r="A78" s="8">
        <v>77</v>
      </c>
      <c r="B78" s="7" t="s">
        <v>1372</v>
      </c>
      <c r="C78" s="7" t="s">
        <v>795</v>
      </c>
      <c r="D78" s="8" t="s">
        <v>799</v>
      </c>
      <c r="E78" s="7" t="s">
        <v>60</v>
      </c>
      <c r="F78" s="7" t="s">
        <v>1196</v>
      </c>
      <c r="G78" s="9">
        <v>26844</v>
      </c>
      <c r="H78" s="9">
        <v>36059</v>
      </c>
      <c r="I78" s="9">
        <v>40318</v>
      </c>
      <c r="J78" s="31">
        <v>22200</v>
      </c>
      <c r="K78" s="8">
        <v>5</v>
      </c>
      <c r="L78" s="28">
        <v>0.15</v>
      </c>
    </row>
    <row r="79" spans="1:12" x14ac:dyDescent="0.25">
      <c r="A79" s="8">
        <v>78</v>
      </c>
      <c r="B79" s="7" t="s">
        <v>1373</v>
      </c>
      <c r="C79" s="7" t="s">
        <v>791</v>
      </c>
      <c r="D79" s="8" t="s">
        <v>799</v>
      </c>
      <c r="E79" s="7" t="s">
        <v>60</v>
      </c>
      <c r="F79" s="7" t="s">
        <v>1197</v>
      </c>
      <c r="G79" s="9">
        <v>29306</v>
      </c>
      <c r="H79" s="9">
        <v>38970</v>
      </c>
      <c r="I79" s="9">
        <v>40415</v>
      </c>
      <c r="J79" s="31">
        <v>99684</v>
      </c>
      <c r="K79" s="8">
        <v>3</v>
      </c>
      <c r="L79" s="28">
        <v>0.08</v>
      </c>
    </row>
    <row r="80" spans="1:12" x14ac:dyDescent="0.25">
      <c r="A80" s="8">
        <v>79</v>
      </c>
      <c r="B80" s="7" t="s">
        <v>1374</v>
      </c>
      <c r="C80" s="7" t="s">
        <v>1231</v>
      </c>
      <c r="D80" s="8" t="s">
        <v>799</v>
      </c>
      <c r="E80" s="7" t="s">
        <v>60</v>
      </c>
      <c r="F80" s="7" t="s">
        <v>1197</v>
      </c>
      <c r="G80" s="9">
        <v>27053</v>
      </c>
      <c r="H80" s="9">
        <v>40085</v>
      </c>
      <c r="I80" s="9" t="s">
        <v>1233</v>
      </c>
      <c r="J80" s="31">
        <v>49788</v>
      </c>
      <c r="K80" s="8">
        <v>5</v>
      </c>
      <c r="L80" s="28">
        <v>0.15</v>
      </c>
    </row>
    <row r="81" spans="1:12" x14ac:dyDescent="0.25">
      <c r="A81" s="8">
        <v>80</v>
      </c>
      <c r="B81" s="7" t="s">
        <v>1375</v>
      </c>
      <c r="C81" s="7" t="s">
        <v>795</v>
      </c>
      <c r="D81" s="8" t="s">
        <v>799</v>
      </c>
      <c r="E81" s="7" t="s">
        <v>60</v>
      </c>
      <c r="F81" s="7" t="s">
        <v>1197</v>
      </c>
      <c r="G81" s="9">
        <v>30038</v>
      </c>
      <c r="H81" s="9">
        <v>40832</v>
      </c>
      <c r="I81" s="9" t="s">
        <v>1233</v>
      </c>
      <c r="J81" s="31">
        <v>103104</v>
      </c>
      <c r="K81" s="8">
        <v>4</v>
      </c>
      <c r="L81" s="28">
        <v>0.12</v>
      </c>
    </row>
    <row r="82" spans="1:12" x14ac:dyDescent="0.25">
      <c r="A82" s="8">
        <v>81</v>
      </c>
      <c r="B82" s="7" t="s">
        <v>1376</v>
      </c>
      <c r="C82" s="7" t="s">
        <v>1229</v>
      </c>
      <c r="D82" s="8" t="s">
        <v>799</v>
      </c>
      <c r="E82" s="7" t="s">
        <v>60</v>
      </c>
      <c r="F82" s="7" t="s">
        <v>1197</v>
      </c>
      <c r="G82" s="9">
        <v>28090</v>
      </c>
      <c r="H82" s="9">
        <v>41200</v>
      </c>
      <c r="I82" s="9">
        <v>41248</v>
      </c>
      <c r="J82" s="31">
        <v>86004</v>
      </c>
      <c r="K82" s="8">
        <v>4</v>
      </c>
      <c r="L82" s="28">
        <v>0.12</v>
      </c>
    </row>
    <row r="83" spans="1:12" x14ac:dyDescent="0.25">
      <c r="A83" s="8">
        <v>82</v>
      </c>
      <c r="B83" s="7" t="s">
        <v>1377</v>
      </c>
      <c r="C83" s="7" t="s">
        <v>1230</v>
      </c>
      <c r="D83" s="8" t="s">
        <v>799</v>
      </c>
      <c r="E83" s="7" t="s">
        <v>60</v>
      </c>
      <c r="F83" s="7" t="s">
        <v>1197</v>
      </c>
      <c r="G83" s="9">
        <v>26032</v>
      </c>
      <c r="H83" s="9">
        <v>39379</v>
      </c>
      <c r="I83" s="9" t="s">
        <v>1233</v>
      </c>
      <c r="J83" s="31">
        <v>81468</v>
      </c>
      <c r="K83" s="8">
        <v>5</v>
      </c>
      <c r="L83" s="28">
        <v>0.15</v>
      </c>
    </row>
    <row r="84" spans="1:12" x14ac:dyDescent="0.25">
      <c r="A84" s="8">
        <v>83</v>
      </c>
      <c r="B84" s="7" t="s">
        <v>1378</v>
      </c>
      <c r="C84" s="7" t="s">
        <v>1229</v>
      </c>
      <c r="D84" s="8" t="s">
        <v>799</v>
      </c>
      <c r="E84" s="7" t="s">
        <v>60</v>
      </c>
      <c r="F84" s="7" t="s">
        <v>1196</v>
      </c>
      <c r="G84" s="9">
        <v>27921</v>
      </c>
      <c r="H84" s="9">
        <v>36087</v>
      </c>
      <c r="I84" s="9">
        <v>39733</v>
      </c>
      <c r="J84" s="31">
        <v>92316</v>
      </c>
      <c r="K84" s="8" t="s">
        <v>1233</v>
      </c>
      <c r="L84" s="28">
        <v>0</v>
      </c>
    </row>
    <row r="85" spans="1:12" x14ac:dyDescent="0.25">
      <c r="A85" s="8">
        <v>84</v>
      </c>
      <c r="B85" s="7" t="s">
        <v>1379</v>
      </c>
      <c r="C85" s="7" t="s">
        <v>1230</v>
      </c>
      <c r="D85" s="8" t="s">
        <v>799</v>
      </c>
      <c r="E85" s="7" t="s">
        <v>60</v>
      </c>
      <c r="F85" s="7" t="s">
        <v>1196</v>
      </c>
      <c r="G85" s="9">
        <v>27529</v>
      </c>
      <c r="H85" s="9">
        <v>37176</v>
      </c>
      <c r="I85" s="9">
        <v>38788</v>
      </c>
      <c r="J85" s="31">
        <v>75348</v>
      </c>
      <c r="K85" s="8">
        <v>2</v>
      </c>
      <c r="L85" s="28">
        <v>0.04</v>
      </c>
    </row>
    <row r="86" spans="1:12" x14ac:dyDescent="0.25">
      <c r="A86" s="8">
        <v>85</v>
      </c>
      <c r="B86" s="7" t="s">
        <v>1380</v>
      </c>
      <c r="C86" s="7" t="s">
        <v>795</v>
      </c>
      <c r="D86" s="8" t="s">
        <v>799</v>
      </c>
      <c r="E86" s="7" t="s">
        <v>60</v>
      </c>
      <c r="F86" s="7" t="s">
        <v>1196</v>
      </c>
      <c r="G86" s="9">
        <v>29746</v>
      </c>
      <c r="H86" s="9">
        <v>39765</v>
      </c>
      <c r="I86" s="9">
        <v>40967</v>
      </c>
      <c r="J86" s="31">
        <v>56004</v>
      </c>
      <c r="K86" s="8">
        <v>3</v>
      </c>
      <c r="L86" s="28">
        <v>0.08</v>
      </c>
    </row>
    <row r="87" spans="1:12" x14ac:dyDescent="0.25">
      <c r="A87" s="8">
        <v>86</v>
      </c>
      <c r="B87" s="7" t="s">
        <v>1381</v>
      </c>
      <c r="C87" s="7" t="s">
        <v>796</v>
      </c>
      <c r="D87" s="8" t="s">
        <v>799</v>
      </c>
      <c r="E87" s="7" t="s">
        <v>60</v>
      </c>
      <c r="F87" s="7" t="s">
        <v>1197</v>
      </c>
      <c r="G87" s="9">
        <v>28980</v>
      </c>
      <c r="H87" s="9">
        <v>36470</v>
      </c>
      <c r="I87" s="9">
        <v>40023</v>
      </c>
      <c r="J87" s="31">
        <v>28272</v>
      </c>
      <c r="K87" s="8">
        <v>3</v>
      </c>
      <c r="L87" s="28">
        <v>0.08</v>
      </c>
    </row>
    <row r="88" spans="1:12" x14ac:dyDescent="0.25">
      <c r="A88" s="8">
        <v>87</v>
      </c>
      <c r="B88" s="7" t="s">
        <v>1382</v>
      </c>
      <c r="C88" s="7" t="s">
        <v>1228</v>
      </c>
      <c r="D88" s="8" t="s">
        <v>799</v>
      </c>
      <c r="E88" s="7" t="s">
        <v>60</v>
      </c>
      <c r="F88" s="7" t="s">
        <v>1196</v>
      </c>
      <c r="G88" s="9">
        <v>26436</v>
      </c>
      <c r="H88" s="9">
        <v>36487</v>
      </c>
      <c r="I88" s="9">
        <v>41096</v>
      </c>
      <c r="J88" s="31">
        <v>39667.199999999997</v>
      </c>
      <c r="K88" s="8">
        <v>5</v>
      </c>
      <c r="L88" s="28">
        <v>0.15</v>
      </c>
    </row>
    <row r="89" spans="1:12" x14ac:dyDescent="0.25">
      <c r="A89" s="8">
        <v>88</v>
      </c>
      <c r="B89" s="7" t="s">
        <v>1383</v>
      </c>
      <c r="C89" s="7" t="s">
        <v>1230</v>
      </c>
      <c r="D89" s="8" t="s">
        <v>799</v>
      </c>
      <c r="E89" s="7" t="s">
        <v>60</v>
      </c>
      <c r="F89" s="7" t="s">
        <v>1197</v>
      </c>
      <c r="G89" s="9">
        <v>31202</v>
      </c>
      <c r="H89" s="9">
        <v>39040</v>
      </c>
      <c r="I89" s="9">
        <v>40917</v>
      </c>
      <c r="J89" s="31">
        <v>74580</v>
      </c>
      <c r="K89" s="8">
        <v>4</v>
      </c>
      <c r="L89" s="28">
        <v>0.12</v>
      </c>
    </row>
    <row r="90" spans="1:12" x14ac:dyDescent="0.25">
      <c r="A90" s="8">
        <v>89</v>
      </c>
      <c r="B90" s="7" t="s">
        <v>1384</v>
      </c>
      <c r="C90" s="7" t="s">
        <v>1229</v>
      </c>
      <c r="D90" s="8" t="s">
        <v>799</v>
      </c>
      <c r="E90" s="7" t="s">
        <v>60</v>
      </c>
      <c r="F90" s="7" t="s">
        <v>1196</v>
      </c>
      <c r="G90" s="9">
        <v>29708</v>
      </c>
      <c r="H90" s="9">
        <v>40501</v>
      </c>
      <c r="I90" s="9">
        <v>40689</v>
      </c>
      <c r="J90" s="31">
        <v>93384</v>
      </c>
      <c r="K90" s="8">
        <v>3</v>
      </c>
      <c r="L90" s="28">
        <v>0.08</v>
      </c>
    </row>
    <row r="91" spans="1:12" x14ac:dyDescent="0.25">
      <c r="A91" s="8">
        <v>90</v>
      </c>
      <c r="B91" s="7" t="s">
        <v>1385</v>
      </c>
      <c r="C91" s="7" t="s">
        <v>794</v>
      </c>
      <c r="D91" s="8" t="s">
        <v>799</v>
      </c>
      <c r="E91" s="7" t="s">
        <v>60</v>
      </c>
      <c r="F91" s="7" t="s">
        <v>1196</v>
      </c>
      <c r="G91" s="9">
        <v>32100</v>
      </c>
      <c r="H91" s="9">
        <v>39803</v>
      </c>
      <c r="I91" s="9">
        <v>40330</v>
      </c>
      <c r="J91" s="31">
        <v>51528</v>
      </c>
      <c r="K91" s="8" t="s">
        <v>1233</v>
      </c>
      <c r="L91" s="28">
        <v>0</v>
      </c>
    </row>
    <row r="92" spans="1:12" x14ac:dyDescent="0.25">
      <c r="A92" s="8">
        <v>91</v>
      </c>
      <c r="B92" s="7" t="s">
        <v>1386</v>
      </c>
      <c r="C92" s="7" t="s">
        <v>1229</v>
      </c>
      <c r="D92" s="8" t="s">
        <v>799</v>
      </c>
      <c r="E92" s="7" t="s">
        <v>60</v>
      </c>
      <c r="F92" s="7" t="s">
        <v>1196</v>
      </c>
      <c r="G92" s="9">
        <v>25930</v>
      </c>
      <c r="H92" s="9">
        <v>40880</v>
      </c>
      <c r="I92" s="9" t="s">
        <v>1233</v>
      </c>
      <c r="J92" s="31">
        <v>73680</v>
      </c>
      <c r="K92" s="8">
        <v>5</v>
      </c>
      <c r="L92" s="28">
        <v>0.15</v>
      </c>
    </row>
    <row r="93" spans="1:12" x14ac:dyDescent="0.25">
      <c r="A93" s="8">
        <v>92</v>
      </c>
      <c r="B93" s="7" t="s">
        <v>1387</v>
      </c>
      <c r="C93" s="7" t="s">
        <v>1229</v>
      </c>
      <c r="D93" s="8" t="s">
        <v>799</v>
      </c>
      <c r="E93" s="7" t="s">
        <v>60</v>
      </c>
      <c r="F93" s="7" t="s">
        <v>1196</v>
      </c>
      <c r="G93" s="9">
        <v>23301</v>
      </c>
      <c r="H93" s="9">
        <v>36506</v>
      </c>
      <c r="I93" s="9">
        <v>38226</v>
      </c>
      <c r="J93" s="31">
        <v>38520</v>
      </c>
      <c r="K93" s="8" t="s">
        <v>1233</v>
      </c>
      <c r="L93" s="28">
        <v>0</v>
      </c>
    </row>
    <row r="94" spans="1:12" x14ac:dyDescent="0.25">
      <c r="A94" s="8">
        <v>93</v>
      </c>
      <c r="B94" s="7" t="s">
        <v>1388</v>
      </c>
      <c r="C94" s="7" t="s">
        <v>794</v>
      </c>
      <c r="D94" s="8" t="s">
        <v>799</v>
      </c>
      <c r="E94" s="7" t="s">
        <v>60</v>
      </c>
      <c r="F94" s="7" t="s">
        <v>1197</v>
      </c>
      <c r="G94" s="9">
        <v>30043</v>
      </c>
      <c r="H94" s="9">
        <v>37241</v>
      </c>
      <c r="I94" s="9">
        <v>41134</v>
      </c>
      <c r="J94" s="31">
        <v>86340</v>
      </c>
      <c r="K94" s="8">
        <v>5</v>
      </c>
      <c r="L94" s="28">
        <v>0.15</v>
      </c>
    </row>
    <row r="95" spans="1:12" x14ac:dyDescent="0.25">
      <c r="A95" s="8">
        <v>94</v>
      </c>
      <c r="B95" s="7" t="s">
        <v>1389</v>
      </c>
      <c r="C95" s="7" t="s">
        <v>793</v>
      </c>
      <c r="D95" s="8" t="s">
        <v>799</v>
      </c>
      <c r="E95" s="7" t="s">
        <v>60</v>
      </c>
      <c r="F95" s="7" t="s">
        <v>1196</v>
      </c>
      <c r="G95" s="9">
        <v>26821</v>
      </c>
      <c r="H95" s="9">
        <v>37960</v>
      </c>
      <c r="I95" s="9">
        <v>39802</v>
      </c>
      <c r="J95" s="31">
        <v>80268</v>
      </c>
      <c r="K95" s="8">
        <v>5</v>
      </c>
      <c r="L95" s="28">
        <v>0.15</v>
      </c>
    </row>
    <row r="96" spans="1:12" x14ac:dyDescent="0.25">
      <c r="A96" s="8">
        <v>95</v>
      </c>
      <c r="B96" s="7" t="s">
        <v>1390</v>
      </c>
      <c r="C96" s="7" t="s">
        <v>791</v>
      </c>
      <c r="D96" s="8" t="s">
        <v>799</v>
      </c>
      <c r="E96" s="7" t="s">
        <v>60</v>
      </c>
      <c r="F96" s="7" t="s">
        <v>1196</v>
      </c>
      <c r="G96" s="9">
        <v>27379</v>
      </c>
      <c r="H96" s="9">
        <v>39802</v>
      </c>
      <c r="I96" s="9" t="s">
        <v>1233</v>
      </c>
      <c r="J96" s="31">
        <v>27042</v>
      </c>
      <c r="K96" s="8">
        <v>3</v>
      </c>
      <c r="L96" s="28">
        <v>0.08</v>
      </c>
    </row>
    <row r="97" spans="1:12" x14ac:dyDescent="0.25">
      <c r="A97" s="8">
        <v>96</v>
      </c>
      <c r="B97" s="7" t="s">
        <v>1391</v>
      </c>
      <c r="C97" s="7" t="s">
        <v>795</v>
      </c>
      <c r="D97" s="8" t="s">
        <v>800</v>
      </c>
      <c r="E97" s="7" t="s">
        <v>120</v>
      </c>
      <c r="F97" s="7" t="s">
        <v>1196</v>
      </c>
      <c r="G97" s="9">
        <v>28317</v>
      </c>
      <c r="H97" s="9">
        <v>39492</v>
      </c>
      <c r="I97" s="9">
        <v>40546</v>
      </c>
      <c r="J97" s="31">
        <v>43956</v>
      </c>
      <c r="K97" s="8">
        <v>4</v>
      </c>
      <c r="L97" s="28">
        <v>0.12</v>
      </c>
    </row>
    <row r="98" spans="1:12" x14ac:dyDescent="0.25">
      <c r="A98" s="8">
        <v>97</v>
      </c>
      <c r="B98" s="7" t="s">
        <v>1392</v>
      </c>
      <c r="C98" s="7" t="s">
        <v>794</v>
      </c>
      <c r="D98" s="8" t="s">
        <v>800</v>
      </c>
      <c r="E98" s="7" t="s">
        <v>120</v>
      </c>
      <c r="F98" s="7" t="s">
        <v>1196</v>
      </c>
      <c r="G98" s="9">
        <v>26496</v>
      </c>
      <c r="H98" s="9">
        <v>38755</v>
      </c>
      <c r="I98" s="9">
        <v>39922</v>
      </c>
      <c r="J98" s="31">
        <v>94632</v>
      </c>
      <c r="K98" s="8">
        <v>2</v>
      </c>
      <c r="L98" s="28">
        <v>0.04</v>
      </c>
    </row>
    <row r="99" spans="1:12" x14ac:dyDescent="0.25">
      <c r="A99" s="8">
        <v>98</v>
      </c>
      <c r="B99" s="7" t="s">
        <v>1393</v>
      </c>
      <c r="C99" s="7" t="s">
        <v>794</v>
      </c>
      <c r="D99" s="8" t="s">
        <v>800</v>
      </c>
      <c r="E99" s="7" t="s">
        <v>120</v>
      </c>
      <c r="F99" s="7" t="s">
        <v>1197</v>
      </c>
      <c r="G99" s="9">
        <v>32191</v>
      </c>
      <c r="H99" s="9">
        <v>39529</v>
      </c>
      <c r="I99" s="9">
        <v>41208</v>
      </c>
      <c r="J99" s="31">
        <v>42744</v>
      </c>
      <c r="K99" s="8">
        <v>4</v>
      </c>
      <c r="L99" s="28">
        <v>0.12</v>
      </c>
    </row>
    <row r="100" spans="1:12" x14ac:dyDescent="0.25">
      <c r="A100" s="8">
        <v>99</v>
      </c>
      <c r="B100" s="7" t="s">
        <v>1394</v>
      </c>
      <c r="C100" s="7" t="s">
        <v>1228</v>
      </c>
      <c r="D100" s="8" t="s">
        <v>800</v>
      </c>
      <c r="E100" s="7" t="s">
        <v>120</v>
      </c>
      <c r="F100" s="7" t="s">
        <v>1196</v>
      </c>
      <c r="G100" s="13">
        <v>31711</v>
      </c>
      <c r="H100" s="13">
        <v>40253</v>
      </c>
      <c r="I100" s="9">
        <v>41195</v>
      </c>
      <c r="J100" s="31">
        <v>71220</v>
      </c>
      <c r="K100" s="8">
        <v>5</v>
      </c>
      <c r="L100" s="28">
        <v>0.15</v>
      </c>
    </row>
    <row r="101" spans="1:12" x14ac:dyDescent="0.25">
      <c r="A101" s="8">
        <v>100</v>
      </c>
      <c r="B101" s="7" t="s">
        <v>1395</v>
      </c>
      <c r="C101" s="7" t="s">
        <v>1230</v>
      </c>
      <c r="D101" s="8" t="s">
        <v>800</v>
      </c>
      <c r="E101" s="7" t="s">
        <v>120</v>
      </c>
      <c r="F101" s="7" t="s">
        <v>1197</v>
      </c>
      <c r="G101" s="9">
        <v>26537</v>
      </c>
      <c r="H101" s="9">
        <v>39923</v>
      </c>
      <c r="I101" s="9">
        <v>40453</v>
      </c>
      <c r="J101" s="31">
        <v>91728</v>
      </c>
      <c r="K101" s="8">
        <v>3</v>
      </c>
      <c r="L101" s="28">
        <v>0.08</v>
      </c>
    </row>
    <row r="102" spans="1:12" x14ac:dyDescent="0.25">
      <c r="A102" s="8">
        <v>101</v>
      </c>
      <c r="B102" s="7" t="s">
        <v>1396</v>
      </c>
      <c r="C102" s="7" t="s">
        <v>1228</v>
      </c>
      <c r="D102" s="8" t="s">
        <v>800</v>
      </c>
      <c r="E102" s="7" t="s">
        <v>120</v>
      </c>
      <c r="F102" s="7" t="s">
        <v>1196</v>
      </c>
      <c r="G102" s="9">
        <v>25730</v>
      </c>
      <c r="H102" s="9">
        <v>37883</v>
      </c>
      <c r="I102" s="9">
        <v>38829</v>
      </c>
      <c r="J102" s="31">
        <v>103836</v>
      </c>
      <c r="K102" s="8" t="s">
        <v>1233</v>
      </c>
      <c r="L102" s="28">
        <v>0</v>
      </c>
    </row>
    <row r="103" spans="1:12" x14ac:dyDescent="0.25">
      <c r="A103" s="8">
        <v>102</v>
      </c>
      <c r="B103" s="7" t="s">
        <v>1397</v>
      </c>
      <c r="C103" s="7" t="s">
        <v>792</v>
      </c>
      <c r="D103" s="8" t="s">
        <v>800</v>
      </c>
      <c r="E103" s="7" t="s">
        <v>120</v>
      </c>
      <c r="F103" s="7" t="s">
        <v>1196</v>
      </c>
      <c r="G103" s="9">
        <v>27202</v>
      </c>
      <c r="H103" s="9">
        <v>39388</v>
      </c>
      <c r="I103" s="9">
        <v>40093</v>
      </c>
      <c r="J103" s="31">
        <v>85344</v>
      </c>
      <c r="K103" s="8">
        <v>4</v>
      </c>
      <c r="L103" s="28">
        <v>0.12</v>
      </c>
    </row>
    <row r="104" spans="1:12" x14ac:dyDescent="0.25">
      <c r="A104" s="8">
        <v>103</v>
      </c>
      <c r="B104" s="7" t="s">
        <v>1398</v>
      </c>
      <c r="C104" s="7" t="s">
        <v>796</v>
      </c>
      <c r="D104" s="8" t="s">
        <v>800</v>
      </c>
      <c r="E104" s="7" t="s">
        <v>120</v>
      </c>
      <c r="F104" s="7" t="s">
        <v>1196</v>
      </c>
      <c r="G104" s="13">
        <v>31685</v>
      </c>
      <c r="H104" s="13">
        <v>40505</v>
      </c>
      <c r="I104" s="9">
        <v>41221</v>
      </c>
      <c r="J104" s="31">
        <v>55476</v>
      </c>
      <c r="K104" s="8">
        <v>2</v>
      </c>
      <c r="L104" s="28">
        <v>0.04</v>
      </c>
    </row>
    <row r="105" spans="1:12" x14ac:dyDescent="0.25">
      <c r="A105" s="8">
        <v>104</v>
      </c>
      <c r="B105" s="7" t="s">
        <v>1399</v>
      </c>
      <c r="C105" s="7" t="s">
        <v>1229</v>
      </c>
      <c r="D105" s="8" t="s">
        <v>800</v>
      </c>
      <c r="E105" s="7" t="s">
        <v>129</v>
      </c>
      <c r="F105" s="7" t="s">
        <v>1196</v>
      </c>
      <c r="G105" s="9">
        <v>27507</v>
      </c>
      <c r="H105" s="9">
        <v>38736</v>
      </c>
      <c r="I105" s="9">
        <v>39827</v>
      </c>
      <c r="J105" s="31">
        <v>27504</v>
      </c>
      <c r="K105" s="8">
        <v>3</v>
      </c>
      <c r="L105" s="28">
        <v>0.08</v>
      </c>
    </row>
    <row r="106" spans="1:12" x14ac:dyDescent="0.25">
      <c r="A106" s="8">
        <v>105</v>
      </c>
      <c r="B106" s="7" t="s">
        <v>1400</v>
      </c>
      <c r="C106" s="7" t="s">
        <v>1230</v>
      </c>
      <c r="D106" s="8" t="s">
        <v>800</v>
      </c>
      <c r="E106" s="7" t="s">
        <v>129</v>
      </c>
      <c r="F106" s="7" t="s">
        <v>1196</v>
      </c>
      <c r="G106" s="9">
        <v>28436</v>
      </c>
      <c r="H106" s="9">
        <v>36182</v>
      </c>
      <c r="I106" s="9">
        <v>39627</v>
      </c>
      <c r="J106" s="31">
        <v>81960</v>
      </c>
      <c r="K106" s="8">
        <v>5</v>
      </c>
      <c r="L106" s="28">
        <v>0.15</v>
      </c>
    </row>
    <row r="107" spans="1:12" x14ac:dyDescent="0.25">
      <c r="A107" s="8">
        <v>106</v>
      </c>
      <c r="B107" s="7" t="s">
        <v>1401</v>
      </c>
      <c r="C107" s="7" t="s">
        <v>796</v>
      </c>
      <c r="D107" s="8" t="s">
        <v>800</v>
      </c>
      <c r="E107" s="7" t="s">
        <v>129</v>
      </c>
      <c r="F107" s="7" t="s">
        <v>1197</v>
      </c>
      <c r="G107" s="9">
        <v>27416</v>
      </c>
      <c r="H107" s="9">
        <v>40572</v>
      </c>
      <c r="I107" s="9" t="s">
        <v>1233</v>
      </c>
      <c r="J107" s="31">
        <v>12624</v>
      </c>
      <c r="K107" s="8">
        <v>4</v>
      </c>
      <c r="L107" s="28">
        <v>0.12</v>
      </c>
    </row>
    <row r="108" spans="1:12" x14ac:dyDescent="0.25">
      <c r="A108" s="8">
        <v>107</v>
      </c>
      <c r="B108" s="7" t="s">
        <v>1402</v>
      </c>
      <c r="C108" s="7" t="s">
        <v>794</v>
      </c>
      <c r="D108" s="8" t="s">
        <v>800</v>
      </c>
      <c r="E108" s="7" t="s">
        <v>129</v>
      </c>
      <c r="F108" s="7" t="s">
        <v>1197</v>
      </c>
      <c r="G108" s="9">
        <v>31343</v>
      </c>
      <c r="H108" s="9">
        <v>38801</v>
      </c>
      <c r="I108" s="9">
        <v>39263</v>
      </c>
      <c r="J108" s="31">
        <v>31812</v>
      </c>
      <c r="K108" s="8" t="s">
        <v>1233</v>
      </c>
      <c r="L108" s="28">
        <v>0</v>
      </c>
    </row>
    <row r="109" spans="1:12" x14ac:dyDescent="0.25">
      <c r="A109" s="8">
        <v>108</v>
      </c>
      <c r="B109" s="7" t="s">
        <v>1403</v>
      </c>
      <c r="C109" s="7" t="s">
        <v>1228</v>
      </c>
      <c r="D109" s="8" t="s">
        <v>800</v>
      </c>
      <c r="E109" s="7" t="s">
        <v>129</v>
      </c>
      <c r="F109" s="7" t="s">
        <v>1196</v>
      </c>
      <c r="G109" s="9">
        <v>25364</v>
      </c>
      <c r="H109" s="9">
        <v>36249</v>
      </c>
      <c r="I109" s="9">
        <v>40309</v>
      </c>
      <c r="J109" s="31">
        <v>59832</v>
      </c>
      <c r="K109" s="8">
        <v>2</v>
      </c>
      <c r="L109" s="28">
        <v>0.04</v>
      </c>
    </row>
    <row r="110" spans="1:12" x14ac:dyDescent="0.25">
      <c r="A110" s="8">
        <v>109</v>
      </c>
      <c r="B110" s="7" t="s">
        <v>1404</v>
      </c>
      <c r="C110" s="7" t="s">
        <v>1231</v>
      </c>
      <c r="D110" s="8" t="s">
        <v>800</v>
      </c>
      <c r="E110" s="7" t="s">
        <v>129</v>
      </c>
      <c r="F110" s="7" t="s">
        <v>1197</v>
      </c>
      <c r="G110" s="9">
        <v>32547</v>
      </c>
      <c r="H110" s="9">
        <v>39147</v>
      </c>
      <c r="I110" s="9">
        <v>40101</v>
      </c>
      <c r="J110" s="31">
        <v>52416</v>
      </c>
      <c r="K110" s="8">
        <v>5</v>
      </c>
      <c r="L110" s="28">
        <v>0.15</v>
      </c>
    </row>
    <row r="111" spans="1:12" x14ac:dyDescent="0.25">
      <c r="A111" s="8">
        <v>110</v>
      </c>
      <c r="B111" s="7" t="s">
        <v>1405</v>
      </c>
      <c r="C111" s="7" t="s">
        <v>1229</v>
      </c>
      <c r="D111" s="8" t="s">
        <v>800</v>
      </c>
      <c r="E111" s="7" t="s">
        <v>129</v>
      </c>
      <c r="F111" s="7" t="s">
        <v>1196</v>
      </c>
      <c r="G111" s="13">
        <v>25873</v>
      </c>
      <c r="H111" s="13">
        <v>40313</v>
      </c>
      <c r="I111" s="9">
        <v>41004</v>
      </c>
      <c r="J111" s="31">
        <v>32980.800000000003</v>
      </c>
      <c r="K111" s="8">
        <v>4</v>
      </c>
      <c r="L111" s="28">
        <v>0.12</v>
      </c>
    </row>
    <row r="112" spans="1:12" x14ac:dyDescent="0.25">
      <c r="A112" s="8">
        <v>111</v>
      </c>
      <c r="B112" s="7" t="s">
        <v>1406</v>
      </c>
      <c r="C112" s="7" t="s">
        <v>796</v>
      </c>
      <c r="D112" s="8" t="s">
        <v>800</v>
      </c>
      <c r="E112" s="7" t="s">
        <v>129</v>
      </c>
      <c r="F112" s="7" t="s">
        <v>1196</v>
      </c>
      <c r="G112" s="9">
        <v>30679</v>
      </c>
      <c r="H112" s="9">
        <v>39646</v>
      </c>
      <c r="I112" s="9" t="s">
        <v>1233</v>
      </c>
      <c r="J112" s="31">
        <v>82872</v>
      </c>
      <c r="K112" s="8" t="s">
        <v>1233</v>
      </c>
      <c r="L112" s="28">
        <v>0</v>
      </c>
    </row>
    <row r="113" spans="1:12" x14ac:dyDescent="0.25">
      <c r="A113" s="8">
        <v>112</v>
      </c>
      <c r="B113" s="7" t="s">
        <v>1407</v>
      </c>
      <c r="C113" s="7" t="s">
        <v>1229</v>
      </c>
      <c r="D113" s="8" t="s">
        <v>800</v>
      </c>
      <c r="E113" s="7" t="s">
        <v>129</v>
      </c>
      <c r="F113" s="7" t="s">
        <v>1196</v>
      </c>
      <c r="G113" s="13">
        <v>28833</v>
      </c>
      <c r="H113" s="13">
        <v>40516</v>
      </c>
      <c r="I113" s="9">
        <v>40554</v>
      </c>
      <c r="J113" s="31">
        <v>34350</v>
      </c>
      <c r="K113" s="8" t="s">
        <v>1233</v>
      </c>
      <c r="L113" s="28">
        <v>0</v>
      </c>
    </row>
    <row r="114" spans="1:12" x14ac:dyDescent="0.25">
      <c r="A114" s="8">
        <v>113</v>
      </c>
      <c r="B114" s="7" t="s">
        <v>1408</v>
      </c>
      <c r="C114" s="7" t="s">
        <v>796</v>
      </c>
      <c r="D114" s="8" t="s">
        <v>808</v>
      </c>
      <c r="E114" s="7" t="s">
        <v>139</v>
      </c>
      <c r="F114" s="7" t="s">
        <v>1196</v>
      </c>
      <c r="G114" s="9">
        <v>30907</v>
      </c>
      <c r="H114" s="9">
        <v>40550</v>
      </c>
      <c r="I114" s="9">
        <v>41174</v>
      </c>
      <c r="J114" s="31">
        <v>96060</v>
      </c>
      <c r="K114" s="8">
        <v>2</v>
      </c>
      <c r="L114" s="28">
        <v>0.04</v>
      </c>
    </row>
    <row r="115" spans="1:12" x14ac:dyDescent="0.25">
      <c r="A115" s="8">
        <v>114</v>
      </c>
      <c r="B115" s="7" t="s">
        <v>1409</v>
      </c>
      <c r="C115" s="7" t="s">
        <v>1231</v>
      </c>
      <c r="D115" s="8" t="s">
        <v>808</v>
      </c>
      <c r="E115" s="7" t="s">
        <v>139</v>
      </c>
      <c r="F115" s="7" t="s">
        <v>1196</v>
      </c>
      <c r="G115" s="9">
        <v>29485</v>
      </c>
      <c r="H115" s="9">
        <v>40918</v>
      </c>
      <c r="I115" s="9" t="s">
        <v>1233</v>
      </c>
      <c r="J115" s="31">
        <v>99000</v>
      </c>
      <c r="K115" s="8">
        <v>5</v>
      </c>
      <c r="L115" s="28">
        <v>0.15</v>
      </c>
    </row>
    <row r="116" spans="1:12" x14ac:dyDescent="0.25">
      <c r="A116" s="8">
        <v>115</v>
      </c>
      <c r="B116" s="7" t="s">
        <v>1410</v>
      </c>
      <c r="C116" s="7" t="s">
        <v>1231</v>
      </c>
      <c r="D116" s="8" t="s">
        <v>808</v>
      </c>
      <c r="E116" s="7" t="s">
        <v>139</v>
      </c>
      <c r="F116" s="7" t="s">
        <v>1196</v>
      </c>
      <c r="G116" s="9">
        <v>28693</v>
      </c>
      <c r="H116" s="9">
        <v>39107</v>
      </c>
      <c r="I116" s="9">
        <v>41021</v>
      </c>
      <c r="J116" s="31">
        <v>22386</v>
      </c>
      <c r="K116" s="8">
        <v>4</v>
      </c>
      <c r="L116" s="28">
        <v>0.12</v>
      </c>
    </row>
    <row r="117" spans="1:12" x14ac:dyDescent="0.25">
      <c r="A117" s="8">
        <v>116</v>
      </c>
      <c r="B117" s="7" t="s">
        <v>1411</v>
      </c>
      <c r="C117" s="7" t="s">
        <v>793</v>
      </c>
      <c r="D117" s="8" t="s">
        <v>808</v>
      </c>
      <c r="E117" s="7" t="s">
        <v>139</v>
      </c>
      <c r="F117" s="7" t="s">
        <v>1197</v>
      </c>
      <c r="G117" s="9">
        <v>27879</v>
      </c>
      <c r="H117" s="9">
        <v>36176</v>
      </c>
      <c r="I117" s="9">
        <v>39514</v>
      </c>
      <c r="J117" s="31">
        <v>39528</v>
      </c>
      <c r="K117" s="8">
        <v>5</v>
      </c>
      <c r="L117" s="28">
        <v>0.15</v>
      </c>
    </row>
    <row r="118" spans="1:12" x14ac:dyDescent="0.25">
      <c r="A118" s="8">
        <v>117</v>
      </c>
      <c r="B118" s="7" t="s">
        <v>1412</v>
      </c>
      <c r="C118" s="7" t="s">
        <v>1229</v>
      </c>
      <c r="D118" s="8" t="s">
        <v>808</v>
      </c>
      <c r="E118" s="7" t="s">
        <v>139</v>
      </c>
      <c r="F118" s="7" t="s">
        <v>1197</v>
      </c>
      <c r="G118" s="9">
        <v>27910</v>
      </c>
      <c r="H118" s="9">
        <v>38774</v>
      </c>
      <c r="I118" s="9">
        <v>39102</v>
      </c>
      <c r="J118" s="31">
        <v>96144</v>
      </c>
      <c r="K118" s="8">
        <v>4</v>
      </c>
      <c r="L118" s="28">
        <v>0.12</v>
      </c>
    </row>
    <row r="119" spans="1:12" x14ac:dyDescent="0.25">
      <c r="A119" s="8">
        <v>118</v>
      </c>
      <c r="B119" s="7" t="s">
        <v>1413</v>
      </c>
      <c r="C119" s="7" t="s">
        <v>792</v>
      </c>
      <c r="D119" s="8" t="s">
        <v>808</v>
      </c>
      <c r="E119" s="7" t="s">
        <v>139</v>
      </c>
      <c r="F119" s="7" t="s">
        <v>1196</v>
      </c>
      <c r="G119" s="9">
        <v>27542</v>
      </c>
      <c r="H119" s="9">
        <v>37667</v>
      </c>
      <c r="I119" s="9">
        <v>39433</v>
      </c>
      <c r="J119" s="31">
        <v>88068</v>
      </c>
      <c r="K119" s="8">
        <v>2</v>
      </c>
      <c r="L119" s="28">
        <v>0.04</v>
      </c>
    </row>
    <row r="120" spans="1:12" x14ac:dyDescent="0.25">
      <c r="A120" s="8">
        <v>119</v>
      </c>
      <c r="B120" s="7" t="s">
        <v>1414</v>
      </c>
      <c r="C120" s="7" t="s">
        <v>1230</v>
      </c>
      <c r="D120" s="8" t="s">
        <v>808</v>
      </c>
      <c r="E120" s="7" t="s">
        <v>139</v>
      </c>
      <c r="F120" s="7" t="s">
        <v>1196</v>
      </c>
      <c r="G120" s="9">
        <v>28074</v>
      </c>
      <c r="H120" s="9">
        <v>40263</v>
      </c>
      <c r="I120" s="9">
        <v>40582</v>
      </c>
      <c r="J120" s="31">
        <v>42312</v>
      </c>
      <c r="K120" s="8">
        <v>2</v>
      </c>
      <c r="L120" s="28">
        <v>0.04</v>
      </c>
    </row>
    <row r="121" spans="1:12" x14ac:dyDescent="0.25">
      <c r="A121" s="8">
        <v>120</v>
      </c>
      <c r="B121" s="7" t="s">
        <v>1415</v>
      </c>
      <c r="C121" s="7" t="s">
        <v>1230</v>
      </c>
      <c r="D121" s="8" t="s">
        <v>808</v>
      </c>
      <c r="E121" s="7" t="s">
        <v>139</v>
      </c>
      <c r="F121" s="7" t="s">
        <v>1196</v>
      </c>
      <c r="G121" s="9">
        <v>29450</v>
      </c>
      <c r="H121" s="9">
        <v>36269</v>
      </c>
      <c r="I121" s="9">
        <v>40245</v>
      </c>
      <c r="J121" s="31">
        <v>73596</v>
      </c>
      <c r="K121" s="8" t="s">
        <v>1233</v>
      </c>
      <c r="L121" s="28">
        <v>0</v>
      </c>
    </row>
    <row r="122" spans="1:12" x14ac:dyDescent="0.25">
      <c r="A122" s="8">
        <v>121</v>
      </c>
      <c r="B122" s="7" t="s">
        <v>1416</v>
      </c>
      <c r="C122" s="7" t="s">
        <v>796</v>
      </c>
      <c r="D122" s="8" t="s">
        <v>808</v>
      </c>
      <c r="E122" s="7" t="s">
        <v>139</v>
      </c>
      <c r="F122" s="7" t="s">
        <v>1197</v>
      </c>
      <c r="G122" s="9">
        <v>26165</v>
      </c>
      <c r="H122" s="9">
        <v>35959</v>
      </c>
      <c r="I122" s="9">
        <v>40553</v>
      </c>
      <c r="J122" s="31">
        <v>77364</v>
      </c>
      <c r="K122" s="8">
        <v>3</v>
      </c>
      <c r="L122" s="28">
        <v>0.08</v>
      </c>
    </row>
    <row r="123" spans="1:12" x14ac:dyDescent="0.25">
      <c r="A123" s="8">
        <v>122</v>
      </c>
      <c r="B123" s="7" t="s">
        <v>1417</v>
      </c>
      <c r="C123" s="7" t="s">
        <v>796</v>
      </c>
      <c r="D123" s="8" t="s">
        <v>808</v>
      </c>
      <c r="E123" s="7" t="s">
        <v>139</v>
      </c>
      <c r="F123" s="7" t="s">
        <v>1196</v>
      </c>
      <c r="G123" s="9">
        <v>30373</v>
      </c>
      <c r="H123" s="9">
        <v>40752</v>
      </c>
      <c r="I123" s="9">
        <v>40774</v>
      </c>
      <c r="J123" s="31">
        <v>45144</v>
      </c>
      <c r="K123" s="8">
        <v>5</v>
      </c>
      <c r="L123" s="28">
        <v>0.15</v>
      </c>
    </row>
    <row r="124" spans="1:12" x14ac:dyDescent="0.25">
      <c r="A124" s="8">
        <v>123</v>
      </c>
      <c r="B124" s="7" t="s">
        <v>1418</v>
      </c>
      <c r="C124" s="7" t="s">
        <v>796</v>
      </c>
      <c r="D124" s="8" t="s">
        <v>808</v>
      </c>
      <c r="E124" s="7" t="s">
        <v>139</v>
      </c>
      <c r="F124" s="7" t="s">
        <v>1196</v>
      </c>
      <c r="G124" s="9">
        <v>23076</v>
      </c>
      <c r="H124" s="9">
        <v>36342</v>
      </c>
      <c r="I124" s="9">
        <v>41124</v>
      </c>
      <c r="J124" s="31">
        <v>104364</v>
      </c>
      <c r="K124" s="8">
        <v>4</v>
      </c>
      <c r="L124" s="28">
        <v>0.12</v>
      </c>
    </row>
    <row r="125" spans="1:12" x14ac:dyDescent="0.25">
      <c r="A125" s="8">
        <v>124</v>
      </c>
      <c r="B125" s="7" t="s">
        <v>1419</v>
      </c>
      <c r="C125" s="7" t="s">
        <v>796</v>
      </c>
      <c r="D125" s="8" t="s">
        <v>808</v>
      </c>
      <c r="E125" s="7" t="s">
        <v>139</v>
      </c>
      <c r="F125" s="7" t="s">
        <v>1196</v>
      </c>
      <c r="G125" s="9">
        <v>27033</v>
      </c>
      <c r="H125" s="9">
        <v>36357</v>
      </c>
      <c r="I125" s="9">
        <v>38625</v>
      </c>
      <c r="J125" s="31">
        <v>51486</v>
      </c>
      <c r="K125" s="8" t="s">
        <v>1233</v>
      </c>
      <c r="L125" s="28">
        <v>0</v>
      </c>
    </row>
    <row r="126" spans="1:12" x14ac:dyDescent="0.25">
      <c r="A126" s="8">
        <v>125</v>
      </c>
      <c r="B126" s="7" t="s">
        <v>1420</v>
      </c>
      <c r="C126" s="7" t="s">
        <v>796</v>
      </c>
      <c r="D126" s="8" t="s">
        <v>808</v>
      </c>
      <c r="E126" s="7" t="s">
        <v>139</v>
      </c>
      <c r="F126" s="7" t="s">
        <v>1196</v>
      </c>
      <c r="G126" s="9">
        <v>29395</v>
      </c>
      <c r="H126" s="9">
        <v>41128</v>
      </c>
      <c r="I126" s="9" t="s">
        <v>1233</v>
      </c>
      <c r="J126" s="31">
        <v>99312</v>
      </c>
      <c r="K126" s="8">
        <v>4</v>
      </c>
      <c r="L126" s="28">
        <v>0.12</v>
      </c>
    </row>
    <row r="127" spans="1:12" x14ac:dyDescent="0.25">
      <c r="A127" s="8">
        <v>126</v>
      </c>
      <c r="B127" s="7" t="s">
        <v>1421</v>
      </c>
      <c r="C127" s="7" t="s">
        <v>796</v>
      </c>
      <c r="D127" s="8" t="s">
        <v>808</v>
      </c>
      <c r="E127" s="7" t="s">
        <v>139</v>
      </c>
      <c r="F127" s="7" t="s">
        <v>1196</v>
      </c>
      <c r="G127" s="9">
        <v>31182</v>
      </c>
      <c r="H127" s="9">
        <v>38960</v>
      </c>
      <c r="I127" s="9">
        <v>40775</v>
      </c>
      <c r="J127" s="31">
        <v>15211.2</v>
      </c>
      <c r="K127" s="8">
        <v>2</v>
      </c>
      <c r="L127" s="28">
        <v>0.04</v>
      </c>
    </row>
    <row r="128" spans="1:12" x14ac:dyDescent="0.25">
      <c r="A128" s="8">
        <v>127</v>
      </c>
      <c r="B128" s="7" t="s">
        <v>1422</v>
      </c>
      <c r="C128" s="7" t="s">
        <v>796</v>
      </c>
      <c r="D128" s="8" t="s">
        <v>808</v>
      </c>
      <c r="E128" s="7" t="s">
        <v>139</v>
      </c>
      <c r="F128" s="7" t="s">
        <v>1196</v>
      </c>
      <c r="G128" s="9">
        <v>23807</v>
      </c>
      <c r="H128" s="9">
        <v>37113</v>
      </c>
      <c r="I128" s="9">
        <v>41271</v>
      </c>
      <c r="J128" s="31">
        <v>73380</v>
      </c>
      <c r="K128" s="8">
        <v>4</v>
      </c>
      <c r="L128" s="28">
        <v>0.12</v>
      </c>
    </row>
    <row r="129" spans="1:12" x14ac:dyDescent="0.25">
      <c r="A129" s="8">
        <v>128</v>
      </c>
      <c r="B129" s="7" t="s">
        <v>1423</v>
      </c>
      <c r="C129" s="7" t="s">
        <v>796</v>
      </c>
      <c r="D129" s="8" t="s">
        <v>808</v>
      </c>
      <c r="E129" s="7" t="s">
        <v>139</v>
      </c>
      <c r="F129" s="7" t="s">
        <v>1196</v>
      </c>
      <c r="G129" s="9">
        <v>23783</v>
      </c>
      <c r="H129" s="9">
        <v>36077</v>
      </c>
      <c r="I129" s="9">
        <v>39961</v>
      </c>
      <c r="J129" s="31">
        <v>60132</v>
      </c>
      <c r="K129" s="8" t="s">
        <v>1233</v>
      </c>
      <c r="L129" s="28">
        <v>0</v>
      </c>
    </row>
    <row r="130" spans="1:12" x14ac:dyDescent="0.25">
      <c r="A130" s="8">
        <v>129</v>
      </c>
      <c r="B130" s="7" t="s">
        <v>1424</v>
      </c>
      <c r="C130" s="7" t="s">
        <v>796</v>
      </c>
      <c r="D130" s="8" t="s">
        <v>808</v>
      </c>
      <c r="E130" s="7" t="s">
        <v>139</v>
      </c>
      <c r="F130" s="7" t="s">
        <v>1196</v>
      </c>
      <c r="G130" s="9">
        <v>29264</v>
      </c>
      <c r="H130" s="9">
        <v>39758</v>
      </c>
      <c r="I130" s="9" t="s">
        <v>1233</v>
      </c>
      <c r="J130" s="31">
        <v>17654.400000000001</v>
      </c>
      <c r="K130" s="8">
        <v>5</v>
      </c>
      <c r="L130" s="28">
        <v>0.15</v>
      </c>
    </row>
    <row r="131" spans="1:12" x14ac:dyDescent="0.25">
      <c r="A131" s="8">
        <v>130</v>
      </c>
      <c r="B131" s="7" t="s">
        <v>1425</v>
      </c>
      <c r="C131" s="7" t="s">
        <v>795</v>
      </c>
      <c r="D131" s="8" t="s">
        <v>808</v>
      </c>
      <c r="E131" s="7" t="s">
        <v>139</v>
      </c>
      <c r="F131" s="7" t="s">
        <v>1196</v>
      </c>
      <c r="G131" s="9">
        <v>25980</v>
      </c>
      <c r="H131" s="9">
        <v>39024</v>
      </c>
      <c r="I131" s="9">
        <v>40056</v>
      </c>
      <c r="J131" s="31">
        <v>91224</v>
      </c>
      <c r="K131" s="8" t="s">
        <v>1233</v>
      </c>
      <c r="L131" s="28">
        <v>0</v>
      </c>
    </row>
    <row r="132" spans="1:12" x14ac:dyDescent="0.25">
      <c r="A132" s="8">
        <v>131</v>
      </c>
      <c r="B132" s="7" t="s">
        <v>1426</v>
      </c>
      <c r="C132" s="7" t="s">
        <v>794</v>
      </c>
      <c r="D132" s="8" t="s">
        <v>808</v>
      </c>
      <c r="E132" s="7" t="s">
        <v>139</v>
      </c>
      <c r="F132" s="7" t="s">
        <v>1196</v>
      </c>
      <c r="G132" s="9">
        <v>28623</v>
      </c>
      <c r="H132" s="9">
        <v>37612</v>
      </c>
      <c r="I132" s="9">
        <v>38350</v>
      </c>
      <c r="J132" s="31">
        <v>47688</v>
      </c>
      <c r="K132" s="8" t="s">
        <v>1233</v>
      </c>
      <c r="L132" s="28">
        <v>0</v>
      </c>
    </row>
    <row r="133" spans="1:12" x14ac:dyDescent="0.25">
      <c r="A133" s="8">
        <v>132</v>
      </c>
      <c r="B133" s="7" t="s">
        <v>1427</v>
      </c>
      <c r="C133" s="7" t="s">
        <v>794</v>
      </c>
      <c r="D133" s="8" t="s">
        <v>159</v>
      </c>
      <c r="E133" s="7" t="s">
        <v>1203</v>
      </c>
      <c r="F133" s="7" t="s">
        <v>1197</v>
      </c>
      <c r="G133" s="9">
        <v>25338</v>
      </c>
      <c r="H133" s="9">
        <v>36569</v>
      </c>
      <c r="I133" s="9">
        <v>40488</v>
      </c>
      <c r="J133" s="31">
        <v>90072</v>
      </c>
      <c r="K133" s="8">
        <v>5</v>
      </c>
      <c r="L133" s="28">
        <v>0.15</v>
      </c>
    </row>
    <row r="134" spans="1:12" x14ac:dyDescent="0.25">
      <c r="A134" s="8">
        <v>133</v>
      </c>
      <c r="B134" s="7" t="s">
        <v>1428</v>
      </c>
      <c r="C134" s="7" t="s">
        <v>796</v>
      </c>
      <c r="D134" s="8" t="s">
        <v>159</v>
      </c>
      <c r="E134" s="7" t="s">
        <v>1203</v>
      </c>
      <c r="F134" s="7" t="s">
        <v>1196</v>
      </c>
      <c r="G134" s="9">
        <v>25863</v>
      </c>
      <c r="H134" s="9">
        <v>39623</v>
      </c>
      <c r="I134" s="9">
        <v>39774</v>
      </c>
      <c r="J134" s="31">
        <v>72072</v>
      </c>
      <c r="K134" s="8">
        <v>2</v>
      </c>
      <c r="L134" s="28">
        <v>0.04</v>
      </c>
    </row>
    <row r="135" spans="1:12" x14ac:dyDescent="0.25">
      <c r="A135" s="8">
        <v>134</v>
      </c>
      <c r="B135" s="7" t="s">
        <v>1429</v>
      </c>
      <c r="C135" s="7" t="s">
        <v>794</v>
      </c>
      <c r="D135" s="8" t="s">
        <v>159</v>
      </c>
      <c r="E135" s="7" t="s">
        <v>1203</v>
      </c>
      <c r="F135" s="7" t="s">
        <v>1197</v>
      </c>
      <c r="G135" s="9">
        <v>26996</v>
      </c>
      <c r="H135" s="9">
        <v>39683</v>
      </c>
      <c r="I135" s="9" t="s">
        <v>1233</v>
      </c>
      <c r="J135" s="31">
        <v>56820</v>
      </c>
      <c r="K135" s="8">
        <v>5</v>
      </c>
      <c r="L135" s="28">
        <v>0.15</v>
      </c>
    </row>
    <row r="136" spans="1:12" x14ac:dyDescent="0.25">
      <c r="A136" s="8">
        <v>135</v>
      </c>
      <c r="B136" s="7" t="s">
        <v>1430</v>
      </c>
      <c r="C136" s="7" t="s">
        <v>796</v>
      </c>
      <c r="D136" s="8" t="s">
        <v>159</v>
      </c>
      <c r="E136" s="7" t="s">
        <v>1203</v>
      </c>
      <c r="F136" s="7" t="s">
        <v>1196</v>
      </c>
      <c r="G136" s="13">
        <v>26025</v>
      </c>
      <c r="H136" s="13">
        <v>40400</v>
      </c>
      <c r="I136" s="9">
        <v>40926</v>
      </c>
      <c r="J136" s="31">
        <v>94980</v>
      </c>
      <c r="K136" s="8">
        <v>2</v>
      </c>
      <c r="L136" s="28">
        <v>0.04</v>
      </c>
    </row>
    <row r="137" spans="1:12" x14ac:dyDescent="0.25">
      <c r="A137" s="8">
        <v>136</v>
      </c>
      <c r="B137" s="7" t="s">
        <v>1431</v>
      </c>
      <c r="C137" s="7" t="s">
        <v>796</v>
      </c>
      <c r="D137" s="8" t="s">
        <v>159</v>
      </c>
      <c r="E137" s="7" t="s">
        <v>1203</v>
      </c>
      <c r="F137" s="7" t="s">
        <v>1196</v>
      </c>
      <c r="G137" s="9">
        <v>26550</v>
      </c>
      <c r="H137" s="9">
        <v>40442</v>
      </c>
      <c r="I137" s="9">
        <v>40867</v>
      </c>
      <c r="J137" s="31">
        <v>80088</v>
      </c>
      <c r="K137" s="8">
        <v>2</v>
      </c>
      <c r="L137" s="28">
        <v>0.04</v>
      </c>
    </row>
    <row r="138" spans="1:12" x14ac:dyDescent="0.25">
      <c r="A138" s="8">
        <v>137</v>
      </c>
      <c r="B138" s="7" t="s">
        <v>1432</v>
      </c>
      <c r="C138" s="7" t="s">
        <v>791</v>
      </c>
      <c r="D138" s="8" t="s">
        <v>799</v>
      </c>
      <c r="E138" s="7" t="s">
        <v>165</v>
      </c>
      <c r="F138" s="7" t="s">
        <v>1196</v>
      </c>
      <c r="G138" s="9">
        <v>25698</v>
      </c>
      <c r="H138" s="9">
        <v>40184</v>
      </c>
      <c r="I138" s="9" t="s">
        <v>1233</v>
      </c>
      <c r="J138" s="31">
        <v>25464</v>
      </c>
      <c r="K138" s="8">
        <v>3</v>
      </c>
      <c r="L138" s="28">
        <v>0.08</v>
      </c>
    </row>
    <row r="139" spans="1:12" x14ac:dyDescent="0.25">
      <c r="A139" s="8">
        <v>138</v>
      </c>
      <c r="B139" s="7" t="s">
        <v>1433</v>
      </c>
      <c r="C139" s="7" t="s">
        <v>793</v>
      </c>
      <c r="D139" s="8" t="s">
        <v>799</v>
      </c>
      <c r="E139" s="7" t="s">
        <v>165</v>
      </c>
      <c r="F139" s="7" t="s">
        <v>1196</v>
      </c>
      <c r="G139" s="9">
        <v>25668</v>
      </c>
      <c r="H139" s="9">
        <v>40198</v>
      </c>
      <c r="I139" s="9" t="s">
        <v>1233</v>
      </c>
      <c r="J139" s="31">
        <v>59112</v>
      </c>
      <c r="K139" s="8">
        <v>3</v>
      </c>
      <c r="L139" s="28">
        <v>0.08</v>
      </c>
    </row>
    <row r="140" spans="1:12" x14ac:dyDescent="0.25">
      <c r="A140" s="8">
        <v>139</v>
      </c>
      <c r="B140" s="7" t="s">
        <v>1434</v>
      </c>
      <c r="C140" s="7" t="s">
        <v>794</v>
      </c>
      <c r="D140" s="8" t="s">
        <v>799</v>
      </c>
      <c r="E140" s="7" t="s">
        <v>165</v>
      </c>
      <c r="F140" s="7" t="s">
        <v>1196</v>
      </c>
      <c r="G140" s="9">
        <v>27975</v>
      </c>
      <c r="H140" s="9">
        <v>37641</v>
      </c>
      <c r="I140" s="9" t="s">
        <v>1233</v>
      </c>
      <c r="J140" s="31">
        <v>38364</v>
      </c>
      <c r="K140" s="8">
        <v>5</v>
      </c>
      <c r="L140" s="28">
        <v>0.15</v>
      </c>
    </row>
    <row r="141" spans="1:12" x14ac:dyDescent="0.25">
      <c r="A141" s="8">
        <v>140</v>
      </c>
      <c r="B141" s="7" t="s">
        <v>1435</v>
      </c>
      <c r="C141" s="7" t="s">
        <v>793</v>
      </c>
      <c r="D141" s="8" t="s">
        <v>799</v>
      </c>
      <c r="E141" s="7" t="s">
        <v>165</v>
      </c>
      <c r="F141" s="7" t="s">
        <v>1196</v>
      </c>
      <c r="G141" s="9">
        <v>31264</v>
      </c>
      <c r="H141" s="9">
        <v>39138</v>
      </c>
      <c r="I141" s="9">
        <v>39611</v>
      </c>
      <c r="J141" s="31">
        <v>18006</v>
      </c>
      <c r="K141" s="8">
        <v>4</v>
      </c>
      <c r="L141" s="28">
        <v>0.12</v>
      </c>
    </row>
    <row r="142" spans="1:12" x14ac:dyDescent="0.25">
      <c r="A142" s="8">
        <v>141</v>
      </c>
      <c r="B142" s="7" t="s">
        <v>1436</v>
      </c>
      <c r="C142" s="7" t="s">
        <v>796</v>
      </c>
      <c r="D142" s="8" t="s">
        <v>799</v>
      </c>
      <c r="E142" s="7" t="s">
        <v>165</v>
      </c>
      <c r="F142" s="7" t="s">
        <v>1196</v>
      </c>
      <c r="G142" s="9">
        <v>30566</v>
      </c>
      <c r="H142" s="9">
        <v>37288</v>
      </c>
      <c r="I142" s="9">
        <v>39511</v>
      </c>
      <c r="J142" s="31">
        <v>50976</v>
      </c>
      <c r="K142" s="8">
        <v>3</v>
      </c>
      <c r="L142" s="28">
        <v>0.08</v>
      </c>
    </row>
    <row r="143" spans="1:12" x14ac:dyDescent="0.25">
      <c r="A143" s="8">
        <v>142</v>
      </c>
      <c r="B143" s="7" t="s">
        <v>1437</v>
      </c>
      <c r="C143" s="7" t="s">
        <v>793</v>
      </c>
      <c r="D143" s="8" t="s">
        <v>799</v>
      </c>
      <c r="E143" s="7" t="s">
        <v>165</v>
      </c>
      <c r="F143" s="7" t="s">
        <v>1196</v>
      </c>
      <c r="G143" s="9">
        <v>31075</v>
      </c>
      <c r="H143" s="9">
        <v>38753</v>
      </c>
      <c r="I143" s="9" t="s">
        <v>1233</v>
      </c>
      <c r="J143" s="31">
        <v>26892</v>
      </c>
      <c r="K143" s="8">
        <v>4</v>
      </c>
      <c r="L143" s="28">
        <v>0.12</v>
      </c>
    </row>
    <row r="144" spans="1:12" x14ac:dyDescent="0.25">
      <c r="A144" s="8">
        <v>143</v>
      </c>
      <c r="B144" s="7" t="s">
        <v>1438</v>
      </c>
      <c r="C144" s="7" t="s">
        <v>793</v>
      </c>
      <c r="D144" s="8" t="s">
        <v>799</v>
      </c>
      <c r="E144" s="7" t="s">
        <v>165</v>
      </c>
      <c r="F144" s="7" t="s">
        <v>1196</v>
      </c>
      <c r="G144" s="13">
        <v>32792</v>
      </c>
      <c r="H144" s="13">
        <v>40236</v>
      </c>
      <c r="I144" s="9" t="s">
        <v>1233</v>
      </c>
      <c r="J144" s="31">
        <v>54996</v>
      </c>
      <c r="K144" s="8">
        <v>4</v>
      </c>
      <c r="L144" s="28">
        <v>0.12</v>
      </c>
    </row>
    <row r="145" spans="1:12" x14ac:dyDescent="0.25">
      <c r="A145" s="8">
        <v>144</v>
      </c>
      <c r="B145" s="7" t="s">
        <v>1439</v>
      </c>
      <c r="C145" s="7" t="s">
        <v>795</v>
      </c>
      <c r="D145" s="8" t="s">
        <v>799</v>
      </c>
      <c r="E145" s="7" t="s">
        <v>165</v>
      </c>
      <c r="F145" s="7" t="s">
        <v>1197</v>
      </c>
      <c r="G145" s="9">
        <v>27669</v>
      </c>
      <c r="H145" s="9">
        <v>39144</v>
      </c>
      <c r="I145" s="9">
        <v>39817</v>
      </c>
      <c r="J145" s="31">
        <v>54048</v>
      </c>
      <c r="K145" s="8">
        <v>5</v>
      </c>
      <c r="L145" s="28">
        <v>0.15</v>
      </c>
    </row>
    <row r="146" spans="1:12" x14ac:dyDescent="0.25">
      <c r="A146" s="8">
        <v>145</v>
      </c>
      <c r="B146" s="7" t="s">
        <v>1440</v>
      </c>
      <c r="C146" s="7" t="s">
        <v>794</v>
      </c>
      <c r="D146" s="8" t="s">
        <v>799</v>
      </c>
      <c r="E146" s="7" t="s">
        <v>165</v>
      </c>
      <c r="F146" s="7" t="s">
        <v>1196</v>
      </c>
      <c r="G146" s="9">
        <v>31944</v>
      </c>
      <c r="H146" s="9">
        <v>39154</v>
      </c>
      <c r="I146" s="9" t="s">
        <v>1233</v>
      </c>
      <c r="J146" s="31">
        <v>31632</v>
      </c>
      <c r="K146" s="8">
        <v>4</v>
      </c>
      <c r="L146" s="28">
        <v>0.12</v>
      </c>
    </row>
    <row r="147" spans="1:12" x14ac:dyDescent="0.25">
      <c r="A147" s="8">
        <v>146</v>
      </c>
      <c r="B147" s="7" t="s">
        <v>1441</v>
      </c>
      <c r="C147" s="7" t="s">
        <v>1228</v>
      </c>
      <c r="D147" s="8" t="s">
        <v>799</v>
      </c>
      <c r="E147" s="7" t="s">
        <v>165</v>
      </c>
      <c r="F147" s="7" t="s">
        <v>1196</v>
      </c>
      <c r="G147" s="9">
        <v>31337</v>
      </c>
      <c r="H147" s="9">
        <v>38788</v>
      </c>
      <c r="I147" s="9">
        <v>39128</v>
      </c>
      <c r="J147" s="31">
        <v>45300</v>
      </c>
      <c r="K147" s="8">
        <v>5</v>
      </c>
      <c r="L147" s="28">
        <v>0.15</v>
      </c>
    </row>
    <row r="148" spans="1:12" x14ac:dyDescent="0.25">
      <c r="A148" s="8">
        <v>147</v>
      </c>
      <c r="B148" s="7" t="s">
        <v>1442</v>
      </c>
      <c r="C148" s="7" t="s">
        <v>1229</v>
      </c>
      <c r="D148" s="8" t="s">
        <v>799</v>
      </c>
      <c r="E148" s="7" t="s">
        <v>165</v>
      </c>
      <c r="F148" s="7" t="s">
        <v>1196</v>
      </c>
      <c r="G148" s="9">
        <v>28428</v>
      </c>
      <c r="H148" s="9">
        <v>39893</v>
      </c>
      <c r="I148" s="9">
        <v>41263</v>
      </c>
      <c r="J148" s="31">
        <v>18892.8</v>
      </c>
      <c r="K148" s="8">
        <v>3</v>
      </c>
      <c r="L148" s="28">
        <v>0.08</v>
      </c>
    </row>
    <row r="149" spans="1:12" x14ac:dyDescent="0.25">
      <c r="A149" s="8">
        <v>148</v>
      </c>
      <c r="B149" s="7" t="s">
        <v>1443</v>
      </c>
      <c r="C149" s="7" t="s">
        <v>791</v>
      </c>
      <c r="D149" s="8" t="s">
        <v>799</v>
      </c>
      <c r="E149" s="7" t="s">
        <v>165</v>
      </c>
      <c r="F149" s="7" t="s">
        <v>1197</v>
      </c>
      <c r="G149" s="9">
        <v>26698</v>
      </c>
      <c r="H149" s="9">
        <v>40259</v>
      </c>
      <c r="I149" s="9" t="s">
        <v>1233</v>
      </c>
      <c r="J149" s="31">
        <v>54852</v>
      </c>
      <c r="K149" s="8">
        <v>3</v>
      </c>
      <c r="L149" s="28">
        <v>0.08</v>
      </c>
    </row>
    <row r="150" spans="1:12" x14ac:dyDescent="0.25">
      <c r="A150" s="8">
        <v>149</v>
      </c>
      <c r="B150" s="7" t="s">
        <v>1444</v>
      </c>
      <c r="C150" s="7" t="s">
        <v>791</v>
      </c>
      <c r="D150" s="8" t="s">
        <v>799</v>
      </c>
      <c r="E150" s="7" t="s">
        <v>165</v>
      </c>
      <c r="F150" s="7" t="s">
        <v>1196</v>
      </c>
      <c r="G150" s="9">
        <v>32072</v>
      </c>
      <c r="H150" s="9">
        <v>41014</v>
      </c>
      <c r="I150" s="9" t="s">
        <v>1233</v>
      </c>
      <c r="J150" s="31">
        <v>40932</v>
      </c>
      <c r="K150" s="8">
        <v>4</v>
      </c>
      <c r="L150" s="28">
        <v>0.12</v>
      </c>
    </row>
    <row r="151" spans="1:12" x14ac:dyDescent="0.25">
      <c r="A151" s="8">
        <v>150</v>
      </c>
      <c r="B151" s="7" t="s">
        <v>1445</v>
      </c>
      <c r="C151" s="7" t="s">
        <v>1228</v>
      </c>
      <c r="D151" s="8" t="s">
        <v>799</v>
      </c>
      <c r="E151" s="7" t="s">
        <v>165</v>
      </c>
      <c r="F151" s="7" t="s">
        <v>1196</v>
      </c>
      <c r="G151" s="9">
        <v>31587</v>
      </c>
      <c r="H151" s="9">
        <v>39199</v>
      </c>
      <c r="I151" s="9" t="s">
        <v>1233</v>
      </c>
      <c r="J151" s="31">
        <v>38208</v>
      </c>
      <c r="K151" s="8" t="s">
        <v>1233</v>
      </c>
      <c r="L151" s="28">
        <v>0</v>
      </c>
    </row>
    <row r="152" spans="1:12" x14ac:dyDescent="0.25">
      <c r="A152" s="8">
        <v>151</v>
      </c>
      <c r="B152" s="7" t="s">
        <v>1446</v>
      </c>
      <c r="C152" s="7" t="s">
        <v>791</v>
      </c>
      <c r="D152" s="8" t="s">
        <v>799</v>
      </c>
      <c r="E152" s="7" t="s">
        <v>165</v>
      </c>
      <c r="F152" s="7" t="s">
        <v>1196</v>
      </c>
      <c r="G152" s="9">
        <v>28748</v>
      </c>
      <c r="H152" s="9">
        <v>36263</v>
      </c>
      <c r="I152" s="9">
        <v>39837</v>
      </c>
      <c r="J152" s="31">
        <v>46521.599999999999</v>
      </c>
      <c r="K152" s="8">
        <v>4</v>
      </c>
      <c r="L152" s="28">
        <v>0.12</v>
      </c>
    </row>
    <row r="153" spans="1:12" x14ac:dyDescent="0.25">
      <c r="A153" s="8">
        <v>152</v>
      </c>
      <c r="B153" s="7" t="s">
        <v>1447</v>
      </c>
      <c r="C153" s="7" t="s">
        <v>794</v>
      </c>
      <c r="D153" s="8" t="s">
        <v>799</v>
      </c>
      <c r="E153" s="7" t="s">
        <v>165</v>
      </c>
      <c r="F153" s="7" t="s">
        <v>1196</v>
      </c>
      <c r="G153" s="9">
        <v>26123</v>
      </c>
      <c r="H153" s="9">
        <v>36643</v>
      </c>
      <c r="I153" s="9">
        <v>39789</v>
      </c>
      <c r="J153" s="31">
        <v>85656</v>
      </c>
      <c r="K153" s="8">
        <v>2</v>
      </c>
      <c r="L153" s="28">
        <v>0.04</v>
      </c>
    </row>
    <row r="154" spans="1:12" x14ac:dyDescent="0.25">
      <c r="A154" s="8">
        <v>153</v>
      </c>
      <c r="B154" s="7" t="s">
        <v>1448</v>
      </c>
      <c r="C154" s="7" t="s">
        <v>1229</v>
      </c>
      <c r="D154" s="8" t="s">
        <v>799</v>
      </c>
      <c r="E154" s="7" t="s">
        <v>165</v>
      </c>
      <c r="F154" s="7" t="s">
        <v>1196</v>
      </c>
      <c r="G154" s="9">
        <v>32819</v>
      </c>
      <c r="H154" s="9">
        <v>40299</v>
      </c>
      <c r="I154" s="9" t="s">
        <v>1233</v>
      </c>
      <c r="J154" s="31">
        <v>39402</v>
      </c>
      <c r="K154" s="8">
        <v>2</v>
      </c>
      <c r="L154" s="28">
        <v>0.04</v>
      </c>
    </row>
    <row r="155" spans="1:12" x14ac:dyDescent="0.25">
      <c r="A155" s="8">
        <v>154</v>
      </c>
      <c r="B155" s="7" t="s">
        <v>1449</v>
      </c>
      <c r="C155" s="7" t="s">
        <v>793</v>
      </c>
      <c r="D155" s="8" t="s">
        <v>799</v>
      </c>
      <c r="E155" s="7" t="s">
        <v>165</v>
      </c>
      <c r="F155" s="7" t="s">
        <v>1196</v>
      </c>
      <c r="G155" s="9">
        <v>25154</v>
      </c>
      <c r="H155" s="9">
        <v>35939</v>
      </c>
      <c r="I155" s="9">
        <v>39009</v>
      </c>
      <c r="J155" s="31">
        <v>30144</v>
      </c>
      <c r="K155" s="8">
        <v>5</v>
      </c>
      <c r="L155" s="28">
        <v>0.15</v>
      </c>
    </row>
    <row r="156" spans="1:12" x14ac:dyDescent="0.25">
      <c r="A156" s="8">
        <v>155</v>
      </c>
      <c r="B156" s="7" t="s">
        <v>1450</v>
      </c>
      <c r="C156" s="7" t="s">
        <v>791</v>
      </c>
      <c r="D156" s="8" t="s">
        <v>799</v>
      </c>
      <c r="E156" s="7" t="s">
        <v>165</v>
      </c>
      <c r="F156" s="7" t="s">
        <v>1196</v>
      </c>
      <c r="G156" s="9">
        <v>27752</v>
      </c>
      <c r="H156" s="9">
        <v>38135</v>
      </c>
      <c r="I156" s="9">
        <v>39903</v>
      </c>
      <c r="J156" s="31">
        <v>78672</v>
      </c>
      <c r="K156" s="8" t="s">
        <v>1233</v>
      </c>
      <c r="L156" s="28">
        <v>0</v>
      </c>
    </row>
    <row r="157" spans="1:12" x14ac:dyDescent="0.25">
      <c r="A157" s="8">
        <v>156</v>
      </c>
      <c r="B157" s="7" t="s">
        <v>1451</v>
      </c>
      <c r="C157" s="7" t="s">
        <v>1229</v>
      </c>
      <c r="D157" s="8" t="s">
        <v>799</v>
      </c>
      <c r="E157" s="7" t="s">
        <v>165</v>
      </c>
      <c r="F157" s="7" t="s">
        <v>1196</v>
      </c>
      <c r="G157" s="9">
        <v>29423</v>
      </c>
      <c r="H157" s="9">
        <v>40710</v>
      </c>
      <c r="I157" s="9" t="s">
        <v>1233</v>
      </c>
      <c r="J157" s="31">
        <v>38568</v>
      </c>
      <c r="K157" s="8">
        <v>2</v>
      </c>
      <c r="L157" s="28">
        <v>0.04</v>
      </c>
    </row>
    <row r="158" spans="1:12" x14ac:dyDescent="0.25">
      <c r="A158" s="8">
        <v>157</v>
      </c>
      <c r="B158" s="7" t="s">
        <v>1452</v>
      </c>
      <c r="C158" s="7" t="s">
        <v>1229</v>
      </c>
      <c r="D158" s="8" t="s">
        <v>799</v>
      </c>
      <c r="E158" s="7" t="s">
        <v>165</v>
      </c>
      <c r="F158" s="7" t="s">
        <v>1196</v>
      </c>
      <c r="G158" s="9">
        <v>30414</v>
      </c>
      <c r="H158" s="9">
        <v>38892</v>
      </c>
      <c r="I158" s="9">
        <v>40835</v>
      </c>
      <c r="J158" s="31">
        <v>68244</v>
      </c>
      <c r="K158" s="8" t="s">
        <v>1233</v>
      </c>
      <c r="L158" s="28">
        <v>0</v>
      </c>
    </row>
    <row r="159" spans="1:12" x14ac:dyDescent="0.25">
      <c r="A159" s="8">
        <v>158</v>
      </c>
      <c r="B159" s="7" t="s">
        <v>1453</v>
      </c>
      <c r="C159" s="7" t="s">
        <v>796</v>
      </c>
      <c r="D159" s="8" t="s">
        <v>799</v>
      </c>
      <c r="E159" s="7" t="s">
        <v>165</v>
      </c>
      <c r="F159" s="7" t="s">
        <v>1196</v>
      </c>
      <c r="G159" s="9">
        <v>26633</v>
      </c>
      <c r="H159" s="9">
        <v>39654</v>
      </c>
      <c r="I159" s="9">
        <v>40925</v>
      </c>
      <c r="J159" s="31">
        <v>38832</v>
      </c>
      <c r="K159" s="8">
        <v>4</v>
      </c>
      <c r="L159" s="28">
        <v>0.12</v>
      </c>
    </row>
    <row r="160" spans="1:12" x14ac:dyDescent="0.25">
      <c r="A160" s="8">
        <v>159</v>
      </c>
      <c r="B160" s="7" t="s">
        <v>1454</v>
      </c>
      <c r="C160" s="7" t="s">
        <v>792</v>
      </c>
      <c r="D160" s="8" t="s">
        <v>799</v>
      </c>
      <c r="E160" s="7" t="s">
        <v>165</v>
      </c>
      <c r="F160" s="7" t="s">
        <v>1196</v>
      </c>
      <c r="G160" s="9">
        <v>25882</v>
      </c>
      <c r="H160" s="9">
        <v>40729</v>
      </c>
      <c r="I160" s="9" t="s">
        <v>1233</v>
      </c>
      <c r="J160" s="31">
        <v>26784</v>
      </c>
      <c r="K160" s="8">
        <v>2</v>
      </c>
      <c r="L160" s="28">
        <v>0.04</v>
      </c>
    </row>
    <row r="161" spans="1:12" x14ac:dyDescent="0.25">
      <c r="A161" s="8">
        <v>160</v>
      </c>
      <c r="B161" s="7" t="s">
        <v>1455</v>
      </c>
      <c r="C161" s="7" t="s">
        <v>1229</v>
      </c>
      <c r="D161" s="8" t="s">
        <v>799</v>
      </c>
      <c r="E161" s="7" t="s">
        <v>165</v>
      </c>
      <c r="F161" s="7" t="s">
        <v>1196</v>
      </c>
      <c r="G161" s="9">
        <v>28546</v>
      </c>
      <c r="H161" s="9">
        <v>39274</v>
      </c>
      <c r="I161" s="9">
        <v>40369</v>
      </c>
      <c r="J161" s="31">
        <v>76908</v>
      </c>
      <c r="K161" s="8">
        <v>2</v>
      </c>
      <c r="L161" s="28">
        <v>0.04</v>
      </c>
    </row>
    <row r="162" spans="1:12" x14ac:dyDescent="0.25">
      <c r="A162" s="8">
        <v>161</v>
      </c>
      <c r="B162" s="7" t="s">
        <v>1456</v>
      </c>
      <c r="C162" s="7" t="s">
        <v>1230</v>
      </c>
      <c r="D162" s="8" t="s">
        <v>799</v>
      </c>
      <c r="E162" s="7" t="s">
        <v>165</v>
      </c>
      <c r="F162" s="7" t="s">
        <v>1196</v>
      </c>
      <c r="G162" s="9">
        <v>25987</v>
      </c>
      <c r="H162" s="9">
        <v>40366</v>
      </c>
      <c r="I162" s="9">
        <v>40496</v>
      </c>
      <c r="J162" s="31">
        <v>76536</v>
      </c>
      <c r="K162" s="8">
        <v>5</v>
      </c>
      <c r="L162" s="28">
        <v>0.15</v>
      </c>
    </row>
    <row r="163" spans="1:12" x14ac:dyDescent="0.25">
      <c r="A163" s="8">
        <v>162</v>
      </c>
      <c r="B163" s="7" t="s">
        <v>1457</v>
      </c>
      <c r="C163" s="7" t="s">
        <v>1231</v>
      </c>
      <c r="D163" s="8" t="s">
        <v>799</v>
      </c>
      <c r="E163" s="7" t="s">
        <v>165</v>
      </c>
      <c r="F163" s="7" t="s">
        <v>1196</v>
      </c>
      <c r="G163" s="9">
        <v>24160</v>
      </c>
      <c r="H163" s="9">
        <v>35989</v>
      </c>
      <c r="I163" s="9">
        <v>39803</v>
      </c>
      <c r="J163" s="31">
        <v>85212</v>
      </c>
      <c r="K163" s="8">
        <v>5</v>
      </c>
      <c r="L163" s="28">
        <v>0.15</v>
      </c>
    </row>
    <row r="164" spans="1:12" x14ac:dyDescent="0.25">
      <c r="A164" s="8">
        <v>163</v>
      </c>
      <c r="B164" s="7" t="s">
        <v>1458</v>
      </c>
      <c r="C164" s="7" t="s">
        <v>1228</v>
      </c>
      <c r="D164" s="8" t="s">
        <v>799</v>
      </c>
      <c r="E164" s="7" t="s">
        <v>165</v>
      </c>
      <c r="F164" s="7" t="s">
        <v>1196</v>
      </c>
      <c r="G164" s="9">
        <v>25723</v>
      </c>
      <c r="H164" s="9">
        <v>39295</v>
      </c>
      <c r="I164" s="9" t="s">
        <v>1233</v>
      </c>
      <c r="J164" s="31">
        <v>48672</v>
      </c>
      <c r="K164" s="8">
        <v>5</v>
      </c>
      <c r="L164" s="28">
        <v>0.15</v>
      </c>
    </row>
    <row r="165" spans="1:12" x14ac:dyDescent="0.25">
      <c r="A165" s="8">
        <v>164</v>
      </c>
      <c r="B165" s="7" t="s">
        <v>1459</v>
      </c>
      <c r="C165" s="7" t="s">
        <v>793</v>
      </c>
      <c r="D165" s="8" t="s">
        <v>799</v>
      </c>
      <c r="E165" s="7" t="s">
        <v>165</v>
      </c>
      <c r="F165" s="7" t="s">
        <v>1196</v>
      </c>
      <c r="G165" s="9">
        <v>29923</v>
      </c>
      <c r="H165" s="9">
        <v>40054</v>
      </c>
      <c r="I165" s="9">
        <v>40737</v>
      </c>
      <c r="J165" s="31">
        <v>68304</v>
      </c>
      <c r="K165" s="8">
        <v>4</v>
      </c>
      <c r="L165" s="28">
        <v>0.12</v>
      </c>
    </row>
    <row r="166" spans="1:12" x14ac:dyDescent="0.25">
      <c r="A166" s="8">
        <v>165</v>
      </c>
      <c r="B166" s="7" t="s">
        <v>1460</v>
      </c>
      <c r="C166" s="7" t="s">
        <v>1231</v>
      </c>
      <c r="D166" s="8" t="s">
        <v>799</v>
      </c>
      <c r="E166" s="7" t="s">
        <v>165</v>
      </c>
      <c r="F166" s="7" t="s">
        <v>1197</v>
      </c>
      <c r="G166" s="9">
        <v>28008</v>
      </c>
      <c r="H166" s="9">
        <v>40399</v>
      </c>
      <c r="I166" s="9" t="s">
        <v>1233</v>
      </c>
      <c r="J166" s="31">
        <v>39168</v>
      </c>
      <c r="K166" s="8">
        <v>4</v>
      </c>
      <c r="L166" s="28">
        <v>0.12</v>
      </c>
    </row>
    <row r="167" spans="1:12" x14ac:dyDescent="0.25">
      <c r="A167" s="8">
        <v>166</v>
      </c>
      <c r="B167" s="7" t="s">
        <v>1461</v>
      </c>
      <c r="C167" s="7" t="s">
        <v>791</v>
      </c>
      <c r="D167" s="8" t="s">
        <v>799</v>
      </c>
      <c r="E167" s="7" t="s">
        <v>165</v>
      </c>
      <c r="F167" s="7" t="s">
        <v>1196</v>
      </c>
      <c r="G167" s="9">
        <v>28892</v>
      </c>
      <c r="H167" s="9">
        <v>39692</v>
      </c>
      <c r="I167" s="9">
        <v>41072</v>
      </c>
      <c r="J167" s="31">
        <v>42432</v>
      </c>
      <c r="K167" s="8">
        <v>5</v>
      </c>
      <c r="L167" s="28">
        <v>0.15</v>
      </c>
    </row>
    <row r="168" spans="1:12" x14ac:dyDescent="0.25">
      <c r="A168" s="8">
        <v>167</v>
      </c>
      <c r="B168" s="7" t="s">
        <v>1462</v>
      </c>
      <c r="C168" s="7" t="s">
        <v>796</v>
      </c>
      <c r="D168" s="8" t="s">
        <v>799</v>
      </c>
      <c r="E168" s="7" t="s">
        <v>165</v>
      </c>
      <c r="F168" s="7" t="s">
        <v>1196</v>
      </c>
      <c r="G168" s="9">
        <v>25695</v>
      </c>
      <c r="H168" s="9">
        <v>41177</v>
      </c>
      <c r="I168" s="9" t="s">
        <v>1233</v>
      </c>
      <c r="J168" s="31">
        <v>77412</v>
      </c>
      <c r="K168" s="8">
        <v>3</v>
      </c>
      <c r="L168" s="28">
        <v>0.08</v>
      </c>
    </row>
    <row r="169" spans="1:12" x14ac:dyDescent="0.25">
      <c r="A169" s="8">
        <v>168</v>
      </c>
      <c r="B169" s="7" t="s">
        <v>1463</v>
      </c>
      <c r="C169" s="7" t="s">
        <v>1230</v>
      </c>
      <c r="D169" s="8" t="s">
        <v>799</v>
      </c>
      <c r="E169" s="7" t="s">
        <v>165</v>
      </c>
      <c r="F169" s="7" t="s">
        <v>1197</v>
      </c>
      <c r="G169" s="9">
        <v>28283</v>
      </c>
      <c r="H169" s="9">
        <v>39326</v>
      </c>
      <c r="I169" s="9">
        <v>39746</v>
      </c>
      <c r="J169" s="31">
        <v>87480</v>
      </c>
      <c r="K169" s="8">
        <v>3</v>
      </c>
      <c r="L169" s="28">
        <v>0.08</v>
      </c>
    </row>
    <row r="170" spans="1:12" x14ac:dyDescent="0.25">
      <c r="A170" s="8">
        <v>169</v>
      </c>
      <c r="B170" s="7" t="s">
        <v>1464</v>
      </c>
      <c r="C170" s="7" t="s">
        <v>1228</v>
      </c>
      <c r="D170" s="8" t="s">
        <v>799</v>
      </c>
      <c r="E170" s="7" t="s">
        <v>165</v>
      </c>
      <c r="F170" s="7" t="s">
        <v>1197</v>
      </c>
      <c r="G170" s="9">
        <v>28450</v>
      </c>
      <c r="H170" s="9">
        <v>36414</v>
      </c>
      <c r="I170" s="9">
        <v>40994</v>
      </c>
      <c r="J170" s="31">
        <v>47616</v>
      </c>
      <c r="K170" s="8">
        <v>5</v>
      </c>
      <c r="L170" s="28">
        <v>0.15</v>
      </c>
    </row>
    <row r="171" spans="1:12" x14ac:dyDescent="0.25">
      <c r="A171" s="8">
        <v>170</v>
      </c>
      <c r="B171" s="7" t="s">
        <v>1465</v>
      </c>
      <c r="C171" s="7" t="s">
        <v>794</v>
      </c>
      <c r="D171" s="8" t="s">
        <v>799</v>
      </c>
      <c r="E171" s="7" t="s">
        <v>165</v>
      </c>
      <c r="F171" s="7" t="s">
        <v>1196</v>
      </c>
      <c r="G171" s="9">
        <v>27775</v>
      </c>
      <c r="H171" s="9">
        <v>36082</v>
      </c>
      <c r="I171" s="9">
        <v>40795</v>
      </c>
      <c r="J171" s="31">
        <v>98880</v>
      </c>
      <c r="K171" s="8">
        <v>2</v>
      </c>
      <c r="L171" s="28">
        <v>0.04</v>
      </c>
    </row>
    <row r="172" spans="1:12" x14ac:dyDescent="0.25">
      <c r="A172" s="8">
        <v>171</v>
      </c>
      <c r="B172" s="7" t="s">
        <v>1466</v>
      </c>
      <c r="C172" s="7" t="s">
        <v>1229</v>
      </c>
      <c r="D172" s="8" t="s">
        <v>799</v>
      </c>
      <c r="E172" s="7" t="s">
        <v>165</v>
      </c>
      <c r="F172" s="7" t="s">
        <v>1196</v>
      </c>
      <c r="G172" s="9">
        <v>30221</v>
      </c>
      <c r="H172" s="9">
        <v>40470</v>
      </c>
      <c r="I172" s="9" t="s">
        <v>1233</v>
      </c>
      <c r="J172" s="31">
        <v>51144</v>
      </c>
      <c r="K172" s="8">
        <v>3</v>
      </c>
      <c r="L172" s="28">
        <v>0.08</v>
      </c>
    </row>
    <row r="173" spans="1:12" x14ac:dyDescent="0.25">
      <c r="A173" s="8">
        <v>172</v>
      </c>
      <c r="B173" s="7" t="s">
        <v>1467</v>
      </c>
      <c r="C173" s="7" t="s">
        <v>792</v>
      </c>
      <c r="D173" s="8" t="s">
        <v>799</v>
      </c>
      <c r="E173" s="7" t="s">
        <v>165</v>
      </c>
      <c r="F173" s="7" t="s">
        <v>1197</v>
      </c>
      <c r="G173" s="9">
        <v>30162</v>
      </c>
      <c r="H173" s="9">
        <v>41228</v>
      </c>
      <c r="I173" s="9" t="s">
        <v>1233</v>
      </c>
      <c r="J173" s="31">
        <v>55608</v>
      </c>
      <c r="K173" s="8">
        <v>5</v>
      </c>
      <c r="L173" s="28">
        <v>0.15</v>
      </c>
    </row>
    <row r="174" spans="1:12" x14ac:dyDescent="0.25">
      <c r="A174" s="8">
        <v>173</v>
      </c>
      <c r="B174" s="7" t="s">
        <v>1468</v>
      </c>
      <c r="C174" s="7" t="s">
        <v>796</v>
      </c>
      <c r="D174" s="8" t="s">
        <v>799</v>
      </c>
      <c r="E174" s="7" t="s">
        <v>165</v>
      </c>
      <c r="F174" s="7" t="s">
        <v>1196</v>
      </c>
      <c r="G174" s="9">
        <v>29049</v>
      </c>
      <c r="H174" s="9">
        <v>39768</v>
      </c>
      <c r="I174" s="9">
        <v>40837</v>
      </c>
      <c r="J174" s="31">
        <v>47418</v>
      </c>
      <c r="K174" s="8">
        <v>5</v>
      </c>
      <c r="L174" s="28">
        <v>0.15</v>
      </c>
    </row>
    <row r="175" spans="1:12" x14ac:dyDescent="0.25">
      <c r="A175" s="8">
        <v>174</v>
      </c>
      <c r="B175" s="7" t="s">
        <v>1469</v>
      </c>
      <c r="C175" s="7" t="s">
        <v>1230</v>
      </c>
      <c r="D175" s="8" t="s">
        <v>799</v>
      </c>
      <c r="E175" s="7" t="s">
        <v>165</v>
      </c>
      <c r="F175" s="7" t="s">
        <v>1196</v>
      </c>
      <c r="G175" s="9">
        <v>26988</v>
      </c>
      <c r="H175" s="9">
        <v>41254</v>
      </c>
      <c r="I175" s="9" t="s">
        <v>1233</v>
      </c>
      <c r="J175" s="31">
        <v>97284</v>
      </c>
      <c r="K175" s="8">
        <v>5</v>
      </c>
      <c r="L175" s="28">
        <v>0.15</v>
      </c>
    </row>
    <row r="176" spans="1:12" x14ac:dyDescent="0.25">
      <c r="A176" s="8">
        <v>175</v>
      </c>
      <c r="B176" s="7" t="s">
        <v>1470</v>
      </c>
      <c r="C176" s="7" t="s">
        <v>1229</v>
      </c>
      <c r="D176" s="8" t="s">
        <v>799</v>
      </c>
      <c r="E176" s="7" t="s">
        <v>204</v>
      </c>
      <c r="F176" s="7" t="s">
        <v>1196</v>
      </c>
      <c r="G176" s="9">
        <v>29541</v>
      </c>
      <c r="H176" s="9">
        <v>39515</v>
      </c>
      <c r="I176" s="9" t="s">
        <v>1233</v>
      </c>
      <c r="J176" s="31">
        <v>107736</v>
      </c>
      <c r="K176" s="8">
        <v>4</v>
      </c>
      <c r="L176" s="28">
        <v>0.12</v>
      </c>
    </row>
    <row r="177" spans="1:12" x14ac:dyDescent="0.25">
      <c r="A177" s="8">
        <v>176</v>
      </c>
      <c r="B177" s="7" t="s">
        <v>1471</v>
      </c>
      <c r="C177" s="7" t="s">
        <v>793</v>
      </c>
      <c r="D177" s="8" t="s">
        <v>799</v>
      </c>
      <c r="E177" s="7" t="s">
        <v>204</v>
      </c>
      <c r="F177" s="7" t="s">
        <v>1196</v>
      </c>
      <c r="G177" s="9">
        <v>28578</v>
      </c>
      <c r="H177" s="9">
        <v>40263</v>
      </c>
      <c r="I177" s="9" t="s">
        <v>1233</v>
      </c>
      <c r="J177" s="31">
        <v>85428</v>
      </c>
      <c r="K177" s="8">
        <v>4</v>
      </c>
      <c r="L177" s="28">
        <v>0.12</v>
      </c>
    </row>
    <row r="178" spans="1:12" x14ac:dyDescent="0.25">
      <c r="A178" s="8">
        <v>177</v>
      </c>
      <c r="B178" s="7" t="s">
        <v>1472</v>
      </c>
      <c r="C178" s="7" t="s">
        <v>1228</v>
      </c>
      <c r="D178" s="8" t="s">
        <v>799</v>
      </c>
      <c r="E178" s="7" t="s">
        <v>204</v>
      </c>
      <c r="F178" s="7" t="s">
        <v>1196</v>
      </c>
      <c r="G178" s="9">
        <v>25626</v>
      </c>
      <c r="H178" s="9">
        <v>40690</v>
      </c>
      <c r="I178" s="9" t="s">
        <v>1233</v>
      </c>
      <c r="J178" s="31">
        <v>106968</v>
      </c>
      <c r="K178" s="8" t="s">
        <v>1233</v>
      </c>
      <c r="L178" s="28">
        <v>0</v>
      </c>
    </row>
    <row r="179" spans="1:12" x14ac:dyDescent="0.25">
      <c r="A179" s="8">
        <v>178</v>
      </c>
      <c r="B179" s="7" t="s">
        <v>1473</v>
      </c>
      <c r="C179" s="7" t="s">
        <v>1229</v>
      </c>
      <c r="D179" s="8" t="s">
        <v>799</v>
      </c>
      <c r="E179" s="7" t="s">
        <v>204</v>
      </c>
      <c r="F179" s="7" t="s">
        <v>1196</v>
      </c>
      <c r="G179" s="9">
        <v>25737</v>
      </c>
      <c r="H179" s="9">
        <v>36673</v>
      </c>
      <c r="I179" s="9">
        <v>37248</v>
      </c>
      <c r="J179" s="31">
        <v>83292</v>
      </c>
      <c r="K179" s="8">
        <v>4</v>
      </c>
      <c r="L179" s="28">
        <v>0.12</v>
      </c>
    </row>
    <row r="180" spans="1:12" x14ac:dyDescent="0.25">
      <c r="A180" s="8">
        <v>179</v>
      </c>
      <c r="B180" s="7" t="s">
        <v>1474</v>
      </c>
      <c r="C180" s="7" t="s">
        <v>792</v>
      </c>
      <c r="D180" s="8" t="s">
        <v>799</v>
      </c>
      <c r="E180" s="7" t="s">
        <v>204</v>
      </c>
      <c r="F180" s="7" t="s">
        <v>1197</v>
      </c>
      <c r="G180" s="9">
        <v>25450</v>
      </c>
      <c r="H180" s="9">
        <v>37043</v>
      </c>
      <c r="I180" s="9">
        <v>41063</v>
      </c>
      <c r="J180" s="31">
        <v>54180</v>
      </c>
      <c r="K180" s="8" t="s">
        <v>1233</v>
      </c>
      <c r="L180" s="28">
        <v>0</v>
      </c>
    </row>
    <row r="181" spans="1:12" x14ac:dyDescent="0.25">
      <c r="A181" s="8">
        <v>180</v>
      </c>
      <c r="B181" s="7" t="s">
        <v>1475</v>
      </c>
      <c r="C181" s="7" t="s">
        <v>795</v>
      </c>
      <c r="D181" s="8" t="s">
        <v>799</v>
      </c>
      <c r="E181" s="7" t="s">
        <v>204</v>
      </c>
      <c r="F181" s="7" t="s">
        <v>1197</v>
      </c>
      <c r="G181" s="9">
        <v>26884</v>
      </c>
      <c r="H181" s="9">
        <v>37505</v>
      </c>
      <c r="I181" s="9">
        <v>40595</v>
      </c>
      <c r="J181" s="31">
        <v>62160</v>
      </c>
      <c r="K181" s="8" t="s">
        <v>1233</v>
      </c>
      <c r="L181" s="28">
        <v>0</v>
      </c>
    </row>
    <row r="182" spans="1:12" x14ac:dyDescent="0.25">
      <c r="A182" s="8">
        <v>181</v>
      </c>
      <c r="B182" s="7" t="s">
        <v>1476</v>
      </c>
      <c r="C182" s="7" t="s">
        <v>796</v>
      </c>
      <c r="D182" s="8" t="s">
        <v>799</v>
      </c>
      <c r="E182" s="7" t="s">
        <v>204</v>
      </c>
      <c r="F182" s="7" t="s">
        <v>1196</v>
      </c>
      <c r="G182" s="9">
        <v>27361</v>
      </c>
      <c r="H182" s="9">
        <v>37946</v>
      </c>
      <c r="I182" s="9">
        <v>39645</v>
      </c>
      <c r="J182" s="31">
        <v>102156</v>
      </c>
      <c r="K182" s="8">
        <v>5</v>
      </c>
      <c r="L182" s="28">
        <v>0.15</v>
      </c>
    </row>
    <row r="183" spans="1:12" x14ac:dyDescent="0.25">
      <c r="A183" s="8">
        <v>182</v>
      </c>
      <c r="B183" s="7" t="s">
        <v>1477</v>
      </c>
      <c r="C183" s="7" t="s">
        <v>796</v>
      </c>
      <c r="D183" s="8" t="s">
        <v>799</v>
      </c>
      <c r="E183" s="7" t="s">
        <v>204</v>
      </c>
      <c r="F183" s="7" t="s">
        <v>1196</v>
      </c>
      <c r="G183" s="9">
        <v>29740</v>
      </c>
      <c r="H183" s="9">
        <v>36519</v>
      </c>
      <c r="I183" s="9">
        <v>41226</v>
      </c>
      <c r="J183" s="31">
        <v>74232</v>
      </c>
      <c r="K183" s="8">
        <v>5</v>
      </c>
      <c r="L183" s="28">
        <v>0.15</v>
      </c>
    </row>
    <row r="184" spans="1:12" x14ac:dyDescent="0.25">
      <c r="A184" s="8">
        <v>183</v>
      </c>
      <c r="B184" s="7" t="s">
        <v>1478</v>
      </c>
      <c r="C184" s="7" t="s">
        <v>1231</v>
      </c>
      <c r="D184" s="8" t="s">
        <v>799</v>
      </c>
      <c r="E184" s="7" t="s">
        <v>213</v>
      </c>
      <c r="F184" s="7" t="s">
        <v>1196</v>
      </c>
      <c r="G184" s="9">
        <v>27088</v>
      </c>
      <c r="H184" s="9">
        <v>40918</v>
      </c>
      <c r="I184" s="9" t="s">
        <v>1233</v>
      </c>
      <c r="J184" s="31">
        <v>68280</v>
      </c>
      <c r="K184" s="8">
        <v>5</v>
      </c>
      <c r="L184" s="28">
        <v>0.15</v>
      </c>
    </row>
    <row r="185" spans="1:12" x14ac:dyDescent="0.25">
      <c r="A185" s="8">
        <v>184</v>
      </c>
      <c r="B185" s="7" t="s">
        <v>1479</v>
      </c>
      <c r="C185" s="7" t="s">
        <v>796</v>
      </c>
      <c r="D185" s="8" t="s">
        <v>799</v>
      </c>
      <c r="E185" s="7" t="s">
        <v>213</v>
      </c>
      <c r="F185" s="7" t="s">
        <v>1196</v>
      </c>
      <c r="G185" s="9">
        <v>31277</v>
      </c>
      <c r="H185" s="9">
        <v>40936</v>
      </c>
      <c r="I185" s="9" t="s">
        <v>1233</v>
      </c>
      <c r="J185" s="31">
        <v>63528</v>
      </c>
      <c r="K185" s="8">
        <v>4</v>
      </c>
      <c r="L185" s="28">
        <v>0.12</v>
      </c>
    </row>
    <row r="186" spans="1:12" x14ac:dyDescent="0.25">
      <c r="A186" s="8">
        <v>185</v>
      </c>
      <c r="B186" s="7" t="s">
        <v>1480</v>
      </c>
      <c r="C186" s="7" t="s">
        <v>792</v>
      </c>
      <c r="D186" s="8" t="s">
        <v>799</v>
      </c>
      <c r="E186" s="7" t="s">
        <v>213</v>
      </c>
      <c r="F186" s="7" t="s">
        <v>1197</v>
      </c>
      <c r="G186" s="9">
        <v>24889</v>
      </c>
      <c r="H186" s="9">
        <v>39092</v>
      </c>
      <c r="I186" s="9">
        <v>39293</v>
      </c>
      <c r="J186" s="31">
        <v>88788</v>
      </c>
      <c r="K186" s="8">
        <v>3</v>
      </c>
      <c r="L186" s="28">
        <v>0.08</v>
      </c>
    </row>
    <row r="187" spans="1:12" x14ac:dyDescent="0.25">
      <c r="A187" s="8">
        <v>186</v>
      </c>
      <c r="B187" s="7" t="s">
        <v>1481</v>
      </c>
      <c r="C187" s="7" t="s">
        <v>1230</v>
      </c>
      <c r="D187" s="8" t="s">
        <v>799</v>
      </c>
      <c r="E187" s="7" t="s">
        <v>213</v>
      </c>
      <c r="F187" s="7" t="s">
        <v>1196</v>
      </c>
      <c r="G187" s="9">
        <v>31948</v>
      </c>
      <c r="H187" s="9">
        <v>39106</v>
      </c>
      <c r="I187" s="9" t="s">
        <v>1233</v>
      </c>
      <c r="J187" s="31">
        <v>54600</v>
      </c>
      <c r="K187" s="8">
        <v>3</v>
      </c>
      <c r="L187" s="28">
        <v>0.08</v>
      </c>
    </row>
    <row r="188" spans="1:12" x14ac:dyDescent="0.25">
      <c r="A188" s="8">
        <v>187</v>
      </c>
      <c r="B188" s="7" t="s">
        <v>1482</v>
      </c>
      <c r="C188" s="7" t="s">
        <v>1229</v>
      </c>
      <c r="D188" s="8" t="s">
        <v>799</v>
      </c>
      <c r="E188" s="7" t="s">
        <v>213</v>
      </c>
      <c r="F188" s="7" t="s">
        <v>1197</v>
      </c>
      <c r="G188" s="9">
        <v>30378</v>
      </c>
      <c r="H188" s="9">
        <v>38738</v>
      </c>
      <c r="I188" s="9" t="s">
        <v>1233</v>
      </c>
      <c r="J188" s="31">
        <v>50580</v>
      </c>
      <c r="K188" s="8">
        <v>5</v>
      </c>
      <c r="L188" s="28">
        <v>0.15</v>
      </c>
    </row>
    <row r="189" spans="1:12" x14ac:dyDescent="0.25">
      <c r="A189" s="8">
        <v>188</v>
      </c>
      <c r="B189" s="7" t="s">
        <v>1483</v>
      </c>
      <c r="C189" s="7" t="s">
        <v>1231</v>
      </c>
      <c r="D189" s="8" t="s">
        <v>799</v>
      </c>
      <c r="E189" s="7" t="s">
        <v>213</v>
      </c>
      <c r="F189" s="7" t="s">
        <v>1196</v>
      </c>
      <c r="G189" s="9">
        <v>25752</v>
      </c>
      <c r="H189" s="9">
        <v>35801</v>
      </c>
      <c r="I189" s="9">
        <v>39686</v>
      </c>
      <c r="J189" s="31">
        <v>94284</v>
      </c>
      <c r="K189" s="8" t="s">
        <v>1233</v>
      </c>
      <c r="L189" s="28">
        <v>0</v>
      </c>
    </row>
    <row r="190" spans="1:12" x14ac:dyDescent="0.25">
      <c r="A190" s="8">
        <v>189</v>
      </c>
      <c r="B190" s="7" t="s">
        <v>1484</v>
      </c>
      <c r="C190" s="7" t="s">
        <v>793</v>
      </c>
      <c r="D190" s="8" t="s">
        <v>799</v>
      </c>
      <c r="E190" s="7" t="s">
        <v>213</v>
      </c>
      <c r="F190" s="7" t="s">
        <v>1197</v>
      </c>
      <c r="G190" s="9">
        <v>27397</v>
      </c>
      <c r="H190" s="9">
        <v>35807</v>
      </c>
      <c r="I190" s="9">
        <v>41022</v>
      </c>
      <c r="J190" s="31">
        <v>58602</v>
      </c>
      <c r="K190" s="8">
        <v>5</v>
      </c>
      <c r="L190" s="28">
        <v>0.15</v>
      </c>
    </row>
    <row r="191" spans="1:12" x14ac:dyDescent="0.25">
      <c r="A191" s="8">
        <v>190</v>
      </c>
      <c r="B191" s="7" t="s">
        <v>1485</v>
      </c>
      <c r="C191" s="7" t="s">
        <v>1230</v>
      </c>
      <c r="D191" s="8" t="s">
        <v>799</v>
      </c>
      <c r="E191" s="7" t="s">
        <v>213</v>
      </c>
      <c r="F191" s="7" t="s">
        <v>1196</v>
      </c>
      <c r="G191" s="9">
        <v>28614</v>
      </c>
      <c r="H191" s="9">
        <v>36177</v>
      </c>
      <c r="I191" s="9">
        <v>39112</v>
      </c>
      <c r="J191" s="31">
        <v>26004</v>
      </c>
      <c r="K191" s="8">
        <v>2</v>
      </c>
      <c r="L191" s="28">
        <v>0.04</v>
      </c>
    </row>
    <row r="192" spans="1:12" x14ac:dyDescent="0.25">
      <c r="A192" s="8">
        <v>191</v>
      </c>
      <c r="B192" s="7" t="s">
        <v>1486</v>
      </c>
      <c r="C192" s="7" t="s">
        <v>1230</v>
      </c>
      <c r="D192" s="8" t="s">
        <v>799</v>
      </c>
      <c r="E192" s="7" t="s">
        <v>213</v>
      </c>
      <c r="F192" s="7" t="s">
        <v>1196</v>
      </c>
      <c r="G192" s="9">
        <v>26990</v>
      </c>
      <c r="H192" s="9">
        <v>36535</v>
      </c>
      <c r="I192" s="9">
        <v>36596</v>
      </c>
      <c r="J192" s="31">
        <v>91430.399999999994</v>
      </c>
      <c r="K192" s="8">
        <v>4</v>
      </c>
      <c r="L192" s="28">
        <v>0.12</v>
      </c>
    </row>
    <row r="193" spans="1:12" x14ac:dyDescent="0.25">
      <c r="A193" s="8">
        <v>192</v>
      </c>
      <c r="B193" s="7" t="s">
        <v>1487</v>
      </c>
      <c r="C193" s="7" t="s">
        <v>795</v>
      </c>
      <c r="D193" s="8" t="s">
        <v>799</v>
      </c>
      <c r="E193" s="7" t="s">
        <v>213</v>
      </c>
      <c r="F193" s="7" t="s">
        <v>1196</v>
      </c>
      <c r="G193" s="9">
        <v>29112</v>
      </c>
      <c r="H193" s="9">
        <v>37634</v>
      </c>
      <c r="I193" s="9">
        <v>38330</v>
      </c>
      <c r="J193" s="31">
        <v>73644</v>
      </c>
      <c r="K193" s="8">
        <v>3</v>
      </c>
      <c r="L193" s="28">
        <v>0.08</v>
      </c>
    </row>
    <row r="194" spans="1:12" x14ac:dyDescent="0.25">
      <c r="A194" s="8">
        <v>193</v>
      </c>
      <c r="B194" s="7" t="s">
        <v>1488</v>
      </c>
      <c r="C194" s="7" t="s">
        <v>1231</v>
      </c>
      <c r="D194" s="8" t="s">
        <v>799</v>
      </c>
      <c r="E194" s="7" t="s">
        <v>213</v>
      </c>
      <c r="F194" s="7" t="s">
        <v>1196</v>
      </c>
      <c r="G194" s="9">
        <v>31164</v>
      </c>
      <c r="H194" s="9">
        <v>39472</v>
      </c>
      <c r="I194" s="9">
        <v>40149</v>
      </c>
      <c r="J194" s="31">
        <v>49272</v>
      </c>
      <c r="K194" s="8">
        <v>3</v>
      </c>
      <c r="L194" s="28">
        <v>0.08</v>
      </c>
    </row>
    <row r="195" spans="1:12" x14ac:dyDescent="0.25">
      <c r="A195" s="8">
        <v>194</v>
      </c>
      <c r="B195" s="7" t="s">
        <v>1489</v>
      </c>
      <c r="C195" s="7" t="s">
        <v>792</v>
      </c>
      <c r="D195" s="8" t="s">
        <v>799</v>
      </c>
      <c r="E195" s="7" t="s">
        <v>213</v>
      </c>
      <c r="F195" s="7" t="s">
        <v>1196</v>
      </c>
      <c r="G195" s="9">
        <v>25869</v>
      </c>
      <c r="H195" s="9">
        <v>39472</v>
      </c>
      <c r="I195" s="9" t="s">
        <v>1233</v>
      </c>
      <c r="J195" s="31">
        <v>105312</v>
      </c>
      <c r="K195" s="8" t="s">
        <v>1233</v>
      </c>
      <c r="L195" s="28">
        <v>0</v>
      </c>
    </row>
    <row r="196" spans="1:12" x14ac:dyDescent="0.25">
      <c r="A196" s="8">
        <v>195</v>
      </c>
      <c r="B196" s="7" t="s">
        <v>1490</v>
      </c>
      <c r="C196" s="7" t="s">
        <v>1231</v>
      </c>
      <c r="D196" s="8" t="s">
        <v>799</v>
      </c>
      <c r="E196" s="7" t="s">
        <v>213</v>
      </c>
      <c r="F196" s="7" t="s">
        <v>1196</v>
      </c>
      <c r="G196" s="9">
        <v>31064</v>
      </c>
      <c r="H196" s="9">
        <v>38733</v>
      </c>
      <c r="I196" s="9">
        <v>41260</v>
      </c>
      <c r="J196" s="31">
        <v>82452</v>
      </c>
      <c r="K196" s="8">
        <v>4</v>
      </c>
      <c r="L196" s="28">
        <v>0.12</v>
      </c>
    </row>
    <row r="197" spans="1:12" x14ac:dyDescent="0.25">
      <c r="A197" s="8">
        <v>196</v>
      </c>
      <c r="B197" s="7" t="s">
        <v>1491</v>
      </c>
      <c r="C197" s="7" t="s">
        <v>1230</v>
      </c>
      <c r="D197" s="8" t="s">
        <v>799</v>
      </c>
      <c r="E197" s="7" t="s">
        <v>213</v>
      </c>
      <c r="F197" s="7" t="s">
        <v>1196</v>
      </c>
      <c r="G197" s="9">
        <v>29003</v>
      </c>
      <c r="H197" s="9">
        <v>39087</v>
      </c>
      <c r="I197" s="9">
        <v>39656</v>
      </c>
      <c r="J197" s="31">
        <v>17299.2</v>
      </c>
      <c r="K197" s="8">
        <v>4</v>
      </c>
      <c r="L197" s="28">
        <v>0.12</v>
      </c>
    </row>
    <row r="198" spans="1:12" x14ac:dyDescent="0.25">
      <c r="A198" s="8">
        <v>197</v>
      </c>
      <c r="B198" s="7" t="s">
        <v>1492</v>
      </c>
      <c r="C198" s="7" t="s">
        <v>1228</v>
      </c>
      <c r="D198" s="8" t="s">
        <v>799</v>
      </c>
      <c r="E198" s="7" t="s">
        <v>213</v>
      </c>
      <c r="F198" s="7" t="s">
        <v>1197</v>
      </c>
      <c r="G198" s="9">
        <v>32334</v>
      </c>
      <c r="H198" s="9">
        <v>39455</v>
      </c>
      <c r="I198" s="9" t="s">
        <v>1233</v>
      </c>
      <c r="J198" s="31">
        <v>71304</v>
      </c>
      <c r="K198" s="8">
        <v>4</v>
      </c>
      <c r="L198" s="28">
        <v>0.12</v>
      </c>
    </row>
    <row r="199" spans="1:12" x14ac:dyDescent="0.25">
      <c r="A199" s="8">
        <v>198</v>
      </c>
      <c r="B199" s="7" t="s">
        <v>1493</v>
      </c>
      <c r="C199" s="7" t="s">
        <v>795</v>
      </c>
      <c r="D199" s="8" t="s">
        <v>799</v>
      </c>
      <c r="E199" s="7" t="s">
        <v>213</v>
      </c>
      <c r="F199" s="7" t="s">
        <v>1196</v>
      </c>
      <c r="G199" s="9">
        <v>29983</v>
      </c>
      <c r="H199" s="9">
        <v>39822</v>
      </c>
      <c r="I199" s="9" t="s">
        <v>1233</v>
      </c>
      <c r="J199" s="31">
        <v>72048</v>
      </c>
      <c r="K199" s="8">
        <v>5</v>
      </c>
      <c r="L199" s="28">
        <v>0.15</v>
      </c>
    </row>
    <row r="200" spans="1:12" x14ac:dyDescent="0.25">
      <c r="A200" s="8">
        <v>199</v>
      </c>
      <c r="B200" s="7" t="s">
        <v>1494</v>
      </c>
      <c r="C200" s="7" t="s">
        <v>1228</v>
      </c>
      <c r="D200" s="8" t="s">
        <v>799</v>
      </c>
      <c r="E200" s="7" t="s">
        <v>213</v>
      </c>
      <c r="F200" s="7" t="s">
        <v>1196</v>
      </c>
      <c r="G200" s="9">
        <v>28412</v>
      </c>
      <c r="H200" s="9">
        <v>39830</v>
      </c>
      <c r="I200" s="9" t="s">
        <v>1233</v>
      </c>
      <c r="J200" s="31">
        <v>94224</v>
      </c>
      <c r="K200" s="8">
        <v>4</v>
      </c>
      <c r="L200" s="28">
        <v>0.12</v>
      </c>
    </row>
    <row r="201" spans="1:12" x14ac:dyDescent="0.25">
      <c r="A201" s="8">
        <v>200</v>
      </c>
      <c r="B201" s="7" t="s">
        <v>1495</v>
      </c>
      <c r="C201" s="7" t="s">
        <v>791</v>
      </c>
      <c r="D201" s="8" t="s">
        <v>799</v>
      </c>
      <c r="E201" s="7" t="s">
        <v>213</v>
      </c>
      <c r="F201" s="7" t="s">
        <v>1196</v>
      </c>
      <c r="G201" s="9">
        <v>29526</v>
      </c>
      <c r="H201" s="9">
        <v>40203</v>
      </c>
      <c r="I201" s="9" t="s">
        <v>1233</v>
      </c>
      <c r="J201" s="31">
        <v>42720</v>
      </c>
      <c r="K201" s="8">
        <v>5</v>
      </c>
      <c r="L201" s="28">
        <v>0.15</v>
      </c>
    </row>
    <row r="202" spans="1:12" x14ac:dyDescent="0.25">
      <c r="A202" s="8">
        <v>201</v>
      </c>
      <c r="B202" s="7" t="s">
        <v>1496</v>
      </c>
      <c r="C202" s="7" t="s">
        <v>792</v>
      </c>
      <c r="D202" s="8" t="s">
        <v>799</v>
      </c>
      <c r="E202" s="7" t="s">
        <v>213</v>
      </c>
      <c r="F202" s="7" t="s">
        <v>1197</v>
      </c>
      <c r="G202" s="9">
        <v>32731</v>
      </c>
      <c r="H202" s="9">
        <v>40574</v>
      </c>
      <c r="I202" s="9">
        <v>40654</v>
      </c>
      <c r="J202" s="31">
        <v>34108.800000000003</v>
      </c>
      <c r="K202" s="8">
        <v>4</v>
      </c>
      <c r="L202" s="28">
        <v>0.12</v>
      </c>
    </row>
    <row r="203" spans="1:12" x14ac:dyDescent="0.25">
      <c r="A203" s="8">
        <v>202</v>
      </c>
      <c r="B203" s="7" t="s">
        <v>1497</v>
      </c>
      <c r="C203" s="7" t="s">
        <v>1231</v>
      </c>
      <c r="D203" s="8" t="s">
        <v>799</v>
      </c>
      <c r="E203" s="7" t="s">
        <v>213</v>
      </c>
      <c r="F203" s="7" t="s">
        <v>1197</v>
      </c>
      <c r="G203" s="9">
        <v>26251</v>
      </c>
      <c r="H203" s="9">
        <v>40953</v>
      </c>
      <c r="I203" s="9" t="s">
        <v>1233</v>
      </c>
      <c r="J203" s="31">
        <v>72456</v>
      </c>
      <c r="K203" s="8">
        <v>4</v>
      </c>
      <c r="L203" s="28">
        <v>0.12</v>
      </c>
    </row>
    <row r="204" spans="1:12" x14ac:dyDescent="0.25">
      <c r="A204" s="8">
        <v>203</v>
      </c>
      <c r="B204" s="7" t="s">
        <v>1498</v>
      </c>
      <c r="C204" s="7" t="s">
        <v>1230</v>
      </c>
      <c r="D204" s="8" t="s">
        <v>799</v>
      </c>
      <c r="E204" s="7" t="s">
        <v>213</v>
      </c>
      <c r="F204" s="7" t="s">
        <v>1196</v>
      </c>
      <c r="G204" s="9">
        <v>26165</v>
      </c>
      <c r="H204" s="9">
        <v>35829</v>
      </c>
      <c r="I204" s="9">
        <v>40599</v>
      </c>
      <c r="J204" s="31">
        <v>35011.199999999997</v>
      </c>
      <c r="K204" s="8">
        <v>3</v>
      </c>
      <c r="L204" s="28">
        <v>0.08</v>
      </c>
    </row>
    <row r="205" spans="1:12" x14ac:dyDescent="0.25">
      <c r="A205" s="8">
        <v>204</v>
      </c>
      <c r="B205" s="7" t="s">
        <v>1499</v>
      </c>
      <c r="C205" s="7" t="s">
        <v>796</v>
      </c>
      <c r="D205" s="8" t="s">
        <v>799</v>
      </c>
      <c r="E205" s="7" t="s">
        <v>213</v>
      </c>
      <c r="F205" s="7" t="s">
        <v>1196</v>
      </c>
      <c r="G205" s="9">
        <v>27118</v>
      </c>
      <c r="H205" s="9">
        <v>35830</v>
      </c>
      <c r="I205" s="9">
        <v>38836</v>
      </c>
      <c r="J205" s="31">
        <v>42552</v>
      </c>
      <c r="K205" s="8">
        <v>5</v>
      </c>
      <c r="L205" s="28">
        <v>0.15</v>
      </c>
    </row>
    <row r="206" spans="1:12" x14ac:dyDescent="0.25">
      <c r="A206" s="8">
        <v>205</v>
      </c>
      <c r="B206" s="7" t="s">
        <v>1500</v>
      </c>
      <c r="C206" s="7" t="s">
        <v>792</v>
      </c>
      <c r="D206" s="8" t="s">
        <v>799</v>
      </c>
      <c r="E206" s="7" t="s">
        <v>213</v>
      </c>
      <c r="F206" s="7" t="s">
        <v>1196</v>
      </c>
      <c r="G206" s="9">
        <v>26363</v>
      </c>
      <c r="H206" s="9">
        <v>36198</v>
      </c>
      <c r="I206" s="9">
        <v>39003</v>
      </c>
      <c r="J206" s="31">
        <v>97680</v>
      </c>
      <c r="K206" s="8">
        <v>2</v>
      </c>
      <c r="L206" s="28">
        <v>0.04</v>
      </c>
    </row>
    <row r="207" spans="1:12" x14ac:dyDescent="0.25">
      <c r="A207" s="8">
        <v>206</v>
      </c>
      <c r="B207" s="7" t="s">
        <v>1501</v>
      </c>
      <c r="C207" s="7" t="s">
        <v>792</v>
      </c>
      <c r="D207" s="8" t="s">
        <v>799</v>
      </c>
      <c r="E207" s="7" t="s">
        <v>213</v>
      </c>
      <c r="F207" s="7" t="s">
        <v>1196</v>
      </c>
      <c r="G207" s="9">
        <v>27561</v>
      </c>
      <c r="H207" s="9">
        <v>40088</v>
      </c>
      <c r="I207" s="9">
        <v>40088</v>
      </c>
      <c r="J207" s="31">
        <v>68892</v>
      </c>
      <c r="K207" s="8">
        <v>2</v>
      </c>
      <c r="L207" s="28">
        <v>0.04</v>
      </c>
    </row>
    <row r="208" spans="1:12" x14ac:dyDescent="0.25">
      <c r="A208" s="8">
        <v>207</v>
      </c>
      <c r="B208" s="7" t="s">
        <v>1502</v>
      </c>
      <c r="C208" s="7" t="s">
        <v>791</v>
      </c>
      <c r="D208" s="8" t="s">
        <v>799</v>
      </c>
      <c r="E208" s="7" t="s">
        <v>213</v>
      </c>
      <c r="F208" s="7" t="s">
        <v>1196</v>
      </c>
      <c r="G208" s="9">
        <v>28607</v>
      </c>
      <c r="H208" s="9">
        <v>40578</v>
      </c>
      <c r="I208" s="9" t="s">
        <v>1233</v>
      </c>
      <c r="J208" s="31">
        <v>52584</v>
      </c>
      <c r="K208" s="8">
        <v>2</v>
      </c>
      <c r="L208" s="28">
        <v>0.04</v>
      </c>
    </row>
    <row r="209" spans="1:12" x14ac:dyDescent="0.25">
      <c r="A209" s="8">
        <v>208</v>
      </c>
      <c r="B209" s="7" t="s">
        <v>1503</v>
      </c>
      <c r="C209" s="7" t="s">
        <v>1228</v>
      </c>
      <c r="D209" s="8" t="s">
        <v>799</v>
      </c>
      <c r="E209" s="7" t="s">
        <v>213</v>
      </c>
      <c r="F209" s="7" t="s">
        <v>1197</v>
      </c>
      <c r="G209" s="9">
        <v>27722</v>
      </c>
      <c r="H209" s="9">
        <v>39144</v>
      </c>
      <c r="I209" s="9">
        <v>40239</v>
      </c>
      <c r="J209" s="31">
        <v>77316</v>
      </c>
      <c r="K209" s="8">
        <v>4</v>
      </c>
      <c r="L209" s="28">
        <v>0.12</v>
      </c>
    </row>
    <row r="210" spans="1:12" x14ac:dyDescent="0.25">
      <c r="A210" s="8">
        <v>209</v>
      </c>
      <c r="B210" s="7" t="s">
        <v>1504</v>
      </c>
      <c r="C210" s="7" t="s">
        <v>1230</v>
      </c>
      <c r="D210" s="8" t="s">
        <v>799</v>
      </c>
      <c r="E210" s="7" t="s">
        <v>213</v>
      </c>
      <c r="F210" s="7" t="s">
        <v>1196</v>
      </c>
      <c r="G210" s="9">
        <v>28993</v>
      </c>
      <c r="H210" s="9">
        <v>39166</v>
      </c>
      <c r="I210" s="9" t="s">
        <v>1233</v>
      </c>
      <c r="J210" s="31">
        <v>95064</v>
      </c>
      <c r="K210" s="8">
        <v>4</v>
      </c>
      <c r="L210" s="28">
        <v>0.12</v>
      </c>
    </row>
    <row r="211" spans="1:12" x14ac:dyDescent="0.25">
      <c r="A211" s="8">
        <v>210</v>
      </c>
      <c r="B211" s="7" t="s">
        <v>1505</v>
      </c>
      <c r="C211" s="7" t="s">
        <v>1229</v>
      </c>
      <c r="D211" s="8" t="s">
        <v>799</v>
      </c>
      <c r="E211" s="7" t="s">
        <v>213</v>
      </c>
      <c r="F211" s="7" t="s">
        <v>1196</v>
      </c>
      <c r="G211" s="9">
        <v>26667</v>
      </c>
      <c r="H211" s="9">
        <v>39518</v>
      </c>
      <c r="I211" s="9" t="s">
        <v>1233</v>
      </c>
      <c r="J211" s="31">
        <v>29652</v>
      </c>
      <c r="K211" s="8">
        <v>2</v>
      </c>
      <c r="L211" s="28">
        <v>0.04</v>
      </c>
    </row>
    <row r="212" spans="1:12" x14ac:dyDescent="0.25">
      <c r="A212" s="8">
        <v>211</v>
      </c>
      <c r="B212" s="7" t="s">
        <v>1506</v>
      </c>
      <c r="C212" s="7" t="s">
        <v>792</v>
      </c>
      <c r="D212" s="8" t="s">
        <v>799</v>
      </c>
      <c r="E212" s="7" t="s">
        <v>213</v>
      </c>
      <c r="F212" s="7" t="s">
        <v>1197</v>
      </c>
      <c r="G212" s="9">
        <v>31768</v>
      </c>
      <c r="H212" s="9">
        <v>39168</v>
      </c>
      <c r="I212" s="9" t="s">
        <v>1233</v>
      </c>
      <c r="J212" s="31">
        <v>29160</v>
      </c>
      <c r="K212" s="8">
        <v>3</v>
      </c>
      <c r="L212" s="28">
        <v>0.08</v>
      </c>
    </row>
    <row r="213" spans="1:12" x14ac:dyDescent="0.25">
      <c r="A213" s="8">
        <v>212</v>
      </c>
      <c r="B213" s="7" t="s">
        <v>1507</v>
      </c>
      <c r="C213" s="7" t="s">
        <v>1228</v>
      </c>
      <c r="D213" s="8" t="s">
        <v>799</v>
      </c>
      <c r="E213" s="7" t="s">
        <v>213</v>
      </c>
      <c r="F213" s="7" t="s">
        <v>1197</v>
      </c>
      <c r="G213" s="9">
        <v>28434</v>
      </c>
      <c r="H213" s="9">
        <v>39012</v>
      </c>
      <c r="I213" s="9">
        <v>39012</v>
      </c>
      <c r="J213" s="31">
        <v>26966.400000000001</v>
      </c>
      <c r="K213" s="8" t="s">
        <v>1233</v>
      </c>
      <c r="L213" s="28">
        <v>0</v>
      </c>
    </row>
    <row r="214" spans="1:12" x14ac:dyDescent="0.25">
      <c r="A214" s="8">
        <v>213</v>
      </c>
      <c r="B214" s="7" t="s">
        <v>1508</v>
      </c>
      <c r="C214" s="7" t="s">
        <v>796</v>
      </c>
      <c r="D214" s="8" t="s">
        <v>799</v>
      </c>
      <c r="E214" s="7" t="s">
        <v>213</v>
      </c>
      <c r="F214" s="7" t="s">
        <v>1196</v>
      </c>
      <c r="G214" s="9">
        <v>30666</v>
      </c>
      <c r="H214" s="9">
        <v>38798</v>
      </c>
      <c r="I214" s="9" t="s">
        <v>1233</v>
      </c>
      <c r="J214" s="31">
        <v>87772.800000000003</v>
      </c>
      <c r="K214" s="8">
        <v>5</v>
      </c>
      <c r="L214" s="28">
        <v>0.15</v>
      </c>
    </row>
    <row r="215" spans="1:12" x14ac:dyDescent="0.25">
      <c r="A215" s="8">
        <v>214</v>
      </c>
      <c r="B215" s="7" t="s">
        <v>1509</v>
      </c>
      <c r="C215" s="7" t="s">
        <v>792</v>
      </c>
      <c r="D215" s="8" t="s">
        <v>799</v>
      </c>
      <c r="E215" s="7" t="s">
        <v>213</v>
      </c>
      <c r="F215" s="7" t="s">
        <v>1196</v>
      </c>
      <c r="G215" s="9">
        <v>23630</v>
      </c>
      <c r="H215" s="9">
        <v>39063</v>
      </c>
      <c r="I215" s="9">
        <v>39063</v>
      </c>
      <c r="J215" s="31">
        <v>95676</v>
      </c>
      <c r="K215" s="8">
        <v>2</v>
      </c>
      <c r="L215" s="28">
        <v>0.04</v>
      </c>
    </row>
    <row r="216" spans="1:12" x14ac:dyDescent="0.25">
      <c r="A216" s="8">
        <v>215</v>
      </c>
      <c r="B216" s="7" t="s">
        <v>1510</v>
      </c>
      <c r="C216" s="7" t="s">
        <v>795</v>
      </c>
      <c r="D216" s="8" t="s">
        <v>799</v>
      </c>
      <c r="E216" s="7" t="s">
        <v>213</v>
      </c>
      <c r="F216" s="7" t="s">
        <v>1196</v>
      </c>
      <c r="G216" s="9">
        <v>27939</v>
      </c>
      <c r="H216" s="9">
        <v>36600</v>
      </c>
      <c r="I216" s="9">
        <v>38057</v>
      </c>
      <c r="J216" s="31">
        <v>50208</v>
      </c>
      <c r="K216" s="8">
        <v>2</v>
      </c>
      <c r="L216" s="28">
        <v>0.04</v>
      </c>
    </row>
    <row r="217" spans="1:12" x14ac:dyDescent="0.25">
      <c r="A217" s="8">
        <v>216</v>
      </c>
      <c r="B217" s="7" t="s">
        <v>1511</v>
      </c>
      <c r="C217" s="7" t="s">
        <v>792</v>
      </c>
      <c r="D217" s="8" t="s">
        <v>799</v>
      </c>
      <c r="E217" s="7" t="s">
        <v>213</v>
      </c>
      <c r="F217" s="7" t="s">
        <v>1197</v>
      </c>
      <c r="G217" s="9">
        <v>29333</v>
      </c>
      <c r="H217" s="9">
        <v>36604</v>
      </c>
      <c r="I217" s="9">
        <v>38237</v>
      </c>
      <c r="J217" s="31">
        <v>56052</v>
      </c>
      <c r="K217" s="8">
        <v>3</v>
      </c>
      <c r="L217" s="28">
        <v>0.08</v>
      </c>
    </row>
    <row r="218" spans="1:12" x14ac:dyDescent="0.25">
      <c r="A218" s="8">
        <v>217</v>
      </c>
      <c r="B218" s="7" t="s">
        <v>1512</v>
      </c>
      <c r="C218" s="7" t="s">
        <v>1230</v>
      </c>
      <c r="D218" s="8" t="s">
        <v>799</v>
      </c>
      <c r="E218" s="7" t="s">
        <v>213</v>
      </c>
      <c r="F218" s="7" t="s">
        <v>1196</v>
      </c>
      <c r="G218" s="9">
        <v>25966</v>
      </c>
      <c r="H218" s="9">
        <v>38707</v>
      </c>
      <c r="I218" s="9">
        <v>38707</v>
      </c>
      <c r="J218" s="31">
        <v>82212</v>
      </c>
      <c r="K218" s="8">
        <v>5</v>
      </c>
      <c r="L218" s="28">
        <v>0.15</v>
      </c>
    </row>
    <row r="219" spans="1:12" x14ac:dyDescent="0.25">
      <c r="A219" s="8">
        <v>218</v>
      </c>
      <c r="B219" s="7" t="s">
        <v>1513</v>
      </c>
      <c r="C219" s="7" t="s">
        <v>794</v>
      </c>
      <c r="D219" s="8" t="s">
        <v>799</v>
      </c>
      <c r="E219" s="7" t="s">
        <v>213</v>
      </c>
      <c r="F219" s="7" t="s">
        <v>1196</v>
      </c>
      <c r="G219" s="9">
        <v>26694</v>
      </c>
      <c r="H219" s="9">
        <v>37326</v>
      </c>
      <c r="I219" s="9" t="s">
        <v>1233</v>
      </c>
      <c r="J219" s="31">
        <v>63324</v>
      </c>
      <c r="K219" s="8">
        <v>2</v>
      </c>
      <c r="L219" s="28">
        <v>0.04</v>
      </c>
    </row>
    <row r="220" spans="1:12" x14ac:dyDescent="0.25">
      <c r="A220" s="8">
        <v>219</v>
      </c>
      <c r="B220" s="7" t="s">
        <v>1514</v>
      </c>
      <c r="C220" s="7" t="s">
        <v>794</v>
      </c>
      <c r="D220" s="8" t="s">
        <v>799</v>
      </c>
      <c r="E220" s="7" t="s">
        <v>213</v>
      </c>
      <c r="F220" s="7" t="s">
        <v>1197</v>
      </c>
      <c r="G220" s="9">
        <v>28835</v>
      </c>
      <c r="H220" s="9">
        <v>37331</v>
      </c>
      <c r="I220" s="9" t="s">
        <v>1233</v>
      </c>
      <c r="J220" s="31">
        <v>75300</v>
      </c>
      <c r="K220" s="8">
        <v>3</v>
      </c>
      <c r="L220" s="28">
        <v>0.08</v>
      </c>
    </row>
    <row r="221" spans="1:12" x14ac:dyDescent="0.25">
      <c r="A221" s="8">
        <v>220</v>
      </c>
      <c r="B221" s="7" t="s">
        <v>1515</v>
      </c>
      <c r="C221" s="7" t="s">
        <v>1229</v>
      </c>
      <c r="D221" s="8" t="s">
        <v>799</v>
      </c>
      <c r="E221" s="7" t="s">
        <v>213</v>
      </c>
      <c r="F221" s="7" t="s">
        <v>1196</v>
      </c>
      <c r="G221" s="9">
        <v>26369</v>
      </c>
      <c r="H221" s="9">
        <v>38073</v>
      </c>
      <c r="I221" s="9">
        <v>39607</v>
      </c>
      <c r="J221" s="31">
        <v>47160</v>
      </c>
      <c r="K221" s="8">
        <v>2</v>
      </c>
      <c r="L221" s="28">
        <v>0.04</v>
      </c>
    </row>
    <row r="222" spans="1:12" x14ac:dyDescent="0.25">
      <c r="A222" s="8">
        <v>221</v>
      </c>
      <c r="B222" s="7" t="s">
        <v>1516</v>
      </c>
      <c r="C222" s="7" t="s">
        <v>1230</v>
      </c>
      <c r="D222" s="8" t="s">
        <v>799</v>
      </c>
      <c r="E222" s="7" t="s">
        <v>213</v>
      </c>
      <c r="F222" s="7" t="s">
        <v>1197</v>
      </c>
      <c r="G222" s="9">
        <v>26692</v>
      </c>
      <c r="H222" s="9">
        <v>39538</v>
      </c>
      <c r="I222" s="9" t="s">
        <v>1233</v>
      </c>
      <c r="J222" s="31">
        <v>75336</v>
      </c>
      <c r="K222" s="8">
        <v>4</v>
      </c>
      <c r="L222" s="28">
        <v>0.12</v>
      </c>
    </row>
    <row r="223" spans="1:12" x14ac:dyDescent="0.25">
      <c r="A223" s="8">
        <v>222</v>
      </c>
      <c r="B223" s="7" t="s">
        <v>1517</v>
      </c>
      <c r="C223" s="7" t="s">
        <v>796</v>
      </c>
      <c r="D223" s="8" t="s">
        <v>799</v>
      </c>
      <c r="E223" s="7" t="s">
        <v>213</v>
      </c>
      <c r="F223" s="7" t="s">
        <v>1197</v>
      </c>
      <c r="G223" s="13">
        <v>26289</v>
      </c>
      <c r="H223" s="13">
        <v>40603</v>
      </c>
      <c r="I223" s="9" t="s">
        <v>1233</v>
      </c>
      <c r="J223" s="31">
        <v>53112</v>
      </c>
      <c r="K223" s="8">
        <v>1</v>
      </c>
      <c r="L223" s="28">
        <v>0</v>
      </c>
    </row>
    <row r="224" spans="1:12" x14ac:dyDescent="0.25">
      <c r="A224" s="8">
        <v>223</v>
      </c>
      <c r="B224" s="7" t="s">
        <v>1518</v>
      </c>
      <c r="C224" s="7" t="s">
        <v>1228</v>
      </c>
      <c r="D224" s="8" t="s">
        <v>799</v>
      </c>
      <c r="E224" s="7" t="s">
        <v>213</v>
      </c>
      <c r="F224" s="7" t="s">
        <v>1196</v>
      </c>
      <c r="G224" s="9">
        <v>29327</v>
      </c>
      <c r="H224" s="9">
        <v>41025</v>
      </c>
      <c r="I224" s="9" t="s">
        <v>1233</v>
      </c>
      <c r="J224" s="31">
        <v>70692</v>
      </c>
      <c r="K224" s="8">
        <v>1</v>
      </c>
      <c r="L224" s="28">
        <v>0</v>
      </c>
    </row>
    <row r="225" spans="1:12" x14ac:dyDescent="0.25">
      <c r="A225" s="8">
        <v>224</v>
      </c>
      <c r="B225" s="7" t="s">
        <v>1519</v>
      </c>
      <c r="C225" s="7" t="s">
        <v>794</v>
      </c>
      <c r="D225" s="8" t="s">
        <v>799</v>
      </c>
      <c r="E225" s="7" t="s">
        <v>213</v>
      </c>
      <c r="F225" s="7" t="s">
        <v>1197</v>
      </c>
      <c r="G225" s="9">
        <v>31087</v>
      </c>
      <c r="H225" s="9">
        <v>41026</v>
      </c>
      <c r="I225" s="9" t="s">
        <v>1233</v>
      </c>
      <c r="J225" s="31">
        <v>31428</v>
      </c>
      <c r="K225" s="8">
        <v>5</v>
      </c>
      <c r="L225" s="28">
        <v>0.15</v>
      </c>
    </row>
    <row r="226" spans="1:12" x14ac:dyDescent="0.25">
      <c r="A226" s="8">
        <v>225</v>
      </c>
      <c r="B226" s="7" t="s">
        <v>1520</v>
      </c>
      <c r="C226" s="7" t="s">
        <v>795</v>
      </c>
      <c r="D226" s="8" t="s">
        <v>799</v>
      </c>
      <c r="E226" s="7" t="s">
        <v>213</v>
      </c>
      <c r="F226" s="7" t="s">
        <v>1197</v>
      </c>
      <c r="G226" s="9">
        <v>26019</v>
      </c>
      <c r="H226" s="9">
        <v>39816</v>
      </c>
      <c r="I226" s="9">
        <v>39816</v>
      </c>
      <c r="J226" s="31">
        <v>27996</v>
      </c>
      <c r="K226" s="8">
        <v>4</v>
      </c>
      <c r="L226" s="28">
        <v>0.12</v>
      </c>
    </row>
    <row r="227" spans="1:12" x14ac:dyDescent="0.25">
      <c r="A227" s="8">
        <v>226</v>
      </c>
      <c r="B227" s="7" t="s">
        <v>1521</v>
      </c>
      <c r="C227" s="7" t="s">
        <v>793</v>
      </c>
      <c r="D227" s="8" t="s">
        <v>799</v>
      </c>
      <c r="E227" s="7" t="s">
        <v>213</v>
      </c>
      <c r="F227" s="7" t="s">
        <v>1196</v>
      </c>
      <c r="G227" s="9">
        <v>32332</v>
      </c>
      <c r="H227" s="9">
        <v>39539</v>
      </c>
      <c r="I227" s="9">
        <v>40313</v>
      </c>
      <c r="J227" s="31">
        <v>75972</v>
      </c>
      <c r="K227" s="8">
        <v>3</v>
      </c>
      <c r="L227" s="28">
        <v>0.08</v>
      </c>
    </row>
    <row r="228" spans="1:12" x14ac:dyDescent="0.25">
      <c r="A228" s="8">
        <v>227</v>
      </c>
      <c r="B228" s="7" t="s">
        <v>1522</v>
      </c>
      <c r="C228" s="7" t="s">
        <v>791</v>
      </c>
      <c r="D228" s="8" t="s">
        <v>799</v>
      </c>
      <c r="E228" s="7" t="s">
        <v>213</v>
      </c>
      <c r="F228" s="7" t="s">
        <v>1197</v>
      </c>
      <c r="G228" s="9">
        <v>27394</v>
      </c>
      <c r="H228" s="9">
        <v>40269</v>
      </c>
      <c r="I228" s="9" t="s">
        <v>1233</v>
      </c>
      <c r="J228" s="31">
        <v>103512</v>
      </c>
      <c r="K228" s="8">
        <v>3</v>
      </c>
      <c r="L228" s="28">
        <v>0.08</v>
      </c>
    </row>
    <row r="229" spans="1:12" x14ac:dyDescent="0.25">
      <c r="A229" s="8">
        <v>228</v>
      </c>
      <c r="B229" s="7" t="s">
        <v>1523</v>
      </c>
      <c r="C229" s="7" t="s">
        <v>791</v>
      </c>
      <c r="D229" s="8" t="s">
        <v>799</v>
      </c>
      <c r="E229" s="7" t="s">
        <v>213</v>
      </c>
      <c r="F229" s="7" t="s">
        <v>1197</v>
      </c>
      <c r="G229" s="9">
        <v>28741</v>
      </c>
      <c r="H229" s="9">
        <v>40298</v>
      </c>
      <c r="I229" s="9">
        <v>40988</v>
      </c>
      <c r="J229" s="31">
        <v>29292</v>
      </c>
      <c r="K229" s="8">
        <v>3</v>
      </c>
      <c r="L229" s="28">
        <v>0.08</v>
      </c>
    </row>
    <row r="230" spans="1:12" x14ac:dyDescent="0.25">
      <c r="A230" s="8">
        <v>229</v>
      </c>
      <c r="B230" s="7" t="s">
        <v>1524</v>
      </c>
      <c r="C230" s="7" t="s">
        <v>791</v>
      </c>
      <c r="D230" s="8" t="s">
        <v>799</v>
      </c>
      <c r="E230" s="7" t="s">
        <v>213</v>
      </c>
      <c r="F230" s="7" t="s">
        <v>1197</v>
      </c>
      <c r="G230" s="9">
        <v>30874</v>
      </c>
      <c r="H230" s="9">
        <v>38813</v>
      </c>
      <c r="I230" s="9">
        <v>40330</v>
      </c>
      <c r="J230" s="31">
        <v>38868</v>
      </c>
      <c r="K230" s="8">
        <v>2</v>
      </c>
      <c r="L230" s="28">
        <v>0.04</v>
      </c>
    </row>
    <row r="231" spans="1:12" x14ac:dyDescent="0.25">
      <c r="A231" s="8">
        <v>230</v>
      </c>
      <c r="B231" s="7" t="s">
        <v>1525</v>
      </c>
      <c r="C231" s="7" t="s">
        <v>1231</v>
      </c>
      <c r="D231" s="8" t="s">
        <v>799</v>
      </c>
      <c r="E231" s="7" t="s">
        <v>213</v>
      </c>
      <c r="F231" s="7" t="s">
        <v>1196</v>
      </c>
      <c r="G231" s="9">
        <v>30284</v>
      </c>
      <c r="H231" s="9">
        <v>38816</v>
      </c>
      <c r="I231" s="9" t="s">
        <v>1233</v>
      </c>
      <c r="J231" s="31">
        <v>53904</v>
      </c>
      <c r="K231" s="8">
        <v>1</v>
      </c>
      <c r="L231" s="28">
        <v>0</v>
      </c>
    </row>
    <row r="232" spans="1:12" x14ac:dyDescent="0.25">
      <c r="A232" s="8">
        <v>231</v>
      </c>
      <c r="B232" s="7" t="s">
        <v>1526</v>
      </c>
      <c r="C232" s="7" t="s">
        <v>791</v>
      </c>
      <c r="D232" s="8" t="s">
        <v>799</v>
      </c>
      <c r="E232" s="7" t="s">
        <v>213</v>
      </c>
      <c r="F232" s="7" t="s">
        <v>1196</v>
      </c>
      <c r="G232" s="9">
        <v>25810</v>
      </c>
      <c r="H232" s="9">
        <v>36269</v>
      </c>
      <c r="I232" s="9">
        <v>36530</v>
      </c>
      <c r="J232" s="31">
        <v>57828</v>
      </c>
      <c r="K232" s="8">
        <v>1</v>
      </c>
      <c r="L232" s="28">
        <v>0</v>
      </c>
    </row>
    <row r="233" spans="1:12" x14ac:dyDescent="0.25">
      <c r="A233" s="8">
        <v>232</v>
      </c>
      <c r="B233" s="7" t="s">
        <v>1527</v>
      </c>
      <c r="C233" s="7" t="s">
        <v>1228</v>
      </c>
      <c r="D233" s="8" t="s">
        <v>799</v>
      </c>
      <c r="E233" s="7" t="s">
        <v>213</v>
      </c>
      <c r="F233" s="7" t="s">
        <v>1196</v>
      </c>
      <c r="G233" s="9">
        <v>27458</v>
      </c>
      <c r="H233" s="9">
        <v>37495</v>
      </c>
      <c r="I233" s="9">
        <v>37495</v>
      </c>
      <c r="J233" s="31">
        <v>73596</v>
      </c>
      <c r="K233" s="8">
        <v>4</v>
      </c>
      <c r="L233" s="28">
        <v>0.12</v>
      </c>
    </row>
    <row r="234" spans="1:12" x14ac:dyDescent="0.25">
      <c r="A234" s="8">
        <v>233</v>
      </c>
      <c r="B234" s="7" t="s">
        <v>1528</v>
      </c>
      <c r="C234" s="7" t="s">
        <v>1228</v>
      </c>
      <c r="D234" s="8" t="s">
        <v>799</v>
      </c>
      <c r="E234" s="7" t="s">
        <v>213</v>
      </c>
      <c r="F234" s="7" t="s">
        <v>1196</v>
      </c>
      <c r="G234" s="9">
        <v>27524</v>
      </c>
      <c r="H234" s="9">
        <v>37742</v>
      </c>
      <c r="I234" s="9">
        <v>37742</v>
      </c>
      <c r="J234" s="31">
        <v>69120</v>
      </c>
      <c r="K234" s="8">
        <v>3</v>
      </c>
      <c r="L234" s="28">
        <v>0.08</v>
      </c>
    </row>
    <row r="235" spans="1:12" x14ac:dyDescent="0.25">
      <c r="A235" s="8">
        <v>234</v>
      </c>
      <c r="B235" s="7" t="s">
        <v>1529</v>
      </c>
      <c r="C235" s="7" t="s">
        <v>1228</v>
      </c>
      <c r="D235" s="8" t="s">
        <v>799</v>
      </c>
      <c r="E235" s="7" t="s">
        <v>213</v>
      </c>
      <c r="F235" s="7" t="s">
        <v>1196</v>
      </c>
      <c r="G235" s="9">
        <v>28208</v>
      </c>
      <c r="H235" s="9">
        <v>37730</v>
      </c>
      <c r="I235" s="9" t="s">
        <v>1233</v>
      </c>
      <c r="J235" s="31">
        <v>10670.4</v>
      </c>
      <c r="K235" s="8">
        <v>1</v>
      </c>
      <c r="L235" s="28">
        <v>0</v>
      </c>
    </row>
    <row r="236" spans="1:12" x14ac:dyDescent="0.25">
      <c r="A236" s="8">
        <v>235</v>
      </c>
      <c r="B236" s="7" t="s">
        <v>1530</v>
      </c>
      <c r="C236" s="7" t="s">
        <v>1228</v>
      </c>
      <c r="D236" s="8" t="s">
        <v>799</v>
      </c>
      <c r="E236" s="7" t="s">
        <v>213</v>
      </c>
      <c r="F236" s="7" t="s">
        <v>1196</v>
      </c>
      <c r="G236" s="9">
        <v>29300</v>
      </c>
      <c r="H236" s="9">
        <v>38809</v>
      </c>
      <c r="I236" s="9">
        <v>41198</v>
      </c>
      <c r="J236" s="31">
        <v>91900.800000000003</v>
      </c>
      <c r="K236" s="8">
        <v>1</v>
      </c>
      <c r="L236" s="28">
        <v>0</v>
      </c>
    </row>
    <row r="237" spans="1:12" x14ac:dyDescent="0.25">
      <c r="A237" s="8">
        <v>236</v>
      </c>
      <c r="B237" s="7" t="s">
        <v>1531</v>
      </c>
      <c r="C237" s="7" t="s">
        <v>796</v>
      </c>
      <c r="D237" s="8" t="s">
        <v>799</v>
      </c>
      <c r="E237" s="7" t="s">
        <v>213</v>
      </c>
      <c r="F237" s="7" t="s">
        <v>1197</v>
      </c>
      <c r="G237" s="9">
        <v>28735</v>
      </c>
      <c r="H237" s="9">
        <v>38821</v>
      </c>
      <c r="I237" s="9">
        <v>40242</v>
      </c>
      <c r="J237" s="31">
        <v>78864</v>
      </c>
      <c r="K237" s="8">
        <v>1</v>
      </c>
      <c r="L237" s="28">
        <v>0</v>
      </c>
    </row>
    <row r="238" spans="1:12" x14ac:dyDescent="0.25">
      <c r="A238" s="8">
        <v>237</v>
      </c>
      <c r="B238" s="7" t="s">
        <v>1532</v>
      </c>
      <c r="C238" s="7" t="s">
        <v>796</v>
      </c>
      <c r="D238" s="8" t="s">
        <v>799</v>
      </c>
      <c r="E238" s="7" t="s">
        <v>213</v>
      </c>
      <c r="F238" s="7" t="s">
        <v>1196</v>
      </c>
      <c r="G238" s="9">
        <v>26619</v>
      </c>
      <c r="H238" s="9">
        <v>38832</v>
      </c>
      <c r="I238" s="9">
        <v>41078</v>
      </c>
      <c r="J238" s="31">
        <v>35304</v>
      </c>
      <c r="K238" s="8">
        <v>5</v>
      </c>
      <c r="L238" s="28">
        <v>0.15</v>
      </c>
    </row>
    <row r="239" spans="1:12" x14ac:dyDescent="0.25">
      <c r="A239" s="8">
        <v>238</v>
      </c>
      <c r="B239" s="7" t="s">
        <v>1533</v>
      </c>
      <c r="C239" s="7" t="s">
        <v>1229</v>
      </c>
      <c r="D239" s="8" t="s">
        <v>799</v>
      </c>
      <c r="E239" s="7" t="s">
        <v>213</v>
      </c>
      <c r="F239" s="7" t="s">
        <v>1196</v>
      </c>
      <c r="G239" s="9">
        <v>29330</v>
      </c>
      <c r="H239" s="9">
        <v>39189</v>
      </c>
      <c r="I239" s="9" t="s">
        <v>1233</v>
      </c>
      <c r="J239" s="31">
        <v>76620</v>
      </c>
      <c r="K239" s="8">
        <v>2</v>
      </c>
      <c r="L239" s="28">
        <v>0.04</v>
      </c>
    </row>
    <row r="240" spans="1:12" x14ac:dyDescent="0.25">
      <c r="A240" s="8">
        <v>239</v>
      </c>
      <c r="B240" s="7" t="s">
        <v>1534</v>
      </c>
      <c r="C240" s="7" t="s">
        <v>793</v>
      </c>
      <c r="D240" s="8" t="s">
        <v>799</v>
      </c>
      <c r="E240" s="7" t="s">
        <v>213</v>
      </c>
      <c r="F240" s="7" t="s">
        <v>1197</v>
      </c>
      <c r="G240" s="9">
        <v>32274</v>
      </c>
      <c r="H240" s="9">
        <v>39545</v>
      </c>
      <c r="I240" s="9" t="s">
        <v>1233</v>
      </c>
      <c r="J240" s="31">
        <v>101004</v>
      </c>
      <c r="K240" s="8">
        <v>2</v>
      </c>
      <c r="L240" s="28">
        <v>0.04</v>
      </c>
    </row>
    <row r="241" spans="1:12" x14ac:dyDescent="0.25">
      <c r="A241" s="8">
        <v>240</v>
      </c>
      <c r="B241" s="7" t="s">
        <v>1535</v>
      </c>
      <c r="C241" s="7" t="s">
        <v>792</v>
      </c>
      <c r="D241" s="8" t="s">
        <v>799</v>
      </c>
      <c r="E241" s="7" t="s">
        <v>213</v>
      </c>
      <c r="F241" s="7" t="s">
        <v>1197</v>
      </c>
      <c r="G241" s="9">
        <v>27888</v>
      </c>
      <c r="H241" s="9">
        <v>40270</v>
      </c>
      <c r="I241" s="9" t="s">
        <v>1233</v>
      </c>
      <c r="J241" s="31">
        <v>42360</v>
      </c>
      <c r="K241" s="8">
        <v>5</v>
      </c>
      <c r="L241" s="28">
        <v>0.15</v>
      </c>
    </row>
    <row r="242" spans="1:12" x14ac:dyDescent="0.25">
      <c r="A242" s="8">
        <v>241</v>
      </c>
      <c r="B242" s="7" t="s">
        <v>1536</v>
      </c>
      <c r="C242" s="7" t="s">
        <v>791</v>
      </c>
      <c r="D242" s="8" t="s">
        <v>799</v>
      </c>
      <c r="E242" s="7" t="s">
        <v>213</v>
      </c>
      <c r="F242" s="7" t="s">
        <v>1197</v>
      </c>
      <c r="G242" s="9">
        <v>29880</v>
      </c>
      <c r="H242" s="9">
        <v>40634</v>
      </c>
      <c r="I242" s="9">
        <v>40864</v>
      </c>
      <c r="J242" s="31">
        <v>56928</v>
      </c>
      <c r="K242" s="8">
        <v>3</v>
      </c>
      <c r="L242" s="28">
        <v>0.08</v>
      </c>
    </row>
    <row r="243" spans="1:12" x14ac:dyDescent="0.25">
      <c r="A243" s="8">
        <v>242</v>
      </c>
      <c r="B243" s="7" t="s">
        <v>1537</v>
      </c>
      <c r="C243" s="7" t="s">
        <v>796</v>
      </c>
      <c r="D243" s="8" t="s">
        <v>799</v>
      </c>
      <c r="E243" s="7" t="s">
        <v>213</v>
      </c>
      <c r="F243" s="7" t="s">
        <v>1196</v>
      </c>
      <c r="G243" s="9">
        <v>32387</v>
      </c>
      <c r="H243" s="9">
        <v>41056</v>
      </c>
      <c r="I243" s="9">
        <v>41185</v>
      </c>
      <c r="J243" s="31">
        <v>26812.799999999999</v>
      </c>
      <c r="K243" s="8">
        <v>4</v>
      </c>
      <c r="L243" s="28">
        <v>0.12</v>
      </c>
    </row>
    <row r="244" spans="1:12" x14ac:dyDescent="0.25">
      <c r="A244" s="8">
        <v>243</v>
      </c>
      <c r="B244" s="7" t="s">
        <v>1538</v>
      </c>
      <c r="C244" s="7" t="s">
        <v>1230</v>
      </c>
      <c r="D244" s="8" t="s">
        <v>799</v>
      </c>
      <c r="E244" s="7" t="s">
        <v>213</v>
      </c>
      <c r="F244" s="7" t="s">
        <v>1197</v>
      </c>
      <c r="G244" s="9">
        <v>27600</v>
      </c>
      <c r="H244" s="9">
        <v>40043</v>
      </c>
      <c r="I244" s="9">
        <v>40043</v>
      </c>
      <c r="J244" s="31">
        <v>97212</v>
      </c>
      <c r="K244" s="8">
        <v>4</v>
      </c>
      <c r="L244" s="28">
        <v>0.12</v>
      </c>
    </row>
    <row r="245" spans="1:12" x14ac:dyDescent="0.25">
      <c r="A245" s="8">
        <v>244</v>
      </c>
      <c r="B245" s="7" t="s">
        <v>1539</v>
      </c>
      <c r="C245" s="7" t="s">
        <v>1228</v>
      </c>
      <c r="D245" s="8" t="s">
        <v>799</v>
      </c>
      <c r="E245" s="7" t="s">
        <v>213</v>
      </c>
      <c r="F245" s="7" t="s">
        <v>1197</v>
      </c>
      <c r="G245" s="9">
        <v>28358</v>
      </c>
      <c r="H245" s="9">
        <v>40301</v>
      </c>
      <c r="I245" s="9">
        <v>40919</v>
      </c>
      <c r="J245" s="31">
        <v>53124</v>
      </c>
      <c r="K245" s="8">
        <v>2</v>
      </c>
      <c r="L245" s="28">
        <v>0.04</v>
      </c>
    </row>
    <row r="246" spans="1:12" x14ac:dyDescent="0.25">
      <c r="A246" s="8">
        <v>245</v>
      </c>
      <c r="B246" s="7" t="s">
        <v>1540</v>
      </c>
      <c r="C246" s="7" t="s">
        <v>1230</v>
      </c>
      <c r="D246" s="8" t="s">
        <v>799</v>
      </c>
      <c r="E246" s="7" t="s">
        <v>213</v>
      </c>
      <c r="F246" s="7" t="s">
        <v>1197</v>
      </c>
      <c r="G246" s="9">
        <v>32503</v>
      </c>
      <c r="H246" s="9">
        <v>40302</v>
      </c>
      <c r="I246" s="9" t="s">
        <v>1233</v>
      </c>
      <c r="J246" s="31">
        <v>55542</v>
      </c>
      <c r="K246" s="8">
        <v>5</v>
      </c>
      <c r="L246" s="28">
        <v>0.15</v>
      </c>
    </row>
    <row r="247" spans="1:12" x14ac:dyDescent="0.25">
      <c r="A247" s="8">
        <v>246</v>
      </c>
      <c r="B247" s="7" t="s">
        <v>1541</v>
      </c>
      <c r="C247" s="7" t="s">
        <v>1231</v>
      </c>
      <c r="D247" s="8" t="s">
        <v>799</v>
      </c>
      <c r="E247" s="7" t="s">
        <v>213</v>
      </c>
      <c r="F247" s="7" t="s">
        <v>1197</v>
      </c>
      <c r="G247" s="9">
        <v>28314</v>
      </c>
      <c r="H247" s="9">
        <v>40312</v>
      </c>
      <c r="I247" s="9" t="s">
        <v>1233</v>
      </c>
      <c r="J247" s="31">
        <v>88140</v>
      </c>
      <c r="K247" s="8">
        <v>3</v>
      </c>
      <c r="L247" s="28">
        <v>0.08</v>
      </c>
    </row>
    <row r="248" spans="1:12" x14ac:dyDescent="0.25">
      <c r="A248" s="8">
        <v>247</v>
      </c>
      <c r="B248" s="7" t="s">
        <v>1542</v>
      </c>
      <c r="C248" s="7" t="s">
        <v>793</v>
      </c>
      <c r="D248" s="8" t="s">
        <v>799</v>
      </c>
      <c r="E248" s="7" t="s">
        <v>213</v>
      </c>
      <c r="F248" s="7" t="s">
        <v>1197</v>
      </c>
      <c r="G248" s="9">
        <v>29021</v>
      </c>
      <c r="H248" s="9">
        <v>38461</v>
      </c>
      <c r="I248" s="9">
        <v>38461</v>
      </c>
      <c r="J248" s="31">
        <v>92292</v>
      </c>
      <c r="K248" s="8">
        <v>1</v>
      </c>
      <c r="L248" s="28">
        <v>0</v>
      </c>
    </row>
    <row r="249" spans="1:12" x14ac:dyDescent="0.25">
      <c r="A249" s="8">
        <v>248</v>
      </c>
      <c r="B249" s="7" t="s">
        <v>1543</v>
      </c>
      <c r="C249" s="7" t="s">
        <v>1229</v>
      </c>
      <c r="D249" s="8" t="s">
        <v>799</v>
      </c>
      <c r="E249" s="7" t="s">
        <v>213</v>
      </c>
      <c r="F249" s="7" t="s">
        <v>1197</v>
      </c>
      <c r="G249" s="9">
        <v>25417</v>
      </c>
      <c r="H249" s="9">
        <v>35932</v>
      </c>
      <c r="I249" s="9">
        <v>37137</v>
      </c>
      <c r="J249" s="31">
        <v>107688</v>
      </c>
      <c r="K249" s="8">
        <v>5</v>
      </c>
      <c r="L249" s="28">
        <v>0.15</v>
      </c>
    </row>
    <row r="250" spans="1:12" x14ac:dyDescent="0.25">
      <c r="A250" s="8">
        <v>249</v>
      </c>
      <c r="B250" s="7" t="s">
        <v>1544</v>
      </c>
      <c r="C250" s="7" t="s">
        <v>1229</v>
      </c>
      <c r="D250" s="8" t="s">
        <v>799</v>
      </c>
      <c r="E250" s="7" t="s">
        <v>213</v>
      </c>
      <c r="F250" s="7" t="s">
        <v>1196</v>
      </c>
      <c r="G250" s="9">
        <v>27374</v>
      </c>
      <c r="H250" s="9">
        <v>35938</v>
      </c>
      <c r="I250" s="9">
        <v>40291</v>
      </c>
      <c r="J250" s="31">
        <v>66540</v>
      </c>
      <c r="K250" s="8">
        <v>5</v>
      </c>
      <c r="L250" s="28">
        <v>0.15</v>
      </c>
    </row>
    <row r="251" spans="1:12" x14ac:dyDescent="0.25">
      <c r="A251" s="8">
        <v>250</v>
      </c>
      <c r="B251" s="7" t="s">
        <v>1545</v>
      </c>
      <c r="C251" s="7" t="s">
        <v>1229</v>
      </c>
      <c r="D251" s="8" t="s">
        <v>799</v>
      </c>
      <c r="E251" s="7" t="s">
        <v>213</v>
      </c>
      <c r="F251" s="7" t="s">
        <v>1197</v>
      </c>
      <c r="G251" s="9">
        <v>28313</v>
      </c>
      <c r="H251" s="9">
        <v>36283</v>
      </c>
      <c r="I251" s="9" t="s">
        <v>1233</v>
      </c>
      <c r="J251" s="31">
        <v>30156</v>
      </c>
      <c r="K251" s="8">
        <v>5</v>
      </c>
      <c r="L251" s="28">
        <v>0.15</v>
      </c>
    </row>
    <row r="252" spans="1:12" x14ac:dyDescent="0.25">
      <c r="A252" s="8">
        <v>251</v>
      </c>
      <c r="B252" s="7" t="s">
        <v>1546</v>
      </c>
      <c r="C252" s="7" t="s">
        <v>1228</v>
      </c>
      <c r="D252" s="8" t="s">
        <v>799</v>
      </c>
      <c r="E252" s="7" t="s">
        <v>213</v>
      </c>
      <c r="F252" s="7" t="s">
        <v>1196</v>
      </c>
      <c r="G252" s="9">
        <v>24502</v>
      </c>
      <c r="H252" s="9">
        <v>36305</v>
      </c>
      <c r="I252" s="9" t="s">
        <v>1233</v>
      </c>
      <c r="J252" s="31">
        <v>11308.8</v>
      </c>
      <c r="K252" s="8">
        <v>4</v>
      </c>
      <c r="L252" s="28">
        <v>0.12</v>
      </c>
    </row>
    <row r="253" spans="1:12" x14ac:dyDescent="0.25">
      <c r="A253" s="8">
        <v>252</v>
      </c>
      <c r="B253" s="7" t="s">
        <v>1547</v>
      </c>
      <c r="C253" s="7" t="s">
        <v>1229</v>
      </c>
      <c r="D253" s="8" t="s">
        <v>799</v>
      </c>
      <c r="E253" s="7" t="s">
        <v>213</v>
      </c>
      <c r="F253" s="7" t="s">
        <v>1197</v>
      </c>
      <c r="G253" s="9">
        <v>25946</v>
      </c>
      <c r="H253" s="9">
        <v>37394</v>
      </c>
      <c r="I253" s="9" t="s">
        <v>1233</v>
      </c>
      <c r="J253" s="31">
        <v>34764</v>
      </c>
      <c r="K253" s="8">
        <v>3</v>
      </c>
      <c r="L253" s="28">
        <v>0.08</v>
      </c>
    </row>
    <row r="254" spans="1:12" x14ac:dyDescent="0.25">
      <c r="A254" s="8">
        <v>253</v>
      </c>
      <c r="B254" s="7" t="s">
        <v>1548</v>
      </c>
      <c r="C254" s="7" t="s">
        <v>795</v>
      </c>
      <c r="D254" s="8" t="s">
        <v>799</v>
      </c>
      <c r="E254" s="7" t="s">
        <v>213</v>
      </c>
      <c r="F254" s="7" t="s">
        <v>1196</v>
      </c>
      <c r="G254" s="13">
        <v>30736</v>
      </c>
      <c r="H254" s="13">
        <v>40680</v>
      </c>
      <c r="I254" s="9" t="s">
        <v>1233</v>
      </c>
      <c r="J254" s="31">
        <v>68532</v>
      </c>
      <c r="K254" s="8">
        <v>3</v>
      </c>
      <c r="L254" s="28">
        <v>0.08</v>
      </c>
    </row>
    <row r="255" spans="1:12" x14ac:dyDescent="0.25">
      <c r="A255" s="8">
        <v>254</v>
      </c>
      <c r="B255" s="7" t="s">
        <v>1549</v>
      </c>
      <c r="C255" s="7" t="s">
        <v>795</v>
      </c>
      <c r="D255" s="8" t="s">
        <v>799</v>
      </c>
      <c r="E255" s="7" t="s">
        <v>213</v>
      </c>
      <c r="F255" s="7" t="s">
        <v>1196</v>
      </c>
      <c r="G255" s="9">
        <v>30261</v>
      </c>
      <c r="H255" s="9">
        <v>41079</v>
      </c>
      <c r="I255" s="9" t="s">
        <v>1233</v>
      </c>
      <c r="J255" s="31">
        <v>38628</v>
      </c>
      <c r="K255" s="8">
        <v>3</v>
      </c>
      <c r="L255" s="28">
        <v>0.08</v>
      </c>
    </row>
    <row r="256" spans="1:12" x14ac:dyDescent="0.25">
      <c r="A256" s="8">
        <v>255</v>
      </c>
      <c r="B256" s="7" t="s">
        <v>1550</v>
      </c>
      <c r="C256" s="7" t="s">
        <v>794</v>
      </c>
      <c r="D256" s="8" t="s">
        <v>799</v>
      </c>
      <c r="E256" s="7" t="s">
        <v>213</v>
      </c>
      <c r="F256" s="7" t="s">
        <v>1196</v>
      </c>
      <c r="G256" s="9">
        <v>25799</v>
      </c>
      <c r="H256" s="9">
        <v>39262</v>
      </c>
      <c r="I256" s="9" t="s">
        <v>1233</v>
      </c>
      <c r="J256" s="31">
        <v>54924</v>
      </c>
      <c r="K256" s="8">
        <v>5</v>
      </c>
      <c r="L256" s="28">
        <v>0.15</v>
      </c>
    </row>
    <row r="257" spans="1:12" x14ac:dyDescent="0.25">
      <c r="A257" s="8">
        <v>256</v>
      </c>
      <c r="B257" s="7" t="s">
        <v>1551</v>
      </c>
      <c r="C257" s="7" t="s">
        <v>1231</v>
      </c>
      <c r="D257" s="8" t="s">
        <v>799</v>
      </c>
      <c r="E257" s="7" t="s">
        <v>213</v>
      </c>
      <c r="F257" s="7" t="s">
        <v>1196</v>
      </c>
      <c r="G257" s="9">
        <v>27020</v>
      </c>
      <c r="H257" s="9">
        <v>38876</v>
      </c>
      <c r="I257" s="9" t="s">
        <v>1233</v>
      </c>
      <c r="J257" s="31">
        <v>72336</v>
      </c>
      <c r="K257" s="8">
        <v>1</v>
      </c>
      <c r="L257" s="28">
        <v>0</v>
      </c>
    </row>
    <row r="258" spans="1:12" x14ac:dyDescent="0.25">
      <c r="A258" s="8">
        <v>257</v>
      </c>
      <c r="B258" s="7" t="s">
        <v>1552</v>
      </c>
      <c r="C258" s="7" t="s">
        <v>794</v>
      </c>
      <c r="D258" s="8" t="s">
        <v>799</v>
      </c>
      <c r="E258" s="7" t="s">
        <v>213</v>
      </c>
      <c r="F258" s="7" t="s">
        <v>1196</v>
      </c>
      <c r="G258" s="9">
        <v>21989</v>
      </c>
      <c r="H258" s="9">
        <v>38878</v>
      </c>
      <c r="I258" s="9" t="s">
        <v>1233</v>
      </c>
      <c r="J258" s="31">
        <v>73380</v>
      </c>
      <c r="K258" s="8">
        <v>2</v>
      </c>
      <c r="L258" s="28">
        <v>0.04</v>
      </c>
    </row>
    <row r="259" spans="1:12" x14ac:dyDescent="0.25">
      <c r="A259" s="8">
        <v>258</v>
      </c>
      <c r="B259" s="7" t="s">
        <v>1553</v>
      </c>
      <c r="C259" s="7" t="s">
        <v>795</v>
      </c>
      <c r="D259" s="8" t="s">
        <v>799</v>
      </c>
      <c r="E259" s="7" t="s">
        <v>213</v>
      </c>
      <c r="F259" s="7" t="s">
        <v>1196</v>
      </c>
      <c r="G259" s="9">
        <v>23811</v>
      </c>
      <c r="H259" s="9">
        <v>35972</v>
      </c>
      <c r="I259" s="9" t="s">
        <v>1233</v>
      </c>
      <c r="J259" s="31">
        <v>86052</v>
      </c>
      <c r="K259" s="8">
        <v>5</v>
      </c>
      <c r="L259" s="28">
        <v>0.15</v>
      </c>
    </row>
    <row r="260" spans="1:12" x14ac:dyDescent="0.25">
      <c r="A260" s="8">
        <v>259</v>
      </c>
      <c r="B260" s="7" t="s">
        <v>1554</v>
      </c>
      <c r="C260" s="7" t="s">
        <v>796</v>
      </c>
      <c r="D260" s="8" t="s">
        <v>799</v>
      </c>
      <c r="E260" s="7" t="s">
        <v>213</v>
      </c>
      <c r="F260" s="7" t="s">
        <v>1196</v>
      </c>
      <c r="G260" s="9">
        <v>27876</v>
      </c>
      <c r="H260" s="9">
        <v>36318</v>
      </c>
      <c r="I260" s="9">
        <v>38388</v>
      </c>
      <c r="J260" s="31">
        <v>82500</v>
      </c>
      <c r="K260" s="8">
        <v>1</v>
      </c>
      <c r="L260" s="28">
        <v>0</v>
      </c>
    </row>
    <row r="261" spans="1:12" x14ac:dyDescent="0.25">
      <c r="A261" s="8">
        <v>260</v>
      </c>
      <c r="B261" s="7" t="s">
        <v>1555</v>
      </c>
      <c r="C261" s="7" t="s">
        <v>793</v>
      </c>
      <c r="D261" s="8" t="s">
        <v>799</v>
      </c>
      <c r="E261" s="7" t="s">
        <v>213</v>
      </c>
      <c r="F261" s="7" t="s">
        <v>1196</v>
      </c>
      <c r="G261" s="9">
        <v>27095</v>
      </c>
      <c r="H261" s="9">
        <v>36332</v>
      </c>
      <c r="I261" s="9" t="s">
        <v>1233</v>
      </c>
      <c r="J261" s="31">
        <v>45312</v>
      </c>
      <c r="K261" s="8">
        <v>2</v>
      </c>
      <c r="L261" s="28">
        <v>0.04</v>
      </c>
    </row>
    <row r="262" spans="1:12" x14ac:dyDescent="0.25">
      <c r="A262" s="8">
        <v>261</v>
      </c>
      <c r="B262" s="7" t="s">
        <v>1556</v>
      </c>
      <c r="C262" s="7" t="s">
        <v>794</v>
      </c>
      <c r="D262" s="8" t="s">
        <v>799</v>
      </c>
      <c r="E262" s="7" t="s">
        <v>213</v>
      </c>
      <c r="F262" s="7" t="s">
        <v>1196</v>
      </c>
      <c r="G262" s="9">
        <v>27460</v>
      </c>
      <c r="H262" s="9">
        <v>36698</v>
      </c>
      <c r="I262" s="9" t="s">
        <v>1233</v>
      </c>
      <c r="J262" s="31">
        <v>28380</v>
      </c>
      <c r="K262" s="8">
        <v>1</v>
      </c>
      <c r="L262" s="28">
        <v>0</v>
      </c>
    </row>
    <row r="263" spans="1:12" x14ac:dyDescent="0.25">
      <c r="A263" s="8">
        <v>262</v>
      </c>
      <c r="B263" s="7" t="s">
        <v>1557</v>
      </c>
      <c r="C263" s="7" t="s">
        <v>792</v>
      </c>
      <c r="D263" s="8" t="s">
        <v>799</v>
      </c>
      <c r="E263" s="7" t="s">
        <v>213</v>
      </c>
      <c r="F263" s="7" t="s">
        <v>1197</v>
      </c>
      <c r="G263" s="9">
        <v>26706</v>
      </c>
      <c r="H263" s="9">
        <v>36704</v>
      </c>
      <c r="I263" s="9" t="s">
        <v>1233</v>
      </c>
      <c r="J263" s="31">
        <v>69312</v>
      </c>
      <c r="K263" s="8">
        <v>3</v>
      </c>
      <c r="L263" s="28">
        <v>0.08</v>
      </c>
    </row>
    <row r="264" spans="1:12" x14ac:dyDescent="0.25">
      <c r="A264" s="8">
        <v>263</v>
      </c>
      <c r="B264" s="7" t="s">
        <v>1558</v>
      </c>
      <c r="C264" s="7" t="s">
        <v>794</v>
      </c>
      <c r="D264" s="8" t="s">
        <v>799</v>
      </c>
      <c r="E264" s="7" t="s">
        <v>213</v>
      </c>
      <c r="F264" s="7" t="s">
        <v>1197</v>
      </c>
      <c r="G264" s="9">
        <v>24832</v>
      </c>
      <c r="H264" s="9">
        <v>36707</v>
      </c>
      <c r="I264" s="9" t="s">
        <v>1233</v>
      </c>
      <c r="J264" s="31">
        <v>46644</v>
      </c>
      <c r="K264" s="8">
        <v>2</v>
      </c>
      <c r="L264" s="28">
        <v>0.04</v>
      </c>
    </row>
    <row r="265" spans="1:12" x14ac:dyDescent="0.25">
      <c r="A265" s="8">
        <v>264</v>
      </c>
      <c r="B265" s="7" t="s">
        <v>1559</v>
      </c>
      <c r="C265" s="7" t="s">
        <v>796</v>
      </c>
      <c r="D265" s="8" t="s">
        <v>799</v>
      </c>
      <c r="E265" s="7" t="s">
        <v>213</v>
      </c>
      <c r="F265" s="7" t="s">
        <v>1196</v>
      </c>
      <c r="G265" s="9">
        <v>28685</v>
      </c>
      <c r="H265" s="9">
        <v>37068</v>
      </c>
      <c r="I265" s="9" t="s">
        <v>1233</v>
      </c>
      <c r="J265" s="31">
        <v>79212</v>
      </c>
      <c r="K265" s="8">
        <v>5</v>
      </c>
      <c r="L265" s="28">
        <v>0.15</v>
      </c>
    </row>
    <row r="266" spans="1:12" x14ac:dyDescent="0.25">
      <c r="A266" s="8">
        <v>265</v>
      </c>
      <c r="B266" s="7" t="s">
        <v>1560</v>
      </c>
      <c r="C266" s="7" t="s">
        <v>791</v>
      </c>
      <c r="D266" s="8" t="s">
        <v>799</v>
      </c>
      <c r="E266" s="7" t="s">
        <v>213</v>
      </c>
      <c r="F266" s="7" t="s">
        <v>1196</v>
      </c>
      <c r="G266" s="9">
        <v>27947</v>
      </c>
      <c r="H266" s="9">
        <v>37436</v>
      </c>
      <c r="I266" s="9" t="s">
        <v>1233</v>
      </c>
      <c r="J266" s="31">
        <v>76956</v>
      </c>
      <c r="K266" s="8">
        <v>1</v>
      </c>
      <c r="L266" s="28">
        <v>0</v>
      </c>
    </row>
    <row r="267" spans="1:12" x14ac:dyDescent="0.25">
      <c r="A267" s="8">
        <v>266</v>
      </c>
      <c r="B267" s="7" t="s">
        <v>1561</v>
      </c>
      <c r="C267" s="7" t="s">
        <v>792</v>
      </c>
      <c r="D267" s="8" t="s">
        <v>799</v>
      </c>
      <c r="E267" s="7" t="s">
        <v>213</v>
      </c>
      <c r="F267" s="7" t="s">
        <v>1197</v>
      </c>
      <c r="G267" s="9">
        <v>29954</v>
      </c>
      <c r="H267" s="9">
        <v>38146</v>
      </c>
      <c r="I267" s="9" t="s">
        <v>1233</v>
      </c>
      <c r="J267" s="31">
        <v>56808</v>
      </c>
      <c r="K267" s="8">
        <v>2</v>
      </c>
      <c r="L267" s="28">
        <v>0.04</v>
      </c>
    </row>
    <row r="268" spans="1:12" x14ac:dyDescent="0.25">
      <c r="A268" s="8">
        <v>267</v>
      </c>
      <c r="B268" s="7" t="s">
        <v>1562</v>
      </c>
      <c r="C268" s="7" t="s">
        <v>1231</v>
      </c>
      <c r="D268" s="8" t="s">
        <v>799</v>
      </c>
      <c r="E268" s="7" t="s">
        <v>213</v>
      </c>
      <c r="F268" s="7" t="s">
        <v>1196</v>
      </c>
      <c r="G268" s="9">
        <v>29296</v>
      </c>
      <c r="H268" s="9">
        <v>39603</v>
      </c>
      <c r="I268" s="9">
        <v>40879</v>
      </c>
      <c r="J268" s="31">
        <v>49128</v>
      </c>
      <c r="K268" s="8">
        <v>2</v>
      </c>
      <c r="L268" s="28">
        <v>0.04</v>
      </c>
    </row>
    <row r="269" spans="1:12" x14ac:dyDescent="0.25">
      <c r="A269" s="8">
        <v>268</v>
      </c>
      <c r="B269" s="7" t="s">
        <v>1563</v>
      </c>
      <c r="C269" s="7" t="s">
        <v>795</v>
      </c>
      <c r="D269" s="8" t="s">
        <v>799</v>
      </c>
      <c r="E269" s="7" t="s">
        <v>213</v>
      </c>
      <c r="F269" s="7" t="s">
        <v>1196</v>
      </c>
      <c r="G269" s="9">
        <v>27492</v>
      </c>
      <c r="H269" s="9">
        <v>38874</v>
      </c>
      <c r="I269" s="9" t="s">
        <v>1233</v>
      </c>
      <c r="J269" s="31">
        <v>71196</v>
      </c>
      <c r="K269" s="8">
        <v>4</v>
      </c>
      <c r="L269" s="28">
        <v>0.12</v>
      </c>
    </row>
    <row r="270" spans="1:12" x14ac:dyDescent="0.25">
      <c r="A270" s="8">
        <v>269</v>
      </c>
      <c r="B270" s="7" t="s">
        <v>1564</v>
      </c>
      <c r="C270" s="7" t="s">
        <v>794</v>
      </c>
      <c r="D270" s="8" t="s">
        <v>799</v>
      </c>
      <c r="E270" s="7" t="s">
        <v>213</v>
      </c>
      <c r="F270" s="7" t="s">
        <v>1196</v>
      </c>
      <c r="G270" s="9">
        <v>29169</v>
      </c>
      <c r="H270" s="9">
        <v>39972</v>
      </c>
      <c r="I270" s="9" t="s">
        <v>1233</v>
      </c>
      <c r="J270" s="31">
        <v>93804</v>
      </c>
      <c r="K270" s="8">
        <v>5</v>
      </c>
      <c r="L270" s="28">
        <v>0.15</v>
      </c>
    </row>
    <row r="271" spans="1:12" x14ac:dyDescent="0.25">
      <c r="A271" s="8">
        <v>270</v>
      </c>
      <c r="B271" s="7" t="s">
        <v>1565</v>
      </c>
      <c r="C271" s="7" t="s">
        <v>793</v>
      </c>
      <c r="D271" s="8" t="s">
        <v>799</v>
      </c>
      <c r="E271" s="7" t="s">
        <v>213</v>
      </c>
      <c r="F271" s="7" t="s">
        <v>1197</v>
      </c>
      <c r="G271" s="9">
        <v>32180</v>
      </c>
      <c r="H271" s="9">
        <v>39264</v>
      </c>
      <c r="I271" s="9" t="s">
        <v>1233</v>
      </c>
      <c r="J271" s="31">
        <v>98376</v>
      </c>
      <c r="K271" s="8">
        <v>2</v>
      </c>
      <c r="L271" s="28">
        <v>0.04</v>
      </c>
    </row>
    <row r="272" spans="1:12" x14ac:dyDescent="0.25">
      <c r="A272" s="8">
        <v>271</v>
      </c>
      <c r="B272" s="7" t="s">
        <v>1566</v>
      </c>
      <c r="C272" s="7" t="s">
        <v>796</v>
      </c>
      <c r="D272" s="8" t="s">
        <v>799</v>
      </c>
      <c r="E272" s="7" t="s">
        <v>213</v>
      </c>
      <c r="F272" s="7" t="s">
        <v>1197</v>
      </c>
      <c r="G272" s="9">
        <v>30638</v>
      </c>
      <c r="H272" s="9">
        <v>39276</v>
      </c>
      <c r="I272" s="9" t="s">
        <v>1233</v>
      </c>
      <c r="J272" s="31">
        <v>22674</v>
      </c>
      <c r="K272" s="8">
        <v>4</v>
      </c>
      <c r="L272" s="28">
        <v>0.12</v>
      </c>
    </row>
    <row r="273" spans="1:12" x14ac:dyDescent="0.25">
      <c r="A273" s="8">
        <v>272</v>
      </c>
      <c r="B273" s="7" t="s">
        <v>1567</v>
      </c>
      <c r="C273" s="7" t="s">
        <v>1230</v>
      </c>
      <c r="D273" s="8" t="s">
        <v>799</v>
      </c>
      <c r="E273" s="7" t="s">
        <v>213</v>
      </c>
      <c r="F273" s="7" t="s">
        <v>1197</v>
      </c>
      <c r="G273" s="9">
        <v>30656</v>
      </c>
      <c r="H273" s="9">
        <v>39278</v>
      </c>
      <c r="I273" s="9" t="s">
        <v>1233</v>
      </c>
      <c r="J273" s="31">
        <v>36499.199999999997</v>
      </c>
      <c r="K273" s="8">
        <v>1</v>
      </c>
      <c r="L273" s="28">
        <v>0</v>
      </c>
    </row>
    <row r="274" spans="1:12" x14ac:dyDescent="0.25">
      <c r="A274" s="8">
        <v>273</v>
      </c>
      <c r="B274" s="7" t="s">
        <v>1568</v>
      </c>
      <c r="C274" s="7" t="s">
        <v>796</v>
      </c>
      <c r="D274" s="8" t="s">
        <v>799</v>
      </c>
      <c r="E274" s="7" t="s">
        <v>213</v>
      </c>
      <c r="F274" s="7" t="s">
        <v>1196</v>
      </c>
      <c r="G274" s="9">
        <v>27226</v>
      </c>
      <c r="H274" s="9">
        <v>39655</v>
      </c>
      <c r="I274" s="9" t="s">
        <v>1233</v>
      </c>
      <c r="J274" s="31">
        <v>41376</v>
      </c>
      <c r="K274" s="8">
        <v>3</v>
      </c>
      <c r="L274" s="28">
        <v>0.08</v>
      </c>
    </row>
    <row r="275" spans="1:12" x14ac:dyDescent="0.25">
      <c r="A275" s="8">
        <v>274</v>
      </c>
      <c r="B275" s="7" t="s">
        <v>1569</v>
      </c>
      <c r="C275" s="7" t="s">
        <v>791</v>
      </c>
      <c r="D275" s="8" t="s">
        <v>799</v>
      </c>
      <c r="E275" s="7" t="s">
        <v>213</v>
      </c>
      <c r="F275" s="7" t="s">
        <v>1196</v>
      </c>
      <c r="G275" s="9">
        <v>26019</v>
      </c>
      <c r="H275" s="9">
        <v>39264</v>
      </c>
      <c r="I275" s="9" t="s">
        <v>1233</v>
      </c>
      <c r="J275" s="31">
        <v>75684</v>
      </c>
      <c r="K275" s="8">
        <v>1</v>
      </c>
      <c r="L275" s="28">
        <v>0</v>
      </c>
    </row>
    <row r="276" spans="1:12" x14ac:dyDescent="0.25">
      <c r="A276" s="8">
        <v>275</v>
      </c>
      <c r="B276" s="7" t="s">
        <v>1570</v>
      </c>
      <c r="C276" s="7" t="s">
        <v>1231</v>
      </c>
      <c r="D276" s="8" t="s">
        <v>799</v>
      </c>
      <c r="E276" s="7" t="s">
        <v>213</v>
      </c>
      <c r="F276" s="7" t="s">
        <v>1196</v>
      </c>
      <c r="G276" s="9">
        <v>27333</v>
      </c>
      <c r="H276" s="9">
        <v>35982</v>
      </c>
      <c r="I276" s="9" t="s">
        <v>1233</v>
      </c>
      <c r="J276" s="31">
        <v>10684.8</v>
      </c>
      <c r="K276" s="8">
        <v>3</v>
      </c>
      <c r="L276" s="28">
        <v>0.08</v>
      </c>
    </row>
    <row r="277" spans="1:12" x14ac:dyDescent="0.25">
      <c r="A277" s="8">
        <v>276</v>
      </c>
      <c r="B277" s="7" t="s">
        <v>1571</v>
      </c>
      <c r="C277" s="7" t="s">
        <v>793</v>
      </c>
      <c r="D277" s="8" t="s">
        <v>799</v>
      </c>
      <c r="E277" s="7" t="s">
        <v>213</v>
      </c>
      <c r="F277" s="7" t="s">
        <v>1196</v>
      </c>
      <c r="G277" s="9">
        <v>28588</v>
      </c>
      <c r="H277" s="9">
        <v>35992</v>
      </c>
      <c r="I277" s="9" t="s">
        <v>1233</v>
      </c>
      <c r="J277" s="31">
        <v>81912</v>
      </c>
      <c r="K277" s="8">
        <v>5</v>
      </c>
      <c r="L277" s="28">
        <v>0.15</v>
      </c>
    </row>
    <row r="278" spans="1:12" x14ac:dyDescent="0.25">
      <c r="A278" s="8">
        <v>277</v>
      </c>
      <c r="B278" s="7" t="s">
        <v>1572</v>
      </c>
      <c r="C278" s="7" t="s">
        <v>794</v>
      </c>
      <c r="D278" s="8" t="s">
        <v>799</v>
      </c>
      <c r="E278" s="7" t="s">
        <v>213</v>
      </c>
      <c r="F278" s="7" t="s">
        <v>1197</v>
      </c>
      <c r="G278" s="9">
        <v>28187</v>
      </c>
      <c r="H278" s="9">
        <v>35996</v>
      </c>
      <c r="I278" s="9" t="s">
        <v>1233</v>
      </c>
      <c r="J278" s="31">
        <v>48408</v>
      </c>
      <c r="K278" s="8">
        <v>2</v>
      </c>
      <c r="L278" s="28">
        <v>0.04</v>
      </c>
    </row>
    <row r="279" spans="1:12" x14ac:dyDescent="0.25">
      <c r="A279" s="8">
        <v>278</v>
      </c>
      <c r="B279" s="7" t="s">
        <v>1573</v>
      </c>
      <c r="C279" s="7" t="s">
        <v>793</v>
      </c>
      <c r="D279" s="8" t="s">
        <v>799</v>
      </c>
      <c r="E279" s="7" t="s">
        <v>213</v>
      </c>
      <c r="F279" s="7" t="s">
        <v>1196</v>
      </c>
      <c r="G279" s="9">
        <v>29396</v>
      </c>
      <c r="H279" s="9">
        <v>35997</v>
      </c>
      <c r="I279" s="9" t="s">
        <v>1233</v>
      </c>
      <c r="J279" s="31">
        <v>87024</v>
      </c>
      <c r="K279" s="8">
        <v>3</v>
      </c>
      <c r="L279" s="28">
        <v>0.08</v>
      </c>
    </row>
    <row r="280" spans="1:12" x14ac:dyDescent="0.25">
      <c r="A280" s="8">
        <v>279</v>
      </c>
      <c r="B280" s="7" t="s">
        <v>1574</v>
      </c>
      <c r="C280" s="7" t="s">
        <v>1231</v>
      </c>
      <c r="D280" s="8" t="s">
        <v>799</v>
      </c>
      <c r="E280" s="7" t="s">
        <v>213</v>
      </c>
      <c r="F280" s="7" t="s">
        <v>1197</v>
      </c>
      <c r="G280" s="9">
        <v>28640</v>
      </c>
      <c r="H280" s="9">
        <v>36350</v>
      </c>
      <c r="I280" s="9" t="s">
        <v>1233</v>
      </c>
      <c r="J280" s="31">
        <v>32856</v>
      </c>
      <c r="K280" s="8">
        <v>3</v>
      </c>
      <c r="L280" s="28">
        <v>0.08</v>
      </c>
    </row>
    <row r="281" spans="1:12" x14ac:dyDescent="0.25">
      <c r="A281" s="8">
        <v>280</v>
      </c>
      <c r="B281" s="7" t="s">
        <v>1575</v>
      </c>
      <c r="C281" s="7" t="s">
        <v>796</v>
      </c>
      <c r="D281" s="8" t="s">
        <v>799</v>
      </c>
      <c r="E281" s="7" t="s">
        <v>213</v>
      </c>
      <c r="F281" s="7" t="s">
        <v>1197</v>
      </c>
      <c r="G281" s="9">
        <v>28432</v>
      </c>
      <c r="H281" s="9">
        <v>36360</v>
      </c>
      <c r="I281" s="9">
        <v>37909</v>
      </c>
      <c r="J281" s="31">
        <v>13278</v>
      </c>
      <c r="K281" s="8">
        <v>1</v>
      </c>
      <c r="L281" s="28">
        <v>0</v>
      </c>
    </row>
    <row r="282" spans="1:12" x14ac:dyDescent="0.25">
      <c r="A282" s="8">
        <v>281</v>
      </c>
      <c r="B282" s="7" t="s">
        <v>1576</v>
      </c>
      <c r="C282" s="7" t="s">
        <v>794</v>
      </c>
      <c r="D282" s="8" t="s">
        <v>799</v>
      </c>
      <c r="E282" s="7" t="s">
        <v>213</v>
      </c>
      <c r="F282" s="7" t="s">
        <v>1196</v>
      </c>
      <c r="G282" s="9">
        <v>24666</v>
      </c>
      <c r="H282" s="9">
        <v>36718</v>
      </c>
      <c r="I282" s="9" t="s">
        <v>1233</v>
      </c>
      <c r="J282" s="31">
        <v>107424</v>
      </c>
      <c r="K282" s="8">
        <v>5</v>
      </c>
      <c r="L282" s="28">
        <v>0.15</v>
      </c>
    </row>
    <row r="283" spans="1:12" x14ac:dyDescent="0.25">
      <c r="A283" s="8">
        <v>282</v>
      </c>
      <c r="B283" s="7" t="s">
        <v>1577</v>
      </c>
      <c r="C283" s="7" t="s">
        <v>1229</v>
      </c>
      <c r="D283" s="8" t="s">
        <v>799</v>
      </c>
      <c r="E283" s="7" t="s">
        <v>213</v>
      </c>
      <c r="F283" s="7" t="s">
        <v>1197</v>
      </c>
      <c r="G283" s="9">
        <v>23088</v>
      </c>
      <c r="H283" s="9">
        <v>36729</v>
      </c>
      <c r="I283" s="9" t="s">
        <v>1233</v>
      </c>
      <c r="J283" s="31">
        <v>54504</v>
      </c>
      <c r="K283" s="8">
        <v>1</v>
      </c>
      <c r="L283" s="28">
        <v>0</v>
      </c>
    </row>
    <row r="284" spans="1:12" x14ac:dyDescent="0.25">
      <c r="A284" s="8">
        <v>283</v>
      </c>
      <c r="B284" s="7" t="s">
        <v>1578</v>
      </c>
      <c r="C284" s="7" t="s">
        <v>1230</v>
      </c>
      <c r="D284" s="8" t="s">
        <v>799</v>
      </c>
      <c r="E284" s="7" t="s">
        <v>213</v>
      </c>
      <c r="F284" s="7" t="s">
        <v>1196</v>
      </c>
      <c r="G284" s="9">
        <v>23236</v>
      </c>
      <c r="H284" s="9">
        <v>37820</v>
      </c>
      <c r="I284" s="9" t="s">
        <v>1233</v>
      </c>
      <c r="J284" s="31">
        <v>90504</v>
      </c>
      <c r="K284" s="8">
        <v>1</v>
      </c>
      <c r="L284" s="28">
        <v>0</v>
      </c>
    </row>
    <row r="285" spans="1:12" x14ac:dyDescent="0.25">
      <c r="A285" s="8">
        <v>284</v>
      </c>
      <c r="B285" s="7" t="s">
        <v>1579</v>
      </c>
      <c r="C285" s="7" t="s">
        <v>793</v>
      </c>
      <c r="D285" s="8" t="s">
        <v>799</v>
      </c>
      <c r="E285" s="7" t="s">
        <v>213</v>
      </c>
      <c r="F285" s="7" t="s">
        <v>1196</v>
      </c>
      <c r="G285" s="9">
        <v>31357</v>
      </c>
      <c r="H285" s="9">
        <v>39633</v>
      </c>
      <c r="I285" s="9" t="s">
        <v>1233</v>
      </c>
      <c r="J285" s="31">
        <v>47616</v>
      </c>
      <c r="K285" s="8">
        <v>1</v>
      </c>
      <c r="L285" s="28">
        <v>0</v>
      </c>
    </row>
    <row r="286" spans="1:12" x14ac:dyDescent="0.25">
      <c r="A286" s="8">
        <v>285</v>
      </c>
      <c r="B286" s="7" t="s">
        <v>1580</v>
      </c>
      <c r="C286" s="7" t="s">
        <v>1229</v>
      </c>
      <c r="D286" s="8" t="s">
        <v>799</v>
      </c>
      <c r="E286" s="7" t="s">
        <v>213</v>
      </c>
      <c r="F286" s="7" t="s">
        <v>1196</v>
      </c>
      <c r="G286" s="9">
        <v>30743</v>
      </c>
      <c r="H286" s="9">
        <v>38912</v>
      </c>
      <c r="I286" s="9" t="s">
        <v>1233</v>
      </c>
      <c r="J286" s="31">
        <v>96396</v>
      </c>
      <c r="K286" s="8">
        <v>4</v>
      </c>
      <c r="L286" s="28">
        <v>0.12</v>
      </c>
    </row>
    <row r="287" spans="1:12" x14ac:dyDescent="0.25">
      <c r="A287" s="8">
        <v>286</v>
      </c>
      <c r="B287" s="7" t="s">
        <v>1581</v>
      </c>
      <c r="C287" s="7" t="s">
        <v>1231</v>
      </c>
      <c r="D287" s="8" t="s">
        <v>799</v>
      </c>
      <c r="E287" s="7" t="s">
        <v>213</v>
      </c>
      <c r="F287" s="7" t="s">
        <v>1197</v>
      </c>
      <c r="G287" s="9">
        <v>28052</v>
      </c>
      <c r="H287" s="9">
        <v>41124</v>
      </c>
      <c r="I287" s="9" t="s">
        <v>1233</v>
      </c>
      <c r="J287" s="31">
        <v>59436</v>
      </c>
      <c r="K287" s="8">
        <v>2</v>
      </c>
      <c r="L287" s="28">
        <v>0.04</v>
      </c>
    </row>
    <row r="288" spans="1:12" x14ac:dyDescent="0.25">
      <c r="A288" s="8">
        <v>287</v>
      </c>
      <c r="B288" s="7" t="s">
        <v>1582</v>
      </c>
      <c r="C288" s="7" t="s">
        <v>1229</v>
      </c>
      <c r="D288" s="8" t="s">
        <v>799</v>
      </c>
      <c r="E288" s="7" t="s">
        <v>213</v>
      </c>
      <c r="F288" s="7" t="s">
        <v>1197</v>
      </c>
      <c r="G288" s="9">
        <v>28167</v>
      </c>
      <c r="H288" s="9">
        <v>36009</v>
      </c>
      <c r="I288" s="9" t="s">
        <v>1233</v>
      </c>
      <c r="J288" s="31">
        <v>90144</v>
      </c>
      <c r="K288" s="8">
        <v>5</v>
      </c>
      <c r="L288" s="28">
        <v>0.15</v>
      </c>
    </row>
    <row r="289" spans="1:12" x14ac:dyDescent="0.25">
      <c r="A289" s="8">
        <v>288</v>
      </c>
      <c r="B289" s="7" t="s">
        <v>1583</v>
      </c>
      <c r="C289" s="7" t="s">
        <v>795</v>
      </c>
      <c r="D289" s="8" t="s">
        <v>799</v>
      </c>
      <c r="E289" s="7" t="s">
        <v>213</v>
      </c>
      <c r="F289" s="7" t="s">
        <v>1196</v>
      </c>
      <c r="G289" s="9">
        <v>26683</v>
      </c>
      <c r="H289" s="9">
        <v>36011</v>
      </c>
      <c r="I289" s="9" t="s">
        <v>1233</v>
      </c>
      <c r="J289" s="31">
        <v>54060</v>
      </c>
      <c r="K289" s="8">
        <v>1</v>
      </c>
      <c r="L289" s="28">
        <v>0</v>
      </c>
    </row>
    <row r="290" spans="1:12" x14ac:dyDescent="0.25">
      <c r="A290" s="8">
        <v>289</v>
      </c>
      <c r="B290" s="7" t="s">
        <v>1584</v>
      </c>
      <c r="C290" s="7" t="s">
        <v>796</v>
      </c>
      <c r="D290" s="8" t="s">
        <v>799</v>
      </c>
      <c r="E290" s="7" t="s">
        <v>213</v>
      </c>
      <c r="F290" s="7" t="s">
        <v>1197</v>
      </c>
      <c r="G290" s="9">
        <v>29242</v>
      </c>
      <c r="H290" s="9">
        <v>39312</v>
      </c>
      <c r="I290" s="9" t="s">
        <v>1233</v>
      </c>
      <c r="J290" s="31">
        <v>85236</v>
      </c>
      <c r="K290" s="8">
        <v>3</v>
      </c>
      <c r="L290" s="28">
        <v>0.08</v>
      </c>
    </row>
    <row r="291" spans="1:12" x14ac:dyDescent="0.25">
      <c r="A291" s="8">
        <v>290</v>
      </c>
      <c r="B291" s="7" t="s">
        <v>1585</v>
      </c>
      <c r="C291" s="7" t="s">
        <v>792</v>
      </c>
      <c r="D291" s="8" t="s">
        <v>799</v>
      </c>
      <c r="E291" s="7" t="s">
        <v>213</v>
      </c>
      <c r="F291" s="7" t="s">
        <v>1196</v>
      </c>
      <c r="G291" s="9">
        <v>29941</v>
      </c>
      <c r="H291" s="9">
        <v>39697</v>
      </c>
      <c r="I291" s="9" t="s">
        <v>1233</v>
      </c>
      <c r="J291" s="31">
        <v>18312</v>
      </c>
      <c r="K291" s="8">
        <v>2</v>
      </c>
      <c r="L291" s="28">
        <v>0.04</v>
      </c>
    </row>
    <row r="292" spans="1:12" x14ac:dyDescent="0.25">
      <c r="A292" s="8">
        <v>291</v>
      </c>
      <c r="B292" s="7" t="s">
        <v>1586</v>
      </c>
      <c r="C292" s="7" t="s">
        <v>791</v>
      </c>
      <c r="D292" s="8" t="s">
        <v>799</v>
      </c>
      <c r="E292" s="7" t="s">
        <v>213</v>
      </c>
      <c r="F292" s="7" t="s">
        <v>1196</v>
      </c>
      <c r="G292" s="9">
        <v>32706</v>
      </c>
      <c r="H292" s="9">
        <v>39354</v>
      </c>
      <c r="I292" s="9" t="s">
        <v>1233</v>
      </c>
      <c r="J292" s="31">
        <v>80460</v>
      </c>
      <c r="K292" s="8">
        <v>4</v>
      </c>
      <c r="L292" s="28">
        <v>0.12</v>
      </c>
    </row>
    <row r="293" spans="1:12" x14ac:dyDescent="0.25">
      <c r="A293" s="8">
        <v>292</v>
      </c>
      <c r="B293" s="7" t="s">
        <v>1587</v>
      </c>
      <c r="C293" s="7" t="s">
        <v>1230</v>
      </c>
      <c r="D293" s="8" t="s">
        <v>799</v>
      </c>
      <c r="E293" s="7" t="s">
        <v>213</v>
      </c>
      <c r="F293" s="7" t="s">
        <v>1196</v>
      </c>
      <c r="G293" s="9">
        <v>26737</v>
      </c>
      <c r="H293" s="9">
        <v>40424</v>
      </c>
      <c r="I293" s="9" t="s">
        <v>1233</v>
      </c>
      <c r="J293" s="31">
        <v>47424</v>
      </c>
      <c r="K293" s="8">
        <v>5</v>
      </c>
      <c r="L293" s="28">
        <v>0.15</v>
      </c>
    </row>
    <row r="294" spans="1:12" x14ac:dyDescent="0.25">
      <c r="A294" s="8">
        <v>293</v>
      </c>
      <c r="B294" s="7" t="s">
        <v>1588</v>
      </c>
      <c r="C294" s="7" t="s">
        <v>791</v>
      </c>
      <c r="D294" s="8" t="s">
        <v>799</v>
      </c>
      <c r="E294" s="7" t="s">
        <v>213</v>
      </c>
      <c r="F294" s="7" t="s">
        <v>1197</v>
      </c>
      <c r="G294" s="9">
        <v>27819</v>
      </c>
      <c r="H294" s="9">
        <v>38982</v>
      </c>
      <c r="I294" s="9" t="s">
        <v>1233</v>
      </c>
      <c r="J294" s="31">
        <v>72120</v>
      </c>
      <c r="K294" s="8">
        <v>1</v>
      </c>
      <c r="L294" s="28">
        <v>0</v>
      </c>
    </row>
    <row r="295" spans="1:12" x14ac:dyDescent="0.25">
      <c r="A295" s="8">
        <v>294</v>
      </c>
      <c r="B295" s="7" t="s">
        <v>1589</v>
      </c>
      <c r="C295" s="7" t="s">
        <v>794</v>
      </c>
      <c r="D295" s="8" t="s">
        <v>799</v>
      </c>
      <c r="E295" s="7" t="s">
        <v>213</v>
      </c>
      <c r="F295" s="7" t="s">
        <v>1196</v>
      </c>
      <c r="G295" s="9">
        <v>28106</v>
      </c>
      <c r="H295" s="9">
        <v>38990</v>
      </c>
      <c r="I295" s="9" t="s">
        <v>1233</v>
      </c>
      <c r="J295" s="31">
        <v>79716</v>
      </c>
      <c r="K295" s="8">
        <v>2</v>
      </c>
      <c r="L295" s="28">
        <v>0.04</v>
      </c>
    </row>
    <row r="296" spans="1:12" x14ac:dyDescent="0.25">
      <c r="A296" s="8">
        <v>295</v>
      </c>
      <c r="B296" s="7" t="s">
        <v>1590</v>
      </c>
      <c r="C296" s="7" t="s">
        <v>1231</v>
      </c>
      <c r="D296" s="8" t="s">
        <v>799</v>
      </c>
      <c r="E296" s="7" t="s">
        <v>213</v>
      </c>
      <c r="F296" s="7" t="s">
        <v>1196</v>
      </c>
      <c r="G296" s="9">
        <v>28395</v>
      </c>
      <c r="H296" s="9">
        <v>36067</v>
      </c>
      <c r="I296" s="9" t="s">
        <v>1233</v>
      </c>
      <c r="J296" s="31">
        <v>45134.400000000001</v>
      </c>
      <c r="K296" s="8">
        <v>4</v>
      </c>
      <c r="L296" s="28">
        <v>0.12</v>
      </c>
    </row>
    <row r="297" spans="1:12" x14ac:dyDescent="0.25">
      <c r="A297" s="8">
        <v>296</v>
      </c>
      <c r="B297" s="7" t="s">
        <v>1591</v>
      </c>
      <c r="C297" s="7" t="s">
        <v>1229</v>
      </c>
      <c r="D297" s="8" t="s">
        <v>799</v>
      </c>
      <c r="E297" s="7" t="s">
        <v>213</v>
      </c>
      <c r="F297" s="7" t="s">
        <v>1196</v>
      </c>
      <c r="G297" s="9">
        <v>27154</v>
      </c>
      <c r="H297" s="9">
        <v>36413</v>
      </c>
      <c r="I297" s="9" t="s">
        <v>1233</v>
      </c>
      <c r="J297" s="31">
        <v>48072</v>
      </c>
      <c r="K297" s="8">
        <v>3</v>
      </c>
      <c r="L297" s="28">
        <v>0.08</v>
      </c>
    </row>
    <row r="298" spans="1:12" x14ac:dyDescent="0.25">
      <c r="A298" s="8">
        <v>297</v>
      </c>
      <c r="B298" s="7" t="s">
        <v>1592</v>
      </c>
      <c r="C298" s="7" t="s">
        <v>1228</v>
      </c>
      <c r="D298" s="8" t="s">
        <v>799</v>
      </c>
      <c r="E298" s="7" t="s">
        <v>213</v>
      </c>
      <c r="F298" s="7" t="s">
        <v>1196</v>
      </c>
      <c r="G298" s="9">
        <v>26982</v>
      </c>
      <c r="H298" s="9">
        <v>36422</v>
      </c>
      <c r="I298" s="9">
        <v>38638</v>
      </c>
      <c r="J298" s="31">
        <v>20724</v>
      </c>
      <c r="K298" s="8">
        <v>5</v>
      </c>
      <c r="L298" s="28">
        <v>0.15</v>
      </c>
    </row>
    <row r="299" spans="1:12" x14ac:dyDescent="0.25">
      <c r="A299" s="8">
        <v>298</v>
      </c>
      <c r="B299" s="7" t="s">
        <v>1593</v>
      </c>
      <c r="C299" s="7" t="s">
        <v>1228</v>
      </c>
      <c r="D299" s="8" t="s">
        <v>799</v>
      </c>
      <c r="E299" s="7" t="s">
        <v>213</v>
      </c>
      <c r="F299" s="7" t="s">
        <v>1196</v>
      </c>
      <c r="G299" s="9">
        <v>26583</v>
      </c>
      <c r="H299" s="9">
        <v>36431</v>
      </c>
      <c r="I299" s="9">
        <v>39107</v>
      </c>
      <c r="J299" s="31">
        <v>42984</v>
      </c>
      <c r="K299" s="8">
        <v>2</v>
      </c>
      <c r="L299" s="28">
        <v>0.04</v>
      </c>
    </row>
    <row r="300" spans="1:12" x14ac:dyDescent="0.25">
      <c r="A300" s="8">
        <v>299</v>
      </c>
      <c r="B300" s="7" t="s">
        <v>1594</v>
      </c>
      <c r="C300" s="7" t="s">
        <v>794</v>
      </c>
      <c r="D300" s="8" t="s">
        <v>799</v>
      </c>
      <c r="E300" s="7" t="s">
        <v>213</v>
      </c>
      <c r="F300" s="7" t="s">
        <v>1197</v>
      </c>
      <c r="G300" s="9">
        <v>30793</v>
      </c>
      <c r="H300" s="9">
        <v>37509</v>
      </c>
      <c r="I300" s="9" t="s">
        <v>1233</v>
      </c>
      <c r="J300" s="31">
        <v>82896</v>
      </c>
      <c r="K300" s="8">
        <v>3</v>
      </c>
      <c r="L300" s="28">
        <v>0.08</v>
      </c>
    </row>
    <row r="301" spans="1:12" x14ac:dyDescent="0.25">
      <c r="A301" s="8">
        <v>300</v>
      </c>
      <c r="B301" s="7" t="s">
        <v>1595</v>
      </c>
      <c r="C301" s="7" t="s">
        <v>796</v>
      </c>
      <c r="D301" s="8" t="s">
        <v>799</v>
      </c>
      <c r="E301" s="7" t="s">
        <v>213</v>
      </c>
      <c r="F301" s="7" t="s">
        <v>1196</v>
      </c>
      <c r="G301" s="9">
        <v>27602</v>
      </c>
      <c r="H301" s="9">
        <v>37866</v>
      </c>
      <c r="I301" s="9" t="s">
        <v>1233</v>
      </c>
      <c r="J301" s="31">
        <v>65076</v>
      </c>
      <c r="K301" s="8">
        <v>5</v>
      </c>
      <c r="L301" s="28">
        <v>0.15</v>
      </c>
    </row>
    <row r="302" spans="1:12" x14ac:dyDescent="0.25">
      <c r="A302" s="8">
        <v>301</v>
      </c>
      <c r="B302" s="7" t="s">
        <v>1596</v>
      </c>
      <c r="C302" s="7" t="s">
        <v>1230</v>
      </c>
      <c r="D302" s="8" t="s">
        <v>799</v>
      </c>
      <c r="E302" s="7" t="s">
        <v>213</v>
      </c>
      <c r="F302" s="7" t="s">
        <v>1197</v>
      </c>
      <c r="G302" s="9">
        <v>27944</v>
      </c>
      <c r="H302" s="9">
        <v>39348</v>
      </c>
      <c r="I302" s="9" t="s">
        <v>1233</v>
      </c>
      <c r="J302" s="31">
        <v>55464</v>
      </c>
      <c r="K302" s="8">
        <v>2</v>
      </c>
      <c r="L302" s="28">
        <v>0.04</v>
      </c>
    </row>
    <row r="303" spans="1:12" x14ac:dyDescent="0.25">
      <c r="A303" s="8">
        <v>302</v>
      </c>
      <c r="B303" s="7" t="s">
        <v>1597</v>
      </c>
      <c r="C303" s="7" t="s">
        <v>1231</v>
      </c>
      <c r="D303" s="8" t="s">
        <v>799</v>
      </c>
      <c r="E303" s="7" t="s">
        <v>213</v>
      </c>
      <c r="F303" s="7" t="s">
        <v>1196</v>
      </c>
      <c r="G303" s="9">
        <v>27218</v>
      </c>
      <c r="H303" s="9">
        <v>39696</v>
      </c>
      <c r="I303" s="9" t="s">
        <v>1233</v>
      </c>
      <c r="J303" s="31">
        <v>83184</v>
      </c>
      <c r="K303" s="8">
        <v>3</v>
      </c>
      <c r="L303" s="28">
        <v>0.08</v>
      </c>
    </row>
    <row r="304" spans="1:12" x14ac:dyDescent="0.25">
      <c r="A304" s="8">
        <v>303</v>
      </c>
      <c r="B304" s="7" t="s">
        <v>1598</v>
      </c>
      <c r="C304" s="7" t="s">
        <v>793</v>
      </c>
      <c r="D304" s="8" t="s">
        <v>799</v>
      </c>
      <c r="E304" s="7" t="s">
        <v>213</v>
      </c>
      <c r="F304" s="7" t="s">
        <v>1196</v>
      </c>
      <c r="G304" s="13">
        <v>30555</v>
      </c>
      <c r="H304" s="13">
        <v>40449</v>
      </c>
      <c r="I304" s="9" t="s">
        <v>1233</v>
      </c>
      <c r="J304" s="31">
        <v>106608</v>
      </c>
      <c r="K304" s="8">
        <v>5</v>
      </c>
      <c r="L304" s="28">
        <v>0.15</v>
      </c>
    </row>
    <row r="305" spans="1:12" x14ac:dyDescent="0.25">
      <c r="A305" s="8">
        <v>304</v>
      </c>
      <c r="B305" s="7" t="s">
        <v>1599</v>
      </c>
      <c r="C305" s="7" t="s">
        <v>796</v>
      </c>
      <c r="D305" s="8" t="s">
        <v>799</v>
      </c>
      <c r="E305" s="7" t="s">
        <v>213</v>
      </c>
      <c r="F305" s="7" t="s">
        <v>1196</v>
      </c>
      <c r="G305" s="9">
        <v>28908</v>
      </c>
      <c r="H305" s="9">
        <v>39378</v>
      </c>
      <c r="I305" s="9" t="s">
        <v>1233</v>
      </c>
      <c r="J305" s="31">
        <v>42552</v>
      </c>
      <c r="K305" s="8">
        <v>3</v>
      </c>
      <c r="L305" s="28">
        <v>0.08</v>
      </c>
    </row>
    <row r="306" spans="1:12" x14ac:dyDescent="0.25">
      <c r="A306" s="8">
        <v>305</v>
      </c>
      <c r="B306" s="7" t="s">
        <v>1600</v>
      </c>
      <c r="C306" s="7" t="s">
        <v>1231</v>
      </c>
      <c r="D306" s="8" t="s">
        <v>799</v>
      </c>
      <c r="E306" s="7" t="s">
        <v>213</v>
      </c>
      <c r="F306" s="7" t="s">
        <v>1196</v>
      </c>
      <c r="G306" s="9">
        <v>29975</v>
      </c>
      <c r="H306" s="9">
        <v>40456</v>
      </c>
      <c r="I306" s="9" t="s">
        <v>1233</v>
      </c>
      <c r="J306" s="31">
        <v>55974</v>
      </c>
      <c r="K306" s="8">
        <v>5</v>
      </c>
      <c r="L306" s="28">
        <v>0.15</v>
      </c>
    </row>
    <row r="307" spans="1:12" x14ac:dyDescent="0.25">
      <c r="A307" s="8">
        <v>306</v>
      </c>
      <c r="B307" s="7" t="s">
        <v>1601</v>
      </c>
      <c r="C307" s="7" t="s">
        <v>792</v>
      </c>
      <c r="D307" s="8" t="s">
        <v>799</v>
      </c>
      <c r="E307" s="7" t="s">
        <v>213</v>
      </c>
      <c r="F307" s="7" t="s">
        <v>1196</v>
      </c>
      <c r="G307" s="9">
        <v>27609</v>
      </c>
      <c r="H307" s="9">
        <v>40462</v>
      </c>
      <c r="I307" s="9" t="s">
        <v>1233</v>
      </c>
      <c r="J307" s="31">
        <v>63528</v>
      </c>
      <c r="K307" s="8">
        <v>4</v>
      </c>
      <c r="L307" s="28">
        <v>0.12</v>
      </c>
    </row>
    <row r="308" spans="1:12" x14ac:dyDescent="0.25">
      <c r="A308" s="8">
        <v>307</v>
      </c>
      <c r="B308" s="7" t="s">
        <v>1602</v>
      </c>
      <c r="C308" s="7" t="s">
        <v>796</v>
      </c>
      <c r="D308" s="8" t="s">
        <v>799</v>
      </c>
      <c r="E308" s="7" t="s">
        <v>213</v>
      </c>
      <c r="F308" s="7" t="s">
        <v>1196</v>
      </c>
      <c r="G308" s="9">
        <v>27591</v>
      </c>
      <c r="H308" s="9">
        <v>40469</v>
      </c>
      <c r="I308" s="9" t="s">
        <v>1233</v>
      </c>
      <c r="J308" s="31">
        <v>54576</v>
      </c>
      <c r="K308" s="8">
        <v>4</v>
      </c>
      <c r="L308" s="28">
        <v>0.12</v>
      </c>
    </row>
    <row r="309" spans="1:12" x14ac:dyDescent="0.25">
      <c r="A309" s="8">
        <v>308</v>
      </c>
      <c r="B309" s="7" t="s">
        <v>1603</v>
      </c>
      <c r="C309" s="7" t="s">
        <v>793</v>
      </c>
      <c r="D309" s="8" t="s">
        <v>799</v>
      </c>
      <c r="E309" s="7" t="s">
        <v>213</v>
      </c>
      <c r="F309" s="7" t="s">
        <v>1196</v>
      </c>
      <c r="G309" s="9">
        <v>32345</v>
      </c>
      <c r="H309" s="9">
        <v>40473</v>
      </c>
      <c r="I309" s="9" t="s">
        <v>1233</v>
      </c>
      <c r="J309" s="31">
        <v>33912</v>
      </c>
      <c r="K309" s="8">
        <v>5</v>
      </c>
      <c r="L309" s="28">
        <v>0.15</v>
      </c>
    </row>
    <row r="310" spans="1:12" x14ac:dyDescent="0.25">
      <c r="A310" s="8">
        <v>309</v>
      </c>
      <c r="B310" s="7" t="s">
        <v>1604</v>
      </c>
      <c r="C310" s="7" t="s">
        <v>1230</v>
      </c>
      <c r="D310" s="8" t="s">
        <v>799</v>
      </c>
      <c r="E310" s="7" t="s">
        <v>213</v>
      </c>
      <c r="F310" s="7" t="s">
        <v>1197</v>
      </c>
      <c r="G310" s="9">
        <v>31520</v>
      </c>
      <c r="H310" s="9">
        <v>40474</v>
      </c>
      <c r="I310" s="9" t="s">
        <v>1233</v>
      </c>
      <c r="J310" s="31">
        <v>71184</v>
      </c>
      <c r="K310" s="8">
        <v>4</v>
      </c>
      <c r="L310" s="28">
        <v>0.12</v>
      </c>
    </row>
    <row r="311" spans="1:12" x14ac:dyDescent="0.25">
      <c r="A311" s="8">
        <v>310</v>
      </c>
      <c r="B311" s="7" t="s">
        <v>1605</v>
      </c>
      <c r="C311" s="7" t="s">
        <v>795</v>
      </c>
      <c r="D311" s="8" t="s">
        <v>799</v>
      </c>
      <c r="E311" s="7" t="s">
        <v>213</v>
      </c>
      <c r="F311" s="7" t="s">
        <v>1197</v>
      </c>
      <c r="G311" s="9">
        <v>31249</v>
      </c>
      <c r="H311" s="9">
        <v>39001</v>
      </c>
      <c r="I311" s="9" t="s">
        <v>1233</v>
      </c>
      <c r="J311" s="31">
        <v>84024</v>
      </c>
      <c r="K311" s="8">
        <v>3</v>
      </c>
      <c r="L311" s="28">
        <v>0.08</v>
      </c>
    </row>
    <row r="312" spans="1:12" x14ac:dyDescent="0.25">
      <c r="A312" s="8">
        <v>311</v>
      </c>
      <c r="B312" s="7" t="s">
        <v>1606</v>
      </c>
      <c r="C312" s="7" t="s">
        <v>791</v>
      </c>
      <c r="D312" s="8" t="s">
        <v>799</v>
      </c>
      <c r="E312" s="7" t="s">
        <v>213</v>
      </c>
      <c r="F312" s="7" t="s">
        <v>1197</v>
      </c>
      <c r="G312" s="9">
        <v>28238</v>
      </c>
      <c r="H312" s="9">
        <v>36084</v>
      </c>
      <c r="I312" s="9" t="s">
        <v>1233</v>
      </c>
      <c r="J312" s="31">
        <v>39852</v>
      </c>
      <c r="K312" s="8">
        <v>4</v>
      </c>
      <c r="L312" s="28">
        <v>0.12</v>
      </c>
    </row>
    <row r="313" spans="1:12" x14ac:dyDescent="0.25">
      <c r="A313" s="8">
        <v>312</v>
      </c>
      <c r="B313" s="7" t="s">
        <v>1607</v>
      </c>
      <c r="C313" s="7" t="s">
        <v>793</v>
      </c>
      <c r="D313" s="8" t="s">
        <v>799</v>
      </c>
      <c r="E313" s="7" t="s">
        <v>213</v>
      </c>
      <c r="F313" s="7" t="s">
        <v>1196</v>
      </c>
      <c r="G313" s="9">
        <v>28569</v>
      </c>
      <c r="H313" s="9">
        <v>36444</v>
      </c>
      <c r="I313" s="9" t="s">
        <v>1233</v>
      </c>
      <c r="J313" s="31">
        <v>80736</v>
      </c>
      <c r="K313" s="8">
        <v>3</v>
      </c>
      <c r="L313" s="28">
        <v>0.08</v>
      </c>
    </row>
    <row r="314" spans="1:12" x14ac:dyDescent="0.25">
      <c r="A314" s="8">
        <v>313</v>
      </c>
      <c r="B314" s="7" t="s">
        <v>1608</v>
      </c>
      <c r="C314" s="7" t="s">
        <v>796</v>
      </c>
      <c r="D314" s="8" t="s">
        <v>799</v>
      </c>
      <c r="E314" s="7" t="s">
        <v>213</v>
      </c>
      <c r="F314" s="7" t="s">
        <v>1196</v>
      </c>
      <c r="G314" s="9">
        <v>23352</v>
      </c>
      <c r="H314" s="9">
        <v>36455</v>
      </c>
      <c r="I314" s="9">
        <v>38533</v>
      </c>
      <c r="J314" s="31">
        <v>28572</v>
      </c>
      <c r="K314" s="8">
        <v>4</v>
      </c>
      <c r="L314" s="28">
        <v>0.12</v>
      </c>
    </row>
    <row r="315" spans="1:12" x14ac:dyDescent="0.25">
      <c r="A315" s="8">
        <v>314</v>
      </c>
      <c r="B315" s="7" t="s">
        <v>1609</v>
      </c>
      <c r="C315" s="7" t="s">
        <v>796</v>
      </c>
      <c r="D315" s="8" t="s">
        <v>799</v>
      </c>
      <c r="E315" s="7" t="s">
        <v>213</v>
      </c>
      <c r="F315" s="7" t="s">
        <v>1196</v>
      </c>
      <c r="G315" s="9">
        <v>26018</v>
      </c>
      <c r="H315" s="9">
        <v>37899</v>
      </c>
      <c r="I315" s="9" t="s">
        <v>1233</v>
      </c>
      <c r="J315" s="31">
        <v>77064</v>
      </c>
      <c r="K315" s="8">
        <v>5</v>
      </c>
      <c r="L315" s="28">
        <v>0.15</v>
      </c>
    </row>
    <row r="316" spans="1:12" x14ac:dyDescent="0.25">
      <c r="A316" s="8">
        <v>315</v>
      </c>
      <c r="B316" s="7" t="s">
        <v>1610</v>
      </c>
      <c r="C316" s="7" t="s">
        <v>792</v>
      </c>
      <c r="D316" s="8" t="s">
        <v>799</v>
      </c>
      <c r="E316" s="7" t="s">
        <v>213</v>
      </c>
      <c r="F316" s="7" t="s">
        <v>1196</v>
      </c>
      <c r="G316" s="9">
        <v>27004</v>
      </c>
      <c r="H316" s="9">
        <v>38289</v>
      </c>
      <c r="I316" s="9" t="s">
        <v>1233</v>
      </c>
      <c r="J316" s="31">
        <v>86196</v>
      </c>
      <c r="K316" s="8">
        <v>3</v>
      </c>
      <c r="L316" s="28">
        <v>0.08</v>
      </c>
    </row>
    <row r="317" spans="1:12" x14ac:dyDescent="0.25">
      <c r="A317" s="8">
        <v>316</v>
      </c>
      <c r="B317" s="7" t="s">
        <v>1611</v>
      </c>
      <c r="C317" s="7" t="s">
        <v>794</v>
      </c>
      <c r="D317" s="8" t="s">
        <v>799</v>
      </c>
      <c r="E317" s="7" t="s">
        <v>213</v>
      </c>
      <c r="F317" s="7" t="s">
        <v>1196</v>
      </c>
      <c r="G317" s="9">
        <v>27885</v>
      </c>
      <c r="H317" s="9">
        <v>39747</v>
      </c>
      <c r="I317" s="9" t="s">
        <v>1233</v>
      </c>
      <c r="J317" s="31">
        <v>12686.4</v>
      </c>
      <c r="K317" s="8">
        <v>4</v>
      </c>
      <c r="L317" s="28">
        <v>0.12</v>
      </c>
    </row>
    <row r="318" spans="1:12" x14ac:dyDescent="0.25">
      <c r="A318" s="8">
        <v>317</v>
      </c>
      <c r="B318" s="7" t="s">
        <v>1612</v>
      </c>
      <c r="C318" s="7" t="s">
        <v>792</v>
      </c>
      <c r="D318" s="8" t="s">
        <v>799</v>
      </c>
      <c r="E318" s="7" t="s">
        <v>213</v>
      </c>
      <c r="F318" s="7" t="s">
        <v>1197</v>
      </c>
      <c r="G318" s="9">
        <v>30046</v>
      </c>
      <c r="H318" s="9">
        <v>40470</v>
      </c>
      <c r="I318" s="9" t="s">
        <v>1233</v>
      </c>
      <c r="J318" s="31">
        <v>45408</v>
      </c>
      <c r="K318" s="8">
        <v>1</v>
      </c>
      <c r="L318" s="28">
        <v>0</v>
      </c>
    </row>
    <row r="319" spans="1:12" x14ac:dyDescent="0.25">
      <c r="A319" s="8">
        <v>318</v>
      </c>
      <c r="B319" s="7" t="s">
        <v>1613</v>
      </c>
      <c r="C319" s="7" t="s">
        <v>1228</v>
      </c>
      <c r="D319" s="8" t="s">
        <v>799</v>
      </c>
      <c r="E319" s="7" t="s">
        <v>213</v>
      </c>
      <c r="F319" s="7" t="s">
        <v>1197</v>
      </c>
      <c r="G319" s="9">
        <v>27811</v>
      </c>
      <c r="H319" s="9">
        <v>39403</v>
      </c>
      <c r="I319" s="9" t="s">
        <v>1233</v>
      </c>
      <c r="J319" s="31">
        <v>46728</v>
      </c>
      <c r="K319" s="8">
        <v>2</v>
      </c>
      <c r="L319" s="28">
        <v>0.04</v>
      </c>
    </row>
    <row r="320" spans="1:12" x14ac:dyDescent="0.25">
      <c r="A320" s="8">
        <v>319</v>
      </c>
      <c r="B320" s="7" t="s">
        <v>1614</v>
      </c>
      <c r="C320" s="7" t="s">
        <v>1231</v>
      </c>
      <c r="D320" s="8" t="s">
        <v>799</v>
      </c>
      <c r="E320" s="7" t="s">
        <v>213</v>
      </c>
      <c r="F320" s="7" t="s">
        <v>1196</v>
      </c>
      <c r="G320" s="9">
        <v>29917</v>
      </c>
      <c r="H320" s="9">
        <v>39407</v>
      </c>
      <c r="I320" s="9" t="s">
        <v>1233</v>
      </c>
      <c r="J320" s="31">
        <v>87686.399999999994</v>
      </c>
      <c r="K320" s="8">
        <v>5</v>
      </c>
      <c r="L320" s="28">
        <v>0.15</v>
      </c>
    </row>
    <row r="321" spans="1:12" x14ac:dyDescent="0.25">
      <c r="A321" s="8">
        <v>320</v>
      </c>
      <c r="B321" s="7" t="s">
        <v>1615</v>
      </c>
      <c r="C321" s="7" t="s">
        <v>793</v>
      </c>
      <c r="D321" s="8" t="s">
        <v>799</v>
      </c>
      <c r="E321" s="7" t="s">
        <v>213</v>
      </c>
      <c r="F321" s="7" t="s">
        <v>1197</v>
      </c>
      <c r="G321" s="9">
        <v>28419</v>
      </c>
      <c r="H321" s="9">
        <v>40492</v>
      </c>
      <c r="I321" s="9" t="s">
        <v>1233</v>
      </c>
      <c r="J321" s="31">
        <v>79212</v>
      </c>
      <c r="K321" s="8">
        <v>2</v>
      </c>
      <c r="L321" s="28">
        <v>0.04</v>
      </c>
    </row>
    <row r="322" spans="1:12" x14ac:dyDescent="0.25">
      <c r="A322" s="8">
        <v>321</v>
      </c>
      <c r="B322" s="7" t="s">
        <v>1616</v>
      </c>
      <c r="C322" s="7" t="s">
        <v>1229</v>
      </c>
      <c r="D322" s="8" t="s">
        <v>799</v>
      </c>
      <c r="E322" s="7" t="s">
        <v>213</v>
      </c>
      <c r="F322" s="7" t="s">
        <v>1197</v>
      </c>
      <c r="G322" s="9">
        <v>27003</v>
      </c>
      <c r="H322" s="9">
        <v>36101</v>
      </c>
      <c r="I322" s="9" t="s">
        <v>1233</v>
      </c>
      <c r="J322" s="31">
        <v>105888</v>
      </c>
      <c r="K322" s="8">
        <v>5</v>
      </c>
      <c r="L322" s="28">
        <v>0.15</v>
      </c>
    </row>
    <row r="323" spans="1:12" x14ac:dyDescent="0.25">
      <c r="A323" s="8">
        <v>322</v>
      </c>
      <c r="B323" s="7" t="s">
        <v>1617</v>
      </c>
      <c r="C323" s="7" t="s">
        <v>792</v>
      </c>
      <c r="D323" s="8" t="s">
        <v>799</v>
      </c>
      <c r="E323" s="7" t="s">
        <v>213</v>
      </c>
      <c r="F323" s="7" t="s">
        <v>1196</v>
      </c>
      <c r="G323" s="9">
        <v>24630</v>
      </c>
      <c r="H323" s="9">
        <v>36122</v>
      </c>
      <c r="I323" s="9" t="s">
        <v>1233</v>
      </c>
      <c r="J323" s="31">
        <v>27192</v>
      </c>
      <c r="K323" s="8">
        <v>2</v>
      </c>
      <c r="L323" s="28">
        <v>0.04</v>
      </c>
    </row>
    <row r="324" spans="1:12" x14ac:dyDescent="0.25">
      <c r="A324" s="8">
        <v>323</v>
      </c>
      <c r="B324" s="7" t="s">
        <v>1618</v>
      </c>
      <c r="C324" s="7" t="s">
        <v>793</v>
      </c>
      <c r="D324" s="8" t="s">
        <v>799</v>
      </c>
      <c r="E324" s="7" t="s">
        <v>213</v>
      </c>
      <c r="F324" s="7" t="s">
        <v>1197</v>
      </c>
      <c r="G324" s="9">
        <v>26980</v>
      </c>
      <c r="H324" s="9">
        <v>37936</v>
      </c>
      <c r="I324" s="9" t="s">
        <v>1233</v>
      </c>
      <c r="J324" s="31">
        <v>37104</v>
      </c>
      <c r="K324" s="8">
        <v>5</v>
      </c>
      <c r="L324" s="28">
        <v>0.15</v>
      </c>
    </row>
    <row r="325" spans="1:12" x14ac:dyDescent="0.25">
      <c r="A325" s="8">
        <v>324</v>
      </c>
      <c r="B325" s="7" t="s">
        <v>1619</v>
      </c>
      <c r="C325" s="7" t="s">
        <v>1229</v>
      </c>
      <c r="D325" s="8" t="s">
        <v>799</v>
      </c>
      <c r="E325" s="7" t="s">
        <v>213</v>
      </c>
      <c r="F325" s="7" t="s">
        <v>1196</v>
      </c>
      <c r="G325" s="9">
        <v>28971</v>
      </c>
      <c r="H325" s="9">
        <v>37943</v>
      </c>
      <c r="I325" s="9" t="s">
        <v>1233</v>
      </c>
      <c r="J325" s="31">
        <v>90211.199999999997</v>
      </c>
      <c r="K325" s="8">
        <v>3</v>
      </c>
      <c r="L325" s="28">
        <v>0.08</v>
      </c>
    </row>
    <row r="326" spans="1:12" x14ac:dyDescent="0.25">
      <c r="A326" s="8">
        <v>325</v>
      </c>
      <c r="B326" s="7" t="s">
        <v>1620</v>
      </c>
      <c r="C326" s="7" t="s">
        <v>793</v>
      </c>
      <c r="D326" s="8" t="s">
        <v>799</v>
      </c>
      <c r="E326" s="7" t="s">
        <v>213</v>
      </c>
      <c r="F326" s="7" t="s">
        <v>1197</v>
      </c>
      <c r="G326" s="9">
        <v>25832</v>
      </c>
      <c r="H326" s="9">
        <v>38321</v>
      </c>
      <c r="I326" s="9" t="s">
        <v>1233</v>
      </c>
      <c r="J326" s="31">
        <v>45576</v>
      </c>
      <c r="K326" s="8">
        <v>4</v>
      </c>
      <c r="L326" s="28">
        <v>0.12</v>
      </c>
    </row>
    <row r="327" spans="1:12" x14ac:dyDescent="0.25">
      <c r="A327" s="8">
        <v>326</v>
      </c>
      <c r="B327" s="7" t="s">
        <v>1621</v>
      </c>
      <c r="C327" s="7" t="s">
        <v>1231</v>
      </c>
      <c r="D327" s="8" t="s">
        <v>799</v>
      </c>
      <c r="E327" s="7" t="s">
        <v>213</v>
      </c>
      <c r="F327" s="7" t="s">
        <v>1197</v>
      </c>
      <c r="G327" s="9">
        <v>25830</v>
      </c>
      <c r="H327" s="9">
        <v>38321</v>
      </c>
      <c r="I327" s="9" t="s">
        <v>1233</v>
      </c>
      <c r="J327" s="31">
        <v>84912</v>
      </c>
      <c r="K327" s="8">
        <v>1</v>
      </c>
      <c r="L327" s="28">
        <v>0</v>
      </c>
    </row>
    <row r="328" spans="1:12" x14ac:dyDescent="0.25">
      <c r="A328" s="8">
        <v>327</v>
      </c>
      <c r="B328" s="7" t="s">
        <v>1622</v>
      </c>
      <c r="C328" s="7" t="s">
        <v>796</v>
      </c>
      <c r="D328" s="8" t="s">
        <v>799</v>
      </c>
      <c r="E328" s="7" t="s">
        <v>213</v>
      </c>
      <c r="F328" s="7" t="s">
        <v>1197</v>
      </c>
      <c r="G328" s="9">
        <v>30274</v>
      </c>
      <c r="H328" s="9">
        <v>39760</v>
      </c>
      <c r="I328" s="9" t="s">
        <v>1233</v>
      </c>
      <c r="J328" s="31">
        <v>73272</v>
      </c>
      <c r="K328" s="8">
        <v>5</v>
      </c>
      <c r="L328" s="28">
        <v>0.15</v>
      </c>
    </row>
    <row r="329" spans="1:12" x14ac:dyDescent="0.25">
      <c r="A329" s="8">
        <v>328</v>
      </c>
      <c r="B329" s="7" t="s">
        <v>1623</v>
      </c>
      <c r="C329" s="7" t="s">
        <v>792</v>
      </c>
      <c r="D329" s="8" t="s">
        <v>799</v>
      </c>
      <c r="E329" s="7" t="s">
        <v>213</v>
      </c>
      <c r="F329" s="7" t="s">
        <v>1196</v>
      </c>
      <c r="G329" s="9">
        <v>32278</v>
      </c>
      <c r="H329" s="9">
        <v>39390</v>
      </c>
      <c r="I329" s="9" t="s">
        <v>1233</v>
      </c>
      <c r="J329" s="31">
        <v>85788</v>
      </c>
      <c r="K329" s="8">
        <v>5</v>
      </c>
      <c r="L329" s="28">
        <v>0.15</v>
      </c>
    </row>
    <row r="330" spans="1:12" x14ac:dyDescent="0.25">
      <c r="A330" s="8">
        <v>329</v>
      </c>
      <c r="B330" s="7" t="s">
        <v>1624</v>
      </c>
      <c r="C330" s="7" t="s">
        <v>792</v>
      </c>
      <c r="D330" s="8" t="s">
        <v>799</v>
      </c>
      <c r="E330" s="7" t="s">
        <v>213</v>
      </c>
      <c r="F330" s="7" t="s">
        <v>1197</v>
      </c>
      <c r="G330" s="9">
        <v>28475</v>
      </c>
      <c r="H330" s="9">
        <v>39785</v>
      </c>
      <c r="I330" s="9" t="s">
        <v>1233</v>
      </c>
      <c r="J330" s="31">
        <v>96828</v>
      </c>
      <c r="K330" s="8">
        <v>3</v>
      </c>
      <c r="L330" s="28">
        <v>0.08</v>
      </c>
    </row>
    <row r="331" spans="1:12" x14ac:dyDescent="0.25">
      <c r="A331" s="8">
        <v>330</v>
      </c>
      <c r="B331" s="7" t="s">
        <v>1625</v>
      </c>
      <c r="C331" s="7" t="s">
        <v>1231</v>
      </c>
      <c r="D331" s="8" t="s">
        <v>799</v>
      </c>
      <c r="E331" s="7" t="s">
        <v>213</v>
      </c>
      <c r="F331" s="7" t="s">
        <v>1197</v>
      </c>
      <c r="G331" s="9">
        <v>29662</v>
      </c>
      <c r="H331" s="9">
        <v>36503</v>
      </c>
      <c r="I331" s="9" t="s">
        <v>1233</v>
      </c>
      <c r="J331" s="31">
        <v>49938</v>
      </c>
      <c r="K331" s="8">
        <v>1</v>
      </c>
      <c r="L331" s="28">
        <v>0</v>
      </c>
    </row>
    <row r="332" spans="1:12" x14ac:dyDescent="0.25">
      <c r="A332" s="8">
        <v>331</v>
      </c>
      <c r="B332" s="7" t="s">
        <v>1626</v>
      </c>
      <c r="C332" s="7" t="s">
        <v>792</v>
      </c>
      <c r="D332" s="8" t="s">
        <v>799</v>
      </c>
      <c r="E332" s="7" t="s">
        <v>213</v>
      </c>
      <c r="F332" s="7" t="s">
        <v>1196</v>
      </c>
      <c r="G332" s="9">
        <v>27397</v>
      </c>
      <c r="H332" s="9">
        <v>37229</v>
      </c>
      <c r="I332" s="9" t="s">
        <v>1233</v>
      </c>
      <c r="J332" s="31">
        <v>30372</v>
      </c>
      <c r="K332" s="8">
        <v>4</v>
      </c>
      <c r="L332" s="28">
        <v>0.12</v>
      </c>
    </row>
    <row r="333" spans="1:12" x14ac:dyDescent="0.25">
      <c r="A333" s="8">
        <v>332</v>
      </c>
      <c r="B333" s="7" t="s">
        <v>1627</v>
      </c>
      <c r="C333" s="7" t="s">
        <v>1230</v>
      </c>
      <c r="D333" s="8" t="s">
        <v>799</v>
      </c>
      <c r="E333" s="7" t="s">
        <v>213</v>
      </c>
      <c r="F333" s="7" t="s">
        <v>1196</v>
      </c>
      <c r="G333" s="9">
        <v>25782</v>
      </c>
      <c r="H333" s="9">
        <v>37620</v>
      </c>
      <c r="I333" s="9" t="s">
        <v>1233</v>
      </c>
      <c r="J333" s="31">
        <v>29352</v>
      </c>
      <c r="K333" s="8">
        <v>1</v>
      </c>
      <c r="L333" s="28">
        <v>0</v>
      </c>
    </row>
    <row r="334" spans="1:12" x14ac:dyDescent="0.25">
      <c r="A334" s="8">
        <v>333</v>
      </c>
      <c r="B334" s="7" t="s">
        <v>1628</v>
      </c>
      <c r="C334" s="7" t="s">
        <v>793</v>
      </c>
      <c r="D334" s="8" t="s">
        <v>799</v>
      </c>
      <c r="E334" s="7" t="s">
        <v>213</v>
      </c>
      <c r="F334" s="7" t="s">
        <v>1197</v>
      </c>
      <c r="G334" s="9">
        <v>27044</v>
      </c>
      <c r="H334" s="9">
        <v>40175</v>
      </c>
      <c r="I334" s="9" t="s">
        <v>1233</v>
      </c>
      <c r="J334" s="31">
        <v>41628</v>
      </c>
      <c r="K334" s="8">
        <v>2</v>
      </c>
      <c r="L334" s="28">
        <v>0.04</v>
      </c>
    </row>
    <row r="335" spans="1:12" x14ac:dyDescent="0.25">
      <c r="A335" s="8">
        <v>334</v>
      </c>
      <c r="B335" s="7" t="s">
        <v>1629</v>
      </c>
      <c r="C335" s="7" t="s">
        <v>796</v>
      </c>
      <c r="D335" s="8" t="s">
        <v>805</v>
      </c>
      <c r="E335" s="8" t="s">
        <v>805</v>
      </c>
      <c r="F335" s="7" t="s">
        <v>1196</v>
      </c>
      <c r="G335" s="13">
        <v>27590</v>
      </c>
      <c r="H335" s="13">
        <v>40292</v>
      </c>
      <c r="I335" s="9" t="s">
        <v>1233</v>
      </c>
      <c r="J335" s="31">
        <v>74268</v>
      </c>
      <c r="K335" s="8">
        <v>2</v>
      </c>
      <c r="L335" s="28">
        <v>0.04</v>
      </c>
    </row>
    <row r="336" spans="1:12" x14ac:dyDescent="0.25">
      <c r="A336" s="8">
        <v>335</v>
      </c>
      <c r="B336" s="7" t="s">
        <v>1630</v>
      </c>
      <c r="C336" s="7" t="s">
        <v>796</v>
      </c>
      <c r="D336" s="8" t="s">
        <v>805</v>
      </c>
      <c r="E336" s="8" t="s">
        <v>805</v>
      </c>
      <c r="F336" s="7" t="s">
        <v>1196</v>
      </c>
      <c r="G336" s="9">
        <v>30334</v>
      </c>
      <c r="H336" s="9">
        <v>37407</v>
      </c>
      <c r="I336" s="9">
        <v>37620</v>
      </c>
      <c r="J336" s="31">
        <v>70968</v>
      </c>
      <c r="K336" s="8">
        <v>5</v>
      </c>
      <c r="L336" s="28">
        <v>0.15</v>
      </c>
    </row>
    <row r="337" spans="1:12" x14ac:dyDescent="0.25">
      <c r="A337" s="8">
        <v>336</v>
      </c>
      <c r="B337" s="7" t="s">
        <v>1631</v>
      </c>
      <c r="C337" s="7" t="s">
        <v>796</v>
      </c>
      <c r="D337" s="8" t="s">
        <v>805</v>
      </c>
      <c r="E337" s="8" t="s">
        <v>805</v>
      </c>
      <c r="F337" s="7" t="s">
        <v>1196</v>
      </c>
      <c r="G337" s="13">
        <v>32391</v>
      </c>
      <c r="H337" s="13">
        <v>40313</v>
      </c>
      <c r="I337" s="9" t="s">
        <v>1233</v>
      </c>
      <c r="J337" s="31">
        <v>32700</v>
      </c>
      <c r="K337" s="8">
        <v>5</v>
      </c>
      <c r="L337" s="28">
        <v>0.15</v>
      </c>
    </row>
    <row r="338" spans="1:12" x14ac:dyDescent="0.25">
      <c r="A338" s="8">
        <v>337</v>
      </c>
      <c r="B338" s="7" t="s">
        <v>1632</v>
      </c>
      <c r="C338" s="7" t="s">
        <v>796</v>
      </c>
      <c r="D338" s="8" t="s">
        <v>805</v>
      </c>
      <c r="E338" s="8" t="s">
        <v>805</v>
      </c>
      <c r="F338" s="7" t="s">
        <v>1197</v>
      </c>
      <c r="G338" s="9">
        <v>31389</v>
      </c>
      <c r="H338" s="9">
        <v>41137</v>
      </c>
      <c r="I338" s="9" t="s">
        <v>1233</v>
      </c>
      <c r="J338" s="31">
        <v>46992</v>
      </c>
      <c r="K338" s="8">
        <v>3</v>
      </c>
      <c r="L338" s="28">
        <v>0.08</v>
      </c>
    </row>
    <row r="339" spans="1:12" x14ac:dyDescent="0.25">
      <c r="A339" s="8">
        <v>338</v>
      </c>
      <c r="B339" s="7" t="s">
        <v>1633</v>
      </c>
      <c r="C339" s="7" t="s">
        <v>796</v>
      </c>
      <c r="D339" s="8" t="s">
        <v>805</v>
      </c>
      <c r="E339" s="8" t="s">
        <v>805</v>
      </c>
      <c r="F339" s="7" t="s">
        <v>1196</v>
      </c>
      <c r="G339" s="9">
        <v>22552</v>
      </c>
      <c r="H339" s="9">
        <v>36765</v>
      </c>
      <c r="I339" s="9" t="s">
        <v>1233</v>
      </c>
      <c r="J339" s="31">
        <v>89400</v>
      </c>
      <c r="K339" s="8">
        <v>4</v>
      </c>
      <c r="L339" s="28">
        <v>0.12</v>
      </c>
    </row>
    <row r="340" spans="1:12" x14ac:dyDescent="0.25">
      <c r="A340" s="8">
        <v>339</v>
      </c>
      <c r="B340" s="7" t="s">
        <v>1634</v>
      </c>
      <c r="C340" s="7" t="s">
        <v>796</v>
      </c>
      <c r="D340" s="8" t="s">
        <v>805</v>
      </c>
      <c r="E340" s="8" t="s">
        <v>805</v>
      </c>
      <c r="F340" s="7" t="s">
        <v>1196</v>
      </c>
      <c r="G340" s="9">
        <v>30383</v>
      </c>
      <c r="H340" s="9">
        <v>37936</v>
      </c>
      <c r="I340" s="9" t="s">
        <v>1233</v>
      </c>
      <c r="J340" s="31">
        <v>64644</v>
      </c>
      <c r="K340" s="8">
        <v>2</v>
      </c>
      <c r="L340" s="28">
        <v>0.04</v>
      </c>
    </row>
    <row r="341" spans="1:12" x14ac:dyDescent="0.25">
      <c r="A341" s="8">
        <v>340</v>
      </c>
      <c r="B341" s="7" t="s">
        <v>1635</v>
      </c>
      <c r="C341" s="7" t="s">
        <v>796</v>
      </c>
      <c r="D341" s="8" t="s">
        <v>805</v>
      </c>
      <c r="E341" s="8" t="s">
        <v>805</v>
      </c>
      <c r="F341" s="7" t="s">
        <v>1196</v>
      </c>
      <c r="G341" s="9">
        <v>30540</v>
      </c>
      <c r="H341" s="9">
        <v>39038</v>
      </c>
      <c r="I341" s="9" t="s">
        <v>1233</v>
      </c>
      <c r="J341" s="31">
        <v>85680</v>
      </c>
      <c r="K341" s="8">
        <v>4</v>
      </c>
      <c r="L341" s="28">
        <v>0.12</v>
      </c>
    </row>
    <row r="342" spans="1:12" x14ac:dyDescent="0.25">
      <c r="A342" s="8">
        <v>341</v>
      </c>
      <c r="B342" s="7" t="s">
        <v>1636</v>
      </c>
      <c r="C342" s="7" t="s">
        <v>1231</v>
      </c>
      <c r="D342" s="8" t="s">
        <v>804</v>
      </c>
      <c r="E342" s="7" t="s">
        <v>802</v>
      </c>
      <c r="F342" s="7" t="s">
        <v>1196</v>
      </c>
      <c r="G342" s="9">
        <v>26449</v>
      </c>
      <c r="H342" s="9">
        <v>40552</v>
      </c>
      <c r="I342" s="9" t="s">
        <v>1233</v>
      </c>
      <c r="J342" s="31">
        <v>75288</v>
      </c>
      <c r="K342" s="8">
        <v>4</v>
      </c>
      <c r="L342" s="28">
        <v>0.12</v>
      </c>
    </row>
    <row r="343" spans="1:12" x14ac:dyDescent="0.25">
      <c r="A343" s="8">
        <v>342</v>
      </c>
      <c r="B343" s="7" t="s">
        <v>1637</v>
      </c>
      <c r="C343" s="7" t="s">
        <v>1228</v>
      </c>
      <c r="D343" s="8" t="s">
        <v>804</v>
      </c>
      <c r="E343" s="7" t="s">
        <v>802</v>
      </c>
      <c r="F343" s="7" t="s">
        <v>1196</v>
      </c>
      <c r="G343" s="9">
        <v>26636</v>
      </c>
      <c r="H343" s="9">
        <v>40911</v>
      </c>
      <c r="I343" s="9" t="s">
        <v>1233</v>
      </c>
      <c r="J343" s="31">
        <v>104544</v>
      </c>
      <c r="K343" s="8">
        <v>3</v>
      </c>
      <c r="L343" s="28">
        <v>0.08</v>
      </c>
    </row>
    <row r="344" spans="1:12" x14ac:dyDescent="0.25">
      <c r="A344" s="8">
        <v>343</v>
      </c>
      <c r="B344" s="7" t="s">
        <v>1638</v>
      </c>
      <c r="C344" s="7" t="s">
        <v>794</v>
      </c>
      <c r="D344" s="8" t="s">
        <v>804</v>
      </c>
      <c r="E344" s="7" t="s">
        <v>802</v>
      </c>
      <c r="F344" s="7" t="s">
        <v>1196</v>
      </c>
      <c r="G344" s="9">
        <v>26136</v>
      </c>
      <c r="H344" s="9">
        <v>39457</v>
      </c>
      <c r="I344" s="9" t="s">
        <v>1233</v>
      </c>
      <c r="J344" s="31">
        <v>37506</v>
      </c>
      <c r="K344" s="8">
        <v>5</v>
      </c>
      <c r="L344" s="28">
        <v>0.15</v>
      </c>
    </row>
    <row r="345" spans="1:12" x14ac:dyDescent="0.25">
      <c r="A345" s="8">
        <v>344</v>
      </c>
      <c r="B345" s="7" t="s">
        <v>1639</v>
      </c>
      <c r="C345" s="7" t="s">
        <v>1230</v>
      </c>
      <c r="D345" s="8" t="s">
        <v>804</v>
      </c>
      <c r="E345" s="7" t="s">
        <v>802</v>
      </c>
      <c r="F345" s="7" t="s">
        <v>1196</v>
      </c>
      <c r="G345" s="9">
        <v>30917</v>
      </c>
      <c r="H345" s="9">
        <v>39098</v>
      </c>
      <c r="I345" s="9" t="s">
        <v>1233</v>
      </c>
      <c r="J345" s="31">
        <v>57246</v>
      </c>
      <c r="K345" s="8">
        <v>5</v>
      </c>
      <c r="L345" s="28">
        <v>0.15</v>
      </c>
    </row>
    <row r="346" spans="1:12" x14ac:dyDescent="0.25">
      <c r="A346" s="8">
        <v>345</v>
      </c>
      <c r="B346" s="7" t="s">
        <v>1640</v>
      </c>
      <c r="C346" s="7" t="s">
        <v>792</v>
      </c>
      <c r="D346" s="8" t="s">
        <v>804</v>
      </c>
      <c r="E346" s="7" t="s">
        <v>802</v>
      </c>
      <c r="F346" s="7" t="s">
        <v>1197</v>
      </c>
      <c r="G346" s="9">
        <v>27484</v>
      </c>
      <c r="H346" s="9">
        <v>40209</v>
      </c>
      <c r="I346" s="9" t="s">
        <v>1233</v>
      </c>
      <c r="J346" s="31">
        <v>54312</v>
      </c>
      <c r="K346" s="8">
        <v>4</v>
      </c>
      <c r="L346" s="28">
        <v>0.12</v>
      </c>
    </row>
    <row r="347" spans="1:12" x14ac:dyDescent="0.25">
      <c r="A347" s="8">
        <v>346</v>
      </c>
      <c r="B347" s="7" t="s">
        <v>1641</v>
      </c>
      <c r="C347" s="7" t="s">
        <v>1228</v>
      </c>
      <c r="D347" s="8" t="s">
        <v>804</v>
      </c>
      <c r="E347" s="7" t="s">
        <v>802</v>
      </c>
      <c r="F347" s="7" t="s">
        <v>1196</v>
      </c>
      <c r="G347" s="9">
        <v>25341</v>
      </c>
      <c r="H347" s="9">
        <v>36192</v>
      </c>
      <c r="I347" s="9" t="s">
        <v>1233</v>
      </c>
      <c r="J347" s="31">
        <v>57144</v>
      </c>
      <c r="K347" s="8">
        <v>5</v>
      </c>
      <c r="L347" s="28">
        <v>0.15</v>
      </c>
    </row>
    <row r="348" spans="1:12" x14ac:dyDescent="0.25">
      <c r="A348" s="8">
        <v>347</v>
      </c>
      <c r="B348" s="7" t="s">
        <v>1642</v>
      </c>
      <c r="C348" s="7" t="s">
        <v>792</v>
      </c>
      <c r="D348" s="8" t="s">
        <v>804</v>
      </c>
      <c r="E348" s="7" t="s">
        <v>802</v>
      </c>
      <c r="F348" s="7" t="s">
        <v>1197</v>
      </c>
      <c r="G348" s="9">
        <v>28370</v>
      </c>
      <c r="H348" s="9">
        <v>36199</v>
      </c>
      <c r="I348" s="9" t="s">
        <v>1233</v>
      </c>
      <c r="J348" s="31">
        <v>37524</v>
      </c>
      <c r="K348" s="8">
        <v>5</v>
      </c>
      <c r="L348" s="28">
        <v>0.15</v>
      </c>
    </row>
    <row r="349" spans="1:12" x14ac:dyDescent="0.25">
      <c r="A349" s="8">
        <v>348</v>
      </c>
      <c r="B349" s="7" t="s">
        <v>1643</v>
      </c>
      <c r="C349" s="7" t="s">
        <v>1230</v>
      </c>
      <c r="D349" s="8" t="s">
        <v>804</v>
      </c>
      <c r="E349" s="7" t="s">
        <v>802</v>
      </c>
      <c r="F349" s="7" t="s">
        <v>1197</v>
      </c>
      <c r="G349" s="9">
        <v>24137</v>
      </c>
      <c r="H349" s="9">
        <v>36940</v>
      </c>
      <c r="I349" s="9" t="s">
        <v>1233</v>
      </c>
      <c r="J349" s="31">
        <v>58788</v>
      </c>
      <c r="K349" s="8">
        <v>5</v>
      </c>
      <c r="L349" s="28">
        <v>0.15</v>
      </c>
    </row>
    <row r="350" spans="1:12" x14ac:dyDescent="0.25">
      <c r="A350" s="8">
        <v>349</v>
      </c>
      <c r="B350" s="7" t="s">
        <v>1644</v>
      </c>
      <c r="C350" s="7" t="s">
        <v>791</v>
      </c>
      <c r="D350" s="8" t="s">
        <v>804</v>
      </c>
      <c r="E350" s="7" t="s">
        <v>802</v>
      </c>
      <c r="F350" s="7" t="s">
        <v>1196</v>
      </c>
      <c r="G350" s="9">
        <v>28807</v>
      </c>
      <c r="H350" s="9">
        <v>39871</v>
      </c>
      <c r="I350" s="9" t="s">
        <v>1233</v>
      </c>
      <c r="J350" s="31">
        <v>46290</v>
      </c>
      <c r="K350" s="8">
        <v>2</v>
      </c>
      <c r="L350" s="28">
        <v>0.04</v>
      </c>
    </row>
    <row r="351" spans="1:12" x14ac:dyDescent="0.25">
      <c r="A351" s="8">
        <v>350</v>
      </c>
      <c r="B351" s="7" t="s">
        <v>1645</v>
      </c>
      <c r="C351" s="7" t="s">
        <v>796</v>
      </c>
      <c r="D351" s="8" t="s">
        <v>804</v>
      </c>
      <c r="E351" s="7" t="s">
        <v>802</v>
      </c>
      <c r="F351" s="7" t="s">
        <v>1196</v>
      </c>
      <c r="G351" s="9">
        <v>27607</v>
      </c>
      <c r="H351" s="9">
        <v>40610</v>
      </c>
      <c r="I351" s="9" t="s">
        <v>1233</v>
      </c>
      <c r="J351" s="31">
        <v>44212.800000000003</v>
      </c>
      <c r="K351" s="8">
        <v>4</v>
      </c>
      <c r="L351" s="28">
        <v>0.12</v>
      </c>
    </row>
    <row r="352" spans="1:12" x14ac:dyDescent="0.25">
      <c r="A352" s="8">
        <v>351</v>
      </c>
      <c r="B352" s="7" t="s">
        <v>1646</v>
      </c>
      <c r="C352" s="7" t="s">
        <v>794</v>
      </c>
      <c r="D352" s="8" t="s">
        <v>804</v>
      </c>
      <c r="E352" s="7" t="s">
        <v>803</v>
      </c>
      <c r="F352" s="7" t="s">
        <v>1196</v>
      </c>
      <c r="G352" s="9">
        <v>27440</v>
      </c>
      <c r="H352" s="9">
        <v>40624</v>
      </c>
      <c r="I352" s="9" t="s">
        <v>1233</v>
      </c>
      <c r="J352" s="31">
        <v>15708</v>
      </c>
      <c r="K352" s="8">
        <v>4</v>
      </c>
      <c r="L352" s="28">
        <v>0.12</v>
      </c>
    </row>
    <row r="353" spans="1:12" x14ac:dyDescent="0.25">
      <c r="A353" s="8">
        <v>352</v>
      </c>
      <c r="B353" s="7" t="s">
        <v>1647</v>
      </c>
      <c r="C353" s="7" t="s">
        <v>1231</v>
      </c>
      <c r="D353" s="8" t="s">
        <v>804</v>
      </c>
      <c r="E353" s="7" t="s">
        <v>803</v>
      </c>
      <c r="F353" s="7" t="s">
        <v>1196</v>
      </c>
      <c r="G353" s="9">
        <v>30112</v>
      </c>
      <c r="H353" s="9">
        <v>39147</v>
      </c>
      <c r="I353" s="9" t="s">
        <v>1233</v>
      </c>
      <c r="J353" s="31">
        <v>54216</v>
      </c>
      <c r="K353" s="8">
        <v>5</v>
      </c>
      <c r="L353" s="28">
        <v>0.15</v>
      </c>
    </row>
    <row r="354" spans="1:12" x14ac:dyDescent="0.25">
      <c r="A354" s="8">
        <v>353</v>
      </c>
      <c r="B354" s="7" t="s">
        <v>1648</v>
      </c>
      <c r="C354" s="7" t="s">
        <v>793</v>
      </c>
      <c r="D354" s="8" t="s">
        <v>804</v>
      </c>
      <c r="E354" s="7" t="s">
        <v>803</v>
      </c>
      <c r="F354" s="7" t="s">
        <v>1197</v>
      </c>
      <c r="G354" s="9">
        <v>30027</v>
      </c>
      <c r="H354" s="9">
        <v>39167</v>
      </c>
      <c r="I354" s="9" t="s">
        <v>1233</v>
      </c>
      <c r="J354" s="31">
        <v>34800</v>
      </c>
      <c r="K354" s="8">
        <v>5</v>
      </c>
      <c r="L354" s="28">
        <v>0.15</v>
      </c>
    </row>
    <row r="355" spans="1:12" x14ac:dyDescent="0.25">
      <c r="A355" s="8">
        <v>354</v>
      </c>
      <c r="B355" s="7" t="s">
        <v>1649</v>
      </c>
      <c r="C355" s="7" t="s">
        <v>1230</v>
      </c>
      <c r="D355" s="8" t="s">
        <v>804</v>
      </c>
      <c r="E355" s="7" t="s">
        <v>803</v>
      </c>
      <c r="F355" s="7" t="s">
        <v>1196</v>
      </c>
      <c r="G355" s="9">
        <v>25778</v>
      </c>
      <c r="H355" s="9">
        <v>38805</v>
      </c>
      <c r="I355" s="9">
        <v>40427</v>
      </c>
      <c r="J355" s="31">
        <v>64644</v>
      </c>
      <c r="K355" s="8">
        <v>2</v>
      </c>
      <c r="L355" s="28">
        <v>0.04</v>
      </c>
    </row>
    <row r="356" spans="1:12" x14ac:dyDescent="0.25">
      <c r="A356" s="8">
        <v>355</v>
      </c>
      <c r="B356" s="7" t="s">
        <v>1650</v>
      </c>
      <c r="C356" s="7" t="s">
        <v>794</v>
      </c>
      <c r="D356" s="8" t="s">
        <v>804</v>
      </c>
      <c r="E356" s="7" t="s">
        <v>803</v>
      </c>
      <c r="F356" s="7" t="s">
        <v>1196</v>
      </c>
      <c r="G356" s="9">
        <v>22309</v>
      </c>
      <c r="H356" s="9">
        <v>35856</v>
      </c>
      <c r="I356" s="9" t="s">
        <v>1233</v>
      </c>
      <c r="J356" s="31">
        <v>104196</v>
      </c>
      <c r="K356" s="8">
        <v>3</v>
      </c>
      <c r="L356" s="28">
        <v>0.08</v>
      </c>
    </row>
    <row r="357" spans="1:12" x14ac:dyDescent="0.25">
      <c r="A357" s="8">
        <v>356</v>
      </c>
      <c r="B357" s="7" t="s">
        <v>1651</v>
      </c>
      <c r="C357" s="7" t="s">
        <v>792</v>
      </c>
      <c r="D357" s="8" t="s">
        <v>804</v>
      </c>
      <c r="E357" s="7" t="s">
        <v>803</v>
      </c>
      <c r="F357" s="7" t="s">
        <v>1196</v>
      </c>
      <c r="G357" s="9">
        <v>23586</v>
      </c>
      <c r="H357" s="9">
        <v>35857</v>
      </c>
      <c r="I357" s="9" t="s">
        <v>1233</v>
      </c>
      <c r="J357" s="31">
        <v>98532</v>
      </c>
      <c r="K357" s="8">
        <v>3</v>
      </c>
      <c r="L357" s="28">
        <v>0.08</v>
      </c>
    </row>
    <row r="358" spans="1:12" x14ac:dyDescent="0.25">
      <c r="A358" s="8">
        <v>357</v>
      </c>
      <c r="B358" s="7" t="s">
        <v>1652</v>
      </c>
      <c r="C358" s="7" t="s">
        <v>1228</v>
      </c>
      <c r="D358" s="8" t="s">
        <v>804</v>
      </c>
      <c r="E358" s="7" t="s">
        <v>803</v>
      </c>
      <c r="F358" s="7" t="s">
        <v>1197</v>
      </c>
      <c r="G358" s="9">
        <v>27470</v>
      </c>
      <c r="H358" s="9">
        <v>39157</v>
      </c>
      <c r="I358" s="9" t="s">
        <v>1233</v>
      </c>
      <c r="J358" s="31">
        <v>57132</v>
      </c>
      <c r="K358" s="8">
        <v>4</v>
      </c>
      <c r="L358" s="28">
        <v>0.12</v>
      </c>
    </row>
    <row r="359" spans="1:12" x14ac:dyDescent="0.25">
      <c r="A359" s="8">
        <v>358</v>
      </c>
      <c r="B359" s="7" t="s">
        <v>1653</v>
      </c>
      <c r="C359" s="7" t="s">
        <v>796</v>
      </c>
      <c r="D359" s="8" t="s">
        <v>804</v>
      </c>
      <c r="E359" s="7" t="s">
        <v>803</v>
      </c>
      <c r="F359" s="7" t="s">
        <v>1196</v>
      </c>
      <c r="G359" s="9">
        <v>30208</v>
      </c>
      <c r="H359" s="9">
        <v>41000</v>
      </c>
      <c r="I359" s="9" t="s">
        <v>1233</v>
      </c>
      <c r="J359" s="31">
        <v>72672</v>
      </c>
      <c r="K359" s="8">
        <v>4</v>
      </c>
      <c r="L359" s="28">
        <v>0.12</v>
      </c>
    </row>
    <row r="360" spans="1:12" x14ac:dyDescent="0.25">
      <c r="A360" s="8">
        <v>359</v>
      </c>
      <c r="B360" s="7" t="s">
        <v>1654</v>
      </c>
      <c r="C360" s="7" t="s">
        <v>792</v>
      </c>
      <c r="D360" s="8" t="s">
        <v>804</v>
      </c>
      <c r="E360" s="7" t="s">
        <v>803</v>
      </c>
      <c r="F360" s="7" t="s">
        <v>1196</v>
      </c>
      <c r="G360" s="9">
        <v>32737</v>
      </c>
      <c r="H360" s="9">
        <v>41007</v>
      </c>
      <c r="I360" s="9" t="s">
        <v>1233</v>
      </c>
      <c r="J360" s="31">
        <v>44424</v>
      </c>
      <c r="K360" s="8">
        <v>2</v>
      </c>
      <c r="L360" s="28">
        <v>0.04</v>
      </c>
    </row>
    <row r="361" spans="1:12" x14ac:dyDescent="0.25">
      <c r="A361" s="8">
        <v>360</v>
      </c>
      <c r="B361" s="7" t="s">
        <v>1655</v>
      </c>
      <c r="C361" s="7" t="s">
        <v>791</v>
      </c>
      <c r="D361" s="8" t="s">
        <v>804</v>
      </c>
      <c r="E361" s="7" t="s">
        <v>803</v>
      </c>
      <c r="F361" s="7" t="s">
        <v>1197</v>
      </c>
      <c r="G361" s="9">
        <v>31847</v>
      </c>
      <c r="H361" s="9">
        <v>39180</v>
      </c>
      <c r="I361" s="9" t="s">
        <v>1233</v>
      </c>
      <c r="J361" s="31">
        <v>103848</v>
      </c>
      <c r="K361" s="8">
        <v>4</v>
      </c>
      <c r="L361" s="28">
        <v>0.12</v>
      </c>
    </row>
    <row r="362" spans="1:12" x14ac:dyDescent="0.25">
      <c r="A362" s="8">
        <v>361</v>
      </c>
      <c r="B362" s="7" t="s">
        <v>1656</v>
      </c>
      <c r="C362" s="7" t="s">
        <v>1231</v>
      </c>
      <c r="D362" s="8" t="s">
        <v>804</v>
      </c>
      <c r="E362" s="7" t="s">
        <v>803</v>
      </c>
      <c r="F362" s="7" t="s">
        <v>1196</v>
      </c>
      <c r="G362" s="9">
        <v>29564</v>
      </c>
      <c r="H362" s="9">
        <v>38834</v>
      </c>
      <c r="I362" s="9" t="s">
        <v>1233</v>
      </c>
      <c r="J362" s="31">
        <v>97968</v>
      </c>
      <c r="K362" s="8">
        <v>4</v>
      </c>
      <c r="L362" s="28">
        <v>0.12</v>
      </c>
    </row>
    <row r="363" spans="1:12" x14ac:dyDescent="0.25">
      <c r="A363" s="8">
        <v>362</v>
      </c>
      <c r="B363" s="7" t="s">
        <v>1657</v>
      </c>
      <c r="C363" s="7" t="s">
        <v>791</v>
      </c>
      <c r="D363" s="8" t="s">
        <v>804</v>
      </c>
      <c r="E363" s="7" t="s">
        <v>803</v>
      </c>
      <c r="F363" s="7" t="s">
        <v>1196</v>
      </c>
      <c r="G363" s="9">
        <v>28746</v>
      </c>
      <c r="H363" s="9">
        <v>36297</v>
      </c>
      <c r="I363" s="9" t="s">
        <v>1233</v>
      </c>
      <c r="J363" s="31">
        <v>55236</v>
      </c>
      <c r="K363" s="8">
        <v>2</v>
      </c>
      <c r="L363" s="28">
        <v>0.04</v>
      </c>
    </row>
    <row r="364" spans="1:12" x14ac:dyDescent="0.25">
      <c r="A364" s="8">
        <v>363</v>
      </c>
      <c r="B364" s="7" t="s">
        <v>1658</v>
      </c>
      <c r="C364" s="7" t="s">
        <v>1230</v>
      </c>
      <c r="D364" s="8" t="s">
        <v>804</v>
      </c>
      <c r="E364" s="7" t="s">
        <v>803</v>
      </c>
      <c r="F364" s="7" t="s">
        <v>1196</v>
      </c>
      <c r="G364" s="9">
        <v>24297</v>
      </c>
      <c r="H364" s="9">
        <v>36662</v>
      </c>
      <c r="I364" s="9" t="s">
        <v>1233</v>
      </c>
      <c r="J364" s="31">
        <v>62988</v>
      </c>
      <c r="K364" s="8">
        <v>4</v>
      </c>
      <c r="L364" s="28">
        <v>0.12</v>
      </c>
    </row>
    <row r="365" spans="1:12" x14ac:dyDescent="0.25">
      <c r="A365" s="8">
        <v>364</v>
      </c>
      <c r="B365" s="7" t="s">
        <v>1659</v>
      </c>
      <c r="C365" s="7" t="s">
        <v>1230</v>
      </c>
      <c r="D365" s="8" t="s">
        <v>804</v>
      </c>
      <c r="E365" s="7" t="s">
        <v>424</v>
      </c>
      <c r="F365" s="7" t="s">
        <v>1197</v>
      </c>
      <c r="G365" s="9">
        <v>29838</v>
      </c>
      <c r="H365" s="9">
        <v>39592</v>
      </c>
      <c r="I365" s="9" t="s">
        <v>1233</v>
      </c>
      <c r="J365" s="31">
        <v>69024</v>
      </c>
      <c r="K365" s="8">
        <v>3</v>
      </c>
      <c r="L365" s="28">
        <v>0.08</v>
      </c>
    </row>
    <row r="366" spans="1:12" x14ac:dyDescent="0.25">
      <c r="A366" s="8">
        <v>365</v>
      </c>
      <c r="B366" s="7" t="s">
        <v>1660</v>
      </c>
      <c r="C366" s="7" t="s">
        <v>793</v>
      </c>
      <c r="D366" s="8" t="s">
        <v>804</v>
      </c>
      <c r="E366" s="7" t="s">
        <v>424</v>
      </c>
      <c r="F366" s="7" t="s">
        <v>1196</v>
      </c>
      <c r="G366" s="9">
        <v>29445</v>
      </c>
      <c r="H366" s="9">
        <v>40712</v>
      </c>
      <c r="I366" s="9" t="s">
        <v>1233</v>
      </c>
      <c r="J366" s="31">
        <v>27480</v>
      </c>
      <c r="K366" s="8">
        <v>1</v>
      </c>
      <c r="L366" s="28">
        <v>0</v>
      </c>
    </row>
    <row r="367" spans="1:12" x14ac:dyDescent="0.25">
      <c r="A367" s="8">
        <v>366</v>
      </c>
      <c r="B367" s="7" t="s">
        <v>1661</v>
      </c>
      <c r="C367" s="7" t="s">
        <v>794</v>
      </c>
      <c r="D367" s="8" t="s">
        <v>804</v>
      </c>
      <c r="E367" s="7" t="s">
        <v>424</v>
      </c>
      <c r="F367" s="7" t="s">
        <v>1197</v>
      </c>
      <c r="G367" s="9">
        <v>28946</v>
      </c>
      <c r="H367" s="9">
        <v>41070</v>
      </c>
      <c r="I367" s="9" t="s">
        <v>1233</v>
      </c>
      <c r="J367" s="31">
        <v>88716</v>
      </c>
      <c r="K367" s="8">
        <v>1</v>
      </c>
      <c r="L367" s="28">
        <v>0</v>
      </c>
    </row>
    <row r="368" spans="1:12" x14ac:dyDescent="0.25">
      <c r="A368" s="8">
        <v>367</v>
      </c>
      <c r="B368" s="7" t="s">
        <v>1662</v>
      </c>
      <c r="C368" s="7" t="s">
        <v>796</v>
      </c>
      <c r="D368" s="8" t="s">
        <v>804</v>
      </c>
      <c r="E368" s="7" t="s">
        <v>424</v>
      </c>
      <c r="F368" s="7" t="s">
        <v>1196</v>
      </c>
      <c r="G368" s="9">
        <v>26304</v>
      </c>
      <c r="H368" s="9">
        <v>39258</v>
      </c>
      <c r="I368" s="9" t="s">
        <v>1233</v>
      </c>
      <c r="J368" s="31">
        <v>80304</v>
      </c>
      <c r="K368" s="8">
        <v>2</v>
      </c>
      <c r="L368" s="28">
        <v>0.04</v>
      </c>
    </row>
    <row r="369" spans="1:12" x14ac:dyDescent="0.25">
      <c r="A369" s="8">
        <v>368</v>
      </c>
      <c r="B369" s="7" t="s">
        <v>1663</v>
      </c>
      <c r="C369" s="7" t="s">
        <v>1229</v>
      </c>
      <c r="D369" s="8" t="s">
        <v>804</v>
      </c>
      <c r="E369" s="7" t="s">
        <v>424</v>
      </c>
      <c r="F369" s="7" t="s">
        <v>1197</v>
      </c>
      <c r="G369" s="9">
        <v>28537</v>
      </c>
      <c r="H369" s="9">
        <v>40333</v>
      </c>
      <c r="I369" s="9" t="s">
        <v>1233</v>
      </c>
      <c r="J369" s="31">
        <v>84576</v>
      </c>
      <c r="K369" s="8">
        <v>4</v>
      </c>
      <c r="L369" s="28">
        <v>0.12</v>
      </c>
    </row>
    <row r="370" spans="1:12" x14ac:dyDescent="0.25">
      <c r="A370" s="8">
        <v>369</v>
      </c>
      <c r="B370" s="7" t="s">
        <v>1664</v>
      </c>
      <c r="C370" s="7" t="s">
        <v>791</v>
      </c>
      <c r="D370" s="8" t="s">
        <v>804</v>
      </c>
      <c r="E370" s="7" t="s">
        <v>424</v>
      </c>
      <c r="F370" s="7" t="s">
        <v>1196</v>
      </c>
      <c r="G370" s="9">
        <v>29224</v>
      </c>
      <c r="H370" s="9">
        <v>36703</v>
      </c>
      <c r="I370" s="9" t="s">
        <v>1233</v>
      </c>
      <c r="J370" s="31">
        <v>60240</v>
      </c>
      <c r="K370" s="8">
        <v>4</v>
      </c>
      <c r="L370" s="28">
        <v>0.12</v>
      </c>
    </row>
    <row r="371" spans="1:12" x14ac:dyDescent="0.25">
      <c r="A371" s="8">
        <v>370</v>
      </c>
      <c r="B371" s="7" t="s">
        <v>1665</v>
      </c>
      <c r="C371" s="7" t="s">
        <v>795</v>
      </c>
      <c r="D371" s="8" t="s">
        <v>804</v>
      </c>
      <c r="E371" s="7" t="s">
        <v>424</v>
      </c>
      <c r="F371" s="7" t="s">
        <v>1196</v>
      </c>
      <c r="G371" s="9">
        <v>30994</v>
      </c>
      <c r="H371" s="9">
        <v>40351</v>
      </c>
      <c r="I371" s="9" t="s">
        <v>1233</v>
      </c>
      <c r="J371" s="31">
        <v>24048</v>
      </c>
      <c r="K371" s="8">
        <v>3</v>
      </c>
      <c r="L371" s="28">
        <v>0.08</v>
      </c>
    </row>
    <row r="372" spans="1:12" x14ac:dyDescent="0.25">
      <c r="A372" s="8">
        <v>371</v>
      </c>
      <c r="B372" s="7" t="s">
        <v>1666</v>
      </c>
      <c r="C372" s="7" t="s">
        <v>1230</v>
      </c>
      <c r="D372" s="8" t="s">
        <v>804</v>
      </c>
      <c r="E372" s="7" t="s">
        <v>424</v>
      </c>
      <c r="F372" s="7" t="s">
        <v>1196</v>
      </c>
      <c r="G372" s="9">
        <v>27314</v>
      </c>
      <c r="H372" s="9">
        <v>39290</v>
      </c>
      <c r="I372" s="9" t="s">
        <v>1233</v>
      </c>
      <c r="J372" s="31">
        <v>78300</v>
      </c>
      <c r="K372" s="8">
        <v>2</v>
      </c>
      <c r="L372" s="28">
        <v>0.04</v>
      </c>
    </row>
    <row r="373" spans="1:12" x14ac:dyDescent="0.25">
      <c r="A373" s="8">
        <v>372</v>
      </c>
      <c r="B373" s="7" t="s">
        <v>1667</v>
      </c>
      <c r="C373" s="7" t="s">
        <v>795</v>
      </c>
      <c r="D373" s="8" t="s">
        <v>804</v>
      </c>
      <c r="E373" s="7" t="s">
        <v>424</v>
      </c>
      <c r="F373" s="7" t="s">
        <v>1196</v>
      </c>
      <c r="G373" s="9">
        <v>32074</v>
      </c>
      <c r="H373" s="9">
        <v>40367</v>
      </c>
      <c r="I373" s="9">
        <v>40932</v>
      </c>
      <c r="J373" s="31">
        <v>58560</v>
      </c>
      <c r="K373" s="8">
        <v>4</v>
      </c>
      <c r="L373" s="28">
        <v>0.12</v>
      </c>
    </row>
    <row r="374" spans="1:12" x14ac:dyDescent="0.25">
      <c r="A374" s="8">
        <v>373</v>
      </c>
      <c r="B374" s="7" t="s">
        <v>1668</v>
      </c>
      <c r="C374" s="7" t="s">
        <v>1228</v>
      </c>
      <c r="D374" s="8" t="s">
        <v>804</v>
      </c>
      <c r="E374" s="7" t="s">
        <v>424</v>
      </c>
      <c r="F374" s="7" t="s">
        <v>1197</v>
      </c>
      <c r="G374" s="9">
        <v>28231</v>
      </c>
      <c r="H374" s="9">
        <v>36371</v>
      </c>
      <c r="I374" s="9" t="s">
        <v>1233</v>
      </c>
      <c r="J374" s="31">
        <v>32148</v>
      </c>
      <c r="K374" s="8">
        <v>2</v>
      </c>
      <c r="L374" s="28">
        <v>0.04</v>
      </c>
    </row>
    <row r="375" spans="1:12" x14ac:dyDescent="0.25">
      <c r="A375" s="8">
        <v>374</v>
      </c>
      <c r="B375" s="7" t="s">
        <v>1669</v>
      </c>
      <c r="C375" s="7" t="s">
        <v>796</v>
      </c>
      <c r="D375" s="8" t="s">
        <v>804</v>
      </c>
      <c r="E375" s="7" t="s">
        <v>424</v>
      </c>
      <c r="F375" s="7" t="s">
        <v>1196</v>
      </c>
      <c r="G375" s="9">
        <v>32447</v>
      </c>
      <c r="H375" s="9">
        <v>39283</v>
      </c>
      <c r="I375" s="9" t="s">
        <v>1233</v>
      </c>
      <c r="J375" s="31">
        <v>89364</v>
      </c>
      <c r="K375" s="8">
        <v>3</v>
      </c>
      <c r="L375" s="28">
        <v>0.08</v>
      </c>
    </row>
    <row r="376" spans="1:12" x14ac:dyDescent="0.25">
      <c r="A376" s="8">
        <v>375</v>
      </c>
      <c r="B376" s="7" t="s">
        <v>1670</v>
      </c>
      <c r="C376" s="7" t="s">
        <v>794</v>
      </c>
      <c r="D376" s="8" t="s">
        <v>804</v>
      </c>
      <c r="E376" s="7" t="s">
        <v>424</v>
      </c>
      <c r="F376" s="7" t="s">
        <v>1196</v>
      </c>
      <c r="G376" s="9">
        <v>29139</v>
      </c>
      <c r="H376" s="9">
        <v>40361</v>
      </c>
      <c r="I376" s="9" t="s">
        <v>1233</v>
      </c>
      <c r="J376" s="31">
        <v>90936</v>
      </c>
      <c r="K376" s="8">
        <v>2</v>
      </c>
      <c r="L376" s="28">
        <v>0.04</v>
      </c>
    </row>
    <row r="377" spans="1:12" x14ac:dyDescent="0.25">
      <c r="A377" s="8">
        <v>376</v>
      </c>
      <c r="B377" s="7" t="s">
        <v>1671</v>
      </c>
      <c r="C377" s="7" t="s">
        <v>796</v>
      </c>
      <c r="D377" s="8" t="s">
        <v>804</v>
      </c>
      <c r="E377" s="7" t="s">
        <v>424</v>
      </c>
      <c r="F377" s="7" t="s">
        <v>1197</v>
      </c>
      <c r="G377" s="9">
        <v>28725</v>
      </c>
      <c r="H377" s="9">
        <v>40395</v>
      </c>
      <c r="I377" s="9" t="s">
        <v>1233</v>
      </c>
      <c r="J377" s="31">
        <v>69072</v>
      </c>
      <c r="K377" s="8">
        <v>4</v>
      </c>
      <c r="L377" s="28">
        <v>0.12</v>
      </c>
    </row>
    <row r="378" spans="1:12" x14ac:dyDescent="0.25">
      <c r="A378" s="8">
        <v>377</v>
      </c>
      <c r="B378" s="7" t="s">
        <v>1672</v>
      </c>
      <c r="C378" s="7" t="s">
        <v>1231</v>
      </c>
      <c r="D378" s="8" t="s">
        <v>804</v>
      </c>
      <c r="E378" s="7" t="s">
        <v>424</v>
      </c>
      <c r="F378" s="7" t="s">
        <v>1196</v>
      </c>
      <c r="G378" s="9">
        <v>26171</v>
      </c>
      <c r="H378" s="9">
        <v>36392</v>
      </c>
      <c r="I378" s="9" t="s">
        <v>1233</v>
      </c>
      <c r="J378" s="31">
        <v>61692</v>
      </c>
      <c r="K378" s="8">
        <v>4</v>
      </c>
      <c r="L378" s="28">
        <v>0.12</v>
      </c>
    </row>
    <row r="379" spans="1:12" x14ac:dyDescent="0.25">
      <c r="A379" s="8">
        <v>378</v>
      </c>
      <c r="B379" s="7" t="s">
        <v>1673</v>
      </c>
      <c r="C379" s="7" t="s">
        <v>791</v>
      </c>
      <c r="D379" s="8" t="s">
        <v>804</v>
      </c>
      <c r="E379" s="7" t="s">
        <v>424</v>
      </c>
      <c r="F379" s="7" t="s">
        <v>1197</v>
      </c>
      <c r="G379" s="9">
        <v>28142</v>
      </c>
      <c r="H379" s="9">
        <v>39330</v>
      </c>
      <c r="I379" s="9" t="s">
        <v>1233</v>
      </c>
      <c r="J379" s="31">
        <v>98316</v>
      </c>
      <c r="K379" s="8">
        <v>5</v>
      </c>
      <c r="L379" s="28">
        <v>0.15</v>
      </c>
    </row>
    <row r="380" spans="1:12" x14ac:dyDescent="0.25">
      <c r="A380" s="8">
        <v>379</v>
      </c>
      <c r="B380" s="7" t="s">
        <v>1674</v>
      </c>
      <c r="C380" s="7" t="s">
        <v>793</v>
      </c>
      <c r="D380" s="8" t="s">
        <v>804</v>
      </c>
      <c r="E380" s="7" t="s">
        <v>424</v>
      </c>
      <c r="F380" s="7" t="s">
        <v>1197</v>
      </c>
      <c r="G380" s="9">
        <v>26296</v>
      </c>
      <c r="H380" s="9">
        <v>38969</v>
      </c>
      <c r="I380" s="9" t="s">
        <v>1233</v>
      </c>
      <c r="J380" s="31">
        <v>76620</v>
      </c>
      <c r="K380" s="8">
        <v>2</v>
      </c>
      <c r="L380" s="28">
        <v>0.04</v>
      </c>
    </row>
    <row r="381" spans="1:12" x14ac:dyDescent="0.25">
      <c r="A381" s="8">
        <v>380</v>
      </c>
      <c r="B381" s="7" t="s">
        <v>1675</v>
      </c>
      <c r="C381" s="7" t="s">
        <v>1229</v>
      </c>
      <c r="D381" s="8" t="s">
        <v>804</v>
      </c>
      <c r="E381" s="7" t="s">
        <v>424</v>
      </c>
      <c r="F381" s="7" t="s">
        <v>1196</v>
      </c>
      <c r="G381" s="9">
        <v>26305</v>
      </c>
      <c r="H381" s="9">
        <v>37138</v>
      </c>
      <c r="I381" s="9" t="s">
        <v>1233</v>
      </c>
      <c r="J381" s="31">
        <v>37332</v>
      </c>
      <c r="K381" s="8">
        <v>1</v>
      </c>
      <c r="L381" s="28">
        <v>0</v>
      </c>
    </row>
    <row r="382" spans="1:12" x14ac:dyDescent="0.25">
      <c r="A382" s="8">
        <v>381</v>
      </c>
      <c r="B382" s="7" t="s">
        <v>1676</v>
      </c>
      <c r="C382" s="7" t="s">
        <v>1228</v>
      </c>
      <c r="D382" s="8" t="s">
        <v>804</v>
      </c>
      <c r="E382" s="7" t="s">
        <v>424</v>
      </c>
      <c r="F382" s="7" t="s">
        <v>1196</v>
      </c>
      <c r="G382" s="9">
        <v>25030</v>
      </c>
      <c r="H382" s="9">
        <v>37141</v>
      </c>
      <c r="I382" s="9" t="s">
        <v>1233</v>
      </c>
      <c r="J382" s="31">
        <v>19092</v>
      </c>
      <c r="K382" s="8">
        <v>3</v>
      </c>
      <c r="L382" s="28">
        <v>0.08</v>
      </c>
    </row>
    <row r="383" spans="1:12" x14ac:dyDescent="0.25">
      <c r="A383" s="8">
        <v>382</v>
      </c>
      <c r="B383" s="7" t="s">
        <v>1677</v>
      </c>
      <c r="C383" s="7" t="s">
        <v>791</v>
      </c>
      <c r="D383" s="8" t="s">
        <v>804</v>
      </c>
      <c r="E383" s="7" t="s">
        <v>424</v>
      </c>
      <c r="F383" s="7" t="s">
        <v>1196</v>
      </c>
      <c r="G383" s="9">
        <v>29715</v>
      </c>
      <c r="H383" s="9">
        <v>40083</v>
      </c>
      <c r="I383" s="9" t="s">
        <v>1233</v>
      </c>
      <c r="J383" s="31">
        <v>52980</v>
      </c>
      <c r="K383" s="8">
        <v>4</v>
      </c>
      <c r="L383" s="28">
        <v>0.12</v>
      </c>
    </row>
    <row r="384" spans="1:12" x14ac:dyDescent="0.25">
      <c r="A384" s="8">
        <v>383</v>
      </c>
      <c r="B384" s="7" t="s">
        <v>1678</v>
      </c>
      <c r="C384" s="7" t="s">
        <v>795</v>
      </c>
      <c r="D384" s="8" t="s">
        <v>804</v>
      </c>
      <c r="E384" s="7" t="s">
        <v>424</v>
      </c>
      <c r="F384" s="7" t="s">
        <v>1197</v>
      </c>
      <c r="G384" s="9">
        <v>28190</v>
      </c>
      <c r="H384" s="9">
        <v>40447</v>
      </c>
      <c r="I384" s="9" t="s">
        <v>1233</v>
      </c>
      <c r="J384" s="31">
        <v>40764</v>
      </c>
      <c r="K384" s="8">
        <v>4</v>
      </c>
      <c r="L384" s="28">
        <v>0.12</v>
      </c>
    </row>
    <row r="385" spans="1:12" x14ac:dyDescent="0.25">
      <c r="A385" s="8">
        <v>384</v>
      </c>
      <c r="B385" s="7" t="s">
        <v>1679</v>
      </c>
      <c r="C385" s="7" t="s">
        <v>1229</v>
      </c>
      <c r="D385" s="8" t="s">
        <v>804</v>
      </c>
      <c r="E385" s="7" t="s">
        <v>424</v>
      </c>
      <c r="F385" s="7" t="s">
        <v>1196</v>
      </c>
      <c r="G385" s="9">
        <v>28514</v>
      </c>
      <c r="H385" s="9">
        <v>36094</v>
      </c>
      <c r="I385" s="9" t="s">
        <v>1233</v>
      </c>
      <c r="J385" s="31">
        <v>57462</v>
      </c>
      <c r="K385" s="8">
        <v>1</v>
      </c>
      <c r="L385" s="28">
        <v>0</v>
      </c>
    </row>
    <row r="386" spans="1:12" x14ac:dyDescent="0.25">
      <c r="A386" s="8">
        <v>385</v>
      </c>
      <c r="B386" s="7" t="s">
        <v>1680</v>
      </c>
      <c r="C386" s="7" t="s">
        <v>793</v>
      </c>
      <c r="D386" s="8" t="s">
        <v>804</v>
      </c>
      <c r="E386" s="7" t="s">
        <v>424</v>
      </c>
      <c r="F386" s="7" t="s">
        <v>1196</v>
      </c>
      <c r="G386" s="9">
        <v>27992</v>
      </c>
      <c r="H386" s="9">
        <v>36456</v>
      </c>
      <c r="I386" s="9" t="s">
        <v>1233</v>
      </c>
      <c r="J386" s="31">
        <v>52152</v>
      </c>
      <c r="K386" s="8">
        <v>5</v>
      </c>
      <c r="L386" s="28">
        <v>0.15</v>
      </c>
    </row>
    <row r="387" spans="1:12" x14ac:dyDescent="0.25">
      <c r="A387" s="8">
        <v>386</v>
      </c>
      <c r="B387" s="7" t="s">
        <v>1681</v>
      </c>
      <c r="C387" s="7" t="s">
        <v>1229</v>
      </c>
      <c r="D387" s="8" t="s">
        <v>804</v>
      </c>
      <c r="E387" s="7" t="s">
        <v>424</v>
      </c>
      <c r="F387" s="7" t="s">
        <v>1196</v>
      </c>
      <c r="G387" s="9">
        <v>27421</v>
      </c>
      <c r="H387" s="9">
        <v>36463</v>
      </c>
      <c r="I387" s="9" t="s">
        <v>1233</v>
      </c>
      <c r="J387" s="31">
        <v>53064</v>
      </c>
      <c r="K387" s="8">
        <v>3</v>
      </c>
      <c r="L387" s="28">
        <v>0.08</v>
      </c>
    </row>
    <row r="388" spans="1:12" x14ac:dyDescent="0.25">
      <c r="A388" s="8">
        <v>387</v>
      </c>
      <c r="B388" s="7" t="s">
        <v>1682</v>
      </c>
      <c r="C388" s="7" t="s">
        <v>794</v>
      </c>
      <c r="D388" s="8" t="s">
        <v>804</v>
      </c>
      <c r="E388" s="7" t="s">
        <v>424</v>
      </c>
      <c r="F388" s="7" t="s">
        <v>1196</v>
      </c>
      <c r="G388" s="9">
        <v>27036</v>
      </c>
      <c r="H388" s="9">
        <v>37166</v>
      </c>
      <c r="I388" s="9" t="s">
        <v>1233</v>
      </c>
      <c r="J388" s="31">
        <v>56754</v>
      </c>
      <c r="K388" s="8">
        <v>4</v>
      </c>
      <c r="L388" s="28">
        <v>0.12</v>
      </c>
    </row>
    <row r="389" spans="1:12" x14ac:dyDescent="0.25">
      <c r="A389" s="8">
        <v>388</v>
      </c>
      <c r="B389" s="7" t="s">
        <v>1683</v>
      </c>
      <c r="C389" s="7" t="s">
        <v>792</v>
      </c>
      <c r="D389" s="8" t="s">
        <v>804</v>
      </c>
      <c r="E389" s="7" t="s">
        <v>424</v>
      </c>
      <c r="F389" s="7" t="s">
        <v>1197</v>
      </c>
      <c r="G389" s="9">
        <v>25486</v>
      </c>
      <c r="H389" s="9">
        <v>36116</v>
      </c>
      <c r="I389" s="9">
        <v>37382</v>
      </c>
      <c r="J389" s="31">
        <v>59724</v>
      </c>
      <c r="K389" s="8">
        <v>1</v>
      </c>
      <c r="L389" s="28">
        <v>0</v>
      </c>
    </row>
    <row r="390" spans="1:12" x14ac:dyDescent="0.25">
      <c r="A390" s="8">
        <v>389</v>
      </c>
      <c r="B390" s="7" t="s">
        <v>1684</v>
      </c>
      <c r="C390" s="7" t="s">
        <v>1229</v>
      </c>
      <c r="D390" s="8" t="s">
        <v>804</v>
      </c>
      <c r="E390" s="7" t="s">
        <v>424</v>
      </c>
      <c r="F390" s="7" t="s">
        <v>1197</v>
      </c>
      <c r="G390" s="9">
        <v>28320</v>
      </c>
      <c r="H390" s="9">
        <v>36121</v>
      </c>
      <c r="I390" s="9" t="s">
        <v>1233</v>
      </c>
      <c r="J390" s="31">
        <v>34656</v>
      </c>
      <c r="K390" s="8">
        <v>3</v>
      </c>
      <c r="L390" s="28">
        <v>0.08</v>
      </c>
    </row>
    <row r="391" spans="1:12" x14ac:dyDescent="0.25">
      <c r="A391" s="8">
        <v>390</v>
      </c>
      <c r="B391" s="7" t="s">
        <v>1685</v>
      </c>
      <c r="C391" s="7" t="s">
        <v>1229</v>
      </c>
      <c r="D391" s="8" t="s">
        <v>804</v>
      </c>
      <c r="E391" s="7" t="s">
        <v>424</v>
      </c>
      <c r="F391" s="7" t="s">
        <v>1196</v>
      </c>
      <c r="G391" s="9">
        <v>22830</v>
      </c>
      <c r="H391" s="9">
        <v>36145</v>
      </c>
      <c r="I391" s="9" t="s">
        <v>1233</v>
      </c>
      <c r="J391" s="31">
        <v>37512</v>
      </c>
      <c r="K391" s="8">
        <v>5</v>
      </c>
      <c r="L391" s="28">
        <v>0.15</v>
      </c>
    </row>
    <row r="392" spans="1:12" x14ac:dyDescent="0.25">
      <c r="A392" s="8">
        <v>391</v>
      </c>
      <c r="B392" s="7" t="s">
        <v>1686</v>
      </c>
      <c r="C392" s="7" t="s">
        <v>1231</v>
      </c>
      <c r="D392" s="8" t="s">
        <v>804</v>
      </c>
      <c r="E392" s="7" t="s">
        <v>424</v>
      </c>
      <c r="F392" s="7" t="s">
        <v>1196</v>
      </c>
      <c r="G392" s="9">
        <v>28945</v>
      </c>
      <c r="H392" s="9">
        <v>39063</v>
      </c>
      <c r="I392" s="9" t="s">
        <v>1233</v>
      </c>
      <c r="J392" s="31">
        <v>93516</v>
      </c>
      <c r="K392" s="8">
        <v>5</v>
      </c>
      <c r="L392" s="28">
        <v>0.15</v>
      </c>
    </row>
    <row r="393" spans="1:12" x14ac:dyDescent="0.25">
      <c r="A393" s="8">
        <v>392</v>
      </c>
      <c r="B393" s="7" t="s">
        <v>1687</v>
      </c>
      <c r="C393" s="7" t="s">
        <v>795</v>
      </c>
      <c r="D393" s="8" t="s">
        <v>804</v>
      </c>
      <c r="E393" s="7" t="s">
        <v>424</v>
      </c>
      <c r="F393" s="7" t="s">
        <v>1197</v>
      </c>
      <c r="G393" s="9">
        <v>32624</v>
      </c>
      <c r="H393" s="9">
        <v>40922</v>
      </c>
      <c r="I393" s="9" t="s">
        <v>1233</v>
      </c>
      <c r="J393" s="31">
        <v>46932</v>
      </c>
      <c r="K393" s="8">
        <v>5</v>
      </c>
      <c r="L393" s="28">
        <v>0.15</v>
      </c>
    </row>
    <row r="394" spans="1:12" x14ac:dyDescent="0.25">
      <c r="A394" s="8">
        <v>393</v>
      </c>
      <c r="B394" s="7" t="s">
        <v>1688</v>
      </c>
      <c r="C394" s="7" t="s">
        <v>792</v>
      </c>
      <c r="D394" s="8" t="s">
        <v>804</v>
      </c>
      <c r="E394" s="7" t="s">
        <v>424</v>
      </c>
      <c r="F394" s="7" t="s">
        <v>1197</v>
      </c>
      <c r="G394" s="9">
        <v>30489</v>
      </c>
      <c r="H394" s="9">
        <v>38734</v>
      </c>
      <c r="I394" s="9" t="s">
        <v>1233</v>
      </c>
      <c r="J394" s="31">
        <v>65028</v>
      </c>
      <c r="K394" s="8">
        <v>4</v>
      </c>
      <c r="L394" s="28">
        <v>0.12</v>
      </c>
    </row>
    <row r="395" spans="1:12" x14ac:dyDescent="0.25">
      <c r="A395" s="8">
        <v>394</v>
      </c>
      <c r="B395" s="7" t="s">
        <v>1689</v>
      </c>
      <c r="C395" s="7" t="s">
        <v>794</v>
      </c>
      <c r="D395" s="8" t="s">
        <v>804</v>
      </c>
      <c r="E395" s="7" t="s">
        <v>424</v>
      </c>
      <c r="F395" s="7" t="s">
        <v>1197</v>
      </c>
      <c r="G395" s="9">
        <v>25536</v>
      </c>
      <c r="H395" s="9">
        <v>36175</v>
      </c>
      <c r="I395" s="9" t="s">
        <v>1233</v>
      </c>
      <c r="J395" s="31">
        <v>28224</v>
      </c>
      <c r="K395" s="8">
        <v>2</v>
      </c>
      <c r="L395" s="28">
        <v>0.04</v>
      </c>
    </row>
    <row r="396" spans="1:12" x14ac:dyDescent="0.25">
      <c r="A396" s="8">
        <v>395</v>
      </c>
      <c r="B396" s="7" t="s">
        <v>1690</v>
      </c>
      <c r="C396" s="7" t="s">
        <v>791</v>
      </c>
      <c r="D396" s="8" t="s">
        <v>804</v>
      </c>
      <c r="E396" s="7" t="s">
        <v>424</v>
      </c>
      <c r="F396" s="7" t="s">
        <v>1197</v>
      </c>
      <c r="G396" s="9">
        <v>29270</v>
      </c>
      <c r="H396" s="9">
        <v>36898</v>
      </c>
      <c r="I396" s="9" t="s">
        <v>1233</v>
      </c>
      <c r="J396" s="31">
        <v>86184</v>
      </c>
      <c r="K396" s="8">
        <v>2</v>
      </c>
      <c r="L396" s="28">
        <v>0.04</v>
      </c>
    </row>
    <row r="397" spans="1:12" x14ac:dyDescent="0.25">
      <c r="A397" s="8">
        <v>396</v>
      </c>
      <c r="B397" s="7" t="s">
        <v>1691</v>
      </c>
      <c r="C397" s="7" t="s">
        <v>1228</v>
      </c>
      <c r="D397" s="8" t="s">
        <v>804</v>
      </c>
      <c r="E397" s="7" t="s">
        <v>424</v>
      </c>
      <c r="F397" s="7" t="s">
        <v>1197</v>
      </c>
      <c r="G397" s="9">
        <v>31900</v>
      </c>
      <c r="H397" s="9">
        <v>40235</v>
      </c>
      <c r="I397" s="9" t="s">
        <v>1233</v>
      </c>
      <c r="J397" s="31">
        <v>27432</v>
      </c>
      <c r="K397" s="8">
        <v>5</v>
      </c>
      <c r="L397" s="28">
        <v>0.15</v>
      </c>
    </row>
    <row r="398" spans="1:12" x14ac:dyDescent="0.25">
      <c r="A398" s="8">
        <v>397</v>
      </c>
      <c r="B398" s="7" t="s">
        <v>1692</v>
      </c>
      <c r="C398" s="7" t="s">
        <v>1231</v>
      </c>
      <c r="D398" s="8" t="s">
        <v>804</v>
      </c>
      <c r="E398" s="7" t="s">
        <v>424</v>
      </c>
      <c r="F398" s="7" t="s">
        <v>1197</v>
      </c>
      <c r="G398" s="9">
        <v>27821</v>
      </c>
      <c r="H398" s="9">
        <v>36567</v>
      </c>
      <c r="I398" s="9" t="s">
        <v>1233</v>
      </c>
      <c r="J398" s="31">
        <v>54540</v>
      </c>
      <c r="K398" s="8">
        <v>5</v>
      </c>
      <c r="L398" s="28">
        <v>0.15</v>
      </c>
    </row>
    <row r="399" spans="1:12" x14ac:dyDescent="0.25">
      <c r="A399" s="8">
        <v>398</v>
      </c>
      <c r="B399" s="7" t="s">
        <v>1693</v>
      </c>
      <c r="C399" s="7" t="s">
        <v>796</v>
      </c>
      <c r="D399" s="8" t="s">
        <v>804</v>
      </c>
      <c r="E399" s="7" t="s">
        <v>424</v>
      </c>
      <c r="F399" s="7" t="s">
        <v>1197</v>
      </c>
      <c r="G399" s="9">
        <v>26900</v>
      </c>
      <c r="H399" s="9">
        <v>40263</v>
      </c>
      <c r="I399" s="9" t="s">
        <v>1233</v>
      </c>
      <c r="J399" s="31">
        <v>59286</v>
      </c>
      <c r="K399" s="8">
        <v>4</v>
      </c>
      <c r="L399" s="28">
        <v>0.12</v>
      </c>
    </row>
    <row r="400" spans="1:12" x14ac:dyDescent="0.25">
      <c r="A400" s="8">
        <v>399</v>
      </c>
      <c r="B400" s="7" t="s">
        <v>1694</v>
      </c>
      <c r="C400" s="7" t="s">
        <v>795</v>
      </c>
      <c r="D400" s="8" t="s">
        <v>804</v>
      </c>
      <c r="E400" s="7" t="s">
        <v>424</v>
      </c>
      <c r="F400" s="7" t="s">
        <v>1196</v>
      </c>
      <c r="G400" s="9">
        <v>27417</v>
      </c>
      <c r="H400" s="9">
        <v>41046</v>
      </c>
      <c r="I400" s="9" t="s">
        <v>1233</v>
      </c>
      <c r="J400" s="31">
        <v>58260</v>
      </c>
      <c r="K400" s="8">
        <v>5</v>
      </c>
      <c r="L400" s="28">
        <v>0.15</v>
      </c>
    </row>
    <row r="401" spans="1:12" x14ac:dyDescent="0.25">
      <c r="A401" s="8">
        <v>400</v>
      </c>
      <c r="B401" s="7" t="s">
        <v>1695</v>
      </c>
      <c r="C401" s="7" t="s">
        <v>796</v>
      </c>
      <c r="D401" s="8" t="s">
        <v>804</v>
      </c>
      <c r="E401" s="7" t="s">
        <v>424</v>
      </c>
      <c r="F401" s="7" t="s">
        <v>1196</v>
      </c>
      <c r="G401" s="9">
        <v>22252</v>
      </c>
      <c r="H401" s="9">
        <v>35961</v>
      </c>
      <c r="I401" s="9" t="s">
        <v>1233</v>
      </c>
      <c r="J401" s="31">
        <v>24600</v>
      </c>
      <c r="K401" s="8">
        <v>3</v>
      </c>
      <c r="L401" s="28">
        <v>0.08</v>
      </c>
    </row>
    <row r="402" spans="1:12" x14ac:dyDescent="0.25">
      <c r="A402" s="8">
        <v>401</v>
      </c>
      <c r="B402" s="7" t="s">
        <v>1696</v>
      </c>
      <c r="C402" s="7" t="s">
        <v>1229</v>
      </c>
      <c r="D402" s="8" t="s">
        <v>804</v>
      </c>
      <c r="E402" s="7" t="s">
        <v>424</v>
      </c>
      <c r="F402" s="7" t="s">
        <v>1197</v>
      </c>
      <c r="G402" s="9">
        <v>29595</v>
      </c>
      <c r="H402" s="9">
        <v>40333</v>
      </c>
      <c r="I402" s="9" t="s">
        <v>1233</v>
      </c>
      <c r="J402" s="31">
        <v>88824</v>
      </c>
      <c r="K402" s="8">
        <v>2</v>
      </c>
      <c r="L402" s="28">
        <v>0.04</v>
      </c>
    </row>
    <row r="403" spans="1:12" x14ac:dyDescent="0.25">
      <c r="A403" s="8">
        <v>402</v>
      </c>
      <c r="B403" s="7" t="s">
        <v>1697</v>
      </c>
      <c r="C403" s="7" t="s">
        <v>792</v>
      </c>
      <c r="D403" s="8" t="s">
        <v>804</v>
      </c>
      <c r="E403" s="7" t="s">
        <v>424</v>
      </c>
      <c r="F403" s="7" t="s">
        <v>1196</v>
      </c>
      <c r="G403" s="9">
        <v>29199</v>
      </c>
      <c r="H403" s="9">
        <v>37803</v>
      </c>
      <c r="I403" s="9" t="s">
        <v>1233</v>
      </c>
      <c r="J403" s="31">
        <v>93720</v>
      </c>
      <c r="K403" s="8">
        <v>3</v>
      </c>
      <c r="L403" s="28">
        <v>0.08</v>
      </c>
    </row>
    <row r="404" spans="1:12" x14ac:dyDescent="0.25">
      <c r="A404" s="8">
        <v>403</v>
      </c>
      <c r="B404" s="7" t="s">
        <v>1698</v>
      </c>
      <c r="C404" s="7" t="s">
        <v>1229</v>
      </c>
      <c r="D404" s="8" t="s">
        <v>804</v>
      </c>
      <c r="E404" s="7" t="s">
        <v>424</v>
      </c>
      <c r="F404" s="7" t="s">
        <v>1197</v>
      </c>
      <c r="G404" s="9">
        <v>26673</v>
      </c>
      <c r="H404" s="9">
        <v>37827</v>
      </c>
      <c r="I404" s="9" t="s">
        <v>1233</v>
      </c>
      <c r="J404" s="31">
        <v>13252.8</v>
      </c>
      <c r="K404" s="8">
        <v>2</v>
      </c>
      <c r="L404" s="28">
        <v>0.04</v>
      </c>
    </row>
    <row r="405" spans="1:12" x14ac:dyDescent="0.25">
      <c r="A405" s="8">
        <v>404</v>
      </c>
      <c r="B405" s="7" t="s">
        <v>1699</v>
      </c>
      <c r="C405" s="7" t="s">
        <v>793</v>
      </c>
      <c r="D405" s="8" t="s">
        <v>804</v>
      </c>
      <c r="E405" s="7" t="s">
        <v>424</v>
      </c>
      <c r="F405" s="7" t="s">
        <v>1196</v>
      </c>
      <c r="G405" s="9">
        <v>27501</v>
      </c>
      <c r="H405" s="9">
        <v>40372</v>
      </c>
      <c r="I405" s="9" t="s">
        <v>1233</v>
      </c>
      <c r="J405" s="31">
        <v>90120</v>
      </c>
      <c r="K405" s="8">
        <v>4</v>
      </c>
      <c r="L405" s="28">
        <v>0.12</v>
      </c>
    </row>
    <row r="406" spans="1:12" x14ac:dyDescent="0.25">
      <c r="A406" s="8">
        <v>405</v>
      </c>
      <c r="B406" s="7" t="s">
        <v>1700</v>
      </c>
      <c r="C406" s="7" t="s">
        <v>1228</v>
      </c>
      <c r="D406" s="8" t="s">
        <v>804</v>
      </c>
      <c r="E406" s="7" t="s">
        <v>424</v>
      </c>
      <c r="F406" s="7" t="s">
        <v>1196</v>
      </c>
      <c r="G406" s="9">
        <v>28777</v>
      </c>
      <c r="H406" s="9">
        <v>36047</v>
      </c>
      <c r="I406" s="9">
        <v>37012</v>
      </c>
      <c r="J406" s="31">
        <v>86976</v>
      </c>
      <c r="K406" s="8">
        <v>2</v>
      </c>
      <c r="L406" s="28">
        <v>0.04</v>
      </c>
    </row>
    <row r="407" spans="1:12" x14ac:dyDescent="0.25">
      <c r="A407" s="8">
        <v>406</v>
      </c>
      <c r="B407" s="7" t="s">
        <v>1701</v>
      </c>
      <c r="C407" s="7" t="s">
        <v>795</v>
      </c>
      <c r="D407" s="8" t="s">
        <v>804</v>
      </c>
      <c r="E407" s="7" t="s">
        <v>424</v>
      </c>
      <c r="F407" s="7" t="s">
        <v>1197</v>
      </c>
      <c r="G407" s="9">
        <v>26707</v>
      </c>
      <c r="H407" s="9">
        <v>41209</v>
      </c>
      <c r="I407" s="9" t="s">
        <v>1233</v>
      </c>
      <c r="J407" s="31">
        <v>105576</v>
      </c>
      <c r="K407" s="8">
        <v>1</v>
      </c>
      <c r="L407" s="28">
        <v>0</v>
      </c>
    </row>
    <row r="408" spans="1:12" x14ac:dyDescent="0.25">
      <c r="A408" s="8">
        <v>407</v>
      </c>
      <c r="B408" s="7" t="s">
        <v>1702</v>
      </c>
      <c r="C408" s="7" t="s">
        <v>1229</v>
      </c>
      <c r="D408" s="8" t="s">
        <v>804</v>
      </c>
      <c r="E408" s="7" t="s">
        <v>424</v>
      </c>
      <c r="F408" s="7" t="s">
        <v>1196</v>
      </c>
      <c r="G408" s="9">
        <v>30246</v>
      </c>
      <c r="H408" s="9">
        <v>39011</v>
      </c>
      <c r="I408" s="9" t="s">
        <v>1233</v>
      </c>
      <c r="J408" s="31">
        <v>103764</v>
      </c>
      <c r="K408" s="8">
        <v>4</v>
      </c>
      <c r="L408" s="28">
        <v>0.12</v>
      </c>
    </row>
    <row r="409" spans="1:12" x14ac:dyDescent="0.25">
      <c r="A409" s="8">
        <v>408</v>
      </c>
      <c r="B409" s="7" t="s">
        <v>1703</v>
      </c>
      <c r="C409" s="7" t="s">
        <v>792</v>
      </c>
      <c r="D409" s="8" t="s">
        <v>804</v>
      </c>
      <c r="E409" s="7" t="s">
        <v>424</v>
      </c>
      <c r="F409" s="7" t="s">
        <v>1197</v>
      </c>
      <c r="G409" s="9">
        <v>27174</v>
      </c>
      <c r="H409" s="9">
        <v>36084</v>
      </c>
      <c r="I409" s="9" t="s">
        <v>1233</v>
      </c>
      <c r="J409" s="31">
        <v>26001.599999999999</v>
      </c>
      <c r="K409" s="8">
        <v>4</v>
      </c>
      <c r="L409" s="28">
        <v>0.12</v>
      </c>
    </row>
    <row r="410" spans="1:12" x14ac:dyDescent="0.25">
      <c r="A410" s="8">
        <v>409</v>
      </c>
      <c r="B410" s="7" t="s">
        <v>1704</v>
      </c>
      <c r="C410" s="7" t="s">
        <v>1228</v>
      </c>
      <c r="D410" s="8" t="s">
        <v>804</v>
      </c>
      <c r="E410" s="7" t="s">
        <v>424</v>
      </c>
      <c r="F410" s="7" t="s">
        <v>1197</v>
      </c>
      <c r="G410" s="9">
        <v>27104</v>
      </c>
      <c r="H410" s="9">
        <v>40494</v>
      </c>
      <c r="I410" s="9" t="s">
        <v>1233</v>
      </c>
      <c r="J410" s="31">
        <v>42374.400000000001</v>
      </c>
      <c r="K410" s="8">
        <v>3</v>
      </c>
      <c r="L410" s="28">
        <v>0.08</v>
      </c>
    </row>
    <row r="411" spans="1:12" x14ac:dyDescent="0.25">
      <c r="A411" s="8">
        <v>410</v>
      </c>
      <c r="B411" s="7" t="s">
        <v>1705</v>
      </c>
      <c r="C411" s="7" t="s">
        <v>1230</v>
      </c>
      <c r="D411" s="8" t="s">
        <v>804</v>
      </c>
      <c r="E411" s="7" t="s">
        <v>424</v>
      </c>
      <c r="F411" s="7" t="s">
        <v>1197</v>
      </c>
      <c r="G411" s="9">
        <v>22115</v>
      </c>
      <c r="H411" s="9">
        <v>36466</v>
      </c>
      <c r="I411" s="9" t="s">
        <v>1233</v>
      </c>
      <c r="J411" s="31">
        <v>82092</v>
      </c>
      <c r="K411" s="8">
        <v>5</v>
      </c>
      <c r="L411" s="28">
        <v>0.15</v>
      </c>
    </row>
    <row r="412" spans="1:12" x14ac:dyDescent="0.25">
      <c r="A412" s="8">
        <v>411</v>
      </c>
      <c r="B412" s="7" t="s">
        <v>1706</v>
      </c>
      <c r="C412" s="7" t="s">
        <v>1231</v>
      </c>
      <c r="D412" s="8" t="s">
        <v>804</v>
      </c>
      <c r="E412" s="7" t="s">
        <v>424</v>
      </c>
      <c r="F412" s="7" t="s">
        <v>1196</v>
      </c>
      <c r="G412" s="9">
        <v>22111</v>
      </c>
      <c r="H412" s="9">
        <v>37236</v>
      </c>
      <c r="I412" s="9" t="s">
        <v>1233</v>
      </c>
      <c r="J412" s="31">
        <v>35448</v>
      </c>
      <c r="K412" s="8">
        <v>3</v>
      </c>
      <c r="L412" s="28">
        <v>0.08</v>
      </c>
    </row>
    <row r="413" spans="1:12" x14ac:dyDescent="0.25">
      <c r="A413" s="8">
        <v>412</v>
      </c>
      <c r="B413" s="7" t="s">
        <v>1707</v>
      </c>
      <c r="C413" s="7" t="s">
        <v>1230</v>
      </c>
      <c r="D413" s="8" t="s">
        <v>804</v>
      </c>
      <c r="E413" s="7" t="s">
        <v>424</v>
      </c>
      <c r="F413" s="7" t="s">
        <v>1196</v>
      </c>
      <c r="G413" s="9">
        <v>28372</v>
      </c>
      <c r="H413" s="9">
        <v>40533</v>
      </c>
      <c r="I413" s="9" t="s">
        <v>1233</v>
      </c>
      <c r="J413" s="31">
        <v>74616</v>
      </c>
      <c r="K413" s="8">
        <v>2</v>
      </c>
      <c r="L413" s="28">
        <v>0.04</v>
      </c>
    </row>
    <row r="414" spans="1:12" x14ac:dyDescent="0.25">
      <c r="A414" s="8">
        <v>413</v>
      </c>
      <c r="B414" s="7" t="s">
        <v>1708</v>
      </c>
      <c r="C414" s="7" t="s">
        <v>796</v>
      </c>
      <c r="D414" s="8" t="s">
        <v>159</v>
      </c>
      <c r="E414" s="7" t="s">
        <v>1203</v>
      </c>
      <c r="F414" s="7" t="s">
        <v>1196</v>
      </c>
      <c r="G414" s="9">
        <v>28547</v>
      </c>
      <c r="H414" s="9">
        <v>38738</v>
      </c>
      <c r="I414" s="9" t="s">
        <v>1233</v>
      </c>
      <c r="J414" s="31">
        <v>30144</v>
      </c>
      <c r="K414" s="8">
        <v>2</v>
      </c>
      <c r="L414" s="28">
        <v>0.04</v>
      </c>
    </row>
    <row r="415" spans="1:12" x14ac:dyDescent="0.25">
      <c r="A415" s="8">
        <v>414</v>
      </c>
      <c r="B415" s="7" t="s">
        <v>1709</v>
      </c>
      <c r="C415" s="7" t="s">
        <v>796</v>
      </c>
      <c r="D415" s="8" t="s">
        <v>159</v>
      </c>
      <c r="E415" s="7" t="s">
        <v>1203</v>
      </c>
      <c r="F415" s="7" t="s">
        <v>1196</v>
      </c>
      <c r="G415" s="9">
        <v>29632</v>
      </c>
      <c r="H415" s="9">
        <v>39522</v>
      </c>
      <c r="I415" s="9" t="s">
        <v>1233</v>
      </c>
      <c r="J415" s="31">
        <v>86040</v>
      </c>
      <c r="K415" s="8">
        <v>2</v>
      </c>
      <c r="L415" s="28">
        <v>0.04</v>
      </c>
    </row>
    <row r="416" spans="1:12" x14ac:dyDescent="0.25">
      <c r="A416" s="8">
        <v>415</v>
      </c>
      <c r="B416" s="7" t="s">
        <v>1710</v>
      </c>
      <c r="C416" s="7" t="s">
        <v>796</v>
      </c>
      <c r="D416" s="8" t="s">
        <v>159</v>
      </c>
      <c r="E416" s="7" t="s">
        <v>1203</v>
      </c>
      <c r="F416" s="7" t="s">
        <v>1196</v>
      </c>
      <c r="G416" s="9">
        <v>26468</v>
      </c>
      <c r="H416" s="9">
        <v>39197</v>
      </c>
      <c r="I416" s="9" t="s">
        <v>1233</v>
      </c>
      <c r="J416" s="31">
        <v>75828</v>
      </c>
      <c r="K416" s="8">
        <v>1</v>
      </c>
      <c r="L416" s="28">
        <v>0</v>
      </c>
    </row>
    <row r="417" spans="1:12" x14ac:dyDescent="0.25">
      <c r="A417" s="8">
        <v>416</v>
      </c>
      <c r="B417" s="7" t="s">
        <v>1711</v>
      </c>
      <c r="C417" s="7" t="s">
        <v>796</v>
      </c>
      <c r="D417" s="8" t="s">
        <v>159</v>
      </c>
      <c r="E417" s="7" t="s">
        <v>1203</v>
      </c>
      <c r="F417" s="7" t="s">
        <v>1196</v>
      </c>
      <c r="G417" s="9">
        <v>26765</v>
      </c>
      <c r="H417" s="9">
        <v>38854</v>
      </c>
      <c r="I417" s="9" t="s">
        <v>1233</v>
      </c>
      <c r="J417" s="31">
        <v>53784</v>
      </c>
      <c r="K417" s="8">
        <v>4</v>
      </c>
      <c r="L417" s="28">
        <v>0.12</v>
      </c>
    </row>
    <row r="418" spans="1:12" x14ac:dyDescent="0.25">
      <c r="A418" s="8">
        <v>417</v>
      </c>
      <c r="B418" s="7" t="s">
        <v>1712</v>
      </c>
      <c r="C418" s="7" t="s">
        <v>796</v>
      </c>
      <c r="D418" s="8" t="s">
        <v>808</v>
      </c>
      <c r="E418" s="7" t="s">
        <v>450</v>
      </c>
      <c r="F418" s="7" t="s">
        <v>1197</v>
      </c>
      <c r="G418" s="9">
        <v>30916</v>
      </c>
      <c r="H418" s="9">
        <v>40925</v>
      </c>
      <c r="I418" s="9" t="s">
        <v>1233</v>
      </c>
      <c r="J418" s="31">
        <v>51828</v>
      </c>
      <c r="K418" s="8">
        <v>2</v>
      </c>
      <c r="L418" s="28">
        <v>0.04</v>
      </c>
    </row>
    <row r="419" spans="1:12" x14ac:dyDescent="0.25">
      <c r="A419" s="8">
        <v>418</v>
      </c>
      <c r="B419" s="7" t="s">
        <v>1713</v>
      </c>
      <c r="C419" s="7" t="s">
        <v>796</v>
      </c>
      <c r="D419" s="8" t="s">
        <v>808</v>
      </c>
      <c r="E419" s="7" t="s">
        <v>450</v>
      </c>
      <c r="F419" s="7" t="s">
        <v>1196</v>
      </c>
      <c r="G419" s="9">
        <v>30456</v>
      </c>
      <c r="H419" s="9">
        <v>39085</v>
      </c>
      <c r="I419" s="9" t="s">
        <v>1233</v>
      </c>
      <c r="J419" s="31">
        <v>104436</v>
      </c>
      <c r="K419" s="8">
        <v>3</v>
      </c>
      <c r="L419" s="28">
        <v>0.08</v>
      </c>
    </row>
    <row r="420" spans="1:12" x14ac:dyDescent="0.25">
      <c r="A420" s="8">
        <v>419</v>
      </c>
      <c r="B420" s="7" t="s">
        <v>1714</v>
      </c>
      <c r="C420" s="7" t="s">
        <v>796</v>
      </c>
      <c r="D420" s="8" t="s">
        <v>808</v>
      </c>
      <c r="E420" s="7" t="s">
        <v>450</v>
      </c>
      <c r="F420" s="7" t="s">
        <v>1196</v>
      </c>
      <c r="G420" s="9">
        <v>27640</v>
      </c>
      <c r="H420" s="9">
        <v>40941</v>
      </c>
      <c r="I420" s="9" t="s">
        <v>1233</v>
      </c>
      <c r="J420" s="31">
        <v>31632</v>
      </c>
      <c r="K420" s="8">
        <v>1</v>
      </c>
      <c r="L420" s="28">
        <v>0</v>
      </c>
    </row>
    <row r="421" spans="1:12" x14ac:dyDescent="0.25">
      <c r="A421" s="8">
        <v>420</v>
      </c>
      <c r="B421" s="7" t="s">
        <v>1715</v>
      </c>
      <c r="C421" s="7" t="s">
        <v>796</v>
      </c>
      <c r="D421" s="8" t="s">
        <v>808</v>
      </c>
      <c r="E421" s="7" t="s">
        <v>450</v>
      </c>
      <c r="F421" s="7" t="s">
        <v>1196</v>
      </c>
      <c r="G421" s="9">
        <v>32432</v>
      </c>
      <c r="H421" s="9">
        <v>40947</v>
      </c>
      <c r="I421" s="9" t="s">
        <v>1233</v>
      </c>
      <c r="J421" s="31">
        <v>95724</v>
      </c>
      <c r="K421" s="8">
        <v>4</v>
      </c>
      <c r="L421" s="28">
        <v>0.12</v>
      </c>
    </row>
    <row r="422" spans="1:12" x14ac:dyDescent="0.25">
      <c r="A422" s="8">
        <v>421</v>
      </c>
      <c r="B422" s="7" t="s">
        <v>1716</v>
      </c>
      <c r="C422" s="7" t="s">
        <v>796</v>
      </c>
      <c r="D422" s="8" t="s">
        <v>808</v>
      </c>
      <c r="E422" s="7" t="s">
        <v>450</v>
      </c>
      <c r="F422" s="7" t="s">
        <v>1196</v>
      </c>
      <c r="G422" s="9">
        <v>27332</v>
      </c>
      <c r="H422" s="9">
        <v>39120</v>
      </c>
      <c r="I422" s="9" t="s">
        <v>1233</v>
      </c>
      <c r="J422" s="31">
        <v>106620</v>
      </c>
      <c r="K422" s="8">
        <v>3</v>
      </c>
      <c r="L422" s="28">
        <v>0.08</v>
      </c>
    </row>
    <row r="423" spans="1:12" x14ac:dyDescent="0.25">
      <c r="A423" s="8">
        <v>422</v>
      </c>
      <c r="B423" s="7" t="s">
        <v>1717</v>
      </c>
      <c r="C423" s="7" t="s">
        <v>794</v>
      </c>
      <c r="D423" s="8" t="s">
        <v>808</v>
      </c>
      <c r="E423" s="7" t="s">
        <v>450</v>
      </c>
      <c r="F423" s="7" t="s">
        <v>1197</v>
      </c>
      <c r="G423" s="9">
        <v>29911</v>
      </c>
      <c r="H423" s="9">
        <v>39123</v>
      </c>
      <c r="I423" s="9">
        <v>41006</v>
      </c>
      <c r="J423" s="31">
        <v>93408</v>
      </c>
      <c r="K423" s="8">
        <v>2</v>
      </c>
      <c r="L423" s="28">
        <v>0.04</v>
      </c>
    </row>
    <row r="424" spans="1:12" x14ac:dyDescent="0.25">
      <c r="A424" s="8">
        <v>423</v>
      </c>
      <c r="B424" s="7" t="s">
        <v>1718</v>
      </c>
      <c r="C424" s="7" t="s">
        <v>791</v>
      </c>
      <c r="D424" s="8" t="s">
        <v>808</v>
      </c>
      <c r="E424" s="7" t="s">
        <v>450</v>
      </c>
      <c r="F424" s="7" t="s">
        <v>1196</v>
      </c>
      <c r="G424" s="9">
        <v>30040</v>
      </c>
      <c r="H424" s="9">
        <v>40246</v>
      </c>
      <c r="I424" s="9" t="s">
        <v>1233</v>
      </c>
      <c r="J424" s="31">
        <v>75696</v>
      </c>
      <c r="K424" s="8">
        <v>5</v>
      </c>
      <c r="L424" s="28">
        <v>0.15</v>
      </c>
    </row>
    <row r="425" spans="1:12" x14ac:dyDescent="0.25">
      <c r="A425" s="8">
        <v>424</v>
      </c>
      <c r="B425" s="7" t="s">
        <v>1719</v>
      </c>
      <c r="C425" s="7" t="s">
        <v>793</v>
      </c>
      <c r="D425" s="8" t="s">
        <v>808</v>
      </c>
      <c r="E425" s="7" t="s">
        <v>450</v>
      </c>
      <c r="F425" s="7" t="s">
        <v>1196</v>
      </c>
      <c r="G425" s="9">
        <v>25593</v>
      </c>
      <c r="H425" s="9">
        <v>37711</v>
      </c>
      <c r="I425" s="9" t="s">
        <v>1233</v>
      </c>
      <c r="J425" s="31">
        <v>25977.599999999999</v>
      </c>
      <c r="K425" s="8">
        <v>2</v>
      </c>
      <c r="L425" s="28">
        <v>0.04</v>
      </c>
    </row>
    <row r="426" spans="1:12" x14ac:dyDescent="0.25">
      <c r="A426" s="8">
        <v>425</v>
      </c>
      <c r="B426" s="7" t="s">
        <v>1720</v>
      </c>
      <c r="C426" s="7" t="s">
        <v>1230</v>
      </c>
      <c r="D426" s="8" t="s">
        <v>808</v>
      </c>
      <c r="E426" s="7" t="s">
        <v>450</v>
      </c>
      <c r="F426" s="7" t="s">
        <v>1196</v>
      </c>
      <c r="G426" s="9">
        <v>27234</v>
      </c>
      <c r="H426" s="9">
        <v>38807</v>
      </c>
      <c r="I426" s="9" t="s">
        <v>1233</v>
      </c>
      <c r="J426" s="31">
        <v>56472</v>
      </c>
      <c r="K426" s="8">
        <v>4</v>
      </c>
      <c r="L426" s="28">
        <v>0.12</v>
      </c>
    </row>
    <row r="427" spans="1:12" x14ac:dyDescent="0.25">
      <c r="A427" s="8">
        <v>426</v>
      </c>
      <c r="B427" s="7" t="s">
        <v>1721</v>
      </c>
      <c r="C427" s="7" t="s">
        <v>796</v>
      </c>
      <c r="D427" s="8" t="s">
        <v>808</v>
      </c>
      <c r="E427" s="7" t="s">
        <v>450</v>
      </c>
      <c r="F427" s="7" t="s">
        <v>1196</v>
      </c>
      <c r="G427" s="16">
        <v>31531</v>
      </c>
      <c r="H427" s="16">
        <v>40620</v>
      </c>
      <c r="I427" s="9" t="s">
        <v>1233</v>
      </c>
      <c r="J427" s="31">
        <v>101160</v>
      </c>
      <c r="K427" s="8">
        <v>1</v>
      </c>
      <c r="L427" s="28">
        <v>0</v>
      </c>
    </row>
    <row r="428" spans="1:12" x14ac:dyDescent="0.25">
      <c r="A428" s="8">
        <v>427</v>
      </c>
      <c r="B428" s="7" t="s">
        <v>1722</v>
      </c>
      <c r="C428" s="7" t="s">
        <v>791</v>
      </c>
      <c r="D428" s="8" t="s">
        <v>808</v>
      </c>
      <c r="E428" s="7" t="s">
        <v>450</v>
      </c>
      <c r="F428" s="7" t="s">
        <v>1196</v>
      </c>
      <c r="G428" s="9">
        <v>28290</v>
      </c>
      <c r="H428" s="9">
        <v>35903</v>
      </c>
      <c r="I428" s="9" t="s">
        <v>1233</v>
      </c>
      <c r="J428" s="31">
        <v>82224</v>
      </c>
      <c r="K428" s="8">
        <v>5</v>
      </c>
      <c r="L428" s="28">
        <v>0.15</v>
      </c>
    </row>
    <row r="429" spans="1:12" x14ac:dyDescent="0.25">
      <c r="A429" s="8">
        <v>428</v>
      </c>
      <c r="B429" s="7" t="s">
        <v>1723</v>
      </c>
      <c r="C429" s="7" t="s">
        <v>794</v>
      </c>
      <c r="D429" s="8" t="s">
        <v>808</v>
      </c>
      <c r="E429" s="7" t="s">
        <v>450</v>
      </c>
      <c r="F429" s="7" t="s">
        <v>1196</v>
      </c>
      <c r="G429" s="9">
        <v>28147</v>
      </c>
      <c r="H429" s="9">
        <v>36623</v>
      </c>
      <c r="I429" s="9" t="s">
        <v>1233</v>
      </c>
      <c r="J429" s="31">
        <v>36360</v>
      </c>
      <c r="K429" s="8">
        <v>1</v>
      </c>
      <c r="L429" s="28">
        <v>0</v>
      </c>
    </row>
    <row r="430" spans="1:12" x14ac:dyDescent="0.25">
      <c r="A430" s="8">
        <v>429</v>
      </c>
      <c r="B430" s="7" t="s">
        <v>1724</v>
      </c>
      <c r="C430" s="7" t="s">
        <v>1230</v>
      </c>
      <c r="D430" s="8" t="s">
        <v>808</v>
      </c>
      <c r="E430" s="7" t="s">
        <v>450</v>
      </c>
      <c r="F430" s="7" t="s">
        <v>1196</v>
      </c>
      <c r="G430" s="9">
        <v>32266</v>
      </c>
      <c r="H430" s="9">
        <v>39224</v>
      </c>
      <c r="I430" s="9" t="s">
        <v>1233</v>
      </c>
      <c r="J430" s="31">
        <v>87636</v>
      </c>
      <c r="K430" s="8">
        <v>5</v>
      </c>
      <c r="L430" s="28">
        <v>0.15</v>
      </c>
    </row>
    <row r="431" spans="1:12" x14ac:dyDescent="0.25">
      <c r="A431" s="8">
        <v>430</v>
      </c>
      <c r="B431" s="7" t="s">
        <v>1725</v>
      </c>
      <c r="C431" s="7" t="s">
        <v>796</v>
      </c>
      <c r="D431" s="8" t="s">
        <v>808</v>
      </c>
      <c r="E431" s="7" t="s">
        <v>450</v>
      </c>
      <c r="F431" s="7" t="s">
        <v>1196</v>
      </c>
      <c r="G431" s="9">
        <v>25586</v>
      </c>
      <c r="H431" s="9">
        <v>35921</v>
      </c>
      <c r="I431" s="9" t="s">
        <v>1233</v>
      </c>
      <c r="J431" s="31">
        <v>75996</v>
      </c>
      <c r="K431" s="8">
        <v>4</v>
      </c>
      <c r="L431" s="28">
        <v>0.12</v>
      </c>
    </row>
    <row r="432" spans="1:12" x14ac:dyDescent="0.25">
      <c r="A432" s="8">
        <v>431</v>
      </c>
      <c r="B432" s="7" t="s">
        <v>1726</v>
      </c>
      <c r="C432" s="7" t="s">
        <v>791</v>
      </c>
      <c r="D432" s="8" t="s">
        <v>808</v>
      </c>
      <c r="E432" s="7" t="s">
        <v>450</v>
      </c>
      <c r="F432" s="7" t="s">
        <v>1196</v>
      </c>
      <c r="G432" s="9">
        <v>28386</v>
      </c>
      <c r="H432" s="9">
        <v>39616</v>
      </c>
      <c r="I432" s="9" t="s">
        <v>1233</v>
      </c>
      <c r="J432" s="31">
        <v>80052</v>
      </c>
      <c r="K432" s="8">
        <v>2</v>
      </c>
      <c r="L432" s="28">
        <v>0.04</v>
      </c>
    </row>
    <row r="433" spans="1:12" x14ac:dyDescent="0.25">
      <c r="A433" s="8">
        <v>432</v>
      </c>
      <c r="B433" s="7" t="s">
        <v>1727</v>
      </c>
      <c r="C433" s="7" t="s">
        <v>1228</v>
      </c>
      <c r="D433" s="8" t="s">
        <v>808</v>
      </c>
      <c r="E433" s="7" t="s">
        <v>450</v>
      </c>
      <c r="F433" s="7" t="s">
        <v>1196</v>
      </c>
      <c r="G433" s="9">
        <v>27231</v>
      </c>
      <c r="H433" s="9">
        <v>35969</v>
      </c>
      <c r="I433" s="9" t="s">
        <v>1233</v>
      </c>
      <c r="J433" s="31">
        <v>89436</v>
      </c>
      <c r="K433" s="8">
        <v>5</v>
      </c>
      <c r="L433" s="28">
        <v>0.15</v>
      </c>
    </row>
    <row r="434" spans="1:12" x14ac:dyDescent="0.25">
      <c r="A434" s="8">
        <v>433</v>
      </c>
      <c r="B434" s="7" t="s">
        <v>1728</v>
      </c>
      <c r="C434" s="7" t="s">
        <v>794</v>
      </c>
      <c r="D434" s="8" t="s">
        <v>808</v>
      </c>
      <c r="E434" s="7" t="s">
        <v>450</v>
      </c>
      <c r="F434" s="7" t="s">
        <v>1197</v>
      </c>
      <c r="G434" s="9">
        <v>29023</v>
      </c>
      <c r="H434" s="9">
        <v>36329</v>
      </c>
      <c r="I434" s="9" t="s">
        <v>1233</v>
      </c>
      <c r="J434" s="31">
        <v>47716.800000000003</v>
      </c>
      <c r="K434" s="8">
        <v>1</v>
      </c>
      <c r="L434" s="28">
        <v>0</v>
      </c>
    </row>
    <row r="435" spans="1:12" x14ac:dyDescent="0.25">
      <c r="A435" s="8">
        <v>434</v>
      </c>
      <c r="B435" s="7" t="s">
        <v>1729</v>
      </c>
      <c r="C435" s="7" t="s">
        <v>795</v>
      </c>
      <c r="D435" s="8" t="s">
        <v>808</v>
      </c>
      <c r="E435" s="7" t="s">
        <v>450</v>
      </c>
      <c r="F435" s="7" t="s">
        <v>1196</v>
      </c>
      <c r="G435" s="9">
        <v>27816</v>
      </c>
      <c r="H435" s="9">
        <v>36695</v>
      </c>
      <c r="I435" s="9">
        <v>37459</v>
      </c>
      <c r="J435" s="31">
        <v>34806</v>
      </c>
      <c r="K435" s="8">
        <v>1</v>
      </c>
      <c r="L435" s="28">
        <v>0</v>
      </c>
    </row>
    <row r="436" spans="1:12" x14ac:dyDescent="0.25">
      <c r="A436" s="8">
        <v>435</v>
      </c>
      <c r="B436" s="7" t="s">
        <v>1730</v>
      </c>
      <c r="C436" s="7" t="s">
        <v>1230</v>
      </c>
      <c r="D436" s="8" t="s">
        <v>808</v>
      </c>
      <c r="E436" s="7" t="s">
        <v>450</v>
      </c>
      <c r="F436" s="7" t="s">
        <v>1197</v>
      </c>
      <c r="G436" s="9">
        <v>29688</v>
      </c>
      <c r="H436" s="9">
        <v>38144</v>
      </c>
      <c r="I436" s="9" t="s">
        <v>1233</v>
      </c>
      <c r="J436" s="31">
        <v>40214.400000000001</v>
      </c>
      <c r="K436" s="8">
        <v>4</v>
      </c>
      <c r="L436" s="28">
        <v>0.12</v>
      </c>
    </row>
    <row r="437" spans="1:12" x14ac:dyDescent="0.25">
      <c r="A437" s="8">
        <v>436</v>
      </c>
      <c r="B437" s="7" t="s">
        <v>1731</v>
      </c>
      <c r="C437" s="7" t="s">
        <v>791</v>
      </c>
      <c r="D437" s="8" t="s">
        <v>808</v>
      </c>
      <c r="E437" s="7" t="s">
        <v>450</v>
      </c>
      <c r="F437" s="7" t="s">
        <v>1196</v>
      </c>
      <c r="G437" s="9">
        <v>32429</v>
      </c>
      <c r="H437" s="9">
        <v>41116</v>
      </c>
      <c r="I437" s="9" t="s">
        <v>1233</v>
      </c>
      <c r="J437" s="31">
        <v>39180</v>
      </c>
      <c r="K437" s="8">
        <v>1</v>
      </c>
      <c r="L437" s="28">
        <v>0</v>
      </c>
    </row>
    <row r="438" spans="1:12" x14ac:dyDescent="0.25">
      <c r="A438" s="8">
        <v>437</v>
      </c>
      <c r="B438" s="7" t="s">
        <v>1732</v>
      </c>
      <c r="C438" s="7" t="s">
        <v>1228</v>
      </c>
      <c r="D438" s="8" t="s">
        <v>808</v>
      </c>
      <c r="E438" s="7" t="s">
        <v>450</v>
      </c>
      <c r="F438" s="7" t="s">
        <v>1197</v>
      </c>
      <c r="G438" s="9">
        <v>25882</v>
      </c>
      <c r="H438" s="9">
        <v>39284</v>
      </c>
      <c r="I438" s="9" t="s">
        <v>1233</v>
      </c>
      <c r="J438" s="31">
        <v>30996</v>
      </c>
      <c r="K438" s="8">
        <v>5</v>
      </c>
      <c r="L438" s="28">
        <v>0.15</v>
      </c>
    </row>
    <row r="439" spans="1:12" x14ac:dyDescent="0.25">
      <c r="A439" s="8">
        <v>438</v>
      </c>
      <c r="B439" s="7" t="s">
        <v>1733</v>
      </c>
      <c r="C439" s="7" t="s">
        <v>1231</v>
      </c>
      <c r="D439" s="8" t="s">
        <v>808</v>
      </c>
      <c r="E439" s="7" t="s">
        <v>450</v>
      </c>
      <c r="F439" s="7" t="s">
        <v>1196</v>
      </c>
      <c r="G439" s="9">
        <v>29531</v>
      </c>
      <c r="H439" s="9">
        <v>38916</v>
      </c>
      <c r="I439" s="9" t="s">
        <v>1233</v>
      </c>
      <c r="J439" s="31">
        <v>33072</v>
      </c>
      <c r="K439" s="8">
        <v>2</v>
      </c>
      <c r="L439" s="28">
        <v>0.04</v>
      </c>
    </row>
    <row r="440" spans="1:12" x14ac:dyDescent="0.25">
      <c r="A440" s="8">
        <v>439</v>
      </c>
      <c r="B440" s="7" t="s">
        <v>1734</v>
      </c>
      <c r="C440" s="7" t="s">
        <v>796</v>
      </c>
      <c r="D440" s="8" t="s">
        <v>808</v>
      </c>
      <c r="E440" s="7" t="s">
        <v>806</v>
      </c>
      <c r="F440" s="7" t="s">
        <v>1196</v>
      </c>
      <c r="G440" s="9">
        <v>28759</v>
      </c>
      <c r="H440" s="9">
        <v>39657</v>
      </c>
      <c r="I440" s="9" t="s">
        <v>1233</v>
      </c>
      <c r="J440" s="31">
        <v>97056</v>
      </c>
      <c r="K440" s="8">
        <v>1</v>
      </c>
      <c r="L440" s="28">
        <v>0</v>
      </c>
    </row>
    <row r="441" spans="1:12" x14ac:dyDescent="0.25">
      <c r="A441" s="8">
        <v>440</v>
      </c>
      <c r="B441" s="7" t="s">
        <v>1735</v>
      </c>
      <c r="C441" s="7" t="s">
        <v>796</v>
      </c>
      <c r="D441" s="8" t="s">
        <v>808</v>
      </c>
      <c r="E441" s="7" t="s">
        <v>806</v>
      </c>
      <c r="F441" s="7" t="s">
        <v>1196</v>
      </c>
      <c r="G441" s="9">
        <v>27937</v>
      </c>
      <c r="H441" s="9">
        <v>40370</v>
      </c>
      <c r="I441" s="9" t="s">
        <v>1233</v>
      </c>
      <c r="J441" s="31">
        <v>80208</v>
      </c>
      <c r="K441" s="8">
        <v>4</v>
      </c>
      <c r="L441" s="28">
        <v>0.12</v>
      </c>
    </row>
    <row r="442" spans="1:12" x14ac:dyDescent="0.25">
      <c r="A442" s="8">
        <v>441</v>
      </c>
      <c r="B442" s="7" t="s">
        <v>1736</v>
      </c>
      <c r="C442" s="7" t="s">
        <v>796</v>
      </c>
      <c r="D442" s="8" t="s">
        <v>808</v>
      </c>
      <c r="E442" s="7" t="s">
        <v>806</v>
      </c>
      <c r="F442" s="7" t="s">
        <v>1197</v>
      </c>
      <c r="G442" s="9">
        <v>32773</v>
      </c>
      <c r="H442" s="9">
        <v>40762</v>
      </c>
      <c r="I442" s="9" t="s">
        <v>1233</v>
      </c>
      <c r="J442" s="31">
        <v>73764</v>
      </c>
      <c r="K442" s="8">
        <v>5</v>
      </c>
      <c r="L442" s="28">
        <v>0.15</v>
      </c>
    </row>
    <row r="443" spans="1:12" x14ac:dyDescent="0.25">
      <c r="A443" s="8">
        <v>442</v>
      </c>
      <c r="B443" s="7" t="s">
        <v>1737</v>
      </c>
      <c r="C443" s="7" t="s">
        <v>796</v>
      </c>
      <c r="D443" s="8" t="s">
        <v>808</v>
      </c>
      <c r="E443" s="7" t="s">
        <v>806</v>
      </c>
      <c r="F443" s="7" t="s">
        <v>1196</v>
      </c>
      <c r="G443" s="9">
        <v>29205</v>
      </c>
      <c r="H443" s="9">
        <v>37470</v>
      </c>
      <c r="I443" s="9" t="s">
        <v>1233</v>
      </c>
      <c r="J443" s="31">
        <v>40572</v>
      </c>
      <c r="K443" s="8">
        <v>5</v>
      </c>
      <c r="L443" s="28">
        <v>0.15</v>
      </c>
    </row>
    <row r="444" spans="1:12" x14ac:dyDescent="0.25">
      <c r="A444" s="8">
        <v>443</v>
      </c>
      <c r="B444" s="7" t="s">
        <v>1738</v>
      </c>
      <c r="C444" s="7" t="s">
        <v>796</v>
      </c>
      <c r="D444" s="8" t="s">
        <v>808</v>
      </c>
      <c r="E444" s="7" t="s">
        <v>806</v>
      </c>
      <c r="F444" s="7" t="s">
        <v>1197</v>
      </c>
      <c r="G444" s="9">
        <v>26626</v>
      </c>
      <c r="H444" s="9">
        <v>38227</v>
      </c>
      <c r="I444" s="9">
        <v>39684</v>
      </c>
      <c r="J444" s="31">
        <v>103440</v>
      </c>
      <c r="K444" s="8">
        <v>3</v>
      </c>
      <c r="L444" s="28">
        <v>0.08</v>
      </c>
    </row>
    <row r="445" spans="1:12" x14ac:dyDescent="0.25">
      <c r="A445" s="8">
        <v>444</v>
      </c>
      <c r="B445" s="7" t="s">
        <v>1739</v>
      </c>
      <c r="C445" s="7" t="s">
        <v>796</v>
      </c>
      <c r="D445" s="8" t="s">
        <v>808</v>
      </c>
      <c r="E445" s="7" t="s">
        <v>806</v>
      </c>
      <c r="F445" s="7" t="s">
        <v>1197</v>
      </c>
      <c r="G445" s="9">
        <v>27244</v>
      </c>
      <c r="H445" s="9">
        <v>39299</v>
      </c>
      <c r="I445" s="9">
        <v>40273</v>
      </c>
      <c r="J445" s="31">
        <v>57312</v>
      </c>
      <c r="K445" s="8">
        <v>3</v>
      </c>
      <c r="L445" s="28">
        <v>0.08</v>
      </c>
    </row>
    <row r="446" spans="1:12" x14ac:dyDescent="0.25">
      <c r="A446" s="8">
        <v>445</v>
      </c>
      <c r="B446" s="7" t="s">
        <v>1740</v>
      </c>
      <c r="C446" s="7" t="s">
        <v>796</v>
      </c>
      <c r="D446" s="8" t="s">
        <v>808</v>
      </c>
      <c r="E446" s="7" t="s">
        <v>806</v>
      </c>
      <c r="F446" s="7" t="s">
        <v>1197</v>
      </c>
      <c r="G446" s="9">
        <v>29051</v>
      </c>
      <c r="H446" s="9">
        <v>39678</v>
      </c>
      <c r="I446" s="9" t="s">
        <v>1233</v>
      </c>
      <c r="J446" s="31">
        <v>96108</v>
      </c>
      <c r="K446" s="8">
        <v>2</v>
      </c>
      <c r="L446" s="28">
        <v>0.04</v>
      </c>
    </row>
    <row r="447" spans="1:12" x14ac:dyDescent="0.25">
      <c r="A447" s="8">
        <v>446</v>
      </c>
      <c r="B447" s="7" t="s">
        <v>1741</v>
      </c>
      <c r="C447" s="7" t="s">
        <v>796</v>
      </c>
      <c r="D447" s="8" t="s">
        <v>808</v>
      </c>
      <c r="E447" s="7" t="s">
        <v>806</v>
      </c>
      <c r="F447" s="7" t="s">
        <v>1196</v>
      </c>
      <c r="G447" s="13">
        <v>25697</v>
      </c>
      <c r="H447" s="13">
        <v>40393</v>
      </c>
      <c r="I447" s="9" t="s">
        <v>1233</v>
      </c>
      <c r="J447" s="31">
        <v>20310</v>
      </c>
      <c r="K447" s="8">
        <v>1</v>
      </c>
      <c r="L447" s="28">
        <v>0</v>
      </c>
    </row>
    <row r="448" spans="1:12" x14ac:dyDescent="0.25">
      <c r="A448" s="8">
        <v>447</v>
      </c>
      <c r="B448" s="7" t="s">
        <v>1742</v>
      </c>
      <c r="C448" s="7" t="s">
        <v>796</v>
      </c>
      <c r="D448" s="8" t="s">
        <v>808</v>
      </c>
      <c r="E448" s="7" t="s">
        <v>806</v>
      </c>
      <c r="F448" s="7" t="s">
        <v>1197</v>
      </c>
      <c r="G448" s="16">
        <v>27287</v>
      </c>
      <c r="H448" s="16">
        <v>40403</v>
      </c>
      <c r="I448" s="9" t="s">
        <v>1233</v>
      </c>
      <c r="J448" s="31">
        <v>18067.2</v>
      </c>
      <c r="K448" s="8">
        <v>5</v>
      </c>
      <c r="L448" s="28">
        <v>0.15</v>
      </c>
    </row>
    <row r="449" spans="1:12" x14ac:dyDescent="0.25">
      <c r="A449" s="8">
        <v>448</v>
      </c>
      <c r="B449" s="7" t="s">
        <v>1743</v>
      </c>
      <c r="C449" s="7" t="s">
        <v>796</v>
      </c>
      <c r="D449" s="8" t="s">
        <v>808</v>
      </c>
      <c r="E449" s="7" t="s">
        <v>806</v>
      </c>
      <c r="F449" s="7" t="s">
        <v>1197</v>
      </c>
      <c r="G449" s="9">
        <v>31561</v>
      </c>
      <c r="H449" s="9">
        <v>40807</v>
      </c>
      <c r="I449" s="9" t="s">
        <v>1233</v>
      </c>
      <c r="J449" s="31">
        <v>42054</v>
      </c>
      <c r="K449" s="8">
        <v>4</v>
      </c>
      <c r="L449" s="28">
        <v>0.12</v>
      </c>
    </row>
    <row r="450" spans="1:12" x14ac:dyDescent="0.25">
      <c r="A450" s="8">
        <v>449</v>
      </c>
      <c r="B450" s="7" t="s">
        <v>1744</v>
      </c>
      <c r="C450" s="7" t="s">
        <v>796</v>
      </c>
      <c r="D450" s="8" t="s">
        <v>808</v>
      </c>
      <c r="E450" s="7" t="s">
        <v>806</v>
      </c>
      <c r="F450" s="7" t="s">
        <v>1197</v>
      </c>
      <c r="G450" s="9">
        <v>25580</v>
      </c>
      <c r="H450" s="9">
        <v>41183</v>
      </c>
      <c r="I450" s="9" t="s">
        <v>1233</v>
      </c>
      <c r="J450" s="31">
        <v>90444</v>
      </c>
      <c r="K450" s="8">
        <v>2</v>
      </c>
      <c r="L450" s="28">
        <v>0.04</v>
      </c>
    </row>
    <row r="451" spans="1:12" x14ac:dyDescent="0.25">
      <c r="A451" s="8">
        <v>450</v>
      </c>
      <c r="B451" s="7" t="s">
        <v>1745</v>
      </c>
      <c r="C451" s="7" t="s">
        <v>791</v>
      </c>
      <c r="D451" s="8" t="s">
        <v>808</v>
      </c>
      <c r="E451" s="7" t="s">
        <v>806</v>
      </c>
      <c r="F451" s="7" t="s">
        <v>1196</v>
      </c>
      <c r="G451" s="9">
        <v>30269</v>
      </c>
      <c r="H451" s="9">
        <v>41186</v>
      </c>
      <c r="I451" s="9" t="s">
        <v>1233</v>
      </c>
      <c r="J451" s="31">
        <v>56292</v>
      </c>
      <c r="K451" s="8">
        <v>3</v>
      </c>
      <c r="L451" s="28">
        <v>0.08</v>
      </c>
    </row>
    <row r="452" spans="1:12" x14ac:dyDescent="0.25">
      <c r="A452" s="8">
        <v>451</v>
      </c>
      <c r="B452" s="7" t="s">
        <v>1746</v>
      </c>
      <c r="C452" s="7" t="s">
        <v>1230</v>
      </c>
      <c r="D452" s="8" t="s">
        <v>808</v>
      </c>
      <c r="E452" s="7" t="s">
        <v>806</v>
      </c>
      <c r="F452" s="7" t="s">
        <v>1197</v>
      </c>
      <c r="G452" s="9">
        <v>27841</v>
      </c>
      <c r="H452" s="9">
        <v>39731</v>
      </c>
      <c r="I452" s="9" t="s">
        <v>1233</v>
      </c>
      <c r="J452" s="31">
        <v>16122</v>
      </c>
      <c r="K452" s="8">
        <v>1</v>
      </c>
      <c r="L452" s="28">
        <v>0</v>
      </c>
    </row>
    <row r="453" spans="1:12" x14ac:dyDescent="0.25">
      <c r="A453" s="8">
        <v>452</v>
      </c>
      <c r="B453" s="7" t="s">
        <v>1747</v>
      </c>
      <c r="C453" s="7" t="s">
        <v>793</v>
      </c>
      <c r="D453" s="8" t="s">
        <v>808</v>
      </c>
      <c r="E453" s="7" t="s">
        <v>806</v>
      </c>
      <c r="F453" s="7" t="s">
        <v>1197</v>
      </c>
      <c r="G453" s="9">
        <v>29957</v>
      </c>
      <c r="H453" s="9">
        <v>40452</v>
      </c>
      <c r="I453" s="9" t="s">
        <v>1233</v>
      </c>
      <c r="J453" s="31">
        <v>52092</v>
      </c>
      <c r="K453" s="8">
        <v>1</v>
      </c>
      <c r="L453" s="28">
        <v>0</v>
      </c>
    </row>
    <row r="454" spans="1:12" x14ac:dyDescent="0.25">
      <c r="A454" s="8">
        <v>453</v>
      </c>
      <c r="B454" s="7" t="s">
        <v>1748</v>
      </c>
      <c r="C454" s="7" t="s">
        <v>1231</v>
      </c>
      <c r="D454" s="8" t="s">
        <v>808</v>
      </c>
      <c r="E454" s="7" t="s">
        <v>806</v>
      </c>
      <c r="F454" s="7" t="s">
        <v>1196</v>
      </c>
      <c r="G454" s="13">
        <v>25793</v>
      </c>
      <c r="H454" s="13">
        <v>40452</v>
      </c>
      <c r="I454" s="9" t="s">
        <v>1233</v>
      </c>
      <c r="J454" s="31">
        <v>11016</v>
      </c>
      <c r="K454" s="8">
        <v>3</v>
      </c>
      <c r="L454" s="28">
        <v>0.08</v>
      </c>
    </row>
    <row r="455" spans="1:12" x14ac:dyDescent="0.25">
      <c r="A455" s="8">
        <v>454</v>
      </c>
      <c r="B455" s="7" t="s">
        <v>1749</v>
      </c>
      <c r="C455" s="7" t="s">
        <v>1230</v>
      </c>
      <c r="D455" s="8" t="s">
        <v>808</v>
      </c>
      <c r="E455" s="7" t="s">
        <v>806</v>
      </c>
      <c r="F455" s="7" t="s">
        <v>1196</v>
      </c>
      <c r="G455" s="9">
        <v>31779</v>
      </c>
      <c r="H455" s="9">
        <v>40468</v>
      </c>
      <c r="I455" s="9" t="s">
        <v>1233</v>
      </c>
      <c r="J455" s="31">
        <v>47328</v>
      </c>
      <c r="K455" s="8">
        <v>4</v>
      </c>
      <c r="L455" s="28">
        <v>0.12</v>
      </c>
    </row>
    <row r="456" spans="1:12" x14ac:dyDescent="0.25">
      <c r="A456" s="8">
        <v>455</v>
      </c>
      <c r="B456" s="7" t="s">
        <v>1750</v>
      </c>
      <c r="C456" s="7" t="s">
        <v>792</v>
      </c>
      <c r="D456" s="8" t="s">
        <v>808</v>
      </c>
      <c r="E456" s="7" t="s">
        <v>806</v>
      </c>
      <c r="F456" s="7" t="s">
        <v>1196</v>
      </c>
      <c r="G456" s="9">
        <v>28845</v>
      </c>
      <c r="H456" s="9">
        <v>41233</v>
      </c>
      <c r="I456" s="9" t="s">
        <v>1233</v>
      </c>
      <c r="J456" s="31">
        <v>81612</v>
      </c>
      <c r="K456" s="8">
        <v>1</v>
      </c>
      <c r="L456" s="28">
        <v>0</v>
      </c>
    </row>
    <row r="457" spans="1:12" x14ac:dyDescent="0.25">
      <c r="A457" s="8">
        <v>456</v>
      </c>
      <c r="B457" s="7" t="s">
        <v>1751</v>
      </c>
      <c r="C457" s="7" t="s">
        <v>793</v>
      </c>
      <c r="D457" s="8" t="s">
        <v>808</v>
      </c>
      <c r="E457" s="7" t="s">
        <v>806</v>
      </c>
      <c r="F457" s="7" t="s">
        <v>1196</v>
      </c>
      <c r="G457" s="9">
        <v>26264</v>
      </c>
      <c r="H457" s="9">
        <v>40492</v>
      </c>
      <c r="I457" s="9" t="s">
        <v>1233</v>
      </c>
      <c r="J457" s="31">
        <v>80676</v>
      </c>
      <c r="K457" s="8">
        <v>4</v>
      </c>
      <c r="L457" s="28">
        <v>0.12</v>
      </c>
    </row>
    <row r="458" spans="1:12" x14ac:dyDescent="0.25">
      <c r="A458" s="8">
        <v>457</v>
      </c>
      <c r="B458" s="7" t="s">
        <v>1752</v>
      </c>
      <c r="C458" s="7" t="s">
        <v>795</v>
      </c>
      <c r="D458" s="8" t="s">
        <v>808</v>
      </c>
      <c r="E458" s="7" t="s">
        <v>806</v>
      </c>
      <c r="F458" s="7" t="s">
        <v>1196</v>
      </c>
      <c r="G458" s="9">
        <v>29884</v>
      </c>
      <c r="H458" s="9">
        <v>39404</v>
      </c>
      <c r="I458" s="9">
        <v>41072</v>
      </c>
      <c r="J458" s="31">
        <v>61188</v>
      </c>
      <c r="K458" s="8">
        <v>4</v>
      </c>
      <c r="L458" s="28">
        <v>0.12</v>
      </c>
    </row>
    <row r="459" spans="1:12" x14ac:dyDescent="0.25">
      <c r="A459" s="8">
        <v>458</v>
      </c>
      <c r="B459" s="7" t="s">
        <v>1753</v>
      </c>
      <c r="C459" s="7" t="s">
        <v>794</v>
      </c>
      <c r="D459" s="8" t="s">
        <v>808</v>
      </c>
      <c r="E459" s="7" t="s">
        <v>806</v>
      </c>
      <c r="F459" s="7" t="s">
        <v>1196</v>
      </c>
      <c r="G459" s="9">
        <v>32578</v>
      </c>
      <c r="H459" s="9">
        <v>40883</v>
      </c>
      <c r="I459" s="9" t="s">
        <v>1233</v>
      </c>
      <c r="J459" s="31">
        <v>52296</v>
      </c>
      <c r="K459" s="8">
        <v>5</v>
      </c>
      <c r="L459" s="28">
        <v>0.15</v>
      </c>
    </row>
    <row r="460" spans="1:12" x14ac:dyDescent="0.25">
      <c r="A460" s="8">
        <v>459</v>
      </c>
      <c r="B460" s="7" t="s">
        <v>1754</v>
      </c>
      <c r="C460" s="7" t="s">
        <v>793</v>
      </c>
      <c r="D460" s="8" t="s">
        <v>808</v>
      </c>
      <c r="E460" s="7" t="s">
        <v>806</v>
      </c>
      <c r="F460" s="7" t="s">
        <v>1196</v>
      </c>
      <c r="G460" s="9">
        <v>32350</v>
      </c>
      <c r="H460" s="9">
        <v>40525</v>
      </c>
      <c r="I460" s="9" t="s">
        <v>1233</v>
      </c>
      <c r="J460" s="31">
        <v>93540</v>
      </c>
      <c r="K460" s="8">
        <v>4</v>
      </c>
      <c r="L460" s="28">
        <v>0.12</v>
      </c>
    </row>
    <row r="461" spans="1:12" x14ac:dyDescent="0.25">
      <c r="A461" s="8">
        <v>460</v>
      </c>
      <c r="B461" s="7" t="s">
        <v>1755</v>
      </c>
      <c r="C461" s="7" t="s">
        <v>1230</v>
      </c>
      <c r="D461" s="8" t="s">
        <v>808</v>
      </c>
      <c r="E461" s="7" t="s">
        <v>806</v>
      </c>
      <c r="F461" s="7" t="s">
        <v>1197</v>
      </c>
      <c r="G461" s="9">
        <v>32512</v>
      </c>
      <c r="H461" s="9">
        <v>39783</v>
      </c>
      <c r="I461" s="9" t="s">
        <v>1233</v>
      </c>
      <c r="J461" s="31">
        <v>64800</v>
      </c>
      <c r="K461" s="8">
        <v>3</v>
      </c>
      <c r="L461" s="28">
        <v>0.08</v>
      </c>
    </row>
    <row r="462" spans="1:12" x14ac:dyDescent="0.25">
      <c r="A462" s="8">
        <v>461</v>
      </c>
      <c r="B462" s="7" t="s">
        <v>1756</v>
      </c>
      <c r="C462" s="7" t="s">
        <v>1230</v>
      </c>
      <c r="D462" s="8" t="s">
        <v>159</v>
      </c>
      <c r="E462" s="7" t="s">
        <v>495</v>
      </c>
      <c r="F462" s="7" t="s">
        <v>1196</v>
      </c>
      <c r="G462" s="9">
        <v>26468</v>
      </c>
      <c r="H462" s="9">
        <v>40551</v>
      </c>
      <c r="I462" s="9" t="s">
        <v>1233</v>
      </c>
      <c r="J462" s="31">
        <v>86076</v>
      </c>
      <c r="K462" s="8">
        <v>1</v>
      </c>
      <c r="L462" s="28">
        <v>0</v>
      </c>
    </row>
    <row r="463" spans="1:12" x14ac:dyDescent="0.25">
      <c r="A463" s="8">
        <v>462</v>
      </c>
      <c r="B463" s="7" t="s">
        <v>1757</v>
      </c>
      <c r="C463" s="7" t="s">
        <v>1228</v>
      </c>
      <c r="D463" s="8" t="s">
        <v>159</v>
      </c>
      <c r="E463" s="7" t="s">
        <v>495</v>
      </c>
      <c r="F463" s="7" t="s">
        <v>1196</v>
      </c>
      <c r="G463" s="9">
        <v>32685</v>
      </c>
      <c r="H463" s="9">
        <v>40585</v>
      </c>
      <c r="I463" s="9" t="s">
        <v>1233</v>
      </c>
      <c r="J463" s="31">
        <v>105540</v>
      </c>
      <c r="K463" s="8">
        <v>4</v>
      </c>
      <c r="L463" s="28">
        <v>0.12</v>
      </c>
    </row>
    <row r="464" spans="1:12" x14ac:dyDescent="0.25">
      <c r="A464" s="8">
        <v>463</v>
      </c>
      <c r="B464" s="7" t="s">
        <v>1758</v>
      </c>
      <c r="C464" s="7" t="s">
        <v>1230</v>
      </c>
      <c r="D464" s="8" t="s">
        <v>159</v>
      </c>
      <c r="E464" s="7" t="s">
        <v>495</v>
      </c>
      <c r="F464" s="7" t="s">
        <v>1196</v>
      </c>
      <c r="G464" s="9">
        <v>26402</v>
      </c>
      <c r="H464" s="9">
        <v>40591</v>
      </c>
      <c r="I464" s="9" t="s">
        <v>1233</v>
      </c>
      <c r="J464" s="31">
        <v>58884</v>
      </c>
      <c r="K464" s="8">
        <v>3</v>
      </c>
      <c r="L464" s="28">
        <v>0.08</v>
      </c>
    </row>
    <row r="465" spans="1:12" x14ac:dyDescent="0.25">
      <c r="A465" s="8">
        <v>464</v>
      </c>
      <c r="B465" s="7" t="s">
        <v>1759</v>
      </c>
      <c r="C465" s="7" t="s">
        <v>1230</v>
      </c>
      <c r="D465" s="8" t="s">
        <v>159</v>
      </c>
      <c r="E465" s="7" t="s">
        <v>495</v>
      </c>
      <c r="F465" s="7" t="s">
        <v>1196</v>
      </c>
      <c r="G465" s="9">
        <v>29724</v>
      </c>
      <c r="H465" s="9">
        <v>40625</v>
      </c>
      <c r="I465" s="9" t="s">
        <v>1233</v>
      </c>
      <c r="J465" s="31">
        <v>42384</v>
      </c>
      <c r="K465" s="8" t="s">
        <v>1233</v>
      </c>
      <c r="L465" s="28">
        <v>0</v>
      </c>
    </row>
    <row r="466" spans="1:12" x14ac:dyDescent="0.25">
      <c r="A466" s="8">
        <v>465</v>
      </c>
      <c r="B466" s="7" t="s">
        <v>1760</v>
      </c>
      <c r="C466" s="7" t="s">
        <v>791</v>
      </c>
      <c r="D466" s="8" t="s">
        <v>159</v>
      </c>
      <c r="E466" s="7" t="s">
        <v>495</v>
      </c>
      <c r="F466" s="7" t="s">
        <v>1196</v>
      </c>
      <c r="G466" s="9">
        <v>29744</v>
      </c>
      <c r="H466" s="9">
        <v>40654</v>
      </c>
      <c r="I466" s="9" t="s">
        <v>1233</v>
      </c>
      <c r="J466" s="31">
        <v>19218</v>
      </c>
      <c r="K466" s="8" t="s">
        <v>1233</v>
      </c>
      <c r="L466" s="28">
        <v>0</v>
      </c>
    </row>
    <row r="467" spans="1:12" x14ac:dyDescent="0.25">
      <c r="A467" s="8">
        <v>466</v>
      </c>
      <c r="B467" s="7" t="s">
        <v>1761</v>
      </c>
      <c r="C467" s="7" t="s">
        <v>1230</v>
      </c>
      <c r="D467" s="8" t="s">
        <v>159</v>
      </c>
      <c r="E467" s="7" t="s">
        <v>495</v>
      </c>
      <c r="F467" s="7" t="s">
        <v>1196</v>
      </c>
      <c r="G467" s="9">
        <v>26846</v>
      </c>
      <c r="H467" s="9">
        <v>40745</v>
      </c>
      <c r="I467" s="9" t="s">
        <v>1233</v>
      </c>
      <c r="J467" s="31">
        <v>83280</v>
      </c>
      <c r="K467" s="8">
        <v>5</v>
      </c>
      <c r="L467" s="28">
        <v>0.15</v>
      </c>
    </row>
    <row r="468" spans="1:12" x14ac:dyDescent="0.25">
      <c r="A468" s="8">
        <v>467</v>
      </c>
      <c r="B468" s="7" t="s">
        <v>1762</v>
      </c>
      <c r="C468" s="7" t="s">
        <v>792</v>
      </c>
      <c r="D468" s="8" t="s">
        <v>159</v>
      </c>
      <c r="E468" s="7" t="s">
        <v>495</v>
      </c>
      <c r="F468" s="7" t="s">
        <v>1196</v>
      </c>
      <c r="G468" s="9">
        <v>31150</v>
      </c>
      <c r="H468" s="9">
        <v>39687</v>
      </c>
      <c r="I468" s="9" t="s">
        <v>1233</v>
      </c>
      <c r="J468" s="31">
        <v>29778</v>
      </c>
      <c r="K468" s="8">
        <v>1</v>
      </c>
      <c r="L468" s="28">
        <v>0</v>
      </c>
    </row>
    <row r="469" spans="1:12" x14ac:dyDescent="0.25">
      <c r="A469" s="8">
        <v>468</v>
      </c>
      <c r="B469" s="7" t="s">
        <v>1763</v>
      </c>
      <c r="C469" s="7" t="s">
        <v>792</v>
      </c>
      <c r="D469" s="8" t="s">
        <v>159</v>
      </c>
      <c r="E469" s="7" t="s">
        <v>495</v>
      </c>
      <c r="F469" s="7" t="s">
        <v>1196</v>
      </c>
      <c r="G469" s="9">
        <v>25902</v>
      </c>
      <c r="H469" s="9">
        <v>39688</v>
      </c>
      <c r="I469" s="9" t="s">
        <v>1233</v>
      </c>
      <c r="J469" s="31">
        <v>39120</v>
      </c>
      <c r="K469" s="8">
        <v>5</v>
      </c>
      <c r="L469" s="28">
        <v>0.15</v>
      </c>
    </row>
    <row r="470" spans="1:12" x14ac:dyDescent="0.25">
      <c r="A470" s="8">
        <v>469</v>
      </c>
      <c r="B470" s="7" t="s">
        <v>1764</v>
      </c>
      <c r="C470" s="7" t="s">
        <v>1231</v>
      </c>
      <c r="D470" s="8" t="s">
        <v>159</v>
      </c>
      <c r="E470" s="7" t="s">
        <v>495</v>
      </c>
      <c r="F470" s="7" t="s">
        <v>1196</v>
      </c>
      <c r="G470" s="9">
        <v>29568</v>
      </c>
      <c r="H470" s="9">
        <v>40765</v>
      </c>
      <c r="I470" s="9" t="s">
        <v>1233</v>
      </c>
      <c r="J470" s="31">
        <v>93264</v>
      </c>
      <c r="K470" s="8" t="s">
        <v>1233</v>
      </c>
      <c r="L470" s="28">
        <v>0</v>
      </c>
    </row>
    <row r="471" spans="1:12" x14ac:dyDescent="0.25">
      <c r="A471" s="8">
        <v>470</v>
      </c>
      <c r="B471" s="7" t="s">
        <v>1765</v>
      </c>
      <c r="C471" s="7" t="s">
        <v>796</v>
      </c>
      <c r="D471" s="8" t="s">
        <v>159</v>
      </c>
      <c r="E471" s="7" t="s">
        <v>495</v>
      </c>
      <c r="F471" s="7" t="s">
        <v>1196</v>
      </c>
      <c r="G471" s="9">
        <v>31913</v>
      </c>
      <c r="H471" s="9">
        <v>39733</v>
      </c>
      <c r="I471" s="9" t="s">
        <v>1233</v>
      </c>
      <c r="J471" s="31">
        <v>39878.400000000001</v>
      </c>
      <c r="K471" s="8">
        <v>4</v>
      </c>
      <c r="L471" s="28">
        <v>0.12</v>
      </c>
    </row>
    <row r="472" spans="1:12" x14ac:dyDescent="0.25">
      <c r="A472" s="8">
        <v>471</v>
      </c>
      <c r="B472" s="7" t="s">
        <v>1766</v>
      </c>
      <c r="C472" s="7" t="s">
        <v>792</v>
      </c>
      <c r="D472" s="8" t="s">
        <v>159</v>
      </c>
      <c r="E472" s="7" t="s">
        <v>495</v>
      </c>
      <c r="F472" s="7" t="s">
        <v>1196</v>
      </c>
      <c r="G472" s="9">
        <v>27696</v>
      </c>
      <c r="H472" s="9">
        <v>39735</v>
      </c>
      <c r="I472" s="9" t="s">
        <v>1233</v>
      </c>
      <c r="J472" s="31">
        <v>47544</v>
      </c>
      <c r="K472" s="8">
        <v>5</v>
      </c>
      <c r="L472" s="28">
        <v>0.15</v>
      </c>
    </row>
    <row r="473" spans="1:12" x14ac:dyDescent="0.25">
      <c r="A473" s="8">
        <v>472</v>
      </c>
      <c r="B473" s="7" t="s">
        <v>1767</v>
      </c>
      <c r="C473" s="7" t="s">
        <v>1228</v>
      </c>
      <c r="D473" s="8" t="s">
        <v>159</v>
      </c>
      <c r="E473" s="7" t="s">
        <v>495</v>
      </c>
      <c r="F473" s="7" t="s">
        <v>1197</v>
      </c>
      <c r="G473" s="9">
        <v>32850</v>
      </c>
      <c r="H473" s="9">
        <v>40818</v>
      </c>
      <c r="I473" s="9" t="s">
        <v>1233</v>
      </c>
      <c r="J473" s="31">
        <v>53472</v>
      </c>
      <c r="K473" s="8">
        <v>2</v>
      </c>
      <c r="L473" s="28">
        <v>0.04</v>
      </c>
    </row>
    <row r="474" spans="1:12" x14ac:dyDescent="0.25">
      <c r="A474" s="8">
        <v>473</v>
      </c>
      <c r="B474" s="7" t="s">
        <v>1768</v>
      </c>
      <c r="C474" s="7" t="s">
        <v>793</v>
      </c>
      <c r="D474" s="8" t="s">
        <v>159</v>
      </c>
      <c r="E474" s="7" t="s">
        <v>495</v>
      </c>
      <c r="F474" s="7" t="s">
        <v>1196</v>
      </c>
      <c r="G474" s="9">
        <v>28042</v>
      </c>
      <c r="H474" s="9">
        <v>40841</v>
      </c>
      <c r="I474" s="9" t="s">
        <v>1233</v>
      </c>
      <c r="J474" s="31">
        <v>97836</v>
      </c>
      <c r="K474" s="8">
        <v>5</v>
      </c>
      <c r="L474" s="28">
        <v>0.15</v>
      </c>
    </row>
    <row r="475" spans="1:12" x14ac:dyDescent="0.25">
      <c r="A475" s="8">
        <v>474</v>
      </c>
      <c r="B475" s="7" t="s">
        <v>1769</v>
      </c>
      <c r="C475" s="7" t="s">
        <v>1229</v>
      </c>
      <c r="D475" s="8" t="s">
        <v>159</v>
      </c>
      <c r="E475" s="7" t="s">
        <v>495</v>
      </c>
      <c r="F475" s="7" t="s">
        <v>1196</v>
      </c>
      <c r="G475" s="9">
        <v>31404</v>
      </c>
      <c r="H475" s="9">
        <v>39754</v>
      </c>
      <c r="I475" s="9" t="s">
        <v>1233</v>
      </c>
      <c r="J475" s="31">
        <v>51732</v>
      </c>
      <c r="K475" s="8">
        <v>2</v>
      </c>
      <c r="L475" s="28">
        <v>0.04</v>
      </c>
    </row>
    <row r="476" spans="1:12" x14ac:dyDescent="0.25">
      <c r="A476" s="8">
        <v>475</v>
      </c>
      <c r="B476" s="7" t="s">
        <v>1770</v>
      </c>
      <c r="C476" s="7" t="s">
        <v>796</v>
      </c>
      <c r="D476" s="8" t="s">
        <v>159</v>
      </c>
      <c r="E476" s="7" t="s">
        <v>495</v>
      </c>
      <c r="F476" s="7" t="s">
        <v>1197</v>
      </c>
      <c r="G476" s="9">
        <v>31394</v>
      </c>
      <c r="H476" s="9">
        <v>39761</v>
      </c>
      <c r="I476" s="9" t="s">
        <v>1233</v>
      </c>
      <c r="J476" s="31">
        <v>49128</v>
      </c>
      <c r="K476" s="8" t="s">
        <v>1233</v>
      </c>
      <c r="L476" s="28">
        <v>0</v>
      </c>
    </row>
    <row r="477" spans="1:12" x14ac:dyDescent="0.25">
      <c r="A477" s="8">
        <v>476</v>
      </c>
      <c r="B477" s="7" t="s">
        <v>1771</v>
      </c>
      <c r="C477" s="7" t="s">
        <v>795</v>
      </c>
      <c r="D477" s="8" t="s">
        <v>159</v>
      </c>
      <c r="E477" s="7" t="s">
        <v>495</v>
      </c>
      <c r="F477" s="7" t="s">
        <v>1196</v>
      </c>
      <c r="G477" s="9">
        <v>31030</v>
      </c>
      <c r="H477" s="9">
        <v>40893</v>
      </c>
      <c r="I477" s="9" t="s">
        <v>1233</v>
      </c>
      <c r="J477" s="31">
        <v>53544</v>
      </c>
      <c r="K477" s="8">
        <v>5</v>
      </c>
      <c r="L477" s="28">
        <v>0.15</v>
      </c>
    </row>
    <row r="478" spans="1:12" x14ac:dyDescent="0.25">
      <c r="A478" s="8">
        <v>477</v>
      </c>
      <c r="B478" s="7" t="s">
        <v>1772</v>
      </c>
      <c r="C478" s="7" t="s">
        <v>1228</v>
      </c>
      <c r="D478" s="8" t="s">
        <v>801</v>
      </c>
      <c r="E478" s="7" t="s">
        <v>1202</v>
      </c>
      <c r="F478" s="7" t="s">
        <v>1197</v>
      </c>
      <c r="G478" s="9">
        <v>28691</v>
      </c>
      <c r="H478" s="9">
        <v>39109</v>
      </c>
      <c r="I478" s="9" t="s">
        <v>1233</v>
      </c>
      <c r="J478" s="31">
        <v>39744</v>
      </c>
      <c r="K478" s="8">
        <v>2</v>
      </c>
      <c r="L478" s="28">
        <v>0.04</v>
      </c>
    </row>
    <row r="479" spans="1:12" x14ac:dyDescent="0.25">
      <c r="A479" s="8">
        <v>478</v>
      </c>
      <c r="B479" s="7" t="s">
        <v>1773</v>
      </c>
      <c r="C479" s="7" t="s">
        <v>1228</v>
      </c>
      <c r="D479" s="8" t="s">
        <v>801</v>
      </c>
      <c r="E479" s="7" t="s">
        <v>512</v>
      </c>
      <c r="F479" s="7" t="s">
        <v>1196</v>
      </c>
      <c r="G479" s="9">
        <v>26704</v>
      </c>
      <c r="H479" s="9">
        <v>40208</v>
      </c>
      <c r="I479" s="9" t="s">
        <v>1233</v>
      </c>
      <c r="J479" s="31">
        <v>73377.600000000006</v>
      </c>
      <c r="K479" s="8">
        <v>2</v>
      </c>
      <c r="L479" s="28">
        <v>0.04</v>
      </c>
    </row>
    <row r="480" spans="1:12" x14ac:dyDescent="0.25">
      <c r="A480" s="8">
        <v>479</v>
      </c>
      <c r="B480" s="7" t="s">
        <v>1774</v>
      </c>
      <c r="C480" s="7" t="s">
        <v>796</v>
      </c>
      <c r="D480" s="8" t="s">
        <v>801</v>
      </c>
      <c r="E480" s="7" t="s">
        <v>512</v>
      </c>
      <c r="F480" s="7" t="s">
        <v>1197</v>
      </c>
      <c r="G480" s="9">
        <v>27715</v>
      </c>
      <c r="H480" s="9">
        <v>35821</v>
      </c>
      <c r="I480" s="9" t="s">
        <v>1233</v>
      </c>
      <c r="J480" s="31">
        <v>27444</v>
      </c>
      <c r="K480" s="8" t="s">
        <v>1233</v>
      </c>
      <c r="L480" s="28">
        <v>0</v>
      </c>
    </row>
    <row r="481" spans="1:12" x14ac:dyDescent="0.25">
      <c r="A481" s="8">
        <v>480</v>
      </c>
      <c r="B481" s="7" t="s">
        <v>1775</v>
      </c>
      <c r="C481" s="7" t="s">
        <v>796</v>
      </c>
      <c r="D481" s="8" t="s">
        <v>801</v>
      </c>
      <c r="E481" s="7" t="s">
        <v>512</v>
      </c>
      <c r="F481" s="7" t="s">
        <v>1196</v>
      </c>
      <c r="G481" s="9">
        <v>27544</v>
      </c>
      <c r="H481" s="9">
        <v>35826</v>
      </c>
      <c r="I481" s="9" t="s">
        <v>1233</v>
      </c>
      <c r="J481" s="31">
        <v>37446</v>
      </c>
      <c r="K481" s="8">
        <v>2</v>
      </c>
      <c r="L481" s="28">
        <v>0.04</v>
      </c>
    </row>
    <row r="482" spans="1:12" x14ac:dyDescent="0.25">
      <c r="A482" s="8">
        <v>481</v>
      </c>
      <c r="B482" s="7" t="s">
        <v>1776</v>
      </c>
      <c r="C482" s="7" t="s">
        <v>1230</v>
      </c>
      <c r="D482" s="8" t="s">
        <v>801</v>
      </c>
      <c r="E482" s="7" t="s">
        <v>1202</v>
      </c>
      <c r="F482" s="7" t="s">
        <v>1196</v>
      </c>
      <c r="G482" s="9">
        <v>27763</v>
      </c>
      <c r="H482" s="9">
        <v>36536</v>
      </c>
      <c r="I482" s="9" t="s">
        <v>1233</v>
      </c>
      <c r="J482" s="31">
        <v>74880</v>
      </c>
      <c r="K482" s="8">
        <v>4</v>
      </c>
      <c r="L482" s="28">
        <v>0.12</v>
      </c>
    </row>
    <row r="483" spans="1:12" x14ac:dyDescent="0.25">
      <c r="A483" s="8">
        <v>482</v>
      </c>
      <c r="B483" s="7" t="s">
        <v>1777</v>
      </c>
      <c r="C483" s="7" t="s">
        <v>1229</v>
      </c>
      <c r="D483" s="8" t="s">
        <v>801</v>
      </c>
      <c r="E483" s="7" t="s">
        <v>512</v>
      </c>
      <c r="F483" s="7" t="s">
        <v>1196</v>
      </c>
      <c r="G483" s="9">
        <v>26979</v>
      </c>
      <c r="H483" s="9">
        <v>38723</v>
      </c>
      <c r="I483" s="9" t="s">
        <v>1233</v>
      </c>
      <c r="J483" s="31">
        <v>12756</v>
      </c>
      <c r="K483" s="8" t="s">
        <v>1233</v>
      </c>
      <c r="L483" s="28">
        <v>0</v>
      </c>
    </row>
    <row r="484" spans="1:12" x14ac:dyDescent="0.25">
      <c r="A484" s="8">
        <v>483</v>
      </c>
      <c r="B484" s="7" t="s">
        <v>1778</v>
      </c>
      <c r="C484" s="7" t="s">
        <v>792</v>
      </c>
      <c r="D484" s="8" t="s">
        <v>801</v>
      </c>
      <c r="E484" s="7" t="s">
        <v>512</v>
      </c>
      <c r="F484" s="7" t="s">
        <v>1196</v>
      </c>
      <c r="G484" s="9">
        <v>26388</v>
      </c>
      <c r="H484" s="9">
        <v>40943</v>
      </c>
      <c r="I484" s="9" t="s">
        <v>1233</v>
      </c>
      <c r="J484" s="31">
        <v>57108</v>
      </c>
      <c r="K484" s="8" t="s">
        <v>1233</v>
      </c>
      <c r="L484" s="28">
        <v>0</v>
      </c>
    </row>
    <row r="485" spans="1:12" x14ac:dyDescent="0.25">
      <c r="A485" s="8">
        <v>484</v>
      </c>
      <c r="B485" s="7" t="s">
        <v>1779</v>
      </c>
      <c r="C485" s="7" t="s">
        <v>1228</v>
      </c>
      <c r="D485" s="8" t="s">
        <v>801</v>
      </c>
      <c r="E485" s="7" t="s">
        <v>1202</v>
      </c>
      <c r="F485" s="7" t="s">
        <v>1196</v>
      </c>
      <c r="G485" s="9">
        <v>25912</v>
      </c>
      <c r="H485" s="9">
        <v>40963</v>
      </c>
      <c r="I485" s="9" t="s">
        <v>1233</v>
      </c>
      <c r="J485" s="31">
        <v>72660</v>
      </c>
      <c r="K485" s="8">
        <v>2</v>
      </c>
      <c r="L485" s="28">
        <v>0.04</v>
      </c>
    </row>
    <row r="486" spans="1:12" x14ac:dyDescent="0.25">
      <c r="A486" s="8">
        <v>485</v>
      </c>
      <c r="B486" s="7" t="s">
        <v>1780</v>
      </c>
      <c r="C486" s="7" t="s">
        <v>1229</v>
      </c>
      <c r="D486" s="8" t="s">
        <v>801</v>
      </c>
      <c r="E486" s="7" t="s">
        <v>512</v>
      </c>
      <c r="F486" s="7" t="s">
        <v>1196</v>
      </c>
      <c r="G486" s="9">
        <v>26045</v>
      </c>
      <c r="H486" s="9">
        <v>36195</v>
      </c>
      <c r="I486" s="9" t="s">
        <v>1233</v>
      </c>
      <c r="J486" s="31">
        <v>55632</v>
      </c>
      <c r="K486" s="8">
        <v>5</v>
      </c>
      <c r="L486" s="28">
        <v>0.15</v>
      </c>
    </row>
    <row r="487" spans="1:12" x14ac:dyDescent="0.25">
      <c r="A487" s="8">
        <v>486</v>
      </c>
      <c r="B487" s="7" t="s">
        <v>1781</v>
      </c>
      <c r="C487" s="7" t="s">
        <v>1230</v>
      </c>
      <c r="D487" s="8" t="s">
        <v>801</v>
      </c>
      <c r="E487" s="7" t="s">
        <v>512</v>
      </c>
      <c r="F487" s="7" t="s">
        <v>1196</v>
      </c>
      <c r="G487" s="9">
        <v>22596</v>
      </c>
      <c r="H487" s="9">
        <v>36217</v>
      </c>
      <c r="I487" s="9" t="s">
        <v>1233</v>
      </c>
      <c r="J487" s="31">
        <v>26970</v>
      </c>
      <c r="K487" s="8">
        <v>4</v>
      </c>
      <c r="L487" s="28">
        <v>0.12</v>
      </c>
    </row>
    <row r="488" spans="1:12" x14ac:dyDescent="0.25">
      <c r="A488" s="8">
        <v>487</v>
      </c>
      <c r="B488" s="7" t="s">
        <v>1782</v>
      </c>
      <c r="C488" s="7" t="s">
        <v>791</v>
      </c>
      <c r="D488" s="8" t="s">
        <v>801</v>
      </c>
      <c r="E488" s="7" t="s">
        <v>512</v>
      </c>
      <c r="F488" s="7" t="s">
        <v>1197</v>
      </c>
      <c r="G488" s="9">
        <v>31768</v>
      </c>
      <c r="H488" s="9">
        <v>39864</v>
      </c>
      <c r="I488" s="9" t="s">
        <v>1233</v>
      </c>
      <c r="J488" s="31">
        <v>77184</v>
      </c>
      <c r="K488" s="8">
        <v>5</v>
      </c>
      <c r="L488" s="28">
        <v>0.15</v>
      </c>
    </row>
    <row r="489" spans="1:12" x14ac:dyDescent="0.25">
      <c r="A489" s="8">
        <v>488</v>
      </c>
      <c r="B489" s="7" t="s">
        <v>1783</v>
      </c>
      <c r="C489" s="7" t="s">
        <v>796</v>
      </c>
      <c r="D489" s="8" t="s">
        <v>801</v>
      </c>
      <c r="E489" s="7" t="s">
        <v>1202</v>
      </c>
      <c r="F489" s="7" t="s">
        <v>1197</v>
      </c>
      <c r="G489" s="9">
        <v>30848</v>
      </c>
      <c r="H489" s="9">
        <v>40976</v>
      </c>
      <c r="I489" s="9" t="s">
        <v>1233</v>
      </c>
      <c r="J489" s="31">
        <v>55656</v>
      </c>
      <c r="K489" s="8" t="s">
        <v>1233</v>
      </c>
      <c r="L489" s="28">
        <v>0</v>
      </c>
    </row>
    <row r="490" spans="1:12" x14ac:dyDescent="0.25">
      <c r="A490" s="8">
        <v>489</v>
      </c>
      <c r="B490" s="7" t="s">
        <v>1784</v>
      </c>
      <c r="C490" s="7" t="s">
        <v>792</v>
      </c>
      <c r="D490" s="8" t="s">
        <v>801</v>
      </c>
      <c r="E490" s="7" t="s">
        <v>1202</v>
      </c>
      <c r="F490" s="7" t="s">
        <v>1197</v>
      </c>
      <c r="G490" s="9">
        <v>26057</v>
      </c>
      <c r="H490" s="9">
        <v>40259</v>
      </c>
      <c r="I490" s="9">
        <v>41038</v>
      </c>
      <c r="J490" s="31">
        <v>87828</v>
      </c>
      <c r="K490" s="8">
        <v>1</v>
      </c>
      <c r="L490" s="28">
        <v>0</v>
      </c>
    </row>
    <row r="491" spans="1:12" x14ac:dyDescent="0.25">
      <c r="A491" s="8">
        <v>490</v>
      </c>
      <c r="B491" s="7" t="s">
        <v>1785</v>
      </c>
      <c r="C491" s="7" t="s">
        <v>1228</v>
      </c>
      <c r="D491" s="8" t="s">
        <v>801</v>
      </c>
      <c r="E491" s="7" t="s">
        <v>1202</v>
      </c>
      <c r="F491" s="7" t="s">
        <v>1197</v>
      </c>
      <c r="G491" s="9">
        <v>28553</v>
      </c>
      <c r="H491" s="9">
        <v>40264</v>
      </c>
      <c r="I491" s="9" t="s">
        <v>1233</v>
      </c>
      <c r="J491" s="31">
        <v>35712</v>
      </c>
      <c r="K491" s="8">
        <v>2</v>
      </c>
      <c r="L491" s="28">
        <v>0.04</v>
      </c>
    </row>
    <row r="492" spans="1:12" x14ac:dyDescent="0.25">
      <c r="A492" s="8">
        <v>491</v>
      </c>
      <c r="B492" s="7" t="s">
        <v>1786</v>
      </c>
      <c r="C492" s="7" t="s">
        <v>796</v>
      </c>
      <c r="D492" s="8" t="s">
        <v>801</v>
      </c>
      <c r="E492" s="7" t="s">
        <v>512</v>
      </c>
      <c r="F492" s="7" t="s">
        <v>1197</v>
      </c>
      <c r="G492" s="9">
        <v>26717</v>
      </c>
      <c r="H492" s="9">
        <v>37701</v>
      </c>
      <c r="I492" s="9" t="s">
        <v>1233</v>
      </c>
      <c r="J492" s="31">
        <v>28272</v>
      </c>
      <c r="K492" s="8" t="s">
        <v>1233</v>
      </c>
      <c r="L492" s="28">
        <v>0</v>
      </c>
    </row>
    <row r="493" spans="1:12" x14ac:dyDescent="0.25">
      <c r="A493" s="8">
        <v>492</v>
      </c>
      <c r="B493" s="7" t="s">
        <v>1787</v>
      </c>
      <c r="C493" s="7" t="s">
        <v>795</v>
      </c>
      <c r="D493" s="8" t="s">
        <v>801</v>
      </c>
      <c r="E493" s="7" t="s">
        <v>512</v>
      </c>
      <c r="F493" s="7" t="s">
        <v>1196</v>
      </c>
      <c r="G493" s="9">
        <v>31027</v>
      </c>
      <c r="H493" s="9">
        <v>39519</v>
      </c>
      <c r="I493" s="9" t="s">
        <v>1233</v>
      </c>
      <c r="J493" s="31">
        <v>73596</v>
      </c>
      <c r="K493" s="8">
        <v>2</v>
      </c>
      <c r="L493" s="28">
        <v>0.04</v>
      </c>
    </row>
    <row r="494" spans="1:12" x14ac:dyDescent="0.25">
      <c r="A494" s="8">
        <v>493</v>
      </c>
      <c r="B494" s="7" t="s">
        <v>1788</v>
      </c>
      <c r="C494" s="7" t="s">
        <v>791</v>
      </c>
      <c r="D494" s="8" t="s">
        <v>801</v>
      </c>
      <c r="E494" s="7" t="s">
        <v>512</v>
      </c>
      <c r="F494" s="7" t="s">
        <v>1197</v>
      </c>
      <c r="G494" s="9">
        <v>29247</v>
      </c>
      <c r="H494" s="9">
        <v>38790</v>
      </c>
      <c r="I494" s="9" t="s">
        <v>1233</v>
      </c>
      <c r="J494" s="31">
        <v>75225.600000000006</v>
      </c>
      <c r="K494" s="8" t="s">
        <v>1233</v>
      </c>
      <c r="L494" s="28">
        <v>0</v>
      </c>
    </row>
    <row r="495" spans="1:12" x14ac:dyDescent="0.25">
      <c r="A495" s="8">
        <v>494</v>
      </c>
      <c r="B495" s="7" t="s">
        <v>1789</v>
      </c>
      <c r="C495" s="7" t="s">
        <v>792</v>
      </c>
      <c r="D495" s="8" t="s">
        <v>801</v>
      </c>
      <c r="E495" s="7" t="s">
        <v>1202</v>
      </c>
      <c r="F495" s="7" t="s">
        <v>1197</v>
      </c>
      <c r="G495" s="9">
        <v>26776</v>
      </c>
      <c r="H495" s="9">
        <v>39899</v>
      </c>
      <c r="I495" s="9" t="s">
        <v>1233</v>
      </c>
      <c r="J495" s="31">
        <v>29748</v>
      </c>
      <c r="K495" s="8" t="s">
        <v>1233</v>
      </c>
      <c r="L495" s="28">
        <v>0</v>
      </c>
    </row>
    <row r="496" spans="1:12" x14ac:dyDescent="0.25">
      <c r="A496" s="8">
        <v>495</v>
      </c>
      <c r="B496" s="7" t="s">
        <v>1790</v>
      </c>
      <c r="C496" s="7" t="s">
        <v>793</v>
      </c>
      <c r="D496" s="8" t="s">
        <v>801</v>
      </c>
      <c r="E496" s="7" t="s">
        <v>512</v>
      </c>
      <c r="F496" s="7" t="s">
        <v>1196</v>
      </c>
      <c r="G496" s="13">
        <v>27339</v>
      </c>
      <c r="H496" s="13">
        <v>40254</v>
      </c>
      <c r="I496" s="9" t="s">
        <v>1233</v>
      </c>
      <c r="J496" s="31">
        <v>58440</v>
      </c>
      <c r="K496" s="8" t="s">
        <v>1233</v>
      </c>
      <c r="L496" s="28">
        <v>0</v>
      </c>
    </row>
    <row r="497" spans="1:12" x14ac:dyDescent="0.25">
      <c r="A497" s="8">
        <v>496</v>
      </c>
      <c r="B497" s="7" t="s">
        <v>1791</v>
      </c>
      <c r="C497" s="7" t="s">
        <v>1229</v>
      </c>
      <c r="D497" s="8" t="s">
        <v>801</v>
      </c>
      <c r="E497" s="7" t="s">
        <v>512</v>
      </c>
      <c r="F497" s="7" t="s">
        <v>1196</v>
      </c>
      <c r="G497" s="9">
        <v>27866</v>
      </c>
      <c r="H497" s="9">
        <v>40624</v>
      </c>
      <c r="I497" s="9" t="s">
        <v>1233</v>
      </c>
      <c r="J497" s="31">
        <v>103800</v>
      </c>
      <c r="K497" s="8">
        <v>1</v>
      </c>
      <c r="L497" s="28">
        <v>0</v>
      </c>
    </row>
    <row r="498" spans="1:12" x14ac:dyDescent="0.25">
      <c r="A498" s="8">
        <v>497</v>
      </c>
      <c r="B498" s="7" t="s">
        <v>1792</v>
      </c>
      <c r="C498" s="7" t="s">
        <v>792</v>
      </c>
      <c r="D498" s="8" t="s">
        <v>801</v>
      </c>
      <c r="E498" s="7" t="s">
        <v>512</v>
      </c>
      <c r="F498" s="7" t="s">
        <v>1197</v>
      </c>
      <c r="G498" s="9">
        <v>28086</v>
      </c>
      <c r="H498" s="9">
        <v>39174</v>
      </c>
      <c r="I498" s="9" t="s">
        <v>1233</v>
      </c>
      <c r="J498" s="31">
        <v>27984</v>
      </c>
      <c r="K498" s="8">
        <v>4</v>
      </c>
      <c r="L498" s="28">
        <v>0.12</v>
      </c>
    </row>
    <row r="499" spans="1:12" x14ac:dyDescent="0.25">
      <c r="A499" s="8">
        <v>498</v>
      </c>
      <c r="B499" s="7" t="s">
        <v>1793</v>
      </c>
      <c r="C499" s="7" t="s">
        <v>795</v>
      </c>
      <c r="D499" s="8" t="s">
        <v>801</v>
      </c>
      <c r="E499" s="7" t="s">
        <v>512</v>
      </c>
      <c r="F499" s="7" t="s">
        <v>1196</v>
      </c>
      <c r="G499" s="9">
        <v>27386</v>
      </c>
      <c r="H499" s="9">
        <v>39176</v>
      </c>
      <c r="I499" s="9" t="s">
        <v>1233</v>
      </c>
      <c r="J499" s="31">
        <v>12840</v>
      </c>
      <c r="K499" s="8">
        <v>4</v>
      </c>
      <c r="L499" s="28">
        <v>0.12</v>
      </c>
    </row>
    <row r="500" spans="1:12" x14ac:dyDescent="0.25">
      <c r="A500" s="8">
        <v>499</v>
      </c>
      <c r="B500" s="7" t="s">
        <v>1794</v>
      </c>
      <c r="C500" s="7" t="s">
        <v>795</v>
      </c>
      <c r="D500" s="8" t="s">
        <v>801</v>
      </c>
      <c r="E500" s="7" t="s">
        <v>512</v>
      </c>
      <c r="F500" s="7" t="s">
        <v>1197</v>
      </c>
      <c r="G500" s="9">
        <v>27975</v>
      </c>
      <c r="H500" s="9">
        <v>40282</v>
      </c>
      <c r="I500" s="9" t="s">
        <v>1233</v>
      </c>
      <c r="J500" s="31">
        <v>87168</v>
      </c>
      <c r="K500" s="8" t="s">
        <v>1233</v>
      </c>
      <c r="L500" s="28">
        <v>0</v>
      </c>
    </row>
    <row r="501" spans="1:12" x14ac:dyDescent="0.25">
      <c r="A501" s="8">
        <v>500</v>
      </c>
      <c r="B501" s="7" t="s">
        <v>1795</v>
      </c>
      <c r="C501" s="7" t="s">
        <v>1229</v>
      </c>
      <c r="D501" s="8" t="s">
        <v>801</v>
      </c>
      <c r="E501" s="7" t="s">
        <v>1202</v>
      </c>
      <c r="F501" s="7" t="s">
        <v>1196</v>
      </c>
      <c r="G501" s="9">
        <v>26454</v>
      </c>
      <c r="H501" s="9">
        <v>38815</v>
      </c>
      <c r="I501" s="9" t="s">
        <v>1233</v>
      </c>
      <c r="J501" s="31">
        <v>75924</v>
      </c>
      <c r="K501" s="8">
        <v>1</v>
      </c>
      <c r="L501" s="28">
        <v>0</v>
      </c>
    </row>
    <row r="502" spans="1:12" x14ac:dyDescent="0.25">
      <c r="A502" s="8">
        <v>501</v>
      </c>
      <c r="B502" s="7" t="s">
        <v>1796</v>
      </c>
      <c r="C502" s="7" t="s">
        <v>1228</v>
      </c>
      <c r="D502" s="8" t="s">
        <v>801</v>
      </c>
      <c r="E502" s="7" t="s">
        <v>512</v>
      </c>
      <c r="F502" s="7" t="s">
        <v>1196</v>
      </c>
      <c r="G502" s="9">
        <v>29485</v>
      </c>
      <c r="H502" s="9">
        <v>38828</v>
      </c>
      <c r="I502" s="9" t="s">
        <v>1233</v>
      </c>
      <c r="J502" s="31">
        <v>59436</v>
      </c>
      <c r="K502" s="8">
        <v>4</v>
      </c>
      <c r="L502" s="28">
        <v>0.12</v>
      </c>
    </row>
    <row r="503" spans="1:12" x14ac:dyDescent="0.25">
      <c r="A503" s="8">
        <v>502</v>
      </c>
      <c r="B503" s="7" t="s">
        <v>1797</v>
      </c>
      <c r="C503" s="7" t="s">
        <v>796</v>
      </c>
      <c r="D503" s="8" t="s">
        <v>801</v>
      </c>
      <c r="E503" s="7" t="s">
        <v>512</v>
      </c>
      <c r="F503" s="7" t="s">
        <v>1196</v>
      </c>
      <c r="G503" s="9">
        <v>29664</v>
      </c>
      <c r="H503" s="9">
        <v>40293</v>
      </c>
      <c r="I503" s="9" t="s">
        <v>1233</v>
      </c>
      <c r="J503" s="31">
        <v>14172</v>
      </c>
      <c r="K503" s="8">
        <v>1</v>
      </c>
      <c r="L503" s="28">
        <v>0</v>
      </c>
    </row>
    <row r="504" spans="1:12" x14ac:dyDescent="0.25">
      <c r="A504" s="8">
        <v>503</v>
      </c>
      <c r="B504" s="7" t="s">
        <v>1798</v>
      </c>
      <c r="C504" s="7" t="s">
        <v>1231</v>
      </c>
      <c r="D504" s="8" t="s">
        <v>801</v>
      </c>
      <c r="E504" s="7" t="s">
        <v>512</v>
      </c>
      <c r="F504" s="7" t="s">
        <v>1196</v>
      </c>
      <c r="G504" s="9">
        <v>29690</v>
      </c>
      <c r="H504" s="9">
        <v>40666</v>
      </c>
      <c r="I504" s="9" t="s">
        <v>1233</v>
      </c>
      <c r="J504" s="31">
        <v>28908</v>
      </c>
      <c r="K504" s="8">
        <v>4</v>
      </c>
      <c r="L504" s="28">
        <v>0.12</v>
      </c>
    </row>
    <row r="505" spans="1:12" x14ac:dyDescent="0.25">
      <c r="A505" s="8">
        <v>504</v>
      </c>
      <c r="B505" s="7" t="s">
        <v>1799</v>
      </c>
      <c r="C505" s="7" t="s">
        <v>1231</v>
      </c>
      <c r="D505" s="8" t="s">
        <v>801</v>
      </c>
      <c r="E505" s="7" t="s">
        <v>512</v>
      </c>
      <c r="F505" s="7" t="s">
        <v>1196</v>
      </c>
      <c r="G505" s="9">
        <v>28846</v>
      </c>
      <c r="H505" s="9">
        <v>39592</v>
      </c>
      <c r="I505" s="9" t="s">
        <v>1233</v>
      </c>
      <c r="J505" s="31">
        <v>67980</v>
      </c>
      <c r="K505" s="8">
        <v>1</v>
      </c>
      <c r="L505" s="28">
        <v>0</v>
      </c>
    </row>
    <row r="506" spans="1:12" x14ac:dyDescent="0.25">
      <c r="A506" s="8">
        <v>505</v>
      </c>
      <c r="B506" s="7" t="s">
        <v>1800</v>
      </c>
      <c r="C506" s="7" t="s">
        <v>794</v>
      </c>
      <c r="D506" s="8" t="s">
        <v>801</v>
      </c>
      <c r="E506" s="7" t="s">
        <v>1202</v>
      </c>
      <c r="F506" s="7" t="s">
        <v>1197</v>
      </c>
      <c r="G506" s="9">
        <v>23033</v>
      </c>
      <c r="H506" s="9">
        <v>35918</v>
      </c>
      <c r="I506" s="9" t="s">
        <v>1233</v>
      </c>
      <c r="J506" s="31">
        <v>88488</v>
      </c>
      <c r="K506" s="8">
        <v>4</v>
      </c>
      <c r="L506" s="28">
        <v>0.12</v>
      </c>
    </row>
    <row r="507" spans="1:12" x14ac:dyDescent="0.25">
      <c r="A507" s="8">
        <v>506</v>
      </c>
      <c r="B507" s="7" t="s">
        <v>1801</v>
      </c>
      <c r="C507" s="7" t="s">
        <v>791</v>
      </c>
      <c r="D507" s="8" t="s">
        <v>801</v>
      </c>
      <c r="E507" s="7" t="s">
        <v>512</v>
      </c>
      <c r="F507" s="7" t="s">
        <v>1197</v>
      </c>
      <c r="G507" s="9">
        <v>26352</v>
      </c>
      <c r="H507" s="9">
        <v>35946</v>
      </c>
      <c r="I507" s="9" t="s">
        <v>1233</v>
      </c>
      <c r="J507" s="31">
        <v>17198.400000000001</v>
      </c>
      <c r="K507" s="8">
        <v>5</v>
      </c>
      <c r="L507" s="28">
        <v>0.15</v>
      </c>
    </row>
    <row r="508" spans="1:12" x14ac:dyDescent="0.25">
      <c r="A508" s="8">
        <v>507</v>
      </c>
      <c r="B508" s="7" t="s">
        <v>1802</v>
      </c>
      <c r="C508" s="7" t="s">
        <v>792</v>
      </c>
      <c r="D508" s="8" t="s">
        <v>801</v>
      </c>
      <c r="E508" s="7" t="s">
        <v>512</v>
      </c>
      <c r="F508" s="7" t="s">
        <v>1196</v>
      </c>
      <c r="G508" s="9">
        <v>27188</v>
      </c>
      <c r="H508" s="9">
        <v>36297</v>
      </c>
      <c r="I508" s="9" t="s">
        <v>1233</v>
      </c>
      <c r="J508" s="31">
        <v>69588</v>
      </c>
      <c r="K508" s="8">
        <v>5</v>
      </c>
      <c r="L508" s="28">
        <v>0.15</v>
      </c>
    </row>
    <row r="509" spans="1:12" x14ac:dyDescent="0.25">
      <c r="A509" s="8">
        <v>508</v>
      </c>
      <c r="B509" s="7" t="s">
        <v>1803</v>
      </c>
      <c r="C509" s="7" t="s">
        <v>796</v>
      </c>
      <c r="D509" s="8" t="s">
        <v>801</v>
      </c>
      <c r="E509" s="7" t="s">
        <v>512</v>
      </c>
      <c r="F509" s="7" t="s">
        <v>1196</v>
      </c>
      <c r="G509" s="9">
        <v>26930</v>
      </c>
      <c r="H509" s="9">
        <v>36673</v>
      </c>
      <c r="I509" s="9" t="s">
        <v>1233</v>
      </c>
      <c r="J509" s="31">
        <v>57996</v>
      </c>
      <c r="K509" s="8">
        <v>1</v>
      </c>
      <c r="L509" s="28">
        <v>0</v>
      </c>
    </row>
    <row r="510" spans="1:12" x14ac:dyDescent="0.25">
      <c r="A510" s="8">
        <v>509</v>
      </c>
      <c r="B510" s="7" t="s">
        <v>1804</v>
      </c>
      <c r="C510" s="7" t="s">
        <v>792</v>
      </c>
      <c r="D510" s="8" t="s">
        <v>801</v>
      </c>
      <c r="E510" s="7" t="s">
        <v>512</v>
      </c>
      <c r="F510" s="7" t="s">
        <v>1196</v>
      </c>
      <c r="G510" s="9">
        <v>29216</v>
      </c>
      <c r="H510" s="9">
        <v>37404</v>
      </c>
      <c r="I510" s="9">
        <v>38599</v>
      </c>
      <c r="J510" s="31">
        <v>72084</v>
      </c>
      <c r="K510" s="8" t="s">
        <v>1233</v>
      </c>
      <c r="L510" s="28">
        <v>0</v>
      </c>
    </row>
    <row r="511" spans="1:12" x14ac:dyDescent="0.25">
      <c r="A511" s="8">
        <v>510</v>
      </c>
      <c r="B511" s="7" t="s">
        <v>1805</v>
      </c>
      <c r="C511" s="7" t="s">
        <v>1228</v>
      </c>
      <c r="D511" s="8" t="s">
        <v>801</v>
      </c>
      <c r="E511" s="7" t="s">
        <v>512</v>
      </c>
      <c r="F511" s="7" t="s">
        <v>1197</v>
      </c>
      <c r="G511" s="9">
        <v>31895</v>
      </c>
      <c r="H511" s="9">
        <v>39217</v>
      </c>
      <c r="I511" s="9" t="s">
        <v>1233</v>
      </c>
      <c r="J511" s="31">
        <v>88596</v>
      </c>
      <c r="K511" s="8">
        <v>2</v>
      </c>
      <c r="L511" s="28">
        <v>0.04</v>
      </c>
    </row>
    <row r="512" spans="1:12" x14ac:dyDescent="0.25">
      <c r="A512" s="8">
        <v>511</v>
      </c>
      <c r="B512" s="7" t="s">
        <v>1806</v>
      </c>
      <c r="C512" s="7" t="s">
        <v>1228</v>
      </c>
      <c r="D512" s="8" t="s">
        <v>801</v>
      </c>
      <c r="E512" s="7" t="s">
        <v>512</v>
      </c>
      <c r="F512" s="7" t="s">
        <v>1197</v>
      </c>
      <c r="G512" s="9">
        <v>26125</v>
      </c>
      <c r="H512" s="9">
        <v>40707</v>
      </c>
      <c r="I512" s="9" t="s">
        <v>1233</v>
      </c>
      <c r="J512" s="31">
        <v>95256</v>
      </c>
      <c r="K512" s="8">
        <v>1</v>
      </c>
      <c r="L512" s="28">
        <v>0</v>
      </c>
    </row>
    <row r="513" spans="1:12" x14ac:dyDescent="0.25">
      <c r="A513" s="8">
        <v>512</v>
      </c>
      <c r="B513" s="7" t="s">
        <v>1807</v>
      </c>
      <c r="C513" s="7" t="s">
        <v>796</v>
      </c>
      <c r="D513" s="8" t="s">
        <v>801</v>
      </c>
      <c r="E513" s="7" t="s">
        <v>512</v>
      </c>
      <c r="F513" s="7" t="s">
        <v>1196</v>
      </c>
      <c r="G513" s="9">
        <v>32330</v>
      </c>
      <c r="H513" s="9">
        <v>39262</v>
      </c>
      <c r="I513" s="9" t="s">
        <v>1233</v>
      </c>
      <c r="J513" s="31">
        <v>76128</v>
      </c>
      <c r="K513" s="8" t="s">
        <v>1233</v>
      </c>
      <c r="L513" s="28">
        <v>0</v>
      </c>
    </row>
    <row r="514" spans="1:12" x14ac:dyDescent="0.25">
      <c r="A514" s="8">
        <v>513</v>
      </c>
      <c r="B514" s="7" t="s">
        <v>1808</v>
      </c>
      <c r="C514" s="7" t="s">
        <v>1228</v>
      </c>
      <c r="D514" s="8" t="s">
        <v>801</v>
      </c>
      <c r="E514" s="7" t="s">
        <v>512</v>
      </c>
      <c r="F514" s="7" t="s">
        <v>1197</v>
      </c>
      <c r="G514" s="9">
        <v>31779</v>
      </c>
      <c r="H514" s="9">
        <v>40332</v>
      </c>
      <c r="I514" s="9" t="s">
        <v>1233</v>
      </c>
      <c r="J514" s="31">
        <v>56808</v>
      </c>
      <c r="K514" s="8">
        <v>2</v>
      </c>
      <c r="L514" s="28">
        <v>0.04</v>
      </c>
    </row>
    <row r="515" spans="1:12" x14ac:dyDescent="0.25">
      <c r="A515" s="8">
        <v>514</v>
      </c>
      <c r="B515" s="7" t="s">
        <v>1809</v>
      </c>
      <c r="C515" s="7" t="s">
        <v>791</v>
      </c>
      <c r="D515" s="8" t="s">
        <v>801</v>
      </c>
      <c r="E515" s="7" t="s">
        <v>512</v>
      </c>
      <c r="F515" s="7" t="s">
        <v>1196</v>
      </c>
      <c r="G515" s="9">
        <v>28784</v>
      </c>
      <c r="H515" s="9">
        <v>35958</v>
      </c>
      <c r="I515" s="9" t="s">
        <v>1233</v>
      </c>
      <c r="J515" s="31">
        <v>73704</v>
      </c>
      <c r="K515" s="8">
        <v>4</v>
      </c>
      <c r="L515" s="28">
        <v>0.12</v>
      </c>
    </row>
    <row r="516" spans="1:12" x14ac:dyDescent="0.25">
      <c r="A516" s="8">
        <v>515</v>
      </c>
      <c r="B516" s="7" t="s">
        <v>1810</v>
      </c>
      <c r="C516" s="7" t="s">
        <v>793</v>
      </c>
      <c r="D516" s="8" t="s">
        <v>801</v>
      </c>
      <c r="E516" s="7" t="s">
        <v>512</v>
      </c>
      <c r="F516" s="7" t="s">
        <v>1197</v>
      </c>
      <c r="G516" s="9">
        <v>26709</v>
      </c>
      <c r="H516" s="9">
        <v>36340</v>
      </c>
      <c r="I516" s="9" t="s">
        <v>1233</v>
      </c>
      <c r="J516" s="31">
        <v>44419.199999999997</v>
      </c>
      <c r="K516" s="8">
        <v>4</v>
      </c>
      <c r="L516" s="28">
        <v>0.12</v>
      </c>
    </row>
    <row r="517" spans="1:12" x14ac:dyDescent="0.25">
      <c r="A517" s="8">
        <v>516</v>
      </c>
      <c r="B517" s="7" t="s">
        <v>1811</v>
      </c>
      <c r="C517" s="7" t="s">
        <v>794</v>
      </c>
      <c r="D517" s="8" t="s">
        <v>801</v>
      </c>
      <c r="E517" s="7" t="s">
        <v>512</v>
      </c>
      <c r="F517" s="7" t="s">
        <v>1196</v>
      </c>
      <c r="G517" s="9">
        <v>29995</v>
      </c>
      <c r="H517" s="9">
        <v>39282</v>
      </c>
      <c r="I517" s="9" t="s">
        <v>1233</v>
      </c>
      <c r="J517" s="31">
        <v>83304</v>
      </c>
      <c r="K517" s="8">
        <v>2</v>
      </c>
      <c r="L517" s="28">
        <v>0.04</v>
      </c>
    </row>
    <row r="518" spans="1:12" x14ac:dyDescent="0.25">
      <c r="A518" s="8">
        <v>517</v>
      </c>
      <c r="B518" s="7" t="s">
        <v>1812</v>
      </c>
      <c r="C518" s="7" t="s">
        <v>795</v>
      </c>
      <c r="D518" s="8" t="s">
        <v>801</v>
      </c>
      <c r="E518" s="7" t="s">
        <v>512</v>
      </c>
      <c r="F518" s="7" t="s">
        <v>1197</v>
      </c>
      <c r="G518" s="9">
        <v>26126</v>
      </c>
      <c r="H518" s="9">
        <v>38903</v>
      </c>
      <c r="I518" s="9" t="s">
        <v>1233</v>
      </c>
      <c r="J518" s="31">
        <v>40872</v>
      </c>
      <c r="K518" s="8">
        <v>2</v>
      </c>
      <c r="L518" s="28">
        <v>0.04</v>
      </c>
    </row>
    <row r="519" spans="1:12" x14ac:dyDescent="0.25">
      <c r="A519" s="8">
        <v>518</v>
      </c>
      <c r="B519" s="7" t="s">
        <v>1813</v>
      </c>
      <c r="C519" s="7" t="s">
        <v>793</v>
      </c>
      <c r="D519" s="8" t="s">
        <v>801</v>
      </c>
      <c r="E519" s="7" t="s">
        <v>512</v>
      </c>
      <c r="F519" s="7" t="s">
        <v>1196</v>
      </c>
      <c r="G519" s="9">
        <v>26650</v>
      </c>
      <c r="H519" s="9">
        <v>35990</v>
      </c>
      <c r="I519" s="9" t="s">
        <v>1233</v>
      </c>
      <c r="J519" s="31">
        <v>44268</v>
      </c>
      <c r="K519" s="8">
        <v>1</v>
      </c>
      <c r="L519" s="28">
        <v>0</v>
      </c>
    </row>
    <row r="520" spans="1:12" x14ac:dyDescent="0.25">
      <c r="A520" s="8">
        <v>519</v>
      </c>
      <c r="B520" s="7" t="s">
        <v>1814</v>
      </c>
      <c r="C520" s="7" t="s">
        <v>793</v>
      </c>
      <c r="D520" s="8" t="s">
        <v>801</v>
      </c>
      <c r="E520" s="7" t="s">
        <v>512</v>
      </c>
      <c r="F520" s="7" t="s">
        <v>1196</v>
      </c>
      <c r="G520" s="9">
        <v>28399</v>
      </c>
      <c r="H520" s="9">
        <v>38173</v>
      </c>
      <c r="I520" s="9" t="s">
        <v>1233</v>
      </c>
      <c r="J520" s="31">
        <v>39480</v>
      </c>
      <c r="K520" s="8">
        <v>2</v>
      </c>
      <c r="L520" s="28">
        <v>0.04</v>
      </c>
    </row>
    <row r="521" spans="1:12" x14ac:dyDescent="0.25">
      <c r="A521" s="8">
        <v>520</v>
      </c>
      <c r="B521" s="7" t="s">
        <v>1815</v>
      </c>
      <c r="C521" s="7" t="s">
        <v>795</v>
      </c>
      <c r="D521" s="8" t="s">
        <v>801</v>
      </c>
      <c r="E521" s="7" t="s">
        <v>512</v>
      </c>
      <c r="F521" s="7" t="s">
        <v>1196</v>
      </c>
      <c r="G521" s="9">
        <v>31312</v>
      </c>
      <c r="H521" s="9">
        <v>39673</v>
      </c>
      <c r="I521" s="9" t="s">
        <v>1233</v>
      </c>
      <c r="J521" s="31">
        <v>57696</v>
      </c>
      <c r="K521" s="8">
        <v>2</v>
      </c>
      <c r="L521" s="28">
        <v>0.04</v>
      </c>
    </row>
    <row r="522" spans="1:12" x14ac:dyDescent="0.25">
      <c r="A522" s="8">
        <v>521</v>
      </c>
      <c r="B522" s="7" t="s">
        <v>1816</v>
      </c>
      <c r="C522" s="7" t="s">
        <v>794</v>
      </c>
      <c r="D522" s="8" t="s">
        <v>801</v>
      </c>
      <c r="E522" s="7" t="s">
        <v>512</v>
      </c>
      <c r="F522" s="7" t="s">
        <v>1196</v>
      </c>
      <c r="G522" s="9">
        <v>28696</v>
      </c>
      <c r="H522" s="9">
        <v>40765</v>
      </c>
      <c r="I522" s="9" t="s">
        <v>1233</v>
      </c>
      <c r="J522" s="31">
        <v>93288</v>
      </c>
      <c r="K522" s="8">
        <v>1</v>
      </c>
      <c r="L522" s="28">
        <v>0</v>
      </c>
    </row>
    <row r="523" spans="1:12" x14ac:dyDescent="0.25">
      <c r="A523" s="8">
        <v>522</v>
      </c>
      <c r="B523" s="7" t="s">
        <v>1817</v>
      </c>
      <c r="C523" s="7" t="s">
        <v>793</v>
      </c>
      <c r="D523" s="8" t="s">
        <v>801</v>
      </c>
      <c r="E523" s="7" t="s">
        <v>512</v>
      </c>
      <c r="F523" s="7" t="s">
        <v>1197</v>
      </c>
      <c r="G523" s="9">
        <v>31132</v>
      </c>
      <c r="H523" s="9">
        <v>39298</v>
      </c>
      <c r="I523" s="9" t="s">
        <v>1233</v>
      </c>
      <c r="J523" s="31">
        <v>92244</v>
      </c>
      <c r="K523" s="8">
        <v>5</v>
      </c>
      <c r="L523" s="28">
        <v>0.15</v>
      </c>
    </row>
    <row r="524" spans="1:12" x14ac:dyDescent="0.25">
      <c r="A524" s="8">
        <v>523</v>
      </c>
      <c r="B524" s="7" t="s">
        <v>1818</v>
      </c>
      <c r="C524" s="7" t="s">
        <v>1229</v>
      </c>
      <c r="D524" s="8" t="s">
        <v>801</v>
      </c>
      <c r="E524" s="7" t="s">
        <v>512</v>
      </c>
      <c r="F524" s="7" t="s">
        <v>1196</v>
      </c>
      <c r="G524" s="9">
        <v>25622</v>
      </c>
      <c r="H524" s="9">
        <v>40399</v>
      </c>
      <c r="I524" s="9" t="s">
        <v>1233</v>
      </c>
      <c r="J524" s="31">
        <v>87240</v>
      </c>
      <c r="K524" s="8">
        <v>5</v>
      </c>
      <c r="L524" s="28">
        <v>0.15</v>
      </c>
    </row>
    <row r="525" spans="1:12" x14ac:dyDescent="0.25">
      <c r="A525" s="8">
        <v>524</v>
      </c>
      <c r="B525" s="7" t="s">
        <v>1819</v>
      </c>
      <c r="C525" s="7" t="s">
        <v>793</v>
      </c>
      <c r="D525" s="8" t="s">
        <v>801</v>
      </c>
      <c r="E525" s="7" t="s">
        <v>512</v>
      </c>
      <c r="F525" s="7" t="s">
        <v>1196</v>
      </c>
      <c r="G525" s="9">
        <v>30115</v>
      </c>
      <c r="H525" s="9">
        <v>40414</v>
      </c>
      <c r="I525" s="9" t="s">
        <v>1233</v>
      </c>
      <c r="J525" s="31">
        <v>72084</v>
      </c>
      <c r="K525" s="8">
        <v>2</v>
      </c>
      <c r="L525" s="28">
        <v>0.04</v>
      </c>
    </row>
    <row r="526" spans="1:12" x14ac:dyDescent="0.25">
      <c r="A526" s="8">
        <v>525</v>
      </c>
      <c r="B526" s="7" t="s">
        <v>1820</v>
      </c>
      <c r="C526" s="7" t="s">
        <v>794</v>
      </c>
      <c r="D526" s="8" t="s">
        <v>801</v>
      </c>
      <c r="E526" s="7" t="s">
        <v>512</v>
      </c>
      <c r="F526" s="7" t="s">
        <v>1197</v>
      </c>
      <c r="G526" s="9">
        <v>27378</v>
      </c>
      <c r="H526" s="9">
        <v>36028</v>
      </c>
      <c r="I526" s="9">
        <v>37033</v>
      </c>
      <c r="J526" s="31">
        <v>20025.599999999999</v>
      </c>
      <c r="K526" s="8" t="s">
        <v>1233</v>
      </c>
      <c r="L526" s="28">
        <v>0</v>
      </c>
    </row>
    <row r="527" spans="1:12" x14ac:dyDescent="0.25">
      <c r="A527" s="8">
        <v>526</v>
      </c>
      <c r="B527" s="7" t="s">
        <v>1821</v>
      </c>
      <c r="C527" s="7" t="s">
        <v>791</v>
      </c>
      <c r="D527" s="8" t="s">
        <v>801</v>
      </c>
      <c r="E527" s="7" t="s">
        <v>512</v>
      </c>
      <c r="F527" s="7" t="s">
        <v>1196</v>
      </c>
      <c r="G527" s="9">
        <v>22875</v>
      </c>
      <c r="H527" s="9">
        <v>36375</v>
      </c>
      <c r="I527" s="9" t="s">
        <v>1233</v>
      </c>
      <c r="J527" s="31">
        <v>85560</v>
      </c>
      <c r="K527" s="8">
        <v>5</v>
      </c>
      <c r="L527" s="28">
        <v>0.15</v>
      </c>
    </row>
    <row r="528" spans="1:12" x14ac:dyDescent="0.25">
      <c r="A528" s="8">
        <v>527</v>
      </c>
      <c r="B528" s="7" t="s">
        <v>1822</v>
      </c>
      <c r="C528" s="7" t="s">
        <v>796</v>
      </c>
      <c r="D528" s="8" t="s">
        <v>801</v>
      </c>
      <c r="E528" s="7" t="s">
        <v>512</v>
      </c>
      <c r="F528" s="7" t="s">
        <v>1196</v>
      </c>
      <c r="G528" s="9">
        <v>27649</v>
      </c>
      <c r="H528" s="9">
        <v>36380</v>
      </c>
      <c r="I528" s="9" t="s">
        <v>1233</v>
      </c>
      <c r="J528" s="31">
        <v>43262.400000000001</v>
      </c>
      <c r="K528" s="8">
        <v>5</v>
      </c>
      <c r="L528" s="28">
        <v>0.15</v>
      </c>
    </row>
    <row r="529" spans="1:12" x14ac:dyDescent="0.25">
      <c r="A529" s="8">
        <v>528</v>
      </c>
      <c r="B529" s="7" t="s">
        <v>1823</v>
      </c>
      <c r="C529" s="7" t="s">
        <v>1230</v>
      </c>
      <c r="D529" s="8" t="s">
        <v>801</v>
      </c>
      <c r="E529" s="7" t="s">
        <v>512</v>
      </c>
      <c r="F529" s="7" t="s">
        <v>1196</v>
      </c>
      <c r="G529" s="9">
        <v>26424</v>
      </c>
      <c r="H529" s="9">
        <v>36393</v>
      </c>
      <c r="I529" s="9" t="s">
        <v>1233</v>
      </c>
      <c r="J529" s="31">
        <v>79092</v>
      </c>
      <c r="K529" s="8">
        <v>5</v>
      </c>
      <c r="L529" s="28">
        <v>0.15</v>
      </c>
    </row>
    <row r="530" spans="1:12" x14ac:dyDescent="0.25">
      <c r="A530" s="8">
        <v>529</v>
      </c>
      <c r="B530" s="7" t="s">
        <v>1824</v>
      </c>
      <c r="C530" s="7" t="s">
        <v>796</v>
      </c>
      <c r="D530" s="8" t="s">
        <v>801</v>
      </c>
      <c r="E530" s="7" t="s">
        <v>512</v>
      </c>
      <c r="F530" s="7" t="s">
        <v>1196</v>
      </c>
      <c r="G530" s="9">
        <v>29796</v>
      </c>
      <c r="H530" s="9">
        <v>37848</v>
      </c>
      <c r="I530" s="9" t="s">
        <v>1233</v>
      </c>
      <c r="J530" s="31">
        <v>92292</v>
      </c>
      <c r="K530" s="8">
        <v>2</v>
      </c>
      <c r="L530" s="28">
        <v>0.04</v>
      </c>
    </row>
    <row r="531" spans="1:12" x14ac:dyDescent="0.25">
      <c r="A531" s="8">
        <v>530</v>
      </c>
      <c r="B531" s="7" t="s">
        <v>1825</v>
      </c>
      <c r="C531" s="7" t="s">
        <v>1228</v>
      </c>
      <c r="D531" s="8" t="s">
        <v>801</v>
      </c>
      <c r="E531" s="7" t="s">
        <v>512</v>
      </c>
      <c r="F531" s="7" t="s">
        <v>1196</v>
      </c>
      <c r="G531" s="13">
        <v>27484</v>
      </c>
      <c r="H531" s="13">
        <v>40404</v>
      </c>
      <c r="I531" s="9" t="s">
        <v>1233</v>
      </c>
      <c r="J531" s="31">
        <v>47460</v>
      </c>
      <c r="K531" s="8">
        <v>5</v>
      </c>
      <c r="L531" s="28">
        <v>0.15</v>
      </c>
    </row>
    <row r="532" spans="1:12" x14ac:dyDescent="0.25">
      <c r="A532" s="8">
        <v>531</v>
      </c>
      <c r="B532" s="7" t="s">
        <v>1826</v>
      </c>
      <c r="C532" s="7" t="s">
        <v>792</v>
      </c>
      <c r="D532" s="8" t="s">
        <v>801</v>
      </c>
      <c r="E532" s="7" t="s">
        <v>512</v>
      </c>
      <c r="F532" s="7" t="s">
        <v>1197</v>
      </c>
      <c r="G532" s="13">
        <v>31848</v>
      </c>
      <c r="H532" s="13">
        <v>40410</v>
      </c>
      <c r="I532" s="9" t="s">
        <v>1233</v>
      </c>
      <c r="J532" s="31">
        <v>69216</v>
      </c>
      <c r="K532" s="8">
        <v>4</v>
      </c>
      <c r="L532" s="28">
        <v>0.12</v>
      </c>
    </row>
    <row r="533" spans="1:12" x14ac:dyDescent="0.25">
      <c r="A533" s="8">
        <v>532</v>
      </c>
      <c r="B533" s="7" t="s">
        <v>1827</v>
      </c>
      <c r="C533" s="7" t="s">
        <v>791</v>
      </c>
      <c r="D533" s="8" t="s">
        <v>801</v>
      </c>
      <c r="E533" s="7" t="s">
        <v>512</v>
      </c>
      <c r="F533" s="7" t="s">
        <v>1197</v>
      </c>
      <c r="G533" s="13">
        <v>29786</v>
      </c>
      <c r="H533" s="13">
        <v>40421</v>
      </c>
      <c r="I533" s="9" t="s">
        <v>1233</v>
      </c>
      <c r="J533" s="31">
        <v>59226</v>
      </c>
      <c r="K533" s="8">
        <v>5</v>
      </c>
      <c r="L533" s="28">
        <v>0.15</v>
      </c>
    </row>
    <row r="534" spans="1:12" x14ac:dyDescent="0.25">
      <c r="A534" s="8">
        <v>533</v>
      </c>
      <c r="B534" s="7" t="s">
        <v>1828</v>
      </c>
      <c r="C534" s="7" t="s">
        <v>1230</v>
      </c>
      <c r="D534" s="8" t="s">
        <v>801</v>
      </c>
      <c r="E534" s="7" t="s">
        <v>512</v>
      </c>
      <c r="F534" s="7" t="s">
        <v>1196</v>
      </c>
      <c r="G534" s="9">
        <v>28582</v>
      </c>
      <c r="H534" s="9">
        <v>39703</v>
      </c>
      <c r="I534" s="9" t="s">
        <v>1233</v>
      </c>
      <c r="J534" s="31">
        <v>55332</v>
      </c>
      <c r="K534" s="8">
        <v>4</v>
      </c>
      <c r="L534" s="28">
        <v>0.12</v>
      </c>
    </row>
    <row r="535" spans="1:12" x14ac:dyDescent="0.25">
      <c r="A535" s="8">
        <v>534</v>
      </c>
      <c r="B535" s="7" t="s">
        <v>1829</v>
      </c>
      <c r="C535" s="7" t="s">
        <v>796</v>
      </c>
      <c r="D535" s="8" t="s">
        <v>801</v>
      </c>
      <c r="E535" s="7" t="s">
        <v>512</v>
      </c>
      <c r="F535" s="7" t="s">
        <v>1196</v>
      </c>
      <c r="G535" s="9">
        <v>28047</v>
      </c>
      <c r="H535" s="9">
        <v>40815</v>
      </c>
      <c r="I535" s="9" t="s">
        <v>1233</v>
      </c>
      <c r="J535" s="31">
        <v>65400</v>
      </c>
      <c r="K535" s="8">
        <v>5</v>
      </c>
      <c r="L535" s="28">
        <v>0.15</v>
      </c>
    </row>
    <row r="536" spans="1:12" x14ac:dyDescent="0.25">
      <c r="A536" s="8">
        <v>535</v>
      </c>
      <c r="B536" s="7" t="s">
        <v>1830</v>
      </c>
      <c r="C536" s="7" t="s">
        <v>795</v>
      </c>
      <c r="D536" s="8" t="s">
        <v>801</v>
      </c>
      <c r="E536" s="7" t="s">
        <v>512</v>
      </c>
      <c r="F536" s="7" t="s">
        <v>1196</v>
      </c>
      <c r="G536" s="9">
        <v>29977</v>
      </c>
      <c r="H536" s="9">
        <v>39335</v>
      </c>
      <c r="I536" s="9" t="s">
        <v>1233</v>
      </c>
      <c r="J536" s="31">
        <v>75225.600000000006</v>
      </c>
      <c r="K536" s="8">
        <v>2</v>
      </c>
      <c r="L536" s="28">
        <v>0.04</v>
      </c>
    </row>
    <row r="537" spans="1:12" x14ac:dyDescent="0.25">
      <c r="A537" s="8">
        <v>536</v>
      </c>
      <c r="B537" s="7" t="s">
        <v>1831</v>
      </c>
      <c r="C537" s="7" t="s">
        <v>792</v>
      </c>
      <c r="D537" s="8" t="s">
        <v>801</v>
      </c>
      <c r="E537" s="7" t="s">
        <v>512</v>
      </c>
      <c r="F537" s="7" t="s">
        <v>1197</v>
      </c>
      <c r="G537" s="9">
        <v>25674</v>
      </c>
      <c r="H537" s="9">
        <v>38980</v>
      </c>
      <c r="I537" s="9" t="s">
        <v>1233</v>
      </c>
      <c r="J537" s="31">
        <v>29208</v>
      </c>
      <c r="K537" s="8">
        <v>4</v>
      </c>
      <c r="L537" s="28">
        <v>0.12</v>
      </c>
    </row>
    <row r="538" spans="1:12" x14ac:dyDescent="0.25">
      <c r="A538" s="8">
        <v>537</v>
      </c>
      <c r="B538" s="7" t="s">
        <v>1832</v>
      </c>
      <c r="C538" s="7" t="s">
        <v>791</v>
      </c>
      <c r="D538" s="8" t="s">
        <v>801</v>
      </c>
      <c r="E538" s="7" t="s">
        <v>512</v>
      </c>
      <c r="F538" s="7" t="s">
        <v>1197</v>
      </c>
      <c r="G538" s="9">
        <v>24506</v>
      </c>
      <c r="H538" s="9">
        <v>38986</v>
      </c>
      <c r="I538" s="9" t="s">
        <v>1233</v>
      </c>
      <c r="J538" s="31">
        <v>43476</v>
      </c>
      <c r="K538" s="8">
        <v>2</v>
      </c>
      <c r="L538" s="28">
        <v>0.04</v>
      </c>
    </row>
    <row r="539" spans="1:12" x14ac:dyDescent="0.25">
      <c r="A539" s="8">
        <v>538</v>
      </c>
      <c r="B539" s="7" t="s">
        <v>1833</v>
      </c>
      <c r="C539" s="7" t="s">
        <v>1229</v>
      </c>
      <c r="D539" s="8" t="s">
        <v>801</v>
      </c>
      <c r="E539" s="7" t="s">
        <v>512</v>
      </c>
      <c r="F539" s="7" t="s">
        <v>1196</v>
      </c>
      <c r="G539" s="9">
        <v>29250</v>
      </c>
      <c r="H539" s="9">
        <v>36787</v>
      </c>
      <c r="I539" s="9" t="s">
        <v>1233</v>
      </c>
      <c r="J539" s="31">
        <v>107568</v>
      </c>
      <c r="K539" s="8">
        <v>4</v>
      </c>
      <c r="L539" s="28">
        <v>0.12</v>
      </c>
    </row>
    <row r="540" spans="1:12" x14ac:dyDescent="0.25">
      <c r="A540" s="8">
        <v>539</v>
      </c>
      <c r="B540" s="7" t="s">
        <v>1834</v>
      </c>
      <c r="C540" s="7" t="s">
        <v>792</v>
      </c>
      <c r="D540" s="8" t="s">
        <v>801</v>
      </c>
      <c r="E540" s="7" t="s">
        <v>512</v>
      </c>
      <c r="F540" s="7" t="s">
        <v>1197</v>
      </c>
      <c r="G540" s="9">
        <v>26217</v>
      </c>
      <c r="H540" s="9">
        <v>37138</v>
      </c>
      <c r="I540" s="9" t="s">
        <v>1233</v>
      </c>
      <c r="J540" s="31">
        <v>34956</v>
      </c>
      <c r="K540" s="8">
        <v>1</v>
      </c>
      <c r="L540" s="28">
        <v>0</v>
      </c>
    </row>
    <row r="541" spans="1:12" x14ac:dyDescent="0.25">
      <c r="A541" s="8">
        <v>540</v>
      </c>
      <c r="B541" s="7" t="s">
        <v>1835</v>
      </c>
      <c r="C541" s="7" t="s">
        <v>795</v>
      </c>
      <c r="D541" s="8" t="s">
        <v>801</v>
      </c>
      <c r="E541" s="7" t="s">
        <v>512</v>
      </c>
      <c r="F541" s="7" t="s">
        <v>1196</v>
      </c>
      <c r="G541" s="9">
        <v>27166</v>
      </c>
      <c r="H541" s="9">
        <v>37526</v>
      </c>
      <c r="I541" s="9" t="s">
        <v>1233</v>
      </c>
      <c r="J541" s="31">
        <v>73896</v>
      </c>
      <c r="K541" s="8" t="s">
        <v>1233</v>
      </c>
      <c r="L541" s="28">
        <v>0</v>
      </c>
    </row>
    <row r="542" spans="1:12" x14ac:dyDescent="0.25">
      <c r="A542" s="8">
        <v>541</v>
      </c>
      <c r="B542" s="7" t="s">
        <v>1836</v>
      </c>
      <c r="C542" s="7" t="s">
        <v>1228</v>
      </c>
      <c r="D542" s="8" t="s">
        <v>801</v>
      </c>
      <c r="E542" s="7" t="s">
        <v>512</v>
      </c>
      <c r="F542" s="7" t="s">
        <v>1196</v>
      </c>
      <c r="G542" s="9">
        <v>27758</v>
      </c>
      <c r="H542" s="9">
        <v>40438</v>
      </c>
      <c r="I542" s="9" t="s">
        <v>1233</v>
      </c>
      <c r="J542" s="31">
        <v>70980</v>
      </c>
      <c r="K542" s="8">
        <v>4</v>
      </c>
      <c r="L542" s="28">
        <v>0.12</v>
      </c>
    </row>
    <row r="543" spans="1:12" x14ac:dyDescent="0.25">
      <c r="A543" s="8">
        <v>542</v>
      </c>
      <c r="B543" s="7" t="s">
        <v>1837</v>
      </c>
      <c r="C543" s="7" t="s">
        <v>794</v>
      </c>
      <c r="D543" s="8" t="s">
        <v>801</v>
      </c>
      <c r="E543" s="7" t="s">
        <v>512</v>
      </c>
      <c r="F543" s="7" t="s">
        <v>1196</v>
      </c>
      <c r="G543" s="9">
        <v>28059</v>
      </c>
      <c r="H543" s="9">
        <v>39742</v>
      </c>
      <c r="I543" s="9" t="s">
        <v>1233</v>
      </c>
      <c r="J543" s="31">
        <v>27624</v>
      </c>
      <c r="K543" s="8">
        <v>4</v>
      </c>
      <c r="L543" s="28">
        <v>0.12</v>
      </c>
    </row>
    <row r="544" spans="1:12" x14ac:dyDescent="0.25">
      <c r="A544" s="8">
        <v>543</v>
      </c>
      <c r="B544" s="7" t="s">
        <v>1838</v>
      </c>
      <c r="C544" s="7" t="s">
        <v>795</v>
      </c>
      <c r="D544" s="8" t="s">
        <v>801</v>
      </c>
      <c r="E544" s="7" t="s">
        <v>512</v>
      </c>
      <c r="F544" s="7" t="s">
        <v>1197</v>
      </c>
      <c r="G544" s="9">
        <v>26075</v>
      </c>
      <c r="H544" s="9">
        <v>40820</v>
      </c>
      <c r="I544" s="9" t="s">
        <v>1233</v>
      </c>
      <c r="J544" s="31">
        <v>63300</v>
      </c>
      <c r="K544" s="8">
        <v>1</v>
      </c>
      <c r="L544" s="28">
        <v>0</v>
      </c>
    </row>
    <row r="545" spans="1:12" x14ac:dyDescent="0.25">
      <c r="A545" s="8">
        <v>544</v>
      </c>
      <c r="B545" s="7" t="s">
        <v>1839</v>
      </c>
      <c r="C545" s="7" t="s">
        <v>793</v>
      </c>
      <c r="D545" s="8" t="s">
        <v>801</v>
      </c>
      <c r="E545" s="7" t="s">
        <v>512</v>
      </c>
      <c r="F545" s="7" t="s">
        <v>1196</v>
      </c>
      <c r="G545" s="9">
        <v>31494</v>
      </c>
      <c r="H545" s="9">
        <v>40831</v>
      </c>
      <c r="I545" s="9" t="s">
        <v>1233</v>
      </c>
      <c r="J545" s="31">
        <v>95280</v>
      </c>
      <c r="K545" s="8">
        <v>4</v>
      </c>
      <c r="L545" s="28">
        <v>0.12</v>
      </c>
    </row>
    <row r="546" spans="1:12" x14ac:dyDescent="0.25">
      <c r="A546" s="8">
        <v>545</v>
      </c>
      <c r="B546" s="7" t="s">
        <v>1840</v>
      </c>
      <c r="C546" s="7" t="s">
        <v>792</v>
      </c>
      <c r="D546" s="8" t="s">
        <v>801</v>
      </c>
      <c r="E546" s="7" t="s">
        <v>512</v>
      </c>
      <c r="F546" s="7" t="s">
        <v>1197</v>
      </c>
      <c r="G546" s="9">
        <v>26662</v>
      </c>
      <c r="H546" s="9">
        <v>39372</v>
      </c>
      <c r="I546" s="9" t="s">
        <v>1233</v>
      </c>
      <c r="J546" s="31">
        <v>60684</v>
      </c>
      <c r="K546" s="8">
        <v>4</v>
      </c>
      <c r="L546" s="28">
        <v>0.12</v>
      </c>
    </row>
    <row r="547" spans="1:12" x14ac:dyDescent="0.25">
      <c r="A547" s="8">
        <v>546</v>
      </c>
      <c r="B547" s="7" t="s">
        <v>1841</v>
      </c>
      <c r="C547" s="7" t="s">
        <v>793</v>
      </c>
      <c r="D547" s="8" t="s">
        <v>801</v>
      </c>
      <c r="E547" s="7" t="s">
        <v>512</v>
      </c>
      <c r="F547" s="7" t="s">
        <v>1197</v>
      </c>
      <c r="G547" s="9">
        <v>27661</v>
      </c>
      <c r="H547" s="9">
        <v>36084</v>
      </c>
      <c r="I547" s="9" t="s">
        <v>1233</v>
      </c>
      <c r="J547" s="31">
        <v>54900</v>
      </c>
      <c r="K547" s="8">
        <v>5</v>
      </c>
      <c r="L547" s="28">
        <v>0.15</v>
      </c>
    </row>
    <row r="548" spans="1:12" x14ac:dyDescent="0.25">
      <c r="A548" s="8">
        <v>547</v>
      </c>
      <c r="B548" s="7" t="s">
        <v>1842</v>
      </c>
      <c r="C548" s="7" t="s">
        <v>794</v>
      </c>
      <c r="D548" s="8" t="s">
        <v>801</v>
      </c>
      <c r="E548" s="7" t="s">
        <v>512</v>
      </c>
      <c r="F548" s="7" t="s">
        <v>1196</v>
      </c>
      <c r="G548" s="9">
        <v>27881</v>
      </c>
      <c r="H548" s="9">
        <v>36086</v>
      </c>
      <c r="I548" s="9" t="s">
        <v>1233</v>
      </c>
      <c r="J548" s="31">
        <v>57024</v>
      </c>
      <c r="K548" s="8">
        <v>1</v>
      </c>
      <c r="L548" s="28">
        <v>0</v>
      </c>
    </row>
    <row r="549" spans="1:12" x14ac:dyDescent="0.25">
      <c r="A549" s="8">
        <v>548</v>
      </c>
      <c r="B549" s="7" t="s">
        <v>1843</v>
      </c>
      <c r="C549" s="7" t="s">
        <v>792</v>
      </c>
      <c r="D549" s="8" t="s">
        <v>801</v>
      </c>
      <c r="E549" s="7" t="s">
        <v>512</v>
      </c>
      <c r="F549" s="7" t="s">
        <v>1196</v>
      </c>
      <c r="G549" s="9">
        <v>28051</v>
      </c>
      <c r="H549" s="9">
        <v>36088</v>
      </c>
      <c r="I549" s="9">
        <v>37839</v>
      </c>
      <c r="J549" s="31">
        <v>65496</v>
      </c>
      <c r="K549" s="8">
        <v>4</v>
      </c>
      <c r="L549" s="28">
        <v>0.12</v>
      </c>
    </row>
    <row r="550" spans="1:12" x14ac:dyDescent="0.25">
      <c r="A550" s="8">
        <v>549</v>
      </c>
      <c r="B550" s="7" t="s">
        <v>1844</v>
      </c>
      <c r="C550" s="7" t="s">
        <v>1230</v>
      </c>
      <c r="D550" s="8" t="s">
        <v>801</v>
      </c>
      <c r="E550" s="7" t="s">
        <v>512</v>
      </c>
      <c r="F550" s="7" t="s">
        <v>1196</v>
      </c>
      <c r="G550" s="9">
        <v>30077</v>
      </c>
      <c r="H550" s="9">
        <v>39362</v>
      </c>
      <c r="I550" s="9" t="s">
        <v>1233</v>
      </c>
      <c r="J550" s="31">
        <v>50424</v>
      </c>
      <c r="K550" s="8">
        <v>5</v>
      </c>
      <c r="L550" s="28">
        <v>0.15</v>
      </c>
    </row>
    <row r="551" spans="1:12" x14ac:dyDescent="0.25">
      <c r="A551" s="8">
        <v>550</v>
      </c>
      <c r="B551" s="7" t="s">
        <v>1845</v>
      </c>
      <c r="C551" s="7" t="s">
        <v>795</v>
      </c>
      <c r="D551" s="8" t="s">
        <v>801</v>
      </c>
      <c r="E551" s="7" t="s">
        <v>512</v>
      </c>
      <c r="F551" s="7" t="s">
        <v>1196</v>
      </c>
      <c r="G551" s="9">
        <v>31492</v>
      </c>
      <c r="H551" s="9">
        <v>39728</v>
      </c>
      <c r="I551" s="9" t="s">
        <v>1233</v>
      </c>
      <c r="J551" s="31">
        <v>54678</v>
      </c>
      <c r="K551" s="8">
        <v>1</v>
      </c>
      <c r="L551" s="28">
        <v>0</v>
      </c>
    </row>
    <row r="552" spans="1:12" x14ac:dyDescent="0.25">
      <c r="A552" s="8">
        <v>551</v>
      </c>
      <c r="B552" s="7" t="s">
        <v>1846</v>
      </c>
      <c r="C552" s="7" t="s">
        <v>1228</v>
      </c>
      <c r="D552" s="8" t="s">
        <v>801</v>
      </c>
      <c r="E552" s="7" t="s">
        <v>512</v>
      </c>
      <c r="F552" s="7" t="s">
        <v>1196</v>
      </c>
      <c r="G552" s="9">
        <v>30563</v>
      </c>
      <c r="H552" s="9">
        <v>40477</v>
      </c>
      <c r="I552" s="9" t="s">
        <v>1233</v>
      </c>
      <c r="J552" s="31">
        <v>75847.199999999997</v>
      </c>
      <c r="K552" s="8">
        <v>1</v>
      </c>
      <c r="L552" s="28">
        <v>0</v>
      </c>
    </row>
    <row r="553" spans="1:12" x14ac:dyDescent="0.25">
      <c r="A553" s="8">
        <v>552</v>
      </c>
      <c r="B553" s="7" t="s">
        <v>1847</v>
      </c>
      <c r="C553" s="7" t="s">
        <v>795</v>
      </c>
      <c r="D553" s="8" t="s">
        <v>801</v>
      </c>
      <c r="E553" s="7" t="s">
        <v>512</v>
      </c>
      <c r="F553" s="7" t="s">
        <v>1196</v>
      </c>
      <c r="G553" s="9">
        <v>30513</v>
      </c>
      <c r="H553" s="9">
        <v>39772</v>
      </c>
      <c r="I553" s="9" t="s">
        <v>1233</v>
      </c>
      <c r="J553" s="31">
        <v>103176</v>
      </c>
      <c r="K553" s="8">
        <v>2</v>
      </c>
      <c r="L553" s="28">
        <v>0.04</v>
      </c>
    </row>
    <row r="554" spans="1:12" x14ac:dyDescent="0.25">
      <c r="A554" s="8">
        <v>553</v>
      </c>
      <c r="B554" s="7" t="s">
        <v>1848</v>
      </c>
      <c r="C554" s="7" t="s">
        <v>791</v>
      </c>
      <c r="D554" s="8" t="s">
        <v>801</v>
      </c>
      <c r="E554" s="7" t="s">
        <v>512</v>
      </c>
      <c r="F554" s="7" t="s">
        <v>1196</v>
      </c>
      <c r="G554" s="9">
        <v>26491</v>
      </c>
      <c r="H554" s="9">
        <v>37568</v>
      </c>
      <c r="I554" s="9" t="s">
        <v>1233</v>
      </c>
      <c r="J554" s="31">
        <v>54120</v>
      </c>
      <c r="K554" s="8">
        <v>2</v>
      </c>
      <c r="L554" s="28">
        <v>0.04</v>
      </c>
    </row>
    <row r="555" spans="1:12" x14ac:dyDescent="0.25">
      <c r="A555" s="8">
        <v>554</v>
      </c>
      <c r="B555" s="7" t="s">
        <v>1849</v>
      </c>
      <c r="C555" s="7" t="s">
        <v>792</v>
      </c>
      <c r="D555" s="8" t="s">
        <v>801</v>
      </c>
      <c r="E555" s="7" t="s">
        <v>512</v>
      </c>
      <c r="F555" s="7" t="s">
        <v>1197</v>
      </c>
      <c r="G555" s="9">
        <v>31576</v>
      </c>
      <c r="H555" s="9">
        <v>39047</v>
      </c>
      <c r="I555" s="9" t="s">
        <v>1233</v>
      </c>
      <c r="J555" s="31">
        <v>79056</v>
      </c>
      <c r="K555" s="8">
        <v>5</v>
      </c>
      <c r="L555" s="28">
        <v>0.15</v>
      </c>
    </row>
    <row r="556" spans="1:12" x14ac:dyDescent="0.25">
      <c r="A556" s="8">
        <v>555</v>
      </c>
      <c r="B556" s="7" t="s">
        <v>1850</v>
      </c>
      <c r="C556" s="7" t="s">
        <v>1229</v>
      </c>
      <c r="D556" s="8" t="s">
        <v>801</v>
      </c>
      <c r="E556" s="7" t="s">
        <v>512</v>
      </c>
      <c r="F556" s="7" t="s">
        <v>1196</v>
      </c>
      <c r="G556" s="9">
        <v>31366</v>
      </c>
      <c r="H556" s="9">
        <v>40137</v>
      </c>
      <c r="I556" s="9" t="s">
        <v>1233</v>
      </c>
      <c r="J556" s="31">
        <v>65028</v>
      </c>
      <c r="K556" s="8">
        <v>4</v>
      </c>
      <c r="L556" s="28">
        <v>0.12</v>
      </c>
    </row>
    <row r="557" spans="1:12" x14ac:dyDescent="0.25">
      <c r="A557" s="8">
        <v>556</v>
      </c>
      <c r="B557" s="7" t="s">
        <v>1851</v>
      </c>
      <c r="C557" s="7" t="s">
        <v>792</v>
      </c>
      <c r="D557" s="8" t="s">
        <v>801</v>
      </c>
      <c r="E557" s="7" t="s">
        <v>512</v>
      </c>
      <c r="F557" s="7" t="s">
        <v>1196</v>
      </c>
      <c r="G557" s="9">
        <v>29748</v>
      </c>
      <c r="H557" s="9">
        <v>39809</v>
      </c>
      <c r="I557" s="9" t="s">
        <v>1233</v>
      </c>
      <c r="J557" s="31">
        <v>70380</v>
      </c>
      <c r="K557" s="8">
        <v>4</v>
      </c>
      <c r="L557" s="28">
        <v>0.12</v>
      </c>
    </row>
    <row r="558" spans="1:12" x14ac:dyDescent="0.25">
      <c r="A558" s="8">
        <v>557</v>
      </c>
      <c r="B558" s="7" t="s">
        <v>1852</v>
      </c>
      <c r="C558" s="7" t="s">
        <v>793</v>
      </c>
      <c r="D558" s="8" t="s">
        <v>801</v>
      </c>
      <c r="E558" s="7" t="s">
        <v>512</v>
      </c>
      <c r="F558" s="7" t="s">
        <v>1196</v>
      </c>
      <c r="G558" s="9">
        <v>29419</v>
      </c>
      <c r="H558" s="9">
        <v>40878</v>
      </c>
      <c r="I558" s="9" t="s">
        <v>1233</v>
      </c>
      <c r="J558" s="31">
        <v>86016</v>
      </c>
      <c r="K558" s="8">
        <v>4</v>
      </c>
      <c r="L558" s="28">
        <v>0.12</v>
      </c>
    </row>
    <row r="559" spans="1:12" x14ac:dyDescent="0.25">
      <c r="A559" s="8">
        <v>558</v>
      </c>
      <c r="B559" s="7" t="s">
        <v>1853</v>
      </c>
      <c r="C559" s="7" t="s">
        <v>794</v>
      </c>
      <c r="D559" s="8" t="s">
        <v>801</v>
      </c>
      <c r="E559" s="7" t="s">
        <v>1202</v>
      </c>
      <c r="F559" s="7" t="s">
        <v>1196</v>
      </c>
      <c r="G559" s="9">
        <v>27988</v>
      </c>
      <c r="H559" s="9">
        <v>40883</v>
      </c>
      <c r="I559" s="9" t="s">
        <v>1233</v>
      </c>
      <c r="J559" s="31">
        <v>61008</v>
      </c>
      <c r="K559" s="8">
        <v>4</v>
      </c>
      <c r="L559" s="28">
        <v>0.12</v>
      </c>
    </row>
    <row r="560" spans="1:12" x14ac:dyDescent="0.25">
      <c r="A560" s="8">
        <v>559</v>
      </c>
      <c r="B560" s="7" t="s">
        <v>1854</v>
      </c>
      <c r="C560" s="7" t="s">
        <v>795</v>
      </c>
      <c r="D560" s="8" t="s">
        <v>801</v>
      </c>
      <c r="E560" s="7" t="s">
        <v>1202</v>
      </c>
      <c r="F560" s="7" t="s">
        <v>1196</v>
      </c>
      <c r="G560" s="9">
        <v>30351</v>
      </c>
      <c r="H560" s="9">
        <v>41254</v>
      </c>
      <c r="I560" s="9" t="s">
        <v>1233</v>
      </c>
      <c r="J560" s="31">
        <v>53664</v>
      </c>
      <c r="K560" s="8">
        <v>2</v>
      </c>
      <c r="L560" s="28">
        <v>0.04</v>
      </c>
    </row>
    <row r="561" spans="1:12" x14ac:dyDescent="0.25">
      <c r="A561" s="8">
        <v>560</v>
      </c>
      <c r="B561" s="7" t="s">
        <v>1855</v>
      </c>
      <c r="C561" s="7" t="s">
        <v>793</v>
      </c>
      <c r="D561" s="8" t="s">
        <v>801</v>
      </c>
      <c r="E561" s="7" t="s">
        <v>1202</v>
      </c>
      <c r="F561" s="7" t="s">
        <v>1196</v>
      </c>
      <c r="G561" s="9">
        <v>30434</v>
      </c>
      <c r="H561" s="9">
        <v>39807</v>
      </c>
      <c r="I561" s="9" t="s">
        <v>1233</v>
      </c>
      <c r="J561" s="31">
        <v>106584</v>
      </c>
      <c r="K561" s="8">
        <v>2</v>
      </c>
      <c r="L561" s="28">
        <v>0.04</v>
      </c>
    </row>
    <row r="562" spans="1:12" x14ac:dyDescent="0.25">
      <c r="A562" s="8">
        <v>561</v>
      </c>
      <c r="B562" s="7" t="s">
        <v>1856</v>
      </c>
      <c r="C562" s="7" t="s">
        <v>792</v>
      </c>
      <c r="D562" s="8" t="s">
        <v>801</v>
      </c>
      <c r="E562" s="7" t="s">
        <v>1202</v>
      </c>
      <c r="F562" s="7" t="s">
        <v>1197</v>
      </c>
      <c r="G562" s="9">
        <v>28907</v>
      </c>
      <c r="H562" s="9">
        <v>36136</v>
      </c>
      <c r="I562" s="9" t="s">
        <v>1233</v>
      </c>
      <c r="J562" s="31">
        <v>54000</v>
      </c>
      <c r="K562" s="8">
        <v>4</v>
      </c>
      <c r="L562" s="28">
        <v>0.12</v>
      </c>
    </row>
    <row r="563" spans="1:12" x14ac:dyDescent="0.25">
      <c r="A563" s="8">
        <v>562</v>
      </c>
      <c r="B563" s="7" t="s">
        <v>1857</v>
      </c>
      <c r="C563" s="7" t="s">
        <v>791</v>
      </c>
      <c r="D563" s="8" t="s">
        <v>801</v>
      </c>
      <c r="E563" s="7" t="s">
        <v>512</v>
      </c>
      <c r="F563" s="7" t="s">
        <v>1196</v>
      </c>
      <c r="G563" s="9">
        <v>26169</v>
      </c>
      <c r="H563" s="9">
        <v>37249</v>
      </c>
      <c r="I563" s="9" t="s">
        <v>1233</v>
      </c>
      <c r="J563" s="31">
        <v>15054</v>
      </c>
      <c r="K563" s="8">
        <v>4</v>
      </c>
      <c r="L563" s="28">
        <v>0.12</v>
      </c>
    </row>
    <row r="564" spans="1:12" x14ac:dyDescent="0.25">
      <c r="A564" s="8">
        <v>563</v>
      </c>
      <c r="B564" s="7" t="s">
        <v>1858</v>
      </c>
      <c r="C564" s="7" t="s">
        <v>793</v>
      </c>
      <c r="D564" s="8" t="s">
        <v>801</v>
      </c>
      <c r="E564" s="7" t="s">
        <v>512</v>
      </c>
      <c r="F564" s="7" t="s">
        <v>1196</v>
      </c>
      <c r="G564" s="9">
        <v>31687</v>
      </c>
      <c r="H564" s="9">
        <v>39446</v>
      </c>
      <c r="I564" s="9" t="s">
        <v>1233</v>
      </c>
      <c r="J564" s="31">
        <v>53580</v>
      </c>
      <c r="K564" s="8">
        <v>1</v>
      </c>
      <c r="L564" s="28">
        <v>0</v>
      </c>
    </row>
    <row r="565" spans="1:12" x14ac:dyDescent="0.25">
      <c r="A565" s="8">
        <v>564</v>
      </c>
      <c r="B565" s="7" t="s">
        <v>1859</v>
      </c>
      <c r="C565" s="7" t="s">
        <v>793</v>
      </c>
      <c r="D565" s="8" t="s">
        <v>801</v>
      </c>
      <c r="E565" s="7" t="s">
        <v>512</v>
      </c>
      <c r="F565" s="7" t="s">
        <v>1196</v>
      </c>
      <c r="G565" s="9">
        <v>29898</v>
      </c>
      <c r="H565" s="9">
        <v>40166</v>
      </c>
      <c r="I565" s="9">
        <v>40947</v>
      </c>
      <c r="J565" s="31">
        <v>30294</v>
      </c>
      <c r="K565" s="8">
        <v>5</v>
      </c>
      <c r="L565" s="28">
        <v>0.15</v>
      </c>
    </row>
    <row r="566" spans="1:12" x14ac:dyDescent="0.25">
      <c r="A566" s="8">
        <v>565</v>
      </c>
      <c r="B566" s="7" t="s">
        <v>1860</v>
      </c>
      <c r="C566" s="7" t="s">
        <v>1228</v>
      </c>
      <c r="D566" s="8" t="s">
        <v>807</v>
      </c>
      <c r="E566" s="7" t="s">
        <v>601</v>
      </c>
      <c r="F566" s="7" t="s">
        <v>1196</v>
      </c>
      <c r="G566" s="9">
        <v>31878</v>
      </c>
      <c r="H566" s="9">
        <v>40561</v>
      </c>
      <c r="I566" s="9" t="s">
        <v>1233</v>
      </c>
      <c r="J566" s="31">
        <v>36561.599999999999</v>
      </c>
      <c r="K566" s="8">
        <v>2</v>
      </c>
      <c r="L566" s="28">
        <v>0.04</v>
      </c>
    </row>
    <row r="567" spans="1:12" x14ac:dyDescent="0.25">
      <c r="A567" s="8">
        <v>566</v>
      </c>
      <c r="B567" s="7" t="s">
        <v>1861</v>
      </c>
      <c r="C567" s="7" t="s">
        <v>1230</v>
      </c>
      <c r="D567" s="8" t="s">
        <v>807</v>
      </c>
      <c r="E567" s="7" t="s">
        <v>601</v>
      </c>
      <c r="F567" s="7" t="s">
        <v>1196</v>
      </c>
      <c r="G567" s="9">
        <v>26846</v>
      </c>
      <c r="H567" s="9">
        <v>40574</v>
      </c>
      <c r="I567" s="9" t="s">
        <v>1233</v>
      </c>
      <c r="J567" s="31">
        <v>29808</v>
      </c>
      <c r="K567" s="8">
        <v>1</v>
      </c>
      <c r="L567" s="28">
        <v>0</v>
      </c>
    </row>
    <row r="568" spans="1:12" x14ac:dyDescent="0.25">
      <c r="A568" s="8">
        <v>567</v>
      </c>
      <c r="B568" s="7" t="s">
        <v>1862</v>
      </c>
      <c r="C568" s="7" t="s">
        <v>796</v>
      </c>
      <c r="D568" s="8" t="s">
        <v>807</v>
      </c>
      <c r="E568" s="7" t="s">
        <v>601</v>
      </c>
      <c r="F568" s="7" t="s">
        <v>1197</v>
      </c>
      <c r="G568" s="9">
        <v>30385</v>
      </c>
      <c r="H568" s="9">
        <v>40909</v>
      </c>
      <c r="I568" s="9" t="s">
        <v>1233</v>
      </c>
      <c r="J568" s="31">
        <v>65796</v>
      </c>
      <c r="K568" s="8">
        <v>1</v>
      </c>
      <c r="L568" s="28">
        <v>0</v>
      </c>
    </row>
    <row r="569" spans="1:12" x14ac:dyDescent="0.25">
      <c r="A569" s="8">
        <v>568</v>
      </c>
      <c r="B569" s="7" t="s">
        <v>1863</v>
      </c>
      <c r="C569" s="7" t="s">
        <v>794</v>
      </c>
      <c r="D569" s="8" t="s">
        <v>807</v>
      </c>
      <c r="E569" s="7" t="s">
        <v>601</v>
      </c>
      <c r="F569" s="7" t="s">
        <v>1197</v>
      </c>
      <c r="G569" s="9">
        <v>31519</v>
      </c>
      <c r="H569" s="9">
        <v>39458</v>
      </c>
      <c r="I569" s="9" t="s">
        <v>1233</v>
      </c>
      <c r="J569" s="31">
        <v>44145.599999999999</v>
      </c>
      <c r="K569" s="8">
        <v>4</v>
      </c>
      <c r="L569" s="28">
        <v>0.12</v>
      </c>
    </row>
    <row r="570" spans="1:12" x14ac:dyDescent="0.25">
      <c r="A570" s="8">
        <v>569</v>
      </c>
      <c r="B570" s="7" t="s">
        <v>1864</v>
      </c>
      <c r="C570" s="7" t="s">
        <v>793</v>
      </c>
      <c r="D570" s="8" t="s">
        <v>807</v>
      </c>
      <c r="E570" s="7" t="s">
        <v>601</v>
      </c>
      <c r="F570" s="7" t="s">
        <v>1197</v>
      </c>
      <c r="G570" s="9">
        <v>26174</v>
      </c>
      <c r="H570" s="9">
        <v>38738</v>
      </c>
      <c r="I570" s="9" t="s">
        <v>1233</v>
      </c>
      <c r="J570" s="31">
        <v>75558</v>
      </c>
      <c r="K570" s="8">
        <v>1</v>
      </c>
      <c r="L570" s="28">
        <v>0</v>
      </c>
    </row>
    <row r="571" spans="1:12" x14ac:dyDescent="0.25">
      <c r="A571" s="8">
        <v>570</v>
      </c>
      <c r="B571" s="7" t="s">
        <v>1865</v>
      </c>
      <c r="C571" s="7" t="s">
        <v>1231</v>
      </c>
      <c r="D571" s="8" t="s">
        <v>807</v>
      </c>
      <c r="E571" s="7" t="s">
        <v>601</v>
      </c>
      <c r="F571" s="7" t="s">
        <v>1196</v>
      </c>
      <c r="G571" s="9">
        <v>26719</v>
      </c>
      <c r="H571" s="9">
        <v>35806</v>
      </c>
      <c r="I571" s="9" t="s">
        <v>1233</v>
      </c>
      <c r="J571" s="31">
        <v>103320</v>
      </c>
      <c r="K571" s="8">
        <v>4</v>
      </c>
      <c r="L571" s="28">
        <v>0.12</v>
      </c>
    </row>
    <row r="572" spans="1:12" x14ac:dyDescent="0.25">
      <c r="A572" s="8">
        <v>571</v>
      </c>
      <c r="B572" s="7" t="s">
        <v>1866</v>
      </c>
      <c r="C572" s="7" t="s">
        <v>796</v>
      </c>
      <c r="D572" s="8" t="s">
        <v>807</v>
      </c>
      <c r="E572" s="7" t="s">
        <v>601</v>
      </c>
      <c r="F572" s="7" t="s">
        <v>1196</v>
      </c>
      <c r="G572" s="9">
        <v>28597</v>
      </c>
      <c r="H572" s="9">
        <v>36526</v>
      </c>
      <c r="I572" s="9" t="s">
        <v>1233</v>
      </c>
      <c r="J572" s="31">
        <v>35112</v>
      </c>
      <c r="K572" s="8">
        <v>4</v>
      </c>
      <c r="L572" s="28">
        <v>0.12</v>
      </c>
    </row>
    <row r="573" spans="1:12" x14ac:dyDescent="0.25">
      <c r="A573" s="8">
        <v>572</v>
      </c>
      <c r="B573" s="7" t="s">
        <v>1867</v>
      </c>
      <c r="C573" s="7" t="s">
        <v>791</v>
      </c>
      <c r="D573" s="8" t="s">
        <v>807</v>
      </c>
      <c r="E573" s="7" t="s">
        <v>601</v>
      </c>
      <c r="F573" s="7" t="s">
        <v>1196</v>
      </c>
      <c r="G573" s="9">
        <v>28428</v>
      </c>
      <c r="H573" s="9">
        <v>36531</v>
      </c>
      <c r="I573" s="9" t="s">
        <v>1233</v>
      </c>
      <c r="J573" s="31">
        <v>25188</v>
      </c>
      <c r="K573" s="8">
        <v>4</v>
      </c>
      <c r="L573" s="28">
        <v>0.12</v>
      </c>
    </row>
    <row r="574" spans="1:12" x14ac:dyDescent="0.25">
      <c r="A574" s="8">
        <v>573</v>
      </c>
      <c r="B574" s="7" t="s">
        <v>1868</v>
      </c>
      <c r="C574" s="7" t="s">
        <v>1230</v>
      </c>
      <c r="D574" s="8" t="s">
        <v>807</v>
      </c>
      <c r="E574" s="7" t="s">
        <v>601</v>
      </c>
      <c r="F574" s="7" t="s">
        <v>1196</v>
      </c>
      <c r="G574" s="9">
        <v>30627</v>
      </c>
      <c r="H574" s="9">
        <v>37625</v>
      </c>
      <c r="I574" s="9" t="s">
        <v>1233</v>
      </c>
      <c r="J574" s="31">
        <v>98988</v>
      </c>
      <c r="K574" s="8">
        <v>5</v>
      </c>
      <c r="L574" s="28">
        <v>0.15</v>
      </c>
    </row>
    <row r="575" spans="1:12" x14ac:dyDescent="0.25">
      <c r="A575" s="8">
        <v>574</v>
      </c>
      <c r="B575" s="7" t="s">
        <v>1869</v>
      </c>
      <c r="C575" s="7" t="s">
        <v>793</v>
      </c>
      <c r="D575" s="8" t="s">
        <v>807</v>
      </c>
      <c r="E575" s="7" t="s">
        <v>601</v>
      </c>
      <c r="F575" s="7" t="s">
        <v>1197</v>
      </c>
      <c r="G575" s="9">
        <v>30033</v>
      </c>
      <c r="H575" s="9">
        <v>39448</v>
      </c>
      <c r="I575" s="9" t="s">
        <v>1233</v>
      </c>
      <c r="J575" s="31">
        <v>100452</v>
      </c>
      <c r="K575" s="8" t="s">
        <v>1233</v>
      </c>
      <c r="L575" s="28">
        <v>0</v>
      </c>
    </row>
    <row r="576" spans="1:12" x14ac:dyDescent="0.25">
      <c r="A576" s="8">
        <v>575</v>
      </c>
      <c r="B576" s="7" t="s">
        <v>1870</v>
      </c>
      <c r="C576" s="7" t="s">
        <v>795</v>
      </c>
      <c r="D576" s="8" t="s">
        <v>807</v>
      </c>
      <c r="E576" s="7" t="s">
        <v>601</v>
      </c>
      <c r="F576" s="7" t="s">
        <v>1196</v>
      </c>
      <c r="G576" s="9">
        <v>31310</v>
      </c>
      <c r="H576" s="9">
        <v>39815</v>
      </c>
      <c r="I576" s="9">
        <v>40728</v>
      </c>
      <c r="J576" s="31">
        <v>86472</v>
      </c>
      <c r="K576" s="8">
        <v>2</v>
      </c>
      <c r="L576" s="28">
        <v>0.04</v>
      </c>
    </row>
    <row r="577" spans="1:12" x14ac:dyDescent="0.25">
      <c r="A577" s="8">
        <v>576</v>
      </c>
      <c r="B577" s="7" t="s">
        <v>1871</v>
      </c>
      <c r="C577" s="7" t="s">
        <v>1229</v>
      </c>
      <c r="D577" s="8" t="s">
        <v>807</v>
      </c>
      <c r="E577" s="7" t="s">
        <v>601</v>
      </c>
      <c r="F577" s="7" t="s">
        <v>1196</v>
      </c>
      <c r="G577" s="9">
        <v>29832</v>
      </c>
      <c r="H577" s="9">
        <v>40587</v>
      </c>
      <c r="I577" s="9" t="s">
        <v>1233</v>
      </c>
      <c r="J577" s="31">
        <v>107340</v>
      </c>
      <c r="K577" s="8">
        <v>2</v>
      </c>
      <c r="L577" s="28">
        <v>0.04</v>
      </c>
    </row>
    <row r="578" spans="1:12" x14ac:dyDescent="0.25">
      <c r="A578" s="8">
        <v>577</v>
      </c>
      <c r="B578" s="7" t="s">
        <v>1872</v>
      </c>
      <c r="C578" s="7" t="s">
        <v>796</v>
      </c>
      <c r="D578" s="8" t="s">
        <v>807</v>
      </c>
      <c r="E578" s="7" t="s">
        <v>601</v>
      </c>
      <c r="F578" s="7" t="s">
        <v>1197</v>
      </c>
      <c r="G578" s="9">
        <v>32334</v>
      </c>
      <c r="H578" s="9">
        <v>39123</v>
      </c>
      <c r="I578" s="9" t="s">
        <v>1233</v>
      </c>
      <c r="J578" s="31">
        <v>65124</v>
      </c>
      <c r="K578" s="8" t="s">
        <v>1233</v>
      </c>
      <c r="L578" s="28">
        <v>0</v>
      </c>
    </row>
    <row r="579" spans="1:12" x14ac:dyDescent="0.25">
      <c r="A579" s="8">
        <v>578</v>
      </c>
      <c r="B579" s="7" t="s">
        <v>1873</v>
      </c>
      <c r="C579" s="7" t="s">
        <v>1231</v>
      </c>
      <c r="D579" s="8" t="s">
        <v>807</v>
      </c>
      <c r="E579" s="7" t="s">
        <v>601</v>
      </c>
      <c r="F579" s="7" t="s">
        <v>1196</v>
      </c>
      <c r="G579" s="9">
        <v>25602</v>
      </c>
      <c r="H579" s="9">
        <v>39134</v>
      </c>
      <c r="I579" s="9" t="s">
        <v>1233</v>
      </c>
      <c r="J579" s="31">
        <v>54132</v>
      </c>
      <c r="K579" s="8">
        <v>2</v>
      </c>
      <c r="L579" s="28">
        <v>0.04</v>
      </c>
    </row>
    <row r="580" spans="1:12" x14ac:dyDescent="0.25">
      <c r="A580" s="8">
        <v>579</v>
      </c>
      <c r="B580" s="7" t="s">
        <v>1874</v>
      </c>
      <c r="C580" s="7" t="s">
        <v>795</v>
      </c>
      <c r="D580" s="8" t="s">
        <v>807</v>
      </c>
      <c r="E580" s="7" t="s">
        <v>601</v>
      </c>
      <c r="F580" s="7" t="s">
        <v>1197</v>
      </c>
      <c r="G580" s="9">
        <v>30943</v>
      </c>
      <c r="H580" s="9">
        <v>39141</v>
      </c>
      <c r="I580" s="9" t="s">
        <v>1233</v>
      </c>
      <c r="J580" s="31">
        <v>80188.800000000003</v>
      </c>
      <c r="K580" s="8">
        <v>2</v>
      </c>
      <c r="L580" s="28">
        <v>0.04</v>
      </c>
    </row>
    <row r="581" spans="1:12" x14ac:dyDescent="0.25">
      <c r="A581" s="8">
        <v>580</v>
      </c>
      <c r="B581" s="7" t="s">
        <v>1875</v>
      </c>
      <c r="C581" s="7" t="s">
        <v>795</v>
      </c>
      <c r="D581" s="8" t="s">
        <v>807</v>
      </c>
      <c r="E581" s="7" t="s">
        <v>601</v>
      </c>
      <c r="F581" s="7" t="s">
        <v>1196</v>
      </c>
      <c r="G581" s="9">
        <v>29831</v>
      </c>
      <c r="H581" s="9">
        <v>39137</v>
      </c>
      <c r="I581" s="9" t="s">
        <v>1233</v>
      </c>
      <c r="J581" s="31">
        <v>46800</v>
      </c>
      <c r="K581" s="8">
        <v>5</v>
      </c>
      <c r="L581" s="28">
        <v>0.15</v>
      </c>
    </row>
    <row r="582" spans="1:12" x14ac:dyDescent="0.25">
      <c r="A582" s="8">
        <v>581</v>
      </c>
      <c r="B582" s="7" t="s">
        <v>1876</v>
      </c>
      <c r="C582" s="7" t="s">
        <v>1228</v>
      </c>
      <c r="D582" s="8" t="s">
        <v>807</v>
      </c>
      <c r="E582" s="7" t="s">
        <v>601</v>
      </c>
      <c r="F582" s="7" t="s">
        <v>1197</v>
      </c>
      <c r="G582" s="9">
        <v>24218</v>
      </c>
      <c r="H582" s="9">
        <v>35842</v>
      </c>
      <c r="I582" s="9" t="s">
        <v>1233</v>
      </c>
      <c r="J582" s="31">
        <v>47436</v>
      </c>
      <c r="K582" s="8">
        <v>5</v>
      </c>
      <c r="L582" s="28">
        <v>0.15</v>
      </c>
    </row>
    <row r="583" spans="1:12" x14ac:dyDescent="0.25">
      <c r="A583" s="8">
        <v>582</v>
      </c>
      <c r="B583" s="7" t="s">
        <v>1877</v>
      </c>
      <c r="C583" s="7" t="s">
        <v>791</v>
      </c>
      <c r="D583" s="8" t="s">
        <v>807</v>
      </c>
      <c r="E583" s="7" t="s">
        <v>601</v>
      </c>
      <c r="F583" s="7" t="s">
        <v>1197</v>
      </c>
      <c r="G583" s="9">
        <v>26052</v>
      </c>
      <c r="H583" s="9">
        <v>36196</v>
      </c>
      <c r="I583" s="9" t="s">
        <v>1233</v>
      </c>
      <c r="J583" s="31">
        <v>41976</v>
      </c>
      <c r="K583" s="8">
        <v>2</v>
      </c>
      <c r="L583" s="28">
        <v>0.04</v>
      </c>
    </row>
    <row r="584" spans="1:12" x14ac:dyDescent="0.25">
      <c r="A584" s="8">
        <v>583</v>
      </c>
      <c r="B584" s="7" t="s">
        <v>1878</v>
      </c>
      <c r="C584" s="7" t="s">
        <v>794</v>
      </c>
      <c r="D584" s="8" t="s">
        <v>807</v>
      </c>
      <c r="E584" s="7" t="s">
        <v>601</v>
      </c>
      <c r="F584" s="7" t="s">
        <v>1196</v>
      </c>
      <c r="G584" s="9">
        <v>27435</v>
      </c>
      <c r="H584" s="9">
        <v>36214</v>
      </c>
      <c r="I584" s="9" t="s">
        <v>1233</v>
      </c>
      <c r="J584" s="31">
        <v>63972</v>
      </c>
      <c r="K584" s="8">
        <v>5</v>
      </c>
      <c r="L584" s="28">
        <v>0.15</v>
      </c>
    </row>
    <row r="585" spans="1:12" x14ac:dyDescent="0.25">
      <c r="A585" s="8">
        <v>584</v>
      </c>
      <c r="B585" s="7" t="s">
        <v>1879</v>
      </c>
      <c r="C585" s="7" t="s">
        <v>793</v>
      </c>
      <c r="D585" s="8" t="s">
        <v>807</v>
      </c>
      <c r="E585" s="7" t="s">
        <v>601</v>
      </c>
      <c r="F585" s="7" t="s">
        <v>1196</v>
      </c>
      <c r="G585" s="9">
        <v>26928</v>
      </c>
      <c r="H585" s="9">
        <v>36557</v>
      </c>
      <c r="I585" s="9" t="s">
        <v>1233</v>
      </c>
      <c r="J585" s="31">
        <v>18662.400000000001</v>
      </c>
      <c r="K585" s="8">
        <v>4</v>
      </c>
      <c r="L585" s="28">
        <v>0.12</v>
      </c>
    </row>
    <row r="586" spans="1:12" x14ac:dyDescent="0.25">
      <c r="A586" s="8">
        <v>585</v>
      </c>
      <c r="B586" s="7" t="s">
        <v>1880</v>
      </c>
      <c r="C586" s="7" t="s">
        <v>1230</v>
      </c>
      <c r="D586" s="8" t="s">
        <v>807</v>
      </c>
      <c r="E586" s="7" t="s">
        <v>601</v>
      </c>
      <c r="F586" s="7" t="s">
        <v>1196</v>
      </c>
      <c r="G586" s="9">
        <v>28868</v>
      </c>
      <c r="H586" s="9">
        <v>38027</v>
      </c>
      <c r="I586" s="9" t="s">
        <v>1233</v>
      </c>
      <c r="J586" s="31">
        <v>77508</v>
      </c>
      <c r="K586" s="8">
        <v>1</v>
      </c>
      <c r="L586" s="28">
        <v>0</v>
      </c>
    </row>
    <row r="587" spans="1:12" x14ac:dyDescent="0.25">
      <c r="A587" s="8">
        <v>586</v>
      </c>
      <c r="B587" s="7" t="s">
        <v>1881</v>
      </c>
      <c r="C587" s="7" t="s">
        <v>1231</v>
      </c>
      <c r="D587" s="8" t="s">
        <v>807</v>
      </c>
      <c r="E587" s="7" t="s">
        <v>601</v>
      </c>
      <c r="F587" s="7" t="s">
        <v>1197</v>
      </c>
      <c r="G587" s="9">
        <v>28837</v>
      </c>
      <c r="H587" s="9">
        <v>40581</v>
      </c>
      <c r="I587" s="9" t="s">
        <v>1233</v>
      </c>
      <c r="J587" s="31">
        <v>96312</v>
      </c>
      <c r="K587" s="8" t="s">
        <v>1233</v>
      </c>
      <c r="L587" s="28">
        <v>0</v>
      </c>
    </row>
    <row r="588" spans="1:12" x14ac:dyDescent="0.25">
      <c r="A588" s="8">
        <v>587</v>
      </c>
      <c r="B588" s="7" t="s">
        <v>1882</v>
      </c>
      <c r="C588" s="7" t="s">
        <v>793</v>
      </c>
      <c r="D588" s="8" t="s">
        <v>807</v>
      </c>
      <c r="E588" s="7" t="s">
        <v>601</v>
      </c>
      <c r="F588" s="7" t="s">
        <v>1197</v>
      </c>
      <c r="G588" s="9">
        <v>26910</v>
      </c>
      <c r="H588" s="9">
        <v>40990</v>
      </c>
      <c r="I588" s="9" t="s">
        <v>1233</v>
      </c>
      <c r="J588" s="31">
        <v>78685.2</v>
      </c>
      <c r="K588" s="8" t="s">
        <v>1233</v>
      </c>
      <c r="L588" s="28">
        <v>0</v>
      </c>
    </row>
    <row r="589" spans="1:12" x14ac:dyDescent="0.25">
      <c r="A589" s="8">
        <v>588</v>
      </c>
      <c r="B589" s="7" t="s">
        <v>1883</v>
      </c>
      <c r="C589" s="7" t="s">
        <v>795</v>
      </c>
      <c r="D589" s="8" t="s">
        <v>807</v>
      </c>
      <c r="E589" s="7" t="s">
        <v>601</v>
      </c>
      <c r="F589" s="7" t="s">
        <v>1196</v>
      </c>
      <c r="G589" s="9">
        <v>25991</v>
      </c>
      <c r="H589" s="9">
        <v>38784</v>
      </c>
      <c r="I589" s="9" t="s">
        <v>1233</v>
      </c>
      <c r="J589" s="31">
        <v>94452</v>
      </c>
      <c r="K589" s="8">
        <v>4</v>
      </c>
      <c r="L589" s="28">
        <v>0.12</v>
      </c>
    </row>
    <row r="590" spans="1:12" x14ac:dyDescent="0.25">
      <c r="A590" s="8">
        <v>589</v>
      </c>
      <c r="B590" s="7" t="s">
        <v>1884</v>
      </c>
      <c r="C590" s="7" t="s">
        <v>791</v>
      </c>
      <c r="D590" s="8" t="s">
        <v>807</v>
      </c>
      <c r="E590" s="7" t="s">
        <v>601</v>
      </c>
      <c r="F590" s="7" t="s">
        <v>1196</v>
      </c>
      <c r="G590" s="9">
        <v>27536</v>
      </c>
      <c r="H590" s="9">
        <v>35861</v>
      </c>
      <c r="I590" s="9" t="s">
        <v>1233</v>
      </c>
      <c r="J590" s="31">
        <v>15403.2</v>
      </c>
      <c r="K590" s="8">
        <v>5</v>
      </c>
      <c r="L590" s="28">
        <v>0.15</v>
      </c>
    </row>
    <row r="591" spans="1:12" x14ac:dyDescent="0.25">
      <c r="A591" s="8">
        <v>590</v>
      </c>
      <c r="B591" s="7" t="s">
        <v>1885</v>
      </c>
      <c r="C591" s="7" t="s">
        <v>792</v>
      </c>
      <c r="D591" s="8" t="s">
        <v>807</v>
      </c>
      <c r="E591" s="7" t="s">
        <v>601</v>
      </c>
      <c r="F591" s="7" t="s">
        <v>1196</v>
      </c>
      <c r="G591" s="9">
        <v>25001</v>
      </c>
      <c r="H591" s="9">
        <v>35869</v>
      </c>
      <c r="I591" s="9" t="s">
        <v>1233</v>
      </c>
      <c r="J591" s="31">
        <v>21494.400000000001</v>
      </c>
      <c r="K591" s="8">
        <v>5</v>
      </c>
      <c r="L591" s="28">
        <v>0.15</v>
      </c>
    </row>
    <row r="592" spans="1:12" x14ac:dyDescent="0.25">
      <c r="A592" s="8">
        <v>591</v>
      </c>
      <c r="B592" s="7" t="s">
        <v>1886</v>
      </c>
      <c r="C592" s="7" t="s">
        <v>794</v>
      </c>
      <c r="D592" s="8" t="s">
        <v>807</v>
      </c>
      <c r="E592" s="7" t="s">
        <v>601</v>
      </c>
      <c r="F592" s="7" t="s">
        <v>1196</v>
      </c>
      <c r="G592" s="9">
        <v>27676</v>
      </c>
      <c r="H592" s="9">
        <v>36245</v>
      </c>
      <c r="I592" s="9">
        <v>40270</v>
      </c>
      <c r="J592" s="31">
        <v>70092</v>
      </c>
      <c r="K592" s="8">
        <v>5</v>
      </c>
      <c r="L592" s="28">
        <v>0.15</v>
      </c>
    </row>
    <row r="593" spans="1:12" x14ac:dyDescent="0.25">
      <c r="A593" s="8">
        <v>592</v>
      </c>
      <c r="B593" s="7" t="s">
        <v>1887</v>
      </c>
      <c r="C593" s="7" t="s">
        <v>791</v>
      </c>
      <c r="D593" s="8" t="s">
        <v>807</v>
      </c>
      <c r="E593" s="7" t="s">
        <v>601</v>
      </c>
      <c r="F593" s="7" t="s">
        <v>1196</v>
      </c>
      <c r="G593" s="9">
        <v>28663</v>
      </c>
      <c r="H593" s="9">
        <v>38793</v>
      </c>
      <c r="I593" s="9" t="s">
        <v>1233</v>
      </c>
      <c r="J593" s="31">
        <v>103116</v>
      </c>
      <c r="K593" s="8">
        <v>2</v>
      </c>
      <c r="L593" s="28">
        <v>0.04</v>
      </c>
    </row>
    <row r="594" spans="1:12" x14ac:dyDescent="0.25">
      <c r="A594" s="8">
        <v>593</v>
      </c>
      <c r="B594" s="7" t="s">
        <v>1888</v>
      </c>
      <c r="C594" s="7" t="s">
        <v>792</v>
      </c>
      <c r="D594" s="8" t="s">
        <v>807</v>
      </c>
      <c r="E594" s="7" t="s">
        <v>601</v>
      </c>
      <c r="F594" s="7" t="s">
        <v>1196</v>
      </c>
      <c r="G594" s="9">
        <v>31509</v>
      </c>
      <c r="H594" s="9">
        <v>39153</v>
      </c>
      <c r="I594" s="9" t="s">
        <v>1233</v>
      </c>
      <c r="J594" s="31">
        <v>52320</v>
      </c>
      <c r="K594" s="8">
        <v>5</v>
      </c>
      <c r="L594" s="28">
        <v>0.15</v>
      </c>
    </row>
    <row r="595" spans="1:12" x14ac:dyDescent="0.25">
      <c r="A595" s="8">
        <v>594</v>
      </c>
      <c r="B595" s="7" t="s">
        <v>1889</v>
      </c>
      <c r="C595" s="7" t="s">
        <v>791</v>
      </c>
      <c r="D595" s="8" t="s">
        <v>807</v>
      </c>
      <c r="E595" s="7" t="s">
        <v>601</v>
      </c>
      <c r="F595" s="7" t="s">
        <v>1196</v>
      </c>
      <c r="G595" s="9">
        <v>25867</v>
      </c>
      <c r="H595" s="9">
        <v>41016</v>
      </c>
      <c r="I595" s="9" t="s">
        <v>1233</v>
      </c>
      <c r="J595" s="31">
        <v>82164</v>
      </c>
      <c r="K595" s="8">
        <v>4</v>
      </c>
      <c r="L595" s="28">
        <v>0.12</v>
      </c>
    </row>
    <row r="596" spans="1:12" x14ac:dyDescent="0.25">
      <c r="A596" s="8">
        <v>595</v>
      </c>
      <c r="B596" s="7" t="s">
        <v>1890</v>
      </c>
      <c r="C596" s="7" t="s">
        <v>795</v>
      </c>
      <c r="D596" s="8" t="s">
        <v>807</v>
      </c>
      <c r="E596" s="7" t="s">
        <v>601</v>
      </c>
      <c r="F596" s="7" t="s">
        <v>1196</v>
      </c>
      <c r="G596" s="9">
        <v>26302</v>
      </c>
      <c r="H596" s="9">
        <v>39183</v>
      </c>
      <c r="I596" s="9" t="s">
        <v>1233</v>
      </c>
      <c r="J596" s="31">
        <v>99240</v>
      </c>
      <c r="K596" s="8" t="s">
        <v>1233</v>
      </c>
      <c r="L596" s="28">
        <v>0</v>
      </c>
    </row>
    <row r="597" spans="1:12" x14ac:dyDescent="0.25">
      <c r="A597" s="8">
        <v>596</v>
      </c>
      <c r="B597" s="7" t="s">
        <v>1891</v>
      </c>
      <c r="C597" s="7" t="s">
        <v>1228</v>
      </c>
      <c r="D597" s="8" t="s">
        <v>807</v>
      </c>
      <c r="E597" s="7" t="s">
        <v>601</v>
      </c>
      <c r="F597" s="7" t="s">
        <v>1196</v>
      </c>
      <c r="G597" s="9">
        <v>26216</v>
      </c>
      <c r="H597" s="9">
        <v>35896</v>
      </c>
      <c r="I597" s="9" t="s">
        <v>1233</v>
      </c>
      <c r="J597" s="31">
        <v>84336</v>
      </c>
      <c r="K597" s="8" t="s">
        <v>1233</v>
      </c>
      <c r="L597" s="28">
        <v>0</v>
      </c>
    </row>
    <row r="598" spans="1:12" x14ac:dyDescent="0.25">
      <c r="A598" s="8">
        <v>597</v>
      </c>
      <c r="B598" s="7" t="s">
        <v>1892</v>
      </c>
      <c r="C598" s="7" t="s">
        <v>795</v>
      </c>
      <c r="D598" s="8" t="s">
        <v>807</v>
      </c>
      <c r="E598" s="7" t="s">
        <v>601</v>
      </c>
      <c r="F598" s="7" t="s">
        <v>1196</v>
      </c>
      <c r="G598" s="9">
        <v>23730</v>
      </c>
      <c r="H598" s="9">
        <v>36642</v>
      </c>
      <c r="I598" s="9" t="s">
        <v>1233</v>
      </c>
      <c r="J598" s="31">
        <v>93312</v>
      </c>
      <c r="K598" s="8" t="s">
        <v>1233</v>
      </c>
      <c r="L598" s="28">
        <v>0</v>
      </c>
    </row>
    <row r="599" spans="1:12" x14ac:dyDescent="0.25">
      <c r="A599" s="8">
        <v>598</v>
      </c>
      <c r="B599" s="7" t="s">
        <v>1893</v>
      </c>
      <c r="C599" s="7" t="s">
        <v>791</v>
      </c>
      <c r="D599" s="8" t="s">
        <v>807</v>
      </c>
      <c r="E599" s="7" t="s">
        <v>601</v>
      </c>
      <c r="F599" s="7" t="s">
        <v>1197</v>
      </c>
      <c r="G599" s="9">
        <v>31699</v>
      </c>
      <c r="H599" s="9">
        <v>38856</v>
      </c>
      <c r="I599" s="9" t="s">
        <v>1233</v>
      </c>
      <c r="J599" s="31">
        <v>45324</v>
      </c>
      <c r="K599" s="8">
        <v>5</v>
      </c>
      <c r="L599" s="28">
        <v>0.15</v>
      </c>
    </row>
    <row r="600" spans="1:12" x14ac:dyDescent="0.25">
      <c r="A600" s="8">
        <v>599</v>
      </c>
      <c r="B600" s="7" t="s">
        <v>1894</v>
      </c>
      <c r="C600" s="7" t="s">
        <v>791</v>
      </c>
      <c r="D600" s="8" t="s">
        <v>807</v>
      </c>
      <c r="E600" s="7" t="s">
        <v>601</v>
      </c>
      <c r="F600" s="7" t="s">
        <v>1196</v>
      </c>
      <c r="G600" s="9">
        <v>27710</v>
      </c>
      <c r="H600" s="9">
        <v>36290</v>
      </c>
      <c r="I600" s="9" t="s">
        <v>1233</v>
      </c>
      <c r="J600" s="31">
        <v>46800</v>
      </c>
      <c r="K600" s="8" t="s">
        <v>1233</v>
      </c>
      <c r="L600" s="28">
        <v>0</v>
      </c>
    </row>
    <row r="601" spans="1:12" x14ac:dyDescent="0.25">
      <c r="A601" s="8">
        <v>600</v>
      </c>
      <c r="B601" s="7" t="s">
        <v>1895</v>
      </c>
      <c r="C601" s="7" t="s">
        <v>1228</v>
      </c>
      <c r="D601" s="8" t="s">
        <v>807</v>
      </c>
      <c r="E601" s="7" t="s">
        <v>601</v>
      </c>
      <c r="F601" s="7" t="s">
        <v>1197</v>
      </c>
      <c r="G601" s="9">
        <v>28982</v>
      </c>
      <c r="H601" s="9">
        <v>36312</v>
      </c>
      <c r="I601" s="9" t="s">
        <v>1233</v>
      </c>
      <c r="J601" s="31">
        <v>83040</v>
      </c>
      <c r="K601" s="8">
        <v>4</v>
      </c>
      <c r="L601" s="28">
        <v>0.12</v>
      </c>
    </row>
    <row r="602" spans="1:12" x14ac:dyDescent="0.25">
      <c r="A602" s="8">
        <v>601</v>
      </c>
      <c r="B602" s="7" t="s">
        <v>1896</v>
      </c>
      <c r="C602" s="7" t="s">
        <v>791</v>
      </c>
      <c r="D602" s="8" t="s">
        <v>807</v>
      </c>
      <c r="E602" s="7" t="s">
        <v>601</v>
      </c>
      <c r="F602" s="7" t="s">
        <v>1197</v>
      </c>
      <c r="G602" s="9">
        <v>30887</v>
      </c>
      <c r="H602" s="9">
        <v>37775</v>
      </c>
      <c r="I602" s="9" t="s">
        <v>1233</v>
      </c>
      <c r="J602" s="31">
        <v>34230</v>
      </c>
      <c r="K602" s="8">
        <v>4</v>
      </c>
      <c r="L602" s="28">
        <v>0.12</v>
      </c>
    </row>
    <row r="603" spans="1:12" x14ac:dyDescent="0.25">
      <c r="A603" s="8">
        <v>602</v>
      </c>
      <c r="B603" s="7" t="s">
        <v>1897</v>
      </c>
      <c r="C603" s="7" t="s">
        <v>791</v>
      </c>
      <c r="D603" s="8" t="s">
        <v>807</v>
      </c>
      <c r="E603" s="7" t="s">
        <v>601</v>
      </c>
      <c r="F603" s="7" t="s">
        <v>1196</v>
      </c>
      <c r="G603" s="9">
        <v>26550</v>
      </c>
      <c r="H603" s="9">
        <v>37793</v>
      </c>
      <c r="I603" s="9" t="s">
        <v>1233</v>
      </c>
      <c r="J603" s="31">
        <v>35052</v>
      </c>
      <c r="K603" s="8">
        <v>5</v>
      </c>
      <c r="L603" s="28">
        <v>0.15</v>
      </c>
    </row>
    <row r="604" spans="1:12" x14ac:dyDescent="0.25">
      <c r="A604" s="8">
        <v>603</v>
      </c>
      <c r="B604" s="7" t="s">
        <v>1898</v>
      </c>
      <c r="C604" s="7" t="s">
        <v>1228</v>
      </c>
      <c r="D604" s="8" t="s">
        <v>807</v>
      </c>
      <c r="E604" s="7" t="s">
        <v>601</v>
      </c>
      <c r="F604" s="7" t="s">
        <v>1197</v>
      </c>
      <c r="G604" s="9">
        <v>27085</v>
      </c>
      <c r="H604" s="9">
        <v>40350</v>
      </c>
      <c r="I604" s="9" t="s">
        <v>1233</v>
      </c>
      <c r="J604" s="31">
        <v>25896</v>
      </c>
      <c r="K604" s="8" t="s">
        <v>1233</v>
      </c>
      <c r="L604" s="28">
        <v>0</v>
      </c>
    </row>
    <row r="605" spans="1:12" x14ac:dyDescent="0.25">
      <c r="A605" s="8">
        <v>604</v>
      </c>
      <c r="B605" s="7" t="s">
        <v>1899</v>
      </c>
      <c r="C605" s="7" t="s">
        <v>1229</v>
      </c>
      <c r="D605" s="8" t="s">
        <v>807</v>
      </c>
      <c r="E605" s="7" t="s">
        <v>601</v>
      </c>
      <c r="F605" s="7" t="s">
        <v>1197</v>
      </c>
      <c r="G605" s="9">
        <v>30972</v>
      </c>
      <c r="H605" s="9">
        <v>40726</v>
      </c>
      <c r="I605" s="9" t="s">
        <v>1233</v>
      </c>
      <c r="J605" s="31">
        <v>55980</v>
      </c>
      <c r="K605" s="8">
        <v>2</v>
      </c>
      <c r="L605" s="28">
        <v>0.04</v>
      </c>
    </row>
    <row r="606" spans="1:12" x14ac:dyDescent="0.25">
      <c r="A606" s="8">
        <v>605</v>
      </c>
      <c r="B606" s="7" t="s">
        <v>1900</v>
      </c>
      <c r="C606" s="7" t="s">
        <v>792</v>
      </c>
      <c r="D606" s="8" t="s">
        <v>807</v>
      </c>
      <c r="E606" s="7" t="s">
        <v>601</v>
      </c>
      <c r="F606" s="7" t="s">
        <v>1196</v>
      </c>
      <c r="G606" s="9">
        <v>30964</v>
      </c>
      <c r="H606" s="9">
        <v>39273</v>
      </c>
      <c r="I606" s="9" t="s">
        <v>1233</v>
      </c>
      <c r="J606" s="31">
        <v>65040</v>
      </c>
      <c r="K606" s="8">
        <v>4</v>
      </c>
      <c r="L606" s="28">
        <v>0.12</v>
      </c>
    </row>
    <row r="607" spans="1:12" x14ac:dyDescent="0.25">
      <c r="A607" s="8">
        <v>606</v>
      </c>
      <c r="B607" s="7" t="s">
        <v>1901</v>
      </c>
      <c r="C607" s="7" t="s">
        <v>1229</v>
      </c>
      <c r="D607" s="8" t="s">
        <v>807</v>
      </c>
      <c r="E607" s="7" t="s">
        <v>601</v>
      </c>
      <c r="F607" s="7" t="s">
        <v>1196</v>
      </c>
      <c r="G607" s="9">
        <v>29968</v>
      </c>
      <c r="H607" s="9">
        <v>39293</v>
      </c>
      <c r="I607" s="9" t="s">
        <v>1233</v>
      </c>
      <c r="J607" s="31">
        <v>31780.799999999999</v>
      </c>
      <c r="K607" s="8">
        <v>5</v>
      </c>
      <c r="L607" s="28">
        <v>0.15</v>
      </c>
    </row>
    <row r="608" spans="1:12" x14ac:dyDescent="0.25">
      <c r="A608" s="8">
        <v>607</v>
      </c>
      <c r="B608" s="7" t="s">
        <v>1902</v>
      </c>
      <c r="C608" s="7" t="s">
        <v>793</v>
      </c>
      <c r="D608" s="8" t="s">
        <v>807</v>
      </c>
      <c r="E608" s="7" t="s">
        <v>601</v>
      </c>
      <c r="F608" s="7" t="s">
        <v>1196</v>
      </c>
      <c r="G608" s="9">
        <v>26538</v>
      </c>
      <c r="H608" s="9">
        <v>36360</v>
      </c>
      <c r="I608" s="9" t="s">
        <v>1233</v>
      </c>
      <c r="J608" s="31">
        <v>80424</v>
      </c>
      <c r="K608" s="8">
        <v>1</v>
      </c>
      <c r="L608" s="28">
        <v>0</v>
      </c>
    </row>
    <row r="609" spans="1:12" x14ac:dyDescent="0.25">
      <c r="A609" s="8">
        <v>608</v>
      </c>
      <c r="B609" s="7" t="s">
        <v>1903</v>
      </c>
      <c r="C609" s="7" t="s">
        <v>1230</v>
      </c>
      <c r="D609" s="8" t="s">
        <v>807</v>
      </c>
      <c r="E609" s="7" t="s">
        <v>601</v>
      </c>
      <c r="F609" s="7" t="s">
        <v>1196</v>
      </c>
      <c r="G609" s="9">
        <v>26500</v>
      </c>
      <c r="H609" s="9">
        <v>37082</v>
      </c>
      <c r="I609" s="9" t="s">
        <v>1233</v>
      </c>
      <c r="J609" s="31">
        <v>56136</v>
      </c>
      <c r="K609" s="8">
        <v>2</v>
      </c>
      <c r="L609" s="28">
        <v>0.04</v>
      </c>
    </row>
    <row r="610" spans="1:12" x14ac:dyDescent="0.25">
      <c r="A610" s="8">
        <v>609</v>
      </c>
      <c r="B610" s="7" t="s">
        <v>1904</v>
      </c>
      <c r="C610" s="7" t="s">
        <v>795</v>
      </c>
      <c r="D610" s="8" t="s">
        <v>807</v>
      </c>
      <c r="E610" s="7" t="s">
        <v>601</v>
      </c>
      <c r="F610" s="7" t="s">
        <v>1196</v>
      </c>
      <c r="G610" s="9">
        <v>27569</v>
      </c>
      <c r="H610" s="9">
        <v>37815</v>
      </c>
      <c r="I610" s="9" t="s">
        <v>1233</v>
      </c>
      <c r="J610" s="31">
        <v>58488</v>
      </c>
      <c r="K610" s="8">
        <v>1</v>
      </c>
      <c r="L610" s="28">
        <v>0</v>
      </c>
    </row>
    <row r="611" spans="1:12" x14ac:dyDescent="0.25">
      <c r="A611" s="8">
        <v>610</v>
      </c>
      <c r="B611" s="7" t="s">
        <v>1905</v>
      </c>
      <c r="C611" s="7" t="s">
        <v>1231</v>
      </c>
      <c r="D611" s="8" t="s">
        <v>807</v>
      </c>
      <c r="E611" s="7" t="s">
        <v>601</v>
      </c>
      <c r="F611" s="7" t="s">
        <v>1196</v>
      </c>
      <c r="G611" s="9">
        <v>30956</v>
      </c>
      <c r="H611" s="9">
        <v>38902</v>
      </c>
      <c r="I611" s="9" t="s">
        <v>1233</v>
      </c>
      <c r="J611" s="31">
        <v>88272</v>
      </c>
      <c r="K611" s="8" t="s">
        <v>1233</v>
      </c>
      <c r="L611" s="28">
        <v>0</v>
      </c>
    </row>
    <row r="612" spans="1:12" x14ac:dyDescent="0.25">
      <c r="A612" s="8">
        <v>611</v>
      </c>
      <c r="B612" s="7" t="s">
        <v>1906</v>
      </c>
      <c r="C612" s="7" t="s">
        <v>793</v>
      </c>
      <c r="D612" s="8" t="s">
        <v>807</v>
      </c>
      <c r="E612" s="7" t="s">
        <v>601</v>
      </c>
      <c r="F612" s="7" t="s">
        <v>1196</v>
      </c>
      <c r="G612" s="9">
        <v>30574</v>
      </c>
      <c r="H612" s="9">
        <v>40759</v>
      </c>
      <c r="I612" s="9" t="s">
        <v>1233</v>
      </c>
      <c r="J612" s="31">
        <v>81504</v>
      </c>
      <c r="K612" s="8">
        <v>4</v>
      </c>
      <c r="L612" s="28">
        <v>0.12</v>
      </c>
    </row>
    <row r="613" spans="1:12" x14ac:dyDescent="0.25">
      <c r="A613" s="8">
        <v>612</v>
      </c>
      <c r="B613" s="7" t="s">
        <v>1907</v>
      </c>
      <c r="C613" s="7" t="s">
        <v>1228</v>
      </c>
      <c r="D613" s="8" t="s">
        <v>807</v>
      </c>
      <c r="E613" s="7" t="s">
        <v>601</v>
      </c>
      <c r="F613" s="7" t="s">
        <v>1197</v>
      </c>
      <c r="G613" s="9">
        <v>28880</v>
      </c>
      <c r="H613" s="9">
        <v>36012</v>
      </c>
      <c r="I613" s="9">
        <v>37675</v>
      </c>
      <c r="J613" s="31">
        <v>94740</v>
      </c>
      <c r="K613" s="8">
        <v>1</v>
      </c>
      <c r="L613" s="28">
        <v>0</v>
      </c>
    </row>
    <row r="614" spans="1:12" x14ac:dyDescent="0.25">
      <c r="A614" s="8">
        <v>613</v>
      </c>
      <c r="B614" s="7" t="s">
        <v>1908</v>
      </c>
      <c r="C614" s="7" t="s">
        <v>1231</v>
      </c>
      <c r="D614" s="8" t="s">
        <v>807</v>
      </c>
      <c r="E614" s="7" t="s">
        <v>601</v>
      </c>
      <c r="F614" s="7" t="s">
        <v>1196</v>
      </c>
      <c r="G614" s="9">
        <v>32239</v>
      </c>
      <c r="H614" s="9">
        <v>41157</v>
      </c>
      <c r="I614" s="9" t="s">
        <v>1233</v>
      </c>
      <c r="J614" s="31">
        <v>103488</v>
      </c>
      <c r="K614" s="8">
        <v>1</v>
      </c>
      <c r="L614" s="28">
        <v>0</v>
      </c>
    </row>
    <row r="615" spans="1:12" x14ac:dyDescent="0.25">
      <c r="A615" s="8">
        <v>614</v>
      </c>
      <c r="B615" s="7" t="s">
        <v>1909</v>
      </c>
      <c r="C615" s="7" t="s">
        <v>1230</v>
      </c>
      <c r="D615" s="8" t="s">
        <v>807</v>
      </c>
      <c r="E615" s="7" t="s">
        <v>601</v>
      </c>
      <c r="F615" s="7" t="s">
        <v>1196</v>
      </c>
      <c r="G615" s="9">
        <v>27818</v>
      </c>
      <c r="H615" s="9">
        <v>38975</v>
      </c>
      <c r="I615" s="9" t="s">
        <v>1233</v>
      </c>
      <c r="J615" s="31">
        <v>51288</v>
      </c>
      <c r="K615" s="8">
        <v>2</v>
      </c>
      <c r="L615" s="28">
        <v>0.04</v>
      </c>
    </row>
    <row r="616" spans="1:12" x14ac:dyDescent="0.25">
      <c r="A616" s="8">
        <v>615</v>
      </c>
      <c r="B616" s="7" t="s">
        <v>1910</v>
      </c>
      <c r="C616" s="7" t="s">
        <v>796</v>
      </c>
      <c r="D616" s="8" t="s">
        <v>807</v>
      </c>
      <c r="E616" s="7" t="s">
        <v>601</v>
      </c>
      <c r="F616" s="7" t="s">
        <v>1196</v>
      </c>
      <c r="G616" s="9">
        <v>26701</v>
      </c>
      <c r="H616" s="9">
        <v>36406</v>
      </c>
      <c r="I616" s="9" t="s">
        <v>1233</v>
      </c>
      <c r="J616" s="31">
        <v>72960</v>
      </c>
      <c r="K616" s="8">
        <v>4</v>
      </c>
      <c r="L616" s="28">
        <v>0.12</v>
      </c>
    </row>
    <row r="617" spans="1:12" x14ac:dyDescent="0.25">
      <c r="A617" s="8">
        <v>616</v>
      </c>
      <c r="B617" s="7" t="s">
        <v>1911</v>
      </c>
      <c r="C617" s="7" t="s">
        <v>795</v>
      </c>
      <c r="D617" s="8" t="s">
        <v>807</v>
      </c>
      <c r="E617" s="7" t="s">
        <v>601</v>
      </c>
      <c r="F617" s="7" t="s">
        <v>1196</v>
      </c>
      <c r="G617" s="9">
        <v>23704</v>
      </c>
      <c r="H617" s="9">
        <v>36407</v>
      </c>
      <c r="I617" s="9" t="s">
        <v>1233</v>
      </c>
      <c r="J617" s="31">
        <v>55056</v>
      </c>
      <c r="K617" s="8">
        <v>5</v>
      </c>
      <c r="L617" s="28">
        <v>0.15</v>
      </c>
    </row>
    <row r="618" spans="1:12" x14ac:dyDescent="0.25">
      <c r="A618" s="8">
        <v>617</v>
      </c>
      <c r="B618" s="7" t="s">
        <v>1912</v>
      </c>
      <c r="C618" s="7" t="s">
        <v>791</v>
      </c>
      <c r="D618" s="8" t="s">
        <v>807</v>
      </c>
      <c r="E618" s="7" t="s">
        <v>601</v>
      </c>
      <c r="F618" s="7" t="s">
        <v>1196</v>
      </c>
      <c r="G618" s="9">
        <v>25716</v>
      </c>
      <c r="H618" s="9">
        <v>36423</v>
      </c>
      <c r="I618" s="9" t="s">
        <v>1233</v>
      </c>
      <c r="J618" s="31">
        <v>56820</v>
      </c>
      <c r="K618" s="8">
        <v>1</v>
      </c>
      <c r="L618" s="28">
        <v>0</v>
      </c>
    </row>
    <row r="619" spans="1:12" x14ac:dyDescent="0.25">
      <c r="A619" s="8">
        <v>618</v>
      </c>
      <c r="B619" s="7" t="s">
        <v>1913</v>
      </c>
      <c r="C619" s="7" t="s">
        <v>1229</v>
      </c>
      <c r="D619" s="8" t="s">
        <v>807</v>
      </c>
      <c r="E619" s="7" t="s">
        <v>601</v>
      </c>
      <c r="F619" s="7" t="s">
        <v>1196</v>
      </c>
      <c r="G619" s="9">
        <v>27934</v>
      </c>
      <c r="H619" s="9">
        <v>38237</v>
      </c>
      <c r="I619" s="9" t="s">
        <v>1233</v>
      </c>
      <c r="J619" s="31">
        <v>38292</v>
      </c>
      <c r="K619" s="8">
        <v>5</v>
      </c>
      <c r="L619" s="28">
        <v>0.15</v>
      </c>
    </row>
    <row r="620" spans="1:12" x14ac:dyDescent="0.25">
      <c r="A620" s="8">
        <v>619</v>
      </c>
      <c r="B620" s="7" t="s">
        <v>1914</v>
      </c>
      <c r="C620" s="7" t="s">
        <v>1228</v>
      </c>
      <c r="D620" s="8" t="s">
        <v>807</v>
      </c>
      <c r="E620" s="7" t="s">
        <v>601</v>
      </c>
      <c r="F620" s="7" t="s">
        <v>1196</v>
      </c>
      <c r="G620" s="9">
        <v>25966</v>
      </c>
      <c r="H620" s="9">
        <v>39720</v>
      </c>
      <c r="I620" s="9" t="s">
        <v>1233</v>
      </c>
      <c r="J620" s="31">
        <v>51984</v>
      </c>
      <c r="K620" s="8">
        <v>5</v>
      </c>
      <c r="L620" s="28">
        <v>0.15</v>
      </c>
    </row>
    <row r="621" spans="1:12" x14ac:dyDescent="0.25">
      <c r="A621" s="8">
        <v>620</v>
      </c>
      <c r="B621" s="7" t="s">
        <v>1915</v>
      </c>
      <c r="C621" s="7" t="s">
        <v>1231</v>
      </c>
      <c r="D621" s="8" t="s">
        <v>807</v>
      </c>
      <c r="E621" s="7" t="s">
        <v>601</v>
      </c>
      <c r="F621" s="7" t="s">
        <v>1196</v>
      </c>
      <c r="G621" s="9">
        <v>30167</v>
      </c>
      <c r="H621" s="9">
        <v>40078</v>
      </c>
      <c r="I621" s="9" t="s">
        <v>1233</v>
      </c>
      <c r="J621" s="31">
        <v>27828</v>
      </c>
      <c r="K621" s="8">
        <v>5</v>
      </c>
      <c r="L621" s="28">
        <v>0.15</v>
      </c>
    </row>
    <row r="622" spans="1:12" x14ac:dyDescent="0.25">
      <c r="A622" s="8">
        <v>621</v>
      </c>
      <c r="B622" s="7" t="s">
        <v>1916</v>
      </c>
      <c r="C622" s="7" t="s">
        <v>792</v>
      </c>
      <c r="D622" s="8" t="s">
        <v>807</v>
      </c>
      <c r="E622" s="7" t="s">
        <v>601</v>
      </c>
      <c r="F622" s="7" t="s">
        <v>1196</v>
      </c>
      <c r="G622" s="9">
        <v>30365</v>
      </c>
      <c r="H622" s="9">
        <v>41195</v>
      </c>
      <c r="I622" s="9" t="s">
        <v>1233</v>
      </c>
      <c r="J622" s="31">
        <v>31062</v>
      </c>
      <c r="K622" s="8">
        <v>5</v>
      </c>
      <c r="L622" s="28">
        <v>0.15</v>
      </c>
    </row>
    <row r="623" spans="1:12" x14ac:dyDescent="0.25">
      <c r="A623" s="8">
        <v>622</v>
      </c>
      <c r="B623" s="7" t="s">
        <v>1917</v>
      </c>
      <c r="C623" s="7" t="s">
        <v>793</v>
      </c>
      <c r="D623" s="8" t="s">
        <v>807</v>
      </c>
      <c r="E623" s="7" t="s">
        <v>601</v>
      </c>
      <c r="F623" s="7" t="s">
        <v>1196</v>
      </c>
      <c r="G623" s="9">
        <v>25572</v>
      </c>
      <c r="H623" s="9">
        <v>40469</v>
      </c>
      <c r="I623" s="9" t="s">
        <v>1233</v>
      </c>
      <c r="J623" s="31">
        <v>75636</v>
      </c>
      <c r="K623" s="8">
        <v>1</v>
      </c>
      <c r="L623" s="28">
        <v>0</v>
      </c>
    </row>
    <row r="624" spans="1:12" x14ac:dyDescent="0.25">
      <c r="A624" s="8">
        <v>623</v>
      </c>
      <c r="B624" s="7" t="s">
        <v>1918</v>
      </c>
      <c r="C624" s="7" t="s">
        <v>1230</v>
      </c>
      <c r="D624" s="8" t="s">
        <v>807</v>
      </c>
      <c r="E624" s="7" t="s">
        <v>601</v>
      </c>
      <c r="F624" s="7" t="s">
        <v>1196</v>
      </c>
      <c r="G624" s="9">
        <v>30978</v>
      </c>
      <c r="H624" s="9">
        <v>39002</v>
      </c>
      <c r="I624" s="9" t="s">
        <v>1233</v>
      </c>
      <c r="J624" s="31">
        <v>38544</v>
      </c>
      <c r="K624" s="8">
        <v>1</v>
      </c>
      <c r="L624" s="28">
        <v>0</v>
      </c>
    </row>
    <row r="625" spans="1:12" x14ac:dyDescent="0.25">
      <c r="A625" s="8">
        <v>624</v>
      </c>
      <c r="B625" s="7" t="s">
        <v>1919</v>
      </c>
      <c r="C625" s="7" t="s">
        <v>1230</v>
      </c>
      <c r="D625" s="8" t="s">
        <v>807</v>
      </c>
      <c r="E625" s="7" t="s">
        <v>601</v>
      </c>
      <c r="F625" s="7" t="s">
        <v>1197</v>
      </c>
      <c r="G625" s="9">
        <v>28491</v>
      </c>
      <c r="H625" s="9">
        <v>36070</v>
      </c>
      <c r="I625" s="9" t="s">
        <v>1233</v>
      </c>
      <c r="J625" s="31">
        <v>70860</v>
      </c>
      <c r="K625" s="8">
        <v>4</v>
      </c>
      <c r="L625" s="28">
        <v>0.12</v>
      </c>
    </row>
    <row r="626" spans="1:12" x14ac:dyDescent="0.25">
      <c r="A626" s="8">
        <v>625</v>
      </c>
      <c r="B626" s="7" t="s">
        <v>1920</v>
      </c>
      <c r="C626" s="7" t="s">
        <v>1229</v>
      </c>
      <c r="D626" s="8" t="s">
        <v>807</v>
      </c>
      <c r="E626" s="7" t="s">
        <v>601</v>
      </c>
      <c r="F626" s="7" t="s">
        <v>1196</v>
      </c>
      <c r="G626" s="9">
        <v>29014</v>
      </c>
      <c r="H626" s="9">
        <v>36078</v>
      </c>
      <c r="I626" s="9" t="s">
        <v>1233</v>
      </c>
      <c r="J626" s="31">
        <v>95532</v>
      </c>
      <c r="K626" s="8">
        <v>2</v>
      </c>
      <c r="L626" s="28">
        <v>0.04</v>
      </c>
    </row>
    <row r="627" spans="1:12" x14ac:dyDescent="0.25">
      <c r="A627" s="8">
        <v>626</v>
      </c>
      <c r="B627" s="7" t="s">
        <v>1921</v>
      </c>
      <c r="C627" s="7" t="s">
        <v>795</v>
      </c>
      <c r="D627" s="8" t="s">
        <v>807</v>
      </c>
      <c r="E627" s="7" t="s">
        <v>601</v>
      </c>
      <c r="F627" s="7" t="s">
        <v>1196</v>
      </c>
      <c r="G627" s="9">
        <v>28199</v>
      </c>
      <c r="H627" s="9">
        <v>36081</v>
      </c>
      <c r="I627" s="9" t="s">
        <v>1233</v>
      </c>
      <c r="J627" s="31">
        <v>80888.399999999994</v>
      </c>
      <c r="K627" s="8">
        <v>5</v>
      </c>
      <c r="L627" s="28">
        <v>0.15</v>
      </c>
    </row>
    <row r="628" spans="1:12" x14ac:dyDescent="0.25">
      <c r="A628" s="8">
        <v>627</v>
      </c>
      <c r="B628" s="7" t="s">
        <v>1922</v>
      </c>
      <c r="C628" s="7" t="s">
        <v>791</v>
      </c>
      <c r="D628" s="8" t="s">
        <v>807</v>
      </c>
      <c r="E628" s="7" t="s">
        <v>601</v>
      </c>
      <c r="F628" s="7" t="s">
        <v>1197</v>
      </c>
      <c r="G628" s="9">
        <v>31341</v>
      </c>
      <c r="H628" s="9">
        <v>39745</v>
      </c>
      <c r="I628" s="9" t="s">
        <v>1233</v>
      </c>
      <c r="J628" s="31">
        <v>35196</v>
      </c>
      <c r="K628" s="8">
        <v>5</v>
      </c>
      <c r="L628" s="28">
        <v>0.15</v>
      </c>
    </row>
    <row r="629" spans="1:12" x14ac:dyDescent="0.25">
      <c r="A629" s="8">
        <v>628</v>
      </c>
      <c r="B629" s="7" t="s">
        <v>1923</v>
      </c>
      <c r="C629" s="7" t="s">
        <v>1229</v>
      </c>
      <c r="D629" s="8" t="s">
        <v>807</v>
      </c>
      <c r="E629" s="7" t="s">
        <v>601</v>
      </c>
      <c r="F629" s="7" t="s">
        <v>1196</v>
      </c>
      <c r="G629" s="9">
        <v>32700</v>
      </c>
      <c r="H629" s="9">
        <v>40853</v>
      </c>
      <c r="I629" s="9" t="s">
        <v>1233</v>
      </c>
      <c r="J629" s="31">
        <v>75660</v>
      </c>
      <c r="K629" s="8" t="s">
        <v>1233</v>
      </c>
      <c r="L629" s="28">
        <v>0</v>
      </c>
    </row>
    <row r="630" spans="1:12" x14ac:dyDescent="0.25">
      <c r="A630" s="8">
        <v>629</v>
      </c>
      <c r="B630" s="7" t="s">
        <v>1924</v>
      </c>
      <c r="C630" s="7" t="s">
        <v>793</v>
      </c>
      <c r="D630" s="8" t="s">
        <v>807</v>
      </c>
      <c r="E630" s="7" t="s">
        <v>601</v>
      </c>
      <c r="F630" s="7" t="s">
        <v>1197</v>
      </c>
      <c r="G630" s="9">
        <v>27889</v>
      </c>
      <c r="H630" s="9">
        <v>41219</v>
      </c>
      <c r="I630" s="9" t="s">
        <v>1233</v>
      </c>
      <c r="J630" s="31">
        <v>66828</v>
      </c>
      <c r="K630" s="8">
        <v>2</v>
      </c>
      <c r="L630" s="28">
        <v>0.04</v>
      </c>
    </row>
    <row r="631" spans="1:12" x14ac:dyDescent="0.25">
      <c r="A631" s="8">
        <v>630</v>
      </c>
      <c r="B631" s="7" t="s">
        <v>1925</v>
      </c>
      <c r="C631" s="7" t="s">
        <v>795</v>
      </c>
      <c r="D631" s="8" t="s">
        <v>807</v>
      </c>
      <c r="E631" s="7" t="s">
        <v>601</v>
      </c>
      <c r="F631" s="7" t="s">
        <v>1196</v>
      </c>
      <c r="G631" s="9">
        <v>27431</v>
      </c>
      <c r="H631" s="9">
        <v>39398</v>
      </c>
      <c r="I631" s="9" t="s">
        <v>1233</v>
      </c>
      <c r="J631" s="31">
        <v>58188</v>
      </c>
      <c r="K631" s="8">
        <v>2</v>
      </c>
      <c r="L631" s="28">
        <v>0.04</v>
      </c>
    </row>
    <row r="632" spans="1:12" x14ac:dyDescent="0.25">
      <c r="A632" s="8">
        <v>631</v>
      </c>
      <c r="B632" s="7" t="s">
        <v>1926</v>
      </c>
      <c r="C632" s="7" t="s">
        <v>793</v>
      </c>
      <c r="D632" s="8" t="s">
        <v>807</v>
      </c>
      <c r="E632" s="7" t="s">
        <v>601</v>
      </c>
      <c r="F632" s="7" t="s">
        <v>1197</v>
      </c>
      <c r="G632" s="9">
        <v>29049</v>
      </c>
      <c r="H632" s="9">
        <v>40486</v>
      </c>
      <c r="I632" s="9">
        <v>40917</v>
      </c>
      <c r="J632" s="31">
        <v>79728</v>
      </c>
      <c r="K632" s="8" t="s">
        <v>1233</v>
      </c>
      <c r="L632" s="28">
        <v>0</v>
      </c>
    </row>
    <row r="633" spans="1:12" x14ac:dyDescent="0.25">
      <c r="A633" s="8">
        <v>632</v>
      </c>
      <c r="B633" s="7" t="s">
        <v>1927</v>
      </c>
      <c r="C633" s="7" t="s">
        <v>1230</v>
      </c>
      <c r="D633" s="8" t="s">
        <v>807</v>
      </c>
      <c r="E633" s="7" t="s">
        <v>601</v>
      </c>
      <c r="F633" s="7" t="s">
        <v>1196</v>
      </c>
      <c r="G633" s="9">
        <v>25649</v>
      </c>
      <c r="H633" s="9">
        <v>36479</v>
      </c>
      <c r="I633" s="9" t="s">
        <v>1233</v>
      </c>
      <c r="J633" s="31">
        <v>65808</v>
      </c>
      <c r="K633" s="8">
        <v>4</v>
      </c>
      <c r="L633" s="28">
        <v>0.12</v>
      </c>
    </row>
    <row r="634" spans="1:12" x14ac:dyDescent="0.25">
      <c r="A634" s="8">
        <v>633</v>
      </c>
      <c r="B634" s="7" t="s">
        <v>1928</v>
      </c>
      <c r="C634" s="7" t="s">
        <v>1228</v>
      </c>
      <c r="D634" s="8" t="s">
        <v>807</v>
      </c>
      <c r="E634" s="7" t="s">
        <v>601</v>
      </c>
      <c r="F634" s="7" t="s">
        <v>1196</v>
      </c>
      <c r="G634" s="9">
        <v>29645</v>
      </c>
      <c r="H634" s="9">
        <v>39797</v>
      </c>
      <c r="I634" s="9" t="s">
        <v>1233</v>
      </c>
      <c r="J634" s="31">
        <v>64680</v>
      </c>
      <c r="K634" s="8">
        <v>5</v>
      </c>
      <c r="L634" s="28">
        <v>0.15</v>
      </c>
    </row>
    <row r="635" spans="1:12" x14ac:dyDescent="0.25">
      <c r="A635" s="8">
        <v>634</v>
      </c>
      <c r="B635" s="7" t="s">
        <v>1929</v>
      </c>
      <c r="C635" s="7" t="s">
        <v>794</v>
      </c>
      <c r="D635" s="8" t="s">
        <v>807</v>
      </c>
      <c r="E635" s="7" t="s">
        <v>601</v>
      </c>
      <c r="F635" s="7" t="s">
        <v>1196</v>
      </c>
      <c r="G635" s="9">
        <v>30244</v>
      </c>
      <c r="H635" s="9">
        <v>39417</v>
      </c>
      <c r="I635" s="9" t="s">
        <v>1233</v>
      </c>
      <c r="J635" s="31">
        <v>28430.400000000001</v>
      </c>
      <c r="K635" s="8">
        <v>4</v>
      </c>
      <c r="L635" s="28">
        <v>0.12</v>
      </c>
    </row>
    <row r="636" spans="1:12" x14ac:dyDescent="0.25">
      <c r="A636" s="8">
        <v>635</v>
      </c>
      <c r="B636" s="7" t="s">
        <v>1930</v>
      </c>
      <c r="C636" s="7" t="s">
        <v>1228</v>
      </c>
      <c r="D636" s="8" t="s">
        <v>807</v>
      </c>
      <c r="E636" s="7" t="s">
        <v>601</v>
      </c>
      <c r="F636" s="7" t="s">
        <v>1196</v>
      </c>
      <c r="G636" s="9">
        <v>29540</v>
      </c>
      <c r="H636" s="9">
        <v>40515</v>
      </c>
      <c r="I636" s="9" t="s">
        <v>1233</v>
      </c>
      <c r="J636" s="31">
        <v>40209.599999999999</v>
      </c>
      <c r="K636" s="8">
        <v>4</v>
      </c>
      <c r="L636" s="28">
        <v>0.12</v>
      </c>
    </row>
    <row r="637" spans="1:12" x14ac:dyDescent="0.25">
      <c r="A637" s="8">
        <v>636</v>
      </c>
      <c r="B637" s="7" t="s">
        <v>1931</v>
      </c>
      <c r="C637" s="7" t="s">
        <v>1231</v>
      </c>
      <c r="D637" s="8" t="s">
        <v>807</v>
      </c>
      <c r="E637" s="7" t="s">
        <v>601</v>
      </c>
      <c r="F637" s="7" t="s">
        <v>1197</v>
      </c>
      <c r="G637" s="9">
        <v>26856</v>
      </c>
      <c r="H637" s="9">
        <v>40521</v>
      </c>
      <c r="I637" s="9" t="s">
        <v>1233</v>
      </c>
      <c r="J637" s="31">
        <v>41196</v>
      </c>
      <c r="K637" s="8" t="s">
        <v>1233</v>
      </c>
      <c r="L637" s="28">
        <v>0</v>
      </c>
    </row>
    <row r="638" spans="1:12" x14ac:dyDescent="0.25">
      <c r="A638" s="8">
        <v>637</v>
      </c>
      <c r="B638" s="7" t="s">
        <v>1932</v>
      </c>
      <c r="C638" s="7" t="s">
        <v>1230</v>
      </c>
      <c r="D638" s="8" t="s">
        <v>807</v>
      </c>
      <c r="E638" s="7" t="s">
        <v>601</v>
      </c>
      <c r="F638" s="7" t="s">
        <v>1196</v>
      </c>
      <c r="G638" s="9">
        <v>29693</v>
      </c>
      <c r="H638" s="9">
        <v>36514</v>
      </c>
      <c r="I638" s="9" t="s">
        <v>1233</v>
      </c>
      <c r="J638" s="31">
        <v>57900</v>
      </c>
      <c r="K638" s="8" t="s">
        <v>1233</v>
      </c>
      <c r="L638" s="28">
        <v>0</v>
      </c>
    </row>
    <row r="639" spans="1:12" x14ac:dyDescent="0.25">
      <c r="A639" s="8">
        <v>638</v>
      </c>
      <c r="B639" s="7" t="s">
        <v>1933</v>
      </c>
      <c r="C639" s="7" t="s">
        <v>792</v>
      </c>
      <c r="D639" s="8" t="s">
        <v>807</v>
      </c>
      <c r="E639" s="7" t="s">
        <v>675</v>
      </c>
      <c r="F639" s="7" t="s">
        <v>1197</v>
      </c>
      <c r="G639" s="9">
        <v>27298</v>
      </c>
      <c r="H639" s="9">
        <v>39087</v>
      </c>
      <c r="I639" s="9" t="s">
        <v>1233</v>
      </c>
      <c r="J639" s="31">
        <v>84180</v>
      </c>
      <c r="K639" s="8">
        <v>2</v>
      </c>
      <c r="L639" s="28">
        <v>0.04</v>
      </c>
    </row>
    <row r="640" spans="1:12" x14ac:dyDescent="0.25">
      <c r="A640" s="8">
        <v>639</v>
      </c>
      <c r="B640" s="7" t="s">
        <v>1934</v>
      </c>
      <c r="C640" s="7" t="s">
        <v>795</v>
      </c>
      <c r="D640" s="8" t="s">
        <v>807</v>
      </c>
      <c r="E640" s="7" t="s">
        <v>675</v>
      </c>
      <c r="F640" s="7" t="s">
        <v>1196</v>
      </c>
      <c r="G640" s="9">
        <v>28427</v>
      </c>
      <c r="H640" s="9">
        <v>39090</v>
      </c>
      <c r="I640" s="9" t="s">
        <v>1233</v>
      </c>
      <c r="J640" s="31">
        <v>75948</v>
      </c>
      <c r="K640" s="8">
        <v>5</v>
      </c>
      <c r="L640" s="28">
        <v>0.15</v>
      </c>
    </row>
    <row r="641" spans="1:12" x14ac:dyDescent="0.25">
      <c r="A641" s="8">
        <v>640</v>
      </c>
      <c r="B641" s="7" t="s">
        <v>1935</v>
      </c>
      <c r="C641" s="7" t="s">
        <v>795</v>
      </c>
      <c r="D641" s="8" t="s">
        <v>807</v>
      </c>
      <c r="E641" s="7" t="s">
        <v>675</v>
      </c>
      <c r="F641" s="7" t="s">
        <v>1197</v>
      </c>
      <c r="G641" s="9">
        <v>27912</v>
      </c>
      <c r="H641" s="9">
        <v>39091</v>
      </c>
      <c r="I641" s="9" t="s">
        <v>1233</v>
      </c>
      <c r="J641" s="31">
        <v>55692</v>
      </c>
      <c r="K641" s="8">
        <v>2</v>
      </c>
      <c r="L641" s="28">
        <v>0.04</v>
      </c>
    </row>
    <row r="642" spans="1:12" x14ac:dyDescent="0.25">
      <c r="A642" s="8">
        <v>641</v>
      </c>
      <c r="B642" s="7" t="s">
        <v>1936</v>
      </c>
      <c r="C642" s="7" t="s">
        <v>795</v>
      </c>
      <c r="D642" s="8" t="s">
        <v>807</v>
      </c>
      <c r="E642" s="7" t="s">
        <v>675</v>
      </c>
      <c r="F642" s="7" t="s">
        <v>1197</v>
      </c>
      <c r="G642" s="9">
        <v>30517</v>
      </c>
      <c r="H642" s="9">
        <v>39106</v>
      </c>
      <c r="I642" s="9" t="s">
        <v>1233</v>
      </c>
      <c r="J642" s="31">
        <v>77115.600000000006</v>
      </c>
      <c r="K642" s="8" t="s">
        <v>1233</v>
      </c>
      <c r="L642" s="28">
        <v>0</v>
      </c>
    </row>
    <row r="643" spans="1:12" x14ac:dyDescent="0.25">
      <c r="A643" s="8">
        <v>642</v>
      </c>
      <c r="B643" s="7" t="s">
        <v>1937</v>
      </c>
      <c r="C643" s="7" t="s">
        <v>1231</v>
      </c>
      <c r="D643" s="8" t="s">
        <v>807</v>
      </c>
      <c r="E643" s="7" t="s">
        <v>675</v>
      </c>
      <c r="F643" s="7" t="s">
        <v>1196</v>
      </c>
      <c r="G643" s="9">
        <v>25221</v>
      </c>
      <c r="H643" s="9">
        <v>35826</v>
      </c>
      <c r="I643" s="9">
        <v>40877</v>
      </c>
      <c r="J643" s="31">
        <v>54036</v>
      </c>
      <c r="K643" s="8" t="s">
        <v>1233</v>
      </c>
      <c r="L643" s="28">
        <v>0</v>
      </c>
    </row>
    <row r="644" spans="1:12" x14ac:dyDescent="0.25">
      <c r="A644" s="8">
        <v>643</v>
      </c>
      <c r="B644" s="7" t="s">
        <v>1938</v>
      </c>
      <c r="C644" s="7" t="s">
        <v>1229</v>
      </c>
      <c r="D644" s="8" t="s">
        <v>807</v>
      </c>
      <c r="E644" s="7" t="s">
        <v>675</v>
      </c>
      <c r="F644" s="7" t="s">
        <v>1196</v>
      </c>
      <c r="G644" s="9">
        <v>28679</v>
      </c>
      <c r="H644" s="9">
        <v>36549</v>
      </c>
      <c r="I644" s="9">
        <v>40298</v>
      </c>
      <c r="J644" s="31">
        <v>42552</v>
      </c>
      <c r="K644" s="8">
        <v>1</v>
      </c>
      <c r="L644" s="28">
        <v>0</v>
      </c>
    </row>
    <row r="645" spans="1:12" x14ac:dyDescent="0.25">
      <c r="A645" s="8">
        <v>644</v>
      </c>
      <c r="B645" s="7" t="s">
        <v>1939</v>
      </c>
      <c r="C645" s="7" t="s">
        <v>1229</v>
      </c>
      <c r="D645" s="8" t="s">
        <v>807</v>
      </c>
      <c r="E645" s="7" t="s">
        <v>675</v>
      </c>
      <c r="F645" s="7" t="s">
        <v>1197</v>
      </c>
      <c r="G645" s="9">
        <v>30128</v>
      </c>
      <c r="H645" s="9">
        <v>36918</v>
      </c>
      <c r="I645" s="9" t="s">
        <v>1233</v>
      </c>
      <c r="J645" s="31">
        <v>20646</v>
      </c>
      <c r="K645" s="8">
        <v>5</v>
      </c>
      <c r="L645" s="28">
        <v>0.15</v>
      </c>
    </row>
    <row r="646" spans="1:12" x14ac:dyDescent="0.25">
      <c r="A646" s="8">
        <v>645</v>
      </c>
      <c r="B646" s="7" t="s">
        <v>1940</v>
      </c>
      <c r="C646" s="7" t="s">
        <v>796</v>
      </c>
      <c r="D646" s="8" t="s">
        <v>807</v>
      </c>
      <c r="E646" s="7" t="s">
        <v>675</v>
      </c>
      <c r="F646" s="7" t="s">
        <v>1196</v>
      </c>
      <c r="G646" s="13">
        <v>26770</v>
      </c>
      <c r="H646" s="13">
        <v>40563</v>
      </c>
      <c r="I646" s="9" t="s">
        <v>1233</v>
      </c>
      <c r="J646" s="31">
        <v>66612</v>
      </c>
      <c r="K646" s="8" t="s">
        <v>1233</v>
      </c>
      <c r="L646" s="28">
        <v>0</v>
      </c>
    </row>
    <row r="647" spans="1:12" x14ac:dyDescent="0.25">
      <c r="A647" s="8">
        <v>646</v>
      </c>
      <c r="B647" s="7" t="s">
        <v>1941</v>
      </c>
      <c r="C647" s="7" t="s">
        <v>1231</v>
      </c>
      <c r="D647" s="8" t="s">
        <v>807</v>
      </c>
      <c r="E647" s="7" t="s">
        <v>675</v>
      </c>
      <c r="F647" s="7" t="s">
        <v>1196</v>
      </c>
      <c r="G647" s="9">
        <v>28398</v>
      </c>
      <c r="H647" s="9">
        <v>40568</v>
      </c>
      <c r="I647" s="9" t="s">
        <v>1233</v>
      </c>
      <c r="J647" s="31">
        <v>55668</v>
      </c>
      <c r="K647" s="8">
        <v>5</v>
      </c>
      <c r="L647" s="28">
        <v>0.15</v>
      </c>
    </row>
    <row r="648" spans="1:12" x14ac:dyDescent="0.25">
      <c r="A648" s="8">
        <v>647</v>
      </c>
      <c r="B648" s="7" t="s">
        <v>1942</v>
      </c>
      <c r="C648" s="7" t="s">
        <v>792</v>
      </c>
      <c r="D648" s="8" t="s">
        <v>807</v>
      </c>
      <c r="E648" s="7" t="s">
        <v>675</v>
      </c>
      <c r="F648" s="7" t="s">
        <v>1197</v>
      </c>
      <c r="G648" s="9">
        <v>28642</v>
      </c>
      <c r="H648" s="9">
        <v>40584</v>
      </c>
      <c r="I648" s="9" t="s">
        <v>1233</v>
      </c>
      <c r="J648" s="31">
        <v>29040</v>
      </c>
      <c r="K648" s="8">
        <v>5</v>
      </c>
      <c r="L648" s="28">
        <v>0.15</v>
      </c>
    </row>
    <row r="649" spans="1:12" x14ac:dyDescent="0.25">
      <c r="A649" s="8">
        <v>648</v>
      </c>
      <c r="B649" s="7" t="s">
        <v>1943</v>
      </c>
      <c r="C649" s="7" t="s">
        <v>792</v>
      </c>
      <c r="D649" s="8" t="s">
        <v>807</v>
      </c>
      <c r="E649" s="7" t="s">
        <v>675</v>
      </c>
      <c r="F649" s="7" t="s">
        <v>1196</v>
      </c>
      <c r="G649" s="9">
        <v>30022</v>
      </c>
      <c r="H649" s="9">
        <v>39118</v>
      </c>
      <c r="I649" s="9" t="s">
        <v>1233</v>
      </c>
      <c r="J649" s="31">
        <v>24090</v>
      </c>
      <c r="K649" s="8">
        <v>1</v>
      </c>
      <c r="L649" s="28">
        <v>0</v>
      </c>
    </row>
    <row r="650" spans="1:12" x14ac:dyDescent="0.25">
      <c r="A650" s="8">
        <v>649</v>
      </c>
      <c r="B650" s="7" t="s">
        <v>1944</v>
      </c>
      <c r="C650" s="7" t="s">
        <v>791</v>
      </c>
      <c r="D650" s="8" t="s">
        <v>807</v>
      </c>
      <c r="E650" s="7" t="s">
        <v>675</v>
      </c>
      <c r="F650" s="7" t="s">
        <v>1196</v>
      </c>
      <c r="G650" s="9">
        <v>30693</v>
      </c>
      <c r="H650" s="9">
        <v>38753</v>
      </c>
      <c r="I650" s="9" t="s">
        <v>1233</v>
      </c>
      <c r="J650" s="31">
        <v>45192</v>
      </c>
      <c r="K650" s="8">
        <v>4</v>
      </c>
      <c r="L650" s="28">
        <v>0.12</v>
      </c>
    </row>
    <row r="651" spans="1:12" x14ac:dyDescent="0.25">
      <c r="A651" s="8">
        <v>650</v>
      </c>
      <c r="B651" s="7" t="s">
        <v>1945</v>
      </c>
      <c r="C651" s="7" t="s">
        <v>796</v>
      </c>
      <c r="D651" s="8" t="s">
        <v>807</v>
      </c>
      <c r="E651" s="7" t="s">
        <v>675</v>
      </c>
      <c r="F651" s="7" t="s">
        <v>1196</v>
      </c>
      <c r="G651" s="9">
        <v>25950</v>
      </c>
      <c r="H651" s="9">
        <v>36193</v>
      </c>
      <c r="I651" s="9" t="s">
        <v>1233</v>
      </c>
      <c r="J651" s="31">
        <v>69900</v>
      </c>
      <c r="K651" s="8">
        <v>2</v>
      </c>
      <c r="L651" s="28">
        <v>0.04</v>
      </c>
    </row>
    <row r="652" spans="1:12" x14ac:dyDescent="0.25">
      <c r="A652" s="8">
        <v>651</v>
      </c>
      <c r="B652" s="7" t="s">
        <v>1946</v>
      </c>
      <c r="C652" s="7" t="s">
        <v>791</v>
      </c>
      <c r="D652" s="8" t="s">
        <v>807</v>
      </c>
      <c r="E652" s="7" t="s">
        <v>675</v>
      </c>
      <c r="F652" s="7" t="s">
        <v>1196</v>
      </c>
      <c r="G652" s="9">
        <v>28426</v>
      </c>
      <c r="H652" s="9">
        <v>40235</v>
      </c>
      <c r="I652" s="9" t="s">
        <v>1233</v>
      </c>
      <c r="J652" s="31">
        <v>96874.8</v>
      </c>
      <c r="K652" s="8" t="s">
        <v>1233</v>
      </c>
      <c r="L652" s="28">
        <v>0</v>
      </c>
    </row>
    <row r="653" spans="1:12" x14ac:dyDescent="0.25">
      <c r="A653" s="8">
        <v>652</v>
      </c>
      <c r="B653" s="7" t="s">
        <v>1947</v>
      </c>
      <c r="C653" s="7" t="s">
        <v>1228</v>
      </c>
      <c r="D653" s="8" t="s">
        <v>807</v>
      </c>
      <c r="E653" s="7" t="s">
        <v>675</v>
      </c>
      <c r="F653" s="7" t="s">
        <v>1196</v>
      </c>
      <c r="G653" s="9">
        <v>28261</v>
      </c>
      <c r="H653" s="9">
        <v>40986</v>
      </c>
      <c r="I653" s="9" t="s">
        <v>1233</v>
      </c>
      <c r="J653" s="31">
        <v>55860</v>
      </c>
      <c r="K653" s="8">
        <v>4</v>
      </c>
      <c r="L653" s="28">
        <v>0.12</v>
      </c>
    </row>
    <row r="654" spans="1:12" x14ac:dyDescent="0.25">
      <c r="A654" s="8">
        <v>653</v>
      </c>
      <c r="B654" s="7" t="s">
        <v>1948</v>
      </c>
      <c r="C654" s="7" t="s">
        <v>1228</v>
      </c>
      <c r="D654" s="8" t="s">
        <v>807</v>
      </c>
      <c r="E654" s="7" t="s">
        <v>675</v>
      </c>
      <c r="F654" s="7" t="s">
        <v>1196</v>
      </c>
      <c r="G654" s="9">
        <v>25900</v>
      </c>
      <c r="H654" s="9">
        <v>39155</v>
      </c>
      <c r="I654" s="9" t="s">
        <v>1233</v>
      </c>
      <c r="J654" s="31">
        <v>33252</v>
      </c>
      <c r="K654" s="8" t="s">
        <v>1233</v>
      </c>
      <c r="L654" s="28">
        <v>0</v>
      </c>
    </row>
    <row r="655" spans="1:12" x14ac:dyDescent="0.25">
      <c r="A655" s="8">
        <v>654</v>
      </c>
      <c r="B655" s="7" t="s">
        <v>1949</v>
      </c>
      <c r="C655" s="7" t="s">
        <v>1231</v>
      </c>
      <c r="D655" s="8" t="s">
        <v>807</v>
      </c>
      <c r="E655" s="7" t="s">
        <v>675</v>
      </c>
      <c r="F655" s="7" t="s">
        <v>1196</v>
      </c>
      <c r="G655" s="9">
        <v>26431</v>
      </c>
      <c r="H655" s="9">
        <v>40250</v>
      </c>
      <c r="I655" s="9" t="s">
        <v>1233</v>
      </c>
      <c r="J655" s="31">
        <v>40308</v>
      </c>
      <c r="K655" s="8">
        <v>5</v>
      </c>
      <c r="L655" s="28">
        <v>0.15</v>
      </c>
    </row>
    <row r="656" spans="1:12" x14ac:dyDescent="0.25">
      <c r="A656" s="8">
        <v>655</v>
      </c>
      <c r="B656" s="7" t="s">
        <v>1950</v>
      </c>
      <c r="C656" s="7" t="s">
        <v>1231</v>
      </c>
      <c r="D656" s="8" t="s">
        <v>807</v>
      </c>
      <c r="E656" s="7" t="s">
        <v>675</v>
      </c>
      <c r="F656" s="7" t="s">
        <v>1196</v>
      </c>
      <c r="G656" s="9">
        <v>31044</v>
      </c>
      <c r="H656" s="9">
        <v>38805</v>
      </c>
      <c r="I656" s="9" t="s">
        <v>1233</v>
      </c>
      <c r="J656" s="31">
        <v>16428</v>
      </c>
      <c r="K656" s="8">
        <v>5</v>
      </c>
      <c r="L656" s="28">
        <v>0.15</v>
      </c>
    </row>
    <row r="657" spans="1:12" x14ac:dyDescent="0.25">
      <c r="A657" s="8">
        <v>656</v>
      </c>
      <c r="B657" s="7" t="s">
        <v>1951</v>
      </c>
      <c r="C657" s="7" t="s">
        <v>1229</v>
      </c>
      <c r="D657" s="8" t="s">
        <v>807</v>
      </c>
      <c r="E657" s="7" t="s">
        <v>675</v>
      </c>
      <c r="F657" s="7" t="s">
        <v>1197</v>
      </c>
      <c r="G657" s="9">
        <v>28217</v>
      </c>
      <c r="H657" s="9">
        <v>36243</v>
      </c>
      <c r="I657" s="9" t="s">
        <v>1233</v>
      </c>
      <c r="J657" s="31">
        <v>93216</v>
      </c>
      <c r="K657" s="8" t="s">
        <v>1233</v>
      </c>
      <c r="L657" s="28">
        <v>0</v>
      </c>
    </row>
    <row r="658" spans="1:12" x14ac:dyDescent="0.25">
      <c r="A658" s="8">
        <v>657</v>
      </c>
      <c r="B658" s="7" t="s">
        <v>1952</v>
      </c>
      <c r="C658" s="7" t="s">
        <v>1230</v>
      </c>
      <c r="D658" s="8" t="s">
        <v>807</v>
      </c>
      <c r="E658" s="7" t="s">
        <v>675</v>
      </c>
      <c r="F658" s="7" t="s">
        <v>1197</v>
      </c>
      <c r="G658" s="9">
        <v>26832</v>
      </c>
      <c r="H658" s="9">
        <v>36956</v>
      </c>
      <c r="I658" s="9">
        <v>37849</v>
      </c>
      <c r="J658" s="31">
        <v>59916</v>
      </c>
      <c r="K658" s="8">
        <v>1</v>
      </c>
      <c r="L658" s="28">
        <v>0</v>
      </c>
    </row>
    <row r="659" spans="1:12" x14ac:dyDescent="0.25">
      <c r="A659" s="8">
        <v>658</v>
      </c>
      <c r="B659" s="7" t="s">
        <v>1953</v>
      </c>
      <c r="C659" s="7" t="s">
        <v>1229</v>
      </c>
      <c r="D659" s="8" t="s">
        <v>807</v>
      </c>
      <c r="E659" s="7" t="s">
        <v>675</v>
      </c>
      <c r="F659" s="7" t="s">
        <v>1196</v>
      </c>
      <c r="G659" s="9">
        <v>28842</v>
      </c>
      <c r="H659" s="9">
        <v>36967</v>
      </c>
      <c r="I659" s="9" t="s">
        <v>1233</v>
      </c>
      <c r="J659" s="31">
        <v>75672</v>
      </c>
      <c r="K659" s="8">
        <v>4</v>
      </c>
      <c r="L659" s="28">
        <v>0.12</v>
      </c>
    </row>
    <row r="660" spans="1:12" x14ac:dyDescent="0.25">
      <c r="A660" s="8">
        <v>659</v>
      </c>
      <c r="B660" s="7" t="s">
        <v>1954</v>
      </c>
      <c r="C660" s="7" t="s">
        <v>1229</v>
      </c>
      <c r="D660" s="8" t="s">
        <v>807</v>
      </c>
      <c r="E660" s="7" t="s">
        <v>675</v>
      </c>
      <c r="F660" s="7" t="s">
        <v>1197</v>
      </c>
      <c r="G660" s="9">
        <v>28007</v>
      </c>
      <c r="H660" s="9">
        <v>39534</v>
      </c>
      <c r="I660" s="9" t="s">
        <v>1233</v>
      </c>
      <c r="J660" s="31">
        <v>39456</v>
      </c>
      <c r="K660" s="8" t="s">
        <v>1233</v>
      </c>
      <c r="L660" s="28">
        <v>0</v>
      </c>
    </row>
    <row r="661" spans="1:12" x14ac:dyDescent="0.25">
      <c r="A661" s="8">
        <v>660</v>
      </c>
      <c r="B661" s="7" t="s">
        <v>1955</v>
      </c>
      <c r="C661" s="7" t="s">
        <v>795</v>
      </c>
      <c r="D661" s="8" t="s">
        <v>807</v>
      </c>
      <c r="E661" s="7" t="s">
        <v>675</v>
      </c>
      <c r="F661" s="7" t="s">
        <v>1196</v>
      </c>
      <c r="G661" s="9">
        <v>29846</v>
      </c>
      <c r="H661" s="9">
        <v>39171</v>
      </c>
      <c r="I661" s="9" t="s">
        <v>1233</v>
      </c>
      <c r="J661" s="31">
        <v>30828</v>
      </c>
      <c r="K661" s="8">
        <v>2</v>
      </c>
      <c r="L661" s="28">
        <v>0.04</v>
      </c>
    </row>
    <row r="662" spans="1:12" x14ac:dyDescent="0.25">
      <c r="A662" s="8">
        <v>661</v>
      </c>
      <c r="B662" s="7" t="s">
        <v>1956</v>
      </c>
      <c r="C662" s="7" t="s">
        <v>791</v>
      </c>
      <c r="D662" s="8" t="s">
        <v>807</v>
      </c>
      <c r="E662" s="7" t="s">
        <v>675</v>
      </c>
      <c r="F662" s="7" t="s">
        <v>1197</v>
      </c>
      <c r="G662" s="9">
        <v>32432</v>
      </c>
      <c r="H662" s="9">
        <v>39535</v>
      </c>
      <c r="I662" s="9" t="s">
        <v>1233</v>
      </c>
      <c r="J662" s="31">
        <v>58896</v>
      </c>
      <c r="K662" s="8">
        <v>5</v>
      </c>
      <c r="L662" s="28">
        <v>0.15</v>
      </c>
    </row>
    <row r="663" spans="1:12" x14ac:dyDescent="0.25">
      <c r="A663" s="8">
        <v>662</v>
      </c>
      <c r="B663" s="7" t="s">
        <v>1957</v>
      </c>
      <c r="C663" s="7" t="s">
        <v>1231</v>
      </c>
      <c r="D663" s="8" t="s">
        <v>807</v>
      </c>
      <c r="E663" s="7" t="s">
        <v>675</v>
      </c>
      <c r="F663" s="7" t="s">
        <v>1197</v>
      </c>
      <c r="G663" s="9">
        <v>28259</v>
      </c>
      <c r="H663" s="9">
        <v>39539</v>
      </c>
      <c r="I663" s="9" t="s">
        <v>1233</v>
      </c>
      <c r="J663" s="31">
        <v>88620</v>
      </c>
      <c r="K663" s="8">
        <v>2</v>
      </c>
      <c r="L663" s="28">
        <v>0.04</v>
      </c>
    </row>
    <row r="664" spans="1:12" x14ac:dyDescent="0.25">
      <c r="A664" s="8">
        <v>663</v>
      </c>
      <c r="B664" s="7" t="s">
        <v>1958</v>
      </c>
      <c r="C664" s="7" t="s">
        <v>795</v>
      </c>
      <c r="D664" s="8" t="s">
        <v>807</v>
      </c>
      <c r="E664" s="7" t="s">
        <v>675</v>
      </c>
      <c r="F664" s="7" t="s">
        <v>1196</v>
      </c>
      <c r="G664" s="9">
        <v>24108</v>
      </c>
      <c r="H664" s="9">
        <v>36619</v>
      </c>
      <c r="I664" s="9" t="s">
        <v>1233</v>
      </c>
      <c r="J664" s="31">
        <v>86364</v>
      </c>
      <c r="K664" s="8">
        <v>4</v>
      </c>
      <c r="L664" s="28">
        <v>0.12</v>
      </c>
    </row>
    <row r="665" spans="1:12" x14ac:dyDescent="0.25">
      <c r="A665" s="8">
        <v>664</v>
      </c>
      <c r="B665" s="7" t="s">
        <v>1959</v>
      </c>
      <c r="C665" s="7" t="s">
        <v>795</v>
      </c>
      <c r="D665" s="8" t="s">
        <v>807</v>
      </c>
      <c r="E665" s="7" t="s">
        <v>675</v>
      </c>
      <c r="F665" s="7" t="s">
        <v>1196</v>
      </c>
      <c r="G665" s="9">
        <v>26120</v>
      </c>
      <c r="H665" s="9">
        <v>37009</v>
      </c>
      <c r="I665" s="9" t="s">
        <v>1233</v>
      </c>
      <c r="J665" s="31">
        <v>94452</v>
      </c>
      <c r="K665" s="8">
        <v>2</v>
      </c>
      <c r="L665" s="28">
        <v>0.04</v>
      </c>
    </row>
    <row r="666" spans="1:12" x14ac:dyDescent="0.25">
      <c r="A666" s="8">
        <v>665</v>
      </c>
      <c r="B666" s="7" t="s">
        <v>1960</v>
      </c>
      <c r="C666" s="7" t="s">
        <v>792</v>
      </c>
      <c r="D666" s="8" t="s">
        <v>807</v>
      </c>
      <c r="E666" s="7" t="s">
        <v>675</v>
      </c>
      <c r="F666" s="7" t="s">
        <v>1196</v>
      </c>
      <c r="G666" s="9">
        <v>31480</v>
      </c>
      <c r="H666" s="9">
        <v>40637</v>
      </c>
      <c r="I666" s="9" t="s">
        <v>1233</v>
      </c>
      <c r="J666" s="31">
        <v>103968</v>
      </c>
      <c r="K666" s="8" t="s">
        <v>1233</v>
      </c>
      <c r="L666" s="28">
        <v>0</v>
      </c>
    </row>
    <row r="667" spans="1:12" x14ac:dyDescent="0.25">
      <c r="A667" s="8">
        <v>666</v>
      </c>
      <c r="B667" s="7" t="s">
        <v>1961</v>
      </c>
      <c r="C667" s="7" t="s">
        <v>794</v>
      </c>
      <c r="D667" s="8" t="s">
        <v>807</v>
      </c>
      <c r="E667" s="7" t="s">
        <v>675</v>
      </c>
      <c r="F667" s="7" t="s">
        <v>1196</v>
      </c>
      <c r="G667" s="13">
        <v>27745</v>
      </c>
      <c r="H667" s="13">
        <v>40638</v>
      </c>
      <c r="I667" s="9" t="s">
        <v>1233</v>
      </c>
      <c r="J667" s="31">
        <v>51588</v>
      </c>
      <c r="K667" s="8">
        <v>4</v>
      </c>
      <c r="L667" s="28">
        <v>0.12</v>
      </c>
    </row>
    <row r="668" spans="1:12" x14ac:dyDescent="0.25">
      <c r="A668" s="8">
        <v>667</v>
      </c>
      <c r="B668" s="7" t="s">
        <v>1962</v>
      </c>
      <c r="C668" s="7" t="s">
        <v>1228</v>
      </c>
      <c r="D668" s="8" t="s">
        <v>807</v>
      </c>
      <c r="E668" s="7" t="s">
        <v>675</v>
      </c>
      <c r="F668" s="7" t="s">
        <v>1196</v>
      </c>
      <c r="G668" s="9">
        <v>26690</v>
      </c>
      <c r="H668" s="9">
        <v>39208</v>
      </c>
      <c r="I668" s="9">
        <v>41209</v>
      </c>
      <c r="J668" s="31">
        <v>32332.799999999999</v>
      </c>
      <c r="K668" s="8">
        <v>4</v>
      </c>
      <c r="L668" s="28">
        <v>0.12</v>
      </c>
    </row>
    <row r="669" spans="1:12" x14ac:dyDescent="0.25">
      <c r="A669" s="8">
        <v>668</v>
      </c>
      <c r="B669" s="7" t="s">
        <v>1963</v>
      </c>
      <c r="C669" s="7" t="s">
        <v>793</v>
      </c>
      <c r="D669" s="8" t="s">
        <v>807</v>
      </c>
      <c r="E669" s="7" t="s">
        <v>675</v>
      </c>
      <c r="F669" s="7" t="s">
        <v>1196</v>
      </c>
      <c r="G669" s="9">
        <v>28382</v>
      </c>
      <c r="H669" s="9">
        <v>38863</v>
      </c>
      <c r="I669" s="9" t="s">
        <v>1233</v>
      </c>
      <c r="J669" s="31">
        <v>34521.599999999999</v>
      </c>
      <c r="K669" s="8" t="s">
        <v>1233</v>
      </c>
      <c r="L669" s="28">
        <v>0</v>
      </c>
    </row>
    <row r="670" spans="1:12" x14ac:dyDescent="0.25">
      <c r="A670" s="8">
        <v>669</v>
      </c>
      <c r="B670" s="7" t="s">
        <v>1964</v>
      </c>
      <c r="C670" s="7" t="s">
        <v>793</v>
      </c>
      <c r="D670" s="8" t="s">
        <v>807</v>
      </c>
      <c r="E670" s="7" t="s">
        <v>675</v>
      </c>
      <c r="F670" s="7" t="s">
        <v>1196</v>
      </c>
      <c r="G670" s="9">
        <v>29104</v>
      </c>
      <c r="H670" s="9">
        <v>36672</v>
      </c>
      <c r="I670" s="9" t="s">
        <v>1233</v>
      </c>
      <c r="J670" s="31">
        <v>78384</v>
      </c>
      <c r="K670" s="8">
        <v>5</v>
      </c>
      <c r="L670" s="28">
        <v>0.15</v>
      </c>
    </row>
    <row r="671" spans="1:12" x14ac:dyDescent="0.25">
      <c r="A671" s="8">
        <v>670</v>
      </c>
      <c r="B671" s="7" t="s">
        <v>1965</v>
      </c>
      <c r="C671" s="7" t="s">
        <v>1231</v>
      </c>
      <c r="D671" s="8" t="s">
        <v>807</v>
      </c>
      <c r="E671" s="7" t="s">
        <v>675</v>
      </c>
      <c r="F671" s="7" t="s">
        <v>1197</v>
      </c>
      <c r="G671" s="13">
        <v>27936</v>
      </c>
      <c r="H671" s="13">
        <v>40680</v>
      </c>
      <c r="I671" s="9" t="s">
        <v>1233</v>
      </c>
      <c r="J671" s="31">
        <v>27636</v>
      </c>
      <c r="K671" s="8">
        <v>4</v>
      </c>
      <c r="L671" s="28">
        <v>0.12</v>
      </c>
    </row>
    <row r="672" spans="1:12" x14ac:dyDescent="0.25">
      <c r="A672" s="8">
        <v>671</v>
      </c>
      <c r="B672" s="7" t="s">
        <v>1966</v>
      </c>
      <c r="C672" s="7" t="s">
        <v>795</v>
      </c>
      <c r="D672" s="8" t="s">
        <v>807</v>
      </c>
      <c r="E672" s="7" t="s">
        <v>675</v>
      </c>
      <c r="F672" s="7" t="s">
        <v>1196</v>
      </c>
      <c r="G672" s="13">
        <v>26586</v>
      </c>
      <c r="H672" s="13">
        <v>40680</v>
      </c>
      <c r="I672" s="9" t="s">
        <v>1233</v>
      </c>
      <c r="J672" s="31">
        <v>48312</v>
      </c>
      <c r="K672" s="8">
        <v>5</v>
      </c>
      <c r="L672" s="28">
        <v>0.15</v>
      </c>
    </row>
    <row r="673" spans="1:12" x14ac:dyDescent="0.25">
      <c r="A673" s="8">
        <v>672</v>
      </c>
      <c r="B673" s="7" t="s">
        <v>1967</v>
      </c>
      <c r="C673" s="7" t="s">
        <v>792</v>
      </c>
      <c r="D673" s="8" t="s">
        <v>807</v>
      </c>
      <c r="E673" s="7" t="s">
        <v>675</v>
      </c>
      <c r="F673" s="7" t="s">
        <v>1196</v>
      </c>
      <c r="G673" s="9">
        <v>30520</v>
      </c>
      <c r="H673" s="9">
        <v>40696</v>
      </c>
      <c r="I673" s="9" t="s">
        <v>1233</v>
      </c>
      <c r="J673" s="31">
        <v>16146</v>
      </c>
      <c r="K673" s="8">
        <v>2</v>
      </c>
      <c r="L673" s="28">
        <v>0.04</v>
      </c>
    </row>
    <row r="674" spans="1:12" x14ac:dyDescent="0.25">
      <c r="A674" s="8">
        <v>673</v>
      </c>
      <c r="B674" s="7" t="s">
        <v>1968</v>
      </c>
      <c r="C674" s="7" t="s">
        <v>1228</v>
      </c>
      <c r="D674" s="8" t="s">
        <v>807</v>
      </c>
      <c r="E674" s="7" t="s">
        <v>675</v>
      </c>
      <c r="F674" s="7" t="s">
        <v>1197</v>
      </c>
      <c r="G674" s="9">
        <v>28894</v>
      </c>
      <c r="H674" s="9">
        <v>40706</v>
      </c>
      <c r="I674" s="9" t="s">
        <v>1233</v>
      </c>
      <c r="J674" s="31">
        <v>41616</v>
      </c>
      <c r="K674" s="8">
        <v>5</v>
      </c>
      <c r="L674" s="28">
        <v>0.15</v>
      </c>
    </row>
    <row r="675" spans="1:12" x14ac:dyDescent="0.25">
      <c r="A675" s="8">
        <v>674</v>
      </c>
      <c r="B675" s="7" t="s">
        <v>1969</v>
      </c>
      <c r="C675" s="7" t="s">
        <v>1230</v>
      </c>
      <c r="D675" s="8" t="s">
        <v>807</v>
      </c>
      <c r="E675" s="7" t="s">
        <v>675</v>
      </c>
      <c r="F675" s="7" t="s">
        <v>1196</v>
      </c>
      <c r="G675" s="9">
        <v>25722</v>
      </c>
      <c r="H675" s="9">
        <v>40718</v>
      </c>
      <c r="I675" s="9" t="s">
        <v>1233</v>
      </c>
      <c r="J675" s="31">
        <v>31224</v>
      </c>
      <c r="K675" s="8">
        <v>5</v>
      </c>
      <c r="L675" s="28">
        <v>0.15</v>
      </c>
    </row>
    <row r="676" spans="1:12" x14ac:dyDescent="0.25">
      <c r="A676" s="8">
        <v>675</v>
      </c>
      <c r="B676" s="7" t="s">
        <v>1970</v>
      </c>
      <c r="C676" s="7" t="s">
        <v>791</v>
      </c>
      <c r="D676" s="8" t="s">
        <v>807</v>
      </c>
      <c r="E676" s="7" t="s">
        <v>675</v>
      </c>
      <c r="F676" s="7" t="s">
        <v>1197</v>
      </c>
      <c r="G676" s="9">
        <v>29306</v>
      </c>
      <c r="H676" s="9">
        <v>39239</v>
      </c>
      <c r="I676" s="9" t="s">
        <v>1233</v>
      </c>
      <c r="J676" s="31">
        <v>90660</v>
      </c>
      <c r="K676" s="8" t="s">
        <v>1233</v>
      </c>
      <c r="L676" s="28">
        <v>0</v>
      </c>
    </row>
    <row r="677" spans="1:12" x14ac:dyDescent="0.25">
      <c r="A677" s="8">
        <v>676</v>
      </c>
      <c r="B677" s="7" t="s">
        <v>1971</v>
      </c>
      <c r="C677" s="7" t="s">
        <v>1229</v>
      </c>
      <c r="D677" s="8" t="s">
        <v>807</v>
      </c>
      <c r="E677" s="7" t="s">
        <v>675</v>
      </c>
      <c r="F677" s="7" t="s">
        <v>1196</v>
      </c>
      <c r="G677" s="9">
        <v>26814</v>
      </c>
      <c r="H677" s="9">
        <v>39248</v>
      </c>
      <c r="I677" s="9" t="s">
        <v>1233</v>
      </c>
      <c r="J677" s="31">
        <v>94308</v>
      </c>
      <c r="K677" s="8">
        <v>1</v>
      </c>
      <c r="L677" s="28">
        <v>0</v>
      </c>
    </row>
    <row r="678" spans="1:12" x14ac:dyDescent="0.25">
      <c r="A678" s="8">
        <v>677</v>
      </c>
      <c r="B678" s="7" t="s">
        <v>1972</v>
      </c>
      <c r="C678" s="7" t="s">
        <v>795</v>
      </c>
      <c r="D678" s="8" t="s">
        <v>807</v>
      </c>
      <c r="E678" s="7" t="s">
        <v>675</v>
      </c>
      <c r="F678" s="7" t="s">
        <v>1197</v>
      </c>
      <c r="G678" s="9">
        <v>25959</v>
      </c>
      <c r="H678" s="9">
        <v>39253</v>
      </c>
      <c r="I678" s="9">
        <v>40955</v>
      </c>
      <c r="J678" s="31">
        <v>13476</v>
      </c>
      <c r="K678" s="8">
        <v>4</v>
      </c>
      <c r="L678" s="28">
        <v>0.12</v>
      </c>
    </row>
    <row r="679" spans="1:12" x14ac:dyDescent="0.25">
      <c r="A679" s="8">
        <v>678</v>
      </c>
      <c r="B679" s="7" t="s">
        <v>1973</v>
      </c>
      <c r="C679" s="7" t="s">
        <v>796</v>
      </c>
      <c r="D679" s="8" t="s">
        <v>807</v>
      </c>
      <c r="E679" s="7" t="s">
        <v>675</v>
      </c>
      <c r="F679" s="7" t="s">
        <v>1196</v>
      </c>
      <c r="G679" s="9">
        <v>22914</v>
      </c>
      <c r="H679" s="9">
        <v>36330</v>
      </c>
      <c r="I679" s="9" t="s">
        <v>1233</v>
      </c>
      <c r="J679" s="31">
        <v>74220</v>
      </c>
      <c r="K679" s="8">
        <v>2</v>
      </c>
      <c r="L679" s="28">
        <v>0.04</v>
      </c>
    </row>
    <row r="680" spans="1:12" x14ac:dyDescent="0.25">
      <c r="A680" s="8">
        <v>679</v>
      </c>
      <c r="B680" s="7" t="s">
        <v>1974</v>
      </c>
      <c r="C680" s="7" t="s">
        <v>1230</v>
      </c>
      <c r="D680" s="8" t="s">
        <v>807</v>
      </c>
      <c r="E680" s="7" t="s">
        <v>675</v>
      </c>
      <c r="F680" s="7" t="s">
        <v>1196</v>
      </c>
      <c r="G680" s="9">
        <v>26366</v>
      </c>
      <c r="H680" s="9">
        <v>37065</v>
      </c>
      <c r="I680" s="9" t="s">
        <v>1233</v>
      </c>
      <c r="J680" s="31">
        <v>92563.199999999997</v>
      </c>
      <c r="K680" s="8">
        <v>5</v>
      </c>
      <c r="L680" s="28">
        <v>0.15</v>
      </c>
    </row>
    <row r="681" spans="1:12" x14ac:dyDescent="0.25">
      <c r="A681" s="8">
        <v>680</v>
      </c>
      <c r="B681" s="7" t="s">
        <v>1975</v>
      </c>
      <c r="C681" s="7" t="s">
        <v>793</v>
      </c>
      <c r="D681" s="8" t="s">
        <v>807</v>
      </c>
      <c r="E681" s="7" t="s">
        <v>675</v>
      </c>
      <c r="F681" s="7" t="s">
        <v>1196</v>
      </c>
      <c r="G681" s="9">
        <v>31559</v>
      </c>
      <c r="H681" s="9">
        <v>39602</v>
      </c>
      <c r="I681" s="9" t="s">
        <v>1233</v>
      </c>
      <c r="J681" s="31">
        <v>95256</v>
      </c>
      <c r="K681" s="8">
        <v>5</v>
      </c>
      <c r="L681" s="28">
        <v>0.15</v>
      </c>
    </row>
    <row r="682" spans="1:12" x14ac:dyDescent="0.25">
      <c r="A682" s="8">
        <v>681</v>
      </c>
      <c r="B682" s="7" t="s">
        <v>1976</v>
      </c>
      <c r="C682" s="7" t="s">
        <v>1231</v>
      </c>
      <c r="D682" s="8" t="s">
        <v>807</v>
      </c>
      <c r="E682" s="7" t="s">
        <v>675</v>
      </c>
      <c r="F682" s="7" t="s">
        <v>1196</v>
      </c>
      <c r="G682" s="16">
        <v>27779</v>
      </c>
      <c r="H682" s="16">
        <v>40334</v>
      </c>
      <c r="I682" s="9" t="s">
        <v>1233</v>
      </c>
      <c r="J682" s="31">
        <v>56736</v>
      </c>
      <c r="K682" s="8">
        <v>1</v>
      </c>
      <c r="L682" s="28">
        <v>0</v>
      </c>
    </row>
    <row r="683" spans="1:12" x14ac:dyDescent="0.25">
      <c r="A683" s="8">
        <v>682</v>
      </c>
      <c r="B683" s="7" t="s">
        <v>1977</v>
      </c>
      <c r="C683" s="7" t="s">
        <v>1231</v>
      </c>
      <c r="D683" s="8" t="s">
        <v>807</v>
      </c>
      <c r="E683" s="7" t="s">
        <v>675</v>
      </c>
      <c r="F683" s="7" t="s">
        <v>1197</v>
      </c>
      <c r="G683" s="9">
        <v>30337</v>
      </c>
      <c r="H683" s="9">
        <v>41094</v>
      </c>
      <c r="I683" s="9" t="s">
        <v>1233</v>
      </c>
      <c r="J683" s="31">
        <v>70953.600000000006</v>
      </c>
      <c r="K683" s="8">
        <v>4</v>
      </c>
      <c r="L683" s="28">
        <v>0.12</v>
      </c>
    </row>
    <row r="684" spans="1:12" x14ac:dyDescent="0.25">
      <c r="A684" s="8">
        <v>683</v>
      </c>
      <c r="B684" s="7" t="s">
        <v>1978</v>
      </c>
      <c r="C684" s="7" t="s">
        <v>795</v>
      </c>
      <c r="D684" s="8" t="s">
        <v>807</v>
      </c>
      <c r="E684" s="7" t="s">
        <v>675</v>
      </c>
      <c r="F684" s="7" t="s">
        <v>1197</v>
      </c>
      <c r="G684" s="9">
        <v>28446</v>
      </c>
      <c r="H684" s="9">
        <v>41111</v>
      </c>
      <c r="I684" s="9" t="s">
        <v>1233</v>
      </c>
      <c r="J684" s="31">
        <v>75336</v>
      </c>
      <c r="K684" s="8" t="s">
        <v>1233</v>
      </c>
      <c r="L684" s="28">
        <v>0</v>
      </c>
    </row>
    <row r="685" spans="1:12" x14ac:dyDescent="0.25">
      <c r="A685" s="8">
        <v>684</v>
      </c>
      <c r="B685" s="7" t="s">
        <v>1979</v>
      </c>
      <c r="C685" s="7" t="s">
        <v>793</v>
      </c>
      <c r="D685" s="8" t="s">
        <v>807</v>
      </c>
      <c r="E685" s="7" t="s">
        <v>675</v>
      </c>
      <c r="F685" s="7" t="s">
        <v>1197</v>
      </c>
      <c r="G685" s="9">
        <v>26302</v>
      </c>
      <c r="H685" s="9">
        <v>39267</v>
      </c>
      <c r="I685" s="9" t="s">
        <v>1233</v>
      </c>
      <c r="J685" s="31">
        <v>59454</v>
      </c>
      <c r="K685" s="8">
        <v>2</v>
      </c>
      <c r="L685" s="28">
        <v>0.04</v>
      </c>
    </row>
    <row r="686" spans="1:12" x14ac:dyDescent="0.25">
      <c r="A686" s="8">
        <v>685</v>
      </c>
      <c r="B686" s="7" t="s">
        <v>1980</v>
      </c>
      <c r="C686" s="7" t="s">
        <v>1231</v>
      </c>
      <c r="D686" s="8" t="s">
        <v>807</v>
      </c>
      <c r="E686" s="7" t="s">
        <v>675</v>
      </c>
      <c r="F686" s="7" t="s">
        <v>1196</v>
      </c>
      <c r="G686" s="9">
        <v>31763</v>
      </c>
      <c r="H686" s="9">
        <v>39272</v>
      </c>
      <c r="I686" s="9" t="s">
        <v>1233</v>
      </c>
      <c r="J686" s="31">
        <v>42288</v>
      </c>
      <c r="K686" s="8" t="s">
        <v>1233</v>
      </c>
      <c r="L686" s="28">
        <v>0</v>
      </c>
    </row>
    <row r="687" spans="1:12" x14ac:dyDescent="0.25">
      <c r="A687" s="8">
        <v>686</v>
      </c>
      <c r="B687" s="7" t="s">
        <v>1981</v>
      </c>
      <c r="C687" s="7" t="s">
        <v>1228</v>
      </c>
      <c r="D687" s="8" t="s">
        <v>807</v>
      </c>
      <c r="E687" s="7" t="s">
        <v>675</v>
      </c>
      <c r="F687" s="7" t="s">
        <v>1196</v>
      </c>
      <c r="G687" s="9">
        <v>28660</v>
      </c>
      <c r="H687" s="9">
        <v>39648</v>
      </c>
      <c r="I687" s="9" t="s">
        <v>1233</v>
      </c>
      <c r="J687" s="31">
        <v>54126</v>
      </c>
      <c r="K687" s="8">
        <v>1</v>
      </c>
      <c r="L687" s="28">
        <v>0</v>
      </c>
    </row>
    <row r="688" spans="1:12" x14ac:dyDescent="0.25">
      <c r="A688" s="8">
        <v>687</v>
      </c>
      <c r="B688" s="7" t="s">
        <v>1982</v>
      </c>
      <c r="C688" s="7" t="s">
        <v>792</v>
      </c>
      <c r="D688" s="8" t="s">
        <v>807</v>
      </c>
      <c r="E688" s="7" t="s">
        <v>675</v>
      </c>
      <c r="F688" s="7" t="s">
        <v>1196</v>
      </c>
      <c r="G688" s="9">
        <v>30822</v>
      </c>
      <c r="H688" s="9">
        <v>40360</v>
      </c>
      <c r="I688" s="9" t="s">
        <v>1233</v>
      </c>
      <c r="J688" s="31">
        <v>40502.400000000001</v>
      </c>
      <c r="K688" s="8" t="s">
        <v>1233</v>
      </c>
      <c r="L688" s="28">
        <v>0</v>
      </c>
    </row>
    <row r="689" spans="1:12" x14ac:dyDescent="0.25">
      <c r="A689" s="8">
        <v>688</v>
      </c>
      <c r="B689" s="7" t="s">
        <v>1983</v>
      </c>
      <c r="C689" s="7" t="s">
        <v>795</v>
      </c>
      <c r="D689" s="8" t="s">
        <v>807</v>
      </c>
      <c r="E689" s="7" t="s">
        <v>675</v>
      </c>
      <c r="F689" s="7" t="s">
        <v>1196</v>
      </c>
      <c r="G689" s="9">
        <v>26215</v>
      </c>
      <c r="H689" s="9">
        <v>40389</v>
      </c>
      <c r="I689" s="9" t="s">
        <v>1233</v>
      </c>
      <c r="J689" s="31">
        <v>70044</v>
      </c>
      <c r="K689" s="8">
        <v>5</v>
      </c>
      <c r="L689" s="28">
        <v>0.15</v>
      </c>
    </row>
    <row r="690" spans="1:12" x14ac:dyDescent="0.25">
      <c r="A690" s="8">
        <v>689</v>
      </c>
      <c r="B690" s="7" t="s">
        <v>1984</v>
      </c>
      <c r="C690" s="7" t="s">
        <v>1230</v>
      </c>
      <c r="D690" s="8" t="s">
        <v>807</v>
      </c>
      <c r="E690" s="7" t="s">
        <v>675</v>
      </c>
      <c r="F690" s="7" t="s">
        <v>1196</v>
      </c>
      <c r="G690" s="9">
        <v>31929</v>
      </c>
      <c r="H690" s="9">
        <v>38914</v>
      </c>
      <c r="I690" s="9" t="s">
        <v>1233</v>
      </c>
      <c r="J690" s="31">
        <v>49656</v>
      </c>
      <c r="K690" s="8">
        <v>2</v>
      </c>
      <c r="L690" s="28">
        <v>0.04</v>
      </c>
    </row>
    <row r="691" spans="1:12" x14ac:dyDescent="0.25">
      <c r="A691" s="8">
        <v>690</v>
      </c>
      <c r="B691" s="7" t="s">
        <v>1985</v>
      </c>
      <c r="C691" s="7" t="s">
        <v>1230</v>
      </c>
      <c r="D691" s="8" t="s">
        <v>807</v>
      </c>
      <c r="E691" s="7" t="s">
        <v>675</v>
      </c>
      <c r="F691" s="7" t="s">
        <v>1196</v>
      </c>
      <c r="G691" s="9">
        <v>29341</v>
      </c>
      <c r="H691" s="9">
        <v>36365</v>
      </c>
      <c r="I691" s="9" t="s">
        <v>1233</v>
      </c>
      <c r="J691" s="31">
        <v>23790</v>
      </c>
      <c r="K691" s="8">
        <v>2</v>
      </c>
      <c r="L691" s="28">
        <v>0.04</v>
      </c>
    </row>
    <row r="692" spans="1:12" x14ac:dyDescent="0.25">
      <c r="A692" s="8">
        <v>691</v>
      </c>
      <c r="B692" s="7" t="s">
        <v>1986</v>
      </c>
      <c r="C692" s="7" t="s">
        <v>791</v>
      </c>
      <c r="D692" s="8" t="s">
        <v>807</v>
      </c>
      <c r="E692" s="7" t="s">
        <v>675</v>
      </c>
      <c r="F692" s="7" t="s">
        <v>1197</v>
      </c>
      <c r="G692" s="9">
        <v>22399</v>
      </c>
      <c r="H692" s="9">
        <v>37099</v>
      </c>
      <c r="I692" s="9" t="s">
        <v>1233</v>
      </c>
      <c r="J692" s="31">
        <v>33924</v>
      </c>
      <c r="K692" s="8">
        <v>5</v>
      </c>
      <c r="L692" s="28">
        <v>0.15</v>
      </c>
    </row>
    <row r="693" spans="1:12" x14ac:dyDescent="0.25">
      <c r="A693" s="8">
        <v>692</v>
      </c>
      <c r="B693" s="7" t="s">
        <v>1987</v>
      </c>
      <c r="C693" s="7" t="s">
        <v>795</v>
      </c>
      <c r="D693" s="8" t="s">
        <v>807</v>
      </c>
      <c r="E693" s="7" t="s">
        <v>675</v>
      </c>
      <c r="F693" s="7" t="s">
        <v>1197</v>
      </c>
      <c r="G693" s="9">
        <v>27692</v>
      </c>
      <c r="H693" s="9">
        <v>37453</v>
      </c>
      <c r="I693" s="9" t="s">
        <v>1233</v>
      </c>
      <c r="J693" s="31">
        <v>58908</v>
      </c>
      <c r="K693" s="8">
        <v>4</v>
      </c>
      <c r="L693" s="28">
        <v>0.12</v>
      </c>
    </row>
    <row r="694" spans="1:12" x14ac:dyDescent="0.25">
      <c r="A694" s="8">
        <v>693</v>
      </c>
      <c r="B694" s="7" t="s">
        <v>1988</v>
      </c>
      <c r="C694" s="7" t="s">
        <v>1229</v>
      </c>
      <c r="D694" s="8" t="s">
        <v>807</v>
      </c>
      <c r="E694" s="7" t="s">
        <v>675</v>
      </c>
      <c r="F694" s="7" t="s">
        <v>1196</v>
      </c>
      <c r="G694" s="9">
        <v>27823</v>
      </c>
      <c r="H694" s="9">
        <v>37810</v>
      </c>
      <c r="I694" s="9" t="s">
        <v>1233</v>
      </c>
      <c r="J694" s="31">
        <v>57612</v>
      </c>
      <c r="K694" s="8" t="s">
        <v>1233</v>
      </c>
      <c r="L694" s="28">
        <v>0</v>
      </c>
    </row>
    <row r="695" spans="1:12" x14ac:dyDescent="0.25">
      <c r="A695" s="8">
        <v>694</v>
      </c>
      <c r="B695" s="7" t="s">
        <v>1989</v>
      </c>
      <c r="C695" s="7" t="s">
        <v>792</v>
      </c>
      <c r="D695" s="8" t="s">
        <v>807</v>
      </c>
      <c r="E695" s="7" t="s">
        <v>675</v>
      </c>
      <c r="F695" s="7" t="s">
        <v>1197</v>
      </c>
      <c r="G695" s="9">
        <v>28454</v>
      </c>
      <c r="H695" s="9">
        <v>39283</v>
      </c>
      <c r="I695" s="9" t="s">
        <v>1233</v>
      </c>
      <c r="J695" s="31">
        <v>29976</v>
      </c>
      <c r="K695" s="8" t="s">
        <v>1233</v>
      </c>
      <c r="L695" s="28">
        <v>0</v>
      </c>
    </row>
    <row r="696" spans="1:12" x14ac:dyDescent="0.25">
      <c r="A696" s="8">
        <v>695</v>
      </c>
      <c r="B696" s="7" t="s">
        <v>1990</v>
      </c>
      <c r="C696" s="7" t="s">
        <v>794</v>
      </c>
      <c r="D696" s="8" t="s">
        <v>807</v>
      </c>
      <c r="E696" s="7" t="s">
        <v>675</v>
      </c>
      <c r="F696" s="7" t="s">
        <v>1197</v>
      </c>
      <c r="G696" s="9">
        <v>28890</v>
      </c>
      <c r="H696" s="9">
        <v>40018</v>
      </c>
      <c r="I696" s="9" t="s">
        <v>1233</v>
      </c>
      <c r="J696" s="31">
        <v>41988</v>
      </c>
      <c r="K696" s="8" t="s">
        <v>1233</v>
      </c>
      <c r="L696" s="28">
        <v>0</v>
      </c>
    </row>
    <row r="697" spans="1:12" x14ac:dyDescent="0.25">
      <c r="A697" s="8">
        <v>696</v>
      </c>
      <c r="B697" s="7" t="s">
        <v>1991</v>
      </c>
      <c r="C697" s="7" t="s">
        <v>793</v>
      </c>
      <c r="D697" s="8" t="s">
        <v>807</v>
      </c>
      <c r="E697" s="7" t="s">
        <v>675</v>
      </c>
      <c r="F697" s="7" t="s">
        <v>1197</v>
      </c>
      <c r="G697" s="9">
        <v>31815</v>
      </c>
      <c r="H697" s="9">
        <v>41125</v>
      </c>
      <c r="I697" s="9" t="s">
        <v>1233</v>
      </c>
      <c r="J697" s="31">
        <v>84360</v>
      </c>
      <c r="K697" s="8" t="s">
        <v>1233</v>
      </c>
      <c r="L697" s="28">
        <v>0</v>
      </c>
    </row>
    <row r="698" spans="1:12" x14ac:dyDescent="0.25">
      <c r="A698" s="8">
        <v>697</v>
      </c>
      <c r="B698" s="7" t="s">
        <v>1992</v>
      </c>
      <c r="C698" s="7" t="s">
        <v>1228</v>
      </c>
      <c r="D698" s="8" t="s">
        <v>807</v>
      </c>
      <c r="E698" s="7" t="s">
        <v>675</v>
      </c>
      <c r="F698" s="7" t="s">
        <v>1196</v>
      </c>
      <c r="G698" s="9">
        <v>29495</v>
      </c>
      <c r="H698" s="9">
        <v>40393</v>
      </c>
      <c r="I698" s="9" t="s">
        <v>1233</v>
      </c>
      <c r="J698" s="31">
        <v>50124</v>
      </c>
      <c r="K698" s="8">
        <v>5</v>
      </c>
      <c r="L698" s="28">
        <v>0.15</v>
      </c>
    </row>
    <row r="699" spans="1:12" x14ac:dyDescent="0.25">
      <c r="A699" s="8">
        <v>698</v>
      </c>
      <c r="B699" s="7" t="s">
        <v>1993</v>
      </c>
      <c r="C699" s="7" t="s">
        <v>1230</v>
      </c>
      <c r="D699" s="8" t="s">
        <v>807</v>
      </c>
      <c r="E699" s="7" t="s">
        <v>675</v>
      </c>
      <c r="F699" s="7" t="s">
        <v>1197</v>
      </c>
      <c r="G699" s="9">
        <v>26565</v>
      </c>
      <c r="H699" s="9">
        <v>40410</v>
      </c>
      <c r="I699" s="9" t="s">
        <v>1233</v>
      </c>
      <c r="J699" s="31">
        <v>45726</v>
      </c>
      <c r="K699" s="8">
        <v>2</v>
      </c>
      <c r="L699" s="28">
        <v>0.04</v>
      </c>
    </row>
    <row r="700" spans="1:12" x14ac:dyDescent="0.25">
      <c r="A700" s="8">
        <v>699</v>
      </c>
      <c r="B700" s="7" t="s">
        <v>1994</v>
      </c>
      <c r="C700" s="7" t="s">
        <v>794</v>
      </c>
      <c r="D700" s="8" t="s">
        <v>807</v>
      </c>
      <c r="E700" s="7" t="s">
        <v>675</v>
      </c>
      <c r="F700" s="7" t="s">
        <v>1196</v>
      </c>
      <c r="G700" s="9">
        <v>28081</v>
      </c>
      <c r="H700" s="9">
        <v>40420</v>
      </c>
      <c r="I700" s="9" t="s">
        <v>1233</v>
      </c>
      <c r="J700" s="31">
        <v>38028</v>
      </c>
      <c r="K700" s="8">
        <v>4</v>
      </c>
      <c r="L700" s="28">
        <v>0.12</v>
      </c>
    </row>
    <row r="701" spans="1:12" x14ac:dyDescent="0.25">
      <c r="A701" s="8">
        <v>700</v>
      </c>
      <c r="B701" s="7" t="s">
        <v>1995</v>
      </c>
      <c r="C701" s="7" t="s">
        <v>1229</v>
      </c>
      <c r="D701" s="8" t="s">
        <v>807</v>
      </c>
      <c r="E701" s="7" t="s">
        <v>675</v>
      </c>
      <c r="F701" s="7" t="s">
        <v>1196</v>
      </c>
      <c r="G701" s="9">
        <v>25734</v>
      </c>
      <c r="H701" s="9">
        <v>36025</v>
      </c>
      <c r="I701" s="9" t="s">
        <v>1233</v>
      </c>
      <c r="J701" s="31">
        <v>77364</v>
      </c>
      <c r="K701" s="8">
        <v>5</v>
      </c>
      <c r="L701" s="28">
        <v>0.15</v>
      </c>
    </row>
    <row r="702" spans="1:12" x14ac:dyDescent="0.25">
      <c r="A702" s="8">
        <v>701</v>
      </c>
      <c r="B702" s="7" t="s">
        <v>1996</v>
      </c>
      <c r="C702" s="7" t="s">
        <v>793</v>
      </c>
      <c r="D702" s="8" t="s">
        <v>807</v>
      </c>
      <c r="E702" s="7" t="s">
        <v>675</v>
      </c>
      <c r="F702" s="7" t="s">
        <v>1196</v>
      </c>
      <c r="G702" s="9">
        <v>26421</v>
      </c>
      <c r="H702" s="9">
        <v>37495</v>
      </c>
      <c r="I702" s="9">
        <v>38212</v>
      </c>
      <c r="J702" s="31">
        <v>72360</v>
      </c>
      <c r="K702" s="8">
        <v>2</v>
      </c>
      <c r="L702" s="28">
        <v>0.04</v>
      </c>
    </row>
    <row r="703" spans="1:12" x14ac:dyDescent="0.25">
      <c r="A703" s="8">
        <v>702</v>
      </c>
      <c r="B703" s="7" t="s">
        <v>1997</v>
      </c>
      <c r="C703" s="7" t="s">
        <v>794</v>
      </c>
      <c r="D703" s="8" t="s">
        <v>807</v>
      </c>
      <c r="E703" s="7" t="s">
        <v>675</v>
      </c>
      <c r="F703" s="7" t="s">
        <v>1196</v>
      </c>
      <c r="G703" s="9">
        <v>28972</v>
      </c>
      <c r="H703" s="9">
        <v>39679</v>
      </c>
      <c r="I703" s="9" t="s">
        <v>1233</v>
      </c>
      <c r="J703" s="31">
        <v>27384</v>
      </c>
      <c r="K703" s="8">
        <v>5</v>
      </c>
      <c r="L703" s="28">
        <v>0.15</v>
      </c>
    </row>
    <row r="704" spans="1:12" x14ac:dyDescent="0.25">
      <c r="A704" s="8">
        <v>703</v>
      </c>
      <c r="B704" s="7" t="s">
        <v>1998</v>
      </c>
      <c r="C704" s="7" t="s">
        <v>793</v>
      </c>
      <c r="D704" s="8" t="s">
        <v>807</v>
      </c>
      <c r="E704" s="7" t="s">
        <v>675</v>
      </c>
      <c r="F704" s="7" t="s">
        <v>1197</v>
      </c>
      <c r="G704" s="9">
        <v>29972</v>
      </c>
      <c r="H704" s="9">
        <v>39719</v>
      </c>
      <c r="I704" s="9" t="s">
        <v>1233</v>
      </c>
      <c r="J704" s="31">
        <v>28008</v>
      </c>
      <c r="K704" s="8">
        <v>4</v>
      </c>
      <c r="L704" s="28">
        <v>0.12</v>
      </c>
    </row>
    <row r="705" spans="1:12" x14ac:dyDescent="0.25">
      <c r="A705" s="8">
        <v>704</v>
      </c>
      <c r="B705" s="7" t="s">
        <v>1999</v>
      </c>
      <c r="C705" s="7" t="s">
        <v>1230</v>
      </c>
      <c r="D705" s="8" t="s">
        <v>807</v>
      </c>
      <c r="E705" s="7" t="s">
        <v>675</v>
      </c>
      <c r="F705" s="7" t="s">
        <v>1196</v>
      </c>
      <c r="G705" s="9">
        <v>27454</v>
      </c>
      <c r="H705" s="9">
        <v>40800</v>
      </c>
      <c r="I705" s="9" t="s">
        <v>1233</v>
      </c>
      <c r="J705" s="31">
        <v>74976</v>
      </c>
      <c r="K705" s="8">
        <v>5</v>
      </c>
      <c r="L705" s="28">
        <v>0.15</v>
      </c>
    </row>
    <row r="706" spans="1:12" x14ac:dyDescent="0.25">
      <c r="A706" s="8">
        <v>705</v>
      </c>
      <c r="B706" s="7" t="s">
        <v>2000</v>
      </c>
      <c r="C706" s="7" t="s">
        <v>1228</v>
      </c>
      <c r="D706" s="8" t="s">
        <v>807</v>
      </c>
      <c r="E706" s="7" t="s">
        <v>675</v>
      </c>
      <c r="F706" s="7" t="s">
        <v>1196</v>
      </c>
      <c r="G706" s="9">
        <v>30256</v>
      </c>
      <c r="H706" s="9">
        <v>40811</v>
      </c>
      <c r="I706" s="9" t="s">
        <v>1233</v>
      </c>
      <c r="J706" s="31">
        <v>73360.800000000003</v>
      </c>
      <c r="K706" s="8">
        <v>4</v>
      </c>
      <c r="L706" s="28">
        <v>0.12</v>
      </c>
    </row>
    <row r="707" spans="1:12" x14ac:dyDescent="0.25">
      <c r="A707" s="8">
        <v>706</v>
      </c>
      <c r="B707" s="7" t="s">
        <v>2001</v>
      </c>
      <c r="C707" s="7" t="s">
        <v>1228</v>
      </c>
      <c r="D707" s="8" t="s">
        <v>807</v>
      </c>
      <c r="E707" s="7" t="s">
        <v>675</v>
      </c>
      <c r="F707" s="7" t="s">
        <v>1197</v>
      </c>
      <c r="G707" s="9">
        <v>31560</v>
      </c>
      <c r="H707" s="9">
        <v>39343</v>
      </c>
      <c r="I707" s="9" t="s">
        <v>1233</v>
      </c>
      <c r="J707" s="31">
        <v>27600</v>
      </c>
      <c r="K707" s="8">
        <v>4</v>
      </c>
      <c r="L707" s="28">
        <v>0.12</v>
      </c>
    </row>
    <row r="708" spans="1:12" x14ac:dyDescent="0.25">
      <c r="A708" s="8">
        <v>707</v>
      </c>
      <c r="B708" s="7" t="s">
        <v>2002</v>
      </c>
      <c r="C708" s="7" t="s">
        <v>793</v>
      </c>
      <c r="D708" s="8" t="s">
        <v>807</v>
      </c>
      <c r="E708" s="7" t="s">
        <v>675</v>
      </c>
      <c r="F708" s="7" t="s">
        <v>1197</v>
      </c>
      <c r="G708" s="9">
        <v>26769</v>
      </c>
      <c r="H708" s="9">
        <v>40451</v>
      </c>
      <c r="I708" s="9" t="s">
        <v>1233</v>
      </c>
      <c r="J708" s="31">
        <v>105396</v>
      </c>
      <c r="K708" s="8">
        <v>2</v>
      </c>
      <c r="L708" s="28">
        <v>0.04</v>
      </c>
    </row>
    <row r="709" spans="1:12" x14ac:dyDescent="0.25">
      <c r="A709" s="8">
        <v>708</v>
      </c>
      <c r="B709" s="7" t="s">
        <v>2003</v>
      </c>
      <c r="C709" s="7" t="s">
        <v>792</v>
      </c>
      <c r="D709" s="8" t="s">
        <v>807</v>
      </c>
      <c r="E709" s="7" t="s">
        <v>675</v>
      </c>
      <c r="F709" s="7" t="s">
        <v>1197</v>
      </c>
      <c r="G709" s="9">
        <v>21962</v>
      </c>
      <c r="H709" s="9">
        <v>36053</v>
      </c>
      <c r="I709" s="9" t="s">
        <v>1233</v>
      </c>
      <c r="J709" s="31">
        <v>55326</v>
      </c>
      <c r="K709" s="8">
        <v>5</v>
      </c>
      <c r="L709" s="28">
        <v>0.15</v>
      </c>
    </row>
    <row r="710" spans="1:12" x14ac:dyDescent="0.25">
      <c r="A710" s="8">
        <v>709</v>
      </c>
      <c r="B710" s="7" t="s">
        <v>2004</v>
      </c>
      <c r="C710" s="7" t="s">
        <v>792</v>
      </c>
      <c r="D710" s="8" t="s">
        <v>807</v>
      </c>
      <c r="E710" s="7" t="s">
        <v>675</v>
      </c>
      <c r="F710" s="7" t="s">
        <v>1196</v>
      </c>
      <c r="G710" s="9">
        <v>25902</v>
      </c>
      <c r="H710" s="9">
        <v>37141</v>
      </c>
      <c r="I710" s="9">
        <v>39561</v>
      </c>
      <c r="J710" s="31">
        <v>30636</v>
      </c>
      <c r="K710" s="8" t="s">
        <v>1233</v>
      </c>
      <c r="L710" s="28">
        <v>0</v>
      </c>
    </row>
    <row r="711" spans="1:12" x14ac:dyDescent="0.25">
      <c r="A711" s="8">
        <v>710</v>
      </c>
      <c r="B711" s="7" t="s">
        <v>2005</v>
      </c>
      <c r="C711" s="7" t="s">
        <v>794</v>
      </c>
      <c r="D711" s="8" t="s">
        <v>807</v>
      </c>
      <c r="E711" s="7" t="s">
        <v>675</v>
      </c>
      <c r="F711" s="7" t="s">
        <v>1196</v>
      </c>
      <c r="G711" s="9">
        <v>32848</v>
      </c>
      <c r="H711" s="9">
        <v>40477</v>
      </c>
      <c r="I711" s="9" t="s">
        <v>1233</v>
      </c>
      <c r="J711" s="31">
        <v>32556</v>
      </c>
      <c r="K711" s="8">
        <v>5</v>
      </c>
      <c r="L711" s="28">
        <v>0.15</v>
      </c>
    </row>
    <row r="712" spans="1:12" x14ac:dyDescent="0.25">
      <c r="A712" s="8">
        <v>711</v>
      </c>
      <c r="B712" s="7" t="s">
        <v>2006</v>
      </c>
      <c r="C712" s="7" t="s">
        <v>793</v>
      </c>
      <c r="D712" s="8" t="s">
        <v>807</v>
      </c>
      <c r="E712" s="7" t="s">
        <v>675</v>
      </c>
      <c r="F712" s="7" t="s">
        <v>1197</v>
      </c>
      <c r="G712" s="9">
        <v>25233</v>
      </c>
      <c r="H712" s="9">
        <v>36080</v>
      </c>
      <c r="I712" s="9" t="s">
        <v>1233</v>
      </c>
      <c r="J712" s="31">
        <v>58092</v>
      </c>
      <c r="K712" s="8">
        <v>5</v>
      </c>
      <c r="L712" s="28">
        <v>0.15</v>
      </c>
    </row>
    <row r="713" spans="1:12" x14ac:dyDescent="0.25">
      <c r="A713" s="8">
        <v>712</v>
      </c>
      <c r="B713" s="7" t="s">
        <v>2007</v>
      </c>
      <c r="C713" s="7" t="s">
        <v>1229</v>
      </c>
      <c r="D713" s="8" t="s">
        <v>807</v>
      </c>
      <c r="E713" s="7" t="s">
        <v>675</v>
      </c>
      <c r="F713" s="7" t="s">
        <v>1197</v>
      </c>
      <c r="G713" s="9">
        <v>28184</v>
      </c>
      <c r="H713" s="9">
        <v>36458</v>
      </c>
      <c r="I713" s="9" t="s">
        <v>1233</v>
      </c>
      <c r="J713" s="31">
        <v>39043.199999999997</v>
      </c>
      <c r="K713" s="8">
        <v>2</v>
      </c>
      <c r="L713" s="28">
        <v>0.04</v>
      </c>
    </row>
    <row r="714" spans="1:12" x14ac:dyDescent="0.25">
      <c r="A714" s="8">
        <v>713</v>
      </c>
      <c r="B714" s="7" t="s">
        <v>2008</v>
      </c>
      <c r="C714" s="7" t="s">
        <v>796</v>
      </c>
      <c r="D714" s="8" t="s">
        <v>807</v>
      </c>
      <c r="E714" s="7" t="s">
        <v>675</v>
      </c>
      <c r="F714" s="7" t="s">
        <v>1197</v>
      </c>
      <c r="G714" s="9">
        <v>29410</v>
      </c>
      <c r="H714" s="9">
        <v>36462</v>
      </c>
      <c r="I714" s="9" t="s">
        <v>1233</v>
      </c>
      <c r="J714" s="31">
        <v>31422</v>
      </c>
      <c r="K714" s="8">
        <v>5</v>
      </c>
      <c r="L714" s="28">
        <v>0.15</v>
      </c>
    </row>
    <row r="715" spans="1:12" x14ac:dyDescent="0.25">
      <c r="A715" s="8">
        <v>714</v>
      </c>
      <c r="B715" s="7" t="s">
        <v>2009</v>
      </c>
      <c r="C715" s="7" t="s">
        <v>796</v>
      </c>
      <c r="D715" s="8" t="s">
        <v>807</v>
      </c>
      <c r="E715" s="7" t="s">
        <v>675</v>
      </c>
      <c r="F715" s="7" t="s">
        <v>1196</v>
      </c>
      <c r="G715" s="9">
        <v>29346</v>
      </c>
      <c r="H715" s="9">
        <v>39722</v>
      </c>
      <c r="I715" s="9" t="s">
        <v>1233</v>
      </c>
      <c r="J715" s="31">
        <v>53436</v>
      </c>
      <c r="K715" s="8">
        <v>2</v>
      </c>
      <c r="L715" s="28">
        <v>0.04</v>
      </c>
    </row>
    <row r="716" spans="1:12" x14ac:dyDescent="0.25">
      <c r="A716" s="8">
        <v>715</v>
      </c>
      <c r="B716" s="7" t="s">
        <v>2010</v>
      </c>
      <c r="C716" s="7" t="s">
        <v>796</v>
      </c>
      <c r="D716" s="8" t="s">
        <v>807</v>
      </c>
      <c r="E716" s="7" t="s">
        <v>675</v>
      </c>
      <c r="F716" s="7" t="s">
        <v>1196</v>
      </c>
      <c r="G716" s="9">
        <v>27801</v>
      </c>
      <c r="H716" s="9">
        <v>39742</v>
      </c>
      <c r="I716" s="9" t="s">
        <v>1233</v>
      </c>
      <c r="J716" s="31">
        <v>44812.800000000003</v>
      </c>
      <c r="K716" s="8">
        <v>2</v>
      </c>
      <c r="L716" s="28">
        <v>0.04</v>
      </c>
    </row>
    <row r="717" spans="1:12" x14ac:dyDescent="0.25">
      <c r="A717" s="8">
        <v>716</v>
      </c>
      <c r="B717" s="7" t="s">
        <v>2011</v>
      </c>
      <c r="C717" s="7" t="s">
        <v>796</v>
      </c>
      <c r="D717" s="8" t="s">
        <v>807</v>
      </c>
      <c r="E717" s="7" t="s">
        <v>675</v>
      </c>
      <c r="F717" s="7" t="s">
        <v>1197</v>
      </c>
      <c r="G717" s="9">
        <v>28511</v>
      </c>
      <c r="H717" s="9">
        <v>39728</v>
      </c>
      <c r="I717" s="9" t="s">
        <v>1233</v>
      </c>
      <c r="J717" s="31">
        <v>98844</v>
      </c>
      <c r="K717" s="8">
        <v>5</v>
      </c>
      <c r="L717" s="28">
        <v>0.15</v>
      </c>
    </row>
    <row r="718" spans="1:12" x14ac:dyDescent="0.25">
      <c r="A718" s="8">
        <v>717</v>
      </c>
      <c r="B718" s="7" t="s">
        <v>2012</v>
      </c>
      <c r="C718" s="7" t="s">
        <v>796</v>
      </c>
      <c r="D718" s="8" t="s">
        <v>807</v>
      </c>
      <c r="E718" s="7" t="s">
        <v>675</v>
      </c>
      <c r="F718" s="7" t="s">
        <v>1197</v>
      </c>
      <c r="G718" s="9">
        <v>29102</v>
      </c>
      <c r="H718" s="9">
        <v>39728</v>
      </c>
      <c r="I718" s="9" t="s">
        <v>1233</v>
      </c>
      <c r="J718" s="31">
        <v>103248</v>
      </c>
      <c r="K718" s="8">
        <v>5</v>
      </c>
      <c r="L718" s="28">
        <v>0.15</v>
      </c>
    </row>
    <row r="719" spans="1:12" x14ac:dyDescent="0.25">
      <c r="A719" s="8">
        <v>718</v>
      </c>
      <c r="B719" s="7" t="s">
        <v>2013</v>
      </c>
      <c r="C719" s="7" t="s">
        <v>796</v>
      </c>
      <c r="D719" s="8" t="s">
        <v>807</v>
      </c>
      <c r="E719" s="7" t="s">
        <v>675</v>
      </c>
      <c r="F719" s="7" t="s">
        <v>1196</v>
      </c>
      <c r="G719" s="9">
        <v>27036</v>
      </c>
      <c r="H719" s="9">
        <v>39768</v>
      </c>
      <c r="I719" s="9" t="s">
        <v>1233</v>
      </c>
      <c r="J719" s="31">
        <v>76332</v>
      </c>
      <c r="K719" s="8">
        <v>5</v>
      </c>
      <c r="L719" s="28">
        <v>0.15</v>
      </c>
    </row>
    <row r="720" spans="1:12" x14ac:dyDescent="0.25">
      <c r="A720" s="8">
        <v>719</v>
      </c>
      <c r="B720" s="7" t="s">
        <v>2014</v>
      </c>
      <c r="C720" s="7" t="s">
        <v>796</v>
      </c>
      <c r="D720" s="8" t="s">
        <v>807</v>
      </c>
      <c r="E720" s="7" t="s">
        <v>675</v>
      </c>
      <c r="F720" s="7" t="s">
        <v>1197</v>
      </c>
      <c r="G720" s="9">
        <v>30364</v>
      </c>
      <c r="H720" s="9">
        <v>40867</v>
      </c>
      <c r="I720" s="9" t="s">
        <v>1233</v>
      </c>
      <c r="J720" s="31">
        <v>69000</v>
      </c>
      <c r="K720" s="8">
        <v>1</v>
      </c>
      <c r="L720" s="28">
        <v>0</v>
      </c>
    </row>
    <row r="721" spans="1:12" x14ac:dyDescent="0.25">
      <c r="A721" s="8">
        <v>720</v>
      </c>
      <c r="B721" s="7" t="s">
        <v>2015</v>
      </c>
      <c r="C721" s="7" t="s">
        <v>796</v>
      </c>
      <c r="D721" s="8" t="s">
        <v>807</v>
      </c>
      <c r="E721" s="7" t="s">
        <v>675</v>
      </c>
      <c r="F721" s="7" t="s">
        <v>1196</v>
      </c>
      <c r="G721" s="9">
        <v>25844</v>
      </c>
      <c r="H721" s="9">
        <v>41226</v>
      </c>
      <c r="I721" s="9" t="s">
        <v>1233</v>
      </c>
      <c r="J721" s="31">
        <v>38592</v>
      </c>
      <c r="K721" s="8" t="s">
        <v>1233</v>
      </c>
      <c r="L721" s="28">
        <v>0</v>
      </c>
    </row>
    <row r="722" spans="1:12" x14ac:dyDescent="0.25">
      <c r="A722" s="8">
        <v>721</v>
      </c>
      <c r="B722" s="7" t="s">
        <v>2016</v>
      </c>
      <c r="C722" s="7" t="s">
        <v>1228</v>
      </c>
      <c r="D722" s="8" t="s">
        <v>807</v>
      </c>
      <c r="E722" s="7" t="s">
        <v>675</v>
      </c>
      <c r="F722" s="7" t="s">
        <v>1196</v>
      </c>
      <c r="G722" s="9">
        <v>26337</v>
      </c>
      <c r="H722" s="9">
        <v>39399</v>
      </c>
      <c r="I722" s="9">
        <v>40558</v>
      </c>
      <c r="J722" s="31">
        <v>104664</v>
      </c>
      <c r="K722" s="8">
        <v>1</v>
      </c>
      <c r="L722" s="28">
        <v>0</v>
      </c>
    </row>
    <row r="723" spans="1:12" x14ac:dyDescent="0.25">
      <c r="A723" s="8">
        <v>722</v>
      </c>
      <c r="B723" s="7" t="s">
        <v>2017</v>
      </c>
      <c r="C723" s="7" t="s">
        <v>1228</v>
      </c>
      <c r="D723" s="8" t="s">
        <v>807</v>
      </c>
      <c r="E723" s="7" t="s">
        <v>675</v>
      </c>
      <c r="F723" s="7" t="s">
        <v>1196</v>
      </c>
      <c r="G723" s="9">
        <v>26042</v>
      </c>
      <c r="H723" s="9">
        <v>36843</v>
      </c>
      <c r="I723" s="9" t="s">
        <v>1233</v>
      </c>
      <c r="J723" s="31">
        <v>57156</v>
      </c>
      <c r="K723" s="8" t="s">
        <v>1233</v>
      </c>
      <c r="L723" s="28">
        <v>0</v>
      </c>
    </row>
    <row r="724" spans="1:12" x14ac:dyDescent="0.25">
      <c r="A724" s="8">
        <v>723</v>
      </c>
      <c r="B724" s="7" t="s">
        <v>2018</v>
      </c>
      <c r="C724" s="7" t="s">
        <v>1228</v>
      </c>
      <c r="D724" s="8" t="s">
        <v>807</v>
      </c>
      <c r="E724" s="7" t="s">
        <v>675</v>
      </c>
      <c r="F724" s="7" t="s">
        <v>1197</v>
      </c>
      <c r="G724" s="9">
        <v>27873</v>
      </c>
      <c r="H724" s="9">
        <v>41262</v>
      </c>
      <c r="I724" s="9" t="s">
        <v>1233</v>
      </c>
      <c r="J724" s="31">
        <v>71388</v>
      </c>
      <c r="K724" s="8">
        <v>3</v>
      </c>
      <c r="L724" s="28">
        <v>0.08</v>
      </c>
    </row>
    <row r="725" spans="1:12" x14ac:dyDescent="0.25">
      <c r="A725" s="8">
        <v>724</v>
      </c>
      <c r="B725" s="7" t="s">
        <v>2019</v>
      </c>
      <c r="C725" s="7" t="s">
        <v>1231</v>
      </c>
      <c r="D725" s="8" t="s">
        <v>807</v>
      </c>
      <c r="E725" s="7" t="s">
        <v>675</v>
      </c>
      <c r="F725" s="7" t="s">
        <v>1196</v>
      </c>
      <c r="G725" s="9">
        <v>32154</v>
      </c>
      <c r="H725" s="9">
        <v>39784</v>
      </c>
      <c r="I725" s="9" t="s">
        <v>1233</v>
      </c>
      <c r="J725" s="31">
        <v>83412</v>
      </c>
      <c r="K725" s="8">
        <v>5</v>
      </c>
      <c r="L725" s="28">
        <v>0.15</v>
      </c>
    </row>
    <row r="726" spans="1:12" x14ac:dyDescent="0.25">
      <c r="A726" s="8">
        <v>725</v>
      </c>
      <c r="B726" s="7" t="s">
        <v>2020</v>
      </c>
      <c r="C726" s="7" t="s">
        <v>1228</v>
      </c>
      <c r="D726" s="8" t="s">
        <v>807</v>
      </c>
      <c r="E726" s="7" t="s">
        <v>675</v>
      </c>
      <c r="F726" s="7" t="s">
        <v>1197</v>
      </c>
      <c r="G726" s="9">
        <v>27856</v>
      </c>
      <c r="H726" s="9">
        <v>39435</v>
      </c>
      <c r="I726" s="9" t="s">
        <v>1233</v>
      </c>
      <c r="J726" s="31">
        <v>77736</v>
      </c>
      <c r="K726" s="8">
        <v>5</v>
      </c>
      <c r="L726" s="28">
        <v>0.15</v>
      </c>
    </row>
    <row r="727" spans="1:12" x14ac:dyDescent="0.25">
      <c r="A727" s="8">
        <v>726</v>
      </c>
      <c r="B727" s="7" t="s">
        <v>2021</v>
      </c>
      <c r="C727" s="7" t="s">
        <v>794</v>
      </c>
      <c r="D727" s="8" t="s">
        <v>807</v>
      </c>
      <c r="E727" s="7" t="s">
        <v>675</v>
      </c>
      <c r="F727" s="7" t="s">
        <v>1196</v>
      </c>
      <c r="G727" s="9">
        <v>27144</v>
      </c>
      <c r="H727" s="9">
        <v>39063</v>
      </c>
      <c r="I727" s="9" t="s">
        <v>1233</v>
      </c>
      <c r="J727" s="31">
        <v>103584</v>
      </c>
      <c r="K727" s="8">
        <v>4</v>
      </c>
      <c r="L727" s="28">
        <v>0.12</v>
      </c>
    </row>
    <row r="728" spans="1:12" x14ac:dyDescent="0.25">
      <c r="A728" s="8">
        <v>727</v>
      </c>
      <c r="B728" s="7" t="s">
        <v>2022</v>
      </c>
      <c r="C728" s="7" t="s">
        <v>1229</v>
      </c>
      <c r="D728" s="8" t="s">
        <v>807</v>
      </c>
      <c r="E728" s="7" t="s">
        <v>675</v>
      </c>
      <c r="F728" s="7" t="s">
        <v>1196</v>
      </c>
      <c r="G728" s="9">
        <v>30794</v>
      </c>
      <c r="H728" s="9">
        <v>38328</v>
      </c>
      <c r="I728" s="9" t="s">
        <v>1233</v>
      </c>
      <c r="J728" s="31">
        <v>57936</v>
      </c>
      <c r="K728" s="8">
        <v>4</v>
      </c>
      <c r="L728" s="28">
        <v>0.12</v>
      </c>
    </row>
    <row r="729" spans="1:12" x14ac:dyDescent="0.25">
      <c r="A729" s="8">
        <v>728</v>
      </c>
      <c r="B729" s="7" t="s">
        <v>2023</v>
      </c>
      <c r="C729" s="7" t="s">
        <v>1230</v>
      </c>
      <c r="D729" s="8" t="s">
        <v>807</v>
      </c>
      <c r="E729" s="7" t="s">
        <v>675</v>
      </c>
      <c r="F729" s="7" t="s">
        <v>1196</v>
      </c>
      <c r="G729" s="9">
        <v>27820</v>
      </c>
      <c r="H729" s="9">
        <v>38347</v>
      </c>
      <c r="I729" s="9" t="s">
        <v>1233</v>
      </c>
      <c r="J729" s="31">
        <v>97608</v>
      </c>
      <c r="K729" s="8">
        <v>2</v>
      </c>
      <c r="L729" s="28">
        <v>0.04</v>
      </c>
    </row>
    <row r="730" spans="1:12" x14ac:dyDescent="0.25">
      <c r="A730" s="8">
        <v>729</v>
      </c>
      <c r="B730" s="7" t="s">
        <v>2024</v>
      </c>
      <c r="C730" s="7" t="s">
        <v>792</v>
      </c>
      <c r="D730" s="8" t="s">
        <v>807</v>
      </c>
      <c r="E730" s="7" t="s">
        <v>675</v>
      </c>
      <c r="F730" s="7" t="s">
        <v>1196</v>
      </c>
      <c r="G730" s="9">
        <v>30476</v>
      </c>
      <c r="H730" s="9">
        <v>39441</v>
      </c>
      <c r="I730" s="9" t="s">
        <v>1233</v>
      </c>
      <c r="J730" s="31">
        <v>82632</v>
      </c>
      <c r="K730" s="8">
        <v>2</v>
      </c>
      <c r="L730" s="28">
        <v>0.04</v>
      </c>
    </row>
    <row r="731" spans="1:12" x14ac:dyDescent="0.25">
      <c r="A731" s="8">
        <v>730</v>
      </c>
      <c r="B731" s="7" t="s">
        <v>2025</v>
      </c>
      <c r="C731" s="7" t="s">
        <v>1229</v>
      </c>
      <c r="D731" s="8" t="s">
        <v>807</v>
      </c>
      <c r="E731" s="7" t="s">
        <v>675</v>
      </c>
      <c r="F731" s="7" t="s">
        <v>1197</v>
      </c>
      <c r="G731" s="9">
        <v>29110</v>
      </c>
      <c r="H731" s="9">
        <v>40523</v>
      </c>
      <c r="I731" s="9" t="s">
        <v>1233</v>
      </c>
      <c r="J731" s="31">
        <v>55884</v>
      </c>
      <c r="K731" s="8">
        <v>4</v>
      </c>
      <c r="L731" s="28">
        <v>0.12</v>
      </c>
    </row>
    <row r="732" spans="1:12" x14ac:dyDescent="0.25">
      <c r="A732" s="8">
        <v>731</v>
      </c>
      <c r="B732" s="7" t="s">
        <v>2026</v>
      </c>
      <c r="C732" s="7" t="s">
        <v>1231</v>
      </c>
      <c r="D732" s="8" t="s">
        <v>807</v>
      </c>
      <c r="E732" s="7" t="s">
        <v>675</v>
      </c>
      <c r="F732" s="7" t="s">
        <v>1196</v>
      </c>
      <c r="G732" s="13">
        <v>26255</v>
      </c>
      <c r="H732" s="13">
        <v>40536</v>
      </c>
      <c r="I732" s="9" t="s">
        <v>1233</v>
      </c>
      <c r="J732" s="31">
        <v>84876</v>
      </c>
      <c r="K732" s="8">
        <v>1</v>
      </c>
      <c r="L732" s="28">
        <v>0</v>
      </c>
    </row>
    <row r="733" spans="1:12" x14ac:dyDescent="0.25">
      <c r="A733" s="8">
        <v>732</v>
      </c>
      <c r="B733" s="7" t="s">
        <v>2027</v>
      </c>
      <c r="C733" s="7" t="s">
        <v>793</v>
      </c>
      <c r="D733" s="8" t="s">
        <v>807</v>
      </c>
      <c r="E733" s="7" t="s">
        <v>770</v>
      </c>
      <c r="F733" s="7" t="s">
        <v>1196</v>
      </c>
      <c r="G733" s="9">
        <v>29587</v>
      </c>
      <c r="H733" s="9">
        <v>37684</v>
      </c>
      <c r="I733" s="9" t="s">
        <v>1233</v>
      </c>
      <c r="J733" s="31">
        <v>51360</v>
      </c>
      <c r="K733" s="8">
        <v>5</v>
      </c>
      <c r="L733" s="28">
        <v>0.15</v>
      </c>
    </row>
    <row r="734" spans="1:12" x14ac:dyDescent="0.25">
      <c r="A734" s="8">
        <v>733</v>
      </c>
      <c r="B734" s="7" t="s">
        <v>2028</v>
      </c>
      <c r="C734" s="7" t="s">
        <v>795</v>
      </c>
      <c r="D734" s="8" t="s">
        <v>807</v>
      </c>
      <c r="E734" s="7" t="s">
        <v>770</v>
      </c>
      <c r="F734" s="7" t="s">
        <v>1197</v>
      </c>
      <c r="G734" s="9">
        <v>26484</v>
      </c>
      <c r="H734" s="9">
        <v>36991</v>
      </c>
      <c r="I734" s="9" t="s">
        <v>1233</v>
      </c>
      <c r="J734" s="31">
        <v>76404</v>
      </c>
      <c r="K734" s="8">
        <v>5</v>
      </c>
      <c r="L734" s="28">
        <v>0.15</v>
      </c>
    </row>
    <row r="735" spans="1:12" x14ac:dyDescent="0.25">
      <c r="A735" s="8">
        <v>734</v>
      </c>
      <c r="B735" s="7" t="s">
        <v>2029</v>
      </c>
      <c r="C735" s="7" t="s">
        <v>1229</v>
      </c>
      <c r="D735" s="8" t="s">
        <v>807</v>
      </c>
      <c r="E735" s="7" t="s">
        <v>770</v>
      </c>
      <c r="F735" s="7" t="s">
        <v>1197</v>
      </c>
      <c r="G735" s="9">
        <v>27961</v>
      </c>
      <c r="H735" s="9">
        <v>40692</v>
      </c>
      <c r="I735" s="9" t="s">
        <v>1233</v>
      </c>
      <c r="J735" s="31">
        <v>102612</v>
      </c>
      <c r="K735" s="8">
        <v>4</v>
      </c>
      <c r="L735" s="28">
        <v>0.12</v>
      </c>
    </row>
    <row r="736" spans="1:12" x14ac:dyDescent="0.25">
      <c r="A736" s="8">
        <v>735</v>
      </c>
      <c r="B736" s="7" t="s">
        <v>2030</v>
      </c>
      <c r="C736" s="7" t="s">
        <v>796</v>
      </c>
      <c r="D736" s="8" t="s">
        <v>807</v>
      </c>
      <c r="E736" s="7" t="s">
        <v>770</v>
      </c>
      <c r="F736" s="7" t="s">
        <v>1196</v>
      </c>
      <c r="G736" s="9">
        <v>32695</v>
      </c>
      <c r="H736" s="9">
        <v>40719</v>
      </c>
      <c r="I736" s="9" t="s">
        <v>1233</v>
      </c>
      <c r="J736" s="31">
        <v>79358.399999999994</v>
      </c>
      <c r="K736" s="8">
        <v>4</v>
      </c>
      <c r="L736" s="28">
        <v>0.12</v>
      </c>
    </row>
    <row r="737" spans="1:12" x14ac:dyDescent="0.25">
      <c r="A737" s="8">
        <v>736</v>
      </c>
      <c r="B737" s="7" t="s">
        <v>2031</v>
      </c>
      <c r="C737" s="7" t="s">
        <v>796</v>
      </c>
      <c r="D737" s="8" t="s">
        <v>807</v>
      </c>
      <c r="E737" s="7" t="s">
        <v>770</v>
      </c>
      <c r="F737" s="7" t="s">
        <v>1197</v>
      </c>
      <c r="G737" s="9">
        <v>28140</v>
      </c>
      <c r="H737" s="9">
        <v>37073</v>
      </c>
      <c r="I737" s="9" t="s">
        <v>1233</v>
      </c>
      <c r="J737" s="31">
        <v>48816</v>
      </c>
      <c r="K737" s="8">
        <v>5</v>
      </c>
      <c r="L737" s="28">
        <v>0.15</v>
      </c>
    </row>
    <row r="738" spans="1:12" x14ac:dyDescent="0.25">
      <c r="A738" s="8">
        <v>737</v>
      </c>
      <c r="B738" s="7" t="s">
        <v>2032</v>
      </c>
      <c r="C738" s="7" t="s">
        <v>796</v>
      </c>
      <c r="D738" s="8" t="s">
        <v>807</v>
      </c>
      <c r="E738" s="7" t="s">
        <v>776</v>
      </c>
      <c r="F738" s="7" t="s">
        <v>1197</v>
      </c>
      <c r="G738" s="9">
        <v>30401</v>
      </c>
      <c r="H738" s="9">
        <v>39116</v>
      </c>
      <c r="I738" s="9" t="s">
        <v>1233</v>
      </c>
      <c r="J738" s="31">
        <v>72912</v>
      </c>
      <c r="K738" s="8">
        <v>2</v>
      </c>
      <c r="L738" s="28">
        <v>0.04</v>
      </c>
    </row>
    <row r="739" spans="1:12" x14ac:dyDescent="0.25">
      <c r="A739" s="8">
        <v>738</v>
      </c>
      <c r="B739" s="7" t="s">
        <v>2033</v>
      </c>
      <c r="C739" s="7" t="s">
        <v>796</v>
      </c>
      <c r="D739" s="8" t="s">
        <v>807</v>
      </c>
      <c r="E739" s="7" t="s">
        <v>776</v>
      </c>
      <c r="F739" s="7" t="s">
        <v>1197</v>
      </c>
      <c r="G739" s="9">
        <v>23305</v>
      </c>
      <c r="H739" s="9">
        <v>36557</v>
      </c>
      <c r="I739" s="9" t="s">
        <v>1233</v>
      </c>
      <c r="J739" s="31">
        <v>37500</v>
      </c>
      <c r="K739" s="8">
        <v>2</v>
      </c>
      <c r="L739" s="28">
        <v>0.04</v>
      </c>
    </row>
    <row r="740" spans="1:12" x14ac:dyDescent="0.25">
      <c r="A740" s="8">
        <v>739</v>
      </c>
      <c r="B740" s="7" t="s">
        <v>2034</v>
      </c>
      <c r="C740" s="7" t="s">
        <v>796</v>
      </c>
      <c r="D740" s="8" t="s">
        <v>807</v>
      </c>
      <c r="E740" s="7" t="s">
        <v>776</v>
      </c>
      <c r="F740" s="7" t="s">
        <v>1197</v>
      </c>
      <c r="G740" s="9">
        <v>28071</v>
      </c>
      <c r="H740" s="9">
        <v>39639</v>
      </c>
      <c r="I740" s="9">
        <v>41206</v>
      </c>
      <c r="J740" s="31">
        <v>77664</v>
      </c>
      <c r="K740" s="8">
        <v>5</v>
      </c>
      <c r="L740" s="28">
        <v>0.15</v>
      </c>
    </row>
    <row r="741" spans="1:12" x14ac:dyDescent="0.25">
      <c r="A741" s="8">
        <v>740</v>
      </c>
      <c r="B741" s="7" t="s">
        <v>2035</v>
      </c>
      <c r="C741" s="7" t="s">
        <v>791</v>
      </c>
      <c r="D741" s="8" t="s">
        <v>807</v>
      </c>
      <c r="E741" s="7" t="s">
        <v>776</v>
      </c>
      <c r="F741" s="7" t="s">
        <v>1196</v>
      </c>
      <c r="G741" s="9">
        <v>30079</v>
      </c>
      <c r="H741" s="9">
        <v>40384</v>
      </c>
      <c r="I741" s="9" t="s">
        <v>1233</v>
      </c>
      <c r="J741" s="31">
        <v>56016</v>
      </c>
      <c r="K741" s="8">
        <v>1</v>
      </c>
      <c r="L741" s="28">
        <v>0</v>
      </c>
    </row>
    <row r="742" spans="1:12" x14ac:dyDescent="0.25">
      <c r="A742" s="8">
        <v>741</v>
      </c>
      <c r="B742" s="7" t="s">
        <v>2036</v>
      </c>
      <c r="C742" s="7" t="s">
        <v>795</v>
      </c>
      <c r="D742" s="8" t="s">
        <v>807</v>
      </c>
      <c r="E742" s="7" t="s">
        <v>776</v>
      </c>
      <c r="F742" s="7" t="s">
        <v>1197</v>
      </c>
      <c r="G742" s="9">
        <v>28758</v>
      </c>
      <c r="H742" s="9">
        <v>40543</v>
      </c>
      <c r="I742" s="9" t="s">
        <v>1233</v>
      </c>
      <c r="J742" s="31">
        <v>22852.799999999999</v>
      </c>
      <c r="K742" s="8">
        <v>1</v>
      </c>
      <c r="L742" s="2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K742"/>
  <sheetViews>
    <sheetView zoomScale="90" zoomScaleNormal="90" workbookViewId="0">
      <selection activeCell="K3" sqref="K3"/>
    </sheetView>
  </sheetViews>
  <sheetFormatPr defaultRowHeight="15" x14ac:dyDescent="0.25"/>
  <cols>
    <col min="2" max="2" width="19.5703125" bestFit="1" customWidth="1"/>
    <col min="3" max="3" width="16.28515625" bestFit="1" customWidth="1"/>
    <col min="4" max="4" width="28.7109375" bestFit="1" customWidth="1"/>
    <col min="10" max="11" width="12.5703125" bestFit="1" customWidth="1"/>
  </cols>
  <sheetData>
    <row r="1" spans="1:11" x14ac:dyDescent="0.25">
      <c r="A1" s="21" t="s">
        <v>781</v>
      </c>
      <c r="B1" s="20" t="s">
        <v>0</v>
      </c>
      <c r="C1" s="37" t="s">
        <v>1227</v>
      </c>
      <c r="D1" s="38" t="s">
        <v>1</v>
      </c>
    </row>
    <row r="2" spans="1:11" x14ac:dyDescent="0.25">
      <c r="A2" s="8">
        <v>1</v>
      </c>
      <c r="B2" s="7" t="s">
        <v>1296</v>
      </c>
      <c r="C2" t="str">
        <f>VLOOKUP($A2,'Maths Formulas'!A:L,3,0)</f>
        <v>New York</v>
      </c>
      <c r="D2" t="str">
        <f>INDEX('Maths Formulas'!$A:$L,MATCH('Reference Formula'!$A2,'Maths Formulas'!$A:$A,0),MATCH('Reference Formula'!D$1,'Maths Formulas'!$A$1:$L$1,0))</f>
        <v>Production</v>
      </c>
      <c r="I2" s="29" t="s">
        <v>1237</v>
      </c>
      <c r="J2" s="25" t="s">
        <v>1196</v>
      </c>
      <c r="K2" s="25" t="s">
        <v>1197</v>
      </c>
    </row>
    <row r="3" spans="1:11" x14ac:dyDescent="0.25">
      <c r="A3" s="8">
        <v>2</v>
      </c>
      <c r="B3" s="7" t="s">
        <v>1297</v>
      </c>
      <c r="C3" t="str">
        <f>VLOOKUP($A3,'Maths Formulas'!A:L,3,0)</f>
        <v>Madrid</v>
      </c>
      <c r="D3" t="str">
        <f>INDEX('Maths Formulas'!$A:$L,MATCH('Reference Formula'!$A3,'Maths Formulas'!$A:$A,0),MATCH('Reference Formula'!D$1,'Maths Formulas'!$A$1:$L$1,0))</f>
        <v>Production</v>
      </c>
      <c r="I3" t="s">
        <v>794</v>
      </c>
      <c r="J3" s="35">
        <f>HLOOKUP($J$2,'Maths Formulas'!$U$2:$W$12,ROW('Maths Formulas'!$U3)-1,0)</f>
        <v>2350084.7999999998</v>
      </c>
      <c r="K3" s="35">
        <f>HLOOKUP($J$2,'Maths Formulas'!$U$2:$W$12,ROW('Maths Formulas'!$U3)-1,0)</f>
        <v>2350084.7999999998</v>
      </c>
    </row>
    <row r="4" spans="1:11" x14ac:dyDescent="0.25">
      <c r="A4" s="8">
        <v>3</v>
      </c>
      <c r="B4" s="7" t="s">
        <v>1298</v>
      </c>
      <c r="C4" t="str">
        <f>VLOOKUP($A4,'Maths Formulas'!A:L,3,0)</f>
        <v>Mississippi</v>
      </c>
      <c r="D4" t="str">
        <f>INDEX('Maths Formulas'!$A:$L,MATCH('Reference Formula'!$A4,'Maths Formulas'!$A:$A,0),MATCH('Reference Formula'!D$1,'Maths Formulas'!$A$1:$L$1,0))</f>
        <v>Production</v>
      </c>
      <c r="I4" t="s">
        <v>1231</v>
      </c>
      <c r="J4" s="35">
        <f>HLOOKUP($J$2,'Maths Formulas'!$U$2:$W$12,ROW('Maths Formulas'!$U4)-1,0)</f>
        <v>2882211.5999999996</v>
      </c>
      <c r="K4" s="35">
        <f>HLOOKUP($J$2,'Maths Formulas'!$U$2:$W$12,ROW('Maths Formulas'!$U4)-1,0)</f>
        <v>2882211.5999999996</v>
      </c>
    </row>
    <row r="5" spans="1:11" x14ac:dyDescent="0.25">
      <c r="A5" s="8">
        <v>4</v>
      </c>
      <c r="B5" s="7" t="s">
        <v>1299</v>
      </c>
      <c r="C5" t="str">
        <f>VLOOKUP($A5,'Maths Formulas'!A:L,3,0)</f>
        <v>Washington, D.C.</v>
      </c>
      <c r="D5" t="str">
        <f>INDEX('Maths Formulas'!$A:$L,MATCH('Reference Formula'!$A5,'Maths Formulas'!$A:$A,0),MATCH('Reference Formula'!D$1,'Maths Formulas'!$A$1:$L$1,0))</f>
        <v>Production</v>
      </c>
      <c r="I5" t="s">
        <v>792</v>
      </c>
      <c r="J5" s="35">
        <f>HLOOKUP($J$2,'Maths Formulas'!$U$2:$W$12,ROW('Maths Formulas'!$U5)-1,0)</f>
        <v>2410816.7999999998</v>
      </c>
      <c r="K5" s="35">
        <f>HLOOKUP($J$2,'Maths Formulas'!$U$2:$W$12,ROW('Maths Formulas'!$U5)-1,0)</f>
        <v>2410816.7999999998</v>
      </c>
    </row>
    <row r="6" spans="1:11" x14ac:dyDescent="0.25">
      <c r="A6" s="8">
        <v>5</v>
      </c>
      <c r="B6" s="7" t="s">
        <v>1300</v>
      </c>
      <c r="C6" t="str">
        <f>VLOOKUP($A6,'Maths Formulas'!A:L,3,0)</f>
        <v>Tennessee</v>
      </c>
      <c r="D6" t="str">
        <f>INDEX('Maths Formulas'!$A:$L,MATCH('Reference Formula'!$A6,'Maths Formulas'!$A:$A,0),MATCH('Reference Formula'!D$1,'Maths Formulas'!$A$1:$L$1,0))</f>
        <v>Production</v>
      </c>
      <c r="I6" t="s">
        <v>796</v>
      </c>
      <c r="J6" s="35">
        <f>HLOOKUP($J$2,'Maths Formulas'!$U$2:$W$12,ROW('Maths Formulas'!$U6)-1,0)</f>
        <v>5729030.4000000004</v>
      </c>
      <c r="K6" s="35">
        <f>HLOOKUP($J$2,'Maths Formulas'!$U$2:$W$12,ROW('Maths Formulas'!$U6)-1,0)</f>
        <v>5729030.4000000004</v>
      </c>
    </row>
    <row r="7" spans="1:11" x14ac:dyDescent="0.25">
      <c r="A7" s="8">
        <v>6</v>
      </c>
      <c r="B7" s="7" t="s">
        <v>1301</v>
      </c>
      <c r="C7" t="str">
        <f>VLOOKUP($A7,'Maths Formulas'!A:L,3,0)</f>
        <v>Washington, D.C.</v>
      </c>
      <c r="D7" t="str">
        <f>INDEX('Maths Formulas'!$A:$L,MATCH('Reference Formula'!$A7,'Maths Formulas'!$A:$A,0),MATCH('Reference Formula'!D$1,'Maths Formulas'!$A$1:$L$1,0))</f>
        <v>Human Resources</v>
      </c>
      <c r="I7" t="s">
        <v>795</v>
      </c>
      <c r="J7" s="35">
        <f>HLOOKUP($J$2,'Maths Formulas'!$U$2:$W$12,ROW('Maths Formulas'!$U7)-1,0)</f>
        <v>2796342</v>
      </c>
      <c r="K7" s="35">
        <f>HLOOKUP($J$2,'Maths Formulas'!$U$2:$W$12,ROW('Maths Formulas'!$U7)-1,0)</f>
        <v>2796342</v>
      </c>
    </row>
    <row r="8" spans="1:11" x14ac:dyDescent="0.25">
      <c r="A8" s="8">
        <v>7</v>
      </c>
      <c r="B8" s="7" t="s">
        <v>1302</v>
      </c>
      <c r="C8" t="str">
        <f>VLOOKUP($A8,'Maths Formulas'!A:L,3,0)</f>
        <v>Washington, D.C.</v>
      </c>
      <c r="D8" t="str">
        <f>INDEX('Maths Formulas'!$A:$L,MATCH('Reference Formula'!$A8,'Maths Formulas'!$A:$A,0),MATCH('Reference Formula'!D$1,'Maths Formulas'!$A$1:$L$1,0))</f>
        <v>Human Resources</v>
      </c>
      <c r="I8" t="s">
        <v>1228</v>
      </c>
      <c r="J8" s="35">
        <f>HLOOKUP($J$2,'Maths Formulas'!$U$2:$W$12,ROW('Maths Formulas'!$U8)-1,0)</f>
        <v>3015532.8</v>
      </c>
      <c r="K8" s="35">
        <f>HLOOKUP($J$2,'Maths Formulas'!$U$2:$W$12,ROW('Maths Formulas'!$U8)-1,0)</f>
        <v>3015532.8</v>
      </c>
    </row>
    <row r="9" spans="1:11" x14ac:dyDescent="0.25">
      <c r="A9" s="8">
        <v>8</v>
      </c>
      <c r="B9" s="7" t="s">
        <v>1303</v>
      </c>
      <c r="C9" t="str">
        <f>VLOOKUP($A9,'Maths Formulas'!A:L,3,0)</f>
        <v>New York</v>
      </c>
      <c r="D9" t="str">
        <f>INDEX('Maths Formulas'!$A:$L,MATCH('Reference Formula'!$A9,'Maths Formulas'!$A:$A,0),MATCH('Reference Formula'!D$1,'Maths Formulas'!$A$1:$L$1,0))</f>
        <v>Human Resources</v>
      </c>
      <c r="I9" t="s">
        <v>1230</v>
      </c>
      <c r="J9" s="35">
        <f>HLOOKUP($J$2,'Maths Formulas'!$U$2:$W$12,ROW('Maths Formulas'!$U9)-1,0)</f>
        <v>2948286</v>
      </c>
      <c r="K9" s="35">
        <f>HLOOKUP($J$2,'Maths Formulas'!$U$2:$W$12,ROW('Maths Formulas'!$U9)-1,0)</f>
        <v>2948286</v>
      </c>
    </row>
    <row r="10" spans="1:11" x14ac:dyDescent="0.25">
      <c r="A10" s="8">
        <v>9</v>
      </c>
      <c r="B10" s="7" t="s">
        <v>1304</v>
      </c>
      <c r="C10" t="str">
        <f>VLOOKUP($A10,'Maths Formulas'!A:L,3,0)</f>
        <v>Washington, D.C.</v>
      </c>
      <c r="D10" t="str">
        <f>INDEX('Maths Formulas'!$A:$L,MATCH('Reference Formula'!$A10,'Maths Formulas'!$A:$A,0),MATCH('Reference Formula'!D$1,'Maths Formulas'!$A$1:$L$1,0))</f>
        <v>Human Resources</v>
      </c>
      <c r="I10" t="s">
        <v>793</v>
      </c>
      <c r="J10" s="35">
        <f>HLOOKUP($J$2,'Maths Formulas'!$U$2:$W$12,ROW('Maths Formulas'!$U10)-1,0)</f>
        <v>2756829.6</v>
      </c>
      <c r="K10" s="35">
        <f>HLOOKUP($J$2,'Maths Formulas'!$U$2:$W$12,ROW('Maths Formulas'!$U10)-1,0)</f>
        <v>2756829.6</v>
      </c>
    </row>
    <row r="11" spans="1:11" x14ac:dyDescent="0.25">
      <c r="A11" s="8">
        <v>10</v>
      </c>
      <c r="B11" s="7" t="s">
        <v>1305</v>
      </c>
      <c r="C11" t="str">
        <f>VLOOKUP($A11,'Maths Formulas'!A:L,3,0)</f>
        <v>Washington, D.C.</v>
      </c>
      <c r="D11" t="str">
        <f>INDEX('Maths Formulas'!$A:$L,MATCH('Reference Formula'!$A11,'Maths Formulas'!$A:$A,0),MATCH('Reference Formula'!D$1,'Maths Formulas'!$A$1:$L$1,0))</f>
        <v>Human Resources</v>
      </c>
      <c r="I11" t="s">
        <v>791</v>
      </c>
      <c r="J11" s="35">
        <f>HLOOKUP($J$2,'Maths Formulas'!$U$2:$W$12,ROW('Maths Formulas'!$U11)-1,0)</f>
        <v>2296989.5999999996</v>
      </c>
      <c r="K11" s="35">
        <f>HLOOKUP($J$2,'Maths Formulas'!$U$2:$W$12,ROW('Maths Formulas'!$U11)-1,0)</f>
        <v>2296989.5999999996</v>
      </c>
    </row>
    <row r="12" spans="1:11" x14ac:dyDescent="0.25">
      <c r="A12" s="8">
        <v>11</v>
      </c>
      <c r="B12" s="7" t="s">
        <v>1306</v>
      </c>
      <c r="C12" t="str">
        <f>VLOOKUP($A12,'Maths Formulas'!A:L,3,0)</f>
        <v>Washington, D.C.</v>
      </c>
      <c r="D12" t="str">
        <f>INDEX('Maths Formulas'!$A:$L,MATCH('Reference Formula'!$A12,'Maths Formulas'!$A:$A,0),MATCH('Reference Formula'!D$1,'Maths Formulas'!$A$1:$L$1,0))</f>
        <v>Human Resources</v>
      </c>
      <c r="I12" t="s">
        <v>1229</v>
      </c>
      <c r="J12" s="35">
        <f>HLOOKUP($J$2,'Maths Formulas'!$U$2:$W$12,ROW('Maths Formulas'!$U12)-1,0)</f>
        <v>2934435.5999999996</v>
      </c>
      <c r="K12" s="35">
        <f>HLOOKUP($J$2,'Maths Formulas'!$U$2:$W$12,ROW('Maths Formulas'!$U12)-1,0)</f>
        <v>2934435.5999999996</v>
      </c>
    </row>
    <row r="13" spans="1:11" x14ac:dyDescent="0.25">
      <c r="A13" s="8">
        <v>12</v>
      </c>
      <c r="B13" s="7" t="s">
        <v>1307</v>
      </c>
      <c r="C13" t="str">
        <f>VLOOKUP($A13,'Maths Formulas'!A:L,3,0)</f>
        <v>Washington, D.C.</v>
      </c>
      <c r="D13" t="str">
        <f>INDEX('Maths Formulas'!$A:$L,MATCH('Reference Formula'!$A13,'Maths Formulas'!$A:$A,0),MATCH('Reference Formula'!D$1,'Maths Formulas'!$A$1:$L$1,0))</f>
        <v>Human Resources</v>
      </c>
    </row>
    <row r="14" spans="1:11" x14ac:dyDescent="0.25">
      <c r="A14" s="8">
        <v>13</v>
      </c>
      <c r="B14" s="7" t="s">
        <v>1308</v>
      </c>
      <c r="C14" t="str">
        <f>VLOOKUP($A14,'Maths Formulas'!A:L,3,0)</f>
        <v>Washington, D.C.</v>
      </c>
      <c r="D14" t="str">
        <f>INDEX('Maths Formulas'!$A:$L,MATCH('Reference Formula'!$A14,'Maths Formulas'!$A:$A,0),MATCH('Reference Formula'!D$1,'Maths Formulas'!$A$1:$L$1,0))</f>
        <v>Human Resources</v>
      </c>
    </row>
    <row r="15" spans="1:11" x14ac:dyDescent="0.25">
      <c r="A15" s="8">
        <v>14</v>
      </c>
      <c r="B15" s="7" t="s">
        <v>1309</v>
      </c>
      <c r="C15" t="str">
        <f>VLOOKUP($A15,'Maths Formulas'!A:L,3,0)</f>
        <v>New York</v>
      </c>
      <c r="D15" t="str">
        <f>INDEX('Maths Formulas'!$A:$L,MATCH('Reference Formula'!$A15,'Maths Formulas'!$A:$A,0),MATCH('Reference Formula'!D$1,'Maths Formulas'!$A$1:$L$1,0))</f>
        <v>Human Resources</v>
      </c>
    </row>
    <row r="16" spans="1:11" x14ac:dyDescent="0.25">
      <c r="A16" s="8">
        <v>15</v>
      </c>
      <c r="B16" s="7" t="s">
        <v>1310</v>
      </c>
      <c r="C16" t="str">
        <f>VLOOKUP($A16,'Maths Formulas'!A:L,3,0)</f>
        <v>Washington, D.C.</v>
      </c>
      <c r="D16" t="str">
        <f>INDEX('Maths Formulas'!$A:$L,MATCH('Reference Formula'!$A16,'Maths Formulas'!$A:$A,0),MATCH('Reference Formula'!D$1,'Maths Formulas'!$A$1:$L$1,0))</f>
        <v>Human Resources</v>
      </c>
    </row>
    <row r="17" spans="1:4" x14ac:dyDescent="0.25">
      <c r="A17" s="8">
        <v>16</v>
      </c>
      <c r="B17" s="7" t="s">
        <v>1311</v>
      </c>
      <c r="C17" t="str">
        <f>VLOOKUP($A17,'Maths Formulas'!A:L,3,0)</f>
        <v>Washington, D.C.</v>
      </c>
      <c r="D17" t="str">
        <f>INDEX('Maths Formulas'!$A:$L,MATCH('Reference Formula'!$A17,'Maths Formulas'!$A:$A,0),MATCH('Reference Formula'!D$1,'Maths Formulas'!$A$1:$L$1,0))</f>
        <v>Human Resources</v>
      </c>
    </row>
    <row r="18" spans="1:4" x14ac:dyDescent="0.25">
      <c r="A18" s="8">
        <v>17</v>
      </c>
      <c r="B18" s="7" t="s">
        <v>1312</v>
      </c>
      <c r="C18" t="str">
        <f>VLOOKUP($A18,'Maths Formulas'!A:L,3,0)</f>
        <v>Washington, D.C.</v>
      </c>
      <c r="D18" t="str">
        <f>INDEX('Maths Formulas'!$A:$L,MATCH('Reference Formula'!$A18,'Maths Formulas'!$A:$A,0),MATCH('Reference Formula'!D$1,'Maths Formulas'!$A$1:$L$1,0))</f>
        <v>Human Resources</v>
      </c>
    </row>
    <row r="19" spans="1:4" x14ac:dyDescent="0.25">
      <c r="A19" s="8">
        <v>18</v>
      </c>
      <c r="B19" s="7" t="s">
        <v>1313</v>
      </c>
      <c r="C19" t="str">
        <f>VLOOKUP($A19,'Maths Formulas'!A:L,3,0)</f>
        <v>New York</v>
      </c>
      <c r="D19" t="str">
        <f>INDEX('Maths Formulas'!$A:$L,MATCH('Reference Formula'!$A19,'Maths Formulas'!$A:$A,0),MATCH('Reference Formula'!D$1,'Maths Formulas'!$A$1:$L$1,0))</f>
        <v>Human Resources</v>
      </c>
    </row>
    <row r="20" spans="1:4" x14ac:dyDescent="0.25">
      <c r="A20" s="8">
        <v>19</v>
      </c>
      <c r="B20" s="7" t="s">
        <v>1314</v>
      </c>
      <c r="C20" t="str">
        <f>VLOOKUP($A20,'Maths Formulas'!A:L,3,0)</f>
        <v>Washington, D.C.</v>
      </c>
      <c r="D20" t="str">
        <f>INDEX('Maths Formulas'!$A:$L,MATCH('Reference Formula'!$A20,'Maths Formulas'!$A:$A,0),MATCH('Reference Formula'!D$1,'Maths Formulas'!$A$1:$L$1,0))</f>
        <v>Human Resources</v>
      </c>
    </row>
    <row r="21" spans="1:4" x14ac:dyDescent="0.25">
      <c r="A21" s="8">
        <v>20</v>
      </c>
      <c r="B21" s="7" t="s">
        <v>1315</v>
      </c>
      <c r="C21" t="str">
        <f>VLOOKUP($A21,'Maths Formulas'!A:L,3,0)</f>
        <v>Washington, D.C.</v>
      </c>
      <c r="D21" t="str">
        <f>INDEX('Maths Formulas'!$A:$L,MATCH('Reference Formula'!$A21,'Maths Formulas'!$A:$A,0),MATCH('Reference Formula'!D$1,'Maths Formulas'!$A$1:$L$1,0))</f>
        <v>Human Resources</v>
      </c>
    </row>
    <row r="22" spans="1:4" x14ac:dyDescent="0.25">
      <c r="A22" s="8">
        <v>21</v>
      </c>
      <c r="B22" s="7" t="s">
        <v>1316</v>
      </c>
      <c r="C22" t="str">
        <f>VLOOKUP($A22,'Maths Formulas'!A:L,3,0)</f>
        <v>New York</v>
      </c>
      <c r="D22" t="str">
        <f>INDEX('Maths Formulas'!$A:$L,MATCH('Reference Formula'!$A22,'Maths Formulas'!$A:$A,0),MATCH('Reference Formula'!D$1,'Maths Formulas'!$A$1:$L$1,0))</f>
        <v>Human Resources</v>
      </c>
    </row>
    <row r="23" spans="1:4" x14ac:dyDescent="0.25">
      <c r="A23" s="8">
        <v>22</v>
      </c>
      <c r="B23" s="7" t="s">
        <v>1317</v>
      </c>
      <c r="C23" t="str">
        <f>VLOOKUP($A23,'Maths Formulas'!A:L,3,0)</f>
        <v>Washington, D.C.</v>
      </c>
      <c r="D23" t="str">
        <f>INDEX('Maths Formulas'!$A:$L,MATCH('Reference Formula'!$A23,'Maths Formulas'!$A:$A,0),MATCH('Reference Formula'!D$1,'Maths Formulas'!$A$1:$L$1,0))</f>
        <v>Human Resources</v>
      </c>
    </row>
    <row r="24" spans="1:4" x14ac:dyDescent="0.25">
      <c r="A24" s="8">
        <v>23</v>
      </c>
      <c r="B24" s="7" t="s">
        <v>1318</v>
      </c>
      <c r="C24" t="str">
        <f>VLOOKUP($A24,'Maths Formulas'!A:L,3,0)</f>
        <v>Tennessee</v>
      </c>
      <c r="D24" t="str">
        <f>INDEX('Maths Formulas'!$A:$L,MATCH('Reference Formula'!$A24,'Maths Formulas'!$A:$A,0),MATCH('Reference Formula'!D$1,'Maths Formulas'!$A$1:$L$1,0))</f>
        <v>Corporate Responsibilty Group</v>
      </c>
    </row>
    <row r="25" spans="1:4" x14ac:dyDescent="0.25">
      <c r="A25" s="8">
        <v>24</v>
      </c>
      <c r="B25" s="7" t="s">
        <v>1319</v>
      </c>
      <c r="C25" t="str">
        <f>VLOOKUP($A25,'Maths Formulas'!A:L,3,0)</f>
        <v>New York</v>
      </c>
      <c r="D25" t="str">
        <f>INDEX('Maths Formulas'!$A:$L,MATCH('Reference Formula'!$A25,'Maths Formulas'!$A:$A,0),MATCH('Reference Formula'!D$1,'Maths Formulas'!$A$1:$L$1,0))</f>
        <v>Corporate Responsibilty Group</v>
      </c>
    </row>
    <row r="26" spans="1:4" x14ac:dyDescent="0.25">
      <c r="A26" s="8">
        <v>25</v>
      </c>
      <c r="B26" s="7" t="s">
        <v>1320</v>
      </c>
      <c r="C26" t="str">
        <f>VLOOKUP($A26,'Maths Formulas'!A:L,3,0)</f>
        <v>Sydney</v>
      </c>
      <c r="D26" t="str">
        <f>INDEX('Maths Formulas'!$A:$L,MATCH('Reference Formula'!$A26,'Maths Formulas'!$A:$A,0),MATCH('Reference Formula'!D$1,'Maths Formulas'!$A$1:$L$1,0))</f>
        <v>Corporate Responsibilty Group</v>
      </c>
    </row>
    <row r="27" spans="1:4" x14ac:dyDescent="0.25">
      <c r="A27" s="8">
        <v>26</v>
      </c>
      <c r="B27" s="7" t="s">
        <v>1321</v>
      </c>
      <c r="C27" t="str">
        <f>VLOOKUP($A27,'Maths Formulas'!A:L,3,0)</f>
        <v>Mississippi</v>
      </c>
      <c r="D27" t="str">
        <f>INDEX('Maths Formulas'!$A:$L,MATCH('Reference Formula'!$A27,'Maths Formulas'!$A:$A,0),MATCH('Reference Formula'!D$1,'Maths Formulas'!$A$1:$L$1,0))</f>
        <v>Corporate Responsibilty Group</v>
      </c>
    </row>
    <row r="28" spans="1:4" x14ac:dyDescent="0.25">
      <c r="A28" s="8">
        <v>27</v>
      </c>
      <c r="B28" s="7" t="s">
        <v>1322</v>
      </c>
      <c r="C28" t="str">
        <f>VLOOKUP($A28,'Maths Formulas'!A:L,3,0)</f>
        <v>Sydney</v>
      </c>
      <c r="D28" t="str">
        <f>INDEX('Maths Formulas'!$A:$L,MATCH('Reference Formula'!$A28,'Maths Formulas'!$A:$A,0),MATCH('Reference Formula'!D$1,'Maths Formulas'!$A$1:$L$1,0))</f>
        <v>Corporate Responsibilty Group</v>
      </c>
    </row>
    <row r="29" spans="1:4" x14ac:dyDescent="0.25">
      <c r="A29" s="8">
        <v>28</v>
      </c>
      <c r="B29" s="7" t="s">
        <v>1323</v>
      </c>
      <c r="C29" t="str">
        <f>VLOOKUP($A29,'Maths Formulas'!A:L,3,0)</f>
        <v>Sydney</v>
      </c>
      <c r="D29" t="str">
        <f>INDEX('Maths Formulas'!$A:$L,MATCH('Reference Formula'!$A29,'Maths Formulas'!$A:$A,0),MATCH('Reference Formula'!D$1,'Maths Formulas'!$A$1:$L$1,0))</f>
        <v>Corporate Responsibilty Group</v>
      </c>
    </row>
    <row r="30" spans="1:4" x14ac:dyDescent="0.25">
      <c r="A30" s="8">
        <v>29</v>
      </c>
      <c r="B30" s="7" t="s">
        <v>1324</v>
      </c>
      <c r="C30" t="str">
        <f>VLOOKUP($A30,'Maths Formulas'!A:L,3,0)</f>
        <v>Washington, D.C.</v>
      </c>
      <c r="D30" t="str">
        <f>INDEX('Maths Formulas'!$A:$L,MATCH('Reference Formula'!$A30,'Maths Formulas'!$A:$A,0),MATCH('Reference Formula'!D$1,'Maths Formulas'!$A$1:$L$1,0))</f>
        <v>Corporate Responsibilty Group</v>
      </c>
    </row>
    <row r="31" spans="1:4" x14ac:dyDescent="0.25">
      <c r="A31" s="8">
        <v>30</v>
      </c>
      <c r="B31" s="7" t="s">
        <v>1325</v>
      </c>
      <c r="C31" t="str">
        <f>VLOOKUP($A31,'Maths Formulas'!A:L,3,0)</f>
        <v>Mississippi</v>
      </c>
      <c r="D31" t="str">
        <f>INDEX('Maths Formulas'!$A:$L,MATCH('Reference Formula'!$A31,'Maths Formulas'!$A:$A,0),MATCH('Reference Formula'!D$1,'Maths Formulas'!$A$1:$L$1,0))</f>
        <v>Corporate Responsibilty Group</v>
      </c>
    </row>
    <row r="32" spans="1:4" x14ac:dyDescent="0.25">
      <c r="A32" s="8">
        <v>31</v>
      </c>
      <c r="B32" s="7" t="s">
        <v>1326</v>
      </c>
      <c r="C32" t="str">
        <f>VLOOKUP($A32,'Maths Formulas'!A:L,3,0)</f>
        <v>London</v>
      </c>
      <c r="D32" t="str">
        <f>INDEX('Maths Formulas'!$A:$L,MATCH('Reference Formula'!$A32,'Maths Formulas'!$A:$A,0),MATCH('Reference Formula'!D$1,'Maths Formulas'!$A$1:$L$1,0))</f>
        <v>Corporate Responsibilty Group</v>
      </c>
    </row>
    <row r="33" spans="1:4" x14ac:dyDescent="0.25">
      <c r="A33" s="8">
        <v>32</v>
      </c>
      <c r="B33" s="7" t="s">
        <v>1327</v>
      </c>
      <c r="C33" t="str">
        <f>VLOOKUP($A33,'Maths Formulas'!A:L,3,0)</f>
        <v>Madrid</v>
      </c>
      <c r="D33" t="str">
        <f>INDEX('Maths Formulas'!$A:$L,MATCH('Reference Formula'!$A33,'Maths Formulas'!$A:$A,0),MATCH('Reference Formula'!D$1,'Maths Formulas'!$A$1:$L$1,0))</f>
        <v>Corporate Responsibilty Group</v>
      </c>
    </row>
    <row r="34" spans="1:4" x14ac:dyDescent="0.25">
      <c r="A34" s="8">
        <v>33</v>
      </c>
      <c r="B34" s="7" t="s">
        <v>1328</v>
      </c>
      <c r="C34" t="str">
        <f>VLOOKUP($A34,'Maths Formulas'!A:L,3,0)</f>
        <v>Sydney</v>
      </c>
      <c r="D34" t="str">
        <f>INDEX('Maths Formulas'!$A:$L,MATCH('Reference Formula'!$A34,'Maths Formulas'!$A:$A,0),MATCH('Reference Formula'!D$1,'Maths Formulas'!$A$1:$L$1,0))</f>
        <v>Corporate Responsibilty Group</v>
      </c>
    </row>
    <row r="35" spans="1:4" x14ac:dyDescent="0.25">
      <c r="A35" s="8">
        <v>34</v>
      </c>
      <c r="B35" s="7" t="s">
        <v>1329</v>
      </c>
      <c r="C35" t="str">
        <f>VLOOKUP($A35,'Maths Formulas'!A:L,3,0)</f>
        <v>Madrid</v>
      </c>
      <c r="D35" t="str">
        <f>INDEX('Maths Formulas'!$A:$L,MATCH('Reference Formula'!$A35,'Maths Formulas'!$A:$A,0),MATCH('Reference Formula'!D$1,'Maths Formulas'!$A$1:$L$1,0))</f>
        <v>Corporate Responsibilty Group</v>
      </c>
    </row>
    <row r="36" spans="1:4" x14ac:dyDescent="0.25">
      <c r="A36" s="8">
        <v>35</v>
      </c>
      <c r="B36" s="7" t="s">
        <v>1330</v>
      </c>
      <c r="C36" t="str">
        <f>VLOOKUP($A36,'Maths Formulas'!A:L,3,0)</f>
        <v>Sydney</v>
      </c>
      <c r="D36" t="str">
        <f>INDEX('Maths Formulas'!$A:$L,MATCH('Reference Formula'!$A36,'Maths Formulas'!$A:$A,0),MATCH('Reference Formula'!D$1,'Maths Formulas'!$A$1:$L$1,0))</f>
        <v>Corporate Responsibilty Group</v>
      </c>
    </row>
    <row r="37" spans="1:4" x14ac:dyDescent="0.25">
      <c r="A37" s="8">
        <v>36</v>
      </c>
      <c r="B37" s="7" t="s">
        <v>1331</v>
      </c>
      <c r="C37" t="str">
        <f>VLOOKUP($A37,'Maths Formulas'!A:L,3,0)</f>
        <v>Washington, D.C.</v>
      </c>
      <c r="D37" t="str">
        <f>INDEX('Maths Formulas'!$A:$L,MATCH('Reference Formula'!$A37,'Maths Formulas'!$A:$A,0),MATCH('Reference Formula'!D$1,'Maths Formulas'!$A$1:$L$1,0))</f>
        <v>Corporate Responsibilty Group</v>
      </c>
    </row>
    <row r="38" spans="1:4" x14ac:dyDescent="0.25">
      <c r="A38" s="8">
        <v>37</v>
      </c>
      <c r="B38" s="7" t="s">
        <v>1332</v>
      </c>
      <c r="C38" t="str">
        <f>VLOOKUP($A38,'Maths Formulas'!A:L,3,0)</f>
        <v>Washington, D.C.</v>
      </c>
      <c r="D38" t="str">
        <f>INDEX('Maths Formulas'!$A:$L,MATCH('Reference Formula'!$A38,'Maths Formulas'!$A:$A,0),MATCH('Reference Formula'!D$1,'Maths Formulas'!$A$1:$L$1,0))</f>
        <v>Production</v>
      </c>
    </row>
    <row r="39" spans="1:4" x14ac:dyDescent="0.25">
      <c r="A39" s="8">
        <v>38</v>
      </c>
      <c r="B39" s="7" t="s">
        <v>1333</v>
      </c>
      <c r="C39" t="str">
        <f>VLOOKUP($A39,'Maths Formulas'!A:L,3,0)</f>
        <v>Washington, D.C.</v>
      </c>
      <c r="D39" t="str">
        <f>INDEX('Maths Formulas'!$A:$L,MATCH('Reference Formula'!$A39,'Maths Formulas'!$A:$A,0),MATCH('Reference Formula'!D$1,'Maths Formulas'!$A$1:$L$1,0))</f>
        <v>Production</v>
      </c>
    </row>
    <row r="40" spans="1:4" x14ac:dyDescent="0.25">
      <c r="A40" s="8">
        <v>39</v>
      </c>
      <c r="B40" s="7" t="s">
        <v>1334</v>
      </c>
      <c r="C40" t="str">
        <f>VLOOKUP($A40,'Maths Formulas'!A:L,3,0)</f>
        <v>Washington, D.C.</v>
      </c>
      <c r="D40" t="str">
        <f>INDEX('Maths Formulas'!$A:$L,MATCH('Reference Formula'!$A40,'Maths Formulas'!$A:$A,0),MATCH('Reference Formula'!D$1,'Maths Formulas'!$A$1:$L$1,0))</f>
        <v>Production</v>
      </c>
    </row>
    <row r="41" spans="1:4" x14ac:dyDescent="0.25">
      <c r="A41" s="8">
        <v>40</v>
      </c>
      <c r="B41" s="7" t="s">
        <v>1335</v>
      </c>
      <c r="C41" t="str">
        <f>VLOOKUP($A41,'Maths Formulas'!A:L,3,0)</f>
        <v>Washington, D.C.</v>
      </c>
      <c r="D41" t="str">
        <f>INDEX('Maths Formulas'!$A:$L,MATCH('Reference Formula'!$A41,'Maths Formulas'!$A:$A,0),MATCH('Reference Formula'!D$1,'Maths Formulas'!$A$1:$L$1,0))</f>
        <v>Production</v>
      </c>
    </row>
    <row r="42" spans="1:4" x14ac:dyDescent="0.25">
      <c r="A42" s="8">
        <v>41</v>
      </c>
      <c r="B42" s="7" t="s">
        <v>1336</v>
      </c>
      <c r="C42" t="str">
        <f>VLOOKUP($A42,'Maths Formulas'!A:L,3,0)</f>
        <v>Washington, D.C.</v>
      </c>
      <c r="D42" t="str">
        <f>INDEX('Maths Formulas'!$A:$L,MATCH('Reference Formula'!$A42,'Maths Formulas'!$A:$A,0),MATCH('Reference Formula'!D$1,'Maths Formulas'!$A$1:$L$1,0))</f>
        <v>Production</v>
      </c>
    </row>
    <row r="43" spans="1:4" x14ac:dyDescent="0.25">
      <c r="A43" s="8">
        <v>42</v>
      </c>
      <c r="B43" s="7" t="s">
        <v>1337</v>
      </c>
      <c r="C43" t="str">
        <f>VLOOKUP($A43,'Maths Formulas'!A:L,3,0)</f>
        <v>Washington, D.C.</v>
      </c>
      <c r="D43" t="str">
        <f>INDEX('Maths Formulas'!$A:$L,MATCH('Reference Formula'!$A43,'Maths Formulas'!$A:$A,0),MATCH('Reference Formula'!D$1,'Maths Formulas'!$A$1:$L$1,0))</f>
        <v>Production</v>
      </c>
    </row>
    <row r="44" spans="1:4" x14ac:dyDescent="0.25">
      <c r="A44" s="8">
        <v>43</v>
      </c>
      <c r="B44" s="7" t="s">
        <v>1338</v>
      </c>
      <c r="C44" t="str">
        <f>VLOOKUP($A44,'Maths Formulas'!A:L,3,0)</f>
        <v>Madrid</v>
      </c>
      <c r="D44" t="str">
        <f>INDEX('Maths Formulas'!$A:$L,MATCH('Reference Formula'!$A44,'Maths Formulas'!$A:$A,0),MATCH('Reference Formula'!D$1,'Maths Formulas'!$A$1:$L$1,0))</f>
        <v>Production</v>
      </c>
    </row>
    <row r="45" spans="1:4" x14ac:dyDescent="0.25">
      <c r="A45" s="8">
        <v>44</v>
      </c>
      <c r="B45" s="7" t="s">
        <v>1339</v>
      </c>
      <c r="C45" t="str">
        <f>VLOOKUP($A45,'Maths Formulas'!A:L,3,0)</f>
        <v>Madrid</v>
      </c>
      <c r="D45" t="str">
        <f>INDEX('Maths Formulas'!$A:$L,MATCH('Reference Formula'!$A45,'Maths Formulas'!$A:$A,0),MATCH('Reference Formula'!D$1,'Maths Formulas'!$A$1:$L$1,0))</f>
        <v>Production</v>
      </c>
    </row>
    <row r="46" spans="1:4" x14ac:dyDescent="0.25">
      <c r="A46" s="8">
        <v>45</v>
      </c>
      <c r="B46" s="7" t="s">
        <v>1340</v>
      </c>
      <c r="C46" t="str">
        <f>VLOOKUP($A46,'Maths Formulas'!A:L,3,0)</f>
        <v>London</v>
      </c>
      <c r="D46" t="str">
        <f>INDEX('Maths Formulas'!$A:$L,MATCH('Reference Formula'!$A46,'Maths Formulas'!$A:$A,0),MATCH('Reference Formula'!D$1,'Maths Formulas'!$A$1:$L$1,0))</f>
        <v>Production</v>
      </c>
    </row>
    <row r="47" spans="1:4" x14ac:dyDescent="0.25">
      <c r="A47" s="8">
        <v>46</v>
      </c>
      <c r="B47" s="7" t="s">
        <v>1341</v>
      </c>
      <c r="C47" t="str">
        <f>VLOOKUP($A47,'Maths Formulas'!A:L,3,0)</f>
        <v>New Jersey</v>
      </c>
      <c r="D47" t="str">
        <f>INDEX('Maths Formulas'!$A:$L,MATCH('Reference Formula'!$A47,'Maths Formulas'!$A:$A,0),MATCH('Reference Formula'!D$1,'Maths Formulas'!$A$1:$L$1,0))</f>
        <v>Production</v>
      </c>
    </row>
    <row r="48" spans="1:4" x14ac:dyDescent="0.25">
      <c r="A48" s="8">
        <v>47</v>
      </c>
      <c r="B48" s="7" t="s">
        <v>1342</v>
      </c>
      <c r="C48" t="str">
        <f>VLOOKUP($A48,'Maths Formulas'!A:L,3,0)</f>
        <v>London</v>
      </c>
      <c r="D48" t="str">
        <f>INDEX('Maths Formulas'!$A:$L,MATCH('Reference Formula'!$A48,'Maths Formulas'!$A:$A,0),MATCH('Reference Formula'!D$1,'Maths Formulas'!$A$1:$L$1,0))</f>
        <v>Production</v>
      </c>
    </row>
    <row r="49" spans="1:4" x14ac:dyDescent="0.25">
      <c r="A49" s="8">
        <v>48</v>
      </c>
      <c r="B49" s="7" t="s">
        <v>1343</v>
      </c>
      <c r="C49" t="str">
        <f>VLOOKUP($A49,'Maths Formulas'!A:L,3,0)</f>
        <v>New York</v>
      </c>
      <c r="D49" t="str">
        <f>INDEX('Maths Formulas'!$A:$L,MATCH('Reference Formula'!$A49,'Maths Formulas'!$A:$A,0),MATCH('Reference Formula'!D$1,'Maths Formulas'!$A$1:$L$1,0))</f>
        <v>Production</v>
      </c>
    </row>
    <row r="50" spans="1:4" x14ac:dyDescent="0.25">
      <c r="A50" s="8">
        <v>49</v>
      </c>
      <c r="B50" s="7" t="s">
        <v>1344</v>
      </c>
      <c r="C50" t="str">
        <f>VLOOKUP($A50,'Maths Formulas'!A:L,3,0)</f>
        <v>Illinois</v>
      </c>
      <c r="D50" t="str">
        <f>INDEX('Maths Formulas'!$A:$L,MATCH('Reference Formula'!$A50,'Maths Formulas'!$A:$A,0),MATCH('Reference Formula'!D$1,'Maths Formulas'!$A$1:$L$1,0))</f>
        <v>Production</v>
      </c>
    </row>
    <row r="51" spans="1:4" x14ac:dyDescent="0.25">
      <c r="A51" s="8">
        <v>50</v>
      </c>
      <c r="B51" s="7" t="s">
        <v>1345</v>
      </c>
      <c r="C51" t="str">
        <f>VLOOKUP($A51,'Maths Formulas'!A:L,3,0)</f>
        <v>Illinois</v>
      </c>
      <c r="D51" t="str">
        <f>INDEX('Maths Formulas'!$A:$L,MATCH('Reference Formula'!$A51,'Maths Formulas'!$A:$A,0),MATCH('Reference Formula'!D$1,'Maths Formulas'!$A$1:$L$1,0))</f>
        <v>Production</v>
      </c>
    </row>
    <row r="52" spans="1:4" x14ac:dyDescent="0.25">
      <c r="A52" s="8">
        <v>51</v>
      </c>
      <c r="B52" s="7" t="s">
        <v>1346</v>
      </c>
      <c r="C52" t="str">
        <f>VLOOKUP($A52,'Maths Formulas'!A:L,3,0)</f>
        <v>New Jersey</v>
      </c>
      <c r="D52" t="str">
        <f>INDEX('Maths Formulas'!$A:$L,MATCH('Reference Formula'!$A52,'Maths Formulas'!$A:$A,0),MATCH('Reference Formula'!D$1,'Maths Formulas'!$A$1:$L$1,0))</f>
        <v>Production</v>
      </c>
    </row>
    <row r="53" spans="1:4" x14ac:dyDescent="0.25">
      <c r="A53" s="8">
        <v>52</v>
      </c>
      <c r="B53" s="7" t="s">
        <v>1347</v>
      </c>
      <c r="C53" t="str">
        <f>VLOOKUP($A53,'Maths Formulas'!A:L,3,0)</f>
        <v>Sydney</v>
      </c>
      <c r="D53" t="str">
        <f>INDEX('Maths Formulas'!$A:$L,MATCH('Reference Formula'!$A53,'Maths Formulas'!$A:$A,0),MATCH('Reference Formula'!D$1,'Maths Formulas'!$A$1:$L$1,0))</f>
        <v>Production</v>
      </c>
    </row>
    <row r="54" spans="1:4" x14ac:dyDescent="0.25">
      <c r="A54" s="8">
        <v>53</v>
      </c>
      <c r="B54" s="7" t="s">
        <v>1348</v>
      </c>
      <c r="C54" t="str">
        <f>VLOOKUP($A54,'Maths Formulas'!A:L,3,0)</f>
        <v>Sydney</v>
      </c>
      <c r="D54" t="str">
        <f>INDEX('Maths Formulas'!$A:$L,MATCH('Reference Formula'!$A54,'Maths Formulas'!$A:$A,0),MATCH('Reference Formula'!D$1,'Maths Formulas'!$A$1:$L$1,0))</f>
        <v>Production</v>
      </c>
    </row>
    <row r="55" spans="1:4" x14ac:dyDescent="0.25">
      <c r="A55" s="8">
        <v>54</v>
      </c>
      <c r="B55" s="7" t="s">
        <v>1349</v>
      </c>
      <c r="C55" t="str">
        <f>VLOOKUP($A55,'Maths Formulas'!A:L,3,0)</f>
        <v>Washington, D.C.</v>
      </c>
      <c r="D55" t="str">
        <f>INDEX('Maths Formulas'!$A:$L,MATCH('Reference Formula'!$A55,'Maths Formulas'!$A:$A,0),MATCH('Reference Formula'!D$1,'Maths Formulas'!$A$1:$L$1,0))</f>
        <v>Production</v>
      </c>
    </row>
    <row r="56" spans="1:4" x14ac:dyDescent="0.25">
      <c r="A56" s="8">
        <v>55</v>
      </c>
      <c r="B56" s="7" t="s">
        <v>1350</v>
      </c>
      <c r="C56" t="str">
        <f>VLOOKUP($A56,'Maths Formulas'!A:L,3,0)</f>
        <v>Madrid</v>
      </c>
      <c r="D56" t="str">
        <f>INDEX('Maths Formulas'!$A:$L,MATCH('Reference Formula'!$A56,'Maths Formulas'!$A:$A,0),MATCH('Reference Formula'!D$1,'Maths Formulas'!$A$1:$L$1,0))</f>
        <v>Production</v>
      </c>
    </row>
    <row r="57" spans="1:4" x14ac:dyDescent="0.25">
      <c r="A57" s="8">
        <v>56</v>
      </c>
      <c r="B57" s="7" t="s">
        <v>1351</v>
      </c>
      <c r="C57" t="str">
        <f>VLOOKUP($A57,'Maths Formulas'!A:L,3,0)</f>
        <v>New Jersey</v>
      </c>
      <c r="D57" t="str">
        <f>INDEX('Maths Formulas'!$A:$L,MATCH('Reference Formula'!$A57,'Maths Formulas'!$A:$A,0),MATCH('Reference Formula'!D$1,'Maths Formulas'!$A$1:$L$1,0))</f>
        <v>Production</v>
      </c>
    </row>
    <row r="58" spans="1:4" x14ac:dyDescent="0.25">
      <c r="A58" s="8">
        <v>57</v>
      </c>
      <c r="B58" s="7" t="s">
        <v>1352</v>
      </c>
      <c r="C58" t="str">
        <f>VLOOKUP($A58,'Maths Formulas'!A:L,3,0)</f>
        <v>New York</v>
      </c>
      <c r="D58" t="str">
        <f>INDEX('Maths Formulas'!$A:$L,MATCH('Reference Formula'!$A58,'Maths Formulas'!$A:$A,0),MATCH('Reference Formula'!D$1,'Maths Formulas'!$A$1:$L$1,0))</f>
        <v>Production</v>
      </c>
    </row>
    <row r="59" spans="1:4" x14ac:dyDescent="0.25">
      <c r="A59" s="8">
        <v>58</v>
      </c>
      <c r="B59" s="7" t="s">
        <v>1353</v>
      </c>
      <c r="C59" t="str">
        <f>VLOOKUP($A59,'Maths Formulas'!A:L,3,0)</f>
        <v>New Jersey</v>
      </c>
      <c r="D59" t="str">
        <f>INDEX('Maths Formulas'!$A:$L,MATCH('Reference Formula'!$A59,'Maths Formulas'!$A:$A,0),MATCH('Reference Formula'!D$1,'Maths Formulas'!$A$1:$L$1,0))</f>
        <v>Production</v>
      </c>
    </row>
    <row r="60" spans="1:4" x14ac:dyDescent="0.25">
      <c r="A60" s="8">
        <v>59</v>
      </c>
      <c r="B60" s="7" t="s">
        <v>1354</v>
      </c>
      <c r="C60" t="str">
        <f>VLOOKUP($A60,'Maths Formulas'!A:L,3,0)</f>
        <v>London</v>
      </c>
      <c r="D60" t="str">
        <f>INDEX('Maths Formulas'!$A:$L,MATCH('Reference Formula'!$A60,'Maths Formulas'!$A:$A,0),MATCH('Reference Formula'!D$1,'Maths Formulas'!$A$1:$L$1,0))</f>
        <v>Production</v>
      </c>
    </row>
    <row r="61" spans="1:4" x14ac:dyDescent="0.25">
      <c r="A61" s="8">
        <v>60</v>
      </c>
      <c r="B61" s="7" t="s">
        <v>1355</v>
      </c>
      <c r="C61" t="str">
        <f>VLOOKUP($A61,'Maths Formulas'!A:L,3,0)</f>
        <v>New Jersey</v>
      </c>
      <c r="D61" t="str">
        <f>INDEX('Maths Formulas'!$A:$L,MATCH('Reference Formula'!$A61,'Maths Formulas'!$A:$A,0),MATCH('Reference Formula'!D$1,'Maths Formulas'!$A$1:$L$1,0))</f>
        <v>Production</v>
      </c>
    </row>
    <row r="62" spans="1:4" x14ac:dyDescent="0.25">
      <c r="A62" s="8">
        <v>61</v>
      </c>
      <c r="B62" s="7" t="s">
        <v>1356</v>
      </c>
      <c r="C62" t="str">
        <f>VLOOKUP($A62,'Maths Formulas'!A:L,3,0)</f>
        <v>London</v>
      </c>
      <c r="D62" t="str">
        <f>INDEX('Maths Formulas'!$A:$L,MATCH('Reference Formula'!$A62,'Maths Formulas'!$A:$A,0),MATCH('Reference Formula'!D$1,'Maths Formulas'!$A$1:$L$1,0))</f>
        <v>Production</v>
      </c>
    </row>
    <row r="63" spans="1:4" x14ac:dyDescent="0.25">
      <c r="A63" s="8">
        <v>62</v>
      </c>
      <c r="B63" s="7" t="s">
        <v>1357</v>
      </c>
      <c r="C63" t="str">
        <f>VLOOKUP($A63,'Maths Formulas'!A:L,3,0)</f>
        <v>Mississippi</v>
      </c>
      <c r="D63" t="str">
        <f>INDEX('Maths Formulas'!$A:$L,MATCH('Reference Formula'!$A63,'Maths Formulas'!$A:$A,0),MATCH('Reference Formula'!D$1,'Maths Formulas'!$A$1:$L$1,0))</f>
        <v>Production</v>
      </c>
    </row>
    <row r="64" spans="1:4" x14ac:dyDescent="0.25">
      <c r="A64" s="8">
        <v>63</v>
      </c>
      <c r="B64" s="7" t="s">
        <v>1358</v>
      </c>
      <c r="C64" t="str">
        <f>VLOOKUP($A64,'Maths Formulas'!A:L,3,0)</f>
        <v>Washington, D.C.</v>
      </c>
      <c r="D64" t="str">
        <f>INDEX('Maths Formulas'!$A:$L,MATCH('Reference Formula'!$A64,'Maths Formulas'!$A:$A,0),MATCH('Reference Formula'!D$1,'Maths Formulas'!$A$1:$L$1,0))</f>
        <v>Production</v>
      </c>
    </row>
    <row r="65" spans="1:4" x14ac:dyDescent="0.25">
      <c r="A65" s="8">
        <v>64</v>
      </c>
      <c r="B65" s="7" t="s">
        <v>1359</v>
      </c>
      <c r="C65" t="str">
        <f>VLOOKUP($A65,'Maths Formulas'!A:L,3,0)</f>
        <v>Illinois</v>
      </c>
      <c r="D65" t="str">
        <f>INDEX('Maths Formulas'!$A:$L,MATCH('Reference Formula'!$A65,'Maths Formulas'!$A:$A,0),MATCH('Reference Formula'!D$1,'Maths Formulas'!$A$1:$L$1,0))</f>
        <v>Production</v>
      </c>
    </row>
    <row r="66" spans="1:4" x14ac:dyDescent="0.25">
      <c r="A66" s="8">
        <v>65</v>
      </c>
      <c r="B66" s="7" t="s">
        <v>1360</v>
      </c>
      <c r="C66" t="str">
        <f>VLOOKUP($A66,'Maths Formulas'!A:L,3,0)</f>
        <v>Sydney</v>
      </c>
      <c r="D66" t="str">
        <f>INDEX('Maths Formulas'!$A:$L,MATCH('Reference Formula'!$A66,'Maths Formulas'!$A:$A,0),MATCH('Reference Formula'!D$1,'Maths Formulas'!$A$1:$L$1,0))</f>
        <v>Production</v>
      </c>
    </row>
    <row r="67" spans="1:4" x14ac:dyDescent="0.25">
      <c r="A67" s="8">
        <v>66</v>
      </c>
      <c r="B67" s="7" t="s">
        <v>1361</v>
      </c>
      <c r="C67" t="str">
        <f>VLOOKUP($A67,'Maths Formulas'!A:L,3,0)</f>
        <v>Mississippi</v>
      </c>
      <c r="D67" t="str">
        <f>INDEX('Maths Formulas'!$A:$L,MATCH('Reference Formula'!$A67,'Maths Formulas'!$A:$A,0),MATCH('Reference Formula'!D$1,'Maths Formulas'!$A$1:$L$1,0))</f>
        <v>Production</v>
      </c>
    </row>
    <row r="68" spans="1:4" x14ac:dyDescent="0.25">
      <c r="A68" s="8">
        <v>67</v>
      </c>
      <c r="B68" s="7" t="s">
        <v>1362</v>
      </c>
      <c r="C68" t="str">
        <f>VLOOKUP($A68,'Maths Formulas'!A:L,3,0)</f>
        <v>New Jersey</v>
      </c>
      <c r="D68" t="str">
        <f>INDEX('Maths Formulas'!$A:$L,MATCH('Reference Formula'!$A68,'Maths Formulas'!$A:$A,0),MATCH('Reference Formula'!D$1,'Maths Formulas'!$A$1:$L$1,0))</f>
        <v>Production</v>
      </c>
    </row>
    <row r="69" spans="1:4" x14ac:dyDescent="0.25">
      <c r="A69" s="8">
        <v>68</v>
      </c>
      <c r="B69" s="7" t="s">
        <v>1363</v>
      </c>
      <c r="C69" t="str">
        <f>VLOOKUP($A69,'Maths Formulas'!A:L,3,0)</f>
        <v>Mississippi</v>
      </c>
      <c r="D69" t="str">
        <f>INDEX('Maths Formulas'!$A:$L,MATCH('Reference Formula'!$A69,'Maths Formulas'!$A:$A,0),MATCH('Reference Formula'!D$1,'Maths Formulas'!$A$1:$L$1,0))</f>
        <v>Production</v>
      </c>
    </row>
    <row r="70" spans="1:4" x14ac:dyDescent="0.25">
      <c r="A70" s="8">
        <v>69</v>
      </c>
      <c r="B70" s="7" t="s">
        <v>1364</v>
      </c>
      <c r="C70" t="str">
        <f>VLOOKUP($A70,'Maths Formulas'!A:L,3,0)</f>
        <v>New Jersey</v>
      </c>
      <c r="D70" t="str">
        <f>INDEX('Maths Formulas'!$A:$L,MATCH('Reference Formula'!$A70,'Maths Formulas'!$A:$A,0),MATCH('Reference Formula'!D$1,'Maths Formulas'!$A$1:$L$1,0))</f>
        <v>Production</v>
      </c>
    </row>
    <row r="71" spans="1:4" x14ac:dyDescent="0.25">
      <c r="A71" s="8">
        <v>70</v>
      </c>
      <c r="B71" s="7" t="s">
        <v>1365</v>
      </c>
      <c r="C71" t="str">
        <f>VLOOKUP($A71,'Maths Formulas'!A:L,3,0)</f>
        <v>Illinois</v>
      </c>
      <c r="D71" t="str">
        <f>INDEX('Maths Formulas'!$A:$L,MATCH('Reference Formula'!$A71,'Maths Formulas'!$A:$A,0),MATCH('Reference Formula'!D$1,'Maths Formulas'!$A$1:$L$1,0))</f>
        <v>Production</v>
      </c>
    </row>
    <row r="72" spans="1:4" x14ac:dyDescent="0.25">
      <c r="A72" s="8">
        <v>71</v>
      </c>
      <c r="B72" s="7" t="s">
        <v>1366</v>
      </c>
      <c r="C72" t="str">
        <f>VLOOKUP($A72,'Maths Formulas'!A:L,3,0)</f>
        <v>Mississippi</v>
      </c>
      <c r="D72" t="str">
        <f>INDEX('Maths Formulas'!$A:$L,MATCH('Reference Formula'!$A72,'Maths Formulas'!$A:$A,0),MATCH('Reference Formula'!D$1,'Maths Formulas'!$A$1:$L$1,0))</f>
        <v>Production</v>
      </c>
    </row>
    <row r="73" spans="1:4" x14ac:dyDescent="0.25">
      <c r="A73" s="8">
        <v>72</v>
      </c>
      <c r="B73" s="7" t="s">
        <v>1367</v>
      </c>
      <c r="C73" t="str">
        <f>VLOOKUP($A73,'Maths Formulas'!A:L,3,0)</f>
        <v>Tennessee</v>
      </c>
      <c r="D73" t="str">
        <f>INDEX('Maths Formulas'!$A:$L,MATCH('Reference Formula'!$A73,'Maths Formulas'!$A:$A,0),MATCH('Reference Formula'!D$1,'Maths Formulas'!$A$1:$L$1,0))</f>
        <v>Production</v>
      </c>
    </row>
    <row r="74" spans="1:4" x14ac:dyDescent="0.25">
      <c r="A74" s="8">
        <v>73</v>
      </c>
      <c r="B74" s="7" t="s">
        <v>1368</v>
      </c>
      <c r="C74" t="str">
        <f>VLOOKUP($A74,'Maths Formulas'!A:L,3,0)</f>
        <v>Sydney</v>
      </c>
      <c r="D74" t="str">
        <f>INDEX('Maths Formulas'!$A:$L,MATCH('Reference Formula'!$A74,'Maths Formulas'!$A:$A,0),MATCH('Reference Formula'!D$1,'Maths Formulas'!$A$1:$L$1,0))</f>
        <v>Production</v>
      </c>
    </row>
    <row r="75" spans="1:4" x14ac:dyDescent="0.25">
      <c r="A75" s="8">
        <v>74</v>
      </c>
      <c r="B75" s="7" t="s">
        <v>1369</v>
      </c>
      <c r="C75" t="str">
        <f>VLOOKUP($A75,'Maths Formulas'!A:L,3,0)</f>
        <v>Illinois</v>
      </c>
      <c r="D75" t="str">
        <f>INDEX('Maths Formulas'!$A:$L,MATCH('Reference Formula'!$A75,'Maths Formulas'!$A:$A,0),MATCH('Reference Formula'!D$1,'Maths Formulas'!$A$1:$L$1,0))</f>
        <v>Production</v>
      </c>
    </row>
    <row r="76" spans="1:4" x14ac:dyDescent="0.25">
      <c r="A76" s="8">
        <v>75</v>
      </c>
      <c r="B76" s="7" t="s">
        <v>1370</v>
      </c>
      <c r="C76" t="str">
        <f>VLOOKUP($A76,'Maths Formulas'!A:L,3,0)</f>
        <v>Sydney</v>
      </c>
      <c r="D76" t="str">
        <f>INDEX('Maths Formulas'!$A:$L,MATCH('Reference Formula'!$A76,'Maths Formulas'!$A:$A,0),MATCH('Reference Formula'!D$1,'Maths Formulas'!$A$1:$L$1,0))</f>
        <v>Production</v>
      </c>
    </row>
    <row r="77" spans="1:4" x14ac:dyDescent="0.25">
      <c r="A77" s="8">
        <v>76</v>
      </c>
      <c r="B77" s="7" t="s">
        <v>1371</v>
      </c>
      <c r="C77" t="str">
        <f>VLOOKUP($A77,'Maths Formulas'!A:L,3,0)</f>
        <v>Madrid</v>
      </c>
      <c r="D77" t="str">
        <f>INDEX('Maths Formulas'!$A:$L,MATCH('Reference Formula'!$A77,'Maths Formulas'!$A:$A,0),MATCH('Reference Formula'!D$1,'Maths Formulas'!$A$1:$L$1,0))</f>
        <v>Production</v>
      </c>
    </row>
    <row r="78" spans="1:4" x14ac:dyDescent="0.25">
      <c r="A78" s="8">
        <v>77</v>
      </c>
      <c r="B78" s="7" t="s">
        <v>1372</v>
      </c>
      <c r="C78" t="str">
        <f>VLOOKUP($A78,'Maths Formulas'!A:L,3,0)</f>
        <v>Tennessee</v>
      </c>
      <c r="D78" t="str">
        <f>INDEX('Maths Formulas'!$A:$L,MATCH('Reference Formula'!$A78,'Maths Formulas'!$A:$A,0),MATCH('Reference Formula'!D$1,'Maths Formulas'!$A$1:$L$1,0))</f>
        <v>Production</v>
      </c>
    </row>
    <row r="79" spans="1:4" x14ac:dyDescent="0.25">
      <c r="A79" s="8">
        <v>78</v>
      </c>
      <c r="B79" s="7" t="s">
        <v>1373</v>
      </c>
      <c r="C79" t="str">
        <f>VLOOKUP($A79,'Maths Formulas'!A:L,3,0)</f>
        <v>Illinois</v>
      </c>
      <c r="D79" t="str">
        <f>INDEX('Maths Formulas'!$A:$L,MATCH('Reference Formula'!$A79,'Maths Formulas'!$A:$A,0),MATCH('Reference Formula'!D$1,'Maths Formulas'!$A$1:$L$1,0))</f>
        <v>Production</v>
      </c>
    </row>
    <row r="80" spans="1:4" x14ac:dyDescent="0.25">
      <c r="A80" s="8">
        <v>79</v>
      </c>
      <c r="B80" s="7" t="s">
        <v>1374</v>
      </c>
      <c r="C80" t="str">
        <f>VLOOKUP($A80,'Maths Formulas'!A:L,3,0)</f>
        <v>Madrid</v>
      </c>
      <c r="D80" t="str">
        <f>INDEX('Maths Formulas'!$A:$L,MATCH('Reference Formula'!$A80,'Maths Formulas'!$A:$A,0),MATCH('Reference Formula'!D$1,'Maths Formulas'!$A$1:$L$1,0))</f>
        <v>Production</v>
      </c>
    </row>
    <row r="81" spans="1:4" x14ac:dyDescent="0.25">
      <c r="A81" s="8">
        <v>80</v>
      </c>
      <c r="B81" s="7" t="s">
        <v>1375</v>
      </c>
      <c r="C81" t="str">
        <f>VLOOKUP($A81,'Maths Formulas'!A:L,3,0)</f>
        <v>Tennessee</v>
      </c>
      <c r="D81" t="str">
        <f>INDEX('Maths Formulas'!$A:$L,MATCH('Reference Formula'!$A81,'Maths Formulas'!$A:$A,0),MATCH('Reference Formula'!D$1,'Maths Formulas'!$A$1:$L$1,0))</f>
        <v>Production</v>
      </c>
    </row>
    <row r="82" spans="1:4" x14ac:dyDescent="0.25">
      <c r="A82" s="8">
        <v>81</v>
      </c>
      <c r="B82" s="7" t="s">
        <v>1376</v>
      </c>
      <c r="C82" t="str">
        <f>VLOOKUP($A82,'Maths Formulas'!A:L,3,0)</f>
        <v>Delhi</v>
      </c>
      <c r="D82" t="str">
        <f>INDEX('Maths Formulas'!$A:$L,MATCH('Reference Formula'!$A82,'Maths Formulas'!$A:$A,0),MATCH('Reference Formula'!D$1,'Maths Formulas'!$A$1:$L$1,0))</f>
        <v>Production</v>
      </c>
    </row>
    <row r="83" spans="1:4" x14ac:dyDescent="0.25">
      <c r="A83" s="8">
        <v>82</v>
      </c>
      <c r="B83" s="7" t="s">
        <v>1377</v>
      </c>
      <c r="C83" t="str">
        <f>VLOOKUP($A83,'Maths Formulas'!A:L,3,0)</f>
        <v>London</v>
      </c>
      <c r="D83" t="str">
        <f>INDEX('Maths Formulas'!$A:$L,MATCH('Reference Formula'!$A83,'Maths Formulas'!$A:$A,0),MATCH('Reference Formula'!D$1,'Maths Formulas'!$A$1:$L$1,0))</f>
        <v>Production</v>
      </c>
    </row>
    <row r="84" spans="1:4" x14ac:dyDescent="0.25">
      <c r="A84" s="8">
        <v>83</v>
      </c>
      <c r="B84" s="7" t="s">
        <v>1378</v>
      </c>
      <c r="C84" t="str">
        <f>VLOOKUP($A84,'Maths Formulas'!A:L,3,0)</f>
        <v>Delhi</v>
      </c>
      <c r="D84" t="str">
        <f>INDEX('Maths Formulas'!$A:$L,MATCH('Reference Formula'!$A84,'Maths Formulas'!$A:$A,0),MATCH('Reference Formula'!D$1,'Maths Formulas'!$A$1:$L$1,0))</f>
        <v>Production</v>
      </c>
    </row>
    <row r="85" spans="1:4" x14ac:dyDescent="0.25">
      <c r="A85" s="8">
        <v>84</v>
      </c>
      <c r="B85" s="7" t="s">
        <v>1379</v>
      </c>
      <c r="C85" t="str">
        <f>VLOOKUP($A85,'Maths Formulas'!A:L,3,0)</f>
        <v>London</v>
      </c>
      <c r="D85" t="str">
        <f>INDEX('Maths Formulas'!$A:$L,MATCH('Reference Formula'!$A85,'Maths Formulas'!$A:$A,0),MATCH('Reference Formula'!D$1,'Maths Formulas'!$A$1:$L$1,0))</f>
        <v>Production</v>
      </c>
    </row>
    <row r="86" spans="1:4" x14ac:dyDescent="0.25">
      <c r="A86" s="8">
        <v>85</v>
      </c>
      <c r="B86" s="7" t="s">
        <v>1380</v>
      </c>
      <c r="C86" t="str">
        <f>VLOOKUP($A86,'Maths Formulas'!A:L,3,0)</f>
        <v>Tennessee</v>
      </c>
      <c r="D86" t="str">
        <f>INDEX('Maths Formulas'!$A:$L,MATCH('Reference Formula'!$A86,'Maths Formulas'!$A:$A,0),MATCH('Reference Formula'!D$1,'Maths Formulas'!$A$1:$L$1,0))</f>
        <v>Production</v>
      </c>
    </row>
    <row r="87" spans="1:4" x14ac:dyDescent="0.25">
      <c r="A87" s="8">
        <v>86</v>
      </c>
      <c r="B87" s="7" t="s">
        <v>1381</v>
      </c>
      <c r="C87" t="str">
        <f>VLOOKUP($A87,'Maths Formulas'!A:L,3,0)</f>
        <v>Washington, D.C.</v>
      </c>
      <c r="D87" t="str">
        <f>INDEX('Maths Formulas'!$A:$L,MATCH('Reference Formula'!$A87,'Maths Formulas'!$A:$A,0),MATCH('Reference Formula'!D$1,'Maths Formulas'!$A$1:$L$1,0))</f>
        <v>Production</v>
      </c>
    </row>
    <row r="88" spans="1:4" x14ac:dyDescent="0.25">
      <c r="A88" s="8">
        <v>87</v>
      </c>
      <c r="B88" s="7" t="s">
        <v>1382</v>
      </c>
      <c r="C88" t="str">
        <f>VLOOKUP($A88,'Maths Formulas'!A:L,3,0)</f>
        <v>Sydney</v>
      </c>
      <c r="D88" t="str">
        <f>INDEX('Maths Formulas'!$A:$L,MATCH('Reference Formula'!$A88,'Maths Formulas'!$A:$A,0),MATCH('Reference Formula'!D$1,'Maths Formulas'!$A$1:$L$1,0))</f>
        <v>Production</v>
      </c>
    </row>
    <row r="89" spans="1:4" x14ac:dyDescent="0.25">
      <c r="A89" s="8">
        <v>88</v>
      </c>
      <c r="B89" s="7" t="s">
        <v>1383</v>
      </c>
      <c r="C89" t="str">
        <f>VLOOKUP($A89,'Maths Formulas'!A:L,3,0)</f>
        <v>London</v>
      </c>
      <c r="D89" t="str">
        <f>INDEX('Maths Formulas'!$A:$L,MATCH('Reference Formula'!$A89,'Maths Formulas'!$A:$A,0),MATCH('Reference Formula'!D$1,'Maths Formulas'!$A$1:$L$1,0))</f>
        <v>Production</v>
      </c>
    </row>
    <row r="90" spans="1:4" x14ac:dyDescent="0.25">
      <c r="A90" s="8">
        <v>89</v>
      </c>
      <c r="B90" s="7" t="s">
        <v>1384</v>
      </c>
      <c r="C90" t="str">
        <f>VLOOKUP($A90,'Maths Formulas'!A:L,3,0)</f>
        <v>Delhi</v>
      </c>
      <c r="D90" t="str">
        <f>INDEX('Maths Formulas'!$A:$L,MATCH('Reference Formula'!$A90,'Maths Formulas'!$A:$A,0),MATCH('Reference Formula'!D$1,'Maths Formulas'!$A$1:$L$1,0))</f>
        <v>Production</v>
      </c>
    </row>
    <row r="91" spans="1:4" x14ac:dyDescent="0.25">
      <c r="A91" s="8">
        <v>90</v>
      </c>
      <c r="B91" s="7" t="s">
        <v>1385</v>
      </c>
      <c r="C91" t="str">
        <f>VLOOKUP($A91,'Maths Formulas'!A:L,3,0)</f>
        <v>New York</v>
      </c>
      <c r="D91" t="str">
        <f>INDEX('Maths Formulas'!$A:$L,MATCH('Reference Formula'!$A91,'Maths Formulas'!$A:$A,0),MATCH('Reference Formula'!D$1,'Maths Formulas'!$A$1:$L$1,0))</f>
        <v>Production</v>
      </c>
    </row>
    <row r="92" spans="1:4" x14ac:dyDescent="0.25">
      <c r="A92" s="8">
        <v>91</v>
      </c>
      <c r="B92" s="7" t="s">
        <v>1386</v>
      </c>
      <c r="C92" t="str">
        <f>VLOOKUP($A92,'Maths Formulas'!A:L,3,0)</f>
        <v>Delhi</v>
      </c>
      <c r="D92" t="str">
        <f>INDEX('Maths Formulas'!$A:$L,MATCH('Reference Formula'!$A92,'Maths Formulas'!$A:$A,0),MATCH('Reference Formula'!D$1,'Maths Formulas'!$A$1:$L$1,0))</f>
        <v>Production</v>
      </c>
    </row>
    <row r="93" spans="1:4" x14ac:dyDescent="0.25">
      <c r="A93" s="8">
        <v>92</v>
      </c>
      <c r="B93" s="7" t="s">
        <v>1387</v>
      </c>
      <c r="C93" t="str">
        <f>VLOOKUP($A93,'Maths Formulas'!A:L,3,0)</f>
        <v>Delhi</v>
      </c>
      <c r="D93" t="str">
        <f>INDEX('Maths Formulas'!$A:$L,MATCH('Reference Formula'!$A93,'Maths Formulas'!$A:$A,0),MATCH('Reference Formula'!D$1,'Maths Formulas'!$A$1:$L$1,0))</f>
        <v>Production</v>
      </c>
    </row>
    <row r="94" spans="1:4" x14ac:dyDescent="0.25">
      <c r="A94" s="8">
        <v>93</v>
      </c>
      <c r="B94" s="7" t="s">
        <v>1388</v>
      </c>
      <c r="C94" t="str">
        <f>VLOOKUP($A94,'Maths Formulas'!A:L,3,0)</f>
        <v>New York</v>
      </c>
      <c r="D94" t="str">
        <f>INDEX('Maths Formulas'!$A:$L,MATCH('Reference Formula'!$A94,'Maths Formulas'!$A:$A,0),MATCH('Reference Formula'!D$1,'Maths Formulas'!$A$1:$L$1,0))</f>
        <v>Production</v>
      </c>
    </row>
    <row r="95" spans="1:4" x14ac:dyDescent="0.25">
      <c r="A95" s="8">
        <v>94</v>
      </c>
      <c r="B95" s="7" t="s">
        <v>1389</v>
      </c>
      <c r="C95" t="str">
        <f>VLOOKUP($A95,'Maths Formulas'!A:L,3,0)</f>
        <v>New Jersey</v>
      </c>
      <c r="D95" t="str">
        <f>INDEX('Maths Formulas'!$A:$L,MATCH('Reference Formula'!$A95,'Maths Formulas'!$A:$A,0),MATCH('Reference Formula'!D$1,'Maths Formulas'!$A$1:$L$1,0))</f>
        <v>Production</v>
      </c>
    </row>
    <row r="96" spans="1:4" x14ac:dyDescent="0.25">
      <c r="A96" s="8">
        <v>95</v>
      </c>
      <c r="B96" s="7" t="s">
        <v>1390</v>
      </c>
      <c r="C96" t="str">
        <f>VLOOKUP($A96,'Maths Formulas'!A:L,3,0)</f>
        <v>Illinois</v>
      </c>
      <c r="D96" t="str">
        <f>INDEX('Maths Formulas'!$A:$L,MATCH('Reference Formula'!$A96,'Maths Formulas'!$A:$A,0),MATCH('Reference Formula'!D$1,'Maths Formulas'!$A$1:$L$1,0))</f>
        <v>Production</v>
      </c>
    </row>
    <row r="97" spans="1:4" x14ac:dyDescent="0.25">
      <c r="A97" s="8">
        <v>96</v>
      </c>
      <c r="B97" s="7" t="s">
        <v>1391</v>
      </c>
      <c r="C97" t="str">
        <f>VLOOKUP($A97,'Maths Formulas'!A:L,3,0)</f>
        <v>Tennessee</v>
      </c>
      <c r="D97" t="str">
        <f>INDEX('Maths Formulas'!$A:$L,MATCH('Reference Formula'!$A97,'Maths Formulas'!$A:$A,0),MATCH('Reference Formula'!D$1,'Maths Formulas'!$A$1:$L$1,0))</f>
        <v>Corporate Responsibilty Group</v>
      </c>
    </row>
    <row r="98" spans="1:4" x14ac:dyDescent="0.25">
      <c r="A98" s="8">
        <v>97</v>
      </c>
      <c r="B98" s="7" t="s">
        <v>1392</v>
      </c>
      <c r="C98" t="str">
        <f>VLOOKUP($A98,'Maths Formulas'!A:L,3,0)</f>
        <v>New York</v>
      </c>
      <c r="D98" t="str">
        <f>INDEX('Maths Formulas'!$A:$L,MATCH('Reference Formula'!$A98,'Maths Formulas'!$A:$A,0),MATCH('Reference Formula'!D$1,'Maths Formulas'!$A$1:$L$1,0))</f>
        <v>Corporate Responsibilty Group</v>
      </c>
    </row>
    <row r="99" spans="1:4" x14ac:dyDescent="0.25">
      <c r="A99" s="8">
        <v>98</v>
      </c>
      <c r="B99" s="7" t="s">
        <v>1393</v>
      </c>
      <c r="C99" t="str">
        <f>VLOOKUP($A99,'Maths Formulas'!A:L,3,0)</f>
        <v>New York</v>
      </c>
      <c r="D99" t="str">
        <f>INDEX('Maths Formulas'!$A:$L,MATCH('Reference Formula'!$A99,'Maths Formulas'!$A:$A,0),MATCH('Reference Formula'!D$1,'Maths Formulas'!$A$1:$L$1,0))</f>
        <v>Corporate Responsibilty Group</v>
      </c>
    </row>
    <row r="100" spans="1:4" x14ac:dyDescent="0.25">
      <c r="A100" s="8">
        <v>99</v>
      </c>
      <c r="B100" s="7" t="s">
        <v>1394</v>
      </c>
      <c r="C100" t="str">
        <f>VLOOKUP($A100,'Maths Formulas'!A:L,3,0)</f>
        <v>Sydney</v>
      </c>
      <c r="D100" t="str">
        <f>INDEX('Maths Formulas'!$A:$L,MATCH('Reference Formula'!$A100,'Maths Formulas'!$A:$A,0),MATCH('Reference Formula'!D$1,'Maths Formulas'!$A$1:$L$1,0))</f>
        <v>Corporate Responsibilty Group</v>
      </c>
    </row>
    <row r="101" spans="1:4" x14ac:dyDescent="0.25">
      <c r="A101" s="8">
        <v>100</v>
      </c>
      <c r="B101" s="7" t="s">
        <v>1395</v>
      </c>
      <c r="C101" t="str">
        <f>VLOOKUP($A101,'Maths Formulas'!A:L,3,0)</f>
        <v>London</v>
      </c>
      <c r="D101" t="str">
        <f>INDEX('Maths Formulas'!$A:$L,MATCH('Reference Formula'!$A101,'Maths Formulas'!$A:$A,0),MATCH('Reference Formula'!D$1,'Maths Formulas'!$A$1:$L$1,0))</f>
        <v>Corporate Responsibilty Group</v>
      </c>
    </row>
    <row r="102" spans="1:4" x14ac:dyDescent="0.25">
      <c r="A102" s="8">
        <v>101</v>
      </c>
      <c r="B102" s="7" t="s">
        <v>1396</v>
      </c>
      <c r="C102" t="str">
        <f>VLOOKUP($A102,'Maths Formulas'!A:L,3,0)</f>
        <v>Sydney</v>
      </c>
      <c r="D102" t="str">
        <f>INDEX('Maths Formulas'!$A:$L,MATCH('Reference Formula'!$A102,'Maths Formulas'!$A:$A,0),MATCH('Reference Formula'!D$1,'Maths Formulas'!$A$1:$L$1,0))</f>
        <v>Corporate Responsibilty Group</v>
      </c>
    </row>
    <row r="103" spans="1:4" x14ac:dyDescent="0.25">
      <c r="A103" s="8">
        <v>102</v>
      </c>
      <c r="B103" s="7" t="s">
        <v>1397</v>
      </c>
      <c r="C103" t="str">
        <f>VLOOKUP($A103,'Maths Formulas'!A:L,3,0)</f>
        <v>Mississippi</v>
      </c>
      <c r="D103" t="str">
        <f>INDEX('Maths Formulas'!$A:$L,MATCH('Reference Formula'!$A103,'Maths Formulas'!$A:$A,0),MATCH('Reference Formula'!D$1,'Maths Formulas'!$A$1:$L$1,0))</f>
        <v>Corporate Responsibilty Group</v>
      </c>
    </row>
    <row r="104" spans="1:4" x14ac:dyDescent="0.25">
      <c r="A104" s="8">
        <v>103</v>
      </c>
      <c r="B104" s="7" t="s">
        <v>1398</v>
      </c>
      <c r="C104" t="str">
        <f>VLOOKUP($A104,'Maths Formulas'!A:L,3,0)</f>
        <v>Washington, D.C.</v>
      </c>
      <c r="D104" t="str">
        <f>INDEX('Maths Formulas'!$A:$L,MATCH('Reference Formula'!$A104,'Maths Formulas'!$A:$A,0),MATCH('Reference Formula'!D$1,'Maths Formulas'!$A$1:$L$1,0))</f>
        <v>Corporate Responsibilty Group</v>
      </c>
    </row>
    <row r="105" spans="1:4" x14ac:dyDescent="0.25">
      <c r="A105" s="8">
        <v>104</v>
      </c>
      <c r="B105" s="7" t="s">
        <v>1399</v>
      </c>
      <c r="C105" t="str">
        <f>VLOOKUP($A105,'Maths Formulas'!A:L,3,0)</f>
        <v>Delhi</v>
      </c>
      <c r="D105" t="str">
        <f>INDEX('Maths Formulas'!$A:$L,MATCH('Reference Formula'!$A105,'Maths Formulas'!$A:$A,0),MATCH('Reference Formula'!D$1,'Maths Formulas'!$A$1:$L$1,0))</f>
        <v>Corporate Responsibilty Group</v>
      </c>
    </row>
    <row r="106" spans="1:4" x14ac:dyDescent="0.25">
      <c r="A106" s="8">
        <v>105</v>
      </c>
      <c r="B106" s="7" t="s">
        <v>1400</v>
      </c>
      <c r="C106" t="str">
        <f>VLOOKUP($A106,'Maths Formulas'!A:L,3,0)</f>
        <v>London</v>
      </c>
      <c r="D106" t="str">
        <f>INDEX('Maths Formulas'!$A:$L,MATCH('Reference Formula'!$A106,'Maths Formulas'!$A:$A,0),MATCH('Reference Formula'!D$1,'Maths Formulas'!$A$1:$L$1,0))</f>
        <v>Corporate Responsibilty Group</v>
      </c>
    </row>
    <row r="107" spans="1:4" x14ac:dyDescent="0.25">
      <c r="A107" s="8">
        <v>106</v>
      </c>
      <c r="B107" s="7" t="s">
        <v>1401</v>
      </c>
      <c r="C107" t="str">
        <f>VLOOKUP($A107,'Maths Formulas'!A:L,3,0)</f>
        <v>Washington, D.C.</v>
      </c>
      <c r="D107" t="str">
        <f>INDEX('Maths Formulas'!$A:$L,MATCH('Reference Formula'!$A107,'Maths Formulas'!$A:$A,0),MATCH('Reference Formula'!D$1,'Maths Formulas'!$A$1:$L$1,0))</f>
        <v>Corporate Responsibilty Group</v>
      </c>
    </row>
    <row r="108" spans="1:4" x14ac:dyDescent="0.25">
      <c r="A108" s="8">
        <v>107</v>
      </c>
      <c r="B108" s="7" t="s">
        <v>1402</v>
      </c>
      <c r="C108" t="str">
        <f>VLOOKUP($A108,'Maths Formulas'!A:L,3,0)</f>
        <v>New York</v>
      </c>
      <c r="D108" t="str">
        <f>INDEX('Maths Formulas'!$A:$L,MATCH('Reference Formula'!$A108,'Maths Formulas'!$A:$A,0),MATCH('Reference Formula'!D$1,'Maths Formulas'!$A$1:$L$1,0))</f>
        <v>Corporate Responsibilty Group</v>
      </c>
    </row>
    <row r="109" spans="1:4" x14ac:dyDescent="0.25">
      <c r="A109" s="8">
        <v>108</v>
      </c>
      <c r="B109" s="7" t="s">
        <v>1403</v>
      </c>
      <c r="C109" t="str">
        <f>VLOOKUP($A109,'Maths Formulas'!A:L,3,0)</f>
        <v>Sydney</v>
      </c>
      <c r="D109" t="str">
        <f>INDEX('Maths Formulas'!$A:$L,MATCH('Reference Formula'!$A109,'Maths Formulas'!$A:$A,0),MATCH('Reference Formula'!D$1,'Maths Formulas'!$A$1:$L$1,0))</f>
        <v>Corporate Responsibilty Group</v>
      </c>
    </row>
    <row r="110" spans="1:4" x14ac:dyDescent="0.25">
      <c r="A110" s="8">
        <v>109</v>
      </c>
      <c r="B110" s="7" t="s">
        <v>1404</v>
      </c>
      <c r="C110" t="str">
        <f>VLOOKUP($A110,'Maths Formulas'!A:L,3,0)</f>
        <v>Madrid</v>
      </c>
      <c r="D110" t="str">
        <f>INDEX('Maths Formulas'!$A:$L,MATCH('Reference Formula'!$A110,'Maths Formulas'!$A:$A,0),MATCH('Reference Formula'!D$1,'Maths Formulas'!$A$1:$L$1,0))</f>
        <v>Corporate Responsibilty Group</v>
      </c>
    </row>
    <row r="111" spans="1:4" x14ac:dyDescent="0.25">
      <c r="A111" s="8">
        <v>110</v>
      </c>
      <c r="B111" s="7" t="s">
        <v>1405</v>
      </c>
      <c r="C111" t="str">
        <f>VLOOKUP($A111,'Maths Formulas'!A:L,3,0)</f>
        <v>Delhi</v>
      </c>
      <c r="D111" t="str">
        <f>INDEX('Maths Formulas'!$A:$L,MATCH('Reference Formula'!$A111,'Maths Formulas'!$A:$A,0),MATCH('Reference Formula'!D$1,'Maths Formulas'!$A$1:$L$1,0))</f>
        <v>Corporate Responsibilty Group</v>
      </c>
    </row>
    <row r="112" spans="1:4" x14ac:dyDescent="0.25">
      <c r="A112" s="8">
        <v>111</v>
      </c>
      <c r="B112" s="7" t="s">
        <v>1406</v>
      </c>
      <c r="C112" t="str">
        <f>VLOOKUP($A112,'Maths Formulas'!A:L,3,0)</f>
        <v>Washington, D.C.</v>
      </c>
      <c r="D112" t="str">
        <f>INDEX('Maths Formulas'!$A:$L,MATCH('Reference Formula'!$A112,'Maths Formulas'!$A:$A,0),MATCH('Reference Formula'!D$1,'Maths Formulas'!$A$1:$L$1,0))</f>
        <v>Corporate Responsibilty Group</v>
      </c>
    </row>
    <row r="113" spans="1:4" x14ac:dyDescent="0.25">
      <c r="A113" s="8">
        <v>112</v>
      </c>
      <c r="B113" s="7" t="s">
        <v>1407</v>
      </c>
      <c r="C113" t="str">
        <f>VLOOKUP($A113,'Maths Formulas'!A:L,3,0)</f>
        <v>Delhi</v>
      </c>
      <c r="D113" t="str">
        <f>INDEX('Maths Formulas'!$A:$L,MATCH('Reference Formula'!$A113,'Maths Formulas'!$A:$A,0),MATCH('Reference Formula'!D$1,'Maths Formulas'!$A$1:$L$1,0))</f>
        <v>Corporate Responsibilty Group</v>
      </c>
    </row>
    <row r="114" spans="1:4" x14ac:dyDescent="0.25">
      <c r="A114" s="8">
        <v>113</v>
      </c>
      <c r="B114" s="7" t="s">
        <v>1408</v>
      </c>
      <c r="C114" t="str">
        <f>VLOOKUP($A114,'Maths Formulas'!A:L,3,0)</f>
        <v>Washington, D.C.</v>
      </c>
      <c r="D114" t="str">
        <f>INDEX('Maths Formulas'!$A:$L,MATCH('Reference Formula'!$A114,'Maths Formulas'!$A:$A,0),MATCH('Reference Formula'!D$1,'Maths Formulas'!$A$1:$L$1,0))</f>
        <v>Business Support Group</v>
      </c>
    </row>
    <row r="115" spans="1:4" x14ac:dyDescent="0.25">
      <c r="A115" s="8">
        <v>114</v>
      </c>
      <c r="B115" s="7" t="s">
        <v>1409</v>
      </c>
      <c r="C115" t="str">
        <f>VLOOKUP($A115,'Maths Formulas'!A:L,3,0)</f>
        <v>Madrid</v>
      </c>
      <c r="D115" t="str">
        <f>INDEX('Maths Formulas'!$A:$L,MATCH('Reference Formula'!$A115,'Maths Formulas'!$A:$A,0),MATCH('Reference Formula'!D$1,'Maths Formulas'!$A$1:$L$1,0))</f>
        <v>Business Support Group</v>
      </c>
    </row>
    <row r="116" spans="1:4" x14ac:dyDescent="0.25">
      <c r="A116" s="8">
        <v>115</v>
      </c>
      <c r="B116" s="7" t="s">
        <v>1410</v>
      </c>
      <c r="C116" t="str">
        <f>VLOOKUP($A116,'Maths Formulas'!A:L,3,0)</f>
        <v>Madrid</v>
      </c>
      <c r="D116" t="str">
        <f>INDEX('Maths Formulas'!$A:$L,MATCH('Reference Formula'!$A116,'Maths Formulas'!$A:$A,0),MATCH('Reference Formula'!D$1,'Maths Formulas'!$A$1:$L$1,0))</f>
        <v>Business Support Group</v>
      </c>
    </row>
    <row r="117" spans="1:4" x14ac:dyDescent="0.25">
      <c r="A117" s="8">
        <v>116</v>
      </c>
      <c r="B117" s="7" t="s">
        <v>1411</v>
      </c>
      <c r="C117" t="str">
        <f>VLOOKUP($A117,'Maths Formulas'!A:L,3,0)</f>
        <v>New Jersey</v>
      </c>
      <c r="D117" t="str">
        <f>INDEX('Maths Formulas'!$A:$L,MATCH('Reference Formula'!$A117,'Maths Formulas'!$A:$A,0),MATCH('Reference Formula'!D$1,'Maths Formulas'!$A$1:$L$1,0))</f>
        <v>Business Support Group</v>
      </c>
    </row>
    <row r="118" spans="1:4" x14ac:dyDescent="0.25">
      <c r="A118" s="8">
        <v>117</v>
      </c>
      <c r="B118" s="7" t="s">
        <v>1412</v>
      </c>
      <c r="C118" t="str">
        <f>VLOOKUP($A118,'Maths Formulas'!A:L,3,0)</f>
        <v>Delhi</v>
      </c>
      <c r="D118" t="str">
        <f>INDEX('Maths Formulas'!$A:$L,MATCH('Reference Formula'!$A118,'Maths Formulas'!$A:$A,0),MATCH('Reference Formula'!D$1,'Maths Formulas'!$A$1:$L$1,0))</f>
        <v>Business Support Group</v>
      </c>
    </row>
    <row r="119" spans="1:4" x14ac:dyDescent="0.25">
      <c r="A119" s="8">
        <v>118</v>
      </c>
      <c r="B119" s="7" t="s">
        <v>1413</v>
      </c>
      <c r="C119" t="str">
        <f>VLOOKUP($A119,'Maths Formulas'!A:L,3,0)</f>
        <v>Mississippi</v>
      </c>
      <c r="D119" t="str">
        <f>INDEX('Maths Formulas'!$A:$L,MATCH('Reference Formula'!$A119,'Maths Formulas'!$A:$A,0),MATCH('Reference Formula'!D$1,'Maths Formulas'!$A$1:$L$1,0))</f>
        <v>Business Support Group</v>
      </c>
    </row>
    <row r="120" spans="1:4" x14ac:dyDescent="0.25">
      <c r="A120" s="8">
        <v>119</v>
      </c>
      <c r="B120" s="7" t="s">
        <v>1414</v>
      </c>
      <c r="C120" t="str">
        <f>VLOOKUP($A120,'Maths Formulas'!A:L,3,0)</f>
        <v>London</v>
      </c>
      <c r="D120" t="str">
        <f>INDEX('Maths Formulas'!$A:$L,MATCH('Reference Formula'!$A120,'Maths Formulas'!$A:$A,0),MATCH('Reference Formula'!D$1,'Maths Formulas'!$A$1:$L$1,0))</f>
        <v>Business Support Group</v>
      </c>
    </row>
    <row r="121" spans="1:4" x14ac:dyDescent="0.25">
      <c r="A121" s="8">
        <v>120</v>
      </c>
      <c r="B121" s="7" t="s">
        <v>1415</v>
      </c>
      <c r="C121" t="str">
        <f>VLOOKUP($A121,'Maths Formulas'!A:L,3,0)</f>
        <v>London</v>
      </c>
      <c r="D121" t="str">
        <f>INDEX('Maths Formulas'!$A:$L,MATCH('Reference Formula'!$A121,'Maths Formulas'!$A:$A,0),MATCH('Reference Formula'!D$1,'Maths Formulas'!$A$1:$L$1,0))</f>
        <v>Business Support Group</v>
      </c>
    </row>
    <row r="122" spans="1:4" x14ac:dyDescent="0.25">
      <c r="A122" s="8">
        <v>121</v>
      </c>
      <c r="B122" s="7" t="s">
        <v>1416</v>
      </c>
      <c r="C122" t="str">
        <f>VLOOKUP($A122,'Maths Formulas'!A:L,3,0)</f>
        <v>Washington, D.C.</v>
      </c>
      <c r="D122" t="str">
        <f>INDEX('Maths Formulas'!$A:$L,MATCH('Reference Formula'!$A122,'Maths Formulas'!$A:$A,0),MATCH('Reference Formula'!D$1,'Maths Formulas'!$A$1:$L$1,0))</f>
        <v>Business Support Group</v>
      </c>
    </row>
    <row r="123" spans="1:4" x14ac:dyDescent="0.25">
      <c r="A123" s="8">
        <v>122</v>
      </c>
      <c r="B123" s="7" t="s">
        <v>1417</v>
      </c>
      <c r="C123" t="str">
        <f>VLOOKUP($A123,'Maths Formulas'!A:L,3,0)</f>
        <v>Washington, D.C.</v>
      </c>
      <c r="D123" t="str">
        <f>INDEX('Maths Formulas'!$A:$L,MATCH('Reference Formula'!$A123,'Maths Formulas'!$A:$A,0),MATCH('Reference Formula'!D$1,'Maths Formulas'!$A$1:$L$1,0))</f>
        <v>Business Support Group</v>
      </c>
    </row>
    <row r="124" spans="1:4" x14ac:dyDescent="0.25">
      <c r="A124" s="8">
        <v>123</v>
      </c>
      <c r="B124" s="7" t="s">
        <v>1418</v>
      </c>
      <c r="C124" t="str">
        <f>VLOOKUP($A124,'Maths Formulas'!A:L,3,0)</f>
        <v>Washington, D.C.</v>
      </c>
      <c r="D124" t="str">
        <f>INDEX('Maths Formulas'!$A:$L,MATCH('Reference Formula'!$A124,'Maths Formulas'!$A:$A,0),MATCH('Reference Formula'!D$1,'Maths Formulas'!$A$1:$L$1,0))</f>
        <v>Business Support Group</v>
      </c>
    </row>
    <row r="125" spans="1:4" x14ac:dyDescent="0.25">
      <c r="A125" s="8">
        <v>124</v>
      </c>
      <c r="B125" s="7" t="s">
        <v>1419</v>
      </c>
      <c r="C125" t="str">
        <f>VLOOKUP($A125,'Maths Formulas'!A:L,3,0)</f>
        <v>Washington, D.C.</v>
      </c>
      <c r="D125" t="str">
        <f>INDEX('Maths Formulas'!$A:$L,MATCH('Reference Formula'!$A125,'Maths Formulas'!$A:$A,0),MATCH('Reference Formula'!D$1,'Maths Formulas'!$A$1:$L$1,0))</f>
        <v>Business Support Group</v>
      </c>
    </row>
    <row r="126" spans="1:4" x14ac:dyDescent="0.25">
      <c r="A126" s="8">
        <v>125</v>
      </c>
      <c r="B126" s="7" t="s">
        <v>1420</v>
      </c>
      <c r="C126" t="str">
        <f>VLOOKUP($A126,'Maths Formulas'!A:L,3,0)</f>
        <v>Washington, D.C.</v>
      </c>
      <c r="D126" t="str">
        <f>INDEX('Maths Formulas'!$A:$L,MATCH('Reference Formula'!$A126,'Maths Formulas'!$A:$A,0),MATCH('Reference Formula'!D$1,'Maths Formulas'!$A$1:$L$1,0))</f>
        <v>Business Support Group</v>
      </c>
    </row>
    <row r="127" spans="1:4" x14ac:dyDescent="0.25">
      <c r="A127" s="8">
        <v>126</v>
      </c>
      <c r="B127" s="7" t="s">
        <v>1421</v>
      </c>
      <c r="C127" t="str">
        <f>VLOOKUP($A127,'Maths Formulas'!A:L,3,0)</f>
        <v>Washington, D.C.</v>
      </c>
      <c r="D127" t="str">
        <f>INDEX('Maths Formulas'!$A:$L,MATCH('Reference Formula'!$A127,'Maths Formulas'!$A:$A,0),MATCH('Reference Formula'!D$1,'Maths Formulas'!$A$1:$L$1,0))</f>
        <v>Business Support Group</v>
      </c>
    </row>
    <row r="128" spans="1:4" x14ac:dyDescent="0.25">
      <c r="A128" s="8">
        <v>127</v>
      </c>
      <c r="B128" s="7" t="s">
        <v>1422</v>
      </c>
      <c r="C128" t="str">
        <f>VLOOKUP($A128,'Maths Formulas'!A:L,3,0)</f>
        <v>Washington, D.C.</v>
      </c>
      <c r="D128" t="str">
        <f>INDEX('Maths Formulas'!$A:$L,MATCH('Reference Formula'!$A128,'Maths Formulas'!$A:$A,0),MATCH('Reference Formula'!D$1,'Maths Formulas'!$A$1:$L$1,0))</f>
        <v>Business Support Group</v>
      </c>
    </row>
    <row r="129" spans="1:4" x14ac:dyDescent="0.25">
      <c r="A129" s="8">
        <v>128</v>
      </c>
      <c r="B129" s="7" t="s">
        <v>1423</v>
      </c>
      <c r="C129" t="str">
        <f>VLOOKUP($A129,'Maths Formulas'!A:L,3,0)</f>
        <v>Washington, D.C.</v>
      </c>
      <c r="D129" t="str">
        <f>INDEX('Maths Formulas'!$A:$L,MATCH('Reference Formula'!$A129,'Maths Formulas'!$A:$A,0),MATCH('Reference Formula'!D$1,'Maths Formulas'!$A$1:$L$1,0))</f>
        <v>Business Support Group</v>
      </c>
    </row>
    <row r="130" spans="1:4" x14ac:dyDescent="0.25">
      <c r="A130" s="8">
        <v>129</v>
      </c>
      <c r="B130" s="7" t="s">
        <v>1424</v>
      </c>
      <c r="C130" t="str">
        <f>VLOOKUP($A130,'Maths Formulas'!A:L,3,0)</f>
        <v>Washington, D.C.</v>
      </c>
      <c r="D130" t="str">
        <f>INDEX('Maths Formulas'!$A:$L,MATCH('Reference Formula'!$A130,'Maths Formulas'!$A:$A,0),MATCH('Reference Formula'!D$1,'Maths Formulas'!$A$1:$L$1,0))</f>
        <v>Business Support Group</v>
      </c>
    </row>
    <row r="131" spans="1:4" x14ac:dyDescent="0.25">
      <c r="A131" s="8">
        <v>130</v>
      </c>
      <c r="B131" s="7" t="s">
        <v>1425</v>
      </c>
      <c r="C131" t="str">
        <f>VLOOKUP($A131,'Maths Formulas'!A:L,3,0)</f>
        <v>Tennessee</v>
      </c>
      <c r="D131" t="str">
        <f>INDEX('Maths Formulas'!$A:$L,MATCH('Reference Formula'!$A131,'Maths Formulas'!$A:$A,0),MATCH('Reference Formula'!D$1,'Maths Formulas'!$A$1:$L$1,0))</f>
        <v>Business Support Group</v>
      </c>
    </row>
    <row r="132" spans="1:4" x14ac:dyDescent="0.25">
      <c r="A132" s="8">
        <v>131</v>
      </c>
      <c r="B132" s="7" t="s">
        <v>1426</v>
      </c>
      <c r="C132" t="str">
        <f>VLOOKUP($A132,'Maths Formulas'!A:L,3,0)</f>
        <v>New York</v>
      </c>
      <c r="D132" t="str">
        <f>INDEX('Maths Formulas'!$A:$L,MATCH('Reference Formula'!$A132,'Maths Formulas'!$A:$A,0),MATCH('Reference Formula'!D$1,'Maths Formulas'!$A$1:$L$1,0))</f>
        <v>Business Support Group</v>
      </c>
    </row>
    <row r="133" spans="1:4" x14ac:dyDescent="0.25">
      <c r="A133" s="8">
        <v>132</v>
      </c>
      <c r="B133" s="7" t="s">
        <v>1427</v>
      </c>
      <c r="C133" t="str">
        <f>VLOOKUP($A133,'Maths Formulas'!A:L,3,0)</f>
        <v>New York</v>
      </c>
      <c r="D133" t="str">
        <f>INDEX('Maths Formulas'!$A:$L,MATCH('Reference Formula'!$A133,'Maths Formulas'!$A:$A,0),MATCH('Reference Formula'!D$1,'Maths Formulas'!$A$1:$L$1,0))</f>
        <v>Human Resources</v>
      </c>
    </row>
    <row r="134" spans="1:4" x14ac:dyDescent="0.25">
      <c r="A134" s="8">
        <v>133</v>
      </c>
      <c r="B134" s="7" t="s">
        <v>1428</v>
      </c>
      <c r="C134" t="str">
        <f>VLOOKUP($A134,'Maths Formulas'!A:L,3,0)</f>
        <v>Washington, D.C.</v>
      </c>
      <c r="D134" t="str">
        <f>INDEX('Maths Formulas'!$A:$L,MATCH('Reference Formula'!$A134,'Maths Formulas'!$A:$A,0),MATCH('Reference Formula'!D$1,'Maths Formulas'!$A$1:$L$1,0))</f>
        <v>Human Resources</v>
      </c>
    </row>
    <row r="135" spans="1:4" x14ac:dyDescent="0.25">
      <c r="A135" s="8">
        <v>134</v>
      </c>
      <c r="B135" s="7" t="s">
        <v>1429</v>
      </c>
      <c r="C135" t="str">
        <f>VLOOKUP($A135,'Maths Formulas'!A:L,3,0)</f>
        <v>New York</v>
      </c>
      <c r="D135" t="str">
        <f>INDEX('Maths Formulas'!$A:$L,MATCH('Reference Formula'!$A135,'Maths Formulas'!$A:$A,0),MATCH('Reference Formula'!D$1,'Maths Formulas'!$A$1:$L$1,0))</f>
        <v>Human Resources</v>
      </c>
    </row>
    <row r="136" spans="1:4" x14ac:dyDescent="0.25">
      <c r="A136" s="8">
        <v>135</v>
      </c>
      <c r="B136" s="7" t="s">
        <v>1430</v>
      </c>
      <c r="C136" t="str">
        <f>VLOOKUP($A136,'Maths Formulas'!A:L,3,0)</f>
        <v>Washington, D.C.</v>
      </c>
      <c r="D136" t="str">
        <f>INDEX('Maths Formulas'!$A:$L,MATCH('Reference Formula'!$A136,'Maths Formulas'!$A:$A,0),MATCH('Reference Formula'!D$1,'Maths Formulas'!$A$1:$L$1,0))</f>
        <v>Human Resources</v>
      </c>
    </row>
    <row r="137" spans="1:4" x14ac:dyDescent="0.25">
      <c r="A137" s="8">
        <v>136</v>
      </c>
      <c r="B137" s="7" t="s">
        <v>1431</v>
      </c>
      <c r="C137" t="str">
        <f>VLOOKUP($A137,'Maths Formulas'!A:L,3,0)</f>
        <v>Washington, D.C.</v>
      </c>
      <c r="D137" t="str">
        <f>INDEX('Maths Formulas'!$A:$L,MATCH('Reference Formula'!$A137,'Maths Formulas'!$A:$A,0),MATCH('Reference Formula'!D$1,'Maths Formulas'!$A$1:$L$1,0))</f>
        <v>Human Resources</v>
      </c>
    </row>
    <row r="138" spans="1:4" x14ac:dyDescent="0.25">
      <c r="A138" s="8">
        <v>137</v>
      </c>
      <c r="B138" s="7" t="s">
        <v>1432</v>
      </c>
      <c r="C138" t="str">
        <f>VLOOKUP($A138,'Maths Formulas'!A:L,3,0)</f>
        <v>Illinois</v>
      </c>
      <c r="D138" t="str">
        <f>INDEX('Maths Formulas'!$A:$L,MATCH('Reference Formula'!$A138,'Maths Formulas'!$A:$A,0),MATCH('Reference Formula'!D$1,'Maths Formulas'!$A$1:$L$1,0))</f>
        <v>Production</v>
      </c>
    </row>
    <row r="139" spans="1:4" x14ac:dyDescent="0.25">
      <c r="A139" s="8">
        <v>138</v>
      </c>
      <c r="B139" s="7" t="s">
        <v>1433</v>
      </c>
      <c r="C139" t="str">
        <f>VLOOKUP($A139,'Maths Formulas'!A:L,3,0)</f>
        <v>New Jersey</v>
      </c>
      <c r="D139" t="str">
        <f>INDEX('Maths Formulas'!$A:$L,MATCH('Reference Formula'!$A139,'Maths Formulas'!$A:$A,0),MATCH('Reference Formula'!D$1,'Maths Formulas'!$A$1:$L$1,0))</f>
        <v>Production</v>
      </c>
    </row>
    <row r="140" spans="1:4" x14ac:dyDescent="0.25">
      <c r="A140" s="8">
        <v>139</v>
      </c>
      <c r="B140" s="7" t="s">
        <v>1434</v>
      </c>
      <c r="C140" t="str">
        <f>VLOOKUP($A140,'Maths Formulas'!A:L,3,0)</f>
        <v>New York</v>
      </c>
      <c r="D140" t="str">
        <f>INDEX('Maths Formulas'!$A:$L,MATCH('Reference Formula'!$A140,'Maths Formulas'!$A:$A,0),MATCH('Reference Formula'!D$1,'Maths Formulas'!$A$1:$L$1,0))</f>
        <v>Production</v>
      </c>
    </row>
    <row r="141" spans="1:4" x14ac:dyDescent="0.25">
      <c r="A141" s="8">
        <v>140</v>
      </c>
      <c r="B141" s="7" t="s">
        <v>1435</v>
      </c>
      <c r="C141" t="str">
        <f>VLOOKUP($A141,'Maths Formulas'!A:L,3,0)</f>
        <v>New Jersey</v>
      </c>
      <c r="D141" t="str">
        <f>INDEX('Maths Formulas'!$A:$L,MATCH('Reference Formula'!$A141,'Maths Formulas'!$A:$A,0),MATCH('Reference Formula'!D$1,'Maths Formulas'!$A$1:$L$1,0))</f>
        <v>Production</v>
      </c>
    </row>
    <row r="142" spans="1:4" x14ac:dyDescent="0.25">
      <c r="A142" s="8">
        <v>141</v>
      </c>
      <c r="B142" s="7" t="s">
        <v>1436</v>
      </c>
      <c r="C142" t="str">
        <f>VLOOKUP($A142,'Maths Formulas'!A:L,3,0)</f>
        <v>Washington, D.C.</v>
      </c>
      <c r="D142" t="str">
        <f>INDEX('Maths Formulas'!$A:$L,MATCH('Reference Formula'!$A142,'Maths Formulas'!$A:$A,0),MATCH('Reference Formula'!D$1,'Maths Formulas'!$A$1:$L$1,0))</f>
        <v>Production</v>
      </c>
    </row>
    <row r="143" spans="1:4" x14ac:dyDescent="0.25">
      <c r="A143" s="8">
        <v>142</v>
      </c>
      <c r="B143" s="7" t="s">
        <v>1437</v>
      </c>
      <c r="C143" t="str">
        <f>VLOOKUP($A143,'Maths Formulas'!A:L,3,0)</f>
        <v>New Jersey</v>
      </c>
      <c r="D143" t="str">
        <f>INDEX('Maths Formulas'!$A:$L,MATCH('Reference Formula'!$A143,'Maths Formulas'!$A:$A,0),MATCH('Reference Formula'!D$1,'Maths Formulas'!$A$1:$L$1,0))</f>
        <v>Production</v>
      </c>
    </row>
    <row r="144" spans="1:4" x14ac:dyDescent="0.25">
      <c r="A144" s="8">
        <v>143</v>
      </c>
      <c r="B144" s="7" t="s">
        <v>1438</v>
      </c>
      <c r="C144" t="str">
        <f>VLOOKUP($A144,'Maths Formulas'!A:L,3,0)</f>
        <v>New Jersey</v>
      </c>
      <c r="D144" t="str">
        <f>INDEX('Maths Formulas'!$A:$L,MATCH('Reference Formula'!$A144,'Maths Formulas'!$A:$A,0),MATCH('Reference Formula'!D$1,'Maths Formulas'!$A$1:$L$1,0))</f>
        <v>Production</v>
      </c>
    </row>
    <row r="145" spans="1:4" x14ac:dyDescent="0.25">
      <c r="A145" s="8">
        <v>144</v>
      </c>
      <c r="B145" s="7" t="s">
        <v>1439</v>
      </c>
      <c r="C145" t="str">
        <f>VLOOKUP($A145,'Maths Formulas'!A:L,3,0)</f>
        <v>Tennessee</v>
      </c>
      <c r="D145" t="str">
        <f>INDEX('Maths Formulas'!$A:$L,MATCH('Reference Formula'!$A145,'Maths Formulas'!$A:$A,0),MATCH('Reference Formula'!D$1,'Maths Formulas'!$A$1:$L$1,0))</f>
        <v>Production</v>
      </c>
    </row>
    <row r="146" spans="1:4" x14ac:dyDescent="0.25">
      <c r="A146" s="8">
        <v>145</v>
      </c>
      <c r="B146" s="7" t="s">
        <v>1440</v>
      </c>
      <c r="C146" t="str">
        <f>VLOOKUP($A146,'Maths Formulas'!A:L,3,0)</f>
        <v>New York</v>
      </c>
      <c r="D146" t="str">
        <f>INDEX('Maths Formulas'!$A:$L,MATCH('Reference Formula'!$A146,'Maths Formulas'!$A:$A,0),MATCH('Reference Formula'!D$1,'Maths Formulas'!$A$1:$L$1,0))</f>
        <v>Production</v>
      </c>
    </row>
    <row r="147" spans="1:4" x14ac:dyDescent="0.25">
      <c r="A147" s="8">
        <v>146</v>
      </c>
      <c r="B147" s="7" t="s">
        <v>1441</v>
      </c>
      <c r="C147" t="str">
        <f>VLOOKUP($A147,'Maths Formulas'!A:L,3,0)</f>
        <v>Sydney</v>
      </c>
      <c r="D147" t="str">
        <f>INDEX('Maths Formulas'!$A:$L,MATCH('Reference Formula'!$A147,'Maths Formulas'!$A:$A,0),MATCH('Reference Formula'!D$1,'Maths Formulas'!$A$1:$L$1,0))</f>
        <v>Production</v>
      </c>
    </row>
    <row r="148" spans="1:4" x14ac:dyDescent="0.25">
      <c r="A148" s="8">
        <v>147</v>
      </c>
      <c r="B148" s="7" t="s">
        <v>1442</v>
      </c>
      <c r="C148" t="str">
        <f>VLOOKUP($A148,'Maths Formulas'!A:L,3,0)</f>
        <v>Delhi</v>
      </c>
      <c r="D148" t="str">
        <f>INDEX('Maths Formulas'!$A:$L,MATCH('Reference Formula'!$A148,'Maths Formulas'!$A:$A,0),MATCH('Reference Formula'!D$1,'Maths Formulas'!$A$1:$L$1,0))</f>
        <v>Production</v>
      </c>
    </row>
    <row r="149" spans="1:4" x14ac:dyDescent="0.25">
      <c r="A149" s="8">
        <v>148</v>
      </c>
      <c r="B149" s="7" t="s">
        <v>1443</v>
      </c>
      <c r="C149" t="str">
        <f>VLOOKUP($A149,'Maths Formulas'!A:L,3,0)</f>
        <v>Illinois</v>
      </c>
      <c r="D149" t="str">
        <f>INDEX('Maths Formulas'!$A:$L,MATCH('Reference Formula'!$A149,'Maths Formulas'!$A:$A,0),MATCH('Reference Formula'!D$1,'Maths Formulas'!$A$1:$L$1,0))</f>
        <v>Production</v>
      </c>
    </row>
    <row r="150" spans="1:4" x14ac:dyDescent="0.25">
      <c r="A150" s="8">
        <v>149</v>
      </c>
      <c r="B150" s="7" t="s">
        <v>1444</v>
      </c>
      <c r="C150" t="str">
        <f>VLOOKUP($A150,'Maths Formulas'!A:L,3,0)</f>
        <v>Illinois</v>
      </c>
      <c r="D150" t="str">
        <f>INDEX('Maths Formulas'!$A:$L,MATCH('Reference Formula'!$A150,'Maths Formulas'!$A:$A,0),MATCH('Reference Formula'!D$1,'Maths Formulas'!$A$1:$L$1,0))</f>
        <v>Production</v>
      </c>
    </row>
    <row r="151" spans="1:4" x14ac:dyDescent="0.25">
      <c r="A151" s="8">
        <v>150</v>
      </c>
      <c r="B151" s="7" t="s">
        <v>1445</v>
      </c>
      <c r="C151" t="str">
        <f>VLOOKUP($A151,'Maths Formulas'!A:L,3,0)</f>
        <v>Sydney</v>
      </c>
      <c r="D151" t="str">
        <f>INDEX('Maths Formulas'!$A:$L,MATCH('Reference Formula'!$A151,'Maths Formulas'!$A:$A,0),MATCH('Reference Formula'!D$1,'Maths Formulas'!$A$1:$L$1,0))</f>
        <v>Production</v>
      </c>
    </row>
    <row r="152" spans="1:4" x14ac:dyDescent="0.25">
      <c r="A152" s="8">
        <v>151</v>
      </c>
      <c r="B152" s="7" t="s">
        <v>1446</v>
      </c>
      <c r="C152" t="str">
        <f>VLOOKUP($A152,'Maths Formulas'!A:L,3,0)</f>
        <v>Illinois</v>
      </c>
      <c r="D152" t="str">
        <f>INDEX('Maths Formulas'!$A:$L,MATCH('Reference Formula'!$A152,'Maths Formulas'!$A:$A,0),MATCH('Reference Formula'!D$1,'Maths Formulas'!$A$1:$L$1,0))</f>
        <v>Production</v>
      </c>
    </row>
    <row r="153" spans="1:4" x14ac:dyDescent="0.25">
      <c r="A153" s="8">
        <v>152</v>
      </c>
      <c r="B153" s="7" t="s">
        <v>1447</v>
      </c>
      <c r="C153" t="str">
        <f>VLOOKUP($A153,'Maths Formulas'!A:L,3,0)</f>
        <v>New York</v>
      </c>
      <c r="D153" t="str">
        <f>INDEX('Maths Formulas'!$A:$L,MATCH('Reference Formula'!$A153,'Maths Formulas'!$A:$A,0),MATCH('Reference Formula'!D$1,'Maths Formulas'!$A$1:$L$1,0))</f>
        <v>Production</v>
      </c>
    </row>
    <row r="154" spans="1:4" x14ac:dyDescent="0.25">
      <c r="A154" s="8">
        <v>153</v>
      </c>
      <c r="B154" s="7" t="s">
        <v>1448</v>
      </c>
      <c r="C154" t="str">
        <f>VLOOKUP($A154,'Maths Formulas'!A:L,3,0)</f>
        <v>Delhi</v>
      </c>
      <c r="D154" t="str">
        <f>INDEX('Maths Formulas'!$A:$L,MATCH('Reference Formula'!$A154,'Maths Formulas'!$A:$A,0),MATCH('Reference Formula'!D$1,'Maths Formulas'!$A$1:$L$1,0))</f>
        <v>Production</v>
      </c>
    </row>
    <row r="155" spans="1:4" x14ac:dyDescent="0.25">
      <c r="A155" s="8">
        <v>154</v>
      </c>
      <c r="B155" s="7" t="s">
        <v>1449</v>
      </c>
      <c r="C155" t="str">
        <f>VLOOKUP($A155,'Maths Formulas'!A:L,3,0)</f>
        <v>New Jersey</v>
      </c>
      <c r="D155" t="str">
        <f>INDEX('Maths Formulas'!$A:$L,MATCH('Reference Formula'!$A155,'Maths Formulas'!$A:$A,0),MATCH('Reference Formula'!D$1,'Maths Formulas'!$A$1:$L$1,0))</f>
        <v>Production</v>
      </c>
    </row>
    <row r="156" spans="1:4" x14ac:dyDescent="0.25">
      <c r="A156" s="8">
        <v>155</v>
      </c>
      <c r="B156" s="7" t="s">
        <v>1450</v>
      </c>
      <c r="C156" t="str">
        <f>VLOOKUP($A156,'Maths Formulas'!A:L,3,0)</f>
        <v>Illinois</v>
      </c>
      <c r="D156" t="str">
        <f>INDEX('Maths Formulas'!$A:$L,MATCH('Reference Formula'!$A156,'Maths Formulas'!$A:$A,0),MATCH('Reference Formula'!D$1,'Maths Formulas'!$A$1:$L$1,0))</f>
        <v>Production</v>
      </c>
    </row>
    <row r="157" spans="1:4" x14ac:dyDescent="0.25">
      <c r="A157" s="8">
        <v>156</v>
      </c>
      <c r="B157" s="7" t="s">
        <v>1451</v>
      </c>
      <c r="C157" t="str">
        <f>VLOOKUP($A157,'Maths Formulas'!A:L,3,0)</f>
        <v>Delhi</v>
      </c>
      <c r="D157" t="str">
        <f>INDEX('Maths Formulas'!$A:$L,MATCH('Reference Formula'!$A157,'Maths Formulas'!$A:$A,0),MATCH('Reference Formula'!D$1,'Maths Formulas'!$A$1:$L$1,0))</f>
        <v>Production</v>
      </c>
    </row>
    <row r="158" spans="1:4" x14ac:dyDescent="0.25">
      <c r="A158" s="8">
        <v>157</v>
      </c>
      <c r="B158" s="7" t="s">
        <v>1452</v>
      </c>
      <c r="C158" t="str">
        <f>VLOOKUP($A158,'Maths Formulas'!A:L,3,0)</f>
        <v>Delhi</v>
      </c>
      <c r="D158" t="str">
        <f>INDEX('Maths Formulas'!$A:$L,MATCH('Reference Formula'!$A158,'Maths Formulas'!$A:$A,0),MATCH('Reference Formula'!D$1,'Maths Formulas'!$A$1:$L$1,0))</f>
        <v>Production</v>
      </c>
    </row>
    <row r="159" spans="1:4" x14ac:dyDescent="0.25">
      <c r="A159" s="8">
        <v>158</v>
      </c>
      <c r="B159" s="7" t="s">
        <v>1453</v>
      </c>
      <c r="C159" t="str">
        <f>VLOOKUP($A159,'Maths Formulas'!A:L,3,0)</f>
        <v>Washington, D.C.</v>
      </c>
      <c r="D159" t="str">
        <f>INDEX('Maths Formulas'!$A:$L,MATCH('Reference Formula'!$A159,'Maths Formulas'!$A:$A,0),MATCH('Reference Formula'!D$1,'Maths Formulas'!$A$1:$L$1,0))</f>
        <v>Production</v>
      </c>
    </row>
    <row r="160" spans="1:4" x14ac:dyDescent="0.25">
      <c r="A160" s="8">
        <v>159</v>
      </c>
      <c r="B160" s="7" t="s">
        <v>1454</v>
      </c>
      <c r="C160" t="str">
        <f>VLOOKUP($A160,'Maths Formulas'!A:L,3,0)</f>
        <v>Mississippi</v>
      </c>
      <c r="D160" t="str">
        <f>INDEX('Maths Formulas'!$A:$L,MATCH('Reference Formula'!$A160,'Maths Formulas'!$A:$A,0),MATCH('Reference Formula'!D$1,'Maths Formulas'!$A$1:$L$1,0))</f>
        <v>Production</v>
      </c>
    </row>
    <row r="161" spans="1:4" x14ac:dyDescent="0.25">
      <c r="A161" s="8">
        <v>160</v>
      </c>
      <c r="B161" s="7" t="s">
        <v>1455</v>
      </c>
      <c r="C161" t="str">
        <f>VLOOKUP($A161,'Maths Formulas'!A:L,3,0)</f>
        <v>Delhi</v>
      </c>
      <c r="D161" t="str">
        <f>INDEX('Maths Formulas'!$A:$L,MATCH('Reference Formula'!$A161,'Maths Formulas'!$A:$A,0),MATCH('Reference Formula'!D$1,'Maths Formulas'!$A$1:$L$1,0))</f>
        <v>Production</v>
      </c>
    </row>
    <row r="162" spans="1:4" x14ac:dyDescent="0.25">
      <c r="A162" s="8">
        <v>161</v>
      </c>
      <c r="B162" s="7" t="s">
        <v>1456</v>
      </c>
      <c r="C162" t="str">
        <f>VLOOKUP($A162,'Maths Formulas'!A:L,3,0)</f>
        <v>London</v>
      </c>
      <c r="D162" t="str">
        <f>INDEX('Maths Formulas'!$A:$L,MATCH('Reference Formula'!$A162,'Maths Formulas'!$A:$A,0),MATCH('Reference Formula'!D$1,'Maths Formulas'!$A$1:$L$1,0))</f>
        <v>Production</v>
      </c>
    </row>
    <row r="163" spans="1:4" x14ac:dyDescent="0.25">
      <c r="A163" s="8">
        <v>162</v>
      </c>
      <c r="B163" s="7" t="s">
        <v>1457</v>
      </c>
      <c r="C163" t="str">
        <f>VLOOKUP($A163,'Maths Formulas'!A:L,3,0)</f>
        <v>Madrid</v>
      </c>
      <c r="D163" t="str">
        <f>INDEX('Maths Formulas'!$A:$L,MATCH('Reference Formula'!$A163,'Maths Formulas'!$A:$A,0),MATCH('Reference Formula'!D$1,'Maths Formulas'!$A$1:$L$1,0))</f>
        <v>Production</v>
      </c>
    </row>
    <row r="164" spans="1:4" x14ac:dyDescent="0.25">
      <c r="A164" s="8">
        <v>163</v>
      </c>
      <c r="B164" s="7" t="s">
        <v>1458</v>
      </c>
      <c r="C164" t="str">
        <f>VLOOKUP($A164,'Maths Formulas'!A:L,3,0)</f>
        <v>Sydney</v>
      </c>
      <c r="D164" t="str">
        <f>INDEX('Maths Formulas'!$A:$L,MATCH('Reference Formula'!$A164,'Maths Formulas'!$A:$A,0),MATCH('Reference Formula'!D$1,'Maths Formulas'!$A$1:$L$1,0))</f>
        <v>Production</v>
      </c>
    </row>
    <row r="165" spans="1:4" x14ac:dyDescent="0.25">
      <c r="A165" s="8">
        <v>164</v>
      </c>
      <c r="B165" s="7" t="s">
        <v>1459</v>
      </c>
      <c r="C165" t="str">
        <f>VLOOKUP($A165,'Maths Formulas'!A:L,3,0)</f>
        <v>New Jersey</v>
      </c>
      <c r="D165" t="str">
        <f>INDEX('Maths Formulas'!$A:$L,MATCH('Reference Formula'!$A165,'Maths Formulas'!$A:$A,0),MATCH('Reference Formula'!D$1,'Maths Formulas'!$A$1:$L$1,0))</f>
        <v>Production</v>
      </c>
    </row>
    <row r="166" spans="1:4" x14ac:dyDescent="0.25">
      <c r="A166" s="8">
        <v>165</v>
      </c>
      <c r="B166" s="7" t="s">
        <v>1460</v>
      </c>
      <c r="C166" t="str">
        <f>VLOOKUP($A166,'Maths Formulas'!A:L,3,0)</f>
        <v>Madrid</v>
      </c>
      <c r="D166" t="str">
        <f>INDEX('Maths Formulas'!$A:$L,MATCH('Reference Formula'!$A166,'Maths Formulas'!$A:$A,0),MATCH('Reference Formula'!D$1,'Maths Formulas'!$A$1:$L$1,0))</f>
        <v>Production</v>
      </c>
    </row>
    <row r="167" spans="1:4" x14ac:dyDescent="0.25">
      <c r="A167" s="8">
        <v>166</v>
      </c>
      <c r="B167" s="7" t="s">
        <v>1461</v>
      </c>
      <c r="C167" t="str">
        <f>VLOOKUP($A167,'Maths Formulas'!A:L,3,0)</f>
        <v>Illinois</v>
      </c>
      <c r="D167" t="str">
        <f>INDEX('Maths Formulas'!$A:$L,MATCH('Reference Formula'!$A167,'Maths Formulas'!$A:$A,0),MATCH('Reference Formula'!D$1,'Maths Formulas'!$A$1:$L$1,0))</f>
        <v>Production</v>
      </c>
    </row>
    <row r="168" spans="1:4" x14ac:dyDescent="0.25">
      <c r="A168" s="8">
        <v>167</v>
      </c>
      <c r="B168" s="7" t="s">
        <v>1462</v>
      </c>
      <c r="C168" t="str">
        <f>VLOOKUP($A168,'Maths Formulas'!A:L,3,0)</f>
        <v>Washington, D.C.</v>
      </c>
      <c r="D168" t="str">
        <f>INDEX('Maths Formulas'!$A:$L,MATCH('Reference Formula'!$A168,'Maths Formulas'!$A:$A,0),MATCH('Reference Formula'!D$1,'Maths Formulas'!$A$1:$L$1,0))</f>
        <v>Production</v>
      </c>
    </row>
    <row r="169" spans="1:4" x14ac:dyDescent="0.25">
      <c r="A169" s="8">
        <v>168</v>
      </c>
      <c r="B169" s="7" t="s">
        <v>1463</v>
      </c>
      <c r="C169" t="str">
        <f>VLOOKUP($A169,'Maths Formulas'!A:L,3,0)</f>
        <v>London</v>
      </c>
      <c r="D169" t="str">
        <f>INDEX('Maths Formulas'!$A:$L,MATCH('Reference Formula'!$A169,'Maths Formulas'!$A:$A,0),MATCH('Reference Formula'!D$1,'Maths Formulas'!$A$1:$L$1,0))</f>
        <v>Production</v>
      </c>
    </row>
    <row r="170" spans="1:4" x14ac:dyDescent="0.25">
      <c r="A170" s="8">
        <v>169</v>
      </c>
      <c r="B170" s="7" t="s">
        <v>1464</v>
      </c>
      <c r="C170" t="str">
        <f>VLOOKUP($A170,'Maths Formulas'!A:L,3,0)</f>
        <v>Sydney</v>
      </c>
      <c r="D170" t="str">
        <f>INDEX('Maths Formulas'!$A:$L,MATCH('Reference Formula'!$A170,'Maths Formulas'!$A:$A,0),MATCH('Reference Formula'!D$1,'Maths Formulas'!$A$1:$L$1,0))</f>
        <v>Production</v>
      </c>
    </row>
    <row r="171" spans="1:4" x14ac:dyDescent="0.25">
      <c r="A171" s="8">
        <v>170</v>
      </c>
      <c r="B171" s="7" t="s">
        <v>1465</v>
      </c>
      <c r="C171" t="str">
        <f>VLOOKUP($A171,'Maths Formulas'!A:L,3,0)</f>
        <v>New York</v>
      </c>
      <c r="D171" t="str">
        <f>INDEX('Maths Formulas'!$A:$L,MATCH('Reference Formula'!$A171,'Maths Formulas'!$A:$A,0),MATCH('Reference Formula'!D$1,'Maths Formulas'!$A$1:$L$1,0))</f>
        <v>Production</v>
      </c>
    </row>
    <row r="172" spans="1:4" x14ac:dyDescent="0.25">
      <c r="A172" s="8">
        <v>171</v>
      </c>
      <c r="B172" s="7" t="s">
        <v>1466</v>
      </c>
      <c r="C172" t="str">
        <f>VLOOKUP($A172,'Maths Formulas'!A:L,3,0)</f>
        <v>Delhi</v>
      </c>
      <c r="D172" t="str">
        <f>INDEX('Maths Formulas'!$A:$L,MATCH('Reference Formula'!$A172,'Maths Formulas'!$A:$A,0),MATCH('Reference Formula'!D$1,'Maths Formulas'!$A$1:$L$1,0))</f>
        <v>Production</v>
      </c>
    </row>
    <row r="173" spans="1:4" x14ac:dyDescent="0.25">
      <c r="A173" s="8">
        <v>172</v>
      </c>
      <c r="B173" s="7" t="s">
        <v>1467</v>
      </c>
      <c r="C173" t="str">
        <f>VLOOKUP($A173,'Maths Formulas'!A:L,3,0)</f>
        <v>Mississippi</v>
      </c>
      <c r="D173" t="str">
        <f>INDEX('Maths Formulas'!$A:$L,MATCH('Reference Formula'!$A173,'Maths Formulas'!$A:$A,0),MATCH('Reference Formula'!D$1,'Maths Formulas'!$A$1:$L$1,0))</f>
        <v>Production</v>
      </c>
    </row>
    <row r="174" spans="1:4" x14ac:dyDescent="0.25">
      <c r="A174" s="8">
        <v>173</v>
      </c>
      <c r="B174" s="7" t="s">
        <v>1468</v>
      </c>
      <c r="C174" t="str">
        <f>VLOOKUP($A174,'Maths Formulas'!A:L,3,0)</f>
        <v>Washington, D.C.</v>
      </c>
      <c r="D174" t="str">
        <f>INDEX('Maths Formulas'!$A:$L,MATCH('Reference Formula'!$A174,'Maths Formulas'!$A:$A,0),MATCH('Reference Formula'!D$1,'Maths Formulas'!$A$1:$L$1,0))</f>
        <v>Production</v>
      </c>
    </row>
    <row r="175" spans="1:4" x14ac:dyDescent="0.25">
      <c r="A175" s="8">
        <v>174</v>
      </c>
      <c r="B175" s="7" t="s">
        <v>1469</v>
      </c>
      <c r="C175" t="str">
        <f>VLOOKUP($A175,'Maths Formulas'!A:L,3,0)</f>
        <v>London</v>
      </c>
      <c r="D175" t="str">
        <f>INDEX('Maths Formulas'!$A:$L,MATCH('Reference Formula'!$A175,'Maths Formulas'!$A:$A,0),MATCH('Reference Formula'!D$1,'Maths Formulas'!$A$1:$L$1,0))</f>
        <v>Production</v>
      </c>
    </row>
    <row r="176" spans="1:4" x14ac:dyDescent="0.25">
      <c r="A176" s="8">
        <v>175</v>
      </c>
      <c r="B176" s="7" t="s">
        <v>1470</v>
      </c>
      <c r="C176" t="str">
        <f>VLOOKUP($A176,'Maths Formulas'!A:L,3,0)</f>
        <v>Delhi</v>
      </c>
      <c r="D176" t="str">
        <f>INDEX('Maths Formulas'!$A:$L,MATCH('Reference Formula'!$A176,'Maths Formulas'!$A:$A,0),MATCH('Reference Formula'!D$1,'Maths Formulas'!$A$1:$L$1,0))</f>
        <v>Production</v>
      </c>
    </row>
    <row r="177" spans="1:4" x14ac:dyDescent="0.25">
      <c r="A177" s="8">
        <v>176</v>
      </c>
      <c r="B177" s="7" t="s">
        <v>1471</v>
      </c>
      <c r="C177" t="str">
        <f>VLOOKUP($A177,'Maths Formulas'!A:L,3,0)</f>
        <v>New Jersey</v>
      </c>
      <c r="D177" t="str">
        <f>INDEX('Maths Formulas'!$A:$L,MATCH('Reference Formula'!$A177,'Maths Formulas'!$A:$A,0),MATCH('Reference Formula'!D$1,'Maths Formulas'!$A$1:$L$1,0))</f>
        <v>Production</v>
      </c>
    </row>
    <row r="178" spans="1:4" x14ac:dyDescent="0.25">
      <c r="A178" s="8">
        <v>177</v>
      </c>
      <c r="B178" s="7" t="s">
        <v>1472</v>
      </c>
      <c r="C178" t="str">
        <f>VLOOKUP($A178,'Maths Formulas'!A:L,3,0)</f>
        <v>Sydney</v>
      </c>
      <c r="D178" t="str">
        <f>INDEX('Maths Formulas'!$A:$L,MATCH('Reference Formula'!$A178,'Maths Formulas'!$A:$A,0),MATCH('Reference Formula'!D$1,'Maths Formulas'!$A$1:$L$1,0))</f>
        <v>Production</v>
      </c>
    </row>
    <row r="179" spans="1:4" x14ac:dyDescent="0.25">
      <c r="A179" s="8">
        <v>178</v>
      </c>
      <c r="B179" s="7" t="s">
        <v>1473</v>
      </c>
      <c r="C179" t="str">
        <f>VLOOKUP($A179,'Maths Formulas'!A:L,3,0)</f>
        <v>Delhi</v>
      </c>
      <c r="D179" t="str">
        <f>INDEX('Maths Formulas'!$A:$L,MATCH('Reference Formula'!$A179,'Maths Formulas'!$A:$A,0),MATCH('Reference Formula'!D$1,'Maths Formulas'!$A$1:$L$1,0))</f>
        <v>Production</v>
      </c>
    </row>
    <row r="180" spans="1:4" x14ac:dyDescent="0.25">
      <c r="A180" s="8">
        <v>179</v>
      </c>
      <c r="B180" s="7" t="s">
        <v>1474</v>
      </c>
      <c r="C180" t="str">
        <f>VLOOKUP($A180,'Maths Formulas'!A:L,3,0)</f>
        <v>Mississippi</v>
      </c>
      <c r="D180" t="str">
        <f>INDEX('Maths Formulas'!$A:$L,MATCH('Reference Formula'!$A180,'Maths Formulas'!$A:$A,0),MATCH('Reference Formula'!D$1,'Maths Formulas'!$A$1:$L$1,0))</f>
        <v>Production</v>
      </c>
    </row>
    <row r="181" spans="1:4" x14ac:dyDescent="0.25">
      <c r="A181" s="8">
        <v>180</v>
      </c>
      <c r="B181" s="7" t="s">
        <v>1475</v>
      </c>
      <c r="C181" t="str">
        <f>VLOOKUP($A181,'Maths Formulas'!A:L,3,0)</f>
        <v>Tennessee</v>
      </c>
      <c r="D181" t="str">
        <f>INDEX('Maths Formulas'!$A:$L,MATCH('Reference Formula'!$A181,'Maths Formulas'!$A:$A,0),MATCH('Reference Formula'!D$1,'Maths Formulas'!$A$1:$L$1,0))</f>
        <v>Production</v>
      </c>
    </row>
    <row r="182" spans="1:4" x14ac:dyDescent="0.25">
      <c r="A182" s="8">
        <v>181</v>
      </c>
      <c r="B182" s="7" t="s">
        <v>1476</v>
      </c>
      <c r="C182" t="str">
        <f>VLOOKUP($A182,'Maths Formulas'!A:L,3,0)</f>
        <v>Washington, D.C.</v>
      </c>
      <c r="D182" t="str">
        <f>INDEX('Maths Formulas'!$A:$L,MATCH('Reference Formula'!$A182,'Maths Formulas'!$A:$A,0),MATCH('Reference Formula'!D$1,'Maths Formulas'!$A$1:$L$1,0))</f>
        <v>Production</v>
      </c>
    </row>
    <row r="183" spans="1:4" x14ac:dyDescent="0.25">
      <c r="A183" s="8">
        <v>182</v>
      </c>
      <c r="B183" s="7" t="s">
        <v>1477</v>
      </c>
      <c r="C183" t="str">
        <f>VLOOKUP($A183,'Maths Formulas'!A:L,3,0)</f>
        <v>Washington, D.C.</v>
      </c>
      <c r="D183" t="str">
        <f>INDEX('Maths Formulas'!$A:$L,MATCH('Reference Formula'!$A183,'Maths Formulas'!$A:$A,0),MATCH('Reference Formula'!D$1,'Maths Formulas'!$A$1:$L$1,0))</f>
        <v>Production</v>
      </c>
    </row>
    <row r="184" spans="1:4" x14ac:dyDescent="0.25">
      <c r="A184" s="8">
        <v>183</v>
      </c>
      <c r="B184" s="7" t="s">
        <v>1478</v>
      </c>
      <c r="C184" t="str">
        <f>VLOOKUP($A184,'Maths Formulas'!A:L,3,0)</f>
        <v>Madrid</v>
      </c>
      <c r="D184" t="str">
        <f>INDEX('Maths Formulas'!$A:$L,MATCH('Reference Formula'!$A184,'Maths Formulas'!$A:$A,0),MATCH('Reference Formula'!D$1,'Maths Formulas'!$A$1:$L$1,0))</f>
        <v>Production</v>
      </c>
    </row>
    <row r="185" spans="1:4" x14ac:dyDescent="0.25">
      <c r="A185" s="8">
        <v>184</v>
      </c>
      <c r="B185" s="7" t="s">
        <v>1479</v>
      </c>
      <c r="C185" t="str">
        <f>VLOOKUP($A185,'Maths Formulas'!A:L,3,0)</f>
        <v>Washington, D.C.</v>
      </c>
      <c r="D185" t="str">
        <f>INDEX('Maths Formulas'!$A:$L,MATCH('Reference Formula'!$A185,'Maths Formulas'!$A:$A,0),MATCH('Reference Formula'!D$1,'Maths Formulas'!$A$1:$L$1,0))</f>
        <v>Production</v>
      </c>
    </row>
    <row r="186" spans="1:4" x14ac:dyDescent="0.25">
      <c r="A186" s="8">
        <v>185</v>
      </c>
      <c r="B186" s="7" t="s">
        <v>1480</v>
      </c>
      <c r="C186" t="str">
        <f>VLOOKUP($A186,'Maths Formulas'!A:L,3,0)</f>
        <v>Mississippi</v>
      </c>
      <c r="D186" t="str">
        <f>INDEX('Maths Formulas'!$A:$L,MATCH('Reference Formula'!$A186,'Maths Formulas'!$A:$A,0),MATCH('Reference Formula'!D$1,'Maths Formulas'!$A$1:$L$1,0))</f>
        <v>Production</v>
      </c>
    </row>
    <row r="187" spans="1:4" x14ac:dyDescent="0.25">
      <c r="A187" s="8">
        <v>186</v>
      </c>
      <c r="B187" s="7" t="s">
        <v>1481</v>
      </c>
      <c r="C187" t="str">
        <f>VLOOKUP($A187,'Maths Formulas'!A:L,3,0)</f>
        <v>London</v>
      </c>
      <c r="D187" t="str">
        <f>INDEX('Maths Formulas'!$A:$L,MATCH('Reference Formula'!$A187,'Maths Formulas'!$A:$A,0),MATCH('Reference Formula'!D$1,'Maths Formulas'!$A$1:$L$1,0))</f>
        <v>Production</v>
      </c>
    </row>
    <row r="188" spans="1:4" x14ac:dyDescent="0.25">
      <c r="A188" s="8">
        <v>187</v>
      </c>
      <c r="B188" s="7" t="s">
        <v>1482</v>
      </c>
      <c r="C188" t="str">
        <f>VLOOKUP($A188,'Maths Formulas'!A:L,3,0)</f>
        <v>Delhi</v>
      </c>
      <c r="D188" t="str">
        <f>INDEX('Maths Formulas'!$A:$L,MATCH('Reference Formula'!$A188,'Maths Formulas'!$A:$A,0),MATCH('Reference Formula'!D$1,'Maths Formulas'!$A$1:$L$1,0))</f>
        <v>Production</v>
      </c>
    </row>
    <row r="189" spans="1:4" x14ac:dyDescent="0.25">
      <c r="A189" s="8">
        <v>188</v>
      </c>
      <c r="B189" s="7" t="s">
        <v>1483</v>
      </c>
      <c r="C189" t="str">
        <f>VLOOKUP($A189,'Maths Formulas'!A:L,3,0)</f>
        <v>Madrid</v>
      </c>
      <c r="D189" t="str">
        <f>INDEX('Maths Formulas'!$A:$L,MATCH('Reference Formula'!$A189,'Maths Formulas'!$A:$A,0),MATCH('Reference Formula'!D$1,'Maths Formulas'!$A$1:$L$1,0))</f>
        <v>Production</v>
      </c>
    </row>
    <row r="190" spans="1:4" x14ac:dyDescent="0.25">
      <c r="A190" s="8">
        <v>189</v>
      </c>
      <c r="B190" s="7" t="s">
        <v>1484</v>
      </c>
      <c r="C190" t="str">
        <f>VLOOKUP($A190,'Maths Formulas'!A:L,3,0)</f>
        <v>New Jersey</v>
      </c>
      <c r="D190" t="str">
        <f>INDEX('Maths Formulas'!$A:$L,MATCH('Reference Formula'!$A190,'Maths Formulas'!$A:$A,0),MATCH('Reference Formula'!D$1,'Maths Formulas'!$A$1:$L$1,0))</f>
        <v>Production</v>
      </c>
    </row>
    <row r="191" spans="1:4" x14ac:dyDescent="0.25">
      <c r="A191" s="8">
        <v>190</v>
      </c>
      <c r="B191" s="7" t="s">
        <v>1485</v>
      </c>
      <c r="C191" t="str">
        <f>VLOOKUP($A191,'Maths Formulas'!A:L,3,0)</f>
        <v>London</v>
      </c>
      <c r="D191" t="str">
        <f>INDEX('Maths Formulas'!$A:$L,MATCH('Reference Formula'!$A191,'Maths Formulas'!$A:$A,0),MATCH('Reference Formula'!D$1,'Maths Formulas'!$A$1:$L$1,0))</f>
        <v>Production</v>
      </c>
    </row>
    <row r="192" spans="1:4" x14ac:dyDescent="0.25">
      <c r="A192" s="8">
        <v>191</v>
      </c>
      <c r="B192" s="7" t="s">
        <v>1486</v>
      </c>
      <c r="C192" t="str">
        <f>VLOOKUP($A192,'Maths Formulas'!A:L,3,0)</f>
        <v>London</v>
      </c>
      <c r="D192" t="str">
        <f>INDEX('Maths Formulas'!$A:$L,MATCH('Reference Formula'!$A192,'Maths Formulas'!$A:$A,0),MATCH('Reference Formula'!D$1,'Maths Formulas'!$A$1:$L$1,0))</f>
        <v>Production</v>
      </c>
    </row>
    <row r="193" spans="1:4" x14ac:dyDescent="0.25">
      <c r="A193" s="8">
        <v>192</v>
      </c>
      <c r="B193" s="7" t="s">
        <v>1487</v>
      </c>
      <c r="C193" t="str">
        <f>VLOOKUP($A193,'Maths Formulas'!A:L,3,0)</f>
        <v>Tennessee</v>
      </c>
      <c r="D193" t="str">
        <f>INDEX('Maths Formulas'!$A:$L,MATCH('Reference Formula'!$A193,'Maths Formulas'!$A:$A,0),MATCH('Reference Formula'!D$1,'Maths Formulas'!$A$1:$L$1,0))</f>
        <v>Production</v>
      </c>
    </row>
    <row r="194" spans="1:4" x14ac:dyDescent="0.25">
      <c r="A194" s="8">
        <v>193</v>
      </c>
      <c r="B194" s="7" t="s">
        <v>1488</v>
      </c>
      <c r="C194" t="str">
        <f>VLOOKUP($A194,'Maths Formulas'!A:L,3,0)</f>
        <v>Madrid</v>
      </c>
      <c r="D194" t="str">
        <f>INDEX('Maths Formulas'!$A:$L,MATCH('Reference Formula'!$A194,'Maths Formulas'!$A:$A,0),MATCH('Reference Formula'!D$1,'Maths Formulas'!$A$1:$L$1,0))</f>
        <v>Production</v>
      </c>
    </row>
    <row r="195" spans="1:4" x14ac:dyDescent="0.25">
      <c r="A195" s="8">
        <v>194</v>
      </c>
      <c r="B195" s="7" t="s">
        <v>1489</v>
      </c>
      <c r="C195" t="str">
        <f>VLOOKUP($A195,'Maths Formulas'!A:L,3,0)</f>
        <v>Mississippi</v>
      </c>
      <c r="D195" t="str">
        <f>INDEX('Maths Formulas'!$A:$L,MATCH('Reference Formula'!$A195,'Maths Formulas'!$A:$A,0),MATCH('Reference Formula'!D$1,'Maths Formulas'!$A$1:$L$1,0))</f>
        <v>Production</v>
      </c>
    </row>
    <row r="196" spans="1:4" x14ac:dyDescent="0.25">
      <c r="A196" s="8">
        <v>195</v>
      </c>
      <c r="B196" s="7" t="s">
        <v>1490</v>
      </c>
      <c r="C196" t="str">
        <f>VLOOKUP($A196,'Maths Formulas'!A:L,3,0)</f>
        <v>Madrid</v>
      </c>
      <c r="D196" t="str">
        <f>INDEX('Maths Formulas'!$A:$L,MATCH('Reference Formula'!$A196,'Maths Formulas'!$A:$A,0),MATCH('Reference Formula'!D$1,'Maths Formulas'!$A$1:$L$1,0))</f>
        <v>Production</v>
      </c>
    </row>
    <row r="197" spans="1:4" x14ac:dyDescent="0.25">
      <c r="A197" s="8">
        <v>196</v>
      </c>
      <c r="B197" s="7" t="s">
        <v>1491</v>
      </c>
      <c r="C197" t="str">
        <f>VLOOKUP($A197,'Maths Formulas'!A:L,3,0)</f>
        <v>London</v>
      </c>
      <c r="D197" t="str">
        <f>INDEX('Maths Formulas'!$A:$L,MATCH('Reference Formula'!$A197,'Maths Formulas'!$A:$A,0),MATCH('Reference Formula'!D$1,'Maths Formulas'!$A$1:$L$1,0))</f>
        <v>Production</v>
      </c>
    </row>
    <row r="198" spans="1:4" x14ac:dyDescent="0.25">
      <c r="A198" s="8">
        <v>197</v>
      </c>
      <c r="B198" s="7" t="s">
        <v>1492</v>
      </c>
      <c r="C198" t="str">
        <f>VLOOKUP($A198,'Maths Formulas'!A:L,3,0)</f>
        <v>Sydney</v>
      </c>
      <c r="D198" t="str">
        <f>INDEX('Maths Formulas'!$A:$L,MATCH('Reference Formula'!$A198,'Maths Formulas'!$A:$A,0),MATCH('Reference Formula'!D$1,'Maths Formulas'!$A$1:$L$1,0))</f>
        <v>Production</v>
      </c>
    </row>
    <row r="199" spans="1:4" x14ac:dyDescent="0.25">
      <c r="A199" s="8">
        <v>198</v>
      </c>
      <c r="B199" s="7" t="s">
        <v>1493</v>
      </c>
      <c r="C199" t="str">
        <f>VLOOKUP($A199,'Maths Formulas'!A:L,3,0)</f>
        <v>Tennessee</v>
      </c>
      <c r="D199" t="str">
        <f>INDEX('Maths Formulas'!$A:$L,MATCH('Reference Formula'!$A199,'Maths Formulas'!$A:$A,0),MATCH('Reference Formula'!D$1,'Maths Formulas'!$A$1:$L$1,0))</f>
        <v>Production</v>
      </c>
    </row>
    <row r="200" spans="1:4" x14ac:dyDescent="0.25">
      <c r="A200" s="8">
        <v>199</v>
      </c>
      <c r="B200" s="7" t="s">
        <v>1494</v>
      </c>
      <c r="C200" t="str">
        <f>VLOOKUP($A200,'Maths Formulas'!A:L,3,0)</f>
        <v>Sydney</v>
      </c>
      <c r="D200" t="str">
        <f>INDEX('Maths Formulas'!$A:$L,MATCH('Reference Formula'!$A200,'Maths Formulas'!$A:$A,0),MATCH('Reference Formula'!D$1,'Maths Formulas'!$A$1:$L$1,0))</f>
        <v>Production</v>
      </c>
    </row>
    <row r="201" spans="1:4" x14ac:dyDescent="0.25">
      <c r="A201" s="8">
        <v>200</v>
      </c>
      <c r="B201" s="7" t="s">
        <v>1495</v>
      </c>
      <c r="C201" t="str">
        <f>VLOOKUP($A201,'Maths Formulas'!A:L,3,0)</f>
        <v>Illinois</v>
      </c>
      <c r="D201" t="str">
        <f>INDEX('Maths Formulas'!$A:$L,MATCH('Reference Formula'!$A201,'Maths Formulas'!$A:$A,0),MATCH('Reference Formula'!D$1,'Maths Formulas'!$A$1:$L$1,0))</f>
        <v>Production</v>
      </c>
    </row>
    <row r="202" spans="1:4" x14ac:dyDescent="0.25">
      <c r="A202" s="8">
        <v>201</v>
      </c>
      <c r="B202" s="7" t="s">
        <v>1496</v>
      </c>
      <c r="C202" t="str">
        <f>VLOOKUP($A202,'Maths Formulas'!A:L,3,0)</f>
        <v>Mississippi</v>
      </c>
      <c r="D202" t="str">
        <f>INDEX('Maths Formulas'!$A:$L,MATCH('Reference Formula'!$A202,'Maths Formulas'!$A:$A,0),MATCH('Reference Formula'!D$1,'Maths Formulas'!$A$1:$L$1,0))</f>
        <v>Production</v>
      </c>
    </row>
    <row r="203" spans="1:4" x14ac:dyDescent="0.25">
      <c r="A203" s="8">
        <v>202</v>
      </c>
      <c r="B203" s="7" t="s">
        <v>1497</v>
      </c>
      <c r="C203" t="str">
        <f>VLOOKUP($A203,'Maths Formulas'!A:L,3,0)</f>
        <v>Madrid</v>
      </c>
      <c r="D203" t="str">
        <f>INDEX('Maths Formulas'!$A:$L,MATCH('Reference Formula'!$A203,'Maths Formulas'!$A:$A,0),MATCH('Reference Formula'!D$1,'Maths Formulas'!$A$1:$L$1,0))</f>
        <v>Production</v>
      </c>
    </row>
    <row r="204" spans="1:4" x14ac:dyDescent="0.25">
      <c r="A204" s="8">
        <v>203</v>
      </c>
      <c r="B204" s="7" t="s">
        <v>1498</v>
      </c>
      <c r="C204" t="str">
        <f>VLOOKUP($A204,'Maths Formulas'!A:L,3,0)</f>
        <v>London</v>
      </c>
      <c r="D204" t="str">
        <f>INDEX('Maths Formulas'!$A:$L,MATCH('Reference Formula'!$A204,'Maths Formulas'!$A:$A,0),MATCH('Reference Formula'!D$1,'Maths Formulas'!$A$1:$L$1,0))</f>
        <v>Production</v>
      </c>
    </row>
    <row r="205" spans="1:4" x14ac:dyDescent="0.25">
      <c r="A205" s="8">
        <v>204</v>
      </c>
      <c r="B205" s="7" t="s">
        <v>1499</v>
      </c>
      <c r="C205" t="str">
        <f>VLOOKUP($A205,'Maths Formulas'!A:L,3,0)</f>
        <v>Washington, D.C.</v>
      </c>
      <c r="D205" t="str">
        <f>INDEX('Maths Formulas'!$A:$L,MATCH('Reference Formula'!$A205,'Maths Formulas'!$A:$A,0),MATCH('Reference Formula'!D$1,'Maths Formulas'!$A$1:$L$1,0))</f>
        <v>Production</v>
      </c>
    </row>
    <row r="206" spans="1:4" x14ac:dyDescent="0.25">
      <c r="A206" s="8">
        <v>205</v>
      </c>
      <c r="B206" s="7" t="s">
        <v>1500</v>
      </c>
      <c r="C206" t="str">
        <f>VLOOKUP($A206,'Maths Formulas'!A:L,3,0)</f>
        <v>Mississippi</v>
      </c>
      <c r="D206" t="str">
        <f>INDEX('Maths Formulas'!$A:$L,MATCH('Reference Formula'!$A206,'Maths Formulas'!$A:$A,0),MATCH('Reference Formula'!D$1,'Maths Formulas'!$A$1:$L$1,0))</f>
        <v>Production</v>
      </c>
    </row>
    <row r="207" spans="1:4" x14ac:dyDescent="0.25">
      <c r="A207" s="8">
        <v>206</v>
      </c>
      <c r="B207" s="7" t="s">
        <v>1501</v>
      </c>
      <c r="C207" t="str">
        <f>VLOOKUP($A207,'Maths Formulas'!A:L,3,0)</f>
        <v>Mississippi</v>
      </c>
      <c r="D207" t="str">
        <f>INDEX('Maths Formulas'!$A:$L,MATCH('Reference Formula'!$A207,'Maths Formulas'!$A:$A,0),MATCH('Reference Formula'!D$1,'Maths Formulas'!$A$1:$L$1,0))</f>
        <v>Production</v>
      </c>
    </row>
    <row r="208" spans="1:4" x14ac:dyDescent="0.25">
      <c r="A208" s="8">
        <v>207</v>
      </c>
      <c r="B208" s="7" t="s">
        <v>1502</v>
      </c>
      <c r="C208" t="str">
        <f>VLOOKUP($A208,'Maths Formulas'!A:L,3,0)</f>
        <v>Illinois</v>
      </c>
      <c r="D208" t="str">
        <f>INDEX('Maths Formulas'!$A:$L,MATCH('Reference Formula'!$A208,'Maths Formulas'!$A:$A,0),MATCH('Reference Formula'!D$1,'Maths Formulas'!$A$1:$L$1,0))</f>
        <v>Production</v>
      </c>
    </row>
    <row r="209" spans="1:4" x14ac:dyDescent="0.25">
      <c r="A209" s="8">
        <v>208</v>
      </c>
      <c r="B209" s="7" t="s">
        <v>1503</v>
      </c>
      <c r="C209" t="str">
        <f>VLOOKUP($A209,'Maths Formulas'!A:L,3,0)</f>
        <v>Sydney</v>
      </c>
      <c r="D209" t="str">
        <f>INDEX('Maths Formulas'!$A:$L,MATCH('Reference Formula'!$A209,'Maths Formulas'!$A:$A,0),MATCH('Reference Formula'!D$1,'Maths Formulas'!$A$1:$L$1,0))</f>
        <v>Production</v>
      </c>
    </row>
    <row r="210" spans="1:4" x14ac:dyDescent="0.25">
      <c r="A210" s="8">
        <v>209</v>
      </c>
      <c r="B210" s="7" t="s">
        <v>1504</v>
      </c>
      <c r="C210" t="str">
        <f>VLOOKUP($A210,'Maths Formulas'!A:L,3,0)</f>
        <v>London</v>
      </c>
      <c r="D210" t="str">
        <f>INDEX('Maths Formulas'!$A:$L,MATCH('Reference Formula'!$A210,'Maths Formulas'!$A:$A,0),MATCH('Reference Formula'!D$1,'Maths Formulas'!$A$1:$L$1,0))</f>
        <v>Production</v>
      </c>
    </row>
    <row r="211" spans="1:4" x14ac:dyDescent="0.25">
      <c r="A211" s="8">
        <v>210</v>
      </c>
      <c r="B211" s="7" t="s">
        <v>1505</v>
      </c>
      <c r="C211" t="str">
        <f>VLOOKUP($A211,'Maths Formulas'!A:L,3,0)</f>
        <v>Delhi</v>
      </c>
      <c r="D211" t="str">
        <f>INDEX('Maths Formulas'!$A:$L,MATCH('Reference Formula'!$A211,'Maths Formulas'!$A:$A,0),MATCH('Reference Formula'!D$1,'Maths Formulas'!$A$1:$L$1,0))</f>
        <v>Production</v>
      </c>
    </row>
    <row r="212" spans="1:4" x14ac:dyDescent="0.25">
      <c r="A212" s="8">
        <v>211</v>
      </c>
      <c r="B212" s="7" t="s">
        <v>1506</v>
      </c>
      <c r="C212" t="str">
        <f>VLOOKUP($A212,'Maths Formulas'!A:L,3,0)</f>
        <v>Mississippi</v>
      </c>
      <c r="D212" t="str">
        <f>INDEX('Maths Formulas'!$A:$L,MATCH('Reference Formula'!$A212,'Maths Formulas'!$A:$A,0),MATCH('Reference Formula'!D$1,'Maths Formulas'!$A$1:$L$1,0))</f>
        <v>Production</v>
      </c>
    </row>
    <row r="213" spans="1:4" x14ac:dyDescent="0.25">
      <c r="A213" s="8">
        <v>212</v>
      </c>
      <c r="B213" s="7" t="s">
        <v>1507</v>
      </c>
      <c r="C213" t="str">
        <f>VLOOKUP($A213,'Maths Formulas'!A:L,3,0)</f>
        <v>Sydney</v>
      </c>
      <c r="D213" t="str">
        <f>INDEX('Maths Formulas'!$A:$L,MATCH('Reference Formula'!$A213,'Maths Formulas'!$A:$A,0),MATCH('Reference Formula'!D$1,'Maths Formulas'!$A$1:$L$1,0))</f>
        <v>Production</v>
      </c>
    </row>
    <row r="214" spans="1:4" x14ac:dyDescent="0.25">
      <c r="A214" s="8">
        <v>213</v>
      </c>
      <c r="B214" s="7" t="s">
        <v>1508</v>
      </c>
      <c r="C214" t="str">
        <f>VLOOKUP($A214,'Maths Formulas'!A:L,3,0)</f>
        <v>Washington, D.C.</v>
      </c>
      <c r="D214" t="str">
        <f>INDEX('Maths Formulas'!$A:$L,MATCH('Reference Formula'!$A214,'Maths Formulas'!$A:$A,0),MATCH('Reference Formula'!D$1,'Maths Formulas'!$A$1:$L$1,0))</f>
        <v>Production</v>
      </c>
    </row>
    <row r="215" spans="1:4" x14ac:dyDescent="0.25">
      <c r="A215" s="8">
        <v>214</v>
      </c>
      <c r="B215" s="7" t="s">
        <v>1509</v>
      </c>
      <c r="C215" t="str">
        <f>VLOOKUP($A215,'Maths Formulas'!A:L,3,0)</f>
        <v>Mississippi</v>
      </c>
      <c r="D215" t="str">
        <f>INDEX('Maths Formulas'!$A:$L,MATCH('Reference Formula'!$A215,'Maths Formulas'!$A:$A,0),MATCH('Reference Formula'!D$1,'Maths Formulas'!$A$1:$L$1,0))</f>
        <v>Production</v>
      </c>
    </row>
    <row r="216" spans="1:4" x14ac:dyDescent="0.25">
      <c r="A216" s="8">
        <v>215</v>
      </c>
      <c r="B216" s="7" t="s">
        <v>1510</v>
      </c>
      <c r="C216" t="str">
        <f>VLOOKUP($A216,'Maths Formulas'!A:L,3,0)</f>
        <v>Tennessee</v>
      </c>
      <c r="D216" t="str">
        <f>INDEX('Maths Formulas'!$A:$L,MATCH('Reference Formula'!$A216,'Maths Formulas'!$A:$A,0),MATCH('Reference Formula'!D$1,'Maths Formulas'!$A$1:$L$1,0))</f>
        <v>Production</v>
      </c>
    </row>
    <row r="217" spans="1:4" x14ac:dyDescent="0.25">
      <c r="A217" s="8">
        <v>216</v>
      </c>
      <c r="B217" s="7" t="s">
        <v>1511</v>
      </c>
      <c r="C217" t="str">
        <f>VLOOKUP($A217,'Maths Formulas'!A:L,3,0)</f>
        <v>Mississippi</v>
      </c>
      <c r="D217" t="str">
        <f>INDEX('Maths Formulas'!$A:$L,MATCH('Reference Formula'!$A217,'Maths Formulas'!$A:$A,0),MATCH('Reference Formula'!D$1,'Maths Formulas'!$A$1:$L$1,0))</f>
        <v>Production</v>
      </c>
    </row>
    <row r="218" spans="1:4" x14ac:dyDescent="0.25">
      <c r="A218" s="8">
        <v>217</v>
      </c>
      <c r="B218" s="7" t="s">
        <v>1512</v>
      </c>
      <c r="C218" t="str">
        <f>VLOOKUP($A218,'Maths Formulas'!A:L,3,0)</f>
        <v>London</v>
      </c>
      <c r="D218" t="str">
        <f>INDEX('Maths Formulas'!$A:$L,MATCH('Reference Formula'!$A218,'Maths Formulas'!$A:$A,0),MATCH('Reference Formula'!D$1,'Maths Formulas'!$A$1:$L$1,0))</f>
        <v>Production</v>
      </c>
    </row>
    <row r="219" spans="1:4" x14ac:dyDescent="0.25">
      <c r="A219" s="8">
        <v>218</v>
      </c>
      <c r="B219" s="7" t="s">
        <v>1513</v>
      </c>
      <c r="C219" t="str">
        <f>VLOOKUP($A219,'Maths Formulas'!A:L,3,0)</f>
        <v>New York</v>
      </c>
      <c r="D219" t="str">
        <f>INDEX('Maths Formulas'!$A:$L,MATCH('Reference Formula'!$A219,'Maths Formulas'!$A:$A,0),MATCH('Reference Formula'!D$1,'Maths Formulas'!$A$1:$L$1,0))</f>
        <v>Production</v>
      </c>
    </row>
    <row r="220" spans="1:4" x14ac:dyDescent="0.25">
      <c r="A220" s="8">
        <v>219</v>
      </c>
      <c r="B220" s="7" t="s">
        <v>1514</v>
      </c>
      <c r="C220" t="str">
        <f>VLOOKUP($A220,'Maths Formulas'!A:L,3,0)</f>
        <v>New York</v>
      </c>
      <c r="D220" t="str">
        <f>INDEX('Maths Formulas'!$A:$L,MATCH('Reference Formula'!$A220,'Maths Formulas'!$A:$A,0),MATCH('Reference Formula'!D$1,'Maths Formulas'!$A$1:$L$1,0))</f>
        <v>Production</v>
      </c>
    </row>
    <row r="221" spans="1:4" x14ac:dyDescent="0.25">
      <c r="A221" s="8">
        <v>220</v>
      </c>
      <c r="B221" s="7" t="s">
        <v>1515</v>
      </c>
      <c r="C221" t="str">
        <f>VLOOKUP($A221,'Maths Formulas'!A:L,3,0)</f>
        <v>Delhi</v>
      </c>
      <c r="D221" t="str">
        <f>INDEX('Maths Formulas'!$A:$L,MATCH('Reference Formula'!$A221,'Maths Formulas'!$A:$A,0),MATCH('Reference Formula'!D$1,'Maths Formulas'!$A$1:$L$1,0))</f>
        <v>Production</v>
      </c>
    </row>
    <row r="222" spans="1:4" x14ac:dyDescent="0.25">
      <c r="A222" s="8">
        <v>221</v>
      </c>
      <c r="B222" s="7" t="s">
        <v>1516</v>
      </c>
      <c r="C222" t="str">
        <f>VLOOKUP($A222,'Maths Formulas'!A:L,3,0)</f>
        <v>London</v>
      </c>
      <c r="D222" t="str">
        <f>INDEX('Maths Formulas'!$A:$L,MATCH('Reference Formula'!$A222,'Maths Formulas'!$A:$A,0),MATCH('Reference Formula'!D$1,'Maths Formulas'!$A$1:$L$1,0))</f>
        <v>Production</v>
      </c>
    </row>
    <row r="223" spans="1:4" x14ac:dyDescent="0.25">
      <c r="A223" s="8">
        <v>222</v>
      </c>
      <c r="B223" s="7" t="s">
        <v>1517</v>
      </c>
      <c r="C223" t="str">
        <f>VLOOKUP($A223,'Maths Formulas'!A:L,3,0)</f>
        <v>Washington, D.C.</v>
      </c>
      <c r="D223" t="str">
        <f>INDEX('Maths Formulas'!$A:$L,MATCH('Reference Formula'!$A223,'Maths Formulas'!$A:$A,0),MATCH('Reference Formula'!D$1,'Maths Formulas'!$A$1:$L$1,0))</f>
        <v>Production</v>
      </c>
    </row>
    <row r="224" spans="1:4" x14ac:dyDescent="0.25">
      <c r="A224" s="8">
        <v>223</v>
      </c>
      <c r="B224" s="7" t="s">
        <v>1518</v>
      </c>
      <c r="C224" t="str">
        <f>VLOOKUP($A224,'Maths Formulas'!A:L,3,0)</f>
        <v>Sydney</v>
      </c>
      <c r="D224" t="str">
        <f>INDEX('Maths Formulas'!$A:$L,MATCH('Reference Formula'!$A224,'Maths Formulas'!$A:$A,0),MATCH('Reference Formula'!D$1,'Maths Formulas'!$A$1:$L$1,0))</f>
        <v>Production</v>
      </c>
    </row>
    <row r="225" spans="1:4" x14ac:dyDescent="0.25">
      <c r="A225" s="8">
        <v>224</v>
      </c>
      <c r="B225" s="7" t="s">
        <v>1519</v>
      </c>
      <c r="C225" t="str">
        <f>VLOOKUP($A225,'Maths Formulas'!A:L,3,0)</f>
        <v>New York</v>
      </c>
      <c r="D225" t="str">
        <f>INDEX('Maths Formulas'!$A:$L,MATCH('Reference Formula'!$A225,'Maths Formulas'!$A:$A,0),MATCH('Reference Formula'!D$1,'Maths Formulas'!$A$1:$L$1,0))</f>
        <v>Production</v>
      </c>
    </row>
    <row r="226" spans="1:4" x14ac:dyDescent="0.25">
      <c r="A226" s="8">
        <v>225</v>
      </c>
      <c r="B226" s="7" t="s">
        <v>1520</v>
      </c>
      <c r="C226" t="str">
        <f>VLOOKUP($A226,'Maths Formulas'!A:L,3,0)</f>
        <v>Tennessee</v>
      </c>
      <c r="D226" t="str">
        <f>INDEX('Maths Formulas'!$A:$L,MATCH('Reference Formula'!$A226,'Maths Formulas'!$A:$A,0),MATCH('Reference Formula'!D$1,'Maths Formulas'!$A$1:$L$1,0))</f>
        <v>Production</v>
      </c>
    </row>
    <row r="227" spans="1:4" x14ac:dyDescent="0.25">
      <c r="A227" s="8">
        <v>226</v>
      </c>
      <c r="B227" s="7" t="s">
        <v>1521</v>
      </c>
      <c r="C227" t="str">
        <f>VLOOKUP($A227,'Maths Formulas'!A:L,3,0)</f>
        <v>New Jersey</v>
      </c>
      <c r="D227" t="str">
        <f>INDEX('Maths Formulas'!$A:$L,MATCH('Reference Formula'!$A227,'Maths Formulas'!$A:$A,0),MATCH('Reference Formula'!D$1,'Maths Formulas'!$A$1:$L$1,0))</f>
        <v>Production</v>
      </c>
    </row>
    <row r="228" spans="1:4" x14ac:dyDescent="0.25">
      <c r="A228" s="8">
        <v>227</v>
      </c>
      <c r="B228" s="7" t="s">
        <v>1522</v>
      </c>
      <c r="C228" t="str">
        <f>VLOOKUP($A228,'Maths Formulas'!A:L,3,0)</f>
        <v>Illinois</v>
      </c>
      <c r="D228" t="str">
        <f>INDEX('Maths Formulas'!$A:$L,MATCH('Reference Formula'!$A228,'Maths Formulas'!$A:$A,0),MATCH('Reference Formula'!D$1,'Maths Formulas'!$A$1:$L$1,0))</f>
        <v>Production</v>
      </c>
    </row>
    <row r="229" spans="1:4" x14ac:dyDescent="0.25">
      <c r="A229" s="8">
        <v>228</v>
      </c>
      <c r="B229" s="7" t="s">
        <v>1523</v>
      </c>
      <c r="C229" t="str">
        <f>VLOOKUP($A229,'Maths Formulas'!A:L,3,0)</f>
        <v>Illinois</v>
      </c>
      <c r="D229" t="str">
        <f>INDEX('Maths Formulas'!$A:$L,MATCH('Reference Formula'!$A229,'Maths Formulas'!$A:$A,0),MATCH('Reference Formula'!D$1,'Maths Formulas'!$A$1:$L$1,0))</f>
        <v>Production</v>
      </c>
    </row>
    <row r="230" spans="1:4" x14ac:dyDescent="0.25">
      <c r="A230" s="8">
        <v>229</v>
      </c>
      <c r="B230" s="7" t="s">
        <v>1524</v>
      </c>
      <c r="C230" t="str">
        <f>VLOOKUP($A230,'Maths Formulas'!A:L,3,0)</f>
        <v>Illinois</v>
      </c>
      <c r="D230" t="str">
        <f>INDEX('Maths Formulas'!$A:$L,MATCH('Reference Formula'!$A230,'Maths Formulas'!$A:$A,0),MATCH('Reference Formula'!D$1,'Maths Formulas'!$A$1:$L$1,0))</f>
        <v>Production</v>
      </c>
    </row>
    <row r="231" spans="1:4" x14ac:dyDescent="0.25">
      <c r="A231" s="8">
        <v>230</v>
      </c>
      <c r="B231" s="7" t="s">
        <v>1525</v>
      </c>
      <c r="C231" t="str">
        <f>VLOOKUP($A231,'Maths Formulas'!A:L,3,0)</f>
        <v>Madrid</v>
      </c>
      <c r="D231" t="str">
        <f>INDEX('Maths Formulas'!$A:$L,MATCH('Reference Formula'!$A231,'Maths Formulas'!$A:$A,0),MATCH('Reference Formula'!D$1,'Maths Formulas'!$A$1:$L$1,0))</f>
        <v>Production</v>
      </c>
    </row>
    <row r="232" spans="1:4" x14ac:dyDescent="0.25">
      <c r="A232" s="8">
        <v>231</v>
      </c>
      <c r="B232" s="7" t="s">
        <v>1526</v>
      </c>
      <c r="C232" t="str">
        <f>VLOOKUP($A232,'Maths Formulas'!A:L,3,0)</f>
        <v>Illinois</v>
      </c>
      <c r="D232" t="str">
        <f>INDEX('Maths Formulas'!$A:$L,MATCH('Reference Formula'!$A232,'Maths Formulas'!$A:$A,0),MATCH('Reference Formula'!D$1,'Maths Formulas'!$A$1:$L$1,0))</f>
        <v>Production</v>
      </c>
    </row>
    <row r="233" spans="1:4" x14ac:dyDescent="0.25">
      <c r="A233" s="8">
        <v>232</v>
      </c>
      <c r="B233" s="7" t="s">
        <v>1527</v>
      </c>
      <c r="C233" t="str">
        <f>VLOOKUP($A233,'Maths Formulas'!A:L,3,0)</f>
        <v>Sydney</v>
      </c>
      <c r="D233" t="str">
        <f>INDEX('Maths Formulas'!$A:$L,MATCH('Reference Formula'!$A233,'Maths Formulas'!$A:$A,0),MATCH('Reference Formula'!D$1,'Maths Formulas'!$A$1:$L$1,0))</f>
        <v>Production</v>
      </c>
    </row>
    <row r="234" spans="1:4" x14ac:dyDescent="0.25">
      <c r="A234" s="8">
        <v>233</v>
      </c>
      <c r="B234" s="7" t="s">
        <v>1528</v>
      </c>
      <c r="C234" t="str">
        <f>VLOOKUP($A234,'Maths Formulas'!A:L,3,0)</f>
        <v>Sydney</v>
      </c>
      <c r="D234" t="str">
        <f>INDEX('Maths Formulas'!$A:$L,MATCH('Reference Formula'!$A234,'Maths Formulas'!$A:$A,0),MATCH('Reference Formula'!D$1,'Maths Formulas'!$A$1:$L$1,0))</f>
        <v>Production</v>
      </c>
    </row>
    <row r="235" spans="1:4" x14ac:dyDescent="0.25">
      <c r="A235" s="8">
        <v>234</v>
      </c>
      <c r="B235" s="7" t="s">
        <v>1529</v>
      </c>
      <c r="C235" t="str">
        <f>VLOOKUP($A235,'Maths Formulas'!A:L,3,0)</f>
        <v>Sydney</v>
      </c>
      <c r="D235" t="str">
        <f>INDEX('Maths Formulas'!$A:$L,MATCH('Reference Formula'!$A235,'Maths Formulas'!$A:$A,0),MATCH('Reference Formula'!D$1,'Maths Formulas'!$A$1:$L$1,0))</f>
        <v>Production</v>
      </c>
    </row>
    <row r="236" spans="1:4" x14ac:dyDescent="0.25">
      <c r="A236" s="8">
        <v>235</v>
      </c>
      <c r="B236" s="7" t="s">
        <v>1530</v>
      </c>
      <c r="C236" t="str">
        <f>VLOOKUP($A236,'Maths Formulas'!A:L,3,0)</f>
        <v>Sydney</v>
      </c>
      <c r="D236" t="str">
        <f>INDEX('Maths Formulas'!$A:$L,MATCH('Reference Formula'!$A236,'Maths Formulas'!$A:$A,0),MATCH('Reference Formula'!D$1,'Maths Formulas'!$A$1:$L$1,0))</f>
        <v>Production</v>
      </c>
    </row>
    <row r="237" spans="1:4" x14ac:dyDescent="0.25">
      <c r="A237" s="8">
        <v>236</v>
      </c>
      <c r="B237" s="7" t="s">
        <v>1531</v>
      </c>
      <c r="C237" t="str">
        <f>VLOOKUP($A237,'Maths Formulas'!A:L,3,0)</f>
        <v>Washington, D.C.</v>
      </c>
      <c r="D237" t="str">
        <f>INDEX('Maths Formulas'!$A:$L,MATCH('Reference Formula'!$A237,'Maths Formulas'!$A:$A,0),MATCH('Reference Formula'!D$1,'Maths Formulas'!$A$1:$L$1,0))</f>
        <v>Production</v>
      </c>
    </row>
    <row r="238" spans="1:4" x14ac:dyDescent="0.25">
      <c r="A238" s="8">
        <v>237</v>
      </c>
      <c r="B238" s="7" t="s">
        <v>1532</v>
      </c>
      <c r="C238" t="str">
        <f>VLOOKUP($A238,'Maths Formulas'!A:L,3,0)</f>
        <v>Washington, D.C.</v>
      </c>
      <c r="D238" t="str">
        <f>INDEX('Maths Formulas'!$A:$L,MATCH('Reference Formula'!$A238,'Maths Formulas'!$A:$A,0),MATCH('Reference Formula'!D$1,'Maths Formulas'!$A$1:$L$1,0))</f>
        <v>Production</v>
      </c>
    </row>
    <row r="239" spans="1:4" x14ac:dyDescent="0.25">
      <c r="A239" s="8">
        <v>238</v>
      </c>
      <c r="B239" s="7" t="s">
        <v>1533</v>
      </c>
      <c r="C239" t="str">
        <f>VLOOKUP($A239,'Maths Formulas'!A:L,3,0)</f>
        <v>Delhi</v>
      </c>
      <c r="D239" t="str">
        <f>INDEX('Maths Formulas'!$A:$L,MATCH('Reference Formula'!$A239,'Maths Formulas'!$A:$A,0),MATCH('Reference Formula'!D$1,'Maths Formulas'!$A$1:$L$1,0))</f>
        <v>Production</v>
      </c>
    </row>
    <row r="240" spans="1:4" x14ac:dyDescent="0.25">
      <c r="A240" s="8">
        <v>239</v>
      </c>
      <c r="B240" s="7" t="s">
        <v>1534</v>
      </c>
      <c r="C240" t="str">
        <f>VLOOKUP($A240,'Maths Formulas'!A:L,3,0)</f>
        <v>New Jersey</v>
      </c>
      <c r="D240" t="str">
        <f>INDEX('Maths Formulas'!$A:$L,MATCH('Reference Formula'!$A240,'Maths Formulas'!$A:$A,0),MATCH('Reference Formula'!D$1,'Maths Formulas'!$A$1:$L$1,0))</f>
        <v>Production</v>
      </c>
    </row>
    <row r="241" spans="1:4" x14ac:dyDescent="0.25">
      <c r="A241" s="8">
        <v>240</v>
      </c>
      <c r="B241" s="7" t="s">
        <v>1535</v>
      </c>
      <c r="C241" t="str">
        <f>VLOOKUP($A241,'Maths Formulas'!A:L,3,0)</f>
        <v>Mississippi</v>
      </c>
      <c r="D241" t="str">
        <f>INDEX('Maths Formulas'!$A:$L,MATCH('Reference Formula'!$A241,'Maths Formulas'!$A:$A,0),MATCH('Reference Formula'!D$1,'Maths Formulas'!$A$1:$L$1,0))</f>
        <v>Production</v>
      </c>
    </row>
    <row r="242" spans="1:4" x14ac:dyDescent="0.25">
      <c r="A242" s="8">
        <v>241</v>
      </c>
      <c r="B242" s="7" t="s">
        <v>1536</v>
      </c>
      <c r="C242" t="str">
        <f>VLOOKUP($A242,'Maths Formulas'!A:L,3,0)</f>
        <v>Illinois</v>
      </c>
      <c r="D242" t="str">
        <f>INDEX('Maths Formulas'!$A:$L,MATCH('Reference Formula'!$A242,'Maths Formulas'!$A:$A,0),MATCH('Reference Formula'!D$1,'Maths Formulas'!$A$1:$L$1,0))</f>
        <v>Production</v>
      </c>
    </row>
    <row r="243" spans="1:4" x14ac:dyDescent="0.25">
      <c r="A243" s="8">
        <v>242</v>
      </c>
      <c r="B243" s="7" t="s">
        <v>1537</v>
      </c>
      <c r="C243" t="str">
        <f>VLOOKUP($A243,'Maths Formulas'!A:L,3,0)</f>
        <v>Washington, D.C.</v>
      </c>
      <c r="D243" t="str">
        <f>INDEX('Maths Formulas'!$A:$L,MATCH('Reference Formula'!$A243,'Maths Formulas'!$A:$A,0),MATCH('Reference Formula'!D$1,'Maths Formulas'!$A$1:$L$1,0))</f>
        <v>Production</v>
      </c>
    </row>
    <row r="244" spans="1:4" x14ac:dyDescent="0.25">
      <c r="A244" s="8">
        <v>243</v>
      </c>
      <c r="B244" s="7" t="s">
        <v>1538</v>
      </c>
      <c r="C244" t="str">
        <f>VLOOKUP($A244,'Maths Formulas'!A:L,3,0)</f>
        <v>London</v>
      </c>
      <c r="D244" t="str">
        <f>INDEX('Maths Formulas'!$A:$L,MATCH('Reference Formula'!$A244,'Maths Formulas'!$A:$A,0),MATCH('Reference Formula'!D$1,'Maths Formulas'!$A$1:$L$1,0))</f>
        <v>Production</v>
      </c>
    </row>
    <row r="245" spans="1:4" x14ac:dyDescent="0.25">
      <c r="A245" s="8">
        <v>244</v>
      </c>
      <c r="B245" s="7" t="s">
        <v>1539</v>
      </c>
      <c r="C245" t="str">
        <f>VLOOKUP($A245,'Maths Formulas'!A:L,3,0)</f>
        <v>Sydney</v>
      </c>
      <c r="D245" t="str">
        <f>INDEX('Maths Formulas'!$A:$L,MATCH('Reference Formula'!$A245,'Maths Formulas'!$A:$A,0),MATCH('Reference Formula'!D$1,'Maths Formulas'!$A$1:$L$1,0))</f>
        <v>Production</v>
      </c>
    </row>
    <row r="246" spans="1:4" x14ac:dyDescent="0.25">
      <c r="A246" s="8">
        <v>245</v>
      </c>
      <c r="B246" s="7" t="s">
        <v>1540</v>
      </c>
      <c r="C246" t="str">
        <f>VLOOKUP($A246,'Maths Formulas'!A:L,3,0)</f>
        <v>London</v>
      </c>
      <c r="D246" t="str">
        <f>INDEX('Maths Formulas'!$A:$L,MATCH('Reference Formula'!$A246,'Maths Formulas'!$A:$A,0),MATCH('Reference Formula'!D$1,'Maths Formulas'!$A$1:$L$1,0))</f>
        <v>Production</v>
      </c>
    </row>
    <row r="247" spans="1:4" x14ac:dyDescent="0.25">
      <c r="A247" s="8">
        <v>246</v>
      </c>
      <c r="B247" s="7" t="s">
        <v>1541</v>
      </c>
      <c r="C247" t="str">
        <f>VLOOKUP($A247,'Maths Formulas'!A:L,3,0)</f>
        <v>Madrid</v>
      </c>
      <c r="D247" t="str">
        <f>INDEX('Maths Formulas'!$A:$L,MATCH('Reference Formula'!$A247,'Maths Formulas'!$A:$A,0),MATCH('Reference Formula'!D$1,'Maths Formulas'!$A$1:$L$1,0))</f>
        <v>Production</v>
      </c>
    </row>
    <row r="248" spans="1:4" x14ac:dyDescent="0.25">
      <c r="A248" s="8">
        <v>247</v>
      </c>
      <c r="B248" s="7" t="s">
        <v>1542</v>
      </c>
      <c r="C248" t="str">
        <f>VLOOKUP($A248,'Maths Formulas'!A:L,3,0)</f>
        <v>New Jersey</v>
      </c>
      <c r="D248" t="str">
        <f>INDEX('Maths Formulas'!$A:$L,MATCH('Reference Formula'!$A248,'Maths Formulas'!$A:$A,0),MATCH('Reference Formula'!D$1,'Maths Formulas'!$A$1:$L$1,0))</f>
        <v>Production</v>
      </c>
    </row>
    <row r="249" spans="1:4" x14ac:dyDescent="0.25">
      <c r="A249" s="8">
        <v>248</v>
      </c>
      <c r="B249" s="7" t="s">
        <v>1543</v>
      </c>
      <c r="C249" t="str">
        <f>VLOOKUP($A249,'Maths Formulas'!A:L,3,0)</f>
        <v>Delhi</v>
      </c>
      <c r="D249" t="str">
        <f>INDEX('Maths Formulas'!$A:$L,MATCH('Reference Formula'!$A249,'Maths Formulas'!$A:$A,0),MATCH('Reference Formula'!D$1,'Maths Formulas'!$A$1:$L$1,0))</f>
        <v>Production</v>
      </c>
    </row>
    <row r="250" spans="1:4" x14ac:dyDescent="0.25">
      <c r="A250" s="8">
        <v>249</v>
      </c>
      <c r="B250" s="7" t="s">
        <v>1544</v>
      </c>
      <c r="C250" t="str">
        <f>VLOOKUP($A250,'Maths Formulas'!A:L,3,0)</f>
        <v>Delhi</v>
      </c>
      <c r="D250" t="str">
        <f>INDEX('Maths Formulas'!$A:$L,MATCH('Reference Formula'!$A250,'Maths Formulas'!$A:$A,0),MATCH('Reference Formula'!D$1,'Maths Formulas'!$A$1:$L$1,0))</f>
        <v>Production</v>
      </c>
    </row>
    <row r="251" spans="1:4" x14ac:dyDescent="0.25">
      <c r="A251" s="8">
        <v>250</v>
      </c>
      <c r="B251" s="7" t="s">
        <v>1545</v>
      </c>
      <c r="C251" t="str">
        <f>VLOOKUP($A251,'Maths Formulas'!A:L,3,0)</f>
        <v>Delhi</v>
      </c>
      <c r="D251" t="str">
        <f>INDEX('Maths Formulas'!$A:$L,MATCH('Reference Formula'!$A251,'Maths Formulas'!$A:$A,0),MATCH('Reference Formula'!D$1,'Maths Formulas'!$A$1:$L$1,0))</f>
        <v>Production</v>
      </c>
    </row>
    <row r="252" spans="1:4" x14ac:dyDescent="0.25">
      <c r="A252" s="8">
        <v>251</v>
      </c>
      <c r="B252" s="7" t="s">
        <v>1546</v>
      </c>
      <c r="C252" t="str">
        <f>VLOOKUP($A252,'Maths Formulas'!A:L,3,0)</f>
        <v>Sydney</v>
      </c>
      <c r="D252" t="str">
        <f>INDEX('Maths Formulas'!$A:$L,MATCH('Reference Formula'!$A252,'Maths Formulas'!$A:$A,0),MATCH('Reference Formula'!D$1,'Maths Formulas'!$A$1:$L$1,0))</f>
        <v>Production</v>
      </c>
    </row>
    <row r="253" spans="1:4" x14ac:dyDescent="0.25">
      <c r="A253" s="8">
        <v>252</v>
      </c>
      <c r="B253" s="7" t="s">
        <v>1547</v>
      </c>
      <c r="C253" t="str">
        <f>VLOOKUP($A253,'Maths Formulas'!A:L,3,0)</f>
        <v>Delhi</v>
      </c>
      <c r="D253" t="str">
        <f>INDEX('Maths Formulas'!$A:$L,MATCH('Reference Formula'!$A253,'Maths Formulas'!$A:$A,0),MATCH('Reference Formula'!D$1,'Maths Formulas'!$A$1:$L$1,0))</f>
        <v>Production</v>
      </c>
    </row>
    <row r="254" spans="1:4" x14ac:dyDescent="0.25">
      <c r="A254" s="8">
        <v>253</v>
      </c>
      <c r="B254" s="7" t="s">
        <v>1548</v>
      </c>
      <c r="C254" t="str">
        <f>VLOOKUP($A254,'Maths Formulas'!A:L,3,0)</f>
        <v>Tennessee</v>
      </c>
      <c r="D254" t="str">
        <f>INDEX('Maths Formulas'!$A:$L,MATCH('Reference Formula'!$A254,'Maths Formulas'!$A:$A,0),MATCH('Reference Formula'!D$1,'Maths Formulas'!$A$1:$L$1,0))</f>
        <v>Production</v>
      </c>
    </row>
    <row r="255" spans="1:4" x14ac:dyDescent="0.25">
      <c r="A255" s="8">
        <v>254</v>
      </c>
      <c r="B255" s="7" t="s">
        <v>1549</v>
      </c>
      <c r="C255" t="str">
        <f>VLOOKUP($A255,'Maths Formulas'!A:L,3,0)</f>
        <v>Tennessee</v>
      </c>
      <c r="D255" t="str">
        <f>INDEX('Maths Formulas'!$A:$L,MATCH('Reference Formula'!$A255,'Maths Formulas'!$A:$A,0),MATCH('Reference Formula'!D$1,'Maths Formulas'!$A$1:$L$1,0))</f>
        <v>Production</v>
      </c>
    </row>
    <row r="256" spans="1:4" x14ac:dyDescent="0.25">
      <c r="A256" s="8">
        <v>255</v>
      </c>
      <c r="B256" s="7" t="s">
        <v>1550</v>
      </c>
      <c r="C256" t="str">
        <f>VLOOKUP($A256,'Maths Formulas'!A:L,3,0)</f>
        <v>New York</v>
      </c>
      <c r="D256" t="str">
        <f>INDEX('Maths Formulas'!$A:$L,MATCH('Reference Formula'!$A256,'Maths Formulas'!$A:$A,0),MATCH('Reference Formula'!D$1,'Maths Formulas'!$A$1:$L$1,0))</f>
        <v>Production</v>
      </c>
    </row>
    <row r="257" spans="1:4" x14ac:dyDescent="0.25">
      <c r="A257" s="8">
        <v>256</v>
      </c>
      <c r="B257" s="7" t="s">
        <v>1551</v>
      </c>
      <c r="C257" t="str">
        <f>VLOOKUP($A257,'Maths Formulas'!A:L,3,0)</f>
        <v>Madrid</v>
      </c>
      <c r="D257" t="str">
        <f>INDEX('Maths Formulas'!$A:$L,MATCH('Reference Formula'!$A257,'Maths Formulas'!$A:$A,0),MATCH('Reference Formula'!D$1,'Maths Formulas'!$A$1:$L$1,0))</f>
        <v>Production</v>
      </c>
    </row>
    <row r="258" spans="1:4" x14ac:dyDescent="0.25">
      <c r="A258" s="8">
        <v>257</v>
      </c>
      <c r="B258" s="7" t="s">
        <v>1552</v>
      </c>
      <c r="C258" t="str">
        <f>VLOOKUP($A258,'Maths Formulas'!A:L,3,0)</f>
        <v>New York</v>
      </c>
      <c r="D258" t="str">
        <f>INDEX('Maths Formulas'!$A:$L,MATCH('Reference Formula'!$A258,'Maths Formulas'!$A:$A,0),MATCH('Reference Formula'!D$1,'Maths Formulas'!$A$1:$L$1,0))</f>
        <v>Production</v>
      </c>
    </row>
    <row r="259" spans="1:4" x14ac:dyDescent="0.25">
      <c r="A259" s="8">
        <v>258</v>
      </c>
      <c r="B259" s="7" t="s">
        <v>1553</v>
      </c>
      <c r="C259" t="str">
        <f>VLOOKUP($A259,'Maths Formulas'!A:L,3,0)</f>
        <v>Tennessee</v>
      </c>
      <c r="D259" t="str">
        <f>INDEX('Maths Formulas'!$A:$L,MATCH('Reference Formula'!$A259,'Maths Formulas'!$A:$A,0),MATCH('Reference Formula'!D$1,'Maths Formulas'!$A$1:$L$1,0))</f>
        <v>Production</v>
      </c>
    </row>
    <row r="260" spans="1:4" x14ac:dyDescent="0.25">
      <c r="A260" s="8">
        <v>259</v>
      </c>
      <c r="B260" s="7" t="s">
        <v>1554</v>
      </c>
      <c r="C260" t="str">
        <f>VLOOKUP($A260,'Maths Formulas'!A:L,3,0)</f>
        <v>Washington, D.C.</v>
      </c>
      <c r="D260" t="str">
        <f>INDEX('Maths Formulas'!$A:$L,MATCH('Reference Formula'!$A260,'Maths Formulas'!$A:$A,0),MATCH('Reference Formula'!D$1,'Maths Formulas'!$A$1:$L$1,0))</f>
        <v>Production</v>
      </c>
    </row>
    <row r="261" spans="1:4" x14ac:dyDescent="0.25">
      <c r="A261" s="8">
        <v>260</v>
      </c>
      <c r="B261" s="7" t="s">
        <v>1555</v>
      </c>
      <c r="C261" t="str">
        <f>VLOOKUP($A261,'Maths Formulas'!A:L,3,0)</f>
        <v>New Jersey</v>
      </c>
      <c r="D261" t="str">
        <f>INDEX('Maths Formulas'!$A:$L,MATCH('Reference Formula'!$A261,'Maths Formulas'!$A:$A,0),MATCH('Reference Formula'!D$1,'Maths Formulas'!$A$1:$L$1,0))</f>
        <v>Production</v>
      </c>
    </row>
    <row r="262" spans="1:4" x14ac:dyDescent="0.25">
      <c r="A262" s="8">
        <v>261</v>
      </c>
      <c r="B262" s="7" t="s">
        <v>1556</v>
      </c>
      <c r="C262" t="str">
        <f>VLOOKUP($A262,'Maths Formulas'!A:L,3,0)</f>
        <v>New York</v>
      </c>
      <c r="D262" t="str">
        <f>INDEX('Maths Formulas'!$A:$L,MATCH('Reference Formula'!$A262,'Maths Formulas'!$A:$A,0),MATCH('Reference Formula'!D$1,'Maths Formulas'!$A$1:$L$1,0))</f>
        <v>Production</v>
      </c>
    </row>
    <row r="263" spans="1:4" x14ac:dyDescent="0.25">
      <c r="A263" s="8">
        <v>262</v>
      </c>
      <c r="B263" s="7" t="s">
        <v>1557</v>
      </c>
      <c r="C263" t="str">
        <f>VLOOKUP($A263,'Maths Formulas'!A:L,3,0)</f>
        <v>Mississippi</v>
      </c>
      <c r="D263" t="str">
        <f>INDEX('Maths Formulas'!$A:$L,MATCH('Reference Formula'!$A263,'Maths Formulas'!$A:$A,0),MATCH('Reference Formula'!D$1,'Maths Formulas'!$A$1:$L$1,0))</f>
        <v>Production</v>
      </c>
    </row>
    <row r="264" spans="1:4" x14ac:dyDescent="0.25">
      <c r="A264" s="8">
        <v>263</v>
      </c>
      <c r="B264" s="7" t="s">
        <v>1558</v>
      </c>
      <c r="C264" t="str">
        <f>VLOOKUP($A264,'Maths Formulas'!A:L,3,0)</f>
        <v>New York</v>
      </c>
      <c r="D264" t="str">
        <f>INDEX('Maths Formulas'!$A:$L,MATCH('Reference Formula'!$A264,'Maths Formulas'!$A:$A,0),MATCH('Reference Formula'!D$1,'Maths Formulas'!$A$1:$L$1,0))</f>
        <v>Production</v>
      </c>
    </row>
    <row r="265" spans="1:4" x14ac:dyDescent="0.25">
      <c r="A265" s="8">
        <v>264</v>
      </c>
      <c r="B265" s="7" t="s">
        <v>1559</v>
      </c>
      <c r="C265" t="str">
        <f>VLOOKUP($A265,'Maths Formulas'!A:L,3,0)</f>
        <v>Washington, D.C.</v>
      </c>
      <c r="D265" t="str">
        <f>INDEX('Maths Formulas'!$A:$L,MATCH('Reference Formula'!$A265,'Maths Formulas'!$A:$A,0),MATCH('Reference Formula'!D$1,'Maths Formulas'!$A$1:$L$1,0))</f>
        <v>Production</v>
      </c>
    </row>
    <row r="266" spans="1:4" x14ac:dyDescent="0.25">
      <c r="A266" s="8">
        <v>265</v>
      </c>
      <c r="B266" s="7" t="s">
        <v>1560</v>
      </c>
      <c r="C266" t="str">
        <f>VLOOKUP($A266,'Maths Formulas'!A:L,3,0)</f>
        <v>Illinois</v>
      </c>
      <c r="D266" t="str">
        <f>INDEX('Maths Formulas'!$A:$L,MATCH('Reference Formula'!$A266,'Maths Formulas'!$A:$A,0),MATCH('Reference Formula'!D$1,'Maths Formulas'!$A$1:$L$1,0))</f>
        <v>Production</v>
      </c>
    </row>
    <row r="267" spans="1:4" x14ac:dyDescent="0.25">
      <c r="A267" s="8">
        <v>266</v>
      </c>
      <c r="B267" s="7" t="s">
        <v>1561</v>
      </c>
      <c r="C267" t="str">
        <f>VLOOKUP($A267,'Maths Formulas'!A:L,3,0)</f>
        <v>Mississippi</v>
      </c>
      <c r="D267" t="str">
        <f>INDEX('Maths Formulas'!$A:$L,MATCH('Reference Formula'!$A267,'Maths Formulas'!$A:$A,0),MATCH('Reference Formula'!D$1,'Maths Formulas'!$A$1:$L$1,0))</f>
        <v>Production</v>
      </c>
    </row>
    <row r="268" spans="1:4" x14ac:dyDescent="0.25">
      <c r="A268" s="8">
        <v>267</v>
      </c>
      <c r="B268" s="7" t="s">
        <v>1562</v>
      </c>
      <c r="C268" t="str">
        <f>VLOOKUP($A268,'Maths Formulas'!A:L,3,0)</f>
        <v>Madrid</v>
      </c>
      <c r="D268" t="str">
        <f>INDEX('Maths Formulas'!$A:$L,MATCH('Reference Formula'!$A268,'Maths Formulas'!$A:$A,0),MATCH('Reference Formula'!D$1,'Maths Formulas'!$A$1:$L$1,0))</f>
        <v>Production</v>
      </c>
    </row>
    <row r="269" spans="1:4" x14ac:dyDescent="0.25">
      <c r="A269" s="8">
        <v>268</v>
      </c>
      <c r="B269" s="7" t="s">
        <v>1563</v>
      </c>
      <c r="C269" t="str">
        <f>VLOOKUP($A269,'Maths Formulas'!A:L,3,0)</f>
        <v>Tennessee</v>
      </c>
      <c r="D269" t="str">
        <f>INDEX('Maths Formulas'!$A:$L,MATCH('Reference Formula'!$A269,'Maths Formulas'!$A:$A,0),MATCH('Reference Formula'!D$1,'Maths Formulas'!$A$1:$L$1,0))</f>
        <v>Production</v>
      </c>
    </row>
    <row r="270" spans="1:4" x14ac:dyDescent="0.25">
      <c r="A270" s="8">
        <v>269</v>
      </c>
      <c r="B270" s="7" t="s">
        <v>1564</v>
      </c>
      <c r="C270" t="str">
        <f>VLOOKUP($A270,'Maths Formulas'!A:L,3,0)</f>
        <v>New York</v>
      </c>
      <c r="D270" t="str">
        <f>INDEX('Maths Formulas'!$A:$L,MATCH('Reference Formula'!$A270,'Maths Formulas'!$A:$A,0),MATCH('Reference Formula'!D$1,'Maths Formulas'!$A$1:$L$1,0))</f>
        <v>Production</v>
      </c>
    </row>
    <row r="271" spans="1:4" x14ac:dyDescent="0.25">
      <c r="A271" s="8">
        <v>270</v>
      </c>
      <c r="B271" s="7" t="s">
        <v>1565</v>
      </c>
      <c r="C271" t="str">
        <f>VLOOKUP($A271,'Maths Formulas'!A:L,3,0)</f>
        <v>New Jersey</v>
      </c>
      <c r="D271" t="str">
        <f>INDEX('Maths Formulas'!$A:$L,MATCH('Reference Formula'!$A271,'Maths Formulas'!$A:$A,0),MATCH('Reference Formula'!D$1,'Maths Formulas'!$A$1:$L$1,0))</f>
        <v>Production</v>
      </c>
    </row>
    <row r="272" spans="1:4" x14ac:dyDescent="0.25">
      <c r="A272" s="8">
        <v>271</v>
      </c>
      <c r="B272" s="7" t="s">
        <v>1566</v>
      </c>
      <c r="C272" t="str">
        <f>VLOOKUP($A272,'Maths Formulas'!A:L,3,0)</f>
        <v>Washington, D.C.</v>
      </c>
      <c r="D272" t="str">
        <f>INDEX('Maths Formulas'!$A:$L,MATCH('Reference Formula'!$A272,'Maths Formulas'!$A:$A,0),MATCH('Reference Formula'!D$1,'Maths Formulas'!$A$1:$L$1,0))</f>
        <v>Production</v>
      </c>
    </row>
    <row r="273" spans="1:4" x14ac:dyDescent="0.25">
      <c r="A273" s="8">
        <v>272</v>
      </c>
      <c r="B273" s="7" t="s">
        <v>1567</v>
      </c>
      <c r="C273" t="str">
        <f>VLOOKUP($A273,'Maths Formulas'!A:L,3,0)</f>
        <v>London</v>
      </c>
      <c r="D273" t="str">
        <f>INDEX('Maths Formulas'!$A:$L,MATCH('Reference Formula'!$A273,'Maths Formulas'!$A:$A,0),MATCH('Reference Formula'!D$1,'Maths Formulas'!$A$1:$L$1,0))</f>
        <v>Production</v>
      </c>
    </row>
    <row r="274" spans="1:4" x14ac:dyDescent="0.25">
      <c r="A274" s="8">
        <v>273</v>
      </c>
      <c r="B274" s="7" t="s">
        <v>1568</v>
      </c>
      <c r="C274" t="str">
        <f>VLOOKUP($A274,'Maths Formulas'!A:L,3,0)</f>
        <v>Washington, D.C.</v>
      </c>
      <c r="D274" t="str">
        <f>INDEX('Maths Formulas'!$A:$L,MATCH('Reference Formula'!$A274,'Maths Formulas'!$A:$A,0),MATCH('Reference Formula'!D$1,'Maths Formulas'!$A$1:$L$1,0))</f>
        <v>Production</v>
      </c>
    </row>
    <row r="275" spans="1:4" x14ac:dyDescent="0.25">
      <c r="A275" s="8">
        <v>274</v>
      </c>
      <c r="B275" s="7" t="s">
        <v>1569</v>
      </c>
      <c r="C275" t="str">
        <f>VLOOKUP($A275,'Maths Formulas'!A:L,3,0)</f>
        <v>Illinois</v>
      </c>
      <c r="D275" t="str">
        <f>INDEX('Maths Formulas'!$A:$L,MATCH('Reference Formula'!$A275,'Maths Formulas'!$A:$A,0),MATCH('Reference Formula'!D$1,'Maths Formulas'!$A$1:$L$1,0))</f>
        <v>Production</v>
      </c>
    </row>
    <row r="276" spans="1:4" x14ac:dyDescent="0.25">
      <c r="A276" s="8">
        <v>275</v>
      </c>
      <c r="B276" s="7" t="s">
        <v>1570</v>
      </c>
      <c r="C276" t="str">
        <f>VLOOKUP($A276,'Maths Formulas'!A:L,3,0)</f>
        <v>Madrid</v>
      </c>
      <c r="D276" t="str">
        <f>INDEX('Maths Formulas'!$A:$L,MATCH('Reference Formula'!$A276,'Maths Formulas'!$A:$A,0),MATCH('Reference Formula'!D$1,'Maths Formulas'!$A$1:$L$1,0))</f>
        <v>Production</v>
      </c>
    </row>
    <row r="277" spans="1:4" x14ac:dyDescent="0.25">
      <c r="A277" s="8">
        <v>276</v>
      </c>
      <c r="B277" s="7" t="s">
        <v>1571</v>
      </c>
      <c r="C277" t="str">
        <f>VLOOKUP($A277,'Maths Formulas'!A:L,3,0)</f>
        <v>New Jersey</v>
      </c>
      <c r="D277" t="str">
        <f>INDEX('Maths Formulas'!$A:$L,MATCH('Reference Formula'!$A277,'Maths Formulas'!$A:$A,0),MATCH('Reference Formula'!D$1,'Maths Formulas'!$A$1:$L$1,0))</f>
        <v>Production</v>
      </c>
    </row>
    <row r="278" spans="1:4" x14ac:dyDescent="0.25">
      <c r="A278" s="8">
        <v>277</v>
      </c>
      <c r="B278" s="7" t="s">
        <v>1572</v>
      </c>
      <c r="C278" t="str">
        <f>VLOOKUP($A278,'Maths Formulas'!A:L,3,0)</f>
        <v>New York</v>
      </c>
      <c r="D278" t="str">
        <f>INDEX('Maths Formulas'!$A:$L,MATCH('Reference Formula'!$A278,'Maths Formulas'!$A:$A,0),MATCH('Reference Formula'!D$1,'Maths Formulas'!$A$1:$L$1,0))</f>
        <v>Production</v>
      </c>
    </row>
    <row r="279" spans="1:4" x14ac:dyDescent="0.25">
      <c r="A279" s="8">
        <v>278</v>
      </c>
      <c r="B279" s="7" t="s">
        <v>1573</v>
      </c>
      <c r="C279" t="str">
        <f>VLOOKUP($A279,'Maths Formulas'!A:L,3,0)</f>
        <v>New Jersey</v>
      </c>
      <c r="D279" t="str">
        <f>INDEX('Maths Formulas'!$A:$L,MATCH('Reference Formula'!$A279,'Maths Formulas'!$A:$A,0),MATCH('Reference Formula'!D$1,'Maths Formulas'!$A$1:$L$1,0))</f>
        <v>Production</v>
      </c>
    </row>
    <row r="280" spans="1:4" x14ac:dyDescent="0.25">
      <c r="A280" s="8">
        <v>279</v>
      </c>
      <c r="B280" s="7" t="s">
        <v>1574</v>
      </c>
      <c r="C280" t="str">
        <f>VLOOKUP($A280,'Maths Formulas'!A:L,3,0)</f>
        <v>Madrid</v>
      </c>
      <c r="D280" t="str">
        <f>INDEX('Maths Formulas'!$A:$L,MATCH('Reference Formula'!$A280,'Maths Formulas'!$A:$A,0),MATCH('Reference Formula'!D$1,'Maths Formulas'!$A$1:$L$1,0))</f>
        <v>Production</v>
      </c>
    </row>
    <row r="281" spans="1:4" x14ac:dyDescent="0.25">
      <c r="A281" s="8">
        <v>280</v>
      </c>
      <c r="B281" s="7" t="s">
        <v>1575</v>
      </c>
      <c r="C281" t="str">
        <f>VLOOKUP($A281,'Maths Formulas'!A:L,3,0)</f>
        <v>Washington, D.C.</v>
      </c>
      <c r="D281" t="str">
        <f>INDEX('Maths Formulas'!$A:$L,MATCH('Reference Formula'!$A281,'Maths Formulas'!$A:$A,0),MATCH('Reference Formula'!D$1,'Maths Formulas'!$A$1:$L$1,0))</f>
        <v>Production</v>
      </c>
    </row>
    <row r="282" spans="1:4" x14ac:dyDescent="0.25">
      <c r="A282" s="8">
        <v>281</v>
      </c>
      <c r="B282" s="7" t="s">
        <v>1576</v>
      </c>
      <c r="C282" t="str">
        <f>VLOOKUP($A282,'Maths Formulas'!A:L,3,0)</f>
        <v>New York</v>
      </c>
      <c r="D282" t="str">
        <f>INDEX('Maths Formulas'!$A:$L,MATCH('Reference Formula'!$A282,'Maths Formulas'!$A:$A,0),MATCH('Reference Formula'!D$1,'Maths Formulas'!$A$1:$L$1,0))</f>
        <v>Production</v>
      </c>
    </row>
    <row r="283" spans="1:4" x14ac:dyDescent="0.25">
      <c r="A283" s="8">
        <v>282</v>
      </c>
      <c r="B283" s="7" t="s">
        <v>1577</v>
      </c>
      <c r="C283" t="str">
        <f>VLOOKUP($A283,'Maths Formulas'!A:L,3,0)</f>
        <v>Delhi</v>
      </c>
      <c r="D283" t="str">
        <f>INDEX('Maths Formulas'!$A:$L,MATCH('Reference Formula'!$A283,'Maths Formulas'!$A:$A,0),MATCH('Reference Formula'!D$1,'Maths Formulas'!$A$1:$L$1,0))</f>
        <v>Production</v>
      </c>
    </row>
    <row r="284" spans="1:4" x14ac:dyDescent="0.25">
      <c r="A284" s="8">
        <v>283</v>
      </c>
      <c r="B284" s="7" t="s">
        <v>1578</v>
      </c>
      <c r="C284" t="str">
        <f>VLOOKUP($A284,'Maths Formulas'!A:L,3,0)</f>
        <v>London</v>
      </c>
      <c r="D284" t="str">
        <f>INDEX('Maths Formulas'!$A:$L,MATCH('Reference Formula'!$A284,'Maths Formulas'!$A:$A,0),MATCH('Reference Formula'!D$1,'Maths Formulas'!$A$1:$L$1,0))</f>
        <v>Production</v>
      </c>
    </row>
    <row r="285" spans="1:4" x14ac:dyDescent="0.25">
      <c r="A285" s="8">
        <v>284</v>
      </c>
      <c r="B285" s="7" t="s">
        <v>1579</v>
      </c>
      <c r="C285" t="str">
        <f>VLOOKUP($A285,'Maths Formulas'!A:L,3,0)</f>
        <v>New Jersey</v>
      </c>
      <c r="D285" t="str">
        <f>INDEX('Maths Formulas'!$A:$L,MATCH('Reference Formula'!$A285,'Maths Formulas'!$A:$A,0),MATCH('Reference Formula'!D$1,'Maths Formulas'!$A$1:$L$1,0))</f>
        <v>Production</v>
      </c>
    </row>
    <row r="286" spans="1:4" x14ac:dyDescent="0.25">
      <c r="A286" s="8">
        <v>285</v>
      </c>
      <c r="B286" s="7" t="s">
        <v>1580</v>
      </c>
      <c r="C286" t="str">
        <f>VLOOKUP($A286,'Maths Formulas'!A:L,3,0)</f>
        <v>Delhi</v>
      </c>
      <c r="D286" t="str">
        <f>INDEX('Maths Formulas'!$A:$L,MATCH('Reference Formula'!$A286,'Maths Formulas'!$A:$A,0),MATCH('Reference Formula'!D$1,'Maths Formulas'!$A$1:$L$1,0))</f>
        <v>Production</v>
      </c>
    </row>
    <row r="287" spans="1:4" x14ac:dyDescent="0.25">
      <c r="A287" s="8">
        <v>286</v>
      </c>
      <c r="B287" s="7" t="s">
        <v>1581</v>
      </c>
      <c r="C287" t="str">
        <f>VLOOKUP($A287,'Maths Formulas'!A:L,3,0)</f>
        <v>Madrid</v>
      </c>
      <c r="D287" t="str">
        <f>INDEX('Maths Formulas'!$A:$L,MATCH('Reference Formula'!$A287,'Maths Formulas'!$A:$A,0),MATCH('Reference Formula'!D$1,'Maths Formulas'!$A$1:$L$1,0))</f>
        <v>Production</v>
      </c>
    </row>
    <row r="288" spans="1:4" x14ac:dyDescent="0.25">
      <c r="A288" s="8">
        <v>287</v>
      </c>
      <c r="B288" s="7" t="s">
        <v>1582</v>
      </c>
      <c r="C288" t="str">
        <f>VLOOKUP($A288,'Maths Formulas'!A:L,3,0)</f>
        <v>Delhi</v>
      </c>
      <c r="D288" t="str">
        <f>INDEX('Maths Formulas'!$A:$L,MATCH('Reference Formula'!$A288,'Maths Formulas'!$A:$A,0),MATCH('Reference Formula'!D$1,'Maths Formulas'!$A$1:$L$1,0))</f>
        <v>Production</v>
      </c>
    </row>
    <row r="289" spans="1:4" x14ac:dyDescent="0.25">
      <c r="A289" s="8">
        <v>288</v>
      </c>
      <c r="B289" s="7" t="s">
        <v>1583</v>
      </c>
      <c r="C289" t="str">
        <f>VLOOKUP($A289,'Maths Formulas'!A:L,3,0)</f>
        <v>Tennessee</v>
      </c>
      <c r="D289" t="str">
        <f>INDEX('Maths Formulas'!$A:$L,MATCH('Reference Formula'!$A289,'Maths Formulas'!$A:$A,0),MATCH('Reference Formula'!D$1,'Maths Formulas'!$A$1:$L$1,0))</f>
        <v>Production</v>
      </c>
    </row>
    <row r="290" spans="1:4" x14ac:dyDescent="0.25">
      <c r="A290" s="8">
        <v>289</v>
      </c>
      <c r="B290" s="7" t="s">
        <v>1584</v>
      </c>
      <c r="C290" t="str">
        <f>VLOOKUP($A290,'Maths Formulas'!A:L,3,0)</f>
        <v>Washington, D.C.</v>
      </c>
      <c r="D290" t="str">
        <f>INDEX('Maths Formulas'!$A:$L,MATCH('Reference Formula'!$A290,'Maths Formulas'!$A:$A,0),MATCH('Reference Formula'!D$1,'Maths Formulas'!$A$1:$L$1,0))</f>
        <v>Production</v>
      </c>
    </row>
    <row r="291" spans="1:4" x14ac:dyDescent="0.25">
      <c r="A291" s="8">
        <v>290</v>
      </c>
      <c r="B291" s="7" t="s">
        <v>1585</v>
      </c>
      <c r="C291" t="str">
        <f>VLOOKUP($A291,'Maths Formulas'!A:L,3,0)</f>
        <v>Mississippi</v>
      </c>
      <c r="D291" t="str">
        <f>INDEX('Maths Formulas'!$A:$L,MATCH('Reference Formula'!$A291,'Maths Formulas'!$A:$A,0),MATCH('Reference Formula'!D$1,'Maths Formulas'!$A$1:$L$1,0))</f>
        <v>Production</v>
      </c>
    </row>
    <row r="292" spans="1:4" x14ac:dyDescent="0.25">
      <c r="A292" s="8">
        <v>291</v>
      </c>
      <c r="B292" s="7" t="s">
        <v>1586</v>
      </c>
      <c r="C292" t="str">
        <f>VLOOKUP($A292,'Maths Formulas'!A:L,3,0)</f>
        <v>Illinois</v>
      </c>
      <c r="D292" t="str">
        <f>INDEX('Maths Formulas'!$A:$L,MATCH('Reference Formula'!$A292,'Maths Formulas'!$A:$A,0),MATCH('Reference Formula'!D$1,'Maths Formulas'!$A$1:$L$1,0))</f>
        <v>Production</v>
      </c>
    </row>
    <row r="293" spans="1:4" x14ac:dyDescent="0.25">
      <c r="A293" s="8">
        <v>292</v>
      </c>
      <c r="B293" s="7" t="s">
        <v>1587</v>
      </c>
      <c r="C293" t="str">
        <f>VLOOKUP($A293,'Maths Formulas'!A:L,3,0)</f>
        <v>London</v>
      </c>
      <c r="D293" t="str">
        <f>INDEX('Maths Formulas'!$A:$L,MATCH('Reference Formula'!$A293,'Maths Formulas'!$A:$A,0),MATCH('Reference Formula'!D$1,'Maths Formulas'!$A$1:$L$1,0))</f>
        <v>Production</v>
      </c>
    </row>
    <row r="294" spans="1:4" x14ac:dyDescent="0.25">
      <c r="A294" s="8">
        <v>293</v>
      </c>
      <c r="B294" s="7" t="s">
        <v>1588</v>
      </c>
      <c r="C294" t="str">
        <f>VLOOKUP($A294,'Maths Formulas'!A:L,3,0)</f>
        <v>Illinois</v>
      </c>
      <c r="D294" t="str">
        <f>INDEX('Maths Formulas'!$A:$L,MATCH('Reference Formula'!$A294,'Maths Formulas'!$A:$A,0),MATCH('Reference Formula'!D$1,'Maths Formulas'!$A$1:$L$1,0))</f>
        <v>Production</v>
      </c>
    </row>
    <row r="295" spans="1:4" x14ac:dyDescent="0.25">
      <c r="A295" s="8">
        <v>294</v>
      </c>
      <c r="B295" s="7" t="s">
        <v>1589</v>
      </c>
      <c r="C295" t="str">
        <f>VLOOKUP($A295,'Maths Formulas'!A:L,3,0)</f>
        <v>New York</v>
      </c>
      <c r="D295" t="str">
        <f>INDEX('Maths Formulas'!$A:$L,MATCH('Reference Formula'!$A295,'Maths Formulas'!$A:$A,0),MATCH('Reference Formula'!D$1,'Maths Formulas'!$A$1:$L$1,0))</f>
        <v>Production</v>
      </c>
    </row>
    <row r="296" spans="1:4" x14ac:dyDescent="0.25">
      <c r="A296" s="8">
        <v>295</v>
      </c>
      <c r="B296" s="7" t="s">
        <v>1590</v>
      </c>
      <c r="C296" t="str">
        <f>VLOOKUP($A296,'Maths Formulas'!A:L,3,0)</f>
        <v>Madrid</v>
      </c>
      <c r="D296" t="str">
        <f>INDEX('Maths Formulas'!$A:$L,MATCH('Reference Formula'!$A296,'Maths Formulas'!$A:$A,0),MATCH('Reference Formula'!D$1,'Maths Formulas'!$A$1:$L$1,0))</f>
        <v>Production</v>
      </c>
    </row>
    <row r="297" spans="1:4" x14ac:dyDescent="0.25">
      <c r="A297" s="8">
        <v>296</v>
      </c>
      <c r="B297" s="7" t="s">
        <v>1591</v>
      </c>
      <c r="C297" t="str">
        <f>VLOOKUP($A297,'Maths Formulas'!A:L,3,0)</f>
        <v>Delhi</v>
      </c>
      <c r="D297" t="str">
        <f>INDEX('Maths Formulas'!$A:$L,MATCH('Reference Formula'!$A297,'Maths Formulas'!$A:$A,0),MATCH('Reference Formula'!D$1,'Maths Formulas'!$A$1:$L$1,0))</f>
        <v>Production</v>
      </c>
    </row>
    <row r="298" spans="1:4" x14ac:dyDescent="0.25">
      <c r="A298" s="8">
        <v>297</v>
      </c>
      <c r="B298" s="7" t="s">
        <v>1592</v>
      </c>
      <c r="C298" t="str">
        <f>VLOOKUP($A298,'Maths Formulas'!A:L,3,0)</f>
        <v>Sydney</v>
      </c>
      <c r="D298" t="str">
        <f>INDEX('Maths Formulas'!$A:$L,MATCH('Reference Formula'!$A298,'Maths Formulas'!$A:$A,0),MATCH('Reference Formula'!D$1,'Maths Formulas'!$A$1:$L$1,0))</f>
        <v>Production</v>
      </c>
    </row>
    <row r="299" spans="1:4" x14ac:dyDescent="0.25">
      <c r="A299" s="8">
        <v>298</v>
      </c>
      <c r="B299" s="7" t="s">
        <v>1593</v>
      </c>
      <c r="C299" t="str">
        <f>VLOOKUP($A299,'Maths Formulas'!A:L,3,0)</f>
        <v>Sydney</v>
      </c>
      <c r="D299" t="str">
        <f>INDEX('Maths Formulas'!$A:$L,MATCH('Reference Formula'!$A299,'Maths Formulas'!$A:$A,0),MATCH('Reference Formula'!D$1,'Maths Formulas'!$A$1:$L$1,0))</f>
        <v>Production</v>
      </c>
    </row>
    <row r="300" spans="1:4" x14ac:dyDescent="0.25">
      <c r="A300" s="8">
        <v>299</v>
      </c>
      <c r="B300" s="7" t="s">
        <v>1594</v>
      </c>
      <c r="C300" t="str">
        <f>VLOOKUP($A300,'Maths Formulas'!A:L,3,0)</f>
        <v>New York</v>
      </c>
      <c r="D300" t="str">
        <f>INDEX('Maths Formulas'!$A:$L,MATCH('Reference Formula'!$A300,'Maths Formulas'!$A:$A,0),MATCH('Reference Formula'!D$1,'Maths Formulas'!$A$1:$L$1,0))</f>
        <v>Production</v>
      </c>
    </row>
    <row r="301" spans="1:4" x14ac:dyDescent="0.25">
      <c r="A301" s="8">
        <v>300</v>
      </c>
      <c r="B301" s="7" t="s">
        <v>1595</v>
      </c>
      <c r="C301" t="str">
        <f>VLOOKUP($A301,'Maths Formulas'!A:L,3,0)</f>
        <v>Washington, D.C.</v>
      </c>
      <c r="D301" t="str">
        <f>INDEX('Maths Formulas'!$A:$L,MATCH('Reference Formula'!$A301,'Maths Formulas'!$A:$A,0),MATCH('Reference Formula'!D$1,'Maths Formulas'!$A$1:$L$1,0))</f>
        <v>Production</v>
      </c>
    </row>
    <row r="302" spans="1:4" x14ac:dyDescent="0.25">
      <c r="A302" s="8">
        <v>301</v>
      </c>
      <c r="B302" s="7" t="s">
        <v>1596</v>
      </c>
      <c r="C302" t="str">
        <f>VLOOKUP($A302,'Maths Formulas'!A:L,3,0)</f>
        <v>London</v>
      </c>
      <c r="D302" t="str">
        <f>INDEX('Maths Formulas'!$A:$L,MATCH('Reference Formula'!$A302,'Maths Formulas'!$A:$A,0),MATCH('Reference Formula'!D$1,'Maths Formulas'!$A$1:$L$1,0))</f>
        <v>Production</v>
      </c>
    </row>
    <row r="303" spans="1:4" x14ac:dyDescent="0.25">
      <c r="A303" s="8">
        <v>302</v>
      </c>
      <c r="B303" s="7" t="s">
        <v>1597</v>
      </c>
      <c r="C303" t="str">
        <f>VLOOKUP($A303,'Maths Formulas'!A:L,3,0)</f>
        <v>Madrid</v>
      </c>
      <c r="D303" t="str">
        <f>INDEX('Maths Formulas'!$A:$L,MATCH('Reference Formula'!$A303,'Maths Formulas'!$A:$A,0),MATCH('Reference Formula'!D$1,'Maths Formulas'!$A$1:$L$1,0))</f>
        <v>Production</v>
      </c>
    </row>
    <row r="304" spans="1:4" x14ac:dyDescent="0.25">
      <c r="A304" s="8">
        <v>303</v>
      </c>
      <c r="B304" s="7" t="s">
        <v>1598</v>
      </c>
      <c r="C304" t="str">
        <f>VLOOKUP($A304,'Maths Formulas'!A:L,3,0)</f>
        <v>New Jersey</v>
      </c>
      <c r="D304" t="str">
        <f>INDEX('Maths Formulas'!$A:$L,MATCH('Reference Formula'!$A304,'Maths Formulas'!$A:$A,0),MATCH('Reference Formula'!D$1,'Maths Formulas'!$A$1:$L$1,0))</f>
        <v>Production</v>
      </c>
    </row>
    <row r="305" spans="1:4" x14ac:dyDescent="0.25">
      <c r="A305" s="8">
        <v>304</v>
      </c>
      <c r="B305" s="7" t="s">
        <v>1599</v>
      </c>
      <c r="C305" t="str">
        <f>VLOOKUP($A305,'Maths Formulas'!A:L,3,0)</f>
        <v>Washington, D.C.</v>
      </c>
      <c r="D305" t="str">
        <f>INDEX('Maths Formulas'!$A:$L,MATCH('Reference Formula'!$A305,'Maths Formulas'!$A:$A,0),MATCH('Reference Formula'!D$1,'Maths Formulas'!$A$1:$L$1,0))</f>
        <v>Production</v>
      </c>
    </row>
    <row r="306" spans="1:4" x14ac:dyDescent="0.25">
      <c r="A306" s="8">
        <v>305</v>
      </c>
      <c r="B306" s="7" t="s">
        <v>1600</v>
      </c>
      <c r="C306" t="str">
        <f>VLOOKUP($A306,'Maths Formulas'!A:L,3,0)</f>
        <v>Madrid</v>
      </c>
      <c r="D306" t="str">
        <f>INDEX('Maths Formulas'!$A:$L,MATCH('Reference Formula'!$A306,'Maths Formulas'!$A:$A,0),MATCH('Reference Formula'!D$1,'Maths Formulas'!$A$1:$L$1,0))</f>
        <v>Production</v>
      </c>
    </row>
    <row r="307" spans="1:4" x14ac:dyDescent="0.25">
      <c r="A307" s="8">
        <v>306</v>
      </c>
      <c r="B307" s="7" t="s">
        <v>1601</v>
      </c>
      <c r="C307" t="str">
        <f>VLOOKUP($A307,'Maths Formulas'!A:L,3,0)</f>
        <v>Mississippi</v>
      </c>
      <c r="D307" t="str">
        <f>INDEX('Maths Formulas'!$A:$L,MATCH('Reference Formula'!$A307,'Maths Formulas'!$A:$A,0),MATCH('Reference Formula'!D$1,'Maths Formulas'!$A$1:$L$1,0))</f>
        <v>Production</v>
      </c>
    </row>
    <row r="308" spans="1:4" x14ac:dyDescent="0.25">
      <c r="A308" s="8">
        <v>307</v>
      </c>
      <c r="B308" s="7" t="s">
        <v>1602</v>
      </c>
      <c r="C308" t="str">
        <f>VLOOKUP($A308,'Maths Formulas'!A:L,3,0)</f>
        <v>Washington, D.C.</v>
      </c>
      <c r="D308" t="str">
        <f>INDEX('Maths Formulas'!$A:$L,MATCH('Reference Formula'!$A308,'Maths Formulas'!$A:$A,0),MATCH('Reference Formula'!D$1,'Maths Formulas'!$A$1:$L$1,0))</f>
        <v>Production</v>
      </c>
    </row>
    <row r="309" spans="1:4" x14ac:dyDescent="0.25">
      <c r="A309" s="8">
        <v>308</v>
      </c>
      <c r="B309" s="7" t="s">
        <v>1603</v>
      </c>
      <c r="C309" t="str">
        <f>VLOOKUP($A309,'Maths Formulas'!A:L,3,0)</f>
        <v>New Jersey</v>
      </c>
      <c r="D309" t="str">
        <f>INDEX('Maths Formulas'!$A:$L,MATCH('Reference Formula'!$A309,'Maths Formulas'!$A:$A,0),MATCH('Reference Formula'!D$1,'Maths Formulas'!$A$1:$L$1,0))</f>
        <v>Production</v>
      </c>
    </row>
    <row r="310" spans="1:4" x14ac:dyDescent="0.25">
      <c r="A310" s="8">
        <v>309</v>
      </c>
      <c r="B310" s="7" t="s">
        <v>1604</v>
      </c>
      <c r="C310" t="str">
        <f>VLOOKUP($A310,'Maths Formulas'!A:L,3,0)</f>
        <v>London</v>
      </c>
      <c r="D310" t="str">
        <f>INDEX('Maths Formulas'!$A:$L,MATCH('Reference Formula'!$A310,'Maths Formulas'!$A:$A,0),MATCH('Reference Formula'!D$1,'Maths Formulas'!$A$1:$L$1,0))</f>
        <v>Production</v>
      </c>
    </row>
    <row r="311" spans="1:4" x14ac:dyDescent="0.25">
      <c r="A311" s="8">
        <v>310</v>
      </c>
      <c r="B311" s="7" t="s">
        <v>1605</v>
      </c>
      <c r="C311" t="str">
        <f>VLOOKUP($A311,'Maths Formulas'!A:L,3,0)</f>
        <v>Tennessee</v>
      </c>
      <c r="D311" t="str">
        <f>INDEX('Maths Formulas'!$A:$L,MATCH('Reference Formula'!$A311,'Maths Formulas'!$A:$A,0),MATCH('Reference Formula'!D$1,'Maths Formulas'!$A$1:$L$1,0))</f>
        <v>Production</v>
      </c>
    </row>
    <row r="312" spans="1:4" x14ac:dyDescent="0.25">
      <c r="A312" s="8">
        <v>311</v>
      </c>
      <c r="B312" s="7" t="s">
        <v>1606</v>
      </c>
      <c r="C312" t="str">
        <f>VLOOKUP($A312,'Maths Formulas'!A:L,3,0)</f>
        <v>Illinois</v>
      </c>
      <c r="D312" t="str">
        <f>INDEX('Maths Formulas'!$A:$L,MATCH('Reference Formula'!$A312,'Maths Formulas'!$A:$A,0),MATCH('Reference Formula'!D$1,'Maths Formulas'!$A$1:$L$1,0))</f>
        <v>Production</v>
      </c>
    </row>
    <row r="313" spans="1:4" x14ac:dyDescent="0.25">
      <c r="A313" s="8">
        <v>312</v>
      </c>
      <c r="B313" s="7" t="s">
        <v>1607</v>
      </c>
      <c r="C313" t="str">
        <f>VLOOKUP($A313,'Maths Formulas'!A:L,3,0)</f>
        <v>New Jersey</v>
      </c>
      <c r="D313" t="str">
        <f>INDEX('Maths Formulas'!$A:$L,MATCH('Reference Formula'!$A313,'Maths Formulas'!$A:$A,0),MATCH('Reference Formula'!D$1,'Maths Formulas'!$A$1:$L$1,0))</f>
        <v>Production</v>
      </c>
    </row>
    <row r="314" spans="1:4" x14ac:dyDescent="0.25">
      <c r="A314" s="8">
        <v>313</v>
      </c>
      <c r="B314" s="7" t="s">
        <v>1608</v>
      </c>
      <c r="C314" t="str">
        <f>VLOOKUP($A314,'Maths Formulas'!A:L,3,0)</f>
        <v>Washington, D.C.</v>
      </c>
      <c r="D314" t="str">
        <f>INDEX('Maths Formulas'!$A:$L,MATCH('Reference Formula'!$A314,'Maths Formulas'!$A:$A,0),MATCH('Reference Formula'!D$1,'Maths Formulas'!$A$1:$L$1,0))</f>
        <v>Production</v>
      </c>
    </row>
    <row r="315" spans="1:4" x14ac:dyDescent="0.25">
      <c r="A315" s="8">
        <v>314</v>
      </c>
      <c r="B315" s="7" t="s">
        <v>1609</v>
      </c>
      <c r="C315" t="str">
        <f>VLOOKUP($A315,'Maths Formulas'!A:L,3,0)</f>
        <v>Washington, D.C.</v>
      </c>
      <c r="D315" t="str">
        <f>INDEX('Maths Formulas'!$A:$L,MATCH('Reference Formula'!$A315,'Maths Formulas'!$A:$A,0),MATCH('Reference Formula'!D$1,'Maths Formulas'!$A$1:$L$1,0))</f>
        <v>Production</v>
      </c>
    </row>
    <row r="316" spans="1:4" x14ac:dyDescent="0.25">
      <c r="A316" s="8">
        <v>315</v>
      </c>
      <c r="B316" s="7" t="s">
        <v>1610</v>
      </c>
      <c r="C316" t="str">
        <f>VLOOKUP($A316,'Maths Formulas'!A:L,3,0)</f>
        <v>Mississippi</v>
      </c>
      <c r="D316" t="str">
        <f>INDEX('Maths Formulas'!$A:$L,MATCH('Reference Formula'!$A316,'Maths Formulas'!$A:$A,0),MATCH('Reference Formula'!D$1,'Maths Formulas'!$A$1:$L$1,0))</f>
        <v>Production</v>
      </c>
    </row>
    <row r="317" spans="1:4" x14ac:dyDescent="0.25">
      <c r="A317" s="8">
        <v>316</v>
      </c>
      <c r="B317" s="7" t="s">
        <v>1611</v>
      </c>
      <c r="C317" t="str">
        <f>VLOOKUP($A317,'Maths Formulas'!A:L,3,0)</f>
        <v>New York</v>
      </c>
      <c r="D317" t="str">
        <f>INDEX('Maths Formulas'!$A:$L,MATCH('Reference Formula'!$A317,'Maths Formulas'!$A:$A,0),MATCH('Reference Formula'!D$1,'Maths Formulas'!$A$1:$L$1,0))</f>
        <v>Production</v>
      </c>
    </row>
    <row r="318" spans="1:4" x14ac:dyDescent="0.25">
      <c r="A318" s="8">
        <v>317</v>
      </c>
      <c r="B318" s="7" t="s">
        <v>1612</v>
      </c>
      <c r="C318" t="str">
        <f>VLOOKUP($A318,'Maths Formulas'!A:L,3,0)</f>
        <v>Mississippi</v>
      </c>
      <c r="D318" t="str">
        <f>INDEX('Maths Formulas'!$A:$L,MATCH('Reference Formula'!$A318,'Maths Formulas'!$A:$A,0),MATCH('Reference Formula'!D$1,'Maths Formulas'!$A$1:$L$1,0))</f>
        <v>Production</v>
      </c>
    </row>
    <row r="319" spans="1:4" x14ac:dyDescent="0.25">
      <c r="A319" s="8">
        <v>318</v>
      </c>
      <c r="B319" s="7" t="s">
        <v>1613</v>
      </c>
      <c r="C319" t="str">
        <f>VLOOKUP($A319,'Maths Formulas'!A:L,3,0)</f>
        <v>Sydney</v>
      </c>
      <c r="D319" t="str">
        <f>INDEX('Maths Formulas'!$A:$L,MATCH('Reference Formula'!$A319,'Maths Formulas'!$A:$A,0),MATCH('Reference Formula'!D$1,'Maths Formulas'!$A$1:$L$1,0))</f>
        <v>Production</v>
      </c>
    </row>
    <row r="320" spans="1:4" x14ac:dyDescent="0.25">
      <c r="A320" s="8">
        <v>319</v>
      </c>
      <c r="B320" s="7" t="s">
        <v>1614</v>
      </c>
      <c r="C320" t="str">
        <f>VLOOKUP($A320,'Maths Formulas'!A:L,3,0)</f>
        <v>Madrid</v>
      </c>
      <c r="D320" t="str">
        <f>INDEX('Maths Formulas'!$A:$L,MATCH('Reference Formula'!$A320,'Maths Formulas'!$A:$A,0),MATCH('Reference Formula'!D$1,'Maths Formulas'!$A$1:$L$1,0))</f>
        <v>Production</v>
      </c>
    </row>
    <row r="321" spans="1:4" x14ac:dyDescent="0.25">
      <c r="A321" s="8">
        <v>320</v>
      </c>
      <c r="B321" s="7" t="s">
        <v>1615</v>
      </c>
      <c r="C321" t="str">
        <f>VLOOKUP($A321,'Maths Formulas'!A:L,3,0)</f>
        <v>New Jersey</v>
      </c>
      <c r="D321" t="str">
        <f>INDEX('Maths Formulas'!$A:$L,MATCH('Reference Formula'!$A321,'Maths Formulas'!$A:$A,0),MATCH('Reference Formula'!D$1,'Maths Formulas'!$A$1:$L$1,0))</f>
        <v>Production</v>
      </c>
    </row>
    <row r="322" spans="1:4" x14ac:dyDescent="0.25">
      <c r="A322" s="8">
        <v>321</v>
      </c>
      <c r="B322" s="7" t="s">
        <v>1616</v>
      </c>
      <c r="C322" t="str">
        <f>VLOOKUP($A322,'Maths Formulas'!A:L,3,0)</f>
        <v>Delhi</v>
      </c>
      <c r="D322" t="str">
        <f>INDEX('Maths Formulas'!$A:$L,MATCH('Reference Formula'!$A322,'Maths Formulas'!$A:$A,0),MATCH('Reference Formula'!D$1,'Maths Formulas'!$A$1:$L$1,0))</f>
        <v>Production</v>
      </c>
    </row>
    <row r="323" spans="1:4" x14ac:dyDescent="0.25">
      <c r="A323" s="8">
        <v>322</v>
      </c>
      <c r="B323" s="7" t="s">
        <v>1617</v>
      </c>
      <c r="C323" t="str">
        <f>VLOOKUP($A323,'Maths Formulas'!A:L,3,0)</f>
        <v>Mississippi</v>
      </c>
      <c r="D323" t="str">
        <f>INDEX('Maths Formulas'!$A:$L,MATCH('Reference Formula'!$A323,'Maths Formulas'!$A:$A,0),MATCH('Reference Formula'!D$1,'Maths Formulas'!$A$1:$L$1,0))</f>
        <v>Production</v>
      </c>
    </row>
    <row r="324" spans="1:4" x14ac:dyDescent="0.25">
      <c r="A324" s="8">
        <v>323</v>
      </c>
      <c r="B324" s="7" t="s">
        <v>1618</v>
      </c>
      <c r="C324" t="str">
        <f>VLOOKUP($A324,'Maths Formulas'!A:L,3,0)</f>
        <v>New Jersey</v>
      </c>
      <c r="D324" t="str">
        <f>INDEX('Maths Formulas'!$A:$L,MATCH('Reference Formula'!$A324,'Maths Formulas'!$A:$A,0),MATCH('Reference Formula'!D$1,'Maths Formulas'!$A$1:$L$1,0))</f>
        <v>Production</v>
      </c>
    </row>
    <row r="325" spans="1:4" x14ac:dyDescent="0.25">
      <c r="A325" s="8">
        <v>324</v>
      </c>
      <c r="B325" s="7" t="s">
        <v>1619</v>
      </c>
      <c r="C325" t="str">
        <f>VLOOKUP($A325,'Maths Formulas'!A:L,3,0)</f>
        <v>Delhi</v>
      </c>
      <c r="D325" t="str">
        <f>INDEX('Maths Formulas'!$A:$L,MATCH('Reference Formula'!$A325,'Maths Formulas'!$A:$A,0),MATCH('Reference Formula'!D$1,'Maths Formulas'!$A$1:$L$1,0))</f>
        <v>Production</v>
      </c>
    </row>
    <row r="326" spans="1:4" x14ac:dyDescent="0.25">
      <c r="A326" s="8">
        <v>325</v>
      </c>
      <c r="B326" s="7" t="s">
        <v>1620</v>
      </c>
      <c r="C326" t="str">
        <f>VLOOKUP($A326,'Maths Formulas'!A:L,3,0)</f>
        <v>New Jersey</v>
      </c>
      <c r="D326" t="str">
        <f>INDEX('Maths Formulas'!$A:$L,MATCH('Reference Formula'!$A326,'Maths Formulas'!$A:$A,0),MATCH('Reference Formula'!D$1,'Maths Formulas'!$A$1:$L$1,0))</f>
        <v>Production</v>
      </c>
    </row>
    <row r="327" spans="1:4" x14ac:dyDescent="0.25">
      <c r="A327" s="8">
        <v>326</v>
      </c>
      <c r="B327" s="7" t="s">
        <v>1621</v>
      </c>
      <c r="C327" t="str">
        <f>VLOOKUP($A327,'Maths Formulas'!A:L,3,0)</f>
        <v>Madrid</v>
      </c>
      <c r="D327" t="str">
        <f>INDEX('Maths Formulas'!$A:$L,MATCH('Reference Formula'!$A327,'Maths Formulas'!$A:$A,0),MATCH('Reference Formula'!D$1,'Maths Formulas'!$A$1:$L$1,0))</f>
        <v>Production</v>
      </c>
    </row>
    <row r="328" spans="1:4" x14ac:dyDescent="0.25">
      <c r="A328" s="8">
        <v>327</v>
      </c>
      <c r="B328" s="7" t="s">
        <v>1622</v>
      </c>
      <c r="C328" t="str">
        <f>VLOOKUP($A328,'Maths Formulas'!A:L,3,0)</f>
        <v>Washington, D.C.</v>
      </c>
      <c r="D328" t="str">
        <f>INDEX('Maths Formulas'!$A:$L,MATCH('Reference Formula'!$A328,'Maths Formulas'!$A:$A,0),MATCH('Reference Formula'!D$1,'Maths Formulas'!$A$1:$L$1,0))</f>
        <v>Production</v>
      </c>
    </row>
    <row r="329" spans="1:4" x14ac:dyDescent="0.25">
      <c r="A329" s="8">
        <v>328</v>
      </c>
      <c r="B329" s="7" t="s">
        <v>1623</v>
      </c>
      <c r="C329" t="str">
        <f>VLOOKUP($A329,'Maths Formulas'!A:L,3,0)</f>
        <v>Mississippi</v>
      </c>
      <c r="D329" t="str">
        <f>INDEX('Maths Formulas'!$A:$L,MATCH('Reference Formula'!$A329,'Maths Formulas'!$A:$A,0),MATCH('Reference Formula'!D$1,'Maths Formulas'!$A$1:$L$1,0))</f>
        <v>Production</v>
      </c>
    </row>
    <row r="330" spans="1:4" x14ac:dyDescent="0.25">
      <c r="A330" s="8">
        <v>329</v>
      </c>
      <c r="B330" s="7" t="s">
        <v>1624</v>
      </c>
      <c r="C330" t="str">
        <f>VLOOKUP($A330,'Maths Formulas'!A:L,3,0)</f>
        <v>Mississippi</v>
      </c>
      <c r="D330" t="str">
        <f>INDEX('Maths Formulas'!$A:$L,MATCH('Reference Formula'!$A330,'Maths Formulas'!$A:$A,0),MATCH('Reference Formula'!D$1,'Maths Formulas'!$A$1:$L$1,0))</f>
        <v>Production</v>
      </c>
    </row>
    <row r="331" spans="1:4" x14ac:dyDescent="0.25">
      <c r="A331" s="8">
        <v>330</v>
      </c>
      <c r="B331" s="7" t="s">
        <v>1625</v>
      </c>
      <c r="C331" t="str">
        <f>VLOOKUP($A331,'Maths Formulas'!A:L,3,0)</f>
        <v>Madrid</v>
      </c>
      <c r="D331" t="str">
        <f>INDEX('Maths Formulas'!$A:$L,MATCH('Reference Formula'!$A331,'Maths Formulas'!$A:$A,0),MATCH('Reference Formula'!D$1,'Maths Formulas'!$A$1:$L$1,0))</f>
        <v>Production</v>
      </c>
    </row>
    <row r="332" spans="1:4" x14ac:dyDescent="0.25">
      <c r="A332" s="8">
        <v>331</v>
      </c>
      <c r="B332" s="7" t="s">
        <v>1626</v>
      </c>
      <c r="C332" t="str">
        <f>VLOOKUP($A332,'Maths Formulas'!A:L,3,0)</f>
        <v>Mississippi</v>
      </c>
      <c r="D332" t="str">
        <f>INDEX('Maths Formulas'!$A:$L,MATCH('Reference Formula'!$A332,'Maths Formulas'!$A:$A,0),MATCH('Reference Formula'!D$1,'Maths Formulas'!$A$1:$L$1,0))</f>
        <v>Production</v>
      </c>
    </row>
    <row r="333" spans="1:4" x14ac:dyDescent="0.25">
      <c r="A333" s="8">
        <v>332</v>
      </c>
      <c r="B333" s="7" t="s">
        <v>1627</v>
      </c>
      <c r="C333" t="str">
        <f>VLOOKUP($A333,'Maths Formulas'!A:L,3,0)</f>
        <v>London</v>
      </c>
      <c r="D333" t="str">
        <f>INDEX('Maths Formulas'!$A:$L,MATCH('Reference Formula'!$A333,'Maths Formulas'!$A:$A,0),MATCH('Reference Formula'!D$1,'Maths Formulas'!$A$1:$L$1,0))</f>
        <v>Production</v>
      </c>
    </row>
    <row r="334" spans="1:4" x14ac:dyDescent="0.25">
      <c r="A334" s="8">
        <v>333</v>
      </c>
      <c r="B334" s="7" t="s">
        <v>1628</v>
      </c>
      <c r="C334" t="str">
        <f>VLOOKUP($A334,'Maths Formulas'!A:L,3,0)</f>
        <v>New Jersey</v>
      </c>
      <c r="D334" t="str">
        <f>INDEX('Maths Formulas'!$A:$L,MATCH('Reference Formula'!$A334,'Maths Formulas'!$A:$A,0),MATCH('Reference Formula'!D$1,'Maths Formulas'!$A$1:$L$1,0))</f>
        <v>Production</v>
      </c>
    </row>
    <row r="335" spans="1:4" x14ac:dyDescent="0.25">
      <c r="A335" s="8">
        <v>334</v>
      </c>
      <c r="B335" s="7" t="s">
        <v>1629</v>
      </c>
      <c r="C335" t="str">
        <f>VLOOKUP($A335,'Maths Formulas'!A:L,3,0)</f>
        <v>Washington, D.C.</v>
      </c>
      <c r="D335" t="str">
        <f>INDEX('Maths Formulas'!$A:$L,MATCH('Reference Formula'!$A335,'Maths Formulas'!$A:$A,0),MATCH('Reference Formula'!D$1,'Maths Formulas'!$A$1:$L$1,0))</f>
        <v>Administrative</v>
      </c>
    </row>
    <row r="336" spans="1:4" x14ac:dyDescent="0.25">
      <c r="A336" s="8">
        <v>335</v>
      </c>
      <c r="B336" s="7" t="s">
        <v>1630</v>
      </c>
      <c r="C336" t="str">
        <f>VLOOKUP($A336,'Maths Formulas'!A:L,3,0)</f>
        <v>Washington, D.C.</v>
      </c>
      <c r="D336" t="str">
        <f>INDEX('Maths Formulas'!$A:$L,MATCH('Reference Formula'!$A336,'Maths Formulas'!$A:$A,0),MATCH('Reference Formula'!D$1,'Maths Formulas'!$A$1:$L$1,0))</f>
        <v>Administrative</v>
      </c>
    </row>
    <row r="337" spans="1:4" x14ac:dyDescent="0.25">
      <c r="A337" s="8">
        <v>336</v>
      </c>
      <c r="B337" s="7" t="s">
        <v>1631</v>
      </c>
      <c r="C337" t="str">
        <f>VLOOKUP($A337,'Maths Formulas'!A:L,3,0)</f>
        <v>Washington, D.C.</v>
      </c>
      <c r="D337" t="str">
        <f>INDEX('Maths Formulas'!$A:$L,MATCH('Reference Formula'!$A337,'Maths Formulas'!$A:$A,0),MATCH('Reference Formula'!D$1,'Maths Formulas'!$A$1:$L$1,0))</f>
        <v>Administrative</v>
      </c>
    </row>
    <row r="338" spans="1:4" x14ac:dyDescent="0.25">
      <c r="A338" s="8">
        <v>337</v>
      </c>
      <c r="B338" s="7" t="s">
        <v>1632</v>
      </c>
      <c r="C338" t="str">
        <f>VLOOKUP($A338,'Maths Formulas'!A:L,3,0)</f>
        <v>Washington, D.C.</v>
      </c>
      <c r="D338" t="str">
        <f>INDEX('Maths Formulas'!$A:$L,MATCH('Reference Formula'!$A338,'Maths Formulas'!$A:$A,0),MATCH('Reference Formula'!D$1,'Maths Formulas'!$A$1:$L$1,0))</f>
        <v>Administrative</v>
      </c>
    </row>
    <row r="339" spans="1:4" x14ac:dyDescent="0.25">
      <c r="A339" s="8">
        <v>338</v>
      </c>
      <c r="B339" s="7" t="s">
        <v>1633</v>
      </c>
      <c r="C339" t="str">
        <f>VLOOKUP($A339,'Maths Formulas'!A:L,3,0)</f>
        <v>Washington, D.C.</v>
      </c>
      <c r="D339" t="str">
        <f>INDEX('Maths Formulas'!$A:$L,MATCH('Reference Formula'!$A339,'Maths Formulas'!$A:$A,0),MATCH('Reference Formula'!D$1,'Maths Formulas'!$A$1:$L$1,0))</f>
        <v>Administrative</v>
      </c>
    </row>
    <row r="340" spans="1:4" x14ac:dyDescent="0.25">
      <c r="A340" s="8">
        <v>339</v>
      </c>
      <c r="B340" s="7" t="s">
        <v>1634</v>
      </c>
      <c r="C340" t="str">
        <f>VLOOKUP($A340,'Maths Formulas'!A:L,3,0)</f>
        <v>Washington, D.C.</v>
      </c>
      <c r="D340" t="str">
        <f>INDEX('Maths Formulas'!$A:$L,MATCH('Reference Formula'!$A340,'Maths Formulas'!$A:$A,0),MATCH('Reference Formula'!D$1,'Maths Formulas'!$A$1:$L$1,0))</f>
        <v>Administrative</v>
      </c>
    </row>
    <row r="341" spans="1:4" x14ac:dyDescent="0.25">
      <c r="A341" s="8">
        <v>340</v>
      </c>
      <c r="B341" s="7" t="s">
        <v>1635</v>
      </c>
      <c r="C341" t="str">
        <f>VLOOKUP($A341,'Maths Formulas'!A:L,3,0)</f>
        <v>Washington, D.C.</v>
      </c>
      <c r="D341" t="str">
        <f>INDEX('Maths Formulas'!$A:$L,MATCH('Reference Formula'!$A341,'Maths Formulas'!$A:$A,0),MATCH('Reference Formula'!D$1,'Maths Formulas'!$A$1:$L$1,0))</f>
        <v>Administrative</v>
      </c>
    </row>
    <row r="342" spans="1:4" x14ac:dyDescent="0.25">
      <c r="A342" s="8">
        <v>341</v>
      </c>
      <c r="B342" s="7" t="s">
        <v>1636</v>
      </c>
      <c r="C342" t="str">
        <f>VLOOKUP($A342,'Maths Formulas'!A:L,3,0)</f>
        <v>Madrid</v>
      </c>
      <c r="D342" t="str">
        <f>INDEX('Maths Formulas'!$A:$L,MATCH('Reference Formula'!$A342,'Maths Formulas'!$A:$A,0),MATCH('Reference Formula'!D$1,'Maths Formulas'!$A$1:$L$1,0))</f>
        <v>Marketing &amp; Sales</v>
      </c>
    </row>
    <row r="343" spans="1:4" x14ac:dyDescent="0.25">
      <c r="A343" s="8">
        <v>342</v>
      </c>
      <c r="B343" s="7" t="s">
        <v>1637</v>
      </c>
      <c r="C343" t="str">
        <f>VLOOKUP($A343,'Maths Formulas'!A:L,3,0)</f>
        <v>Sydney</v>
      </c>
      <c r="D343" t="str">
        <f>INDEX('Maths Formulas'!$A:$L,MATCH('Reference Formula'!$A343,'Maths Formulas'!$A:$A,0),MATCH('Reference Formula'!D$1,'Maths Formulas'!$A$1:$L$1,0))</f>
        <v>Marketing &amp; Sales</v>
      </c>
    </row>
    <row r="344" spans="1:4" x14ac:dyDescent="0.25">
      <c r="A344" s="8">
        <v>343</v>
      </c>
      <c r="B344" s="7" t="s">
        <v>1638</v>
      </c>
      <c r="C344" t="str">
        <f>VLOOKUP($A344,'Maths Formulas'!A:L,3,0)</f>
        <v>New York</v>
      </c>
      <c r="D344" t="str">
        <f>INDEX('Maths Formulas'!$A:$L,MATCH('Reference Formula'!$A344,'Maths Formulas'!$A:$A,0),MATCH('Reference Formula'!D$1,'Maths Formulas'!$A$1:$L$1,0))</f>
        <v>Marketing &amp; Sales</v>
      </c>
    </row>
    <row r="345" spans="1:4" x14ac:dyDescent="0.25">
      <c r="A345" s="8">
        <v>344</v>
      </c>
      <c r="B345" s="7" t="s">
        <v>1639</v>
      </c>
      <c r="C345" t="str">
        <f>VLOOKUP($A345,'Maths Formulas'!A:L,3,0)</f>
        <v>London</v>
      </c>
      <c r="D345" t="str">
        <f>INDEX('Maths Formulas'!$A:$L,MATCH('Reference Formula'!$A345,'Maths Formulas'!$A:$A,0),MATCH('Reference Formula'!D$1,'Maths Formulas'!$A$1:$L$1,0))</f>
        <v>Marketing &amp; Sales</v>
      </c>
    </row>
    <row r="346" spans="1:4" x14ac:dyDescent="0.25">
      <c r="A346" s="8">
        <v>345</v>
      </c>
      <c r="B346" s="7" t="s">
        <v>1640</v>
      </c>
      <c r="C346" t="str">
        <f>VLOOKUP($A346,'Maths Formulas'!A:L,3,0)</f>
        <v>Mississippi</v>
      </c>
      <c r="D346" t="str">
        <f>INDEX('Maths Formulas'!$A:$L,MATCH('Reference Formula'!$A346,'Maths Formulas'!$A:$A,0),MATCH('Reference Formula'!D$1,'Maths Formulas'!$A$1:$L$1,0))</f>
        <v>Marketing &amp; Sales</v>
      </c>
    </row>
    <row r="347" spans="1:4" x14ac:dyDescent="0.25">
      <c r="A347" s="8">
        <v>346</v>
      </c>
      <c r="B347" s="7" t="s">
        <v>1641</v>
      </c>
      <c r="C347" t="str">
        <f>VLOOKUP($A347,'Maths Formulas'!A:L,3,0)</f>
        <v>Sydney</v>
      </c>
      <c r="D347" t="str">
        <f>INDEX('Maths Formulas'!$A:$L,MATCH('Reference Formula'!$A347,'Maths Formulas'!$A:$A,0),MATCH('Reference Formula'!D$1,'Maths Formulas'!$A$1:$L$1,0))</f>
        <v>Marketing &amp; Sales</v>
      </c>
    </row>
    <row r="348" spans="1:4" x14ac:dyDescent="0.25">
      <c r="A348" s="8">
        <v>347</v>
      </c>
      <c r="B348" s="7" t="s">
        <v>1642</v>
      </c>
      <c r="C348" t="str">
        <f>VLOOKUP($A348,'Maths Formulas'!A:L,3,0)</f>
        <v>Mississippi</v>
      </c>
      <c r="D348" t="str">
        <f>INDEX('Maths Formulas'!$A:$L,MATCH('Reference Formula'!$A348,'Maths Formulas'!$A:$A,0),MATCH('Reference Formula'!D$1,'Maths Formulas'!$A$1:$L$1,0))</f>
        <v>Marketing &amp; Sales</v>
      </c>
    </row>
    <row r="349" spans="1:4" x14ac:dyDescent="0.25">
      <c r="A349" s="8">
        <v>348</v>
      </c>
      <c r="B349" s="7" t="s">
        <v>1643</v>
      </c>
      <c r="C349" t="str">
        <f>VLOOKUP($A349,'Maths Formulas'!A:L,3,0)</f>
        <v>London</v>
      </c>
      <c r="D349" t="str">
        <f>INDEX('Maths Formulas'!$A:$L,MATCH('Reference Formula'!$A349,'Maths Formulas'!$A:$A,0),MATCH('Reference Formula'!D$1,'Maths Formulas'!$A$1:$L$1,0))</f>
        <v>Marketing &amp; Sales</v>
      </c>
    </row>
    <row r="350" spans="1:4" x14ac:dyDescent="0.25">
      <c r="A350" s="8">
        <v>349</v>
      </c>
      <c r="B350" s="7" t="s">
        <v>1644</v>
      </c>
      <c r="C350" t="str">
        <f>VLOOKUP($A350,'Maths Formulas'!A:L,3,0)</f>
        <v>Illinois</v>
      </c>
      <c r="D350" t="str">
        <f>INDEX('Maths Formulas'!$A:$L,MATCH('Reference Formula'!$A350,'Maths Formulas'!$A:$A,0),MATCH('Reference Formula'!D$1,'Maths Formulas'!$A$1:$L$1,0))</f>
        <v>Marketing &amp; Sales</v>
      </c>
    </row>
    <row r="351" spans="1:4" x14ac:dyDescent="0.25">
      <c r="A351" s="8">
        <v>350</v>
      </c>
      <c r="B351" s="7" t="s">
        <v>1645</v>
      </c>
      <c r="C351" t="str">
        <f>VLOOKUP($A351,'Maths Formulas'!A:L,3,0)</f>
        <v>Washington, D.C.</v>
      </c>
      <c r="D351" t="str">
        <f>INDEX('Maths Formulas'!$A:$L,MATCH('Reference Formula'!$A351,'Maths Formulas'!$A:$A,0),MATCH('Reference Formula'!D$1,'Maths Formulas'!$A$1:$L$1,0))</f>
        <v>Marketing &amp; Sales</v>
      </c>
    </row>
    <row r="352" spans="1:4" x14ac:dyDescent="0.25">
      <c r="A352" s="8">
        <v>351</v>
      </c>
      <c r="B352" s="7" t="s">
        <v>1646</v>
      </c>
      <c r="C352" t="str">
        <f>VLOOKUP($A352,'Maths Formulas'!A:L,3,0)</f>
        <v>New York</v>
      </c>
      <c r="D352" t="str">
        <f>INDEX('Maths Formulas'!$A:$L,MATCH('Reference Formula'!$A352,'Maths Formulas'!$A:$A,0),MATCH('Reference Formula'!D$1,'Maths Formulas'!$A$1:$L$1,0))</f>
        <v>Marketing &amp; Sales</v>
      </c>
    </row>
    <row r="353" spans="1:4" x14ac:dyDescent="0.25">
      <c r="A353" s="8">
        <v>352</v>
      </c>
      <c r="B353" s="7" t="s">
        <v>1647</v>
      </c>
      <c r="C353" t="str">
        <f>VLOOKUP($A353,'Maths Formulas'!A:L,3,0)</f>
        <v>Madrid</v>
      </c>
      <c r="D353" t="str">
        <f>INDEX('Maths Formulas'!$A:$L,MATCH('Reference Formula'!$A353,'Maths Formulas'!$A:$A,0),MATCH('Reference Formula'!D$1,'Maths Formulas'!$A$1:$L$1,0))</f>
        <v>Marketing &amp; Sales</v>
      </c>
    </row>
    <row r="354" spans="1:4" x14ac:dyDescent="0.25">
      <c r="A354" s="8">
        <v>353</v>
      </c>
      <c r="B354" s="7" t="s">
        <v>1648</v>
      </c>
      <c r="C354" t="str">
        <f>VLOOKUP($A354,'Maths Formulas'!A:L,3,0)</f>
        <v>New Jersey</v>
      </c>
      <c r="D354" t="str">
        <f>INDEX('Maths Formulas'!$A:$L,MATCH('Reference Formula'!$A354,'Maths Formulas'!$A:$A,0),MATCH('Reference Formula'!D$1,'Maths Formulas'!$A$1:$L$1,0))</f>
        <v>Marketing &amp; Sales</v>
      </c>
    </row>
    <row r="355" spans="1:4" x14ac:dyDescent="0.25">
      <c r="A355" s="8">
        <v>354</v>
      </c>
      <c r="B355" s="7" t="s">
        <v>1649</v>
      </c>
      <c r="C355" t="str">
        <f>VLOOKUP($A355,'Maths Formulas'!A:L,3,0)</f>
        <v>London</v>
      </c>
      <c r="D355" t="str">
        <f>INDEX('Maths Formulas'!$A:$L,MATCH('Reference Formula'!$A355,'Maths Formulas'!$A:$A,0),MATCH('Reference Formula'!D$1,'Maths Formulas'!$A$1:$L$1,0))</f>
        <v>Marketing &amp; Sales</v>
      </c>
    </row>
    <row r="356" spans="1:4" x14ac:dyDescent="0.25">
      <c r="A356" s="8">
        <v>355</v>
      </c>
      <c r="B356" s="7" t="s">
        <v>1650</v>
      </c>
      <c r="C356" t="str">
        <f>VLOOKUP($A356,'Maths Formulas'!A:L,3,0)</f>
        <v>New York</v>
      </c>
      <c r="D356" t="str">
        <f>INDEX('Maths Formulas'!$A:$L,MATCH('Reference Formula'!$A356,'Maths Formulas'!$A:$A,0),MATCH('Reference Formula'!D$1,'Maths Formulas'!$A$1:$L$1,0))</f>
        <v>Marketing &amp; Sales</v>
      </c>
    </row>
    <row r="357" spans="1:4" x14ac:dyDescent="0.25">
      <c r="A357" s="8">
        <v>356</v>
      </c>
      <c r="B357" s="7" t="s">
        <v>1651</v>
      </c>
      <c r="C357" t="str">
        <f>VLOOKUP($A357,'Maths Formulas'!A:L,3,0)</f>
        <v>Mississippi</v>
      </c>
      <c r="D357" t="str">
        <f>INDEX('Maths Formulas'!$A:$L,MATCH('Reference Formula'!$A357,'Maths Formulas'!$A:$A,0),MATCH('Reference Formula'!D$1,'Maths Formulas'!$A$1:$L$1,0))</f>
        <v>Marketing &amp; Sales</v>
      </c>
    </row>
    <row r="358" spans="1:4" x14ac:dyDescent="0.25">
      <c r="A358" s="8">
        <v>357</v>
      </c>
      <c r="B358" s="7" t="s">
        <v>1652</v>
      </c>
      <c r="C358" t="str">
        <f>VLOOKUP($A358,'Maths Formulas'!A:L,3,0)</f>
        <v>Sydney</v>
      </c>
      <c r="D358" t="str">
        <f>INDEX('Maths Formulas'!$A:$L,MATCH('Reference Formula'!$A358,'Maths Formulas'!$A:$A,0),MATCH('Reference Formula'!D$1,'Maths Formulas'!$A$1:$L$1,0))</f>
        <v>Marketing &amp; Sales</v>
      </c>
    </row>
    <row r="359" spans="1:4" x14ac:dyDescent="0.25">
      <c r="A359" s="8">
        <v>358</v>
      </c>
      <c r="B359" s="7" t="s">
        <v>1653</v>
      </c>
      <c r="C359" t="str">
        <f>VLOOKUP($A359,'Maths Formulas'!A:L,3,0)</f>
        <v>Washington, D.C.</v>
      </c>
      <c r="D359" t="str">
        <f>INDEX('Maths Formulas'!$A:$L,MATCH('Reference Formula'!$A359,'Maths Formulas'!$A:$A,0),MATCH('Reference Formula'!D$1,'Maths Formulas'!$A$1:$L$1,0))</f>
        <v>Marketing &amp; Sales</v>
      </c>
    </row>
    <row r="360" spans="1:4" x14ac:dyDescent="0.25">
      <c r="A360" s="8">
        <v>359</v>
      </c>
      <c r="B360" s="7" t="s">
        <v>1654</v>
      </c>
      <c r="C360" t="str">
        <f>VLOOKUP($A360,'Maths Formulas'!A:L,3,0)</f>
        <v>Mississippi</v>
      </c>
      <c r="D360" t="str">
        <f>INDEX('Maths Formulas'!$A:$L,MATCH('Reference Formula'!$A360,'Maths Formulas'!$A:$A,0),MATCH('Reference Formula'!D$1,'Maths Formulas'!$A$1:$L$1,0))</f>
        <v>Marketing &amp; Sales</v>
      </c>
    </row>
    <row r="361" spans="1:4" x14ac:dyDescent="0.25">
      <c r="A361" s="8">
        <v>360</v>
      </c>
      <c r="B361" s="7" t="s">
        <v>1655</v>
      </c>
      <c r="C361" t="str">
        <f>VLOOKUP($A361,'Maths Formulas'!A:L,3,0)</f>
        <v>Illinois</v>
      </c>
      <c r="D361" t="str">
        <f>INDEX('Maths Formulas'!$A:$L,MATCH('Reference Formula'!$A361,'Maths Formulas'!$A:$A,0),MATCH('Reference Formula'!D$1,'Maths Formulas'!$A$1:$L$1,0))</f>
        <v>Marketing &amp; Sales</v>
      </c>
    </row>
    <row r="362" spans="1:4" x14ac:dyDescent="0.25">
      <c r="A362" s="8">
        <v>361</v>
      </c>
      <c r="B362" s="7" t="s">
        <v>1656</v>
      </c>
      <c r="C362" t="str">
        <f>VLOOKUP($A362,'Maths Formulas'!A:L,3,0)</f>
        <v>Madrid</v>
      </c>
      <c r="D362" t="str">
        <f>INDEX('Maths Formulas'!$A:$L,MATCH('Reference Formula'!$A362,'Maths Formulas'!$A:$A,0),MATCH('Reference Formula'!D$1,'Maths Formulas'!$A$1:$L$1,0))</f>
        <v>Marketing &amp; Sales</v>
      </c>
    </row>
    <row r="363" spans="1:4" x14ac:dyDescent="0.25">
      <c r="A363" s="8">
        <v>362</v>
      </c>
      <c r="B363" s="7" t="s">
        <v>1657</v>
      </c>
      <c r="C363" t="str">
        <f>VLOOKUP($A363,'Maths Formulas'!A:L,3,0)</f>
        <v>Illinois</v>
      </c>
      <c r="D363" t="str">
        <f>INDEX('Maths Formulas'!$A:$L,MATCH('Reference Formula'!$A363,'Maths Formulas'!$A:$A,0),MATCH('Reference Formula'!D$1,'Maths Formulas'!$A$1:$L$1,0))</f>
        <v>Marketing &amp; Sales</v>
      </c>
    </row>
    <row r="364" spans="1:4" x14ac:dyDescent="0.25">
      <c r="A364" s="8">
        <v>363</v>
      </c>
      <c r="B364" s="7" t="s">
        <v>1658</v>
      </c>
      <c r="C364" t="str">
        <f>VLOOKUP($A364,'Maths Formulas'!A:L,3,0)</f>
        <v>London</v>
      </c>
      <c r="D364" t="str">
        <f>INDEX('Maths Formulas'!$A:$L,MATCH('Reference Formula'!$A364,'Maths Formulas'!$A:$A,0),MATCH('Reference Formula'!D$1,'Maths Formulas'!$A$1:$L$1,0))</f>
        <v>Marketing &amp; Sales</v>
      </c>
    </row>
    <row r="365" spans="1:4" x14ac:dyDescent="0.25">
      <c r="A365" s="8">
        <v>364</v>
      </c>
      <c r="B365" s="7" t="s">
        <v>1659</v>
      </c>
      <c r="C365" t="str">
        <f>VLOOKUP($A365,'Maths Formulas'!A:L,3,0)</f>
        <v>London</v>
      </c>
      <c r="D365" t="str">
        <f>INDEX('Maths Formulas'!$A:$L,MATCH('Reference Formula'!$A365,'Maths Formulas'!$A:$A,0),MATCH('Reference Formula'!D$1,'Maths Formulas'!$A$1:$L$1,0))</f>
        <v>Marketing &amp; Sales</v>
      </c>
    </row>
    <row r="366" spans="1:4" x14ac:dyDescent="0.25">
      <c r="A366" s="8">
        <v>365</v>
      </c>
      <c r="B366" s="7" t="s">
        <v>1660</v>
      </c>
      <c r="C366" t="str">
        <f>VLOOKUP($A366,'Maths Formulas'!A:L,3,0)</f>
        <v>New Jersey</v>
      </c>
      <c r="D366" t="str">
        <f>INDEX('Maths Formulas'!$A:$L,MATCH('Reference Formula'!$A366,'Maths Formulas'!$A:$A,0),MATCH('Reference Formula'!D$1,'Maths Formulas'!$A$1:$L$1,0))</f>
        <v>Marketing &amp; Sales</v>
      </c>
    </row>
    <row r="367" spans="1:4" x14ac:dyDescent="0.25">
      <c r="A367" s="8">
        <v>366</v>
      </c>
      <c r="B367" s="7" t="s">
        <v>1661</v>
      </c>
      <c r="C367" t="str">
        <f>VLOOKUP($A367,'Maths Formulas'!A:L,3,0)</f>
        <v>New York</v>
      </c>
      <c r="D367" t="str">
        <f>INDEX('Maths Formulas'!$A:$L,MATCH('Reference Formula'!$A367,'Maths Formulas'!$A:$A,0),MATCH('Reference Formula'!D$1,'Maths Formulas'!$A$1:$L$1,0))</f>
        <v>Marketing &amp; Sales</v>
      </c>
    </row>
    <row r="368" spans="1:4" x14ac:dyDescent="0.25">
      <c r="A368" s="8">
        <v>367</v>
      </c>
      <c r="B368" s="7" t="s">
        <v>1662</v>
      </c>
      <c r="C368" t="str">
        <f>VLOOKUP($A368,'Maths Formulas'!A:L,3,0)</f>
        <v>Washington, D.C.</v>
      </c>
      <c r="D368" t="str">
        <f>INDEX('Maths Formulas'!$A:$L,MATCH('Reference Formula'!$A368,'Maths Formulas'!$A:$A,0),MATCH('Reference Formula'!D$1,'Maths Formulas'!$A$1:$L$1,0))</f>
        <v>Marketing &amp; Sales</v>
      </c>
    </row>
    <row r="369" spans="1:4" x14ac:dyDescent="0.25">
      <c r="A369" s="8">
        <v>368</v>
      </c>
      <c r="B369" s="7" t="s">
        <v>1663</v>
      </c>
      <c r="C369" t="str">
        <f>VLOOKUP($A369,'Maths Formulas'!A:L,3,0)</f>
        <v>Delhi</v>
      </c>
      <c r="D369" t="str">
        <f>INDEX('Maths Formulas'!$A:$L,MATCH('Reference Formula'!$A369,'Maths Formulas'!$A:$A,0),MATCH('Reference Formula'!D$1,'Maths Formulas'!$A$1:$L$1,0))</f>
        <v>Marketing &amp; Sales</v>
      </c>
    </row>
    <row r="370" spans="1:4" x14ac:dyDescent="0.25">
      <c r="A370" s="8">
        <v>369</v>
      </c>
      <c r="B370" s="7" t="s">
        <v>1664</v>
      </c>
      <c r="C370" t="str">
        <f>VLOOKUP($A370,'Maths Formulas'!A:L,3,0)</f>
        <v>Illinois</v>
      </c>
      <c r="D370" t="str">
        <f>INDEX('Maths Formulas'!$A:$L,MATCH('Reference Formula'!$A370,'Maths Formulas'!$A:$A,0),MATCH('Reference Formula'!D$1,'Maths Formulas'!$A$1:$L$1,0))</f>
        <v>Marketing &amp; Sales</v>
      </c>
    </row>
    <row r="371" spans="1:4" x14ac:dyDescent="0.25">
      <c r="A371" s="8">
        <v>370</v>
      </c>
      <c r="B371" s="7" t="s">
        <v>1665</v>
      </c>
      <c r="C371" t="str">
        <f>VLOOKUP($A371,'Maths Formulas'!A:L,3,0)</f>
        <v>Tennessee</v>
      </c>
      <c r="D371" t="str">
        <f>INDEX('Maths Formulas'!$A:$L,MATCH('Reference Formula'!$A371,'Maths Formulas'!$A:$A,0),MATCH('Reference Formula'!D$1,'Maths Formulas'!$A$1:$L$1,0))</f>
        <v>Marketing &amp; Sales</v>
      </c>
    </row>
    <row r="372" spans="1:4" x14ac:dyDescent="0.25">
      <c r="A372" s="8">
        <v>371</v>
      </c>
      <c r="B372" s="7" t="s">
        <v>1666</v>
      </c>
      <c r="C372" t="str">
        <f>VLOOKUP($A372,'Maths Formulas'!A:L,3,0)</f>
        <v>London</v>
      </c>
      <c r="D372" t="str">
        <f>INDEX('Maths Formulas'!$A:$L,MATCH('Reference Formula'!$A372,'Maths Formulas'!$A:$A,0),MATCH('Reference Formula'!D$1,'Maths Formulas'!$A$1:$L$1,0))</f>
        <v>Marketing &amp; Sales</v>
      </c>
    </row>
    <row r="373" spans="1:4" x14ac:dyDescent="0.25">
      <c r="A373" s="8">
        <v>372</v>
      </c>
      <c r="B373" s="7" t="s">
        <v>1667</v>
      </c>
      <c r="C373" t="str">
        <f>VLOOKUP($A373,'Maths Formulas'!A:L,3,0)</f>
        <v>Tennessee</v>
      </c>
      <c r="D373" t="str">
        <f>INDEX('Maths Formulas'!$A:$L,MATCH('Reference Formula'!$A373,'Maths Formulas'!$A:$A,0),MATCH('Reference Formula'!D$1,'Maths Formulas'!$A$1:$L$1,0))</f>
        <v>Marketing &amp; Sales</v>
      </c>
    </row>
    <row r="374" spans="1:4" x14ac:dyDescent="0.25">
      <c r="A374" s="8">
        <v>373</v>
      </c>
      <c r="B374" s="7" t="s">
        <v>1668</v>
      </c>
      <c r="C374" t="str">
        <f>VLOOKUP($A374,'Maths Formulas'!A:L,3,0)</f>
        <v>Sydney</v>
      </c>
      <c r="D374" t="str">
        <f>INDEX('Maths Formulas'!$A:$L,MATCH('Reference Formula'!$A374,'Maths Formulas'!$A:$A,0),MATCH('Reference Formula'!D$1,'Maths Formulas'!$A$1:$L$1,0))</f>
        <v>Marketing &amp; Sales</v>
      </c>
    </row>
    <row r="375" spans="1:4" x14ac:dyDescent="0.25">
      <c r="A375" s="8">
        <v>374</v>
      </c>
      <c r="B375" s="7" t="s">
        <v>1669</v>
      </c>
      <c r="C375" t="str">
        <f>VLOOKUP($A375,'Maths Formulas'!A:L,3,0)</f>
        <v>Washington, D.C.</v>
      </c>
      <c r="D375" t="str">
        <f>INDEX('Maths Formulas'!$A:$L,MATCH('Reference Formula'!$A375,'Maths Formulas'!$A:$A,0),MATCH('Reference Formula'!D$1,'Maths Formulas'!$A$1:$L$1,0))</f>
        <v>Marketing &amp; Sales</v>
      </c>
    </row>
    <row r="376" spans="1:4" x14ac:dyDescent="0.25">
      <c r="A376" s="8">
        <v>375</v>
      </c>
      <c r="B376" s="7" t="s">
        <v>1670</v>
      </c>
      <c r="C376" t="str">
        <f>VLOOKUP($A376,'Maths Formulas'!A:L,3,0)</f>
        <v>New York</v>
      </c>
      <c r="D376" t="str">
        <f>INDEX('Maths Formulas'!$A:$L,MATCH('Reference Formula'!$A376,'Maths Formulas'!$A:$A,0),MATCH('Reference Formula'!D$1,'Maths Formulas'!$A$1:$L$1,0))</f>
        <v>Marketing &amp; Sales</v>
      </c>
    </row>
    <row r="377" spans="1:4" x14ac:dyDescent="0.25">
      <c r="A377" s="8">
        <v>376</v>
      </c>
      <c r="B377" s="7" t="s">
        <v>1671</v>
      </c>
      <c r="C377" t="str">
        <f>VLOOKUP($A377,'Maths Formulas'!A:L,3,0)</f>
        <v>Washington, D.C.</v>
      </c>
      <c r="D377" t="str">
        <f>INDEX('Maths Formulas'!$A:$L,MATCH('Reference Formula'!$A377,'Maths Formulas'!$A:$A,0),MATCH('Reference Formula'!D$1,'Maths Formulas'!$A$1:$L$1,0))</f>
        <v>Marketing &amp; Sales</v>
      </c>
    </row>
    <row r="378" spans="1:4" x14ac:dyDescent="0.25">
      <c r="A378" s="8">
        <v>377</v>
      </c>
      <c r="B378" s="7" t="s">
        <v>1672</v>
      </c>
      <c r="C378" t="str">
        <f>VLOOKUP($A378,'Maths Formulas'!A:L,3,0)</f>
        <v>Madrid</v>
      </c>
      <c r="D378" t="str">
        <f>INDEX('Maths Formulas'!$A:$L,MATCH('Reference Formula'!$A378,'Maths Formulas'!$A:$A,0),MATCH('Reference Formula'!D$1,'Maths Formulas'!$A$1:$L$1,0))</f>
        <v>Marketing &amp; Sales</v>
      </c>
    </row>
    <row r="379" spans="1:4" x14ac:dyDescent="0.25">
      <c r="A379" s="8">
        <v>378</v>
      </c>
      <c r="B379" s="7" t="s">
        <v>1673</v>
      </c>
      <c r="C379" t="str">
        <f>VLOOKUP($A379,'Maths Formulas'!A:L,3,0)</f>
        <v>Illinois</v>
      </c>
      <c r="D379" t="str">
        <f>INDEX('Maths Formulas'!$A:$L,MATCH('Reference Formula'!$A379,'Maths Formulas'!$A:$A,0),MATCH('Reference Formula'!D$1,'Maths Formulas'!$A$1:$L$1,0))</f>
        <v>Marketing &amp; Sales</v>
      </c>
    </row>
    <row r="380" spans="1:4" x14ac:dyDescent="0.25">
      <c r="A380" s="8">
        <v>379</v>
      </c>
      <c r="B380" s="7" t="s">
        <v>1674</v>
      </c>
      <c r="C380" t="str">
        <f>VLOOKUP($A380,'Maths Formulas'!A:L,3,0)</f>
        <v>New Jersey</v>
      </c>
      <c r="D380" t="str">
        <f>INDEX('Maths Formulas'!$A:$L,MATCH('Reference Formula'!$A380,'Maths Formulas'!$A:$A,0),MATCH('Reference Formula'!D$1,'Maths Formulas'!$A$1:$L$1,0))</f>
        <v>Marketing &amp; Sales</v>
      </c>
    </row>
    <row r="381" spans="1:4" x14ac:dyDescent="0.25">
      <c r="A381" s="8">
        <v>380</v>
      </c>
      <c r="B381" s="7" t="s">
        <v>1675</v>
      </c>
      <c r="C381" t="str">
        <f>VLOOKUP($A381,'Maths Formulas'!A:L,3,0)</f>
        <v>Delhi</v>
      </c>
      <c r="D381" t="str">
        <f>INDEX('Maths Formulas'!$A:$L,MATCH('Reference Formula'!$A381,'Maths Formulas'!$A:$A,0),MATCH('Reference Formula'!D$1,'Maths Formulas'!$A$1:$L$1,0))</f>
        <v>Marketing &amp; Sales</v>
      </c>
    </row>
    <row r="382" spans="1:4" x14ac:dyDescent="0.25">
      <c r="A382" s="8">
        <v>381</v>
      </c>
      <c r="B382" s="7" t="s">
        <v>1676</v>
      </c>
      <c r="C382" t="str">
        <f>VLOOKUP($A382,'Maths Formulas'!A:L,3,0)</f>
        <v>Sydney</v>
      </c>
      <c r="D382" t="str">
        <f>INDEX('Maths Formulas'!$A:$L,MATCH('Reference Formula'!$A382,'Maths Formulas'!$A:$A,0),MATCH('Reference Formula'!D$1,'Maths Formulas'!$A$1:$L$1,0))</f>
        <v>Marketing &amp; Sales</v>
      </c>
    </row>
    <row r="383" spans="1:4" x14ac:dyDescent="0.25">
      <c r="A383" s="8">
        <v>382</v>
      </c>
      <c r="B383" s="7" t="s">
        <v>1677</v>
      </c>
      <c r="C383" t="str">
        <f>VLOOKUP($A383,'Maths Formulas'!A:L,3,0)</f>
        <v>Illinois</v>
      </c>
      <c r="D383" t="str">
        <f>INDEX('Maths Formulas'!$A:$L,MATCH('Reference Formula'!$A383,'Maths Formulas'!$A:$A,0),MATCH('Reference Formula'!D$1,'Maths Formulas'!$A$1:$L$1,0))</f>
        <v>Marketing &amp; Sales</v>
      </c>
    </row>
    <row r="384" spans="1:4" x14ac:dyDescent="0.25">
      <c r="A384" s="8">
        <v>383</v>
      </c>
      <c r="B384" s="7" t="s">
        <v>1678</v>
      </c>
      <c r="C384" t="str">
        <f>VLOOKUP($A384,'Maths Formulas'!A:L,3,0)</f>
        <v>Tennessee</v>
      </c>
      <c r="D384" t="str">
        <f>INDEX('Maths Formulas'!$A:$L,MATCH('Reference Formula'!$A384,'Maths Formulas'!$A:$A,0),MATCH('Reference Formula'!D$1,'Maths Formulas'!$A$1:$L$1,0))</f>
        <v>Marketing &amp; Sales</v>
      </c>
    </row>
    <row r="385" spans="1:4" x14ac:dyDescent="0.25">
      <c r="A385" s="8">
        <v>384</v>
      </c>
      <c r="B385" s="7" t="s">
        <v>1679</v>
      </c>
      <c r="C385" t="str">
        <f>VLOOKUP($A385,'Maths Formulas'!A:L,3,0)</f>
        <v>Delhi</v>
      </c>
      <c r="D385" t="str">
        <f>INDEX('Maths Formulas'!$A:$L,MATCH('Reference Formula'!$A385,'Maths Formulas'!$A:$A,0),MATCH('Reference Formula'!D$1,'Maths Formulas'!$A$1:$L$1,0))</f>
        <v>Marketing &amp; Sales</v>
      </c>
    </row>
    <row r="386" spans="1:4" x14ac:dyDescent="0.25">
      <c r="A386" s="8">
        <v>385</v>
      </c>
      <c r="B386" s="7" t="s">
        <v>1680</v>
      </c>
      <c r="C386" t="str">
        <f>VLOOKUP($A386,'Maths Formulas'!A:L,3,0)</f>
        <v>New Jersey</v>
      </c>
      <c r="D386" t="str">
        <f>INDEX('Maths Formulas'!$A:$L,MATCH('Reference Formula'!$A386,'Maths Formulas'!$A:$A,0),MATCH('Reference Formula'!D$1,'Maths Formulas'!$A$1:$L$1,0))</f>
        <v>Marketing &amp; Sales</v>
      </c>
    </row>
    <row r="387" spans="1:4" x14ac:dyDescent="0.25">
      <c r="A387" s="8">
        <v>386</v>
      </c>
      <c r="B387" s="7" t="s">
        <v>1681</v>
      </c>
      <c r="C387" t="str">
        <f>VLOOKUP($A387,'Maths Formulas'!A:L,3,0)</f>
        <v>Delhi</v>
      </c>
      <c r="D387" t="str">
        <f>INDEX('Maths Formulas'!$A:$L,MATCH('Reference Formula'!$A387,'Maths Formulas'!$A:$A,0),MATCH('Reference Formula'!D$1,'Maths Formulas'!$A$1:$L$1,0))</f>
        <v>Marketing &amp; Sales</v>
      </c>
    </row>
    <row r="388" spans="1:4" x14ac:dyDescent="0.25">
      <c r="A388" s="8">
        <v>387</v>
      </c>
      <c r="B388" s="7" t="s">
        <v>1682</v>
      </c>
      <c r="C388" t="str">
        <f>VLOOKUP($A388,'Maths Formulas'!A:L,3,0)</f>
        <v>New York</v>
      </c>
      <c r="D388" t="str">
        <f>INDEX('Maths Formulas'!$A:$L,MATCH('Reference Formula'!$A388,'Maths Formulas'!$A:$A,0),MATCH('Reference Formula'!D$1,'Maths Formulas'!$A$1:$L$1,0))</f>
        <v>Marketing &amp; Sales</v>
      </c>
    </row>
    <row r="389" spans="1:4" x14ac:dyDescent="0.25">
      <c r="A389" s="8">
        <v>388</v>
      </c>
      <c r="B389" s="7" t="s">
        <v>1683</v>
      </c>
      <c r="C389" t="str">
        <f>VLOOKUP($A389,'Maths Formulas'!A:L,3,0)</f>
        <v>Mississippi</v>
      </c>
      <c r="D389" t="str">
        <f>INDEX('Maths Formulas'!$A:$L,MATCH('Reference Formula'!$A389,'Maths Formulas'!$A:$A,0),MATCH('Reference Formula'!D$1,'Maths Formulas'!$A$1:$L$1,0))</f>
        <v>Marketing &amp; Sales</v>
      </c>
    </row>
    <row r="390" spans="1:4" x14ac:dyDescent="0.25">
      <c r="A390" s="8">
        <v>389</v>
      </c>
      <c r="B390" s="7" t="s">
        <v>1684</v>
      </c>
      <c r="C390" t="str">
        <f>VLOOKUP($A390,'Maths Formulas'!A:L,3,0)</f>
        <v>Delhi</v>
      </c>
      <c r="D390" t="str">
        <f>INDEX('Maths Formulas'!$A:$L,MATCH('Reference Formula'!$A390,'Maths Formulas'!$A:$A,0),MATCH('Reference Formula'!D$1,'Maths Formulas'!$A$1:$L$1,0))</f>
        <v>Marketing &amp; Sales</v>
      </c>
    </row>
    <row r="391" spans="1:4" x14ac:dyDescent="0.25">
      <c r="A391" s="8">
        <v>390</v>
      </c>
      <c r="B391" s="7" t="s">
        <v>1685</v>
      </c>
      <c r="C391" t="str">
        <f>VLOOKUP($A391,'Maths Formulas'!A:L,3,0)</f>
        <v>Delhi</v>
      </c>
      <c r="D391" t="str">
        <f>INDEX('Maths Formulas'!$A:$L,MATCH('Reference Formula'!$A391,'Maths Formulas'!$A:$A,0),MATCH('Reference Formula'!D$1,'Maths Formulas'!$A$1:$L$1,0))</f>
        <v>Marketing &amp; Sales</v>
      </c>
    </row>
    <row r="392" spans="1:4" x14ac:dyDescent="0.25">
      <c r="A392" s="8">
        <v>391</v>
      </c>
      <c r="B392" s="7" t="s">
        <v>1686</v>
      </c>
      <c r="C392" t="str">
        <f>VLOOKUP($A392,'Maths Formulas'!A:L,3,0)</f>
        <v>Madrid</v>
      </c>
      <c r="D392" t="str">
        <f>INDEX('Maths Formulas'!$A:$L,MATCH('Reference Formula'!$A392,'Maths Formulas'!$A:$A,0),MATCH('Reference Formula'!D$1,'Maths Formulas'!$A$1:$L$1,0))</f>
        <v>Marketing &amp; Sales</v>
      </c>
    </row>
    <row r="393" spans="1:4" x14ac:dyDescent="0.25">
      <c r="A393" s="8">
        <v>392</v>
      </c>
      <c r="B393" s="7" t="s">
        <v>1687</v>
      </c>
      <c r="C393" t="str">
        <f>VLOOKUP($A393,'Maths Formulas'!A:L,3,0)</f>
        <v>Tennessee</v>
      </c>
      <c r="D393" t="str">
        <f>INDEX('Maths Formulas'!$A:$L,MATCH('Reference Formula'!$A393,'Maths Formulas'!$A:$A,0),MATCH('Reference Formula'!D$1,'Maths Formulas'!$A$1:$L$1,0))</f>
        <v>Marketing &amp; Sales</v>
      </c>
    </row>
    <row r="394" spans="1:4" x14ac:dyDescent="0.25">
      <c r="A394" s="8">
        <v>393</v>
      </c>
      <c r="B394" s="7" t="s">
        <v>1688</v>
      </c>
      <c r="C394" t="str">
        <f>VLOOKUP($A394,'Maths Formulas'!A:L,3,0)</f>
        <v>Mississippi</v>
      </c>
      <c r="D394" t="str">
        <f>INDEX('Maths Formulas'!$A:$L,MATCH('Reference Formula'!$A394,'Maths Formulas'!$A:$A,0),MATCH('Reference Formula'!D$1,'Maths Formulas'!$A$1:$L$1,0))</f>
        <v>Marketing &amp; Sales</v>
      </c>
    </row>
    <row r="395" spans="1:4" x14ac:dyDescent="0.25">
      <c r="A395" s="8">
        <v>394</v>
      </c>
      <c r="B395" s="7" t="s">
        <v>1689</v>
      </c>
      <c r="C395" t="str">
        <f>VLOOKUP($A395,'Maths Formulas'!A:L,3,0)</f>
        <v>New York</v>
      </c>
      <c r="D395" t="str">
        <f>INDEX('Maths Formulas'!$A:$L,MATCH('Reference Formula'!$A395,'Maths Formulas'!$A:$A,0),MATCH('Reference Formula'!D$1,'Maths Formulas'!$A$1:$L$1,0))</f>
        <v>Marketing &amp; Sales</v>
      </c>
    </row>
    <row r="396" spans="1:4" x14ac:dyDescent="0.25">
      <c r="A396" s="8">
        <v>395</v>
      </c>
      <c r="B396" s="7" t="s">
        <v>1690</v>
      </c>
      <c r="C396" t="str">
        <f>VLOOKUP($A396,'Maths Formulas'!A:L,3,0)</f>
        <v>Illinois</v>
      </c>
      <c r="D396" t="str">
        <f>INDEX('Maths Formulas'!$A:$L,MATCH('Reference Formula'!$A396,'Maths Formulas'!$A:$A,0),MATCH('Reference Formula'!D$1,'Maths Formulas'!$A$1:$L$1,0))</f>
        <v>Marketing &amp; Sales</v>
      </c>
    </row>
    <row r="397" spans="1:4" x14ac:dyDescent="0.25">
      <c r="A397" s="8">
        <v>396</v>
      </c>
      <c r="B397" s="7" t="s">
        <v>1691</v>
      </c>
      <c r="C397" t="str">
        <f>VLOOKUP($A397,'Maths Formulas'!A:L,3,0)</f>
        <v>Sydney</v>
      </c>
      <c r="D397" t="str">
        <f>INDEX('Maths Formulas'!$A:$L,MATCH('Reference Formula'!$A397,'Maths Formulas'!$A:$A,0),MATCH('Reference Formula'!D$1,'Maths Formulas'!$A$1:$L$1,0))</f>
        <v>Marketing &amp; Sales</v>
      </c>
    </row>
    <row r="398" spans="1:4" x14ac:dyDescent="0.25">
      <c r="A398" s="8">
        <v>397</v>
      </c>
      <c r="B398" s="7" t="s">
        <v>1692</v>
      </c>
      <c r="C398" t="str">
        <f>VLOOKUP($A398,'Maths Formulas'!A:L,3,0)</f>
        <v>Madrid</v>
      </c>
      <c r="D398" t="str">
        <f>INDEX('Maths Formulas'!$A:$L,MATCH('Reference Formula'!$A398,'Maths Formulas'!$A:$A,0),MATCH('Reference Formula'!D$1,'Maths Formulas'!$A$1:$L$1,0))</f>
        <v>Marketing &amp; Sales</v>
      </c>
    </row>
    <row r="399" spans="1:4" x14ac:dyDescent="0.25">
      <c r="A399" s="8">
        <v>398</v>
      </c>
      <c r="B399" s="7" t="s">
        <v>1693</v>
      </c>
      <c r="C399" t="str">
        <f>VLOOKUP($A399,'Maths Formulas'!A:L,3,0)</f>
        <v>Washington, D.C.</v>
      </c>
      <c r="D399" t="str">
        <f>INDEX('Maths Formulas'!$A:$L,MATCH('Reference Formula'!$A399,'Maths Formulas'!$A:$A,0),MATCH('Reference Formula'!D$1,'Maths Formulas'!$A$1:$L$1,0))</f>
        <v>Marketing &amp; Sales</v>
      </c>
    </row>
    <row r="400" spans="1:4" x14ac:dyDescent="0.25">
      <c r="A400" s="8">
        <v>399</v>
      </c>
      <c r="B400" s="7" t="s">
        <v>1694</v>
      </c>
      <c r="C400" t="str">
        <f>VLOOKUP($A400,'Maths Formulas'!A:L,3,0)</f>
        <v>Tennessee</v>
      </c>
      <c r="D400" t="str">
        <f>INDEX('Maths Formulas'!$A:$L,MATCH('Reference Formula'!$A400,'Maths Formulas'!$A:$A,0),MATCH('Reference Formula'!D$1,'Maths Formulas'!$A$1:$L$1,0))</f>
        <v>Marketing &amp; Sales</v>
      </c>
    </row>
    <row r="401" spans="1:4" x14ac:dyDescent="0.25">
      <c r="A401" s="8">
        <v>400</v>
      </c>
      <c r="B401" s="7" t="s">
        <v>1695</v>
      </c>
      <c r="C401" t="str">
        <f>VLOOKUP($A401,'Maths Formulas'!A:L,3,0)</f>
        <v>Washington, D.C.</v>
      </c>
      <c r="D401" t="str">
        <f>INDEX('Maths Formulas'!$A:$L,MATCH('Reference Formula'!$A401,'Maths Formulas'!$A:$A,0),MATCH('Reference Formula'!D$1,'Maths Formulas'!$A$1:$L$1,0))</f>
        <v>Marketing &amp; Sales</v>
      </c>
    </row>
    <row r="402" spans="1:4" x14ac:dyDescent="0.25">
      <c r="A402" s="8">
        <v>401</v>
      </c>
      <c r="B402" s="7" t="s">
        <v>1696</v>
      </c>
      <c r="C402" t="str">
        <f>VLOOKUP($A402,'Maths Formulas'!A:L,3,0)</f>
        <v>Delhi</v>
      </c>
      <c r="D402" t="str">
        <f>INDEX('Maths Formulas'!$A:$L,MATCH('Reference Formula'!$A402,'Maths Formulas'!$A:$A,0),MATCH('Reference Formula'!D$1,'Maths Formulas'!$A$1:$L$1,0))</f>
        <v>Marketing &amp; Sales</v>
      </c>
    </row>
    <row r="403" spans="1:4" x14ac:dyDescent="0.25">
      <c r="A403" s="8">
        <v>402</v>
      </c>
      <c r="B403" s="7" t="s">
        <v>1697</v>
      </c>
      <c r="C403" t="str">
        <f>VLOOKUP($A403,'Maths Formulas'!A:L,3,0)</f>
        <v>Mississippi</v>
      </c>
      <c r="D403" t="str">
        <f>INDEX('Maths Formulas'!$A:$L,MATCH('Reference Formula'!$A403,'Maths Formulas'!$A:$A,0),MATCH('Reference Formula'!D$1,'Maths Formulas'!$A$1:$L$1,0))</f>
        <v>Marketing &amp; Sales</v>
      </c>
    </row>
    <row r="404" spans="1:4" x14ac:dyDescent="0.25">
      <c r="A404" s="8">
        <v>403</v>
      </c>
      <c r="B404" s="7" t="s">
        <v>1698</v>
      </c>
      <c r="C404" t="str">
        <f>VLOOKUP($A404,'Maths Formulas'!A:L,3,0)</f>
        <v>Delhi</v>
      </c>
      <c r="D404" t="str">
        <f>INDEX('Maths Formulas'!$A:$L,MATCH('Reference Formula'!$A404,'Maths Formulas'!$A:$A,0),MATCH('Reference Formula'!D$1,'Maths Formulas'!$A$1:$L$1,0))</f>
        <v>Marketing &amp; Sales</v>
      </c>
    </row>
    <row r="405" spans="1:4" x14ac:dyDescent="0.25">
      <c r="A405" s="8">
        <v>404</v>
      </c>
      <c r="B405" s="7" t="s">
        <v>1699</v>
      </c>
      <c r="C405" t="str">
        <f>VLOOKUP($A405,'Maths Formulas'!A:L,3,0)</f>
        <v>New Jersey</v>
      </c>
      <c r="D405" t="str">
        <f>INDEX('Maths Formulas'!$A:$L,MATCH('Reference Formula'!$A405,'Maths Formulas'!$A:$A,0),MATCH('Reference Formula'!D$1,'Maths Formulas'!$A$1:$L$1,0))</f>
        <v>Marketing &amp; Sales</v>
      </c>
    </row>
    <row r="406" spans="1:4" x14ac:dyDescent="0.25">
      <c r="A406" s="8">
        <v>405</v>
      </c>
      <c r="B406" s="7" t="s">
        <v>1700</v>
      </c>
      <c r="C406" t="str">
        <f>VLOOKUP($A406,'Maths Formulas'!A:L,3,0)</f>
        <v>Sydney</v>
      </c>
      <c r="D406" t="str">
        <f>INDEX('Maths Formulas'!$A:$L,MATCH('Reference Formula'!$A406,'Maths Formulas'!$A:$A,0),MATCH('Reference Formula'!D$1,'Maths Formulas'!$A$1:$L$1,0))</f>
        <v>Marketing &amp; Sales</v>
      </c>
    </row>
    <row r="407" spans="1:4" x14ac:dyDescent="0.25">
      <c r="A407" s="8">
        <v>406</v>
      </c>
      <c r="B407" s="7" t="s">
        <v>1701</v>
      </c>
      <c r="C407" t="str">
        <f>VLOOKUP($A407,'Maths Formulas'!A:L,3,0)</f>
        <v>Tennessee</v>
      </c>
      <c r="D407" t="str">
        <f>INDEX('Maths Formulas'!$A:$L,MATCH('Reference Formula'!$A407,'Maths Formulas'!$A:$A,0),MATCH('Reference Formula'!D$1,'Maths Formulas'!$A$1:$L$1,0))</f>
        <v>Marketing &amp; Sales</v>
      </c>
    </row>
    <row r="408" spans="1:4" x14ac:dyDescent="0.25">
      <c r="A408" s="8">
        <v>407</v>
      </c>
      <c r="B408" s="7" t="s">
        <v>1702</v>
      </c>
      <c r="C408" t="str">
        <f>VLOOKUP($A408,'Maths Formulas'!A:L,3,0)</f>
        <v>Delhi</v>
      </c>
      <c r="D408" t="str">
        <f>INDEX('Maths Formulas'!$A:$L,MATCH('Reference Formula'!$A408,'Maths Formulas'!$A:$A,0),MATCH('Reference Formula'!D$1,'Maths Formulas'!$A$1:$L$1,0))</f>
        <v>Marketing &amp; Sales</v>
      </c>
    </row>
    <row r="409" spans="1:4" x14ac:dyDescent="0.25">
      <c r="A409" s="8">
        <v>408</v>
      </c>
      <c r="B409" s="7" t="s">
        <v>1703</v>
      </c>
      <c r="C409" t="str">
        <f>VLOOKUP($A409,'Maths Formulas'!A:L,3,0)</f>
        <v>Mississippi</v>
      </c>
      <c r="D409" t="str">
        <f>INDEX('Maths Formulas'!$A:$L,MATCH('Reference Formula'!$A409,'Maths Formulas'!$A:$A,0),MATCH('Reference Formula'!D$1,'Maths Formulas'!$A$1:$L$1,0))</f>
        <v>Marketing &amp; Sales</v>
      </c>
    </row>
    <row r="410" spans="1:4" x14ac:dyDescent="0.25">
      <c r="A410" s="8">
        <v>409</v>
      </c>
      <c r="B410" s="7" t="s">
        <v>1704</v>
      </c>
      <c r="C410" t="str">
        <f>VLOOKUP($A410,'Maths Formulas'!A:L,3,0)</f>
        <v>Sydney</v>
      </c>
      <c r="D410" t="str">
        <f>INDEX('Maths Formulas'!$A:$L,MATCH('Reference Formula'!$A410,'Maths Formulas'!$A:$A,0),MATCH('Reference Formula'!D$1,'Maths Formulas'!$A$1:$L$1,0))</f>
        <v>Marketing &amp; Sales</v>
      </c>
    </row>
    <row r="411" spans="1:4" x14ac:dyDescent="0.25">
      <c r="A411" s="8">
        <v>410</v>
      </c>
      <c r="B411" s="7" t="s">
        <v>1705</v>
      </c>
      <c r="C411" t="str">
        <f>VLOOKUP($A411,'Maths Formulas'!A:L,3,0)</f>
        <v>London</v>
      </c>
      <c r="D411" t="str">
        <f>INDEX('Maths Formulas'!$A:$L,MATCH('Reference Formula'!$A411,'Maths Formulas'!$A:$A,0),MATCH('Reference Formula'!D$1,'Maths Formulas'!$A$1:$L$1,0))</f>
        <v>Marketing &amp; Sales</v>
      </c>
    </row>
    <row r="412" spans="1:4" x14ac:dyDescent="0.25">
      <c r="A412" s="8">
        <v>411</v>
      </c>
      <c r="B412" s="7" t="s">
        <v>1706</v>
      </c>
      <c r="C412" t="str">
        <f>VLOOKUP($A412,'Maths Formulas'!A:L,3,0)</f>
        <v>Madrid</v>
      </c>
      <c r="D412" t="str">
        <f>INDEX('Maths Formulas'!$A:$L,MATCH('Reference Formula'!$A412,'Maths Formulas'!$A:$A,0),MATCH('Reference Formula'!D$1,'Maths Formulas'!$A$1:$L$1,0))</f>
        <v>Marketing &amp; Sales</v>
      </c>
    </row>
    <row r="413" spans="1:4" x14ac:dyDescent="0.25">
      <c r="A413" s="8">
        <v>412</v>
      </c>
      <c r="B413" s="7" t="s">
        <v>1707</v>
      </c>
      <c r="C413" t="str">
        <f>VLOOKUP($A413,'Maths Formulas'!A:L,3,0)</f>
        <v>London</v>
      </c>
      <c r="D413" t="str">
        <f>INDEX('Maths Formulas'!$A:$L,MATCH('Reference Formula'!$A413,'Maths Formulas'!$A:$A,0),MATCH('Reference Formula'!D$1,'Maths Formulas'!$A$1:$L$1,0))</f>
        <v>Marketing &amp; Sales</v>
      </c>
    </row>
    <row r="414" spans="1:4" x14ac:dyDescent="0.25">
      <c r="A414" s="8">
        <v>413</v>
      </c>
      <c r="B414" s="7" t="s">
        <v>1708</v>
      </c>
      <c r="C414" t="str">
        <f>VLOOKUP($A414,'Maths Formulas'!A:L,3,0)</f>
        <v>Washington, D.C.</v>
      </c>
      <c r="D414" t="str">
        <f>INDEX('Maths Formulas'!$A:$L,MATCH('Reference Formula'!$A414,'Maths Formulas'!$A:$A,0),MATCH('Reference Formula'!D$1,'Maths Formulas'!$A$1:$L$1,0))</f>
        <v>Human Resources</v>
      </c>
    </row>
    <row r="415" spans="1:4" x14ac:dyDescent="0.25">
      <c r="A415" s="8">
        <v>414</v>
      </c>
      <c r="B415" s="7" t="s">
        <v>1709</v>
      </c>
      <c r="C415" t="str">
        <f>VLOOKUP($A415,'Maths Formulas'!A:L,3,0)</f>
        <v>Washington, D.C.</v>
      </c>
      <c r="D415" t="str">
        <f>INDEX('Maths Formulas'!$A:$L,MATCH('Reference Formula'!$A415,'Maths Formulas'!$A:$A,0),MATCH('Reference Formula'!D$1,'Maths Formulas'!$A$1:$L$1,0))</f>
        <v>Human Resources</v>
      </c>
    </row>
    <row r="416" spans="1:4" x14ac:dyDescent="0.25">
      <c r="A416" s="8">
        <v>415</v>
      </c>
      <c r="B416" s="7" t="s">
        <v>1710</v>
      </c>
      <c r="C416" t="str">
        <f>VLOOKUP($A416,'Maths Formulas'!A:L,3,0)</f>
        <v>Washington, D.C.</v>
      </c>
      <c r="D416" t="str">
        <f>INDEX('Maths Formulas'!$A:$L,MATCH('Reference Formula'!$A416,'Maths Formulas'!$A:$A,0),MATCH('Reference Formula'!D$1,'Maths Formulas'!$A$1:$L$1,0))</f>
        <v>Human Resources</v>
      </c>
    </row>
    <row r="417" spans="1:4" x14ac:dyDescent="0.25">
      <c r="A417" s="8">
        <v>416</v>
      </c>
      <c r="B417" s="7" t="s">
        <v>1711</v>
      </c>
      <c r="C417" t="str">
        <f>VLOOKUP($A417,'Maths Formulas'!A:L,3,0)</f>
        <v>Washington, D.C.</v>
      </c>
      <c r="D417" t="str">
        <f>INDEX('Maths Formulas'!$A:$L,MATCH('Reference Formula'!$A417,'Maths Formulas'!$A:$A,0),MATCH('Reference Formula'!D$1,'Maths Formulas'!$A$1:$L$1,0))</f>
        <v>Human Resources</v>
      </c>
    </row>
    <row r="418" spans="1:4" x14ac:dyDescent="0.25">
      <c r="A418" s="8">
        <v>417</v>
      </c>
      <c r="B418" s="7" t="s">
        <v>1712</v>
      </c>
      <c r="C418" t="str">
        <f>VLOOKUP($A418,'Maths Formulas'!A:L,3,0)</f>
        <v>Washington, D.C.</v>
      </c>
      <c r="D418" t="str">
        <f>INDEX('Maths Formulas'!$A:$L,MATCH('Reference Formula'!$A418,'Maths Formulas'!$A:$A,0),MATCH('Reference Formula'!D$1,'Maths Formulas'!$A$1:$L$1,0))</f>
        <v>Business Support Group</v>
      </c>
    </row>
    <row r="419" spans="1:4" x14ac:dyDescent="0.25">
      <c r="A419" s="8">
        <v>418</v>
      </c>
      <c r="B419" s="7" t="s">
        <v>1713</v>
      </c>
      <c r="C419" t="str">
        <f>VLOOKUP($A419,'Maths Formulas'!A:L,3,0)</f>
        <v>Washington, D.C.</v>
      </c>
      <c r="D419" t="str">
        <f>INDEX('Maths Formulas'!$A:$L,MATCH('Reference Formula'!$A419,'Maths Formulas'!$A:$A,0),MATCH('Reference Formula'!D$1,'Maths Formulas'!$A$1:$L$1,0))</f>
        <v>Business Support Group</v>
      </c>
    </row>
    <row r="420" spans="1:4" x14ac:dyDescent="0.25">
      <c r="A420" s="8">
        <v>419</v>
      </c>
      <c r="B420" s="7" t="s">
        <v>1714</v>
      </c>
      <c r="C420" t="str">
        <f>VLOOKUP($A420,'Maths Formulas'!A:L,3,0)</f>
        <v>Washington, D.C.</v>
      </c>
      <c r="D420" t="str">
        <f>INDEX('Maths Formulas'!$A:$L,MATCH('Reference Formula'!$A420,'Maths Formulas'!$A:$A,0),MATCH('Reference Formula'!D$1,'Maths Formulas'!$A$1:$L$1,0))</f>
        <v>Business Support Group</v>
      </c>
    </row>
    <row r="421" spans="1:4" x14ac:dyDescent="0.25">
      <c r="A421" s="8">
        <v>420</v>
      </c>
      <c r="B421" s="7" t="s">
        <v>1715</v>
      </c>
      <c r="C421" t="str">
        <f>VLOOKUP($A421,'Maths Formulas'!A:L,3,0)</f>
        <v>Washington, D.C.</v>
      </c>
      <c r="D421" t="str">
        <f>INDEX('Maths Formulas'!$A:$L,MATCH('Reference Formula'!$A421,'Maths Formulas'!$A:$A,0),MATCH('Reference Formula'!D$1,'Maths Formulas'!$A$1:$L$1,0))</f>
        <v>Business Support Group</v>
      </c>
    </row>
    <row r="422" spans="1:4" x14ac:dyDescent="0.25">
      <c r="A422" s="8">
        <v>421</v>
      </c>
      <c r="B422" s="7" t="s">
        <v>1716</v>
      </c>
      <c r="C422" t="str">
        <f>VLOOKUP($A422,'Maths Formulas'!A:L,3,0)</f>
        <v>Washington, D.C.</v>
      </c>
      <c r="D422" t="str">
        <f>INDEX('Maths Formulas'!$A:$L,MATCH('Reference Formula'!$A422,'Maths Formulas'!$A:$A,0),MATCH('Reference Formula'!D$1,'Maths Formulas'!$A$1:$L$1,0))</f>
        <v>Business Support Group</v>
      </c>
    </row>
    <row r="423" spans="1:4" x14ac:dyDescent="0.25">
      <c r="A423" s="8">
        <v>422</v>
      </c>
      <c r="B423" s="7" t="s">
        <v>1717</v>
      </c>
      <c r="C423" t="str">
        <f>VLOOKUP($A423,'Maths Formulas'!A:L,3,0)</f>
        <v>New York</v>
      </c>
      <c r="D423" t="str">
        <f>INDEX('Maths Formulas'!$A:$L,MATCH('Reference Formula'!$A423,'Maths Formulas'!$A:$A,0),MATCH('Reference Formula'!D$1,'Maths Formulas'!$A$1:$L$1,0))</f>
        <v>Business Support Group</v>
      </c>
    </row>
    <row r="424" spans="1:4" x14ac:dyDescent="0.25">
      <c r="A424" s="8">
        <v>423</v>
      </c>
      <c r="B424" s="7" t="s">
        <v>1718</v>
      </c>
      <c r="C424" t="str">
        <f>VLOOKUP($A424,'Maths Formulas'!A:L,3,0)</f>
        <v>Illinois</v>
      </c>
      <c r="D424" t="str">
        <f>INDEX('Maths Formulas'!$A:$L,MATCH('Reference Formula'!$A424,'Maths Formulas'!$A:$A,0),MATCH('Reference Formula'!D$1,'Maths Formulas'!$A$1:$L$1,0))</f>
        <v>Business Support Group</v>
      </c>
    </row>
    <row r="425" spans="1:4" x14ac:dyDescent="0.25">
      <c r="A425" s="8">
        <v>424</v>
      </c>
      <c r="B425" s="7" t="s">
        <v>1719</v>
      </c>
      <c r="C425" t="str">
        <f>VLOOKUP($A425,'Maths Formulas'!A:L,3,0)</f>
        <v>New Jersey</v>
      </c>
      <c r="D425" t="str">
        <f>INDEX('Maths Formulas'!$A:$L,MATCH('Reference Formula'!$A425,'Maths Formulas'!$A:$A,0),MATCH('Reference Formula'!D$1,'Maths Formulas'!$A$1:$L$1,0))</f>
        <v>Business Support Group</v>
      </c>
    </row>
    <row r="426" spans="1:4" x14ac:dyDescent="0.25">
      <c r="A426" s="8">
        <v>425</v>
      </c>
      <c r="B426" s="7" t="s">
        <v>1720</v>
      </c>
      <c r="C426" t="str">
        <f>VLOOKUP($A426,'Maths Formulas'!A:L,3,0)</f>
        <v>London</v>
      </c>
      <c r="D426" t="str">
        <f>INDEX('Maths Formulas'!$A:$L,MATCH('Reference Formula'!$A426,'Maths Formulas'!$A:$A,0),MATCH('Reference Formula'!D$1,'Maths Formulas'!$A$1:$L$1,0))</f>
        <v>Business Support Group</v>
      </c>
    </row>
    <row r="427" spans="1:4" x14ac:dyDescent="0.25">
      <c r="A427" s="8">
        <v>426</v>
      </c>
      <c r="B427" s="7" t="s">
        <v>1721</v>
      </c>
      <c r="C427" t="str">
        <f>VLOOKUP($A427,'Maths Formulas'!A:L,3,0)</f>
        <v>Washington, D.C.</v>
      </c>
      <c r="D427" t="str">
        <f>INDEX('Maths Formulas'!$A:$L,MATCH('Reference Formula'!$A427,'Maths Formulas'!$A:$A,0),MATCH('Reference Formula'!D$1,'Maths Formulas'!$A$1:$L$1,0))</f>
        <v>Business Support Group</v>
      </c>
    </row>
    <row r="428" spans="1:4" x14ac:dyDescent="0.25">
      <c r="A428" s="8">
        <v>427</v>
      </c>
      <c r="B428" s="7" t="s">
        <v>1722</v>
      </c>
      <c r="C428" t="str">
        <f>VLOOKUP($A428,'Maths Formulas'!A:L,3,0)</f>
        <v>Illinois</v>
      </c>
      <c r="D428" t="str">
        <f>INDEX('Maths Formulas'!$A:$L,MATCH('Reference Formula'!$A428,'Maths Formulas'!$A:$A,0),MATCH('Reference Formula'!D$1,'Maths Formulas'!$A$1:$L$1,0))</f>
        <v>Business Support Group</v>
      </c>
    </row>
    <row r="429" spans="1:4" x14ac:dyDescent="0.25">
      <c r="A429" s="8">
        <v>428</v>
      </c>
      <c r="B429" s="7" t="s">
        <v>1723</v>
      </c>
      <c r="C429" t="str">
        <f>VLOOKUP($A429,'Maths Formulas'!A:L,3,0)</f>
        <v>New York</v>
      </c>
      <c r="D429" t="str">
        <f>INDEX('Maths Formulas'!$A:$L,MATCH('Reference Formula'!$A429,'Maths Formulas'!$A:$A,0),MATCH('Reference Formula'!D$1,'Maths Formulas'!$A$1:$L$1,0))</f>
        <v>Business Support Group</v>
      </c>
    </row>
    <row r="430" spans="1:4" x14ac:dyDescent="0.25">
      <c r="A430" s="8">
        <v>429</v>
      </c>
      <c r="B430" s="7" t="s">
        <v>1724</v>
      </c>
      <c r="C430" t="str">
        <f>VLOOKUP($A430,'Maths Formulas'!A:L,3,0)</f>
        <v>London</v>
      </c>
      <c r="D430" t="str">
        <f>INDEX('Maths Formulas'!$A:$L,MATCH('Reference Formula'!$A430,'Maths Formulas'!$A:$A,0),MATCH('Reference Formula'!D$1,'Maths Formulas'!$A$1:$L$1,0))</f>
        <v>Business Support Group</v>
      </c>
    </row>
    <row r="431" spans="1:4" x14ac:dyDescent="0.25">
      <c r="A431" s="8">
        <v>430</v>
      </c>
      <c r="B431" s="7" t="s">
        <v>1725</v>
      </c>
      <c r="C431" t="str">
        <f>VLOOKUP($A431,'Maths Formulas'!A:L,3,0)</f>
        <v>Washington, D.C.</v>
      </c>
      <c r="D431" t="str">
        <f>INDEX('Maths Formulas'!$A:$L,MATCH('Reference Formula'!$A431,'Maths Formulas'!$A:$A,0),MATCH('Reference Formula'!D$1,'Maths Formulas'!$A$1:$L$1,0))</f>
        <v>Business Support Group</v>
      </c>
    </row>
    <row r="432" spans="1:4" x14ac:dyDescent="0.25">
      <c r="A432" s="8">
        <v>431</v>
      </c>
      <c r="B432" s="7" t="s">
        <v>1726</v>
      </c>
      <c r="C432" t="str">
        <f>VLOOKUP($A432,'Maths Formulas'!A:L,3,0)</f>
        <v>Illinois</v>
      </c>
      <c r="D432" t="str">
        <f>INDEX('Maths Formulas'!$A:$L,MATCH('Reference Formula'!$A432,'Maths Formulas'!$A:$A,0),MATCH('Reference Formula'!D$1,'Maths Formulas'!$A$1:$L$1,0))</f>
        <v>Business Support Group</v>
      </c>
    </row>
    <row r="433" spans="1:4" x14ac:dyDescent="0.25">
      <c r="A433" s="8">
        <v>432</v>
      </c>
      <c r="B433" s="7" t="s">
        <v>1727</v>
      </c>
      <c r="C433" t="str">
        <f>VLOOKUP($A433,'Maths Formulas'!A:L,3,0)</f>
        <v>Sydney</v>
      </c>
      <c r="D433" t="str">
        <f>INDEX('Maths Formulas'!$A:$L,MATCH('Reference Formula'!$A433,'Maths Formulas'!$A:$A,0),MATCH('Reference Formula'!D$1,'Maths Formulas'!$A$1:$L$1,0))</f>
        <v>Business Support Group</v>
      </c>
    </row>
    <row r="434" spans="1:4" x14ac:dyDescent="0.25">
      <c r="A434" s="8">
        <v>433</v>
      </c>
      <c r="B434" s="7" t="s">
        <v>1728</v>
      </c>
      <c r="C434" t="str">
        <f>VLOOKUP($A434,'Maths Formulas'!A:L,3,0)</f>
        <v>New York</v>
      </c>
      <c r="D434" t="str">
        <f>INDEX('Maths Formulas'!$A:$L,MATCH('Reference Formula'!$A434,'Maths Formulas'!$A:$A,0),MATCH('Reference Formula'!D$1,'Maths Formulas'!$A$1:$L$1,0))</f>
        <v>Business Support Group</v>
      </c>
    </row>
    <row r="435" spans="1:4" x14ac:dyDescent="0.25">
      <c r="A435" s="8">
        <v>434</v>
      </c>
      <c r="B435" s="7" t="s">
        <v>1729</v>
      </c>
      <c r="C435" t="str">
        <f>VLOOKUP($A435,'Maths Formulas'!A:L,3,0)</f>
        <v>Tennessee</v>
      </c>
      <c r="D435" t="str">
        <f>INDEX('Maths Formulas'!$A:$L,MATCH('Reference Formula'!$A435,'Maths Formulas'!$A:$A,0),MATCH('Reference Formula'!D$1,'Maths Formulas'!$A$1:$L$1,0))</f>
        <v>Business Support Group</v>
      </c>
    </row>
    <row r="436" spans="1:4" x14ac:dyDescent="0.25">
      <c r="A436" s="8">
        <v>435</v>
      </c>
      <c r="B436" s="7" t="s">
        <v>1730</v>
      </c>
      <c r="C436" t="str">
        <f>VLOOKUP($A436,'Maths Formulas'!A:L,3,0)</f>
        <v>London</v>
      </c>
      <c r="D436" t="str">
        <f>INDEX('Maths Formulas'!$A:$L,MATCH('Reference Formula'!$A436,'Maths Formulas'!$A:$A,0),MATCH('Reference Formula'!D$1,'Maths Formulas'!$A$1:$L$1,0))</f>
        <v>Business Support Group</v>
      </c>
    </row>
    <row r="437" spans="1:4" x14ac:dyDescent="0.25">
      <c r="A437" s="8">
        <v>436</v>
      </c>
      <c r="B437" s="7" t="s">
        <v>1731</v>
      </c>
      <c r="C437" t="str">
        <f>VLOOKUP($A437,'Maths Formulas'!A:L,3,0)</f>
        <v>Illinois</v>
      </c>
      <c r="D437" t="str">
        <f>INDEX('Maths Formulas'!$A:$L,MATCH('Reference Formula'!$A437,'Maths Formulas'!$A:$A,0),MATCH('Reference Formula'!D$1,'Maths Formulas'!$A$1:$L$1,0))</f>
        <v>Business Support Group</v>
      </c>
    </row>
    <row r="438" spans="1:4" x14ac:dyDescent="0.25">
      <c r="A438" s="8">
        <v>437</v>
      </c>
      <c r="B438" s="7" t="s">
        <v>1732</v>
      </c>
      <c r="C438" t="str">
        <f>VLOOKUP($A438,'Maths Formulas'!A:L,3,0)</f>
        <v>Sydney</v>
      </c>
      <c r="D438" t="str">
        <f>INDEX('Maths Formulas'!$A:$L,MATCH('Reference Formula'!$A438,'Maths Formulas'!$A:$A,0),MATCH('Reference Formula'!D$1,'Maths Formulas'!$A$1:$L$1,0))</f>
        <v>Business Support Group</v>
      </c>
    </row>
    <row r="439" spans="1:4" x14ac:dyDescent="0.25">
      <c r="A439" s="8">
        <v>438</v>
      </c>
      <c r="B439" s="7" t="s">
        <v>1733</v>
      </c>
      <c r="C439" t="str">
        <f>VLOOKUP($A439,'Maths Formulas'!A:L,3,0)</f>
        <v>Madrid</v>
      </c>
      <c r="D439" t="str">
        <f>INDEX('Maths Formulas'!$A:$L,MATCH('Reference Formula'!$A439,'Maths Formulas'!$A:$A,0),MATCH('Reference Formula'!D$1,'Maths Formulas'!$A$1:$L$1,0))</f>
        <v>Business Support Group</v>
      </c>
    </row>
    <row r="440" spans="1:4" x14ac:dyDescent="0.25">
      <c r="A440" s="8">
        <v>439</v>
      </c>
      <c r="B440" s="7" t="s">
        <v>1734</v>
      </c>
      <c r="C440" t="str">
        <f>VLOOKUP($A440,'Maths Formulas'!A:L,3,0)</f>
        <v>Washington, D.C.</v>
      </c>
      <c r="D440" t="str">
        <f>INDEX('Maths Formulas'!$A:$L,MATCH('Reference Formula'!$A440,'Maths Formulas'!$A:$A,0),MATCH('Reference Formula'!D$1,'Maths Formulas'!$A$1:$L$1,0))</f>
        <v>Business Support Group</v>
      </c>
    </row>
    <row r="441" spans="1:4" x14ac:dyDescent="0.25">
      <c r="A441" s="8">
        <v>440</v>
      </c>
      <c r="B441" s="7" t="s">
        <v>1735</v>
      </c>
      <c r="C441" t="str">
        <f>VLOOKUP($A441,'Maths Formulas'!A:L,3,0)</f>
        <v>Washington, D.C.</v>
      </c>
      <c r="D441" t="str">
        <f>INDEX('Maths Formulas'!$A:$L,MATCH('Reference Formula'!$A441,'Maths Formulas'!$A:$A,0),MATCH('Reference Formula'!D$1,'Maths Formulas'!$A$1:$L$1,0))</f>
        <v>Business Support Group</v>
      </c>
    </row>
    <row r="442" spans="1:4" x14ac:dyDescent="0.25">
      <c r="A442" s="8">
        <v>441</v>
      </c>
      <c r="B442" s="7" t="s">
        <v>1736</v>
      </c>
      <c r="C442" t="str">
        <f>VLOOKUP($A442,'Maths Formulas'!A:L,3,0)</f>
        <v>Washington, D.C.</v>
      </c>
      <c r="D442" t="str">
        <f>INDEX('Maths Formulas'!$A:$L,MATCH('Reference Formula'!$A442,'Maths Formulas'!$A:$A,0),MATCH('Reference Formula'!D$1,'Maths Formulas'!$A$1:$L$1,0))</f>
        <v>Business Support Group</v>
      </c>
    </row>
    <row r="443" spans="1:4" x14ac:dyDescent="0.25">
      <c r="A443" s="8">
        <v>442</v>
      </c>
      <c r="B443" s="7" t="s">
        <v>1737</v>
      </c>
      <c r="C443" t="str">
        <f>VLOOKUP($A443,'Maths Formulas'!A:L,3,0)</f>
        <v>Washington, D.C.</v>
      </c>
      <c r="D443" t="str">
        <f>INDEX('Maths Formulas'!$A:$L,MATCH('Reference Formula'!$A443,'Maths Formulas'!$A:$A,0),MATCH('Reference Formula'!D$1,'Maths Formulas'!$A$1:$L$1,0))</f>
        <v>Business Support Group</v>
      </c>
    </row>
    <row r="444" spans="1:4" x14ac:dyDescent="0.25">
      <c r="A444" s="8">
        <v>443</v>
      </c>
      <c r="B444" s="7" t="s">
        <v>1738</v>
      </c>
      <c r="C444" t="str">
        <f>VLOOKUP($A444,'Maths Formulas'!A:L,3,0)</f>
        <v>Washington, D.C.</v>
      </c>
      <c r="D444" t="str">
        <f>INDEX('Maths Formulas'!$A:$L,MATCH('Reference Formula'!$A444,'Maths Formulas'!$A:$A,0),MATCH('Reference Formula'!D$1,'Maths Formulas'!$A$1:$L$1,0))</f>
        <v>Business Support Group</v>
      </c>
    </row>
    <row r="445" spans="1:4" x14ac:dyDescent="0.25">
      <c r="A445" s="8">
        <v>444</v>
      </c>
      <c r="B445" s="7" t="s">
        <v>1739</v>
      </c>
      <c r="C445" t="str">
        <f>VLOOKUP($A445,'Maths Formulas'!A:L,3,0)</f>
        <v>Washington, D.C.</v>
      </c>
      <c r="D445" t="str">
        <f>INDEX('Maths Formulas'!$A:$L,MATCH('Reference Formula'!$A445,'Maths Formulas'!$A:$A,0),MATCH('Reference Formula'!D$1,'Maths Formulas'!$A$1:$L$1,0))</f>
        <v>Business Support Group</v>
      </c>
    </row>
    <row r="446" spans="1:4" x14ac:dyDescent="0.25">
      <c r="A446" s="8">
        <v>445</v>
      </c>
      <c r="B446" s="7" t="s">
        <v>1740</v>
      </c>
      <c r="C446" t="str">
        <f>VLOOKUP($A446,'Maths Formulas'!A:L,3,0)</f>
        <v>Washington, D.C.</v>
      </c>
      <c r="D446" t="str">
        <f>INDEX('Maths Formulas'!$A:$L,MATCH('Reference Formula'!$A446,'Maths Formulas'!$A:$A,0),MATCH('Reference Formula'!D$1,'Maths Formulas'!$A$1:$L$1,0))</f>
        <v>Business Support Group</v>
      </c>
    </row>
    <row r="447" spans="1:4" x14ac:dyDescent="0.25">
      <c r="A447" s="8">
        <v>446</v>
      </c>
      <c r="B447" s="7" t="s">
        <v>1741</v>
      </c>
      <c r="C447" t="str">
        <f>VLOOKUP($A447,'Maths Formulas'!A:L,3,0)</f>
        <v>Washington, D.C.</v>
      </c>
      <c r="D447" t="str">
        <f>INDEX('Maths Formulas'!$A:$L,MATCH('Reference Formula'!$A447,'Maths Formulas'!$A:$A,0),MATCH('Reference Formula'!D$1,'Maths Formulas'!$A$1:$L$1,0))</f>
        <v>Business Support Group</v>
      </c>
    </row>
    <row r="448" spans="1:4" x14ac:dyDescent="0.25">
      <c r="A448" s="8">
        <v>447</v>
      </c>
      <c r="B448" s="7" t="s">
        <v>1742</v>
      </c>
      <c r="C448" t="str">
        <f>VLOOKUP($A448,'Maths Formulas'!A:L,3,0)</f>
        <v>Washington, D.C.</v>
      </c>
      <c r="D448" t="str">
        <f>INDEX('Maths Formulas'!$A:$L,MATCH('Reference Formula'!$A448,'Maths Formulas'!$A:$A,0),MATCH('Reference Formula'!D$1,'Maths Formulas'!$A$1:$L$1,0))</f>
        <v>Business Support Group</v>
      </c>
    </row>
    <row r="449" spans="1:4" x14ac:dyDescent="0.25">
      <c r="A449" s="8">
        <v>448</v>
      </c>
      <c r="B449" s="7" t="s">
        <v>1743</v>
      </c>
      <c r="C449" t="str">
        <f>VLOOKUP($A449,'Maths Formulas'!A:L,3,0)</f>
        <v>Washington, D.C.</v>
      </c>
      <c r="D449" t="str">
        <f>INDEX('Maths Formulas'!$A:$L,MATCH('Reference Formula'!$A449,'Maths Formulas'!$A:$A,0),MATCH('Reference Formula'!D$1,'Maths Formulas'!$A$1:$L$1,0))</f>
        <v>Business Support Group</v>
      </c>
    </row>
    <row r="450" spans="1:4" x14ac:dyDescent="0.25">
      <c r="A450" s="8">
        <v>449</v>
      </c>
      <c r="B450" s="7" t="s">
        <v>1744</v>
      </c>
      <c r="C450" t="str">
        <f>VLOOKUP($A450,'Maths Formulas'!A:L,3,0)</f>
        <v>Washington, D.C.</v>
      </c>
      <c r="D450" t="str">
        <f>INDEX('Maths Formulas'!$A:$L,MATCH('Reference Formula'!$A450,'Maths Formulas'!$A:$A,0),MATCH('Reference Formula'!D$1,'Maths Formulas'!$A$1:$L$1,0))</f>
        <v>Business Support Group</v>
      </c>
    </row>
    <row r="451" spans="1:4" x14ac:dyDescent="0.25">
      <c r="A451" s="8">
        <v>450</v>
      </c>
      <c r="B451" s="7" t="s">
        <v>1745</v>
      </c>
      <c r="C451" t="str">
        <f>VLOOKUP($A451,'Maths Formulas'!A:L,3,0)</f>
        <v>Illinois</v>
      </c>
      <c r="D451" t="str">
        <f>INDEX('Maths Formulas'!$A:$L,MATCH('Reference Formula'!$A451,'Maths Formulas'!$A:$A,0),MATCH('Reference Formula'!D$1,'Maths Formulas'!$A$1:$L$1,0))</f>
        <v>Business Support Group</v>
      </c>
    </row>
    <row r="452" spans="1:4" x14ac:dyDescent="0.25">
      <c r="A452" s="8">
        <v>451</v>
      </c>
      <c r="B452" s="7" t="s">
        <v>1746</v>
      </c>
      <c r="C452" t="str">
        <f>VLOOKUP($A452,'Maths Formulas'!A:L,3,0)</f>
        <v>London</v>
      </c>
      <c r="D452" t="str">
        <f>INDEX('Maths Formulas'!$A:$L,MATCH('Reference Formula'!$A452,'Maths Formulas'!$A:$A,0),MATCH('Reference Formula'!D$1,'Maths Formulas'!$A$1:$L$1,0))</f>
        <v>Business Support Group</v>
      </c>
    </row>
    <row r="453" spans="1:4" x14ac:dyDescent="0.25">
      <c r="A453" s="8">
        <v>452</v>
      </c>
      <c r="B453" s="7" t="s">
        <v>1747</v>
      </c>
      <c r="C453" t="str">
        <f>VLOOKUP($A453,'Maths Formulas'!A:L,3,0)</f>
        <v>New Jersey</v>
      </c>
      <c r="D453" t="str">
        <f>INDEX('Maths Formulas'!$A:$L,MATCH('Reference Formula'!$A453,'Maths Formulas'!$A:$A,0),MATCH('Reference Formula'!D$1,'Maths Formulas'!$A$1:$L$1,0))</f>
        <v>Business Support Group</v>
      </c>
    </row>
    <row r="454" spans="1:4" x14ac:dyDescent="0.25">
      <c r="A454" s="8">
        <v>453</v>
      </c>
      <c r="B454" s="7" t="s">
        <v>1748</v>
      </c>
      <c r="C454" t="str">
        <f>VLOOKUP($A454,'Maths Formulas'!A:L,3,0)</f>
        <v>Madrid</v>
      </c>
      <c r="D454" t="str">
        <f>INDEX('Maths Formulas'!$A:$L,MATCH('Reference Formula'!$A454,'Maths Formulas'!$A:$A,0),MATCH('Reference Formula'!D$1,'Maths Formulas'!$A$1:$L$1,0))</f>
        <v>Business Support Group</v>
      </c>
    </row>
    <row r="455" spans="1:4" x14ac:dyDescent="0.25">
      <c r="A455" s="8">
        <v>454</v>
      </c>
      <c r="B455" s="7" t="s">
        <v>1749</v>
      </c>
      <c r="C455" t="str">
        <f>VLOOKUP($A455,'Maths Formulas'!A:L,3,0)</f>
        <v>London</v>
      </c>
      <c r="D455" t="str">
        <f>INDEX('Maths Formulas'!$A:$L,MATCH('Reference Formula'!$A455,'Maths Formulas'!$A:$A,0),MATCH('Reference Formula'!D$1,'Maths Formulas'!$A$1:$L$1,0))</f>
        <v>Business Support Group</v>
      </c>
    </row>
    <row r="456" spans="1:4" x14ac:dyDescent="0.25">
      <c r="A456" s="8">
        <v>455</v>
      </c>
      <c r="B456" s="7" t="s">
        <v>1750</v>
      </c>
      <c r="C456" t="str">
        <f>VLOOKUP($A456,'Maths Formulas'!A:L,3,0)</f>
        <v>Mississippi</v>
      </c>
      <c r="D456" t="str">
        <f>INDEX('Maths Formulas'!$A:$L,MATCH('Reference Formula'!$A456,'Maths Formulas'!$A:$A,0),MATCH('Reference Formula'!D$1,'Maths Formulas'!$A$1:$L$1,0))</f>
        <v>Business Support Group</v>
      </c>
    </row>
    <row r="457" spans="1:4" x14ac:dyDescent="0.25">
      <c r="A457" s="8">
        <v>456</v>
      </c>
      <c r="B457" s="7" t="s">
        <v>1751</v>
      </c>
      <c r="C457" t="str">
        <f>VLOOKUP($A457,'Maths Formulas'!A:L,3,0)</f>
        <v>New Jersey</v>
      </c>
      <c r="D457" t="str">
        <f>INDEX('Maths Formulas'!$A:$L,MATCH('Reference Formula'!$A457,'Maths Formulas'!$A:$A,0),MATCH('Reference Formula'!D$1,'Maths Formulas'!$A$1:$L$1,0))</f>
        <v>Business Support Group</v>
      </c>
    </row>
    <row r="458" spans="1:4" x14ac:dyDescent="0.25">
      <c r="A458" s="8">
        <v>457</v>
      </c>
      <c r="B458" s="7" t="s">
        <v>1752</v>
      </c>
      <c r="C458" t="str">
        <f>VLOOKUP($A458,'Maths Formulas'!A:L,3,0)</f>
        <v>Tennessee</v>
      </c>
      <c r="D458" t="str">
        <f>INDEX('Maths Formulas'!$A:$L,MATCH('Reference Formula'!$A458,'Maths Formulas'!$A:$A,0),MATCH('Reference Formula'!D$1,'Maths Formulas'!$A$1:$L$1,0))</f>
        <v>Business Support Group</v>
      </c>
    </row>
    <row r="459" spans="1:4" x14ac:dyDescent="0.25">
      <c r="A459" s="8">
        <v>458</v>
      </c>
      <c r="B459" s="7" t="s">
        <v>1753</v>
      </c>
      <c r="C459" t="str">
        <f>VLOOKUP($A459,'Maths Formulas'!A:L,3,0)</f>
        <v>New York</v>
      </c>
      <c r="D459" t="str">
        <f>INDEX('Maths Formulas'!$A:$L,MATCH('Reference Formula'!$A459,'Maths Formulas'!$A:$A,0),MATCH('Reference Formula'!D$1,'Maths Formulas'!$A$1:$L$1,0))</f>
        <v>Business Support Group</v>
      </c>
    </row>
    <row r="460" spans="1:4" x14ac:dyDescent="0.25">
      <c r="A460" s="8">
        <v>459</v>
      </c>
      <c r="B460" s="7" t="s">
        <v>1754</v>
      </c>
      <c r="C460" t="str">
        <f>VLOOKUP($A460,'Maths Formulas'!A:L,3,0)</f>
        <v>New Jersey</v>
      </c>
      <c r="D460" t="str">
        <f>INDEX('Maths Formulas'!$A:$L,MATCH('Reference Formula'!$A460,'Maths Formulas'!$A:$A,0),MATCH('Reference Formula'!D$1,'Maths Formulas'!$A$1:$L$1,0))</f>
        <v>Business Support Group</v>
      </c>
    </row>
    <row r="461" spans="1:4" x14ac:dyDescent="0.25">
      <c r="A461" s="8">
        <v>460</v>
      </c>
      <c r="B461" s="7" t="s">
        <v>1755</v>
      </c>
      <c r="C461" t="str">
        <f>VLOOKUP($A461,'Maths Formulas'!A:L,3,0)</f>
        <v>London</v>
      </c>
      <c r="D461" t="str">
        <f>INDEX('Maths Formulas'!$A:$L,MATCH('Reference Formula'!$A461,'Maths Formulas'!$A:$A,0),MATCH('Reference Formula'!D$1,'Maths Formulas'!$A$1:$L$1,0))</f>
        <v>Business Support Group</v>
      </c>
    </row>
    <row r="462" spans="1:4" x14ac:dyDescent="0.25">
      <c r="A462" s="8">
        <v>461</v>
      </c>
      <c r="B462" s="7" t="s">
        <v>1756</v>
      </c>
      <c r="C462" t="str">
        <f>VLOOKUP($A462,'Maths Formulas'!A:L,3,0)</f>
        <v>London</v>
      </c>
      <c r="D462" t="str">
        <f>INDEX('Maths Formulas'!$A:$L,MATCH('Reference Formula'!$A462,'Maths Formulas'!$A:$A,0),MATCH('Reference Formula'!D$1,'Maths Formulas'!$A$1:$L$1,0))</f>
        <v>Human Resources</v>
      </c>
    </row>
    <row r="463" spans="1:4" x14ac:dyDescent="0.25">
      <c r="A463" s="8">
        <v>462</v>
      </c>
      <c r="B463" s="7" t="s">
        <v>1757</v>
      </c>
      <c r="C463" t="str">
        <f>VLOOKUP($A463,'Maths Formulas'!A:L,3,0)</f>
        <v>Sydney</v>
      </c>
      <c r="D463" t="str">
        <f>INDEX('Maths Formulas'!$A:$L,MATCH('Reference Formula'!$A463,'Maths Formulas'!$A:$A,0),MATCH('Reference Formula'!D$1,'Maths Formulas'!$A$1:$L$1,0))</f>
        <v>Human Resources</v>
      </c>
    </row>
    <row r="464" spans="1:4" x14ac:dyDescent="0.25">
      <c r="A464" s="8">
        <v>463</v>
      </c>
      <c r="B464" s="7" t="s">
        <v>1758</v>
      </c>
      <c r="C464" t="str">
        <f>VLOOKUP($A464,'Maths Formulas'!A:L,3,0)</f>
        <v>London</v>
      </c>
      <c r="D464" t="str">
        <f>INDEX('Maths Formulas'!$A:$L,MATCH('Reference Formula'!$A464,'Maths Formulas'!$A:$A,0),MATCH('Reference Formula'!D$1,'Maths Formulas'!$A$1:$L$1,0))</f>
        <v>Human Resources</v>
      </c>
    </row>
    <row r="465" spans="1:4" x14ac:dyDescent="0.25">
      <c r="A465" s="8">
        <v>464</v>
      </c>
      <c r="B465" s="7" t="s">
        <v>1759</v>
      </c>
      <c r="C465" t="str">
        <f>VLOOKUP($A465,'Maths Formulas'!A:L,3,0)</f>
        <v>London</v>
      </c>
      <c r="D465" t="str">
        <f>INDEX('Maths Formulas'!$A:$L,MATCH('Reference Formula'!$A465,'Maths Formulas'!$A:$A,0),MATCH('Reference Formula'!D$1,'Maths Formulas'!$A$1:$L$1,0))</f>
        <v>Human Resources</v>
      </c>
    </row>
    <row r="466" spans="1:4" x14ac:dyDescent="0.25">
      <c r="A466" s="8">
        <v>465</v>
      </c>
      <c r="B466" s="7" t="s">
        <v>1760</v>
      </c>
      <c r="C466" t="str">
        <f>VLOOKUP($A466,'Maths Formulas'!A:L,3,0)</f>
        <v>Illinois</v>
      </c>
      <c r="D466" t="str">
        <f>INDEX('Maths Formulas'!$A:$L,MATCH('Reference Formula'!$A466,'Maths Formulas'!$A:$A,0),MATCH('Reference Formula'!D$1,'Maths Formulas'!$A$1:$L$1,0))</f>
        <v>Human Resources</v>
      </c>
    </row>
    <row r="467" spans="1:4" x14ac:dyDescent="0.25">
      <c r="A467" s="8">
        <v>466</v>
      </c>
      <c r="B467" s="7" t="s">
        <v>1761</v>
      </c>
      <c r="C467" t="str">
        <f>VLOOKUP($A467,'Maths Formulas'!A:L,3,0)</f>
        <v>London</v>
      </c>
      <c r="D467" t="str">
        <f>INDEX('Maths Formulas'!$A:$L,MATCH('Reference Formula'!$A467,'Maths Formulas'!$A:$A,0),MATCH('Reference Formula'!D$1,'Maths Formulas'!$A$1:$L$1,0))</f>
        <v>Human Resources</v>
      </c>
    </row>
    <row r="468" spans="1:4" x14ac:dyDescent="0.25">
      <c r="A468" s="8">
        <v>467</v>
      </c>
      <c r="B468" s="7" t="s">
        <v>1762</v>
      </c>
      <c r="C468" t="str">
        <f>VLOOKUP($A468,'Maths Formulas'!A:L,3,0)</f>
        <v>Mississippi</v>
      </c>
      <c r="D468" t="str">
        <f>INDEX('Maths Formulas'!$A:$L,MATCH('Reference Formula'!$A468,'Maths Formulas'!$A:$A,0),MATCH('Reference Formula'!D$1,'Maths Formulas'!$A$1:$L$1,0))</f>
        <v>Human Resources</v>
      </c>
    </row>
    <row r="469" spans="1:4" x14ac:dyDescent="0.25">
      <c r="A469" s="8">
        <v>468</v>
      </c>
      <c r="B469" s="7" t="s">
        <v>1763</v>
      </c>
      <c r="C469" t="str">
        <f>VLOOKUP($A469,'Maths Formulas'!A:L,3,0)</f>
        <v>Mississippi</v>
      </c>
      <c r="D469" t="str">
        <f>INDEX('Maths Formulas'!$A:$L,MATCH('Reference Formula'!$A469,'Maths Formulas'!$A:$A,0),MATCH('Reference Formula'!D$1,'Maths Formulas'!$A$1:$L$1,0))</f>
        <v>Human Resources</v>
      </c>
    </row>
    <row r="470" spans="1:4" x14ac:dyDescent="0.25">
      <c r="A470" s="8">
        <v>469</v>
      </c>
      <c r="B470" s="7" t="s">
        <v>1764</v>
      </c>
      <c r="C470" t="str">
        <f>VLOOKUP($A470,'Maths Formulas'!A:L,3,0)</f>
        <v>Madrid</v>
      </c>
      <c r="D470" t="str">
        <f>INDEX('Maths Formulas'!$A:$L,MATCH('Reference Formula'!$A470,'Maths Formulas'!$A:$A,0),MATCH('Reference Formula'!D$1,'Maths Formulas'!$A$1:$L$1,0))</f>
        <v>Human Resources</v>
      </c>
    </row>
    <row r="471" spans="1:4" x14ac:dyDescent="0.25">
      <c r="A471" s="8">
        <v>470</v>
      </c>
      <c r="B471" s="7" t="s">
        <v>1765</v>
      </c>
      <c r="C471" t="str">
        <f>VLOOKUP($A471,'Maths Formulas'!A:L,3,0)</f>
        <v>Washington, D.C.</v>
      </c>
      <c r="D471" t="str">
        <f>INDEX('Maths Formulas'!$A:$L,MATCH('Reference Formula'!$A471,'Maths Formulas'!$A:$A,0),MATCH('Reference Formula'!D$1,'Maths Formulas'!$A$1:$L$1,0))</f>
        <v>Human Resources</v>
      </c>
    </row>
    <row r="472" spans="1:4" x14ac:dyDescent="0.25">
      <c r="A472" s="8">
        <v>471</v>
      </c>
      <c r="B472" s="7" t="s">
        <v>1766</v>
      </c>
      <c r="C472" t="str">
        <f>VLOOKUP($A472,'Maths Formulas'!A:L,3,0)</f>
        <v>Mississippi</v>
      </c>
      <c r="D472" t="str">
        <f>INDEX('Maths Formulas'!$A:$L,MATCH('Reference Formula'!$A472,'Maths Formulas'!$A:$A,0),MATCH('Reference Formula'!D$1,'Maths Formulas'!$A$1:$L$1,0))</f>
        <v>Human Resources</v>
      </c>
    </row>
    <row r="473" spans="1:4" x14ac:dyDescent="0.25">
      <c r="A473" s="8">
        <v>472</v>
      </c>
      <c r="B473" s="7" t="s">
        <v>1767</v>
      </c>
      <c r="C473" t="str">
        <f>VLOOKUP($A473,'Maths Formulas'!A:L,3,0)</f>
        <v>Sydney</v>
      </c>
      <c r="D473" t="str">
        <f>INDEX('Maths Formulas'!$A:$L,MATCH('Reference Formula'!$A473,'Maths Formulas'!$A:$A,0),MATCH('Reference Formula'!D$1,'Maths Formulas'!$A$1:$L$1,0))</f>
        <v>Human Resources</v>
      </c>
    </row>
    <row r="474" spans="1:4" x14ac:dyDescent="0.25">
      <c r="A474" s="8">
        <v>473</v>
      </c>
      <c r="B474" s="7" t="s">
        <v>1768</v>
      </c>
      <c r="C474" t="str">
        <f>VLOOKUP($A474,'Maths Formulas'!A:L,3,0)</f>
        <v>New Jersey</v>
      </c>
      <c r="D474" t="str">
        <f>INDEX('Maths Formulas'!$A:$L,MATCH('Reference Formula'!$A474,'Maths Formulas'!$A:$A,0),MATCH('Reference Formula'!D$1,'Maths Formulas'!$A$1:$L$1,0))</f>
        <v>Human Resources</v>
      </c>
    </row>
    <row r="475" spans="1:4" x14ac:dyDescent="0.25">
      <c r="A475" s="8">
        <v>474</v>
      </c>
      <c r="B475" s="7" t="s">
        <v>1769</v>
      </c>
      <c r="C475" t="str">
        <f>VLOOKUP($A475,'Maths Formulas'!A:L,3,0)</f>
        <v>Delhi</v>
      </c>
      <c r="D475" t="str">
        <f>INDEX('Maths Formulas'!$A:$L,MATCH('Reference Formula'!$A475,'Maths Formulas'!$A:$A,0),MATCH('Reference Formula'!D$1,'Maths Formulas'!$A$1:$L$1,0))</f>
        <v>Human Resources</v>
      </c>
    </row>
    <row r="476" spans="1:4" x14ac:dyDescent="0.25">
      <c r="A476" s="8">
        <v>475</v>
      </c>
      <c r="B476" s="7" t="s">
        <v>1770</v>
      </c>
      <c r="C476" t="str">
        <f>VLOOKUP($A476,'Maths Formulas'!A:L,3,0)</f>
        <v>Washington, D.C.</v>
      </c>
      <c r="D476" t="str">
        <f>INDEX('Maths Formulas'!$A:$L,MATCH('Reference Formula'!$A476,'Maths Formulas'!$A:$A,0),MATCH('Reference Formula'!D$1,'Maths Formulas'!$A$1:$L$1,0))</f>
        <v>Human Resources</v>
      </c>
    </row>
    <row r="477" spans="1:4" x14ac:dyDescent="0.25">
      <c r="A477" s="8">
        <v>476</v>
      </c>
      <c r="B477" s="7" t="s">
        <v>1771</v>
      </c>
      <c r="C477" t="str">
        <f>VLOOKUP($A477,'Maths Formulas'!A:L,3,0)</f>
        <v>Tennessee</v>
      </c>
      <c r="D477" t="str">
        <f>INDEX('Maths Formulas'!$A:$L,MATCH('Reference Formula'!$A477,'Maths Formulas'!$A:$A,0),MATCH('Reference Formula'!D$1,'Maths Formulas'!$A$1:$L$1,0))</f>
        <v>Human Resources</v>
      </c>
    </row>
    <row r="478" spans="1:4" x14ac:dyDescent="0.25">
      <c r="A478" s="8">
        <v>477</v>
      </c>
      <c r="B478" s="7" t="s">
        <v>1772</v>
      </c>
      <c r="C478" t="str">
        <f>VLOOKUP($A478,'Maths Formulas'!A:L,3,0)</f>
        <v>Sydney</v>
      </c>
      <c r="D478" t="str">
        <f>INDEX('Maths Formulas'!$A:$L,MATCH('Reference Formula'!$A478,'Maths Formulas'!$A:$A,0),MATCH('Reference Formula'!D$1,'Maths Formulas'!$A$1:$L$1,0))</f>
        <v>Finance</v>
      </c>
    </row>
    <row r="479" spans="1:4" x14ac:dyDescent="0.25">
      <c r="A479" s="8">
        <v>478</v>
      </c>
      <c r="B479" s="7" t="s">
        <v>1773</v>
      </c>
      <c r="C479" t="str">
        <f>VLOOKUP($A479,'Maths Formulas'!A:L,3,0)</f>
        <v>Sydney</v>
      </c>
      <c r="D479" t="str">
        <f>INDEX('Maths Formulas'!$A:$L,MATCH('Reference Formula'!$A479,'Maths Formulas'!$A:$A,0),MATCH('Reference Formula'!D$1,'Maths Formulas'!$A$1:$L$1,0))</f>
        <v>Finance</v>
      </c>
    </row>
    <row r="480" spans="1:4" x14ac:dyDescent="0.25">
      <c r="A480" s="8">
        <v>479</v>
      </c>
      <c r="B480" s="7" t="s">
        <v>1774</v>
      </c>
      <c r="C480" t="str">
        <f>VLOOKUP($A480,'Maths Formulas'!A:L,3,0)</f>
        <v>Washington, D.C.</v>
      </c>
      <c r="D480" t="str">
        <f>INDEX('Maths Formulas'!$A:$L,MATCH('Reference Formula'!$A480,'Maths Formulas'!$A:$A,0),MATCH('Reference Formula'!D$1,'Maths Formulas'!$A$1:$L$1,0))</f>
        <v>Finance</v>
      </c>
    </row>
    <row r="481" spans="1:4" x14ac:dyDescent="0.25">
      <c r="A481" s="8">
        <v>480</v>
      </c>
      <c r="B481" s="7" t="s">
        <v>1775</v>
      </c>
      <c r="C481" t="str">
        <f>VLOOKUP($A481,'Maths Formulas'!A:L,3,0)</f>
        <v>Washington, D.C.</v>
      </c>
      <c r="D481" t="str">
        <f>INDEX('Maths Formulas'!$A:$L,MATCH('Reference Formula'!$A481,'Maths Formulas'!$A:$A,0),MATCH('Reference Formula'!D$1,'Maths Formulas'!$A$1:$L$1,0))</f>
        <v>Finance</v>
      </c>
    </row>
    <row r="482" spans="1:4" x14ac:dyDescent="0.25">
      <c r="A482" s="8">
        <v>481</v>
      </c>
      <c r="B482" s="7" t="s">
        <v>1776</v>
      </c>
      <c r="C482" t="str">
        <f>VLOOKUP($A482,'Maths Formulas'!A:L,3,0)</f>
        <v>London</v>
      </c>
      <c r="D482" t="str">
        <f>INDEX('Maths Formulas'!$A:$L,MATCH('Reference Formula'!$A482,'Maths Formulas'!$A:$A,0),MATCH('Reference Formula'!D$1,'Maths Formulas'!$A$1:$L$1,0))</f>
        <v>Finance</v>
      </c>
    </row>
    <row r="483" spans="1:4" x14ac:dyDescent="0.25">
      <c r="A483" s="8">
        <v>482</v>
      </c>
      <c r="B483" s="7" t="s">
        <v>1777</v>
      </c>
      <c r="C483" t="str">
        <f>VLOOKUP($A483,'Maths Formulas'!A:L,3,0)</f>
        <v>Delhi</v>
      </c>
      <c r="D483" t="str">
        <f>INDEX('Maths Formulas'!$A:$L,MATCH('Reference Formula'!$A483,'Maths Formulas'!$A:$A,0),MATCH('Reference Formula'!D$1,'Maths Formulas'!$A$1:$L$1,0))</f>
        <v>Finance</v>
      </c>
    </row>
    <row r="484" spans="1:4" x14ac:dyDescent="0.25">
      <c r="A484" s="8">
        <v>483</v>
      </c>
      <c r="B484" s="7" t="s">
        <v>1778</v>
      </c>
      <c r="C484" t="str">
        <f>VLOOKUP($A484,'Maths Formulas'!A:L,3,0)</f>
        <v>Mississippi</v>
      </c>
      <c r="D484" t="str">
        <f>INDEX('Maths Formulas'!$A:$L,MATCH('Reference Formula'!$A484,'Maths Formulas'!$A:$A,0),MATCH('Reference Formula'!D$1,'Maths Formulas'!$A$1:$L$1,0))</f>
        <v>Finance</v>
      </c>
    </row>
    <row r="485" spans="1:4" x14ac:dyDescent="0.25">
      <c r="A485" s="8">
        <v>484</v>
      </c>
      <c r="B485" s="7" t="s">
        <v>1779</v>
      </c>
      <c r="C485" t="str">
        <f>VLOOKUP($A485,'Maths Formulas'!A:L,3,0)</f>
        <v>Sydney</v>
      </c>
      <c r="D485" t="str">
        <f>INDEX('Maths Formulas'!$A:$L,MATCH('Reference Formula'!$A485,'Maths Formulas'!$A:$A,0),MATCH('Reference Formula'!D$1,'Maths Formulas'!$A$1:$L$1,0))</f>
        <v>Finance</v>
      </c>
    </row>
    <row r="486" spans="1:4" x14ac:dyDescent="0.25">
      <c r="A486" s="8">
        <v>485</v>
      </c>
      <c r="B486" s="7" t="s">
        <v>1780</v>
      </c>
      <c r="C486" t="str">
        <f>VLOOKUP($A486,'Maths Formulas'!A:L,3,0)</f>
        <v>Delhi</v>
      </c>
      <c r="D486" t="str">
        <f>INDEX('Maths Formulas'!$A:$L,MATCH('Reference Formula'!$A486,'Maths Formulas'!$A:$A,0),MATCH('Reference Formula'!D$1,'Maths Formulas'!$A$1:$L$1,0))</f>
        <v>Finance</v>
      </c>
    </row>
    <row r="487" spans="1:4" x14ac:dyDescent="0.25">
      <c r="A487" s="8">
        <v>486</v>
      </c>
      <c r="B487" s="7" t="s">
        <v>1781</v>
      </c>
      <c r="C487" t="str">
        <f>VLOOKUP($A487,'Maths Formulas'!A:L,3,0)</f>
        <v>London</v>
      </c>
      <c r="D487" t="str">
        <f>INDEX('Maths Formulas'!$A:$L,MATCH('Reference Formula'!$A487,'Maths Formulas'!$A:$A,0),MATCH('Reference Formula'!D$1,'Maths Formulas'!$A$1:$L$1,0))</f>
        <v>Finance</v>
      </c>
    </row>
    <row r="488" spans="1:4" x14ac:dyDescent="0.25">
      <c r="A488" s="8">
        <v>487</v>
      </c>
      <c r="B488" s="7" t="s">
        <v>1782</v>
      </c>
      <c r="C488" t="str">
        <f>VLOOKUP($A488,'Maths Formulas'!A:L,3,0)</f>
        <v>Illinois</v>
      </c>
      <c r="D488" t="str">
        <f>INDEX('Maths Formulas'!$A:$L,MATCH('Reference Formula'!$A488,'Maths Formulas'!$A:$A,0),MATCH('Reference Formula'!D$1,'Maths Formulas'!$A$1:$L$1,0))</f>
        <v>Finance</v>
      </c>
    </row>
    <row r="489" spans="1:4" x14ac:dyDescent="0.25">
      <c r="A489" s="8">
        <v>488</v>
      </c>
      <c r="B489" s="7" t="s">
        <v>1783</v>
      </c>
      <c r="C489" t="str">
        <f>VLOOKUP($A489,'Maths Formulas'!A:L,3,0)</f>
        <v>Washington, D.C.</v>
      </c>
      <c r="D489" t="str">
        <f>INDEX('Maths Formulas'!$A:$L,MATCH('Reference Formula'!$A489,'Maths Formulas'!$A:$A,0),MATCH('Reference Formula'!D$1,'Maths Formulas'!$A$1:$L$1,0))</f>
        <v>Finance</v>
      </c>
    </row>
    <row r="490" spans="1:4" x14ac:dyDescent="0.25">
      <c r="A490" s="8">
        <v>489</v>
      </c>
      <c r="B490" s="7" t="s">
        <v>1784</v>
      </c>
      <c r="C490" t="str">
        <f>VLOOKUP($A490,'Maths Formulas'!A:L,3,0)</f>
        <v>Mississippi</v>
      </c>
      <c r="D490" t="str">
        <f>INDEX('Maths Formulas'!$A:$L,MATCH('Reference Formula'!$A490,'Maths Formulas'!$A:$A,0),MATCH('Reference Formula'!D$1,'Maths Formulas'!$A$1:$L$1,0))</f>
        <v>Finance</v>
      </c>
    </row>
    <row r="491" spans="1:4" x14ac:dyDescent="0.25">
      <c r="A491" s="8">
        <v>490</v>
      </c>
      <c r="B491" s="7" t="s">
        <v>1785</v>
      </c>
      <c r="C491" t="str">
        <f>VLOOKUP($A491,'Maths Formulas'!A:L,3,0)</f>
        <v>Sydney</v>
      </c>
      <c r="D491" t="str">
        <f>INDEX('Maths Formulas'!$A:$L,MATCH('Reference Formula'!$A491,'Maths Formulas'!$A:$A,0),MATCH('Reference Formula'!D$1,'Maths Formulas'!$A$1:$L$1,0))</f>
        <v>Finance</v>
      </c>
    </row>
    <row r="492" spans="1:4" x14ac:dyDescent="0.25">
      <c r="A492" s="8">
        <v>491</v>
      </c>
      <c r="B492" s="7" t="s">
        <v>1786</v>
      </c>
      <c r="C492" t="str">
        <f>VLOOKUP($A492,'Maths Formulas'!A:L,3,0)</f>
        <v>Washington, D.C.</v>
      </c>
      <c r="D492" t="str">
        <f>INDEX('Maths Formulas'!$A:$L,MATCH('Reference Formula'!$A492,'Maths Formulas'!$A:$A,0),MATCH('Reference Formula'!D$1,'Maths Formulas'!$A$1:$L$1,0))</f>
        <v>Finance</v>
      </c>
    </row>
    <row r="493" spans="1:4" x14ac:dyDescent="0.25">
      <c r="A493" s="8">
        <v>492</v>
      </c>
      <c r="B493" s="7" t="s">
        <v>1787</v>
      </c>
      <c r="C493" t="str">
        <f>VLOOKUP($A493,'Maths Formulas'!A:L,3,0)</f>
        <v>Tennessee</v>
      </c>
      <c r="D493" t="str">
        <f>INDEX('Maths Formulas'!$A:$L,MATCH('Reference Formula'!$A493,'Maths Formulas'!$A:$A,0),MATCH('Reference Formula'!D$1,'Maths Formulas'!$A$1:$L$1,0))</f>
        <v>Finance</v>
      </c>
    </row>
    <row r="494" spans="1:4" x14ac:dyDescent="0.25">
      <c r="A494" s="8">
        <v>493</v>
      </c>
      <c r="B494" s="7" t="s">
        <v>1788</v>
      </c>
      <c r="C494" t="str">
        <f>VLOOKUP($A494,'Maths Formulas'!A:L,3,0)</f>
        <v>Illinois</v>
      </c>
      <c r="D494" t="str">
        <f>INDEX('Maths Formulas'!$A:$L,MATCH('Reference Formula'!$A494,'Maths Formulas'!$A:$A,0),MATCH('Reference Formula'!D$1,'Maths Formulas'!$A$1:$L$1,0))</f>
        <v>Finance</v>
      </c>
    </row>
    <row r="495" spans="1:4" x14ac:dyDescent="0.25">
      <c r="A495" s="8">
        <v>494</v>
      </c>
      <c r="B495" s="7" t="s">
        <v>1789</v>
      </c>
      <c r="C495" t="str">
        <f>VLOOKUP($A495,'Maths Formulas'!A:L,3,0)</f>
        <v>Mississippi</v>
      </c>
      <c r="D495" t="str">
        <f>INDEX('Maths Formulas'!$A:$L,MATCH('Reference Formula'!$A495,'Maths Formulas'!$A:$A,0),MATCH('Reference Formula'!D$1,'Maths Formulas'!$A$1:$L$1,0))</f>
        <v>Finance</v>
      </c>
    </row>
    <row r="496" spans="1:4" x14ac:dyDescent="0.25">
      <c r="A496" s="8">
        <v>495</v>
      </c>
      <c r="B496" s="7" t="s">
        <v>1790</v>
      </c>
      <c r="C496" t="str">
        <f>VLOOKUP($A496,'Maths Formulas'!A:L,3,0)</f>
        <v>New Jersey</v>
      </c>
      <c r="D496" t="str">
        <f>INDEX('Maths Formulas'!$A:$L,MATCH('Reference Formula'!$A496,'Maths Formulas'!$A:$A,0),MATCH('Reference Formula'!D$1,'Maths Formulas'!$A$1:$L$1,0))</f>
        <v>Finance</v>
      </c>
    </row>
    <row r="497" spans="1:4" x14ac:dyDescent="0.25">
      <c r="A497" s="8">
        <v>496</v>
      </c>
      <c r="B497" s="7" t="s">
        <v>1791</v>
      </c>
      <c r="C497" t="str">
        <f>VLOOKUP($A497,'Maths Formulas'!A:L,3,0)</f>
        <v>Delhi</v>
      </c>
      <c r="D497" t="str">
        <f>INDEX('Maths Formulas'!$A:$L,MATCH('Reference Formula'!$A497,'Maths Formulas'!$A:$A,0),MATCH('Reference Formula'!D$1,'Maths Formulas'!$A$1:$L$1,0))</f>
        <v>Finance</v>
      </c>
    </row>
    <row r="498" spans="1:4" x14ac:dyDescent="0.25">
      <c r="A498" s="8">
        <v>497</v>
      </c>
      <c r="B498" s="7" t="s">
        <v>1792</v>
      </c>
      <c r="C498" t="str">
        <f>VLOOKUP($A498,'Maths Formulas'!A:L,3,0)</f>
        <v>Mississippi</v>
      </c>
      <c r="D498" t="str">
        <f>INDEX('Maths Formulas'!$A:$L,MATCH('Reference Formula'!$A498,'Maths Formulas'!$A:$A,0),MATCH('Reference Formula'!D$1,'Maths Formulas'!$A$1:$L$1,0))</f>
        <v>Finance</v>
      </c>
    </row>
    <row r="499" spans="1:4" x14ac:dyDescent="0.25">
      <c r="A499" s="8">
        <v>498</v>
      </c>
      <c r="B499" s="7" t="s">
        <v>1793</v>
      </c>
      <c r="C499" t="str">
        <f>VLOOKUP($A499,'Maths Formulas'!A:L,3,0)</f>
        <v>Tennessee</v>
      </c>
      <c r="D499" t="str">
        <f>INDEX('Maths Formulas'!$A:$L,MATCH('Reference Formula'!$A499,'Maths Formulas'!$A:$A,0),MATCH('Reference Formula'!D$1,'Maths Formulas'!$A$1:$L$1,0))</f>
        <v>Finance</v>
      </c>
    </row>
    <row r="500" spans="1:4" x14ac:dyDescent="0.25">
      <c r="A500" s="8">
        <v>499</v>
      </c>
      <c r="B500" s="7" t="s">
        <v>1794</v>
      </c>
      <c r="C500" t="str">
        <f>VLOOKUP($A500,'Maths Formulas'!A:L,3,0)</f>
        <v>Tennessee</v>
      </c>
      <c r="D500" t="str">
        <f>INDEX('Maths Formulas'!$A:$L,MATCH('Reference Formula'!$A500,'Maths Formulas'!$A:$A,0),MATCH('Reference Formula'!D$1,'Maths Formulas'!$A$1:$L$1,0))</f>
        <v>Finance</v>
      </c>
    </row>
    <row r="501" spans="1:4" x14ac:dyDescent="0.25">
      <c r="A501" s="8">
        <v>500</v>
      </c>
      <c r="B501" s="7" t="s">
        <v>1795</v>
      </c>
      <c r="C501" t="str">
        <f>VLOOKUP($A501,'Maths Formulas'!A:L,3,0)</f>
        <v>Delhi</v>
      </c>
      <c r="D501" t="str">
        <f>INDEX('Maths Formulas'!$A:$L,MATCH('Reference Formula'!$A501,'Maths Formulas'!$A:$A,0),MATCH('Reference Formula'!D$1,'Maths Formulas'!$A$1:$L$1,0))</f>
        <v>Finance</v>
      </c>
    </row>
    <row r="502" spans="1:4" x14ac:dyDescent="0.25">
      <c r="A502" s="8">
        <v>501</v>
      </c>
      <c r="B502" s="7" t="s">
        <v>1796</v>
      </c>
      <c r="C502" t="str">
        <f>VLOOKUP($A502,'Maths Formulas'!A:L,3,0)</f>
        <v>Sydney</v>
      </c>
      <c r="D502" t="str">
        <f>INDEX('Maths Formulas'!$A:$L,MATCH('Reference Formula'!$A502,'Maths Formulas'!$A:$A,0),MATCH('Reference Formula'!D$1,'Maths Formulas'!$A$1:$L$1,0))</f>
        <v>Finance</v>
      </c>
    </row>
    <row r="503" spans="1:4" x14ac:dyDescent="0.25">
      <c r="A503" s="8">
        <v>502</v>
      </c>
      <c r="B503" s="7" t="s">
        <v>1797</v>
      </c>
      <c r="C503" t="str">
        <f>VLOOKUP($A503,'Maths Formulas'!A:L,3,0)</f>
        <v>Washington, D.C.</v>
      </c>
      <c r="D503" t="str">
        <f>INDEX('Maths Formulas'!$A:$L,MATCH('Reference Formula'!$A503,'Maths Formulas'!$A:$A,0),MATCH('Reference Formula'!D$1,'Maths Formulas'!$A$1:$L$1,0))</f>
        <v>Finance</v>
      </c>
    </row>
    <row r="504" spans="1:4" x14ac:dyDescent="0.25">
      <c r="A504" s="8">
        <v>503</v>
      </c>
      <c r="B504" s="7" t="s">
        <v>1798</v>
      </c>
      <c r="C504" t="str">
        <f>VLOOKUP($A504,'Maths Formulas'!A:L,3,0)</f>
        <v>Madrid</v>
      </c>
      <c r="D504" t="str">
        <f>INDEX('Maths Formulas'!$A:$L,MATCH('Reference Formula'!$A504,'Maths Formulas'!$A:$A,0),MATCH('Reference Formula'!D$1,'Maths Formulas'!$A$1:$L$1,0))</f>
        <v>Finance</v>
      </c>
    </row>
    <row r="505" spans="1:4" x14ac:dyDescent="0.25">
      <c r="A505" s="8">
        <v>504</v>
      </c>
      <c r="B505" s="7" t="s">
        <v>1799</v>
      </c>
      <c r="C505" t="str">
        <f>VLOOKUP($A505,'Maths Formulas'!A:L,3,0)</f>
        <v>Madrid</v>
      </c>
      <c r="D505" t="str">
        <f>INDEX('Maths Formulas'!$A:$L,MATCH('Reference Formula'!$A505,'Maths Formulas'!$A:$A,0),MATCH('Reference Formula'!D$1,'Maths Formulas'!$A$1:$L$1,0))</f>
        <v>Finance</v>
      </c>
    </row>
    <row r="506" spans="1:4" x14ac:dyDescent="0.25">
      <c r="A506" s="8">
        <v>505</v>
      </c>
      <c r="B506" s="7" t="s">
        <v>1800</v>
      </c>
      <c r="C506" t="str">
        <f>VLOOKUP($A506,'Maths Formulas'!A:L,3,0)</f>
        <v>New York</v>
      </c>
      <c r="D506" t="str">
        <f>INDEX('Maths Formulas'!$A:$L,MATCH('Reference Formula'!$A506,'Maths Formulas'!$A:$A,0),MATCH('Reference Formula'!D$1,'Maths Formulas'!$A$1:$L$1,0))</f>
        <v>Finance</v>
      </c>
    </row>
    <row r="507" spans="1:4" x14ac:dyDescent="0.25">
      <c r="A507" s="8">
        <v>506</v>
      </c>
      <c r="B507" s="7" t="s">
        <v>1801</v>
      </c>
      <c r="C507" t="str">
        <f>VLOOKUP($A507,'Maths Formulas'!A:L,3,0)</f>
        <v>Illinois</v>
      </c>
      <c r="D507" t="str">
        <f>INDEX('Maths Formulas'!$A:$L,MATCH('Reference Formula'!$A507,'Maths Formulas'!$A:$A,0),MATCH('Reference Formula'!D$1,'Maths Formulas'!$A$1:$L$1,0))</f>
        <v>Finance</v>
      </c>
    </row>
    <row r="508" spans="1:4" x14ac:dyDescent="0.25">
      <c r="A508" s="8">
        <v>507</v>
      </c>
      <c r="B508" s="7" t="s">
        <v>1802</v>
      </c>
      <c r="C508" t="str">
        <f>VLOOKUP($A508,'Maths Formulas'!A:L,3,0)</f>
        <v>Mississippi</v>
      </c>
      <c r="D508" t="str">
        <f>INDEX('Maths Formulas'!$A:$L,MATCH('Reference Formula'!$A508,'Maths Formulas'!$A:$A,0),MATCH('Reference Formula'!D$1,'Maths Formulas'!$A$1:$L$1,0))</f>
        <v>Finance</v>
      </c>
    </row>
    <row r="509" spans="1:4" x14ac:dyDescent="0.25">
      <c r="A509" s="8">
        <v>508</v>
      </c>
      <c r="B509" s="7" t="s">
        <v>1803</v>
      </c>
      <c r="C509" t="str">
        <f>VLOOKUP($A509,'Maths Formulas'!A:L,3,0)</f>
        <v>Washington, D.C.</v>
      </c>
      <c r="D509" t="str">
        <f>INDEX('Maths Formulas'!$A:$L,MATCH('Reference Formula'!$A509,'Maths Formulas'!$A:$A,0),MATCH('Reference Formula'!D$1,'Maths Formulas'!$A$1:$L$1,0))</f>
        <v>Finance</v>
      </c>
    </row>
    <row r="510" spans="1:4" x14ac:dyDescent="0.25">
      <c r="A510" s="8">
        <v>509</v>
      </c>
      <c r="B510" s="7" t="s">
        <v>1804</v>
      </c>
      <c r="C510" t="str">
        <f>VLOOKUP($A510,'Maths Formulas'!A:L,3,0)</f>
        <v>Mississippi</v>
      </c>
      <c r="D510" t="str">
        <f>INDEX('Maths Formulas'!$A:$L,MATCH('Reference Formula'!$A510,'Maths Formulas'!$A:$A,0),MATCH('Reference Formula'!D$1,'Maths Formulas'!$A$1:$L$1,0))</f>
        <v>Finance</v>
      </c>
    </row>
    <row r="511" spans="1:4" x14ac:dyDescent="0.25">
      <c r="A511" s="8">
        <v>510</v>
      </c>
      <c r="B511" s="7" t="s">
        <v>1805</v>
      </c>
      <c r="C511" t="str">
        <f>VLOOKUP($A511,'Maths Formulas'!A:L,3,0)</f>
        <v>Sydney</v>
      </c>
      <c r="D511" t="str">
        <f>INDEX('Maths Formulas'!$A:$L,MATCH('Reference Formula'!$A511,'Maths Formulas'!$A:$A,0),MATCH('Reference Formula'!D$1,'Maths Formulas'!$A$1:$L$1,0))</f>
        <v>Finance</v>
      </c>
    </row>
    <row r="512" spans="1:4" x14ac:dyDescent="0.25">
      <c r="A512" s="8">
        <v>511</v>
      </c>
      <c r="B512" s="7" t="s">
        <v>1806</v>
      </c>
      <c r="C512" t="str">
        <f>VLOOKUP($A512,'Maths Formulas'!A:L,3,0)</f>
        <v>Sydney</v>
      </c>
      <c r="D512" t="str">
        <f>INDEX('Maths Formulas'!$A:$L,MATCH('Reference Formula'!$A512,'Maths Formulas'!$A:$A,0),MATCH('Reference Formula'!D$1,'Maths Formulas'!$A$1:$L$1,0))</f>
        <v>Finance</v>
      </c>
    </row>
    <row r="513" spans="1:4" x14ac:dyDescent="0.25">
      <c r="A513" s="8">
        <v>512</v>
      </c>
      <c r="B513" s="7" t="s">
        <v>1807</v>
      </c>
      <c r="C513" t="str">
        <f>VLOOKUP($A513,'Maths Formulas'!A:L,3,0)</f>
        <v>Washington, D.C.</v>
      </c>
      <c r="D513" t="str">
        <f>INDEX('Maths Formulas'!$A:$L,MATCH('Reference Formula'!$A513,'Maths Formulas'!$A:$A,0),MATCH('Reference Formula'!D$1,'Maths Formulas'!$A$1:$L$1,0))</f>
        <v>Finance</v>
      </c>
    </row>
    <row r="514" spans="1:4" x14ac:dyDescent="0.25">
      <c r="A514" s="8">
        <v>513</v>
      </c>
      <c r="B514" s="7" t="s">
        <v>1808</v>
      </c>
      <c r="C514" t="str">
        <f>VLOOKUP($A514,'Maths Formulas'!A:L,3,0)</f>
        <v>Sydney</v>
      </c>
      <c r="D514" t="str">
        <f>INDEX('Maths Formulas'!$A:$L,MATCH('Reference Formula'!$A514,'Maths Formulas'!$A:$A,0),MATCH('Reference Formula'!D$1,'Maths Formulas'!$A$1:$L$1,0))</f>
        <v>Finance</v>
      </c>
    </row>
    <row r="515" spans="1:4" x14ac:dyDescent="0.25">
      <c r="A515" s="8">
        <v>514</v>
      </c>
      <c r="B515" s="7" t="s">
        <v>1809</v>
      </c>
      <c r="C515" t="str">
        <f>VLOOKUP($A515,'Maths Formulas'!A:L,3,0)</f>
        <v>Illinois</v>
      </c>
      <c r="D515" t="str">
        <f>INDEX('Maths Formulas'!$A:$L,MATCH('Reference Formula'!$A515,'Maths Formulas'!$A:$A,0),MATCH('Reference Formula'!D$1,'Maths Formulas'!$A$1:$L$1,0))</f>
        <v>Finance</v>
      </c>
    </row>
    <row r="516" spans="1:4" x14ac:dyDescent="0.25">
      <c r="A516" s="8">
        <v>515</v>
      </c>
      <c r="B516" s="7" t="s">
        <v>1810</v>
      </c>
      <c r="C516" t="str">
        <f>VLOOKUP($A516,'Maths Formulas'!A:L,3,0)</f>
        <v>New Jersey</v>
      </c>
      <c r="D516" t="str">
        <f>INDEX('Maths Formulas'!$A:$L,MATCH('Reference Formula'!$A516,'Maths Formulas'!$A:$A,0),MATCH('Reference Formula'!D$1,'Maths Formulas'!$A$1:$L$1,0))</f>
        <v>Finance</v>
      </c>
    </row>
    <row r="517" spans="1:4" x14ac:dyDescent="0.25">
      <c r="A517" s="8">
        <v>516</v>
      </c>
      <c r="B517" s="7" t="s">
        <v>1811</v>
      </c>
      <c r="C517" t="str">
        <f>VLOOKUP($A517,'Maths Formulas'!A:L,3,0)</f>
        <v>New York</v>
      </c>
      <c r="D517" t="str">
        <f>INDEX('Maths Formulas'!$A:$L,MATCH('Reference Formula'!$A517,'Maths Formulas'!$A:$A,0),MATCH('Reference Formula'!D$1,'Maths Formulas'!$A$1:$L$1,0))</f>
        <v>Finance</v>
      </c>
    </row>
    <row r="518" spans="1:4" x14ac:dyDescent="0.25">
      <c r="A518" s="8">
        <v>517</v>
      </c>
      <c r="B518" s="7" t="s">
        <v>1812</v>
      </c>
      <c r="C518" t="str">
        <f>VLOOKUP($A518,'Maths Formulas'!A:L,3,0)</f>
        <v>Tennessee</v>
      </c>
      <c r="D518" t="str">
        <f>INDEX('Maths Formulas'!$A:$L,MATCH('Reference Formula'!$A518,'Maths Formulas'!$A:$A,0),MATCH('Reference Formula'!D$1,'Maths Formulas'!$A$1:$L$1,0))</f>
        <v>Finance</v>
      </c>
    </row>
    <row r="519" spans="1:4" x14ac:dyDescent="0.25">
      <c r="A519" s="8">
        <v>518</v>
      </c>
      <c r="B519" s="7" t="s">
        <v>1813</v>
      </c>
      <c r="C519" t="str">
        <f>VLOOKUP($A519,'Maths Formulas'!A:L,3,0)</f>
        <v>New Jersey</v>
      </c>
      <c r="D519" t="str">
        <f>INDEX('Maths Formulas'!$A:$L,MATCH('Reference Formula'!$A519,'Maths Formulas'!$A:$A,0),MATCH('Reference Formula'!D$1,'Maths Formulas'!$A$1:$L$1,0))</f>
        <v>Finance</v>
      </c>
    </row>
    <row r="520" spans="1:4" x14ac:dyDescent="0.25">
      <c r="A520" s="8">
        <v>519</v>
      </c>
      <c r="B520" s="7" t="s">
        <v>1814</v>
      </c>
      <c r="C520" t="str">
        <f>VLOOKUP($A520,'Maths Formulas'!A:L,3,0)</f>
        <v>New Jersey</v>
      </c>
      <c r="D520" t="str">
        <f>INDEX('Maths Formulas'!$A:$L,MATCH('Reference Formula'!$A520,'Maths Formulas'!$A:$A,0),MATCH('Reference Formula'!D$1,'Maths Formulas'!$A$1:$L$1,0))</f>
        <v>Finance</v>
      </c>
    </row>
    <row r="521" spans="1:4" x14ac:dyDescent="0.25">
      <c r="A521" s="8">
        <v>520</v>
      </c>
      <c r="B521" s="7" t="s">
        <v>1815</v>
      </c>
      <c r="C521" t="str">
        <f>VLOOKUP($A521,'Maths Formulas'!A:L,3,0)</f>
        <v>Tennessee</v>
      </c>
      <c r="D521" t="str">
        <f>INDEX('Maths Formulas'!$A:$L,MATCH('Reference Formula'!$A521,'Maths Formulas'!$A:$A,0),MATCH('Reference Formula'!D$1,'Maths Formulas'!$A$1:$L$1,0))</f>
        <v>Finance</v>
      </c>
    </row>
    <row r="522" spans="1:4" x14ac:dyDescent="0.25">
      <c r="A522" s="8">
        <v>521</v>
      </c>
      <c r="B522" s="7" t="s">
        <v>1816</v>
      </c>
      <c r="C522" t="str">
        <f>VLOOKUP($A522,'Maths Formulas'!A:L,3,0)</f>
        <v>New York</v>
      </c>
      <c r="D522" t="str">
        <f>INDEX('Maths Formulas'!$A:$L,MATCH('Reference Formula'!$A522,'Maths Formulas'!$A:$A,0),MATCH('Reference Formula'!D$1,'Maths Formulas'!$A$1:$L$1,0))</f>
        <v>Finance</v>
      </c>
    </row>
    <row r="523" spans="1:4" x14ac:dyDescent="0.25">
      <c r="A523" s="8">
        <v>522</v>
      </c>
      <c r="B523" s="7" t="s">
        <v>1817</v>
      </c>
      <c r="C523" t="str">
        <f>VLOOKUP($A523,'Maths Formulas'!A:L,3,0)</f>
        <v>New Jersey</v>
      </c>
      <c r="D523" t="str">
        <f>INDEX('Maths Formulas'!$A:$L,MATCH('Reference Formula'!$A523,'Maths Formulas'!$A:$A,0),MATCH('Reference Formula'!D$1,'Maths Formulas'!$A$1:$L$1,0))</f>
        <v>Finance</v>
      </c>
    </row>
    <row r="524" spans="1:4" x14ac:dyDescent="0.25">
      <c r="A524" s="8">
        <v>523</v>
      </c>
      <c r="B524" s="7" t="s">
        <v>1818</v>
      </c>
      <c r="C524" t="str">
        <f>VLOOKUP($A524,'Maths Formulas'!A:L,3,0)</f>
        <v>Delhi</v>
      </c>
      <c r="D524" t="str">
        <f>INDEX('Maths Formulas'!$A:$L,MATCH('Reference Formula'!$A524,'Maths Formulas'!$A:$A,0),MATCH('Reference Formula'!D$1,'Maths Formulas'!$A$1:$L$1,0))</f>
        <v>Finance</v>
      </c>
    </row>
    <row r="525" spans="1:4" x14ac:dyDescent="0.25">
      <c r="A525" s="8">
        <v>524</v>
      </c>
      <c r="B525" s="7" t="s">
        <v>1819</v>
      </c>
      <c r="C525" t="str">
        <f>VLOOKUP($A525,'Maths Formulas'!A:L,3,0)</f>
        <v>New Jersey</v>
      </c>
      <c r="D525" t="str">
        <f>INDEX('Maths Formulas'!$A:$L,MATCH('Reference Formula'!$A525,'Maths Formulas'!$A:$A,0),MATCH('Reference Formula'!D$1,'Maths Formulas'!$A$1:$L$1,0))</f>
        <v>Finance</v>
      </c>
    </row>
    <row r="526" spans="1:4" x14ac:dyDescent="0.25">
      <c r="A526" s="8">
        <v>525</v>
      </c>
      <c r="B526" s="7" t="s">
        <v>1820</v>
      </c>
      <c r="C526" t="str">
        <f>VLOOKUP($A526,'Maths Formulas'!A:L,3,0)</f>
        <v>New York</v>
      </c>
      <c r="D526" t="str">
        <f>INDEX('Maths Formulas'!$A:$L,MATCH('Reference Formula'!$A526,'Maths Formulas'!$A:$A,0),MATCH('Reference Formula'!D$1,'Maths Formulas'!$A$1:$L$1,0))</f>
        <v>Finance</v>
      </c>
    </row>
    <row r="527" spans="1:4" x14ac:dyDescent="0.25">
      <c r="A527" s="8">
        <v>526</v>
      </c>
      <c r="B527" s="7" t="s">
        <v>1821</v>
      </c>
      <c r="C527" t="str">
        <f>VLOOKUP($A527,'Maths Formulas'!A:L,3,0)</f>
        <v>Illinois</v>
      </c>
      <c r="D527" t="str">
        <f>INDEX('Maths Formulas'!$A:$L,MATCH('Reference Formula'!$A527,'Maths Formulas'!$A:$A,0),MATCH('Reference Formula'!D$1,'Maths Formulas'!$A$1:$L$1,0))</f>
        <v>Finance</v>
      </c>
    </row>
    <row r="528" spans="1:4" x14ac:dyDescent="0.25">
      <c r="A528" s="8">
        <v>527</v>
      </c>
      <c r="B528" s="7" t="s">
        <v>1822</v>
      </c>
      <c r="C528" t="str">
        <f>VLOOKUP($A528,'Maths Formulas'!A:L,3,0)</f>
        <v>Washington, D.C.</v>
      </c>
      <c r="D528" t="str">
        <f>INDEX('Maths Formulas'!$A:$L,MATCH('Reference Formula'!$A528,'Maths Formulas'!$A:$A,0),MATCH('Reference Formula'!D$1,'Maths Formulas'!$A$1:$L$1,0))</f>
        <v>Finance</v>
      </c>
    </row>
    <row r="529" spans="1:4" x14ac:dyDescent="0.25">
      <c r="A529" s="8">
        <v>528</v>
      </c>
      <c r="B529" s="7" t="s">
        <v>1823</v>
      </c>
      <c r="C529" t="str">
        <f>VLOOKUP($A529,'Maths Formulas'!A:L,3,0)</f>
        <v>London</v>
      </c>
      <c r="D529" t="str">
        <f>INDEX('Maths Formulas'!$A:$L,MATCH('Reference Formula'!$A529,'Maths Formulas'!$A:$A,0),MATCH('Reference Formula'!D$1,'Maths Formulas'!$A$1:$L$1,0))</f>
        <v>Finance</v>
      </c>
    </row>
    <row r="530" spans="1:4" x14ac:dyDescent="0.25">
      <c r="A530" s="8">
        <v>529</v>
      </c>
      <c r="B530" s="7" t="s">
        <v>1824</v>
      </c>
      <c r="C530" t="str">
        <f>VLOOKUP($A530,'Maths Formulas'!A:L,3,0)</f>
        <v>Washington, D.C.</v>
      </c>
      <c r="D530" t="str">
        <f>INDEX('Maths Formulas'!$A:$L,MATCH('Reference Formula'!$A530,'Maths Formulas'!$A:$A,0),MATCH('Reference Formula'!D$1,'Maths Formulas'!$A$1:$L$1,0))</f>
        <v>Finance</v>
      </c>
    </row>
    <row r="531" spans="1:4" x14ac:dyDescent="0.25">
      <c r="A531" s="8">
        <v>530</v>
      </c>
      <c r="B531" s="7" t="s">
        <v>1825</v>
      </c>
      <c r="C531" t="str">
        <f>VLOOKUP($A531,'Maths Formulas'!A:L,3,0)</f>
        <v>Sydney</v>
      </c>
      <c r="D531" t="str">
        <f>INDEX('Maths Formulas'!$A:$L,MATCH('Reference Formula'!$A531,'Maths Formulas'!$A:$A,0),MATCH('Reference Formula'!D$1,'Maths Formulas'!$A$1:$L$1,0))</f>
        <v>Finance</v>
      </c>
    </row>
    <row r="532" spans="1:4" x14ac:dyDescent="0.25">
      <c r="A532" s="8">
        <v>531</v>
      </c>
      <c r="B532" s="7" t="s">
        <v>1826</v>
      </c>
      <c r="C532" t="str">
        <f>VLOOKUP($A532,'Maths Formulas'!A:L,3,0)</f>
        <v>Mississippi</v>
      </c>
      <c r="D532" t="str">
        <f>INDEX('Maths Formulas'!$A:$L,MATCH('Reference Formula'!$A532,'Maths Formulas'!$A:$A,0),MATCH('Reference Formula'!D$1,'Maths Formulas'!$A$1:$L$1,0))</f>
        <v>Finance</v>
      </c>
    </row>
    <row r="533" spans="1:4" x14ac:dyDescent="0.25">
      <c r="A533" s="8">
        <v>532</v>
      </c>
      <c r="B533" s="7" t="s">
        <v>1827</v>
      </c>
      <c r="C533" t="str">
        <f>VLOOKUP($A533,'Maths Formulas'!A:L,3,0)</f>
        <v>Illinois</v>
      </c>
      <c r="D533" t="str">
        <f>INDEX('Maths Formulas'!$A:$L,MATCH('Reference Formula'!$A533,'Maths Formulas'!$A:$A,0),MATCH('Reference Formula'!D$1,'Maths Formulas'!$A$1:$L$1,0))</f>
        <v>Finance</v>
      </c>
    </row>
    <row r="534" spans="1:4" x14ac:dyDescent="0.25">
      <c r="A534" s="8">
        <v>533</v>
      </c>
      <c r="B534" s="7" t="s">
        <v>1828</v>
      </c>
      <c r="C534" t="str">
        <f>VLOOKUP($A534,'Maths Formulas'!A:L,3,0)</f>
        <v>London</v>
      </c>
      <c r="D534" t="str">
        <f>INDEX('Maths Formulas'!$A:$L,MATCH('Reference Formula'!$A534,'Maths Formulas'!$A:$A,0),MATCH('Reference Formula'!D$1,'Maths Formulas'!$A$1:$L$1,0))</f>
        <v>Finance</v>
      </c>
    </row>
    <row r="535" spans="1:4" x14ac:dyDescent="0.25">
      <c r="A535" s="8">
        <v>534</v>
      </c>
      <c r="B535" s="7" t="s">
        <v>1829</v>
      </c>
      <c r="C535" t="str">
        <f>VLOOKUP($A535,'Maths Formulas'!A:L,3,0)</f>
        <v>Washington, D.C.</v>
      </c>
      <c r="D535" t="str">
        <f>INDEX('Maths Formulas'!$A:$L,MATCH('Reference Formula'!$A535,'Maths Formulas'!$A:$A,0),MATCH('Reference Formula'!D$1,'Maths Formulas'!$A$1:$L$1,0))</f>
        <v>Finance</v>
      </c>
    </row>
    <row r="536" spans="1:4" x14ac:dyDescent="0.25">
      <c r="A536" s="8">
        <v>535</v>
      </c>
      <c r="B536" s="7" t="s">
        <v>1830</v>
      </c>
      <c r="C536" t="str">
        <f>VLOOKUP($A536,'Maths Formulas'!A:L,3,0)</f>
        <v>Tennessee</v>
      </c>
      <c r="D536" t="str">
        <f>INDEX('Maths Formulas'!$A:$L,MATCH('Reference Formula'!$A536,'Maths Formulas'!$A:$A,0),MATCH('Reference Formula'!D$1,'Maths Formulas'!$A$1:$L$1,0))</f>
        <v>Finance</v>
      </c>
    </row>
    <row r="537" spans="1:4" x14ac:dyDescent="0.25">
      <c r="A537" s="8">
        <v>536</v>
      </c>
      <c r="B537" s="7" t="s">
        <v>1831</v>
      </c>
      <c r="C537" t="str">
        <f>VLOOKUP($A537,'Maths Formulas'!A:L,3,0)</f>
        <v>Mississippi</v>
      </c>
      <c r="D537" t="str">
        <f>INDEX('Maths Formulas'!$A:$L,MATCH('Reference Formula'!$A537,'Maths Formulas'!$A:$A,0),MATCH('Reference Formula'!D$1,'Maths Formulas'!$A$1:$L$1,0))</f>
        <v>Finance</v>
      </c>
    </row>
    <row r="538" spans="1:4" x14ac:dyDescent="0.25">
      <c r="A538" s="8">
        <v>537</v>
      </c>
      <c r="B538" s="7" t="s">
        <v>1832</v>
      </c>
      <c r="C538" t="str">
        <f>VLOOKUP($A538,'Maths Formulas'!A:L,3,0)</f>
        <v>Illinois</v>
      </c>
      <c r="D538" t="str">
        <f>INDEX('Maths Formulas'!$A:$L,MATCH('Reference Formula'!$A538,'Maths Formulas'!$A:$A,0),MATCH('Reference Formula'!D$1,'Maths Formulas'!$A$1:$L$1,0))</f>
        <v>Finance</v>
      </c>
    </row>
    <row r="539" spans="1:4" x14ac:dyDescent="0.25">
      <c r="A539" s="8">
        <v>538</v>
      </c>
      <c r="B539" s="7" t="s">
        <v>1833</v>
      </c>
      <c r="C539" t="str">
        <f>VLOOKUP($A539,'Maths Formulas'!A:L,3,0)</f>
        <v>Delhi</v>
      </c>
      <c r="D539" t="str">
        <f>INDEX('Maths Formulas'!$A:$L,MATCH('Reference Formula'!$A539,'Maths Formulas'!$A:$A,0),MATCH('Reference Formula'!D$1,'Maths Formulas'!$A$1:$L$1,0))</f>
        <v>Finance</v>
      </c>
    </row>
    <row r="540" spans="1:4" x14ac:dyDescent="0.25">
      <c r="A540" s="8">
        <v>539</v>
      </c>
      <c r="B540" s="7" t="s">
        <v>1834</v>
      </c>
      <c r="C540" t="str">
        <f>VLOOKUP($A540,'Maths Formulas'!A:L,3,0)</f>
        <v>Mississippi</v>
      </c>
      <c r="D540" t="str">
        <f>INDEX('Maths Formulas'!$A:$L,MATCH('Reference Formula'!$A540,'Maths Formulas'!$A:$A,0),MATCH('Reference Formula'!D$1,'Maths Formulas'!$A$1:$L$1,0))</f>
        <v>Finance</v>
      </c>
    </row>
    <row r="541" spans="1:4" x14ac:dyDescent="0.25">
      <c r="A541" s="8">
        <v>540</v>
      </c>
      <c r="B541" s="7" t="s">
        <v>1835</v>
      </c>
      <c r="C541" t="str">
        <f>VLOOKUP($A541,'Maths Formulas'!A:L,3,0)</f>
        <v>Tennessee</v>
      </c>
      <c r="D541" t="str">
        <f>INDEX('Maths Formulas'!$A:$L,MATCH('Reference Formula'!$A541,'Maths Formulas'!$A:$A,0),MATCH('Reference Formula'!D$1,'Maths Formulas'!$A$1:$L$1,0))</f>
        <v>Finance</v>
      </c>
    </row>
    <row r="542" spans="1:4" x14ac:dyDescent="0.25">
      <c r="A542" s="8">
        <v>541</v>
      </c>
      <c r="B542" s="7" t="s">
        <v>1836</v>
      </c>
      <c r="C542" t="str">
        <f>VLOOKUP($A542,'Maths Formulas'!A:L,3,0)</f>
        <v>Sydney</v>
      </c>
      <c r="D542" t="str">
        <f>INDEX('Maths Formulas'!$A:$L,MATCH('Reference Formula'!$A542,'Maths Formulas'!$A:$A,0),MATCH('Reference Formula'!D$1,'Maths Formulas'!$A$1:$L$1,0))</f>
        <v>Finance</v>
      </c>
    </row>
    <row r="543" spans="1:4" x14ac:dyDescent="0.25">
      <c r="A543" s="8">
        <v>542</v>
      </c>
      <c r="B543" s="7" t="s">
        <v>1837</v>
      </c>
      <c r="C543" t="str">
        <f>VLOOKUP($A543,'Maths Formulas'!A:L,3,0)</f>
        <v>New York</v>
      </c>
      <c r="D543" t="str">
        <f>INDEX('Maths Formulas'!$A:$L,MATCH('Reference Formula'!$A543,'Maths Formulas'!$A:$A,0),MATCH('Reference Formula'!D$1,'Maths Formulas'!$A$1:$L$1,0))</f>
        <v>Finance</v>
      </c>
    </row>
    <row r="544" spans="1:4" x14ac:dyDescent="0.25">
      <c r="A544" s="8">
        <v>543</v>
      </c>
      <c r="B544" s="7" t="s">
        <v>1838</v>
      </c>
      <c r="C544" t="str">
        <f>VLOOKUP($A544,'Maths Formulas'!A:L,3,0)</f>
        <v>Tennessee</v>
      </c>
      <c r="D544" t="str">
        <f>INDEX('Maths Formulas'!$A:$L,MATCH('Reference Formula'!$A544,'Maths Formulas'!$A:$A,0),MATCH('Reference Formula'!D$1,'Maths Formulas'!$A$1:$L$1,0))</f>
        <v>Finance</v>
      </c>
    </row>
    <row r="545" spans="1:4" x14ac:dyDescent="0.25">
      <c r="A545" s="8">
        <v>544</v>
      </c>
      <c r="B545" s="7" t="s">
        <v>1839</v>
      </c>
      <c r="C545" t="str">
        <f>VLOOKUP($A545,'Maths Formulas'!A:L,3,0)</f>
        <v>New Jersey</v>
      </c>
      <c r="D545" t="str">
        <f>INDEX('Maths Formulas'!$A:$L,MATCH('Reference Formula'!$A545,'Maths Formulas'!$A:$A,0),MATCH('Reference Formula'!D$1,'Maths Formulas'!$A$1:$L$1,0))</f>
        <v>Finance</v>
      </c>
    </row>
    <row r="546" spans="1:4" x14ac:dyDescent="0.25">
      <c r="A546" s="8">
        <v>545</v>
      </c>
      <c r="B546" s="7" t="s">
        <v>1840</v>
      </c>
      <c r="C546" t="str">
        <f>VLOOKUP($A546,'Maths Formulas'!A:L,3,0)</f>
        <v>Mississippi</v>
      </c>
      <c r="D546" t="str">
        <f>INDEX('Maths Formulas'!$A:$L,MATCH('Reference Formula'!$A546,'Maths Formulas'!$A:$A,0),MATCH('Reference Formula'!D$1,'Maths Formulas'!$A$1:$L$1,0))</f>
        <v>Finance</v>
      </c>
    </row>
    <row r="547" spans="1:4" x14ac:dyDescent="0.25">
      <c r="A547" s="8">
        <v>546</v>
      </c>
      <c r="B547" s="7" t="s">
        <v>1841</v>
      </c>
      <c r="C547" t="str">
        <f>VLOOKUP($A547,'Maths Formulas'!A:L,3,0)</f>
        <v>New Jersey</v>
      </c>
      <c r="D547" t="str">
        <f>INDEX('Maths Formulas'!$A:$L,MATCH('Reference Formula'!$A547,'Maths Formulas'!$A:$A,0),MATCH('Reference Formula'!D$1,'Maths Formulas'!$A$1:$L$1,0))</f>
        <v>Finance</v>
      </c>
    </row>
    <row r="548" spans="1:4" x14ac:dyDescent="0.25">
      <c r="A548" s="8">
        <v>547</v>
      </c>
      <c r="B548" s="7" t="s">
        <v>1842</v>
      </c>
      <c r="C548" t="str">
        <f>VLOOKUP($A548,'Maths Formulas'!A:L,3,0)</f>
        <v>New York</v>
      </c>
      <c r="D548" t="str">
        <f>INDEX('Maths Formulas'!$A:$L,MATCH('Reference Formula'!$A548,'Maths Formulas'!$A:$A,0),MATCH('Reference Formula'!D$1,'Maths Formulas'!$A$1:$L$1,0))</f>
        <v>Finance</v>
      </c>
    </row>
    <row r="549" spans="1:4" x14ac:dyDescent="0.25">
      <c r="A549" s="8">
        <v>548</v>
      </c>
      <c r="B549" s="7" t="s">
        <v>1843</v>
      </c>
      <c r="C549" t="str">
        <f>VLOOKUP($A549,'Maths Formulas'!A:L,3,0)</f>
        <v>Mississippi</v>
      </c>
      <c r="D549" t="str">
        <f>INDEX('Maths Formulas'!$A:$L,MATCH('Reference Formula'!$A549,'Maths Formulas'!$A:$A,0),MATCH('Reference Formula'!D$1,'Maths Formulas'!$A$1:$L$1,0))</f>
        <v>Finance</v>
      </c>
    </row>
    <row r="550" spans="1:4" x14ac:dyDescent="0.25">
      <c r="A550" s="8">
        <v>549</v>
      </c>
      <c r="B550" s="7" t="s">
        <v>1844</v>
      </c>
      <c r="C550" t="str">
        <f>VLOOKUP($A550,'Maths Formulas'!A:L,3,0)</f>
        <v>London</v>
      </c>
      <c r="D550" t="str">
        <f>INDEX('Maths Formulas'!$A:$L,MATCH('Reference Formula'!$A550,'Maths Formulas'!$A:$A,0),MATCH('Reference Formula'!D$1,'Maths Formulas'!$A$1:$L$1,0))</f>
        <v>Finance</v>
      </c>
    </row>
    <row r="551" spans="1:4" x14ac:dyDescent="0.25">
      <c r="A551" s="8">
        <v>550</v>
      </c>
      <c r="B551" s="7" t="s">
        <v>1845</v>
      </c>
      <c r="C551" t="str">
        <f>VLOOKUP($A551,'Maths Formulas'!A:L,3,0)</f>
        <v>Tennessee</v>
      </c>
      <c r="D551" t="str">
        <f>INDEX('Maths Formulas'!$A:$L,MATCH('Reference Formula'!$A551,'Maths Formulas'!$A:$A,0),MATCH('Reference Formula'!D$1,'Maths Formulas'!$A$1:$L$1,0))</f>
        <v>Finance</v>
      </c>
    </row>
    <row r="552" spans="1:4" x14ac:dyDescent="0.25">
      <c r="A552" s="8">
        <v>551</v>
      </c>
      <c r="B552" s="7" t="s">
        <v>1846</v>
      </c>
      <c r="C552" t="str">
        <f>VLOOKUP($A552,'Maths Formulas'!A:L,3,0)</f>
        <v>Sydney</v>
      </c>
      <c r="D552" t="str">
        <f>INDEX('Maths Formulas'!$A:$L,MATCH('Reference Formula'!$A552,'Maths Formulas'!$A:$A,0),MATCH('Reference Formula'!D$1,'Maths Formulas'!$A$1:$L$1,0))</f>
        <v>Finance</v>
      </c>
    </row>
    <row r="553" spans="1:4" x14ac:dyDescent="0.25">
      <c r="A553" s="8">
        <v>552</v>
      </c>
      <c r="B553" s="7" t="s">
        <v>1847</v>
      </c>
      <c r="C553" t="str">
        <f>VLOOKUP($A553,'Maths Formulas'!A:L,3,0)</f>
        <v>Tennessee</v>
      </c>
      <c r="D553" t="str">
        <f>INDEX('Maths Formulas'!$A:$L,MATCH('Reference Formula'!$A553,'Maths Formulas'!$A:$A,0),MATCH('Reference Formula'!D$1,'Maths Formulas'!$A$1:$L$1,0))</f>
        <v>Finance</v>
      </c>
    </row>
    <row r="554" spans="1:4" x14ac:dyDescent="0.25">
      <c r="A554" s="8">
        <v>553</v>
      </c>
      <c r="B554" s="7" t="s">
        <v>1848</v>
      </c>
      <c r="C554" t="str">
        <f>VLOOKUP($A554,'Maths Formulas'!A:L,3,0)</f>
        <v>Illinois</v>
      </c>
      <c r="D554" t="str">
        <f>INDEX('Maths Formulas'!$A:$L,MATCH('Reference Formula'!$A554,'Maths Formulas'!$A:$A,0),MATCH('Reference Formula'!D$1,'Maths Formulas'!$A$1:$L$1,0))</f>
        <v>Finance</v>
      </c>
    </row>
    <row r="555" spans="1:4" x14ac:dyDescent="0.25">
      <c r="A555" s="8">
        <v>554</v>
      </c>
      <c r="B555" s="7" t="s">
        <v>1849</v>
      </c>
      <c r="C555" t="str">
        <f>VLOOKUP($A555,'Maths Formulas'!A:L,3,0)</f>
        <v>Mississippi</v>
      </c>
      <c r="D555" t="str">
        <f>INDEX('Maths Formulas'!$A:$L,MATCH('Reference Formula'!$A555,'Maths Formulas'!$A:$A,0),MATCH('Reference Formula'!D$1,'Maths Formulas'!$A$1:$L$1,0))</f>
        <v>Finance</v>
      </c>
    </row>
    <row r="556" spans="1:4" x14ac:dyDescent="0.25">
      <c r="A556" s="8">
        <v>555</v>
      </c>
      <c r="B556" s="7" t="s">
        <v>1850</v>
      </c>
      <c r="C556" t="str">
        <f>VLOOKUP($A556,'Maths Formulas'!A:L,3,0)</f>
        <v>Delhi</v>
      </c>
      <c r="D556" t="str">
        <f>INDEX('Maths Formulas'!$A:$L,MATCH('Reference Formula'!$A556,'Maths Formulas'!$A:$A,0),MATCH('Reference Formula'!D$1,'Maths Formulas'!$A$1:$L$1,0))</f>
        <v>Finance</v>
      </c>
    </row>
    <row r="557" spans="1:4" x14ac:dyDescent="0.25">
      <c r="A557" s="8">
        <v>556</v>
      </c>
      <c r="B557" s="7" t="s">
        <v>1851</v>
      </c>
      <c r="C557" t="str">
        <f>VLOOKUP($A557,'Maths Formulas'!A:L,3,0)</f>
        <v>Mississippi</v>
      </c>
      <c r="D557" t="str">
        <f>INDEX('Maths Formulas'!$A:$L,MATCH('Reference Formula'!$A557,'Maths Formulas'!$A:$A,0),MATCH('Reference Formula'!D$1,'Maths Formulas'!$A$1:$L$1,0))</f>
        <v>Finance</v>
      </c>
    </row>
    <row r="558" spans="1:4" x14ac:dyDescent="0.25">
      <c r="A558" s="8">
        <v>557</v>
      </c>
      <c r="B558" s="7" t="s">
        <v>1852</v>
      </c>
      <c r="C558" t="str">
        <f>VLOOKUP($A558,'Maths Formulas'!A:L,3,0)</f>
        <v>New Jersey</v>
      </c>
      <c r="D558" t="str">
        <f>INDEX('Maths Formulas'!$A:$L,MATCH('Reference Formula'!$A558,'Maths Formulas'!$A:$A,0),MATCH('Reference Formula'!D$1,'Maths Formulas'!$A$1:$L$1,0))</f>
        <v>Finance</v>
      </c>
    </row>
    <row r="559" spans="1:4" x14ac:dyDescent="0.25">
      <c r="A559" s="8">
        <v>558</v>
      </c>
      <c r="B559" s="7" t="s">
        <v>1853</v>
      </c>
      <c r="C559" t="str">
        <f>VLOOKUP($A559,'Maths Formulas'!A:L,3,0)</f>
        <v>New York</v>
      </c>
      <c r="D559" t="str">
        <f>INDEX('Maths Formulas'!$A:$L,MATCH('Reference Formula'!$A559,'Maths Formulas'!$A:$A,0),MATCH('Reference Formula'!D$1,'Maths Formulas'!$A$1:$L$1,0))</f>
        <v>Finance</v>
      </c>
    </row>
    <row r="560" spans="1:4" x14ac:dyDescent="0.25">
      <c r="A560" s="8">
        <v>559</v>
      </c>
      <c r="B560" s="7" t="s">
        <v>1854</v>
      </c>
      <c r="C560" t="str">
        <f>VLOOKUP($A560,'Maths Formulas'!A:L,3,0)</f>
        <v>Tennessee</v>
      </c>
      <c r="D560" t="str">
        <f>INDEX('Maths Formulas'!$A:$L,MATCH('Reference Formula'!$A560,'Maths Formulas'!$A:$A,0),MATCH('Reference Formula'!D$1,'Maths Formulas'!$A$1:$L$1,0))</f>
        <v>Finance</v>
      </c>
    </row>
    <row r="561" spans="1:4" x14ac:dyDescent="0.25">
      <c r="A561" s="8">
        <v>560</v>
      </c>
      <c r="B561" s="7" t="s">
        <v>1855</v>
      </c>
      <c r="C561" t="str">
        <f>VLOOKUP($A561,'Maths Formulas'!A:L,3,0)</f>
        <v>New Jersey</v>
      </c>
      <c r="D561" t="str">
        <f>INDEX('Maths Formulas'!$A:$L,MATCH('Reference Formula'!$A561,'Maths Formulas'!$A:$A,0),MATCH('Reference Formula'!D$1,'Maths Formulas'!$A$1:$L$1,0))</f>
        <v>Finance</v>
      </c>
    </row>
    <row r="562" spans="1:4" x14ac:dyDescent="0.25">
      <c r="A562" s="8">
        <v>561</v>
      </c>
      <c r="B562" s="7" t="s">
        <v>1856</v>
      </c>
      <c r="C562" t="str">
        <f>VLOOKUP($A562,'Maths Formulas'!A:L,3,0)</f>
        <v>Mississippi</v>
      </c>
      <c r="D562" t="str">
        <f>INDEX('Maths Formulas'!$A:$L,MATCH('Reference Formula'!$A562,'Maths Formulas'!$A:$A,0),MATCH('Reference Formula'!D$1,'Maths Formulas'!$A$1:$L$1,0))</f>
        <v>Finance</v>
      </c>
    </row>
    <row r="563" spans="1:4" x14ac:dyDescent="0.25">
      <c r="A563" s="8">
        <v>562</v>
      </c>
      <c r="B563" s="7" t="s">
        <v>1857</v>
      </c>
      <c r="C563" t="str">
        <f>VLOOKUP($A563,'Maths Formulas'!A:L,3,0)</f>
        <v>Illinois</v>
      </c>
      <c r="D563" t="str">
        <f>INDEX('Maths Formulas'!$A:$L,MATCH('Reference Formula'!$A563,'Maths Formulas'!$A:$A,0),MATCH('Reference Formula'!D$1,'Maths Formulas'!$A$1:$L$1,0))</f>
        <v>Finance</v>
      </c>
    </row>
    <row r="564" spans="1:4" x14ac:dyDescent="0.25">
      <c r="A564" s="8">
        <v>563</v>
      </c>
      <c r="B564" s="7" t="s">
        <v>1858</v>
      </c>
      <c r="C564" t="str">
        <f>VLOOKUP($A564,'Maths Formulas'!A:L,3,0)</f>
        <v>New Jersey</v>
      </c>
      <c r="D564" t="str">
        <f>INDEX('Maths Formulas'!$A:$L,MATCH('Reference Formula'!$A564,'Maths Formulas'!$A:$A,0),MATCH('Reference Formula'!D$1,'Maths Formulas'!$A$1:$L$1,0))</f>
        <v>Finance</v>
      </c>
    </row>
    <row r="565" spans="1:4" x14ac:dyDescent="0.25">
      <c r="A565" s="8">
        <v>564</v>
      </c>
      <c r="B565" s="7" t="s">
        <v>1859</v>
      </c>
      <c r="C565" t="str">
        <f>VLOOKUP($A565,'Maths Formulas'!A:L,3,0)</f>
        <v>New Jersey</v>
      </c>
      <c r="D565" t="str">
        <f>INDEX('Maths Formulas'!$A:$L,MATCH('Reference Formula'!$A565,'Maths Formulas'!$A:$A,0),MATCH('Reference Formula'!D$1,'Maths Formulas'!$A$1:$L$1,0))</f>
        <v>Finance</v>
      </c>
    </row>
    <row r="566" spans="1:4" x14ac:dyDescent="0.25">
      <c r="A566" s="8">
        <v>565</v>
      </c>
      <c r="B566" s="7" t="s">
        <v>1860</v>
      </c>
      <c r="C566" t="str">
        <f>VLOOKUP($A566,'Maths Formulas'!A:L,3,0)</f>
        <v>Sydney</v>
      </c>
      <c r="D566" t="str">
        <f>INDEX('Maths Formulas'!$A:$L,MATCH('Reference Formula'!$A566,'Maths Formulas'!$A:$A,0),MATCH('Reference Formula'!D$1,'Maths Formulas'!$A$1:$L$1,0))</f>
        <v>Research &amp; Quality Group</v>
      </c>
    </row>
    <row r="567" spans="1:4" x14ac:dyDescent="0.25">
      <c r="A567" s="8">
        <v>566</v>
      </c>
      <c r="B567" s="7" t="s">
        <v>1861</v>
      </c>
      <c r="C567" t="str">
        <f>VLOOKUP($A567,'Maths Formulas'!A:L,3,0)</f>
        <v>London</v>
      </c>
      <c r="D567" t="str">
        <f>INDEX('Maths Formulas'!$A:$L,MATCH('Reference Formula'!$A567,'Maths Formulas'!$A:$A,0),MATCH('Reference Formula'!D$1,'Maths Formulas'!$A$1:$L$1,0))</f>
        <v>Research &amp; Quality Group</v>
      </c>
    </row>
    <row r="568" spans="1:4" x14ac:dyDescent="0.25">
      <c r="A568" s="8">
        <v>567</v>
      </c>
      <c r="B568" s="7" t="s">
        <v>1862</v>
      </c>
      <c r="C568" t="str">
        <f>VLOOKUP($A568,'Maths Formulas'!A:L,3,0)</f>
        <v>Washington, D.C.</v>
      </c>
      <c r="D568" t="str">
        <f>INDEX('Maths Formulas'!$A:$L,MATCH('Reference Formula'!$A568,'Maths Formulas'!$A:$A,0),MATCH('Reference Formula'!D$1,'Maths Formulas'!$A$1:$L$1,0))</f>
        <v>Research &amp; Quality Group</v>
      </c>
    </row>
    <row r="569" spans="1:4" x14ac:dyDescent="0.25">
      <c r="A569" s="8">
        <v>568</v>
      </c>
      <c r="B569" s="7" t="s">
        <v>1863</v>
      </c>
      <c r="C569" t="str">
        <f>VLOOKUP($A569,'Maths Formulas'!A:L,3,0)</f>
        <v>New York</v>
      </c>
      <c r="D569" t="str">
        <f>INDEX('Maths Formulas'!$A:$L,MATCH('Reference Formula'!$A569,'Maths Formulas'!$A:$A,0),MATCH('Reference Formula'!D$1,'Maths Formulas'!$A$1:$L$1,0))</f>
        <v>Research &amp; Quality Group</v>
      </c>
    </row>
    <row r="570" spans="1:4" x14ac:dyDescent="0.25">
      <c r="A570" s="8">
        <v>569</v>
      </c>
      <c r="B570" s="7" t="s">
        <v>1864</v>
      </c>
      <c r="C570" t="str">
        <f>VLOOKUP($A570,'Maths Formulas'!A:L,3,0)</f>
        <v>New Jersey</v>
      </c>
      <c r="D570" t="str">
        <f>INDEX('Maths Formulas'!$A:$L,MATCH('Reference Formula'!$A570,'Maths Formulas'!$A:$A,0),MATCH('Reference Formula'!D$1,'Maths Formulas'!$A$1:$L$1,0))</f>
        <v>Research &amp; Quality Group</v>
      </c>
    </row>
    <row r="571" spans="1:4" x14ac:dyDescent="0.25">
      <c r="A571" s="8">
        <v>570</v>
      </c>
      <c r="B571" s="7" t="s">
        <v>1865</v>
      </c>
      <c r="C571" t="str">
        <f>VLOOKUP($A571,'Maths Formulas'!A:L,3,0)</f>
        <v>Madrid</v>
      </c>
      <c r="D571" t="str">
        <f>INDEX('Maths Formulas'!$A:$L,MATCH('Reference Formula'!$A571,'Maths Formulas'!$A:$A,0),MATCH('Reference Formula'!D$1,'Maths Formulas'!$A$1:$L$1,0))</f>
        <v>Research &amp; Quality Group</v>
      </c>
    </row>
    <row r="572" spans="1:4" x14ac:dyDescent="0.25">
      <c r="A572" s="8">
        <v>571</v>
      </c>
      <c r="B572" s="7" t="s">
        <v>1866</v>
      </c>
      <c r="C572" t="str">
        <f>VLOOKUP($A572,'Maths Formulas'!A:L,3,0)</f>
        <v>Washington, D.C.</v>
      </c>
      <c r="D572" t="str">
        <f>INDEX('Maths Formulas'!$A:$L,MATCH('Reference Formula'!$A572,'Maths Formulas'!$A:$A,0),MATCH('Reference Formula'!D$1,'Maths Formulas'!$A$1:$L$1,0))</f>
        <v>Research &amp; Quality Group</v>
      </c>
    </row>
    <row r="573" spans="1:4" x14ac:dyDescent="0.25">
      <c r="A573" s="8">
        <v>572</v>
      </c>
      <c r="B573" s="7" t="s">
        <v>1867</v>
      </c>
      <c r="C573" t="str">
        <f>VLOOKUP($A573,'Maths Formulas'!A:L,3,0)</f>
        <v>Illinois</v>
      </c>
      <c r="D573" t="str">
        <f>INDEX('Maths Formulas'!$A:$L,MATCH('Reference Formula'!$A573,'Maths Formulas'!$A:$A,0),MATCH('Reference Formula'!D$1,'Maths Formulas'!$A$1:$L$1,0))</f>
        <v>Research &amp; Quality Group</v>
      </c>
    </row>
    <row r="574" spans="1:4" x14ac:dyDescent="0.25">
      <c r="A574" s="8">
        <v>573</v>
      </c>
      <c r="B574" s="7" t="s">
        <v>1868</v>
      </c>
      <c r="C574" t="str">
        <f>VLOOKUP($A574,'Maths Formulas'!A:L,3,0)</f>
        <v>London</v>
      </c>
      <c r="D574" t="str">
        <f>INDEX('Maths Formulas'!$A:$L,MATCH('Reference Formula'!$A574,'Maths Formulas'!$A:$A,0),MATCH('Reference Formula'!D$1,'Maths Formulas'!$A$1:$L$1,0))</f>
        <v>Research &amp; Quality Group</v>
      </c>
    </row>
    <row r="575" spans="1:4" x14ac:dyDescent="0.25">
      <c r="A575" s="8">
        <v>574</v>
      </c>
      <c r="B575" s="7" t="s">
        <v>1869</v>
      </c>
      <c r="C575" t="str">
        <f>VLOOKUP($A575,'Maths Formulas'!A:L,3,0)</f>
        <v>New Jersey</v>
      </c>
      <c r="D575" t="str">
        <f>INDEX('Maths Formulas'!$A:$L,MATCH('Reference Formula'!$A575,'Maths Formulas'!$A:$A,0),MATCH('Reference Formula'!D$1,'Maths Formulas'!$A$1:$L$1,0))</f>
        <v>Research &amp; Quality Group</v>
      </c>
    </row>
    <row r="576" spans="1:4" x14ac:dyDescent="0.25">
      <c r="A576" s="8">
        <v>575</v>
      </c>
      <c r="B576" s="7" t="s">
        <v>1870</v>
      </c>
      <c r="C576" t="str">
        <f>VLOOKUP($A576,'Maths Formulas'!A:L,3,0)</f>
        <v>Tennessee</v>
      </c>
      <c r="D576" t="str">
        <f>INDEX('Maths Formulas'!$A:$L,MATCH('Reference Formula'!$A576,'Maths Formulas'!$A:$A,0),MATCH('Reference Formula'!D$1,'Maths Formulas'!$A$1:$L$1,0))</f>
        <v>Research &amp; Quality Group</v>
      </c>
    </row>
    <row r="577" spans="1:4" x14ac:dyDescent="0.25">
      <c r="A577" s="8">
        <v>576</v>
      </c>
      <c r="B577" s="7" t="s">
        <v>1871</v>
      </c>
      <c r="C577" t="str">
        <f>VLOOKUP($A577,'Maths Formulas'!A:L,3,0)</f>
        <v>Delhi</v>
      </c>
      <c r="D577" t="str">
        <f>INDEX('Maths Formulas'!$A:$L,MATCH('Reference Formula'!$A577,'Maths Formulas'!$A:$A,0),MATCH('Reference Formula'!D$1,'Maths Formulas'!$A$1:$L$1,0))</f>
        <v>Research &amp; Quality Group</v>
      </c>
    </row>
    <row r="578" spans="1:4" x14ac:dyDescent="0.25">
      <c r="A578" s="8">
        <v>577</v>
      </c>
      <c r="B578" s="7" t="s">
        <v>1872</v>
      </c>
      <c r="C578" t="str">
        <f>VLOOKUP($A578,'Maths Formulas'!A:L,3,0)</f>
        <v>Washington, D.C.</v>
      </c>
      <c r="D578" t="str">
        <f>INDEX('Maths Formulas'!$A:$L,MATCH('Reference Formula'!$A578,'Maths Formulas'!$A:$A,0),MATCH('Reference Formula'!D$1,'Maths Formulas'!$A$1:$L$1,0))</f>
        <v>Research &amp; Quality Group</v>
      </c>
    </row>
    <row r="579" spans="1:4" x14ac:dyDescent="0.25">
      <c r="A579" s="8">
        <v>578</v>
      </c>
      <c r="B579" s="7" t="s">
        <v>1873</v>
      </c>
      <c r="C579" t="str">
        <f>VLOOKUP($A579,'Maths Formulas'!A:L,3,0)</f>
        <v>Madrid</v>
      </c>
      <c r="D579" t="str">
        <f>INDEX('Maths Formulas'!$A:$L,MATCH('Reference Formula'!$A579,'Maths Formulas'!$A:$A,0),MATCH('Reference Formula'!D$1,'Maths Formulas'!$A$1:$L$1,0))</f>
        <v>Research &amp; Quality Group</v>
      </c>
    </row>
    <row r="580" spans="1:4" x14ac:dyDescent="0.25">
      <c r="A580" s="8">
        <v>579</v>
      </c>
      <c r="B580" s="7" t="s">
        <v>1874</v>
      </c>
      <c r="C580" t="str">
        <f>VLOOKUP($A580,'Maths Formulas'!A:L,3,0)</f>
        <v>Tennessee</v>
      </c>
      <c r="D580" t="str">
        <f>INDEX('Maths Formulas'!$A:$L,MATCH('Reference Formula'!$A580,'Maths Formulas'!$A:$A,0),MATCH('Reference Formula'!D$1,'Maths Formulas'!$A$1:$L$1,0))</f>
        <v>Research &amp; Quality Group</v>
      </c>
    </row>
    <row r="581" spans="1:4" x14ac:dyDescent="0.25">
      <c r="A581" s="8">
        <v>580</v>
      </c>
      <c r="B581" s="7" t="s">
        <v>1875</v>
      </c>
      <c r="C581" t="str">
        <f>VLOOKUP($A581,'Maths Formulas'!A:L,3,0)</f>
        <v>Tennessee</v>
      </c>
      <c r="D581" t="str">
        <f>INDEX('Maths Formulas'!$A:$L,MATCH('Reference Formula'!$A581,'Maths Formulas'!$A:$A,0),MATCH('Reference Formula'!D$1,'Maths Formulas'!$A$1:$L$1,0))</f>
        <v>Research &amp; Quality Group</v>
      </c>
    </row>
    <row r="582" spans="1:4" x14ac:dyDescent="0.25">
      <c r="A582" s="8">
        <v>581</v>
      </c>
      <c r="B582" s="7" t="s">
        <v>1876</v>
      </c>
      <c r="C582" t="str">
        <f>VLOOKUP($A582,'Maths Formulas'!A:L,3,0)</f>
        <v>Sydney</v>
      </c>
      <c r="D582" t="str">
        <f>INDEX('Maths Formulas'!$A:$L,MATCH('Reference Formula'!$A582,'Maths Formulas'!$A:$A,0),MATCH('Reference Formula'!D$1,'Maths Formulas'!$A$1:$L$1,0))</f>
        <v>Research &amp; Quality Group</v>
      </c>
    </row>
    <row r="583" spans="1:4" x14ac:dyDescent="0.25">
      <c r="A583" s="8">
        <v>582</v>
      </c>
      <c r="B583" s="7" t="s">
        <v>1877</v>
      </c>
      <c r="C583" t="str">
        <f>VLOOKUP($A583,'Maths Formulas'!A:L,3,0)</f>
        <v>Illinois</v>
      </c>
      <c r="D583" t="str">
        <f>INDEX('Maths Formulas'!$A:$L,MATCH('Reference Formula'!$A583,'Maths Formulas'!$A:$A,0),MATCH('Reference Formula'!D$1,'Maths Formulas'!$A$1:$L$1,0))</f>
        <v>Research &amp; Quality Group</v>
      </c>
    </row>
    <row r="584" spans="1:4" x14ac:dyDescent="0.25">
      <c r="A584" s="8">
        <v>583</v>
      </c>
      <c r="B584" s="7" t="s">
        <v>1878</v>
      </c>
      <c r="C584" t="str">
        <f>VLOOKUP($A584,'Maths Formulas'!A:L,3,0)</f>
        <v>New York</v>
      </c>
      <c r="D584" t="str">
        <f>INDEX('Maths Formulas'!$A:$L,MATCH('Reference Formula'!$A584,'Maths Formulas'!$A:$A,0),MATCH('Reference Formula'!D$1,'Maths Formulas'!$A$1:$L$1,0))</f>
        <v>Research &amp; Quality Group</v>
      </c>
    </row>
    <row r="585" spans="1:4" x14ac:dyDescent="0.25">
      <c r="A585" s="8">
        <v>584</v>
      </c>
      <c r="B585" s="7" t="s">
        <v>1879</v>
      </c>
      <c r="C585" t="str">
        <f>VLOOKUP($A585,'Maths Formulas'!A:L,3,0)</f>
        <v>New Jersey</v>
      </c>
      <c r="D585" t="str">
        <f>INDEX('Maths Formulas'!$A:$L,MATCH('Reference Formula'!$A585,'Maths Formulas'!$A:$A,0),MATCH('Reference Formula'!D$1,'Maths Formulas'!$A$1:$L$1,0))</f>
        <v>Research &amp; Quality Group</v>
      </c>
    </row>
    <row r="586" spans="1:4" x14ac:dyDescent="0.25">
      <c r="A586" s="8">
        <v>585</v>
      </c>
      <c r="B586" s="7" t="s">
        <v>1880</v>
      </c>
      <c r="C586" t="str">
        <f>VLOOKUP($A586,'Maths Formulas'!A:L,3,0)</f>
        <v>London</v>
      </c>
      <c r="D586" t="str">
        <f>INDEX('Maths Formulas'!$A:$L,MATCH('Reference Formula'!$A586,'Maths Formulas'!$A:$A,0),MATCH('Reference Formula'!D$1,'Maths Formulas'!$A$1:$L$1,0))</f>
        <v>Research &amp; Quality Group</v>
      </c>
    </row>
    <row r="587" spans="1:4" x14ac:dyDescent="0.25">
      <c r="A587" s="8">
        <v>586</v>
      </c>
      <c r="B587" s="7" t="s">
        <v>1881</v>
      </c>
      <c r="C587" t="str">
        <f>VLOOKUP($A587,'Maths Formulas'!A:L,3,0)</f>
        <v>Madrid</v>
      </c>
      <c r="D587" t="str">
        <f>INDEX('Maths Formulas'!$A:$L,MATCH('Reference Formula'!$A587,'Maths Formulas'!$A:$A,0),MATCH('Reference Formula'!D$1,'Maths Formulas'!$A$1:$L$1,0))</f>
        <v>Research &amp; Quality Group</v>
      </c>
    </row>
    <row r="588" spans="1:4" x14ac:dyDescent="0.25">
      <c r="A588" s="8">
        <v>587</v>
      </c>
      <c r="B588" s="7" t="s">
        <v>1882</v>
      </c>
      <c r="C588" t="str">
        <f>VLOOKUP($A588,'Maths Formulas'!A:L,3,0)</f>
        <v>New Jersey</v>
      </c>
      <c r="D588" t="str">
        <f>INDEX('Maths Formulas'!$A:$L,MATCH('Reference Formula'!$A588,'Maths Formulas'!$A:$A,0),MATCH('Reference Formula'!D$1,'Maths Formulas'!$A$1:$L$1,0))</f>
        <v>Research &amp; Quality Group</v>
      </c>
    </row>
    <row r="589" spans="1:4" x14ac:dyDescent="0.25">
      <c r="A589" s="8">
        <v>588</v>
      </c>
      <c r="B589" s="7" t="s">
        <v>1883</v>
      </c>
      <c r="C589" t="str">
        <f>VLOOKUP($A589,'Maths Formulas'!A:L,3,0)</f>
        <v>Tennessee</v>
      </c>
      <c r="D589" t="str">
        <f>INDEX('Maths Formulas'!$A:$L,MATCH('Reference Formula'!$A589,'Maths Formulas'!$A:$A,0),MATCH('Reference Formula'!D$1,'Maths Formulas'!$A$1:$L$1,0))</f>
        <v>Research &amp; Quality Group</v>
      </c>
    </row>
    <row r="590" spans="1:4" x14ac:dyDescent="0.25">
      <c r="A590" s="8">
        <v>589</v>
      </c>
      <c r="B590" s="7" t="s">
        <v>1884</v>
      </c>
      <c r="C590" t="str">
        <f>VLOOKUP($A590,'Maths Formulas'!A:L,3,0)</f>
        <v>Illinois</v>
      </c>
      <c r="D590" t="str">
        <f>INDEX('Maths Formulas'!$A:$L,MATCH('Reference Formula'!$A590,'Maths Formulas'!$A:$A,0),MATCH('Reference Formula'!D$1,'Maths Formulas'!$A$1:$L$1,0))</f>
        <v>Research &amp; Quality Group</v>
      </c>
    </row>
    <row r="591" spans="1:4" x14ac:dyDescent="0.25">
      <c r="A591" s="8">
        <v>590</v>
      </c>
      <c r="B591" s="7" t="s">
        <v>1885</v>
      </c>
      <c r="C591" t="str">
        <f>VLOOKUP($A591,'Maths Formulas'!A:L,3,0)</f>
        <v>Mississippi</v>
      </c>
      <c r="D591" t="str">
        <f>INDEX('Maths Formulas'!$A:$L,MATCH('Reference Formula'!$A591,'Maths Formulas'!$A:$A,0),MATCH('Reference Formula'!D$1,'Maths Formulas'!$A$1:$L$1,0))</f>
        <v>Research &amp; Quality Group</v>
      </c>
    </row>
    <row r="592" spans="1:4" x14ac:dyDescent="0.25">
      <c r="A592" s="8">
        <v>591</v>
      </c>
      <c r="B592" s="7" t="s">
        <v>1886</v>
      </c>
      <c r="C592" t="str">
        <f>VLOOKUP($A592,'Maths Formulas'!A:L,3,0)</f>
        <v>New York</v>
      </c>
      <c r="D592" t="str">
        <f>INDEX('Maths Formulas'!$A:$L,MATCH('Reference Formula'!$A592,'Maths Formulas'!$A:$A,0),MATCH('Reference Formula'!D$1,'Maths Formulas'!$A$1:$L$1,0))</f>
        <v>Research &amp; Quality Group</v>
      </c>
    </row>
    <row r="593" spans="1:4" x14ac:dyDescent="0.25">
      <c r="A593" s="8">
        <v>592</v>
      </c>
      <c r="B593" s="7" t="s">
        <v>1887</v>
      </c>
      <c r="C593" t="str">
        <f>VLOOKUP($A593,'Maths Formulas'!A:L,3,0)</f>
        <v>Illinois</v>
      </c>
      <c r="D593" t="str">
        <f>INDEX('Maths Formulas'!$A:$L,MATCH('Reference Formula'!$A593,'Maths Formulas'!$A:$A,0),MATCH('Reference Formula'!D$1,'Maths Formulas'!$A$1:$L$1,0))</f>
        <v>Research &amp; Quality Group</v>
      </c>
    </row>
    <row r="594" spans="1:4" x14ac:dyDescent="0.25">
      <c r="A594" s="8">
        <v>593</v>
      </c>
      <c r="B594" s="7" t="s">
        <v>1888</v>
      </c>
      <c r="C594" t="str">
        <f>VLOOKUP($A594,'Maths Formulas'!A:L,3,0)</f>
        <v>Mississippi</v>
      </c>
      <c r="D594" t="str">
        <f>INDEX('Maths Formulas'!$A:$L,MATCH('Reference Formula'!$A594,'Maths Formulas'!$A:$A,0),MATCH('Reference Formula'!D$1,'Maths Formulas'!$A$1:$L$1,0))</f>
        <v>Research &amp; Quality Group</v>
      </c>
    </row>
    <row r="595" spans="1:4" x14ac:dyDescent="0.25">
      <c r="A595" s="8">
        <v>594</v>
      </c>
      <c r="B595" s="7" t="s">
        <v>1889</v>
      </c>
      <c r="C595" t="str">
        <f>VLOOKUP($A595,'Maths Formulas'!A:L,3,0)</f>
        <v>Illinois</v>
      </c>
      <c r="D595" t="str">
        <f>INDEX('Maths Formulas'!$A:$L,MATCH('Reference Formula'!$A595,'Maths Formulas'!$A:$A,0),MATCH('Reference Formula'!D$1,'Maths Formulas'!$A$1:$L$1,0))</f>
        <v>Research &amp; Quality Group</v>
      </c>
    </row>
    <row r="596" spans="1:4" x14ac:dyDescent="0.25">
      <c r="A596" s="8">
        <v>595</v>
      </c>
      <c r="B596" s="7" t="s">
        <v>1890</v>
      </c>
      <c r="C596" t="str">
        <f>VLOOKUP($A596,'Maths Formulas'!A:L,3,0)</f>
        <v>Tennessee</v>
      </c>
      <c r="D596" t="str">
        <f>INDEX('Maths Formulas'!$A:$L,MATCH('Reference Formula'!$A596,'Maths Formulas'!$A:$A,0),MATCH('Reference Formula'!D$1,'Maths Formulas'!$A$1:$L$1,0))</f>
        <v>Research &amp; Quality Group</v>
      </c>
    </row>
    <row r="597" spans="1:4" x14ac:dyDescent="0.25">
      <c r="A597" s="8">
        <v>596</v>
      </c>
      <c r="B597" s="7" t="s">
        <v>1891</v>
      </c>
      <c r="C597" t="str">
        <f>VLOOKUP($A597,'Maths Formulas'!A:L,3,0)</f>
        <v>Sydney</v>
      </c>
      <c r="D597" t="str">
        <f>INDEX('Maths Formulas'!$A:$L,MATCH('Reference Formula'!$A597,'Maths Formulas'!$A:$A,0),MATCH('Reference Formula'!D$1,'Maths Formulas'!$A$1:$L$1,0))</f>
        <v>Research &amp; Quality Group</v>
      </c>
    </row>
    <row r="598" spans="1:4" x14ac:dyDescent="0.25">
      <c r="A598" s="8">
        <v>597</v>
      </c>
      <c r="B598" s="7" t="s">
        <v>1892</v>
      </c>
      <c r="C598" t="str">
        <f>VLOOKUP($A598,'Maths Formulas'!A:L,3,0)</f>
        <v>Tennessee</v>
      </c>
      <c r="D598" t="str">
        <f>INDEX('Maths Formulas'!$A:$L,MATCH('Reference Formula'!$A598,'Maths Formulas'!$A:$A,0),MATCH('Reference Formula'!D$1,'Maths Formulas'!$A$1:$L$1,0))</f>
        <v>Research &amp; Quality Group</v>
      </c>
    </row>
    <row r="599" spans="1:4" x14ac:dyDescent="0.25">
      <c r="A599" s="8">
        <v>598</v>
      </c>
      <c r="B599" s="7" t="s">
        <v>1893</v>
      </c>
      <c r="C599" t="str">
        <f>VLOOKUP($A599,'Maths Formulas'!A:L,3,0)</f>
        <v>Illinois</v>
      </c>
      <c r="D599" t="str">
        <f>INDEX('Maths Formulas'!$A:$L,MATCH('Reference Formula'!$A599,'Maths Formulas'!$A:$A,0),MATCH('Reference Formula'!D$1,'Maths Formulas'!$A$1:$L$1,0))</f>
        <v>Research &amp; Quality Group</v>
      </c>
    </row>
    <row r="600" spans="1:4" x14ac:dyDescent="0.25">
      <c r="A600" s="8">
        <v>599</v>
      </c>
      <c r="B600" s="7" t="s">
        <v>1894</v>
      </c>
      <c r="C600" t="str">
        <f>VLOOKUP($A600,'Maths Formulas'!A:L,3,0)</f>
        <v>Illinois</v>
      </c>
      <c r="D600" t="str">
        <f>INDEX('Maths Formulas'!$A:$L,MATCH('Reference Formula'!$A600,'Maths Formulas'!$A:$A,0),MATCH('Reference Formula'!D$1,'Maths Formulas'!$A$1:$L$1,0))</f>
        <v>Research &amp; Quality Group</v>
      </c>
    </row>
    <row r="601" spans="1:4" x14ac:dyDescent="0.25">
      <c r="A601" s="8">
        <v>600</v>
      </c>
      <c r="B601" s="7" t="s">
        <v>1895</v>
      </c>
      <c r="C601" t="str">
        <f>VLOOKUP($A601,'Maths Formulas'!A:L,3,0)</f>
        <v>Sydney</v>
      </c>
      <c r="D601" t="str">
        <f>INDEX('Maths Formulas'!$A:$L,MATCH('Reference Formula'!$A601,'Maths Formulas'!$A:$A,0),MATCH('Reference Formula'!D$1,'Maths Formulas'!$A$1:$L$1,0))</f>
        <v>Research &amp; Quality Group</v>
      </c>
    </row>
    <row r="602" spans="1:4" x14ac:dyDescent="0.25">
      <c r="A602" s="8">
        <v>601</v>
      </c>
      <c r="B602" s="7" t="s">
        <v>1896</v>
      </c>
      <c r="C602" t="str">
        <f>VLOOKUP($A602,'Maths Formulas'!A:L,3,0)</f>
        <v>Illinois</v>
      </c>
      <c r="D602" t="str">
        <f>INDEX('Maths Formulas'!$A:$L,MATCH('Reference Formula'!$A602,'Maths Formulas'!$A:$A,0),MATCH('Reference Formula'!D$1,'Maths Formulas'!$A$1:$L$1,0))</f>
        <v>Research &amp; Quality Group</v>
      </c>
    </row>
    <row r="603" spans="1:4" x14ac:dyDescent="0.25">
      <c r="A603" s="8">
        <v>602</v>
      </c>
      <c r="B603" s="7" t="s">
        <v>1897</v>
      </c>
      <c r="C603" t="str">
        <f>VLOOKUP($A603,'Maths Formulas'!A:L,3,0)</f>
        <v>Illinois</v>
      </c>
      <c r="D603" t="str">
        <f>INDEX('Maths Formulas'!$A:$L,MATCH('Reference Formula'!$A603,'Maths Formulas'!$A:$A,0),MATCH('Reference Formula'!D$1,'Maths Formulas'!$A$1:$L$1,0))</f>
        <v>Research &amp; Quality Group</v>
      </c>
    </row>
    <row r="604" spans="1:4" x14ac:dyDescent="0.25">
      <c r="A604" s="8">
        <v>603</v>
      </c>
      <c r="B604" s="7" t="s">
        <v>1898</v>
      </c>
      <c r="C604" t="str">
        <f>VLOOKUP($A604,'Maths Formulas'!A:L,3,0)</f>
        <v>Sydney</v>
      </c>
      <c r="D604" t="str">
        <f>INDEX('Maths Formulas'!$A:$L,MATCH('Reference Formula'!$A604,'Maths Formulas'!$A:$A,0),MATCH('Reference Formula'!D$1,'Maths Formulas'!$A$1:$L$1,0))</f>
        <v>Research &amp; Quality Group</v>
      </c>
    </row>
    <row r="605" spans="1:4" x14ac:dyDescent="0.25">
      <c r="A605" s="8">
        <v>604</v>
      </c>
      <c r="B605" s="7" t="s">
        <v>1899</v>
      </c>
      <c r="C605" t="str">
        <f>VLOOKUP($A605,'Maths Formulas'!A:L,3,0)</f>
        <v>Delhi</v>
      </c>
      <c r="D605" t="str">
        <f>INDEX('Maths Formulas'!$A:$L,MATCH('Reference Formula'!$A605,'Maths Formulas'!$A:$A,0),MATCH('Reference Formula'!D$1,'Maths Formulas'!$A$1:$L$1,0))</f>
        <v>Research &amp; Quality Group</v>
      </c>
    </row>
    <row r="606" spans="1:4" x14ac:dyDescent="0.25">
      <c r="A606" s="8">
        <v>605</v>
      </c>
      <c r="B606" s="7" t="s">
        <v>1900</v>
      </c>
      <c r="C606" t="str">
        <f>VLOOKUP($A606,'Maths Formulas'!A:L,3,0)</f>
        <v>Mississippi</v>
      </c>
      <c r="D606" t="str">
        <f>INDEX('Maths Formulas'!$A:$L,MATCH('Reference Formula'!$A606,'Maths Formulas'!$A:$A,0),MATCH('Reference Formula'!D$1,'Maths Formulas'!$A$1:$L$1,0))</f>
        <v>Research &amp; Quality Group</v>
      </c>
    </row>
    <row r="607" spans="1:4" x14ac:dyDescent="0.25">
      <c r="A607" s="8">
        <v>606</v>
      </c>
      <c r="B607" s="7" t="s">
        <v>1901</v>
      </c>
      <c r="C607" t="str">
        <f>VLOOKUP($A607,'Maths Formulas'!A:L,3,0)</f>
        <v>Delhi</v>
      </c>
      <c r="D607" t="str">
        <f>INDEX('Maths Formulas'!$A:$L,MATCH('Reference Formula'!$A607,'Maths Formulas'!$A:$A,0),MATCH('Reference Formula'!D$1,'Maths Formulas'!$A$1:$L$1,0))</f>
        <v>Research &amp; Quality Group</v>
      </c>
    </row>
    <row r="608" spans="1:4" x14ac:dyDescent="0.25">
      <c r="A608" s="8">
        <v>607</v>
      </c>
      <c r="B608" s="7" t="s">
        <v>1902</v>
      </c>
      <c r="C608" t="str">
        <f>VLOOKUP($A608,'Maths Formulas'!A:L,3,0)</f>
        <v>New Jersey</v>
      </c>
      <c r="D608" t="str">
        <f>INDEX('Maths Formulas'!$A:$L,MATCH('Reference Formula'!$A608,'Maths Formulas'!$A:$A,0),MATCH('Reference Formula'!D$1,'Maths Formulas'!$A$1:$L$1,0))</f>
        <v>Research &amp; Quality Group</v>
      </c>
    </row>
    <row r="609" spans="1:4" x14ac:dyDescent="0.25">
      <c r="A609" s="8">
        <v>608</v>
      </c>
      <c r="B609" s="7" t="s">
        <v>1903</v>
      </c>
      <c r="C609" t="str">
        <f>VLOOKUP($A609,'Maths Formulas'!A:L,3,0)</f>
        <v>London</v>
      </c>
      <c r="D609" t="str">
        <f>INDEX('Maths Formulas'!$A:$L,MATCH('Reference Formula'!$A609,'Maths Formulas'!$A:$A,0),MATCH('Reference Formula'!D$1,'Maths Formulas'!$A$1:$L$1,0))</f>
        <v>Research &amp; Quality Group</v>
      </c>
    </row>
    <row r="610" spans="1:4" x14ac:dyDescent="0.25">
      <c r="A610" s="8">
        <v>609</v>
      </c>
      <c r="B610" s="7" t="s">
        <v>1904</v>
      </c>
      <c r="C610" t="str">
        <f>VLOOKUP($A610,'Maths Formulas'!A:L,3,0)</f>
        <v>Tennessee</v>
      </c>
      <c r="D610" t="str">
        <f>INDEX('Maths Formulas'!$A:$L,MATCH('Reference Formula'!$A610,'Maths Formulas'!$A:$A,0),MATCH('Reference Formula'!D$1,'Maths Formulas'!$A$1:$L$1,0))</f>
        <v>Research &amp; Quality Group</v>
      </c>
    </row>
    <row r="611" spans="1:4" x14ac:dyDescent="0.25">
      <c r="A611" s="8">
        <v>610</v>
      </c>
      <c r="B611" s="7" t="s">
        <v>1905</v>
      </c>
      <c r="C611" t="str">
        <f>VLOOKUP($A611,'Maths Formulas'!A:L,3,0)</f>
        <v>Madrid</v>
      </c>
      <c r="D611" t="str">
        <f>INDEX('Maths Formulas'!$A:$L,MATCH('Reference Formula'!$A611,'Maths Formulas'!$A:$A,0),MATCH('Reference Formula'!D$1,'Maths Formulas'!$A$1:$L$1,0))</f>
        <v>Research &amp; Quality Group</v>
      </c>
    </row>
    <row r="612" spans="1:4" x14ac:dyDescent="0.25">
      <c r="A612" s="8">
        <v>611</v>
      </c>
      <c r="B612" s="7" t="s">
        <v>1906</v>
      </c>
      <c r="C612" t="str">
        <f>VLOOKUP($A612,'Maths Formulas'!A:L,3,0)</f>
        <v>New Jersey</v>
      </c>
      <c r="D612" t="str">
        <f>INDEX('Maths Formulas'!$A:$L,MATCH('Reference Formula'!$A612,'Maths Formulas'!$A:$A,0),MATCH('Reference Formula'!D$1,'Maths Formulas'!$A$1:$L$1,0))</f>
        <v>Research &amp; Quality Group</v>
      </c>
    </row>
    <row r="613" spans="1:4" x14ac:dyDescent="0.25">
      <c r="A613" s="8">
        <v>612</v>
      </c>
      <c r="B613" s="7" t="s">
        <v>1907</v>
      </c>
      <c r="C613" t="str">
        <f>VLOOKUP($A613,'Maths Formulas'!A:L,3,0)</f>
        <v>Sydney</v>
      </c>
      <c r="D613" t="str">
        <f>INDEX('Maths Formulas'!$A:$L,MATCH('Reference Formula'!$A613,'Maths Formulas'!$A:$A,0),MATCH('Reference Formula'!D$1,'Maths Formulas'!$A$1:$L$1,0))</f>
        <v>Research &amp; Quality Group</v>
      </c>
    </row>
    <row r="614" spans="1:4" x14ac:dyDescent="0.25">
      <c r="A614" s="8">
        <v>613</v>
      </c>
      <c r="B614" s="7" t="s">
        <v>1908</v>
      </c>
      <c r="C614" t="str">
        <f>VLOOKUP($A614,'Maths Formulas'!A:L,3,0)</f>
        <v>Madrid</v>
      </c>
      <c r="D614" t="str">
        <f>INDEX('Maths Formulas'!$A:$L,MATCH('Reference Formula'!$A614,'Maths Formulas'!$A:$A,0),MATCH('Reference Formula'!D$1,'Maths Formulas'!$A$1:$L$1,0))</f>
        <v>Research &amp; Quality Group</v>
      </c>
    </row>
    <row r="615" spans="1:4" x14ac:dyDescent="0.25">
      <c r="A615" s="8">
        <v>614</v>
      </c>
      <c r="B615" s="7" t="s">
        <v>1909</v>
      </c>
      <c r="C615" t="str">
        <f>VLOOKUP($A615,'Maths Formulas'!A:L,3,0)</f>
        <v>London</v>
      </c>
      <c r="D615" t="str">
        <f>INDEX('Maths Formulas'!$A:$L,MATCH('Reference Formula'!$A615,'Maths Formulas'!$A:$A,0),MATCH('Reference Formula'!D$1,'Maths Formulas'!$A$1:$L$1,0))</f>
        <v>Research &amp; Quality Group</v>
      </c>
    </row>
    <row r="616" spans="1:4" x14ac:dyDescent="0.25">
      <c r="A616" s="8">
        <v>615</v>
      </c>
      <c r="B616" s="7" t="s">
        <v>1910</v>
      </c>
      <c r="C616" t="str">
        <f>VLOOKUP($A616,'Maths Formulas'!A:L,3,0)</f>
        <v>Washington, D.C.</v>
      </c>
      <c r="D616" t="str">
        <f>INDEX('Maths Formulas'!$A:$L,MATCH('Reference Formula'!$A616,'Maths Formulas'!$A:$A,0),MATCH('Reference Formula'!D$1,'Maths Formulas'!$A$1:$L$1,0))</f>
        <v>Research &amp; Quality Group</v>
      </c>
    </row>
    <row r="617" spans="1:4" x14ac:dyDescent="0.25">
      <c r="A617" s="8">
        <v>616</v>
      </c>
      <c r="B617" s="7" t="s">
        <v>1911</v>
      </c>
      <c r="C617" t="str">
        <f>VLOOKUP($A617,'Maths Formulas'!A:L,3,0)</f>
        <v>Tennessee</v>
      </c>
      <c r="D617" t="str">
        <f>INDEX('Maths Formulas'!$A:$L,MATCH('Reference Formula'!$A617,'Maths Formulas'!$A:$A,0),MATCH('Reference Formula'!D$1,'Maths Formulas'!$A$1:$L$1,0))</f>
        <v>Research &amp; Quality Group</v>
      </c>
    </row>
    <row r="618" spans="1:4" x14ac:dyDescent="0.25">
      <c r="A618" s="8">
        <v>617</v>
      </c>
      <c r="B618" s="7" t="s">
        <v>1912</v>
      </c>
      <c r="C618" t="str">
        <f>VLOOKUP($A618,'Maths Formulas'!A:L,3,0)</f>
        <v>Illinois</v>
      </c>
      <c r="D618" t="str">
        <f>INDEX('Maths Formulas'!$A:$L,MATCH('Reference Formula'!$A618,'Maths Formulas'!$A:$A,0),MATCH('Reference Formula'!D$1,'Maths Formulas'!$A$1:$L$1,0))</f>
        <v>Research &amp; Quality Group</v>
      </c>
    </row>
    <row r="619" spans="1:4" x14ac:dyDescent="0.25">
      <c r="A619" s="8">
        <v>618</v>
      </c>
      <c r="B619" s="7" t="s">
        <v>1913</v>
      </c>
      <c r="C619" t="str">
        <f>VLOOKUP($A619,'Maths Formulas'!A:L,3,0)</f>
        <v>Delhi</v>
      </c>
      <c r="D619" t="str">
        <f>INDEX('Maths Formulas'!$A:$L,MATCH('Reference Formula'!$A619,'Maths Formulas'!$A:$A,0),MATCH('Reference Formula'!D$1,'Maths Formulas'!$A$1:$L$1,0))</f>
        <v>Research &amp; Quality Group</v>
      </c>
    </row>
    <row r="620" spans="1:4" x14ac:dyDescent="0.25">
      <c r="A620" s="8">
        <v>619</v>
      </c>
      <c r="B620" s="7" t="s">
        <v>1914</v>
      </c>
      <c r="C620" t="str">
        <f>VLOOKUP($A620,'Maths Formulas'!A:L,3,0)</f>
        <v>Sydney</v>
      </c>
      <c r="D620" t="str">
        <f>INDEX('Maths Formulas'!$A:$L,MATCH('Reference Formula'!$A620,'Maths Formulas'!$A:$A,0),MATCH('Reference Formula'!D$1,'Maths Formulas'!$A$1:$L$1,0))</f>
        <v>Research &amp; Quality Group</v>
      </c>
    </row>
    <row r="621" spans="1:4" x14ac:dyDescent="0.25">
      <c r="A621" s="8">
        <v>620</v>
      </c>
      <c r="B621" s="7" t="s">
        <v>1915</v>
      </c>
      <c r="C621" t="str">
        <f>VLOOKUP($A621,'Maths Formulas'!A:L,3,0)</f>
        <v>Madrid</v>
      </c>
      <c r="D621" t="str">
        <f>INDEX('Maths Formulas'!$A:$L,MATCH('Reference Formula'!$A621,'Maths Formulas'!$A:$A,0),MATCH('Reference Formula'!D$1,'Maths Formulas'!$A$1:$L$1,0))</f>
        <v>Research &amp; Quality Group</v>
      </c>
    </row>
    <row r="622" spans="1:4" x14ac:dyDescent="0.25">
      <c r="A622" s="8">
        <v>621</v>
      </c>
      <c r="B622" s="7" t="s">
        <v>1916</v>
      </c>
      <c r="C622" t="str">
        <f>VLOOKUP($A622,'Maths Formulas'!A:L,3,0)</f>
        <v>Mississippi</v>
      </c>
      <c r="D622" t="str">
        <f>INDEX('Maths Formulas'!$A:$L,MATCH('Reference Formula'!$A622,'Maths Formulas'!$A:$A,0),MATCH('Reference Formula'!D$1,'Maths Formulas'!$A$1:$L$1,0))</f>
        <v>Research &amp; Quality Group</v>
      </c>
    </row>
    <row r="623" spans="1:4" x14ac:dyDescent="0.25">
      <c r="A623" s="8">
        <v>622</v>
      </c>
      <c r="B623" s="7" t="s">
        <v>1917</v>
      </c>
      <c r="C623" t="str">
        <f>VLOOKUP($A623,'Maths Formulas'!A:L,3,0)</f>
        <v>New Jersey</v>
      </c>
      <c r="D623" t="str">
        <f>INDEX('Maths Formulas'!$A:$L,MATCH('Reference Formula'!$A623,'Maths Formulas'!$A:$A,0),MATCH('Reference Formula'!D$1,'Maths Formulas'!$A$1:$L$1,0))</f>
        <v>Research &amp; Quality Group</v>
      </c>
    </row>
    <row r="624" spans="1:4" x14ac:dyDescent="0.25">
      <c r="A624" s="8">
        <v>623</v>
      </c>
      <c r="B624" s="7" t="s">
        <v>1918</v>
      </c>
      <c r="C624" t="str">
        <f>VLOOKUP($A624,'Maths Formulas'!A:L,3,0)</f>
        <v>London</v>
      </c>
      <c r="D624" t="str">
        <f>INDEX('Maths Formulas'!$A:$L,MATCH('Reference Formula'!$A624,'Maths Formulas'!$A:$A,0),MATCH('Reference Formula'!D$1,'Maths Formulas'!$A$1:$L$1,0))</f>
        <v>Research &amp; Quality Group</v>
      </c>
    </row>
    <row r="625" spans="1:4" x14ac:dyDescent="0.25">
      <c r="A625" s="8">
        <v>624</v>
      </c>
      <c r="B625" s="7" t="s">
        <v>1919</v>
      </c>
      <c r="C625" t="str">
        <f>VLOOKUP($A625,'Maths Formulas'!A:L,3,0)</f>
        <v>London</v>
      </c>
      <c r="D625" t="str">
        <f>INDEX('Maths Formulas'!$A:$L,MATCH('Reference Formula'!$A625,'Maths Formulas'!$A:$A,0),MATCH('Reference Formula'!D$1,'Maths Formulas'!$A$1:$L$1,0))</f>
        <v>Research &amp; Quality Group</v>
      </c>
    </row>
    <row r="626" spans="1:4" x14ac:dyDescent="0.25">
      <c r="A626" s="8">
        <v>625</v>
      </c>
      <c r="B626" s="7" t="s">
        <v>1920</v>
      </c>
      <c r="C626" t="str">
        <f>VLOOKUP($A626,'Maths Formulas'!A:L,3,0)</f>
        <v>Delhi</v>
      </c>
      <c r="D626" t="str">
        <f>INDEX('Maths Formulas'!$A:$L,MATCH('Reference Formula'!$A626,'Maths Formulas'!$A:$A,0),MATCH('Reference Formula'!D$1,'Maths Formulas'!$A$1:$L$1,0))</f>
        <v>Research &amp; Quality Group</v>
      </c>
    </row>
    <row r="627" spans="1:4" x14ac:dyDescent="0.25">
      <c r="A627" s="8">
        <v>626</v>
      </c>
      <c r="B627" s="7" t="s">
        <v>1921</v>
      </c>
      <c r="C627" t="str">
        <f>VLOOKUP($A627,'Maths Formulas'!A:L,3,0)</f>
        <v>Tennessee</v>
      </c>
      <c r="D627" t="str">
        <f>INDEX('Maths Formulas'!$A:$L,MATCH('Reference Formula'!$A627,'Maths Formulas'!$A:$A,0),MATCH('Reference Formula'!D$1,'Maths Formulas'!$A$1:$L$1,0))</f>
        <v>Research &amp; Quality Group</v>
      </c>
    </row>
    <row r="628" spans="1:4" x14ac:dyDescent="0.25">
      <c r="A628" s="8">
        <v>627</v>
      </c>
      <c r="B628" s="7" t="s">
        <v>1922</v>
      </c>
      <c r="C628" t="str">
        <f>VLOOKUP($A628,'Maths Formulas'!A:L,3,0)</f>
        <v>Illinois</v>
      </c>
      <c r="D628" t="str">
        <f>INDEX('Maths Formulas'!$A:$L,MATCH('Reference Formula'!$A628,'Maths Formulas'!$A:$A,0),MATCH('Reference Formula'!D$1,'Maths Formulas'!$A$1:$L$1,0))</f>
        <v>Research &amp; Quality Group</v>
      </c>
    </row>
    <row r="629" spans="1:4" x14ac:dyDescent="0.25">
      <c r="A629" s="8">
        <v>628</v>
      </c>
      <c r="B629" s="7" t="s">
        <v>1923</v>
      </c>
      <c r="C629" t="str">
        <f>VLOOKUP($A629,'Maths Formulas'!A:L,3,0)</f>
        <v>Delhi</v>
      </c>
      <c r="D629" t="str">
        <f>INDEX('Maths Formulas'!$A:$L,MATCH('Reference Formula'!$A629,'Maths Formulas'!$A:$A,0),MATCH('Reference Formula'!D$1,'Maths Formulas'!$A$1:$L$1,0))</f>
        <v>Research &amp; Quality Group</v>
      </c>
    </row>
    <row r="630" spans="1:4" x14ac:dyDescent="0.25">
      <c r="A630" s="8">
        <v>629</v>
      </c>
      <c r="B630" s="7" t="s">
        <v>1924</v>
      </c>
      <c r="C630" t="str">
        <f>VLOOKUP($A630,'Maths Formulas'!A:L,3,0)</f>
        <v>New Jersey</v>
      </c>
      <c r="D630" t="str">
        <f>INDEX('Maths Formulas'!$A:$L,MATCH('Reference Formula'!$A630,'Maths Formulas'!$A:$A,0),MATCH('Reference Formula'!D$1,'Maths Formulas'!$A$1:$L$1,0))</f>
        <v>Research &amp; Quality Group</v>
      </c>
    </row>
    <row r="631" spans="1:4" x14ac:dyDescent="0.25">
      <c r="A631" s="8">
        <v>630</v>
      </c>
      <c r="B631" s="7" t="s">
        <v>1925</v>
      </c>
      <c r="C631" t="str">
        <f>VLOOKUP($A631,'Maths Formulas'!A:L,3,0)</f>
        <v>Tennessee</v>
      </c>
      <c r="D631" t="str">
        <f>INDEX('Maths Formulas'!$A:$L,MATCH('Reference Formula'!$A631,'Maths Formulas'!$A:$A,0),MATCH('Reference Formula'!D$1,'Maths Formulas'!$A$1:$L$1,0))</f>
        <v>Research &amp; Quality Group</v>
      </c>
    </row>
    <row r="632" spans="1:4" x14ac:dyDescent="0.25">
      <c r="A632" s="8">
        <v>631</v>
      </c>
      <c r="B632" s="7" t="s">
        <v>1926</v>
      </c>
      <c r="C632" t="str">
        <f>VLOOKUP($A632,'Maths Formulas'!A:L,3,0)</f>
        <v>New Jersey</v>
      </c>
      <c r="D632" t="str">
        <f>INDEX('Maths Formulas'!$A:$L,MATCH('Reference Formula'!$A632,'Maths Formulas'!$A:$A,0),MATCH('Reference Formula'!D$1,'Maths Formulas'!$A$1:$L$1,0))</f>
        <v>Research &amp; Quality Group</v>
      </c>
    </row>
    <row r="633" spans="1:4" x14ac:dyDescent="0.25">
      <c r="A633" s="8">
        <v>632</v>
      </c>
      <c r="B633" s="7" t="s">
        <v>1927</v>
      </c>
      <c r="C633" t="str">
        <f>VLOOKUP($A633,'Maths Formulas'!A:L,3,0)</f>
        <v>London</v>
      </c>
      <c r="D633" t="str">
        <f>INDEX('Maths Formulas'!$A:$L,MATCH('Reference Formula'!$A633,'Maths Formulas'!$A:$A,0),MATCH('Reference Formula'!D$1,'Maths Formulas'!$A$1:$L$1,0))</f>
        <v>Research &amp; Quality Group</v>
      </c>
    </row>
    <row r="634" spans="1:4" x14ac:dyDescent="0.25">
      <c r="A634" s="8">
        <v>633</v>
      </c>
      <c r="B634" s="7" t="s">
        <v>1928</v>
      </c>
      <c r="C634" t="str">
        <f>VLOOKUP($A634,'Maths Formulas'!A:L,3,0)</f>
        <v>Sydney</v>
      </c>
      <c r="D634" t="str">
        <f>INDEX('Maths Formulas'!$A:$L,MATCH('Reference Formula'!$A634,'Maths Formulas'!$A:$A,0),MATCH('Reference Formula'!D$1,'Maths Formulas'!$A$1:$L$1,0))</f>
        <v>Research &amp; Quality Group</v>
      </c>
    </row>
    <row r="635" spans="1:4" x14ac:dyDescent="0.25">
      <c r="A635" s="8">
        <v>634</v>
      </c>
      <c r="B635" s="7" t="s">
        <v>1929</v>
      </c>
      <c r="C635" t="str">
        <f>VLOOKUP($A635,'Maths Formulas'!A:L,3,0)</f>
        <v>New York</v>
      </c>
      <c r="D635" t="str">
        <f>INDEX('Maths Formulas'!$A:$L,MATCH('Reference Formula'!$A635,'Maths Formulas'!$A:$A,0),MATCH('Reference Formula'!D$1,'Maths Formulas'!$A$1:$L$1,0))</f>
        <v>Research &amp; Quality Group</v>
      </c>
    </row>
    <row r="636" spans="1:4" x14ac:dyDescent="0.25">
      <c r="A636" s="8">
        <v>635</v>
      </c>
      <c r="B636" s="7" t="s">
        <v>1930</v>
      </c>
      <c r="C636" t="str">
        <f>VLOOKUP($A636,'Maths Formulas'!A:L,3,0)</f>
        <v>Sydney</v>
      </c>
      <c r="D636" t="str">
        <f>INDEX('Maths Formulas'!$A:$L,MATCH('Reference Formula'!$A636,'Maths Formulas'!$A:$A,0),MATCH('Reference Formula'!D$1,'Maths Formulas'!$A$1:$L$1,0))</f>
        <v>Research &amp; Quality Group</v>
      </c>
    </row>
    <row r="637" spans="1:4" x14ac:dyDescent="0.25">
      <c r="A637" s="8">
        <v>636</v>
      </c>
      <c r="B637" s="7" t="s">
        <v>1931</v>
      </c>
      <c r="C637" t="str">
        <f>VLOOKUP($A637,'Maths Formulas'!A:L,3,0)</f>
        <v>Madrid</v>
      </c>
      <c r="D637" t="str">
        <f>INDEX('Maths Formulas'!$A:$L,MATCH('Reference Formula'!$A637,'Maths Formulas'!$A:$A,0),MATCH('Reference Formula'!D$1,'Maths Formulas'!$A$1:$L$1,0))</f>
        <v>Research &amp; Quality Group</v>
      </c>
    </row>
    <row r="638" spans="1:4" x14ac:dyDescent="0.25">
      <c r="A638" s="8">
        <v>637</v>
      </c>
      <c r="B638" s="7" t="s">
        <v>1932</v>
      </c>
      <c r="C638" t="str">
        <f>VLOOKUP($A638,'Maths Formulas'!A:L,3,0)</f>
        <v>London</v>
      </c>
      <c r="D638" t="str">
        <f>INDEX('Maths Formulas'!$A:$L,MATCH('Reference Formula'!$A638,'Maths Formulas'!$A:$A,0),MATCH('Reference Formula'!D$1,'Maths Formulas'!$A$1:$L$1,0))</f>
        <v>Research &amp; Quality Group</v>
      </c>
    </row>
    <row r="639" spans="1:4" x14ac:dyDescent="0.25">
      <c r="A639" s="8">
        <v>638</v>
      </c>
      <c r="B639" s="7" t="s">
        <v>1933</v>
      </c>
      <c r="C639" t="str">
        <f>VLOOKUP($A639,'Maths Formulas'!A:L,3,0)</f>
        <v>Mississippi</v>
      </c>
      <c r="D639" t="str">
        <f>INDEX('Maths Formulas'!$A:$L,MATCH('Reference Formula'!$A639,'Maths Formulas'!$A:$A,0),MATCH('Reference Formula'!D$1,'Maths Formulas'!$A$1:$L$1,0))</f>
        <v>Research &amp; Quality Group</v>
      </c>
    </row>
    <row r="640" spans="1:4" x14ac:dyDescent="0.25">
      <c r="A640" s="8">
        <v>639</v>
      </c>
      <c r="B640" s="7" t="s">
        <v>1934</v>
      </c>
      <c r="C640" t="str">
        <f>VLOOKUP($A640,'Maths Formulas'!A:L,3,0)</f>
        <v>Tennessee</v>
      </c>
      <c r="D640" t="str">
        <f>INDEX('Maths Formulas'!$A:$L,MATCH('Reference Formula'!$A640,'Maths Formulas'!$A:$A,0),MATCH('Reference Formula'!D$1,'Maths Formulas'!$A$1:$L$1,0))</f>
        <v>Research &amp; Quality Group</v>
      </c>
    </row>
    <row r="641" spans="1:4" x14ac:dyDescent="0.25">
      <c r="A641" s="8">
        <v>640</v>
      </c>
      <c r="B641" s="7" t="s">
        <v>1935</v>
      </c>
      <c r="C641" t="str">
        <f>VLOOKUP($A641,'Maths Formulas'!A:L,3,0)</f>
        <v>Tennessee</v>
      </c>
      <c r="D641" t="str">
        <f>INDEX('Maths Formulas'!$A:$L,MATCH('Reference Formula'!$A641,'Maths Formulas'!$A:$A,0),MATCH('Reference Formula'!D$1,'Maths Formulas'!$A$1:$L$1,0))</f>
        <v>Research &amp; Quality Group</v>
      </c>
    </row>
    <row r="642" spans="1:4" x14ac:dyDescent="0.25">
      <c r="A642" s="8">
        <v>641</v>
      </c>
      <c r="B642" s="7" t="s">
        <v>1936</v>
      </c>
      <c r="C642" t="str">
        <f>VLOOKUP($A642,'Maths Formulas'!A:L,3,0)</f>
        <v>Tennessee</v>
      </c>
      <c r="D642" t="str">
        <f>INDEX('Maths Formulas'!$A:$L,MATCH('Reference Formula'!$A642,'Maths Formulas'!$A:$A,0),MATCH('Reference Formula'!D$1,'Maths Formulas'!$A$1:$L$1,0))</f>
        <v>Research &amp; Quality Group</v>
      </c>
    </row>
    <row r="643" spans="1:4" x14ac:dyDescent="0.25">
      <c r="A643" s="8">
        <v>642</v>
      </c>
      <c r="B643" s="7" t="s">
        <v>1937</v>
      </c>
      <c r="C643" t="str">
        <f>VLOOKUP($A643,'Maths Formulas'!A:L,3,0)</f>
        <v>Madrid</v>
      </c>
      <c r="D643" t="str">
        <f>INDEX('Maths Formulas'!$A:$L,MATCH('Reference Formula'!$A643,'Maths Formulas'!$A:$A,0),MATCH('Reference Formula'!D$1,'Maths Formulas'!$A$1:$L$1,0))</f>
        <v>Research &amp; Quality Group</v>
      </c>
    </row>
    <row r="644" spans="1:4" x14ac:dyDescent="0.25">
      <c r="A644" s="8">
        <v>643</v>
      </c>
      <c r="B644" s="7" t="s">
        <v>1938</v>
      </c>
      <c r="C644" t="str">
        <f>VLOOKUP($A644,'Maths Formulas'!A:L,3,0)</f>
        <v>Delhi</v>
      </c>
      <c r="D644" t="str">
        <f>INDEX('Maths Formulas'!$A:$L,MATCH('Reference Formula'!$A644,'Maths Formulas'!$A:$A,0),MATCH('Reference Formula'!D$1,'Maths Formulas'!$A$1:$L$1,0))</f>
        <v>Research &amp; Quality Group</v>
      </c>
    </row>
    <row r="645" spans="1:4" x14ac:dyDescent="0.25">
      <c r="A645" s="8">
        <v>644</v>
      </c>
      <c r="B645" s="7" t="s">
        <v>1939</v>
      </c>
      <c r="C645" t="str">
        <f>VLOOKUP($A645,'Maths Formulas'!A:L,3,0)</f>
        <v>Delhi</v>
      </c>
      <c r="D645" t="str">
        <f>INDEX('Maths Formulas'!$A:$L,MATCH('Reference Formula'!$A645,'Maths Formulas'!$A:$A,0),MATCH('Reference Formula'!D$1,'Maths Formulas'!$A$1:$L$1,0))</f>
        <v>Research &amp; Quality Group</v>
      </c>
    </row>
    <row r="646" spans="1:4" x14ac:dyDescent="0.25">
      <c r="A646" s="8">
        <v>645</v>
      </c>
      <c r="B646" s="7" t="s">
        <v>1940</v>
      </c>
      <c r="C646" t="str">
        <f>VLOOKUP($A646,'Maths Formulas'!A:L,3,0)</f>
        <v>Washington, D.C.</v>
      </c>
      <c r="D646" t="str">
        <f>INDEX('Maths Formulas'!$A:$L,MATCH('Reference Formula'!$A646,'Maths Formulas'!$A:$A,0),MATCH('Reference Formula'!D$1,'Maths Formulas'!$A$1:$L$1,0))</f>
        <v>Research &amp; Quality Group</v>
      </c>
    </row>
    <row r="647" spans="1:4" x14ac:dyDescent="0.25">
      <c r="A647" s="8">
        <v>646</v>
      </c>
      <c r="B647" s="7" t="s">
        <v>1941</v>
      </c>
      <c r="C647" t="str">
        <f>VLOOKUP($A647,'Maths Formulas'!A:L,3,0)</f>
        <v>Madrid</v>
      </c>
      <c r="D647" t="str">
        <f>INDEX('Maths Formulas'!$A:$L,MATCH('Reference Formula'!$A647,'Maths Formulas'!$A:$A,0),MATCH('Reference Formula'!D$1,'Maths Formulas'!$A$1:$L$1,0))</f>
        <v>Research &amp; Quality Group</v>
      </c>
    </row>
    <row r="648" spans="1:4" x14ac:dyDescent="0.25">
      <c r="A648" s="8">
        <v>647</v>
      </c>
      <c r="B648" s="7" t="s">
        <v>1942</v>
      </c>
      <c r="C648" t="str">
        <f>VLOOKUP($A648,'Maths Formulas'!A:L,3,0)</f>
        <v>Mississippi</v>
      </c>
      <c r="D648" t="str">
        <f>INDEX('Maths Formulas'!$A:$L,MATCH('Reference Formula'!$A648,'Maths Formulas'!$A:$A,0),MATCH('Reference Formula'!D$1,'Maths Formulas'!$A$1:$L$1,0))</f>
        <v>Research &amp; Quality Group</v>
      </c>
    </row>
    <row r="649" spans="1:4" x14ac:dyDescent="0.25">
      <c r="A649" s="8">
        <v>648</v>
      </c>
      <c r="B649" s="7" t="s">
        <v>1943</v>
      </c>
      <c r="C649" t="str">
        <f>VLOOKUP($A649,'Maths Formulas'!A:L,3,0)</f>
        <v>Mississippi</v>
      </c>
      <c r="D649" t="str">
        <f>INDEX('Maths Formulas'!$A:$L,MATCH('Reference Formula'!$A649,'Maths Formulas'!$A:$A,0),MATCH('Reference Formula'!D$1,'Maths Formulas'!$A$1:$L$1,0))</f>
        <v>Research &amp; Quality Group</v>
      </c>
    </row>
    <row r="650" spans="1:4" x14ac:dyDescent="0.25">
      <c r="A650" s="8">
        <v>649</v>
      </c>
      <c r="B650" s="7" t="s">
        <v>1944</v>
      </c>
      <c r="C650" t="str">
        <f>VLOOKUP($A650,'Maths Formulas'!A:L,3,0)</f>
        <v>Illinois</v>
      </c>
      <c r="D650" t="str">
        <f>INDEX('Maths Formulas'!$A:$L,MATCH('Reference Formula'!$A650,'Maths Formulas'!$A:$A,0),MATCH('Reference Formula'!D$1,'Maths Formulas'!$A$1:$L$1,0))</f>
        <v>Research &amp; Quality Group</v>
      </c>
    </row>
    <row r="651" spans="1:4" x14ac:dyDescent="0.25">
      <c r="A651" s="8">
        <v>650</v>
      </c>
      <c r="B651" s="7" t="s">
        <v>1945</v>
      </c>
      <c r="C651" t="str">
        <f>VLOOKUP($A651,'Maths Formulas'!A:L,3,0)</f>
        <v>Washington, D.C.</v>
      </c>
      <c r="D651" t="str">
        <f>INDEX('Maths Formulas'!$A:$L,MATCH('Reference Formula'!$A651,'Maths Formulas'!$A:$A,0),MATCH('Reference Formula'!D$1,'Maths Formulas'!$A$1:$L$1,0))</f>
        <v>Research &amp; Quality Group</v>
      </c>
    </row>
    <row r="652" spans="1:4" x14ac:dyDescent="0.25">
      <c r="A652" s="8">
        <v>651</v>
      </c>
      <c r="B652" s="7" t="s">
        <v>1946</v>
      </c>
      <c r="C652" t="str">
        <f>VLOOKUP($A652,'Maths Formulas'!A:L,3,0)</f>
        <v>Illinois</v>
      </c>
      <c r="D652" t="str">
        <f>INDEX('Maths Formulas'!$A:$L,MATCH('Reference Formula'!$A652,'Maths Formulas'!$A:$A,0),MATCH('Reference Formula'!D$1,'Maths Formulas'!$A$1:$L$1,0))</f>
        <v>Research &amp; Quality Group</v>
      </c>
    </row>
    <row r="653" spans="1:4" x14ac:dyDescent="0.25">
      <c r="A653" s="8">
        <v>652</v>
      </c>
      <c r="B653" s="7" t="s">
        <v>1947</v>
      </c>
      <c r="C653" t="str">
        <f>VLOOKUP($A653,'Maths Formulas'!A:L,3,0)</f>
        <v>Sydney</v>
      </c>
      <c r="D653" t="str">
        <f>INDEX('Maths Formulas'!$A:$L,MATCH('Reference Formula'!$A653,'Maths Formulas'!$A:$A,0),MATCH('Reference Formula'!D$1,'Maths Formulas'!$A$1:$L$1,0))</f>
        <v>Research &amp; Quality Group</v>
      </c>
    </row>
    <row r="654" spans="1:4" x14ac:dyDescent="0.25">
      <c r="A654" s="8">
        <v>653</v>
      </c>
      <c r="B654" s="7" t="s">
        <v>1948</v>
      </c>
      <c r="C654" t="str">
        <f>VLOOKUP($A654,'Maths Formulas'!A:L,3,0)</f>
        <v>Sydney</v>
      </c>
      <c r="D654" t="str">
        <f>INDEX('Maths Formulas'!$A:$L,MATCH('Reference Formula'!$A654,'Maths Formulas'!$A:$A,0),MATCH('Reference Formula'!D$1,'Maths Formulas'!$A$1:$L$1,0))</f>
        <v>Research &amp; Quality Group</v>
      </c>
    </row>
    <row r="655" spans="1:4" x14ac:dyDescent="0.25">
      <c r="A655" s="8">
        <v>654</v>
      </c>
      <c r="B655" s="7" t="s">
        <v>1949</v>
      </c>
      <c r="C655" t="str">
        <f>VLOOKUP($A655,'Maths Formulas'!A:L,3,0)</f>
        <v>Madrid</v>
      </c>
      <c r="D655" t="str">
        <f>INDEX('Maths Formulas'!$A:$L,MATCH('Reference Formula'!$A655,'Maths Formulas'!$A:$A,0),MATCH('Reference Formula'!D$1,'Maths Formulas'!$A$1:$L$1,0))</f>
        <v>Research &amp; Quality Group</v>
      </c>
    </row>
    <row r="656" spans="1:4" x14ac:dyDescent="0.25">
      <c r="A656" s="8">
        <v>655</v>
      </c>
      <c r="B656" s="7" t="s">
        <v>1950</v>
      </c>
      <c r="C656" t="str">
        <f>VLOOKUP($A656,'Maths Formulas'!A:L,3,0)</f>
        <v>Madrid</v>
      </c>
      <c r="D656" t="str">
        <f>INDEX('Maths Formulas'!$A:$L,MATCH('Reference Formula'!$A656,'Maths Formulas'!$A:$A,0),MATCH('Reference Formula'!D$1,'Maths Formulas'!$A$1:$L$1,0))</f>
        <v>Research &amp; Quality Group</v>
      </c>
    </row>
    <row r="657" spans="1:4" x14ac:dyDescent="0.25">
      <c r="A657" s="8">
        <v>656</v>
      </c>
      <c r="B657" s="7" t="s">
        <v>1951</v>
      </c>
      <c r="C657" t="str">
        <f>VLOOKUP($A657,'Maths Formulas'!A:L,3,0)</f>
        <v>Delhi</v>
      </c>
      <c r="D657" t="str">
        <f>INDEX('Maths Formulas'!$A:$L,MATCH('Reference Formula'!$A657,'Maths Formulas'!$A:$A,0),MATCH('Reference Formula'!D$1,'Maths Formulas'!$A$1:$L$1,0))</f>
        <v>Research &amp; Quality Group</v>
      </c>
    </row>
    <row r="658" spans="1:4" x14ac:dyDescent="0.25">
      <c r="A658" s="8">
        <v>657</v>
      </c>
      <c r="B658" s="7" t="s">
        <v>1952</v>
      </c>
      <c r="C658" t="str">
        <f>VLOOKUP($A658,'Maths Formulas'!A:L,3,0)</f>
        <v>London</v>
      </c>
      <c r="D658" t="str">
        <f>INDEX('Maths Formulas'!$A:$L,MATCH('Reference Formula'!$A658,'Maths Formulas'!$A:$A,0),MATCH('Reference Formula'!D$1,'Maths Formulas'!$A$1:$L$1,0))</f>
        <v>Research &amp; Quality Group</v>
      </c>
    </row>
    <row r="659" spans="1:4" x14ac:dyDescent="0.25">
      <c r="A659" s="8">
        <v>658</v>
      </c>
      <c r="B659" s="7" t="s">
        <v>1953</v>
      </c>
      <c r="C659" t="str">
        <f>VLOOKUP($A659,'Maths Formulas'!A:L,3,0)</f>
        <v>Delhi</v>
      </c>
      <c r="D659" t="str">
        <f>INDEX('Maths Formulas'!$A:$L,MATCH('Reference Formula'!$A659,'Maths Formulas'!$A:$A,0),MATCH('Reference Formula'!D$1,'Maths Formulas'!$A$1:$L$1,0))</f>
        <v>Research &amp; Quality Group</v>
      </c>
    </row>
    <row r="660" spans="1:4" x14ac:dyDescent="0.25">
      <c r="A660" s="8">
        <v>659</v>
      </c>
      <c r="B660" s="7" t="s">
        <v>1954</v>
      </c>
      <c r="C660" t="str">
        <f>VLOOKUP($A660,'Maths Formulas'!A:L,3,0)</f>
        <v>Delhi</v>
      </c>
      <c r="D660" t="str">
        <f>INDEX('Maths Formulas'!$A:$L,MATCH('Reference Formula'!$A660,'Maths Formulas'!$A:$A,0),MATCH('Reference Formula'!D$1,'Maths Formulas'!$A$1:$L$1,0))</f>
        <v>Research &amp; Quality Group</v>
      </c>
    </row>
    <row r="661" spans="1:4" x14ac:dyDescent="0.25">
      <c r="A661" s="8">
        <v>660</v>
      </c>
      <c r="B661" s="7" t="s">
        <v>1955</v>
      </c>
      <c r="C661" t="str">
        <f>VLOOKUP($A661,'Maths Formulas'!A:L,3,0)</f>
        <v>Tennessee</v>
      </c>
      <c r="D661" t="str">
        <f>INDEX('Maths Formulas'!$A:$L,MATCH('Reference Formula'!$A661,'Maths Formulas'!$A:$A,0),MATCH('Reference Formula'!D$1,'Maths Formulas'!$A$1:$L$1,0))</f>
        <v>Research &amp; Quality Group</v>
      </c>
    </row>
    <row r="662" spans="1:4" x14ac:dyDescent="0.25">
      <c r="A662" s="8">
        <v>661</v>
      </c>
      <c r="B662" s="7" t="s">
        <v>1956</v>
      </c>
      <c r="C662" t="str">
        <f>VLOOKUP($A662,'Maths Formulas'!A:L,3,0)</f>
        <v>Illinois</v>
      </c>
      <c r="D662" t="str">
        <f>INDEX('Maths Formulas'!$A:$L,MATCH('Reference Formula'!$A662,'Maths Formulas'!$A:$A,0),MATCH('Reference Formula'!D$1,'Maths Formulas'!$A$1:$L$1,0))</f>
        <v>Research &amp; Quality Group</v>
      </c>
    </row>
    <row r="663" spans="1:4" x14ac:dyDescent="0.25">
      <c r="A663" s="8">
        <v>662</v>
      </c>
      <c r="B663" s="7" t="s">
        <v>1957</v>
      </c>
      <c r="C663" t="str">
        <f>VLOOKUP($A663,'Maths Formulas'!A:L,3,0)</f>
        <v>Madrid</v>
      </c>
      <c r="D663" t="str">
        <f>INDEX('Maths Formulas'!$A:$L,MATCH('Reference Formula'!$A663,'Maths Formulas'!$A:$A,0),MATCH('Reference Formula'!D$1,'Maths Formulas'!$A$1:$L$1,0))</f>
        <v>Research &amp; Quality Group</v>
      </c>
    </row>
    <row r="664" spans="1:4" x14ac:dyDescent="0.25">
      <c r="A664" s="8">
        <v>663</v>
      </c>
      <c r="B664" s="7" t="s">
        <v>1958</v>
      </c>
      <c r="C664" t="str">
        <f>VLOOKUP($A664,'Maths Formulas'!A:L,3,0)</f>
        <v>Tennessee</v>
      </c>
      <c r="D664" t="str">
        <f>INDEX('Maths Formulas'!$A:$L,MATCH('Reference Formula'!$A664,'Maths Formulas'!$A:$A,0),MATCH('Reference Formula'!D$1,'Maths Formulas'!$A$1:$L$1,0))</f>
        <v>Research &amp; Quality Group</v>
      </c>
    </row>
    <row r="665" spans="1:4" x14ac:dyDescent="0.25">
      <c r="A665" s="8">
        <v>664</v>
      </c>
      <c r="B665" s="7" t="s">
        <v>1959</v>
      </c>
      <c r="C665" t="str">
        <f>VLOOKUP($A665,'Maths Formulas'!A:L,3,0)</f>
        <v>Tennessee</v>
      </c>
      <c r="D665" t="str">
        <f>INDEX('Maths Formulas'!$A:$L,MATCH('Reference Formula'!$A665,'Maths Formulas'!$A:$A,0),MATCH('Reference Formula'!D$1,'Maths Formulas'!$A$1:$L$1,0))</f>
        <v>Research &amp; Quality Group</v>
      </c>
    </row>
    <row r="666" spans="1:4" x14ac:dyDescent="0.25">
      <c r="A666" s="8">
        <v>665</v>
      </c>
      <c r="B666" s="7" t="s">
        <v>1960</v>
      </c>
      <c r="C666" t="str">
        <f>VLOOKUP($A666,'Maths Formulas'!A:L,3,0)</f>
        <v>Mississippi</v>
      </c>
      <c r="D666" t="str">
        <f>INDEX('Maths Formulas'!$A:$L,MATCH('Reference Formula'!$A666,'Maths Formulas'!$A:$A,0),MATCH('Reference Formula'!D$1,'Maths Formulas'!$A$1:$L$1,0))</f>
        <v>Research &amp; Quality Group</v>
      </c>
    </row>
    <row r="667" spans="1:4" x14ac:dyDescent="0.25">
      <c r="A667" s="8">
        <v>666</v>
      </c>
      <c r="B667" s="7" t="s">
        <v>1961</v>
      </c>
      <c r="C667" t="str">
        <f>VLOOKUP($A667,'Maths Formulas'!A:L,3,0)</f>
        <v>New York</v>
      </c>
      <c r="D667" t="str">
        <f>INDEX('Maths Formulas'!$A:$L,MATCH('Reference Formula'!$A667,'Maths Formulas'!$A:$A,0),MATCH('Reference Formula'!D$1,'Maths Formulas'!$A$1:$L$1,0))</f>
        <v>Research &amp; Quality Group</v>
      </c>
    </row>
    <row r="668" spans="1:4" x14ac:dyDescent="0.25">
      <c r="A668" s="8">
        <v>667</v>
      </c>
      <c r="B668" s="7" t="s">
        <v>1962</v>
      </c>
      <c r="C668" t="str">
        <f>VLOOKUP($A668,'Maths Formulas'!A:L,3,0)</f>
        <v>Sydney</v>
      </c>
      <c r="D668" t="str">
        <f>INDEX('Maths Formulas'!$A:$L,MATCH('Reference Formula'!$A668,'Maths Formulas'!$A:$A,0),MATCH('Reference Formula'!D$1,'Maths Formulas'!$A$1:$L$1,0))</f>
        <v>Research &amp; Quality Group</v>
      </c>
    </row>
    <row r="669" spans="1:4" x14ac:dyDescent="0.25">
      <c r="A669" s="8">
        <v>668</v>
      </c>
      <c r="B669" s="7" t="s">
        <v>1963</v>
      </c>
      <c r="C669" t="str">
        <f>VLOOKUP($A669,'Maths Formulas'!A:L,3,0)</f>
        <v>New Jersey</v>
      </c>
      <c r="D669" t="str">
        <f>INDEX('Maths Formulas'!$A:$L,MATCH('Reference Formula'!$A669,'Maths Formulas'!$A:$A,0),MATCH('Reference Formula'!D$1,'Maths Formulas'!$A$1:$L$1,0))</f>
        <v>Research &amp; Quality Group</v>
      </c>
    </row>
    <row r="670" spans="1:4" x14ac:dyDescent="0.25">
      <c r="A670" s="8">
        <v>669</v>
      </c>
      <c r="B670" s="7" t="s">
        <v>1964</v>
      </c>
      <c r="C670" t="str">
        <f>VLOOKUP($A670,'Maths Formulas'!A:L,3,0)</f>
        <v>New Jersey</v>
      </c>
      <c r="D670" t="str">
        <f>INDEX('Maths Formulas'!$A:$L,MATCH('Reference Formula'!$A670,'Maths Formulas'!$A:$A,0),MATCH('Reference Formula'!D$1,'Maths Formulas'!$A$1:$L$1,0))</f>
        <v>Research &amp; Quality Group</v>
      </c>
    </row>
    <row r="671" spans="1:4" x14ac:dyDescent="0.25">
      <c r="A671" s="8">
        <v>670</v>
      </c>
      <c r="B671" s="7" t="s">
        <v>1965</v>
      </c>
      <c r="C671" t="str">
        <f>VLOOKUP($A671,'Maths Formulas'!A:L,3,0)</f>
        <v>Madrid</v>
      </c>
      <c r="D671" t="str">
        <f>INDEX('Maths Formulas'!$A:$L,MATCH('Reference Formula'!$A671,'Maths Formulas'!$A:$A,0),MATCH('Reference Formula'!D$1,'Maths Formulas'!$A$1:$L$1,0))</f>
        <v>Research &amp; Quality Group</v>
      </c>
    </row>
    <row r="672" spans="1:4" x14ac:dyDescent="0.25">
      <c r="A672" s="8">
        <v>671</v>
      </c>
      <c r="B672" s="7" t="s">
        <v>1966</v>
      </c>
      <c r="C672" t="str">
        <f>VLOOKUP($A672,'Maths Formulas'!A:L,3,0)</f>
        <v>Tennessee</v>
      </c>
      <c r="D672" t="str">
        <f>INDEX('Maths Formulas'!$A:$L,MATCH('Reference Formula'!$A672,'Maths Formulas'!$A:$A,0),MATCH('Reference Formula'!D$1,'Maths Formulas'!$A$1:$L$1,0))</f>
        <v>Research &amp; Quality Group</v>
      </c>
    </row>
    <row r="673" spans="1:4" x14ac:dyDescent="0.25">
      <c r="A673" s="8">
        <v>672</v>
      </c>
      <c r="B673" s="7" t="s">
        <v>1967</v>
      </c>
      <c r="C673" t="str">
        <f>VLOOKUP($A673,'Maths Formulas'!A:L,3,0)</f>
        <v>Mississippi</v>
      </c>
      <c r="D673" t="str">
        <f>INDEX('Maths Formulas'!$A:$L,MATCH('Reference Formula'!$A673,'Maths Formulas'!$A:$A,0),MATCH('Reference Formula'!D$1,'Maths Formulas'!$A$1:$L$1,0))</f>
        <v>Research &amp; Quality Group</v>
      </c>
    </row>
    <row r="674" spans="1:4" x14ac:dyDescent="0.25">
      <c r="A674" s="8">
        <v>673</v>
      </c>
      <c r="B674" s="7" t="s">
        <v>1968</v>
      </c>
      <c r="C674" t="str">
        <f>VLOOKUP($A674,'Maths Formulas'!A:L,3,0)</f>
        <v>Sydney</v>
      </c>
      <c r="D674" t="str">
        <f>INDEX('Maths Formulas'!$A:$L,MATCH('Reference Formula'!$A674,'Maths Formulas'!$A:$A,0),MATCH('Reference Formula'!D$1,'Maths Formulas'!$A$1:$L$1,0))</f>
        <v>Research &amp; Quality Group</v>
      </c>
    </row>
    <row r="675" spans="1:4" x14ac:dyDescent="0.25">
      <c r="A675" s="8">
        <v>674</v>
      </c>
      <c r="B675" s="7" t="s">
        <v>1969</v>
      </c>
      <c r="C675" t="str">
        <f>VLOOKUP($A675,'Maths Formulas'!A:L,3,0)</f>
        <v>London</v>
      </c>
      <c r="D675" t="str">
        <f>INDEX('Maths Formulas'!$A:$L,MATCH('Reference Formula'!$A675,'Maths Formulas'!$A:$A,0),MATCH('Reference Formula'!D$1,'Maths Formulas'!$A$1:$L$1,0))</f>
        <v>Research &amp; Quality Group</v>
      </c>
    </row>
    <row r="676" spans="1:4" x14ac:dyDescent="0.25">
      <c r="A676" s="8">
        <v>675</v>
      </c>
      <c r="B676" s="7" t="s">
        <v>1970</v>
      </c>
      <c r="C676" t="str">
        <f>VLOOKUP($A676,'Maths Formulas'!A:L,3,0)</f>
        <v>Illinois</v>
      </c>
      <c r="D676" t="str">
        <f>INDEX('Maths Formulas'!$A:$L,MATCH('Reference Formula'!$A676,'Maths Formulas'!$A:$A,0),MATCH('Reference Formula'!D$1,'Maths Formulas'!$A$1:$L$1,0))</f>
        <v>Research &amp; Quality Group</v>
      </c>
    </row>
    <row r="677" spans="1:4" x14ac:dyDescent="0.25">
      <c r="A677" s="8">
        <v>676</v>
      </c>
      <c r="B677" s="7" t="s">
        <v>1971</v>
      </c>
      <c r="C677" t="str">
        <f>VLOOKUP($A677,'Maths Formulas'!A:L,3,0)</f>
        <v>Delhi</v>
      </c>
      <c r="D677" t="str">
        <f>INDEX('Maths Formulas'!$A:$L,MATCH('Reference Formula'!$A677,'Maths Formulas'!$A:$A,0),MATCH('Reference Formula'!D$1,'Maths Formulas'!$A$1:$L$1,0))</f>
        <v>Research &amp; Quality Group</v>
      </c>
    </row>
    <row r="678" spans="1:4" x14ac:dyDescent="0.25">
      <c r="A678" s="8">
        <v>677</v>
      </c>
      <c r="B678" s="7" t="s">
        <v>1972</v>
      </c>
      <c r="C678" t="str">
        <f>VLOOKUP($A678,'Maths Formulas'!A:L,3,0)</f>
        <v>Tennessee</v>
      </c>
      <c r="D678" t="str">
        <f>INDEX('Maths Formulas'!$A:$L,MATCH('Reference Formula'!$A678,'Maths Formulas'!$A:$A,0),MATCH('Reference Formula'!D$1,'Maths Formulas'!$A$1:$L$1,0))</f>
        <v>Research &amp; Quality Group</v>
      </c>
    </row>
    <row r="679" spans="1:4" x14ac:dyDescent="0.25">
      <c r="A679" s="8">
        <v>678</v>
      </c>
      <c r="B679" s="7" t="s">
        <v>1973</v>
      </c>
      <c r="C679" t="str">
        <f>VLOOKUP($A679,'Maths Formulas'!A:L,3,0)</f>
        <v>Washington, D.C.</v>
      </c>
      <c r="D679" t="str">
        <f>INDEX('Maths Formulas'!$A:$L,MATCH('Reference Formula'!$A679,'Maths Formulas'!$A:$A,0),MATCH('Reference Formula'!D$1,'Maths Formulas'!$A$1:$L$1,0))</f>
        <v>Research &amp; Quality Group</v>
      </c>
    </row>
    <row r="680" spans="1:4" x14ac:dyDescent="0.25">
      <c r="A680" s="8">
        <v>679</v>
      </c>
      <c r="B680" s="7" t="s">
        <v>1974</v>
      </c>
      <c r="C680" t="str">
        <f>VLOOKUP($A680,'Maths Formulas'!A:L,3,0)</f>
        <v>London</v>
      </c>
      <c r="D680" t="str">
        <f>INDEX('Maths Formulas'!$A:$L,MATCH('Reference Formula'!$A680,'Maths Formulas'!$A:$A,0),MATCH('Reference Formula'!D$1,'Maths Formulas'!$A$1:$L$1,0))</f>
        <v>Research &amp; Quality Group</v>
      </c>
    </row>
    <row r="681" spans="1:4" x14ac:dyDescent="0.25">
      <c r="A681" s="8">
        <v>680</v>
      </c>
      <c r="B681" s="7" t="s">
        <v>1975</v>
      </c>
      <c r="C681" t="str">
        <f>VLOOKUP($A681,'Maths Formulas'!A:L,3,0)</f>
        <v>New Jersey</v>
      </c>
      <c r="D681" t="str">
        <f>INDEX('Maths Formulas'!$A:$L,MATCH('Reference Formula'!$A681,'Maths Formulas'!$A:$A,0),MATCH('Reference Formula'!D$1,'Maths Formulas'!$A$1:$L$1,0))</f>
        <v>Research &amp; Quality Group</v>
      </c>
    </row>
    <row r="682" spans="1:4" x14ac:dyDescent="0.25">
      <c r="A682" s="8">
        <v>681</v>
      </c>
      <c r="B682" s="7" t="s">
        <v>1976</v>
      </c>
      <c r="C682" t="str">
        <f>VLOOKUP($A682,'Maths Formulas'!A:L,3,0)</f>
        <v>Madrid</v>
      </c>
      <c r="D682" t="str">
        <f>INDEX('Maths Formulas'!$A:$L,MATCH('Reference Formula'!$A682,'Maths Formulas'!$A:$A,0),MATCH('Reference Formula'!D$1,'Maths Formulas'!$A$1:$L$1,0))</f>
        <v>Research &amp; Quality Group</v>
      </c>
    </row>
    <row r="683" spans="1:4" x14ac:dyDescent="0.25">
      <c r="A683" s="8">
        <v>682</v>
      </c>
      <c r="B683" s="7" t="s">
        <v>1977</v>
      </c>
      <c r="C683" t="str">
        <f>VLOOKUP($A683,'Maths Formulas'!A:L,3,0)</f>
        <v>Madrid</v>
      </c>
      <c r="D683" t="str">
        <f>INDEX('Maths Formulas'!$A:$L,MATCH('Reference Formula'!$A683,'Maths Formulas'!$A:$A,0),MATCH('Reference Formula'!D$1,'Maths Formulas'!$A$1:$L$1,0))</f>
        <v>Research &amp; Quality Group</v>
      </c>
    </row>
    <row r="684" spans="1:4" x14ac:dyDescent="0.25">
      <c r="A684" s="8">
        <v>683</v>
      </c>
      <c r="B684" s="7" t="s">
        <v>1978</v>
      </c>
      <c r="C684" t="str">
        <f>VLOOKUP($A684,'Maths Formulas'!A:L,3,0)</f>
        <v>Tennessee</v>
      </c>
      <c r="D684" t="str">
        <f>INDEX('Maths Formulas'!$A:$L,MATCH('Reference Formula'!$A684,'Maths Formulas'!$A:$A,0),MATCH('Reference Formula'!D$1,'Maths Formulas'!$A$1:$L$1,0))</f>
        <v>Research &amp; Quality Group</v>
      </c>
    </row>
    <row r="685" spans="1:4" x14ac:dyDescent="0.25">
      <c r="A685" s="8">
        <v>684</v>
      </c>
      <c r="B685" s="7" t="s">
        <v>1979</v>
      </c>
      <c r="C685" t="str">
        <f>VLOOKUP($A685,'Maths Formulas'!A:L,3,0)</f>
        <v>New Jersey</v>
      </c>
      <c r="D685" t="str">
        <f>INDEX('Maths Formulas'!$A:$L,MATCH('Reference Formula'!$A685,'Maths Formulas'!$A:$A,0),MATCH('Reference Formula'!D$1,'Maths Formulas'!$A$1:$L$1,0))</f>
        <v>Research &amp; Quality Group</v>
      </c>
    </row>
    <row r="686" spans="1:4" x14ac:dyDescent="0.25">
      <c r="A686" s="8">
        <v>685</v>
      </c>
      <c r="B686" s="7" t="s">
        <v>1980</v>
      </c>
      <c r="C686" t="str">
        <f>VLOOKUP($A686,'Maths Formulas'!A:L,3,0)</f>
        <v>Madrid</v>
      </c>
      <c r="D686" t="str">
        <f>INDEX('Maths Formulas'!$A:$L,MATCH('Reference Formula'!$A686,'Maths Formulas'!$A:$A,0),MATCH('Reference Formula'!D$1,'Maths Formulas'!$A$1:$L$1,0))</f>
        <v>Research &amp; Quality Group</v>
      </c>
    </row>
    <row r="687" spans="1:4" x14ac:dyDescent="0.25">
      <c r="A687" s="8">
        <v>686</v>
      </c>
      <c r="B687" s="7" t="s">
        <v>1981</v>
      </c>
      <c r="C687" t="str">
        <f>VLOOKUP($A687,'Maths Formulas'!A:L,3,0)</f>
        <v>Sydney</v>
      </c>
      <c r="D687" t="str">
        <f>INDEX('Maths Formulas'!$A:$L,MATCH('Reference Formula'!$A687,'Maths Formulas'!$A:$A,0),MATCH('Reference Formula'!D$1,'Maths Formulas'!$A$1:$L$1,0))</f>
        <v>Research &amp; Quality Group</v>
      </c>
    </row>
    <row r="688" spans="1:4" x14ac:dyDescent="0.25">
      <c r="A688" s="8">
        <v>687</v>
      </c>
      <c r="B688" s="7" t="s">
        <v>1982</v>
      </c>
      <c r="C688" t="str">
        <f>VLOOKUP($A688,'Maths Formulas'!A:L,3,0)</f>
        <v>Mississippi</v>
      </c>
      <c r="D688" t="str">
        <f>INDEX('Maths Formulas'!$A:$L,MATCH('Reference Formula'!$A688,'Maths Formulas'!$A:$A,0),MATCH('Reference Formula'!D$1,'Maths Formulas'!$A$1:$L$1,0))</f>
        <v>Research &amp; Quality Group</v>
      </c>
    </row>
    <row r="689" spans="1:4" x14ac:dyDescent="0.25">
      <c r="A689" s="8">
        <v>688</v>
      </c>
      <c r="B689" s="7" t="s">
        <v>1983</v>
      </c>
      <c r="C689" t="str">
        <f>VLOOKUP($A689,'Maths Formulas'!A:L,3,0)</f>
        <v>Tennessee</v>
      </c>
      <c r="D689" t="str">
        <f>INDEX('Maths Formulas'!$A:$L,MATCH('Reference Formula'!$A689,'Maths Formulas'!$A:$A,0),MATCH('Reference Formula'!D$1,'Maths Formulas'!$A$1:$L$1,0))</f>
        <v>Research &amp; Quality Group</v>
      </c>
    </row>
    <row r="690" spans="1:4" x14ac:dyDescent="0.25">
      <c r="A690" s="8">
        <v>689</v>
      </c>
      <c r="B690" s="7" t="s">
        <v>1984</v>
      </c>
      <c r="C690" t="str">
        <f>VLOOKUP($A690,'Maths Formulas'!A:L,3,0)</f>
        <v>London</v>
      </c>
      <c r="D690" t="str">
        <f>INDEX('Maths Formulas'!$A:$L,MATCH('Reference Formula'!$A690,'Maths Formulas'!$A:$A,0),MATCH('Reference Formula'!D$1,'Maths Formulas'!$A$1:$L$1,0))</f>
        <v>Research &amp; Quality Group</v>
      </c>
    </row>
    <row r="691" spans="1:4" x14ac:dyDescent="0.25">
      <c r="A691" s="8">
        <v>690</v>
      </c>
      <c r="B691" s="7" t="s">
        <v>1985</v>
      </c>
      <c r="C691" t="str">
        <f>VLOOKUP($A691,'Maths Formulas'!A:L,3,0)</f>
        <v>London</v>
      </c>
      <c r="D691" t="str">
        <f>INDEX('Maths Formulas'!$A:$L,MATCH('Reference Formula'!$A691,'Maths Formulas'!$A:$A,0),MATCH('Reference Formula'!D$1,'Maths Formulas'!$A$1:$L$1,0))</f>
        <v>Research &amp; Quality Group</v>
      </c>
    </row>
    <row r="692" spans="1:4" x14ac:dyDescent="0.25">
      <c r="A692" s="8">
        <v>691</v>
      </c>
      <c r="B692" s="7" t="s">
        <v>1986</v>
      </c>
      <c r="C692" t="str">
        <f>VLOOKUP($A692,'Maths Formulas'!A:L,3,0)</f>
        <v>Illinois</v>
      </c>
      <c r="D692" t="str">
        <f>INDEX('Maths Formulas'!$A:$L,MATCH('Reference Formula'!$A692,'Maths Formulas'!$A:$A,0),MATCH('Reference Formula'!D$1,'Maths Formulas'!$A$1:$L$1,0))</f>
        <v>Research &amp; Quality Group</v>
      </c>
    </row>
    <row r="693" spans="1:4" x14ac:dyDescent="0.25">
      <c r="A693" s="8">
        <v>692</v>
      </c>
      <c r="B693" s="7" t="s">
        <v>1987</v>
      </c>
      <c r="C693" t="str">
        <f>VLOOKUP($A693,'Maths Formulas'!A:L,3,0)</f>
        <v>Tennessee</v>
      </c>
      <c r="D693" t="str">
        <f>INDEX('Maths Formulas'!$A:$L,MATCH('Reference Formula'!$A693,'Maths Formulas'!$A:$A,0),MATCH('Reference Formula'!D$1,'Maths Formulas'!$A$1:$L$1,0))</f>
        <v>Research &amp; Quality Group</v>
      </c>
    </row>
    <row r="694" spans="1:4" x14ac:dyDescent="0.25">
      <c r="A694" s="8">
        <v>693</v>
      </c>
      <c r="B694" s="7" t="s">
        <v>1988</v>
      </c>
      <c r="C694" t="str">
        <f>VLOOKUP($A694,'Maths Formulas'!A:L,3,0)</f>
        <v>Delhi</v>
      </c>
      <c r="D694" t="str">
        <f>INDEX('Maths Formulas'!$A:$L,MATCH('Reference Formula'!$A694,'Maths Formulas'!$A:$A,0),MATCH('Reference Formula'!D$1,'Maths Formulas'!$A$1:$L$1,0))</f>
        <v>Research &amp; Quality Group</v>
      </c>
    </row>
    <row r="695" spans="1:4" x14ac:dyDescent="0.25">
      <c r="A695" s="8">
        <v>694</v>
      </c>
      <c r="B695" s="7" t="s">
        <v>1989</v>
      </c>
      <c r="C695" t="str">
        <f>VLOOKUP($A695,'Maths Formulas'!A:L,3,0)</f>
        <v>Mississippi</v>
      </c>
      <c r="D695" t="str">
        <f>INDEX('Maths Formulas'!$A:$L,MATCH('Reference Formula'!$A695,'Maths Formulas'!$A:$A,0),MATCH('Reference Formula'!D$1,'Maths Formulas'!$A$1:$L$1,0))</f>
        <v>Research &amp; Quality Group</v>
      </c>
    </row>
    <row r="696" spans="1:4" x14ac:dyDescent="0.25">
      <c r="A696" s="8">
        <v>695</v>
      </c>
      <c r="B696" s="7" t="s">
        <v>1990</v>
      </c>
      <c r="C696" t="str">
        <f>VLOOKUP($A696,'Maths Formulas'!A:L,3,0)</f>
        <v>New York</v>
      </c>
      <c r="D696" t="str">
        <f>INDEX('Maths Formulas'!$A:$L,MATCH('Reference Formula'!$A696,'Maths Formulas'!$A:$A,0),MATCH('Reference Formula'!D$1,'Maths Formulas'!$A$1:$L$1,0))</f>
        <v>Research &amp; Quality Group</v>
      </c>
    </row>
    <row r="697" spans="1:4" x14ac:dyDescent="0.25">
      <c r="A697" s="8">
        <v>696</v>
      </c>
      <c r="B697" s="7" t="s">
        <v>1991</v>
      </c>
      <c r="C697" t="str">
        <f>VLOOKUP($A697,'Maths Formulas'!A:L,3,0)</f>
        <v>New Jersey</v>
      </c>
      <c r="D697" t="str">
        <f>INDEX('Maths Formulas'!$A:$L,MATCH('Reference Formula'!$A697,'Maths Formulas'!$A:$A,0),MATCH('Reference Formula'!D$1,'Maths Formulas'!$A$1:$L$1,0))</f>
        <v>Research &amp; Quality Group</v>
      </c>
    </row>
    <row r="698" spans="1:4" x14ac:dyDescent="0.25">
      <c r="A698" s="8">
        <v>697</v>
      </c>
      <c r="B698" s="7" t="s">
        <v>1992</v>
      </c>
      <c r="C698" t="str">
        <f>VLOOKUP($A698,'Maths Formulas'!A:L,3,0)</f>
        <v>Sydney</v>
      </c>
      <c r="D698" t="str">
        <f>INDEX('Maths Formulas'!$A:$L,MATCH('Reference Formula'!$A698,'Maths Formulas'!$A:$A,0),MATCH('Reference Formula'!D$1,'Maths Formulas'!$A$1:$L$1,0))</f>
        <v>Research &amp; Quality Group</v>
      </c>
    </row>
    <row r="699" spans="1:4" x14ac:dyDescent="0.25">
      <c r="A699" s="8">
        <v>698</v>
      </c>
      <c r="B699" s="7" t="s">
        <v>1993</v>
      </c>
      <c r="C699" t="str">
        <f>VLOOKUP($A699,'Maths Formulas'!A:L,3,0)</f>
        <v>London</v>
      </c>
      <c r="D699" t="str">
        <f>INDEX('Maths Formulas'!$A:$L,MATCH('Reference Formula'!$A699,'Maths Formulas'!$A:$A,0),MATCH('Reference Formula'!D$1,'Maths Formulas'!$A$1:$L$1,0))</f>
        <v>Research &amp; Quality Group</v>
      </c>
    </row>
    <row r="700" spans="1:4" x14ac:dyDescent="0.25">
      <c r="A700" s="8">
        <v>699</v>
      </c>
      <c r="B700" s="7" t="s">
        <v>1994</v>
      </c>
      <c r="C700" t="str">
        <f>VLOOKUP($A700,'Maths Formulas'!A:L,3,0)</f>
        <v>New York</v>
      </c>
      <c r="D700" t="str">
        <f>INDEX('Maths Formulas'!$A:$L,MATCH('Reference Formula'!$A700,'Maths Formulas'!$A:$A,0),MATCH('Reference Formula'!D$1,'Maths Formulas'!$A$1:$L$1,0))</f>
        <v>Research &amp; Quality Group</v>
      </c>
    </row>
    <row r="701" spans="1:4" x14ac:dyDescent="0.25">
      <c r="A701" s="8">
        <v>700</v>
      </c>
      <c r="B701" s="7" t="s">
        <v>1995</v>
      </c>
      <c r="C701" t="str">
        <f>VLOOKUP($A701,'Maths Formulas'!A:L,3,0)</f>
        <v>Delhi</v>
      </c>
      <c r="D701" t="str">
        <f>INDEX('Maths Formulas'!$A:$L,MATCH('Reference Formula'!$A701,'Maths Formulas'!$A:$A,0),MATCH('Reference Formula'!D$1,'Maths Formulas'!$A$1:$L$1,0))</f>
        <v>Research &amp; Quality Group</v>
      </c>
    </row>
    <row r="702" spans="1:4" x14ac:dyDescent="0.25">
      <c r="A702" s="8">
        <v>701</v>
      </c>
      <c r="B702" s="7" t="s">
        <v>1996</v>
      </c>
      <c r="C702" t="str">
        <f>VLOOKUP($A702,'Maths Formulas'!A:L,3,0)</f>
        <v>New Jersey</v>
      </c>
      <c r="D702" t="str">
        <f>INDEX('Maths Formulas'!$A:$L,MATCH('Reference Formula'!$A702,'Maths Formulas'!$A:$A,0),MATCH('Reference Formula'!D$1,'Maths Formulas'!$A$1:$L$1,0))</f>
        <v>Research &amp; Quality Group</v>
      </c>
    </row>
    <row r="703" spans="1:4" x14ac:dyDescent="0.25">
      <c r="A703" s="8">
        <v>702</v>
      </c>
      <c r="B703" s="7" t="s">
        <v>1997</v>
      </c>
      <c r="C703" t="str">
        <f>VLOOKUP($A703,'Maths Formulas'!A:L,3,0)</f>
        <v>New York</v>
      </c>
      <c r="D703" t="str">
        <f>INDEX('Maths Formulas'!$A:$L,MATCH('Reference Formula'!$A703,'Maths Formulas'!$A:$A,0),MATCH('Reference Formula'!D$1,'Maths Formulas'!$A$1:$L$1,0))</f>
        <v>Research &amp; Quality Group</v>
      </c>
    </row>
    <row r="704" spans="1:4" x14ac:dyDescent="0.25">
      <c r="A704" s="8">
        <v>703</v>
      </c>
      <c r="B704" s="7" t="s">
        <v>1998</v>
      </c>
      <c r="C704" t="str">
        <f>VLOOKUP($A704,'Maths Formulas'!A:L,3,0)</f>
        <v>New Jersey</v>
      </c>
      <c r="D704" t="str">
        <f>INDEX('Maths Formulas'!$A:$L,MATCH('Reference Formula'!$A704,'Maths Formulas'!$A:$A,0),MATCH('Reference Formula'!D$1,'Maths Formulas'!$A$1:$L$1,0))</f>
        <v>Research &amp; Quality Group</v>
      </c>
    </row>
    <row r="705" spans="1:4" x14ac:dyDescent="0.25">
      <c r="A705" s="8">
        <v>704</v>
      </c>
      <c r="B705" s="7" t="s">
        <v>1999</v>
      </c>
      <c r="C705" t="str">
        <f>VLOOKUP($A705,'Maths Formulas'!A:L,3,0)</f>
        <v>London</v>
      </c>
      <c r="D705" t="str">
        <f>INDEX('Maths Formulas'!$A:$L,MATCH('Reference Formula'!$A705,'Maths Formulas'!$A:$A,0),MATCH('Reference Formula'!D$1,'Maths Formulas'!$A$1:$L$1,0))</f>
        <v>Research &amp; Quality Group</v>
      </c>
    </row>
    <row r="706" spans="1:4" x14ac:dyDescent="0.25">
      <c r="A706" s="8">
        <v>705</v>
      </c>
      <c r="B706" s="7" t="s">
        <v>2000</v>
      </c>
      <c r="C706" t="str">
        <f>VLOOKUP($A706,'Maths Formulas'!A:L,3,0)</f>
        <v>Sydney</v>
      </c>
      <c r="D706" t="str">
        <f>INDEX('Maths Formulas'!$A:$L,MATCH('Reference Formula'!$A706,'Maths Formulas'!$A:$A,0),MATCH('Reference Formula'!D$1,'Maths Formulas'!$A$1:$L$1,0))</f>
        <v>Research &amp; Quality Group</v>
      </c>
    </row>
    <row r="707" spans="1:4" x14ac:dyDescent="0.25">
      <c r="A707" s="8">
        <v>706</v>
      </c>
      <c r="B707" s="7" t="s">
        <v>2001</v>
      </c>
      <c r="C707" t="str">
        <f>VLOOKUP($A707,'Maths Formulas'!A:L,3,0)</f>
        <v>Sydney</v>
      </c>
      <c r="D707" t="str">
        <f>INDEX('Maths Formulas'!$A:$L,MATCH('Reference Formula'!$A707,'Maths Formulas'!$A:$A,0),MATCH('Reference Formula'!D$1,'Maths Formulas'!$A$1:$L$1,0))</f>
        <v>Research &amp; Quality Group</v>
      </c>
    </row>
    <row r="708" spans="1:4" x14ac:dyDescent="0.25">
      <c r="A708" s="8">
        <v>707</v>
      </c>
      <c r="B708" s="7" t="s">
        <v>2002</v>
      </c>
      <c r="C708" t="str">
        <f>VLOOKUP($A708,'Maths Formulas'!A:L,3,0)</f>
        <v>New Jersey</v>
      </c>
      <c r="D708" t="str">
        <f>INDEX('Maths Formulas'!$A:$L,MATCH('Reference Formula'!$A708,'Maths Formulas'!$A:$A,0),MATCH('Reference Formula'!D$1,'Maths Formulas'!$A$1:$L$1,0))</f>
        <v>Research &amp; Quality Group</v>
      </c>
    </row>
    <row r="709" spans="1:4" x14ac:dyDescent="0.25">
      <c r="A709" s="8">
        <v>708</v>
      </c>
      <c r="B709" s="7" t="s">
        <v>2003</v>
      </c>
      <c r="C709" t="str">
        <f>VLOOKUP($A709,'Maths Formulas'!A:L,3,0)</f>
        <v>Mississippi</v>
      </c>
      <c r="D709" t="str">
        <f>INDEX('Maths Formulas'!$A:$L,MATCH('Reference Formula'!$A709,'Maths Formulas'!$A:$A,0),MATCH('Reference Formula'!D$1,'Maths Formulas'!$A$1:$L$1,0))</f>
        <v>Research &amp; Quality Group</v>
      </c>
    </row>
    <row r="710" spans="1:4" x14ac:dyDescent="0.25">
      <c r="A710" s="8">
        <v>709</v>
      </c>
      <c r="B710" s="7" t="s">
        <v>2004</v>
      </c>
      <c r="C710" t="str">
        <f>VLOOKUP($A710,'Maths Formulas'!A:L,3,0)</f>
        <v>Mississippi</v>
      </c>
      <c r="D710" t="str">
        <f>INDEX('Maths Formulas'!$A:$L,MATCH('Reference Formula'!$A710,'Maths Formulas'!$A:$A,0),MATCH('Reference Formula'!D$1,'Maths Formulas'!$A$1:$L$1,0))</f>
        <v>Research &amp; Quality Group</v>
      </c>
    </row>
    <row r="711" spans="1:4" x14ac:dyDescent="0.25">
      <c r="A711" s="8">
        <v>710</v>
      </c>
      <c r="B711" s="7" t="s">
        <v>2005</v>
      </c>
      <c r="C711" t="str">
        <f>VLOOKUP($A711,'Maths Formulas'!A:L,3,0)</f>
        <v>New York</v>
      </c>
      <c r="D711" t="str">
        <f>INDEX('Maths Formulas'!$A:$L,MATCH('Reference Formula'!$A711,'Maths Formulas'!$A:$A,0),MATCH('Reference Formula'!D$1,'Maths Formulas'!$A$1:$L$1,0))</f>
        <v>Research &amp; Quality Group</v>
      </c>
    </row>
    <row r="712" spans="1:4" x14ac:dyDescent="0.25">
      <c r="A712" s="8">
        <v>711</v>
      </c>
      <c r="B712" s="7" t="s">
        <v>2006</v>
      </c>
      <c r="C712" t="str">
        <f>VLOOKUP($A712,'Maths Formulas'!A:L,3,0)</f>
        <v>New Jersey</v>
      </c>
      <c r="D712" t="str">
        <f>INDEX('Maths Formulas'!$A:$L,MATCH('Reference Formula'!$A712,'Maths Formulas'!$A:$A,0),MATCH('Reference Formula'!D$1,'Maths Formulas'!$A$1:$L$1,0))</f>
        <v>Research &amp; Quality Group</v>
      </c>
    </row>
    <row r="713" spans="1:4" x14ac:dyDescent="0.25">
      <c r="A713" s="8">
        <v>712</v>
      </c>
      <c r="B713" s="7" t="s">
        <v>2007</v>
      </c>
      <c r="C713" t="str">
        <f>VLOOKUP($A713,'Maths Formulas'!A:L,3,0)</f>
        <v>Delhi</v>
      </c>
      <c r="D713" t="str">
        <f>INDEX('Maths Formulas'!$A:$L,MATCH('Reference Formula'!$A713,'Maths Formulas'!$A:$A,0),MATCH('Reference Formula'!D$1,'Maths Formulas'!$A$1:$L$1,0))</f>
        <v>Research &amp; Quality Group</v>
      </c>
    </row>
    <row r="714" spans="1:4" x14ac:dyDescent="0.25">
      <c r="A714" s="8">
        <v>713</v>
      </c>
      <c r="B714" s="7" t="s">
        <v>2008</v>
      </c>
      <c r="C714" t="str">
        <f>VLOOKUP($A714,'Maths Formulas'!A:L,3,0)</f>
        <v>Washington, D.C.</v>
      </c>
      <c r="D714" t="str">
        <f>INDEX('Maths Formulas'!$A:$L,MATCH('Reference Formula'!$A714,'Maths Formulas'!$A:$A,0),MATCH('Reference Formula'!D$1,'Maths Formulas'!$A$1:$L$1,0))</f>
        <v>Research &amp; Quality Group</v>
      </c>
    </row>
    <row r="715" spans="1:4" x14ac:dyDescent="0.25">
      <c r="A715" s="8">
        <v>714</v>
      </c>
      <c r="B715" s="7" t="s">
        <v>2009</v>
      </c>
      <c r="C715" t="str">
        <f>VLOOKUP($A715,'Maths Formulas'!A:L,3,0)</f>
        <v>Washington, D.C.</v>
      </c>
      <c r="D715" t="str">
        <f>INDEX('Maths Formulas'!$A:$L,MATCH('Reference Formula'!$A715,'Maths Formulas'!$A:$A,0),MATCH('Reference Formula'!D$1,'Maths Formulas'!$A$1:$L$1,0))</f>
        <v>Research &amp; Quality Group</v>
      </c>
    </row>
    <row r="716" spans="1:4" x14ac:dyDescent="0.25">
      <c r="A716" s="8">
        <v>715</v>
      </c>
      <c r="B716" s="7" t="s">
        <v>2010</v>
      </c>
      <c r="C716" t="str">
        <f>VLOOKUP($A716,'Maths Formulas'!A:L,3,0)</f>
        <v>Washington, D.C.</v>
      </c>
      <c r="D716" t="str">
        <f>INDEX('Maths Formulas'!$A:$L,MATCH('Reference Formula'!$A716,'Maths Formulas'!$A:$A,0),MATCH('Reference Formula'!D$1,'Maths Formulas'!$A$1:$L$1,0))</f>
        <v>Research &amp; Quality Group</v>
      </c>
    </row>
    <row r="717" spans="1:4" x14ac:dyDescent="0.25">
      <c r="A717" s="8">
        <v>716</v>
      </c>
      <c r="B717" s="7" t="s">
        <v>2011</v>
      </c>
      <c r="C717" t="str">
        <f>VLOOKUP($A717,'Maths Formulas'!A:L,3,0)</f>
        <v>Washington, D.C.</v>
      </c>
      <c r="D717" t="str">
        <f>INDEX('Maths Formulas'!$A:$L,MATCH('Reference Formula'!$A717,'Maths Formulas'!$A:$A,0),MATCH('Reference Formula'!D$1,'Maths Formulas'!$A$1:$L$1,0))</f>
        <v>Research &amp; Quality Group</v>
      </c>
    </row>
    <row r="718" spans="1:4" x14ac:dyDescent="0.25">
      <c r="A718" s="8">
        <v>717</v>
      </c>
      <c r="B718" s="7" t="s">
        <v>2012</v>
      </c>
      <c r="C718" t="str">
        <f>VLOOKUP($A718,'Maths Formulas'!A:L,3,0)</f>
        <v>Washington, D.C.</v>
      </c>
      <c r="D718" t="str">
        <f>INDEX('Maths Formulas'!$A:$L,MATCH('Reference Formula'!$A718,'Maths Formulas'!$A:$A,0),MATCH('Reference Formula'!D$1,'Maths Formulas'!$A$1:$L$1,0))</f>
        <v>Research &amp; Quality Group</v>
      </c>
    </row>
    <row r="719" spans="1:4" x14ac:dyDescent="0.25">
      <c r="A719" s="8">
        <v>718</v>
      </c>
      <c r="B719" s="7" t="s">
        <v>2013</v>
      </c>
      <c r="C719" t="str">
        <f>VLOOKUP($A719,'Maths Formulas'!A:L,3,0)</f>
        <v>Washington, D.C.</v>
      </c>
      <c r="D719" t="str">
        <f>INDEX('Maths Formulas'!$A:$L,MATCH('Reference Formula'!$A719,'Maths Formulas'!$A:$A,0),MATCH('Reference Formula'!D$1,'Maths Formulas'!$A$1:$L$1,0))</f>
        <v>Research &amp; Quality Group</v>
      </c>
    </row>
    <row r="720" spans="1:4" x14ac:dyDescent="0.25">
      <c r="A720" s="8">
        <v>719</v>
      </c>
      <c r="B720" s="7" t="s">
        <v>2014</v>
      </c>
      <c r="C720" t="str">
        <f>VLOOKUP($A720,'Maths Formulas'!A:L,3,0)</f>
        <v>Washington, D.C.</v>
      </c>
      <c r="D720" t="str">
        <f>INDEX('Maths Formulas'!$A:$L,MATCH('Reference Formula'!$A720,'Maths Formulas'!$A:$A,0),MATCH('Reference Formula'!D$1,'Maths Formulas'!$A$1:$L$1,0))</f>
        <v>Research &amp; Quality Group</v>
      </c>
    </row>
    <row r="721" spans="1:4" x14ac:dyDescent="0.25">
      <c r="A721" s="8">
        <v>720</v>
      </c>
      <c r="B721" s="7" t="s">
        <v>2015</v>
      </c>
      <c r="C721" t="str">
        <f>VLOOKUP($A721,'Maths Formulas'!A:L,3,0)</f>
        <v>Washington, D.C.</v>
      </c>
      <c r="D721" t="str">
        <f>INDEX('Maths Formulas'!$A:$L,MATCH('Reference Formula'!$A721,'Maths Formulas'!$A:$A,0),MATCH('Reference Formula'!D$1,'Maths Formulas'!$A$1:$L$1,0))</f>
        <v>Research &amp; Quality Group</v>
      </c>
    </row>
    <row r="722" spans="1:4" x14ac:dyDescent="0.25">
      <c r="A722" s="8">
        <v>721</v>
      </c>
      <c r="B722" s="7" t="s">
        <v>2016</v>
      </c>
      <c r="C722" t="str">
        <f>VLOOKUP($A722,'Maths Formulas'!A:L,3,0)</f>
        <v>Sydney</v>
      </c>
      <c r="D722" t="str">
        <f>INDEX('Maths Formulas'!$A:$L,MATCH('Reference Formula'!$A722,'Maths Formulas'!$A:$A,0),MATCH('Reference Formula'!D$1,'Maths Formulas'!$A$1:$L$1,0))</f>
        <v>Research &amp; Quality Group</v>
      </c>
    </row>
    <row r="723" spans="1:4" x14ac:dyDescent="0.25">
      <c r="A723" s="8">
        <v>722</v>
      </c>
      <c r="B723" s="7" t="s">
        <v>2017</v>
      </c>
      <c r="C723" t="str">
        <f>VLOOKUP($A723,'Maths Formulas'!A:L,3,0)</f>
        <v>Sydney</v>
      </c>
      <c r="D723" t="str">
        <f>INDEX('Maths Formulas'!$A:$L,MATCH('Reference Formula'!$A723,'Maths Formulas'!$A:$A,0),MATCH('Reference Formula'!D$1,'Maths Formulas'!$A$1:$L$1,0))</f>
        <v>Research &amp; Quality Group</v>
      </c>
    </row>
    <row r="724" spans="1:4" x14ac:dyDescent="0.25">
      <c r="A724" s="8">
        <v>723</v>
      </c>
      <c r="B724" s="7" t="s">
        <v>2018</v>
      </c>
      <c r="C724" t="str">
        <f>VLOOKUP($A724,'Maths Formulas'!A:L,3,0)</f>
        <v>Sydney</v>
      </c>
      <c r="D724" t="str">
        <f>INDEX('Maths Formulas'!$A:$L,MATCH('Reference Formula'!$A724,'Maths Formulas'!$A:$A,0),MATCH('Reference Formula'!D$1,'Maths Formulas'!$A$1:$L$1,0))</f>
        <v>Research &amp; Quality Group</v>
      </c>
    </row>
    <row r="725" spans="1:4" x14ac:dyDescent="0.25">
      <c r="A725" s="8">
        <v>724</v>
      </c>
      <c r="B725" s="7" t="s">
        <v>2019</v>
      </c>
      <c r="C725" t="str">
        <f>VLOOKUP($A725,'Maths Formulas'!A:L,3,0)</f>
        <v>Madrid</v>
      </c>
      <c r="D725" t="str">
        <f>INDEX('Maths Formulas'!$A:$L,MATCH('Reference Formula'!$A725,'Maths Formulas'!$A:$A,0),MATCH('Reference Formula'!D$1,'Maths Formulas'!$A$1:$L$1,0))</f>
        <v>Research &amp; Quality Group</v>
      </c>
    </row>
    <row r="726" spans="1:4" x14ac:dyDescent="0.25">
      <c r="A726" s="8">
        <v>725</v>
      </c>
      <c r="B726" s="7" t="s">
        <v>2020</v>
      </c>
      <c r="C726" t="str">
        <f>VLOOKUP($A726,'Maths Formulas'!A:L,3,0)</f>
        <v>Sydney</v>
      </c>
      <c r="D726" t="str">
        <f>INDEX('Maths Formulas'!$A:$L,MATCH('Reference Formula'!$A726,'Maths Formulas'!$A:$A,0),MATCH('Reference Formula'!D$1,'Maths Formulas'!$A$1:$L$1,0))</f>
        <v>Research &amp; Quality Group</v>
      </c>
    </row>
    <row r="727" spans="1:4" x14ac:dyDescent="0.25">
      <c r="A727" s="8">
        <v>726</v>
      </c>
      <c r="B727" s="7" t="s">
        <v>2021</v>
      </c>
      <c r="C727" t="str">
        <f>VLOOKUP($A727,'Maths Formulas'!A:L,3,0)</f>
        <v>New York</v>
      </c>
      <c r="D727" t="str">
        <f>INDEX('Maths Formulas'!$A:$L,MATCH('Reference Formula'!$A727,'Maths Formulas'!$A:$A,0),MATCH('Reference Formula'!D$1,'Maths Formulas'!$A$1:$L$1,0))</f>
        <v>Research &amp; Quality Group</v>
      </c>
    </row>
    <row r="728" spans="1:4" x14ac:dyDescent="0.25">
      <c r="A728" s="8">
        <v>727</v>
      </c>
      <c r="B728" s="7" t="s">
        <v>2022</v>
      </c>
      <c r="C728" t="str">
        <f>VLOOKUP($A728,'Maths Formulas'!A:L,3,0)</f>
        <v>Delhi</v>
      </c>
      <c r="D728" t="str">
        <f>INDEX('Maths Formulas'!$A:$L,MATCH('Reference Formula'!$A728,'Maths Formulas'!$A:$A,0),MATCH('Reference Formula'!D$1,'Maths Formulas'!$A$1:$L$1,0))</f>
        <v>Research &amp; Quality Group</v>
      </c>
    </row>
    <row r="729" spans="1:4" x14ac:dyDescent="0.25">
      <c r="A729" s="8">
        <v>728</v>
      </c>
      <c r="B729" s="7" t="s">
        <v>2023</v>
      </c>
      <c r="C729" t="str">
        <f>VLOOKUP($A729,'Maths Formulas'!A:L,3,0)</f>
        <v>London</v>
      </c>
      <c r="D729" t="str">
        <f>INDEX('Maths Formulas'!$A:$L,MATCH('Reference Formula'!$A729,'Maths Formulas'!$A:$A,0),MATCH('Reference Formula'!D$1,'Maths Formulas'!$A$1:$L$1,0))</f>
        <v>Research &amp; Quality Group</v>
      </c>
    </row>
    <row r="730" spans="1:4" x14ac:dyDescent="0.25">
      <c r="A730" s="8">
        <v>729</v>
      </c>
      <c r="B730" s="7" t="s">
        <v>2024</v>
      </c>
      <c r="C730" t="str">
        <f>VLOOKUP($A730,'Maths Formulas'!A:L,3,0)</f>
        <v>Mississippi</v>
      </c>
      <c r="D730" t="str">
        <f>INDEX('Maths Formulas'!$A:$L,MATCH('Reference Formula'!$A730,'Maths Formulas'!$A:$A,0),MATCH('Reference Formula'!D$1,'Maths Formulas'!$A$1:$L$1,0))</f>
        <v>Research &amp; Quality Group</v>
      </c>
    </row>
    <row r="731" spans="1:4" x14ac:dyDescent="0.25">
      <c r="A731" s="8">
        <v>730</v>
      </c>
      <c r="B731" s="7" t="s">
        <v>2025</v>
      </c>
      <c r="C731" t="str">
        <f>VLOOKUP($A731,'Maths Formulas'!A:L,3,0)</f>
        <v>Delhi</v>
      </c>
      <c r="D731" t="str">
        <f>INDEX('Maths Formulas'!$A:$L,MATCH('Reference Formula'!$A731,'Maths Formulas'!$A:$A,0),MATCH('Reference Formula'!D$1,'Maths Formulas'!$A$1:$L$1,0))</f>
        <v>Research &amp; Quality Group</v>
      </c>
    </row>
    <row r="732" spans="1:4" x14ac:dyDescent="0.25">
      <c r="A732" s="8">
        <v>731</v>
      </c>
      <c r="B732" s="7" t="s">
        <v>2026</v>
      </c>
      <c r="C732" t="str">
        <f>VLOOKUP($A732,'Maths Formulas'!A:L,3,0)</f>
        <v>Madrid</v>
      </c>
      <c r="D732" t="str">
        <f>INDEX('Maths Formulas'!$A:$L,MATCH('Reference Formula'!$A732,'Maths Formulas'!$A:$A,0),MATCH('Reference Formula'!D$1,'Maths Formulas'!$A$1:$L$1,0))</f>
        <v>Research &amp; Quality Group</v>
      </c>
    </row>
    <row r="733" spans="1:4" x14ac:dyDescent="0.25">
      <c r="A733" s="8">
        <v>732</v>
      </c>
      <c r="B733" s="7" t="s">
        <v>2027</v>
      </c>
      <c r="C733" t="str">
        <f>VLOOKUP($A733,'Maths Formulas'!A:L,3,0)</f>
        <v>New Jersey</v>
      </c>
      <c r="D733" t="str">
        <f>INDEX('Maths Formulas'!$A:$L,MATCH('Reference Formula'!$A733,'Maths Formulas'!$A:$A,0),MATCH('Reference Formula'!D$1,'Maths Formulas'!$A$1:$L$1,0))</f>
        <v>Research &amp; Quality Group</v>
      </c>
    </row>
    <row r="734" spans="1:4" x14ac:dyDescent="0.25">
      <c r="A734" s="8">
        <v>733</v>
      </c>
      <c r="B734" s="7" t="s">
        <v>2028</v>
      </c>
      <c r="C734" t="str">
        <f>VLOOKUP($A734,'Maths Formulas'!A:L,3,0)</f>
        <v>Tennessee</v>
      </c>
      <c r="D734" t="str">
        <f>INDEX('Maths Formulas'!$A:$L,MATCH('Reference Formula'!$A734,'Maths Formulas'!$A:$A,0),MATCH('Reference Formula'!D$1,'Maths Formulas'!$A$1:$L$1,0))</f>
        <v>Research &amp; Quality Group</v>
      </c>
    </row>
    <row r="735" spans="1:4" x14ac:dyDescent="0.25">
      <c r="A735" s="8">
        <v>734</v>
      </c>
      <c r="B735" s="7" t="s">
        <v>2029</v>
      </c>
      <c r="C735" t="str">
        <f>VLOOKUP($A735,'Maths Formulas'!A:L,3,0)</f>
        <v>Delhi</v>
      </c>
      <c r="D735" t="str">
        <f>INDEX('Maths Formulas'!$A:$L,MATCH('Reference Formula'!$A735,'Maths Formulas'!$A:$A,0),MATCH('Reference Formula'!D$1,'Maths Formulas'!$A$1:$L$1,0))</f>
        <v>Research &amp; Quality Group</v>
      </c>
    </row>
    <row r="736" spans="1:4" x14ac:dyDescent="0.25">
      <c r="A736" s="8">
        <v>735</v>
      </c>
      <c r="B736" s="7" t="s">
        <v>2030</v>
      </c>
      <c r="C736" t="str">
        <f>VLOOKUP($A736,'Maths Formulas'!A:L,3,0)</f>
        <v>Washington, D.C.</v>
      </c>
      <c r="D736" t="str">
        <f>INDEX('Maths Formulas'!$A:$L,MATCH('Reference Formula'!$A736,'Maths Formulas'!$A:$A,0),MATCH('Reference Formula'!D$1,'Maths Formulas'!$A$1:$L$1,0))</f>
        <v>Research &amp; Quality Group</v>
      </c>
    </row>
    <row r="737" spans="1:4" x14ac:dyDescent="0.25">
      <c r="A737" s="8">
        <v>736</v>
      </c>
      <c r="B737" s="7" t="s">
        <v>2031</v>
      </c>
      <c r="C737" t="str">
        <f>VLOOKUP($A737,'Maths Formulas'!A:L,3,0)</f>
        <v>Washington, D.C.</v>
      </c>
      <c r="D737" t="str">
        <f>INDEX('Maths Formulas'!$A:$L,MATCH('Reference Formula'!$A737,'Maths Formulas'!$A:$A,0),MATCH('Reference Formula'!D$1,'Maths Formulas'!$A$1:$L$1,0))</f>
        <v>Research &amp; Quality Group</v>
      </c>
    </row>
    <row r="738" spans="1:4" x14ac:dyDescent="0.25">
      <c r="A738" s="8">
        <v>737</v>
      </c>
      <c r="B738" s="7" t="s">
        <v>2032</v>
      </c>
      <c r="C738" t="str">
        <f>VLOOKUP($A738,'Maths Formulas'!A:L,3,0)</f>
        <v>Washington, D.C.</v>
      </c>
      <c r="D738" t="str">
        <f>INDEX('Maths Formulas'!$A:$L,MATCH('Reference Formula'!$A738,'Maths Formulas'!$A:$A,0),MATCH('Reference Formula'!D$1,'Maths Formulas'!$A$1:$L$1,0))</f>
        <v>Research &amp; Quality Group</v>
      </c>
    </row>
    <row r="739" spans="1:4" x14ac:dyDescent="0.25">
      <c r="A739" s="8">
        <v>738</v>
      </c>
      <c r="B739" s="7" t="s">
        <v>2033</v>
      </c>
      <c r="C739" t="str">
        <f>VLOOKUP($A739,'Maths Formulas'!A:L,3,0)</f>
        <v>Washington, D.C.</v>
      </c>
      <c r="D739" t="str">
        <f>INDEX('Maths Formulas'!$A:$L,MATCH('Reference Formula'!$A739,'Maths Formulas'!$A:$A,0),MATCH('Reference Formula'!D$1,'Maths Formulas'!$A$1:$L$1,0))</f>
        <v>Research &amp; Quality Group</v>
      </c>
    </row>
    <row r="740" spans="1:4" x14ac:dyDescent="0.25">
      <c r="A740" s="8">
        <v>739</v>
      </c>
      <c r="B740" s="7" t="s">
        <v>2034</v>
      </c>
      <c r="C740" t="str">
        <f>VLOOKUP($A740,'Maths Formulas'!A:L,3,0)</f>
        <v>Washington, D.C.</v>
      </c>
      <c r="D740" t="str">
        <f>INDEX('Maths Formulas'!$A:$L,MATCH('Reference Formula'!$A740,'Maths Formulas'!$A:$A,0),MATCH('Reference Formula'!D$1,'Maths Formulas'!$A$1:$L$1,0))</f>
        <v>Research &amp; Quality Group</v>
      </c>
    </row>
    <row r="741" spans="1:4" x14ac:dyDescent="0.25">
      <c r="A741" s="8">
        <v>740</v>
      </c>
      <c r="B741" s="7" t="s">
        <v>2035</v>
      </c>
      <c r="C741" t="str">
        <f>VLOOKUP($A741,'Maths Formulas'!A:L,3,0)</f>
        <v>Illinois</v>
      </c>
      <c r="D741" t="str">
        <f>INDEX('Maths Formulas'!$A:$L,MATCH('Reference Formula'!$A741,'Maths Formulas'!$A:$A,0),MATCH('Reference Formula'!D$1,'Maths Formulas'!$A$1:$L$1,0))</f>
        <v>Research &amp; Quality Group</v>
      </c>
    </row>
    <row r="742" spans="1:4" x14ac:dyDescent="0.25">
      <c r="A742" s="8">
        <v>741</v>
      </c>
      <c r="B742" s="7" t="s">
        <v>2036</v>
      </c>
      <c r="C742" t="str">
        <f>VLOOKUP($A742,'Maths Formulas'!A:L,3,0)</f>
        <v>Tennessee</v>
      </c>
      <c r="D742" t="str">
        <f>INDEX('Maths Formulas'!$A:$L,MATCH('Reference Formula'!$A742,'Maths Formulas'!$A:$A,0),MATCH('Reference Formula'!D$1,'Maths Formulas'!$A$1:$L$1,0))</f>
        <v>Research &amp; Quality Group</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G742"/>
  <sheetViews>
    <sheetView zoomScale="90" zoomScaleNormal="90" workbookViewId="0">
      <selection activeCell="P3" sqref="P3"/>
    </sheetView>
  </sheetViews>
  <sheetFormatPr defaultRowHeight="15" x14ac:dyDescent="0.25"/>
  <cols>
    <col min="1" max="1" width="8.42578125" bestFit="1" customWidth="1"/>
    <col min="2" max="2" width="19.5703125" bestFit="1" customWidth="1"/>
    <col min="3" max="3" width="16.28515625" bestFit="1" customWidth="1"/>
    <col min="4" max="4" width="28.7109375" bestFit="1" customWidth="1"/>
    <col min="5" max="5" width="27.28515625" bestFit="1" customWidth="1"/>
    <col min="6" max="6" width="7.7109375" bestFit="1" customWidth="1"/>
    <col min="7" max="9" width="10.5703125" bestFit="1" customWidth="1"/>
    <col min="10" max="10" width="12.28515625" bestFit="1" customWidth="1"/>
    <col min="11" max="11" width="10" bestFit="1" customWidth="1"/>
    <col min="12" max="12" width="5.85546875" bestFit="1" customWidth="1"/>
    <col min="15" max="15" width="16.28515625" bestFit="1" customWidth="1"/>
    <col min="18" max="18" width="24.7109375" bestFit="1" customWidth="1"/>
    <col min="22" max="22" width="11.140625" bestFit="1" customWidth="1"/>
    <col min="23" max="23" width="11" bestFit="1" customWidth="1"/>
    <col min="25" max="25" width="24.7109375" bestFit="1" customWidth="1"/>
    <col min="33" max="33" width="12" bestFit="1" customWidth="1"/>
  </cols>
  <sheetData>
    <row r="1" spans="1:33" x14ac:dyDescent="0.25">
      <c r="A1" s="21" t="s">
        <v>781</v>
      </c>
      <c r="B1" s="20" t="s">
        <v>0</v>
      </c>
      <c r="C1" s="20" t="s">
        <v>1227</v>
      </c>
      <c r="D1" s="21" t="s">
        <v>1</v>
      </c>
      <c r="E1" s="22" t="s">
        <v>797</v>
      </c>
      <c r="F1" s="22" t="s">
        <v>816</v>
      </c>
      <c r="G1" s="22" t="s">
        <v>1198</v>
      </c>
      <c r="H1" s="23" t="s">
        <v>3</v>
      </c>
      <c r="I1" s="23" t="s">
        <v>782</v>
      </c>
      <c r="J1" s="30" t="s">
        <v>1225</v>
      </c>
      <c r="K1" s="24" t="s">
        <v>8</v>
      </c>
      <c r="L1" s="27" t="s">
        <v>1234</v>
      </c>
      <c r="M1" s="24" t="s">
        <v>1246</v>
      </c>
    </row>
    <row r="2" spans="1:33" x14ac:dyDescent="0.25">
      <c r="A2" s="8">
        <v>1</v>
      </c>
      <c r="B2" s="7" t="s">
        <v>1296</v>
      </c>
      <c r="C2" s="7" t="s">
        <v>794</v>
      </c>
      <c r="D2" s="8" t="s">
        <v>799</v>
      </c>
      <c r="E2" s="7" t="s">
        <v>11</v>
      </c>
      <c r="F2" s="7" t="s">
        <v>1197</v>
      </c>
      <c r="G2" s="9">
        <v>27856</v>
      </c>
      <c r="H2" s="9">
        <v>36171</v>
      </c>
      <c r="I2" s="9">
        <v>40618</v>
      </c>
      <c r="J2" s="31">
        <v>65460</v>
      </c>
      <c r="K2" s="8" t="s">
        <v>1233</v>
      </c>
      <c r="L2" s="28">
        <v>0</v>
      </c>
      <c r="M2" s="8">
        <f>RANK($J2,$J:$J,0)</f>
        <v>329</v>
      </c>
      <c r="O2" s="29" t="s">
        <v>1236</v>
      </c>
      <c r="P2" s="40" t="s">
        <v>1241</v>
      </c>
      <c r="R2" s="29" t="s">
        <v>1243</v>
      </c>
      <c r="S2" s="25" t="s">
        <v>1196</v>
      </c>
      <c r="T2" s="25" t="s">
        <v>1197</v>
      </c>
      <c r="V2" s="29" t="s">
        <v>1236</v>
      </c>
      <c r="W2" s="40" t="s">
        <v>1244</v>
      </c>
      <c r="Y2" s="29" t="s">
        <v>1243</v>
      </c>
      <c r="Z2" s="40" t="s">
        <v>1196</v>
      </c>
      <c r="AA2" s="40" t="s">
        <v>1197</v>
      </c>
      <c r="AC2" s="29" t="s">
        <v>2</v>
      </c>
      <c r="AD2" s="40" t="s">
        <v>1241</v>
      </c>
      <c r="AF2" s="29" t="s">
        <v>6</v>
      </c>
    </row>
    <row r="3" spans="1:33" x14ac:dyDescent="0.25">
      <c r="A3" s="8">
        <v>2</v>
      </c>
      <c r="B3" s="7" t="s">
        <v>1297</v>
      </c>
      <c r="C3" s="7" t="s">
        <v>1231</v>
      </c>
      <c r="D3" s="8" t="s">
        <v>799</v>
      </c>
      <c r="E3" s="7" t="s">
        <v>11</v>
      </c>
      <c r="F3" s="7" t="s">
        <v>1196</v>
      </c>
      <c r="G3" s="9">
        <v>25802</v>
      </c>
      <c r="H3" s="9">
        <v>40595</v>
      </c>
      <c r="I3" s="9"/>
      <c r="J3" s="31">
        <v>32154</v>
      </c>
      <c r="K3" s="8">
        <v>4</v>
      </c>
      <c r="L3" s="28">
        <v>0.12</v>
      </c>
      <c r="M3" s="8">
        <f t="shared" ref="M3:M66" si="0">RANK($J3,$J:$J,0)</f>
        <v>630</v>
      </c>
      <c r="O3" t="s">
        <v>794</v>
      </c>
      <c r="P3" s="25">
        <f>COUNTIF($C:$C,O3)</f>
        <v>61</v>
      </c>
      <c r="R3" t="s">
        <v>794</v>
      </c>
      <c r="S3" s="41">
        <f t="shared" ref="S3:T12" si="1">COUNTIFS($C:$C,$R3,$F:$F,S$2)</f>
        <v>39</v>
      </c>
      <c r="T3" s="41">
        <f t="shared" si="1"/>
        <v>22</v>
      </c>
      <c r="V3" t="s">
        <v>794</v>
      </c>
      <c r="W3" s="25">
        <f>AVERAGEIF($C:$C,V3,$J:$J)</f>
        <v>60867.02950819672</v>
      </c>
      <c r="Y3" t="s">
        <v>794</v>
      </c>
      <c r="Z3" s="43">
        <f t="shared" ref="Z3:AA12" si="2">AVERAGEIFS($L:$L,$C:$C,$Y3,$F:$F,Z$2)</f>
        <v>8.9230769230769238E-2</v>
      </c>
      <c r="AA3" s="43">
        <f t="shared" si="2"/>
        <v>7.8636363636363657E-2</v>
      </c>
      <c r="AC3" t="s">
        <v>1247</v>
      </c>
      <c r="AD3" s="25">
        <f>COUNT($I$1:$I$742)</f>
        <v>211</v>
      </c>
      <c r="AF3" t="s">
        <v>1020</v>
      </c>
      <c r="AG3" s="32">
        <f>MAX($J:$J)</f>
        <v>107736</v>
      </c>
    </row>
    <row r="4" spans="1:33" x14ac:dyDescent="0.25">
      <c r="A4" s="8">
        <v>3</v>
      </c>
      <c r="B4" s="7" t="s">
        <v>1298</v>
      </c>
      <c r="C4" s="7" t="s">
        <v>792</v>
      </c>
      <c r="D4" s="8" t="s">
        <v>799</v>
      </c>
      <c r="E4" s="7" t="s">
        <v>11</v>
      </c>
      <c r="F4" s="7" t="s">
        <v>1196</v>
      </c>
      <c r="G4" s="9">
        <v>26709</v>
      </c>
      <c r="H4" s="9">
        <v>39147</v>
      </c>
      <c r="I4" s="9">
        <v>39538</v>
      </c>
      <c r="J4" s="31">
        <v>51048</v>
      </c>
      <c r="K4" s="8">
        <v>5</v>
      </c>
      <c r="L4" s="28">
        <v>0.15</v>
      </c>
      <c r="M4" s="8">
        <f t="shared" si="0"/>
        <v>470</v>
      </c>
      <c r="O4" t="s">
        <v>1231</v>
      </c>
      <c r="P4" s="25">
        <f t="shared" ref="P4:P12" si="3">COUNTIF($C:$C,O4)</f>
        <v>61</v>
      </c>
      <c r="R4" t="s">
        <v>1231</v>
      </c>
      <c r="S4" s="41">
        <f t="shared" si="1"/>
        <v>46</v>
      </c>
      <c r="T4" s="41">
        <f t="shared" si="1"/>
        <v>15</v>
      </c>
      <c r="V4" t="s">
        <v>1231</v>
      </c>
      <c r="W4" s="25">
        <f t="shared" ref="W4:W12" si="4">AVERAGEIF($C:$C,V4,$J:$J)</f>
        <v>62140.642622950814</v>
      </c>
      <c r="Y4" t="s">
        <v>1231</v>
      </c>
      <c r="Z4" s="43">
        <f t="shared" si="2"/>
        <v>8.4130434782608704E-2</v>
      </c>
      <c r="AA4" s="43">
        <f t="shared" si="2"/>
        <v>7.8E-2</v>
      </c>
      <c r="AC4" t="s">
        <v>1248</v>
      </c>
      <c r="AD4" s="25">
        <f>COUNTBLANK($I$1:$I$742)</f>
        <v>530</v>
      </c>
      <c r="AF4" t="s">
        <v>1249</v>
      </c>
      <c r="AG4" s="32">
        <f>MIN($J:$J)</f>
        <v>10670.4</v>
      </c>
    </row>
    <row r="5" spans="1:33" x14ac:dyDescent="0.25">
      <c r="A5" s="8">
        <v>4</v>
      </c>
      <c r="B5" s="7" t="s">
        <v>1299</v>
      </c>
      <c r="C5" s="7" t="s">
        <v>796</v>
      </c>
      <c r="D5" s="8" t="s">
        <v>799</v>
      </c>
      <c r="E5" s="7" t="s">
        <v>11</v>
      </c>
      <c r="F5" s="7" t="s">
        <v>1196</v>
      </c>
      <c r="G5" s="9">
        <v>27031</v>
      </c>
      <c r="H5" s="9">
        <v>41151</v>
      </c>
      <c r="I5" s="9">
        <v>41164</v>
      </c>
      <c r="J5" s="31">
        <v>42816</v>
      </c>
      <c r="K5" s="8" t="s">
        <v>1233</v>
      </c>
      <c r="L5" s="28">
        <v>0</v>
      </c>
      <c r="M5" s="8">
        <f t="shared" si="0"/>
        <v>530</v>
      </c>
      <c r="O5" t="s">
        <v>792</v>
      </c>
      <c r="P5" s="25">
        <f t="shared" si="3"/>
        <v>71</v>
      </c>
      <c r="R5" t="s">
        <v>792</v>
      </c>
      <c r="S5" s="41">
        <f t="shared" si="1"/>
        <v>41</v>
      </c>
      <c r="T5" s="41">
        <f t="shared" si="1"/>
        <v>30</v>
      </c>
      <c r="V5" t="s">
        <v>792</v>
      </c>
      <c r="W5" s="25">
        <f t="shared" si="4"/>
        <v>56544.185915492955</v>
      </c>
      <c r="Y5" t="s">
        <v>792</v>
      </c>
      <c r="Z5" s="43">
        <f t="shared" si="2"/>
        <v>7.3902439024390254E-2</v>
      </c>
      <c r="AA5" s="43">
        <f t="shared" si="2"/>
        <v>8.4666666666666682E-2</v>
      </c>
      <c r="AC5" t="s">
        <v>1242</v>
      </c>
      <c r="AD5" s="25">
        <f>COUNTA($B:$B)-1</f>
        <v>741</v>
      </c>
    </row>
    <row r="6" spans="1:33" x14ac:dyDescent="0.25">
      <c r="A6" s="8">
        <v>5</v>
      </c>
      <c r="B6" s="7" t="s">
        <v>1300</v>
      </c>
      <c r="C6" s="7" t="s">
        <v>795</v>
      </c>
      <c r="D6" s="8" t="s">
        <v>799</v>
      </c>
      <c r="E6" s="7" t="s">
        <v>11</v>
      </c>
      <c r="F6" s="7" t="s">
        <v>1196</v>
      </c>
      <c r="G6" s="9">
        <v>27996</v>
      </c>
      <c r="H6" s="9">
        <v>39447</v>
      </c>
      <c r="I6" s="9"/>
      <c r="J6" s="31">
        <v>87396</v>
      </c>
      <c r="K6" s="8">
        <v>4</v>
      </c>
      <c r="L6" s="28">
        <v>0.12</v>
      </c>
      <c r="M6" s="8">
        <f t="shared" si="0"/>
        <v>142</v>
      </c>
      <c r="O6" t="s">
        <v>796</v>
      </c>
      <c r="P6" s="25">
        <f t="shared" si="3"/>
        <v>134</v>
      </c>
      <c r="R6" t="s">
        <v>796</v>
      </c>
      <c r="S6" s="41">
        <f t="shared" si="1"/>
        <v>95</v>
      </c>
      <c r="T6" s="41">
        <f t="shared" si="1"/>
        <v>39</v>
      </c>
      <c r="V6" t="s">
        <v>796</v>
      </c>
      <c r="W6" s="25">
        <f t="shared" si="4"/>
        <v>60884.355223880601</v>
      </c>
      <c r="Y6" t="s">
        <v>796</v>
      </c>
      <c r="Z6" s="43">
        <f t="shared" si="2"/>
        <v>8.0631578947368471E-2</v>
      </c>
      <c r="AA6" s="43">
        <f t="shared" si="2"/>
        <v>7.2820512820512814E-2</v>
      </c>
    </row>
    <row r="7" spans="1:33" x14ac:dyDescent="0.25">
      <c r="A7" s="8">
        <v>6</v>
      </c>
      <c r="B7" s="7" t="s">
        <v>1301</v>
      </c>
      <c r="C7" s="7" t="s">
        <v>796</v>
      </c>
      <c r="D7" s="8" t="s">
        <v>159</v>
      </c>
      <c r="E7" s="7" t="s">
        <v>23</v>
      </c>
      <c r="F7" s="7" t="s">
        <v>1196</v>
      </c>
      <c r="G7" s="9">
        <v>28340</v>
      </c>
      <c r="H7" s="9">
        <v>38751</v>
      </c>
      <c r="I7" s="9">
        <v>40218</v>
      </c>
      <c r="J7" s="31">
        <v>72996</v>
      </c>
      <c r="K7" s="8">
        <v>2</v>
      </c>
      <c r="L7" s="28">
        <v>0.04</v>
      </c>
      <c r="M7" s="8">
        <f t="shared" si="0"/>
        <v>280</v>
      </c>
      <c r="O7" t="s">
        <v>795</v>
      </c>
      <c r="P7" s="25">
        <f t="shared" si="3"/>
        <v>63</v>
      </c>
      <c r="R7" t="s">
        <v>795</v>
      </c>
      <c r="S7" s="41">
        <f t="shared" si="1"/>
        <v>43</v>
      </c>
      <c r="T7" s="41">
        <f t="shared" si="1"/>
        <v>20</v>
      </c>
      <c r="V7" t="s">
        <v>795</v>
      </c>
      <c r="W7" s="25">
        <f t="shared" si="4"/>
        <v>63991.923809523803</v>
      </c>
      <c r="Y7" t="s">
        <v>795</v>
      </c>
      <c r="Z7" s="43">
        <f t="shared" si="2"/>
        <v>8.2790697674418601E-2</v>
      </c>
      <c r="AA7" s="43">
        <f t="shared" si="2"/>
        <v>6.4500000000000002E-2</v>
      </c>
    </row>
    <row r="8" spans="1:33" x14ac:dyDescent="0.25">
      <c r="A8" s="8">
        <v>7</v>
      </c>
      <c r="B8" s="7" t="s">
        <v>1302</v>
      </c>
      <c r="C8" s="7" t="s">
        <v>796</v>
      </c>
      <c r="D8" s="8" t="s">
        <v>159</v>
      </c>
      <c r="E8" s="7" t="s">
        <v>23</v>
      </c>
      <c r="F8" s="7" t="s">
        <v>1196</v>
      </c>
      <c r="G8" s="9">
        <v>27155</v>
      </c>
      <c r="H8" s="9">
        <v>38715</v>
      </c>
      <c r="I8" s="9">
        <v>38715</v>
      </c>
      <c r="J8" s="31">
        <v>18288</v>
      </c>
      <c r="K8" s="8">
        <v>1</v>
      </c>
      <c r="L8" s="28">
        <v>0</v>
      </c>
      <c r="M8" s="8">
        <f t="shared" si="0"/>
        <v>713</v>
      </c>
      <c r="O8" t="s">
        <v>1228</v>
      </c>
      <c r="P8" s="25">
        <f t="shared" si="3"/>
        <v>77</v>
      </c>
      <c r="R8" t="s">
        <v>1228</v>
      </c>
      <c r="S8" s="41">
        <f t="shared" si="1"/>
        <v>49</v>
      </c>
      <c r="T8" s="41">
        <f t="shared" si="1"/>
        <v>28</v>
      </c>
      <c r="V8" t="s">
        <v>1228</v>
      </c>
      <c r="W8" s="25">
        <f t="shared" si="4"/>
        <v>58562.696103896102</v>
      </c>
      <c r="Y8" t="s">
        <v>1228</v>
      </c>
      <c r="Z8" s="43">
        <f t="shared" si="2"/>
        <v>8.0000000000000016E-2</v>
      </c>
      <c r="AA8" s="43">
        <f t="shared" si="2"/>
        <v>7.2142857142857147E-2</v>
      </c>
    </row>
    <row r="9" spans="1:33" x14ac:dyDescent="0.25">
      <c r="A9" s="8">
        <v>8</v>
      </c>
      <c r="B9" s="7" t="s">
        <v>1303</v>
      </c>
      <c r="C9" s="7" t="s">
        <v>794</v>
      </c>
      <c r="D9" s="8" t="s">
        <v>159</v>
      </c>
      <c r="E9" s="7" t="s">
        <v>23</v>
      </c>
      <c r="F9" s="7" t="s">
        <v>1196</v>
      </c>
      <c r="G9" s="9">
        <v>28848</v>
      </c>
      <c r="H9" s="9">
        <v>39189</v>
      </c>
      <c r="I9" s="9">
        <v>41038</v>
      </c>
      <c r="J9" s="31">
        <v>79896</v>
      </c>
      <c r="K9" s="8">
        <v>5</v>
      </c>
      <c r="L9" s="28">
        <v>0.15</v>
      </c>
      <c r="M9" s="8">
        <f t="shared" si="0"/>
        <v>206</v>
      </c>
      <c r="O9" t="s">
        <v>1230</v>
      </c>
      <c r="P9" s="25">
        <f t="shared" si="3"/>
        <v>71</v>
      </c>
      <c r="R9" t="s">
        <v>1230</v>
      </c>
      <c r="S9" s="41">
        <f t="shared" si="1"/>
        <v>47</v>
      </c>
      <c r="T9" s="41">
        <f t="shared" si="1"/>
        <v>24</v>
      </c>
      <c r="V9" t="s">
        <v>1230</v>
      </c>
      <c r="W9" s="25">
        <f t="shared" si="4"/>
        <v>63034.276056338022</v>
      </c>
      <c r="Y9" t="s">
        <v>1230</v>
      </c>
      <c r="Z9" s="43">
        <f t="shared" si="2"/>
        <v>8.468085106382979E-2</v>
      </c>
      <c r="AA9" s="43">
        <f t="shared" si="2"/>
        <v>8.4583333333333344E-2</v>
      </c>
    </row>
    <row r="10" spans="1:33" x14ac:dyDescent="0.25">
      <c r="A10" s="8">
        <v>9</v>
      </c>
      <c r="B10" s="7" t="s">
        <v>1304</v>
      </c>
      <c r="C10" s="7" t="s">
        <v>796</v>
      </c>
      <c r="D10" s="8" t="s">
        <v>159</v>
      </c>
      <c r="E10" s="7" t="s">
        <v>23</v>
      </c>
      <c r="F10" s="7" t="s">
        <v>1196</v>
      </c>
      <c r="G10" s="9">
        <v>29559</v>
      </c>
      <c r="H10" s="9">
        <v>36260</v>
      </c>
      <c r="I10" s="9">
        <v>37192</v>
      </c>
      <c r="J10" s="31">
        <v>90180</v>
      </c>
      <c r="K10" s="8">
        <v>1</v>
      </c>
      <c r="L10" s="28">
        <v>0</v>
      </c>
      <c r="M10" s="8">
        <f t="shared" si="0"/>
        <v>116</v>
      </c>
      <c r="O10" t="s">
        <v>793</v>
      </c>
      <c r="P10" s="25">
        <f t="shared" si="3"/>
        <v>73</v>
      </c>
      <c r="R10" t="s">
        <v>793</v>
      </c>
      <c r="S10" s="41">
        <f t="shared" si="1"/>
        <v>43</v>
      </c>
      <c r="T10" s="41">
        <f t="shared" si="1"/>
        <v>30</v>
      </c>
      <c r="V10" t="s">
        <v>793</v>
      </c>
      <c r="W10" s="25">
        <f t="shared" si="4"/>
        <v>65755.561643835623</v>
      </c>
      <c r="Y10" t="s">
        <v>793</v>
      </c>
      <c r="Z10" s="43">
        <f t="shared" si="2"/>
        <v>8.767441860465118E-2</v>
      </c>
      <c r="AA10" s="43">
        <f t="shared" si="2"/>
        <v>7.6666666666666675E-2</v>
      </c>
    </row>
    <row r="11" spans="1:33" x14ac:dyDescent="0.25">
      <c r="A11" s="8">
        <v>10</v>
      </c>
      <c r="B11" s="7" t="s">
        <v>1305</v>
      </c>
      <c r="C11" s="7" t="s">
        <v>796</v>
      </c>
      <c r="D11" s="8" t="s">
        <v>159</v>
      </c>
      <c r="E11" s="7" t="s">
        <v>23</v>
      </c>
      <c r="F11" s="7" t="s">
        <v>1196</v>
      </c>
      <c r="G11" s="9">
        <v>25110</v>
      </c>
      <c r="H11" s="9">
        <v>37404</v>
      </c>
      <c r="I11" s="9">
        <v>41070</v>
      </c>
      <c r="J11" s="31">
        <v>36936</v>
      </c>
      <c r="K11" s="8">
        <v>4</v>
      </c>
      <c r="L11" s="28">
        <v>0.12</v>
      </c>
      <c r="M11" s="8">
        <f t="shared" si="0"/>
        <v>592</v>
      </c>
      <c r="O11" t="s">
        <v>791</v>
      </c>
      <c r="P11" s="25">
        <f t="shared" si="3"/>
        <v>64</v>
      </c>
      <c r="R11" t="s">
        <v>791</v>
      </c>
      <c r="S11" s="41">
        <f t="shared" si="1"/>
        <v>40</v>
      </c>
      <c r="T11" s="41">
        <f t="shared" si="1"/>
        <v>24</v>
      </c>
      <c r="V11" t="s">
        <v>791</v>
      </c>
      <c r="W11" s="25">
        <f t="shared" si="4"/>
        <v>58266.525000000001</v>
      </c>
      <c r="Y11" t="s">
        <v>791</v>
      </c>
      <c r="Z11" s="43">
        <f t="shared" si="2"/>
        <v>7.6250000000000012E-2</v>
      </c>
      <c r="AA11" s="43">
        <f t="shared" si="2"/>
        <v>9.166666666666666E-2</v>
      </c>
    </row>
    <row r="12" spans="1:33" x14ac:dyDescent="0.25">
      <c r="A12" s="8">
        <v>11</v>
      </c>
      <c r="B12" s="7" t="s">
        <v>1306</v>
      </c>
      <c r="C12" s="7" t="s">
        <v>796</v>
      </c>
      <c r="D12" s="8" t="s">
        <v>159</v>
      </c>
      <c r="E12" s="7" t="s">
        <v>23</v>
      </c>
      <c r="F12" s="7" t="s">
        <v>1196</v>
      </c>
      <c r="G12" s="9">
        <v>25850</v>
      </c>
      <c r="H12" s="9">
        <v>37782</v>
      </c>
      <c r="I12" s="9">
        <v>38726</v>
      </c>
      <c r="J12" s="31">
        <v>21282</v>
      </c>
      <c r="K12" s="8">
        <v>3</v>
      </c>
      <c r="L12" s="28">
        <v>0.08</v>
      </c>
      <c r="M12" s="8">
        <f t="shared" si="0"/>
        <v>703</v>
      </c>
      <c r="O12" t="s">
        <v>1229</v>
      </c>
      <c r="P12" s="25">
        <f t="shared" si="3"/>
        <v>66</v>
      </c>
      <c r="R12" t="s">
        <v>1229</v>
      </c>
      <c r="S12" s="41">
        <f t="shared" si="1"/>
        <v>46</v>
      </c>
      <c r="T12" s="41">
        <f t="shared" si="1"/>
        <v>20</v>
      </c>
      <c r="V12" t="s">
        <v>1229</v>
      </c>
      <c r="W12" s="25">
        <f t="shared" si="4"/>
        <v>63915.963636363631</v>
      </c>
      <c r="Y12" t="s">
        <v>1229</v>
      </c>
      <c r="Z12" s="43">
        <f t="shared" si="2"/>
        <v>6.9565217391304349E-2</v>
      </c>
      <c r="AA12" s="43">
        <f t="shared" si="2"/>
        <v>9.1000000000000011E-2</v>
      </c>
    </row>
    <row r="13" spans="1:33" x14ac:dyDescent="0.25">
      <c r="A13" s="8">
        <v>12</v>
      </c>
      <c r="B13" s="7" t="s">
        <v>1307</v>
      </c>
      <c r="C13" s="7" t="s">
        <v>796</v>
      </c>
      <c r="D13" s="8" t="s">
        <v>159</v>
      </c>
      <c r="E13" s="7" t="s">
        <v>23</v>
      </c>
      <c r="F13" s="7" t="s">
        <v>1196</v>
      </c>
      <c r="G13" s="9">
        <v>23552</v>
      </c>
      <c r="H13" s="9">
        <v>38142</v>
      </c>
      <c r="I13" s="9">
        <v>38142</v>
      </c>
      <c r="J13" s="31">
        <v>59220</v>
      </c>
      <c r="K13" s="8">
        <v>4</v>
      </c>
      <c r="L13" s="28">
        <v>0.12</v>
      </c>
      <c r="M13" s="8">
        <f t="shared" si="0"/>
        <v>365</v>
      </c>
      <c r="O13" s="39" t="s">
        <v>1242</v>
      </c>
      <c r="P13" s="40">
        <f>COUNT($A:$A)</f>
        <v>741</v>
      </c>
      <c r="Q13" s="39"/>
      <c r="R13" s="39" t="s">
        <v>1242</v>
      </c>
      <c r="S13" s="40">
        <f>SUM(S3:S12)</f>
        <v>489</v>
      </c>
      <c r="T13" s="40">
        <f>SUM(T3:T12)</f>
        <v>252</v>
      </c>
      <c r="U13" s="39"/>
      <c r="V13" s="39" t="s">
        <v>1245</v>
      </c>
      <c r="W13" s="42">
        <f>AVERAGE($J:$J)</f>
        <v>61323.250202429139</v>
      </c>
      <c r="X13" s="39"/>
      <c r="Y13" s="39" t="s">
        <v>1242</v>
      </c>
      <c r="Z13" s="43">
        <f>AVERAGEIFS($L:$L,$F:$F,Z$2)</f>
        <v>8.0817995910020049E-2</v>
      </c>
      <c r="AA13" s="43">
        <f t="shared" ref="AA13" si="5">AVERAGEIFS($L:$L,$F:$F,AA$2)</f>
        <v>7.9126984126983949E-2</v>
      </c>
    </row>
    <row r="14" spans="1:33" x14ac:dyDescent="0.25">
      <c r="A14" s="8">
        <v>13</v>
      </c>
      <c r="B14" s="7" t="s">
        <v>1308</v>
      </c>
      <c r="C14" s="7" t="s">
        <v>796</v>
      </c>
      <c r="D14" s="8" t="s">
        <v>159</v>
      </c>
      <c r="E14" s="7" t="s">
        <v>23</v>
      </c>
      <c r="F14" s="7" t="s">
        <v>1196</v>
      </c>
      <c r="G14" s="9">
        <v>32621</v>
      </c>
      <c r="H14" s="9">
        <v>40779</v>
      </c>
      <c r="I14" s="9"/>
      <c r="J14" s="31">
        <v>36534</v>
      </c>
      <c r="K14" s="8">
        <v>1</v>
      </c>
      <c r="L14" s="28">
        <v>0</v>
      </c>
      <c r="M14" s="8">
        <f t="shared" si="0"/>
        <v>594</v>
      </c>
    </row>
    <row r="15" spans="1:33" x14ac:dyDescent="0.25">
      <c r="A15" s="8">
        <v>14</v>
      </c>
      <c r="B15" s="7" t="s">
        <v>1309</v>
      </c>
      <c r="C15" s="7" t="s">
        <v>794</v>
      </c>
      <c r="D15" s="8" t="s">
        <v>159</v>
      </c>
      <c r="E15" s="7" t="s">
        <v>23</v>
      </c>
      <c r="F15" s="7" t="s">
        <v>1197</v>
      </c>
      <c r="G15" s="9">
        <v>31025</v>
      </c>
      <c r="H15" s="9">
        <v>41136</v>
      </c>
      <c r="I15" s="9">
        <v>41254</v>
      </c>
      <c r="J15" s="31">
        <v>95712</v>
      </c>
      <c r="K15" s="8">
        <v>5</v>
      </c>
      <c r="L15" s="28">
        <v>0.15</v>
      </c>
      <c r="M15" s="8">
        <f t="shared" si="0"/>
        <v>73</v>
      </c>
    </row>
    <row r="16" spans="1:33" x14ac:dyDescent="0.25">
      <c r="A16" s="8">
        <v>15</v>
      </c>
      <c r="B16" s="7" t="s">
        <v>1310</v>
      </c>
      <c r="C16" s="7" t="s">
        <v>796</v>
      </c>
      <c r="D16" s="8" t="s">
        <v>159</v>
      </c>
      <c r="E16" s="7" t="s">
        <v>23</v>
      </c>
      <c r="F16" s="7" t="s">
        <v>1196</v>
      </c>
      <c r="G16" s="9">
        <v>26335</v>
      </c>
      <c r="H16" s="9">
        <v>36764</v>
      </c>
      <c r="I16" s="9">
        <v>38369</v>
      </c>
      <c r="J16" s="31">
        <v>89808</v>
      </c>
      <c r="K16" s="8">
        <v>4</v>
      </c>
      <c r="L16" s="28">
        <v>0.12</v>
      </c>
      <c r="M16" s="8">
        <f t="shared" si="0"/>
        <v>120</v>
      </c>
    </row>
    <row r="17" spans="1:13" x14ac:dyDescent="0.25">
      <c r="A17" s="8">
        <v>16</v>
      </c>
      <c r="B17" s="7" t="s">
        <v>1311</v>
      </c>
      <c r="C17" s="7" t="s">
        <v>796</v>
      </c>
      <c r="D17" s="8" t="s">
        <v>159</v>
      </c>
      <c r="E17" s="7" t="s">
        <v>23</v>
      </c>
      <c r="F17" s="7" t="s">
        <v>1196</v>
      </c>
      <c r="G17" s="9">
        <v>28649</v>
      </c>
      <c r="H17" s="9">
        <v>40787</v>
      </c>
      <c r="I17" s="9">
        <v>41020</v>
      </c>
      <c r="J17" s="31">
        <v>34884</v>
      </c>
      <c r="K17" s="8">
        <v>3</v>
      </c>
      <c r="L17" s="28">
        <v>0.08</v>
      </c>
      <c r="M17" s="8">
        <f t="shared" si="0"/>
        <v>608</v>
      </c>
    </row>
    <row r="18" spans="1:13" x14ac:dyDescent="0.25">
      <c r="A18" s="8">
        <v>17</v>
      </c>
      <c r="B18" s="7" t="s">
        <v>1312</v>
      </c>
      <c r="C18" s="7" t="s">
        <v>796</v>
      </c>
      <c r="D18" s="8" t="s">
        <v>159</v>
      </c>
      <c r="E18" s="7" t="s">
        <v>23</v>
      </c>
      <c r="F18" s="7" t="s">
        <v>1196</v>
      </c>
      <c r="G18" s="9">
        <v>29476</v>
      </c>
      <c r="H18" s="9">
        <v>36777</v>
      </c>
      <c r="I18" s="9">
        <v>38870</v>
      </c>
      <c r="J18" s="31">
        <v>92028</v>
      </c>
      <c r="K18" s="8">
        <v>3</v>
      </c>
      <c r="L18" s="28">
        <v>0.08</v>
      </c>
      <c r="M18" s="8">
        <f t="shared" si="0"/>
        <v>106</v>
      </c>
    </row>
    <row r="19" spans="1:13" x14ac:dyDescent="0.25">
      <c r="A19" s="8">
        <v>18</v>
      </c>
      <c r="B19" s="7" t="s">
        <v>1313</v>
      </c>
      <c r="C19" s="7" t="s">
        <v>794</v>
      </c>
      <c r="D19" s="8" t="s">
        <v>159</v>
      </c>
      <c r="E19" s="7" t="s">
        <v>23</v>
      </c>
      <c r="F19" s="7" t="s">
        <v>1197</v>
      </c>
      <c r="G19" s="9">
        <v>27946</v>
      </c>
      <c r="H19" s="9">
        <v>39704</v>
      </c>
      <c r="I19" s="9">
        <v>40948</v>
      </c>
      <c r="J19" s="31">
        <v>69948</v>
      </c>
      <c r="K19" s="8">
        <v>5</v>
      </c>
      <c r="L19" s="28">
        <v>0.15</v>
      </c>
      <c r="M19" s="8">
        <f t="shared" si="0"/>
        <v>306</v>
      </c>
    </row>
    <row r="20" spans="1:13" x14ac:dyDescent="0.25">
      <c r="A20" s="8">
        <v>19</v>
      </c>
      <c r="B20" s="7" t="s">
        <v>1314</v>
      </c>
      <c r="C20" s="7" t="s">
        <v>796</v>
      </c>
      <c r="D20" s="8" t="s">
        <v>159</v>
      </c>
      <c r="E20" s="7" t="s">
        <v>23</v>
      </c>
      <c r="F20" s="7" t="s">
        <v>1197</v>
      </c>
      <c r="G20" s="9">
        <v>31393</v>
      </c>
      <c r="H20" s="9">
        <v>39029</v>
      </c>
      <c r="I20" s="9">
        <v>41121</v>
      </c>
      <c r="J20" s="31">
        <v>102360</v>
      </c>
      <c r="K20" s="8">
        <v>2</v>
      </c>
      <c r="L20" s="28">
        <v>0.04</v>
      </c>
      <c r="M20" s="8">
        <f t="shared" si="0"/>
        <v>40</v>
      </c>
    </row>
    <row r="21" spans="1:13" x14ac:dyDescent="0.25">
      <c r="A21" s="8">
        <v>20</v>
      </c>
      <c r="B21" s="7" t="s">
        <v>1315</v>
      </c>
      <c r="C21" s="7" t="s">
        <v>796</v>
      </c>
      <c r="D21" s="8" t="s">
        <v>159</v>
      </c>
      <c r="E21" s="7" t="s">
        <v>23</v>
      </c>
      <c r="F21" s="7" t="s">
        <v>1196</v>
      </c>
      <c r="G21" s="9">
        <v>28050</v>
      </c>
      <c r="H21" s="9">
        <v>40126</v>
      </c>
      <c r="I21" s="9"/>
      <c r="J21" s="31">
        <v>12763.2</v>
      </c>
      <c r="K21" s="8">
        <v>4</v>
      </c>
      <c r="L21" s="28">
        <v>0.12</v>
      </c>
      <c r="M21" s="8">
        <f t="shared" si="0"/>
        <v>734</v>
      </c>
    </row>
    <row r="22" spans="1:13" x14ac:dyDescent="0.25">
      <c r="A22" s="8">
        <v>21</v>
      </c>
      <c r="B22" s="7" t="s">
        <v>1316</v>
      </c>
      <c r="C22" s="7" t="s">
        <v>794</v>
      </c>
      <c r="D22" s="8" t="s">
        <v>159</v>
      </c>
      <c r="E22" s="7" t="s">
        <v>23</v>
      </c>
      <c r="F22" s="7" t="s">
        <v>1197</v>
      </c>
      <c r="G22" s="9">
        <v>26043</v>
      </c>
      <c r="H22" s="9">
        <v>36143</v>
      </c>
      <c r="I22" s="9">
        <v>41014</v>
      </c>
      <c r="J22" s="31">
        <v>86508</v>
      </c>
      <c r="K22" s="8">
        <v>5</v>
      </c>
      <c r="L22" s="28">
        <v>0.15</v>
      </c>
      <c r="M22" s="8">
        <f t="shared" si="0"/>
        <v>147</v>
      </c>
    </row>
    <row r="23" spans="1:13" x14ac:dyDescent="0.25">
      <c r="A23" s="8">
        <v>22</v>
      </c>
      <c r="B23" s="7" t="s">
        <v>1317</v>
      </c>
      <c r="C23" s="7" t="s">
        <v>796</v>
      </c>
      <c r="D23" s="8" t="s">
        <v>159</v>
      </c>
      <c r="E23" s="7" t="s">
        <v>23</v>
      </c>
      <c r="F23" s="7" t="s">
        <v>1196</v>
      </c>
      <c r="G23" s="9">
        <v>29188</v>
      </c>
      <c r="H23" s="9">
        <v>39069</v>
      </c>
      <c r="I23" s="9">
        <v>39448</v>
      </c>
      <c r="J23" s="31">
        <v>45204</v>
      </c>
      <c r="K23" s="8">
        <v>3</v>
      </c>
      <c r="L23" s="28">
        <v>0.08</v>
      </c>
      <c r="M23" s="8">
        <f t="shared" si="0"/>
        <v>516</v>
      </c>
    </row>
    <row r="24" spans="1:13" x14ac:dyDescent="0.25">
      <c r="A24" s="8">
        <v>23</v>
      </c>
      <c r="B24" s="7" t="s">
        <v>1318</v>
      </c>
      <c r="C24" s="7" t="s">
        <v>795</v>
      </c>
      <c r="D24" s="8" t="s">
        <v>800</v>
      </c>
      <c r="E24" s="7" t="s">
        <v>45</v>
      </c>
      <c r="F24" s="7" t="s">
        <v>1197</v>
      </c>
      <c r="G24" s="9">
        <v>30780</v>
      </c>
      <c r="H24" s="9">
        <v>38746</v>
      </c>
      <c r="I24" s="9">
        <v>40674</v>
      </c>
      <c r="J24" s="31">
        <v>59232</v>
      </c>
      <c r="K24" s="8">
        <v>2</v>
      </c>
      <c r="L24" s="28">
        <v>0.04</v>
      </c>
      <c r="M24" s="8">
        <f t="shared" si="0"/>
        <v>363</v>
      </c>
    </row>
    <row r="25" spans="1:13" x14ac:dyDescent="0.25">
      <c r="A25" s="8">
        <v>24</v>
      </c>
      <c r="B25" s="7" t="s">
        <v>1319</v>
      </c>
      <c r="C25" s="7" t="s">
        <v>794</v>
      </c>
      <c r="D25" s="8" t="s">
        <v>800</v>
      </c>
      <c r="E25" s="7" t="s">
        <v>45</v>
      </c>
      <c r="F25" s="7" t="s">
        <v>1196</v>
      </c>
      <c r="G25" s="9">
        <v>27839</v>
      </c>
      <c r="H25" s="9">
        <v>36893</v>
      </c>
      <c r="I25" s="9">
        <v>40422</v>
      </c>
      <c r="J25" s="31">
        <v>40368</v>
      </c>
      <c r="K25" s="8">
        <v>3</v>
      </c>
      <c r="L25" s="28">
        <v>0.08</v>
      </c>
      <c r="M25" s="8">
        <f t="shared" si="0"/>
        <v>556</v>
      </c>
    </row>
    <row r="26" spans="1:13" x14ac:dyDescent="0.25">
      <c r="A26" s="8">
        <v>25</v>
      </c>
      <c r="B26" s="7" t="s">
        <v>1320</v>
      </c>
      <c r="C26" s="7" t="s">
        <v>1228</v>
      </c>
      <c r="D26" s="8" t="s">
        <v>800</v>
      </c>
      <c r="E26" s="7" t="s">
        <v>45</v>
      </c>
      <c r="F26" s="7" t="s">
        <v>1196</v>
      </c>
      <c r="G26" s="9">
        <v>28387</v>
      </c>
      <c r="H26" s="9">
        <v>36214</v>
      </c>
      <c r="I26" s="9">
        <v>40442</v>
      </c>
      <c r="J26" s="31">
        <v>57420</v>
      </c>
      <c r="K26" s="8" t="s">
        <v>1233</v>
      </c>
      <c r="L26" s="28">
        <v>0</v>
      </c>
      <c r="M26" s="8">
        <f t="shared" si="0"/>
        <v>386</v>
      </c>
    </row>
    <row r="27" spans="1:13" x14ac:dyDescent="0.25">
      <c r="A27" s="8">
        <v>26</v>
      </c>
      <c r="B27" s="7" t="s">
        <v>1321</v>
      </c>
      <c r="C27" s="7" t="s">
        <v>792</v>
      </c>
      <c r="D27" s="8" t="s">
        <v>800</v>
      </c>
      <c r="E27" s="7" t="s">
        <v>45</v>
      </c>
      <c r="F27" s="7" t="s">
        <v>1196</v>
      </c>
      <c r="G27" s="9">
        <v>27531</v>
      </c>
      <c r="H27" s="9">
        <v>38051</v>
      </c>
      <c r="I27" s="9">
        <v>38101</v>
      </c>
      <c r="J27" s="31">
        <v>36420</v>
      </c>
      <c r="K27" s="8" t="s">
        <v>1233</v>
      </c>
      <c r="L27" s="28">
        <v>0</v>
      </c>
      <c r="M27" s="8">
        <f t="shared" si="0"/>
        <v>596</v>
      </c>
    </row>
    <row r="28" spans="1:13" x14ac:dyDescent="0.25">
      <c r="A28" s="8">
        <v>27</v>
      </c>
      <c r="B28" s="7" t="s">
        <v>1322</v>
      </c>
      <c r="C28" s="7" t="s">
        <v>1228</v>
      </c>
      <c r="D28" s="8" t="s">
        <v>800</v>
      </c>
      <c r="E28" s="7" t="s">
        <v>45</v>
      </c>
      <c r="F28" s="7" t="s">
        <v>1197</v>
      </c>
      <c r="G28" s="9">
        <v>29115</v>
      </c>
      <c r="H28" s="9">
        <v>36619</v>
      </c>
      <c r="I28" s="9">
        <v>41171</v>
      </c>
      <c r="J28" s="31">
        <v>67728</v>
      </c>
      <c r="K28" s="8" t="s">
        <v>1233</v>
      </c>
      <c r="L28" s="28">
        <v>0</v>
      </c>
      <c r="M28" s="8">
        <f t="shared" si="0"/>
        <v>322</v>
      </c>
    </row>
    <row r="29" spans="1:13" x14ac:dyDescent="0.25">
      <c r="A29" s="8">
        <v>28</v>
      </c>
      <c r="B29" s="7" t="s">
        <v>1323</v>
      </c>
      <c r="C29" s="7" t="s">
        <v>1228</v>
      </c>
      <c r="D29" s="8" t="s">
        <v>800</v>
      </c>
      <c r="E29" s="7" t="s">
        <v>45</v>
      </c>
      <c r="F29" s="7" t="s">
        <v>1197</v>
      </c>
      <c r="G29" s="9">
        <v>29696</v>
      </c>
      <c r="H29" s="9">
        <v>38851</v>
      </c>
      <c r="I29" s="9">
        <v>40748</v>
      </c>
      <c r="J29" s="31">
        <v>13230</v>
      </c>
      <c r="K29" s="8" t="s">
        <v>1233</v>
      </c>
      <c r="L29" s="28">
        <v>0</v>
      </c>
      <c r="M29" s="8">
        <f t="shared" si="0"/>
        <v>732</v>
      </c>
    </row>
    <row r="30" spans="1:13" x14ac:dyDescent="0.25">
      <c r="A30" s="8">
        <v>29</v>
      </c>
      <c r="B30" s="7" t="s">
        <v>1324</v>
      </c>
      <c r="C30" s="7" t="s">
        <v>796</v>
      </c>
      <c r="D30" s="8" t="s">
        <v>800</v>
      </c>
      <c r="E30" s="7" t="s">
        <v>45</v>
      </c>
      <c r="F30" s="7" t="s">
        <v>1196</v>
      </c>
      <c r="G30" s="9">
        <v>31412</v>
      </c>
      <c r="H30" s="9">
        <v>38961</v>
      </c>
      <c r="I30" s="9">
        <v>39059</v>
      </c>
      <c r="J30" s="31">
        <v>24033.599999999999</v>
      </c>
      <c r="K30" s="8">
        <v>4</v>
      </c>
      <c r="L30" s="28">
        <v>0.12</v>
      </c>
      <c r="M30" s="8">
        <f t="shared" si="0"/>
        <v>696</v>
      </c>
    </row>
    <row r="31" spans="1:13" x14ac:dyDescent="0.25">
      <c r="A31" s="8">
        <v>30</v>
      </c>
      <c r="B31" s="7" t="s">
        <v>1325</v>
      </c>
      <c r="C31" s="7" t="s">
        <v>792</v>
      </c>
      <c r="D31" s="8" t="s">
        <v>800</v>
      </c>
      <c r="E31" s="7" t="s">
        <v>45</v>
      </c>
      <c r="F31" s="7" t="s">
        <v>1197</v>
      </c>
      <c r="G31" s="9">
        <v>25734</v>
      </c>
      <c r="H31" s="9">
        <v>40106</v>
      </c>
      <c r="I31" s="9">
        <v>40175</v>
      </c>
      <c r="J31" s="31">
        <v>61416</v>
      </c>
      <c r="K31" s="8">
        <v>3</v>
      </c>
      <c r="L31" s="28">
        <v>0.08</v>
      </c>
      <c r="M31" s="8">
        <f t="shared" si="0"/>
        <v>348</v>
      </c>
    </row>
    <row r="32" spans="1:13" x14ac:dyDescent="0.25">
      <c r="A32" s="8">
        <v>31</v>
      </c>
      <c r="B32" s="7" t="s">
        <v>1326</v>
      </c>
      <c r="C32" s="7" t="s">
        <v>1230</v>
      </c>
      <c r="D32" s="8" t="s">
        <v>800</v>
      </c>
      <c r="E32" s="7" t="s">
        <v>45</v>
      </c>
      <c r="F32" s="7" t="s">
        <v>1197</v>
      </c>
      <c r="G32" s="9">
        <v>25763</v>
      </c>
      <c r="H32" s="9">
        <v>40856</v>
      </c>
      <c r="I32" s="9">
        <v>41097</v>
      </c>
      <c r="J32" s="31">
        <v>49620</v>
      </c>
      <c r="K32" s="8">
        <v>2</v>
      </c>
      <c r="L32" s="28">
        <v>0.04</v>
      </c>
      <c r="M32" s="8">
        <f t="shared" si="0"/>
        <v>479</v>
      </c>
    </row>
    <row r="33" spans="1:13" x14ac:dyDescent="0.25">
      <c r="A33" s="8">
        <v>32</v>
      </c>
      <c r="B33" s="7" t="s">
        <v>1327</v>
      </c>
      <c r="C33" s="7" t="s">
        <v>1231</v>
      </c>
      <c r="D33" s="8" t="s">
        <v>800</v>
      </c>
      <c r="E33" s="7" t="s">
        <v>45</v>
      </c>
      <c r="F33" s="7" t="s">
        <v>1196</v>
      </c>
      <c r="G33" s="9">
        <v>27574</v>
      </c>
      <c r="H33" s="9">
        <v>39414</v>
      </c>
      <c r="I33" s="9">
        <v>41224</v>
      </c>
      <c r="J33" s="31">
        <v>88128</v>
      </c>
      <c r="K33" s="8" t="s">
        <v>1233</v>
      </c>
      <c r="L33" s="28">
        <v>0</v>
      </c>
      <c r="M33" s="8">
        <f t="shared" si="0"/>
        <v>135</v>
      </c>
    </row>
    <row r="34" spans="1:13" x14ac:dyDescent="0.25">
      <c r="A34" s="8">
        <v>33</v>
      </c>
      <c r="B34" s="7" t="s">
        <v>1328</v>
      </c>
      <c r="C34" s="7" t="s">
        <v>1228</v>
      </c>
      <c r="D34" s="8" t="s">
        <v>800</v>
      </c>
      <c r="E34" s="7" t="s">
        <v>45</v>
      </c>
      <c r="F34" s="7" t="s">
        <v>1196</v>
      </c>
      <c r="G34" s="9">
        <v>31232</v>
      </c>
      <c r="H34" s="9">
        <v>41018</v>
      </c>
      <c r="I34" s="9">
        <v>41139</v>
      </c>
      <c r="J34" s="31">
        <v>55464</v>
      </c>
      <c r="K34" s="8">
        <v>3</v>
      </c>
      <c r="L34" s="28">
        <v>0.08</v>
      </c>
      <c r="M34" s="8">
        <f t="shared" si="0"/>
        <v>418</v>
      </c>
    </row>
    <row r="35" spans="1:13" x14ac:dyDescent="0.25">
      <c r="A35" s="8">
        <v>34</v>
      </c>
      <c r="B35" s="7" t="s">
        <v>1329</v>
      </c>
      <c r="C35" s="7" t="s">
        <v>1231</v>
      </c>
      <c r="D35" s="8" t="s">
        <v>800</v>
      </c>
      <c r="E35" s="7" t="s">
        <v>45</v>
      </c>
      <c r="F35" s="7" t="s">
        <v>1196</v>
      </c>
      <c r="G35" s="9">
        <v>30749</v>
      </c>
      <c r="H35" s="9">
        <v>40508</v>
      </c>
      <c r="I35" s="9">
        <v>41165</v>
      </c>
      <c r="J35" s="31">
        <v>69756</v>
      </c>
      <c r="K35" s="8">
        <v>2</v>
      </c>
      <c r="L35" s="28">
        <v>0.04</v>
      </c>
      <c r="M35" s="8">
        <f t="shared" si="0"/>
        <v>308</v>
      </c>
    </row>
    <row r="36" spans="1:13" x14ac:dyDescent="0.25">
      <c r="A36" s="8">
        <v>35</v>
      </c>
      <c r="B36" s="7" t="s">
        <v>1330</v>
      </c>
      <c r="C36" s="7" t="s">
        <v>1228</v>
      </c>
      <c r="D36" s="8" t="s">
        <v>800</v>
      </c>
      <c r="E36" s="7" t="s">
        <v>45</v>
      </c>
      <c r="F36" s="7" t="s">
        <v>1196</v>
      </c>
      <c r="G36" s="9">
        <v>31047</v>
      </c>
      <c r="H36" s="9">
        <v>39417</v>
      </c>
      <c r="I36" s="9">
        <v>40705</v>
      </c>
      <c r="J36" s="31">
        <v>55314</v>
      </c>
      <c r="K36" s="8">
        <v>3</v>
      </c>
      <c r="L36" s="28">
        <v>0.08</v>
      </c>
      <c r="M36" s="8">
        <f t="shared" si="0"/>
        <v>422</v>
      </c>
    </row>
    <row r="37" spans="1:13" x14ac:dyDescent="0.25">
      <c r="A37" s="8">
        <v>36</v>
      </c>
      <c r="B37" s="7" t="s">
        <v>1331</v>
      </c>
      <c r="C37" s="7" t="s">
        <v>796</v>
      </c>
      <c r="D37" s="8" t="s">
        <v>800</v>
      </c>
      <c r="E37" s="7" t="s">
        <v>45</v>
      </c>
      <c r="F37" s="7" t="s">
        <v>1196</v>
      </c>
      <c r="G37" s="9">
        <v>28733</v>
      </c>
      <c r="H37" s="9">
        <v>40152</v>
      </c>
      <c r="I37" s="9"/>
      <c r="J37" s="31">
        <v>34416</v>
      </c>
      <c r="K37" s="8" t="s">
        <v>1233</v>
      </c>
      <c r="L37" s="28">
        <v>0</v>
      </c>
      <c r="M37" s="8">
        <f t="shared" si="0"/>
        <v>614</v>
      </c>
    </row>
    <row r="38" spans="1:13" x14ac:dyDescent="0.25">
      <c r="A38" s="8">
        <v>37</v>
      </c>
      <c r="B38" s="7" t="s">
        <v>1332</v>
      </c>
      <c r="C38" s="7" t="s">
        <v>796</v>
      </c>
      <c r="D38" s="8" t="s">
        <v>799</v>
      </c>
      <c r="E38" s="7" t="s">
        <v>60</v>
      </c>
      <c r="F38" s="7" t="s">
        <v>1196</v>
      </c>
      <c r="G38" s="9">
        <v>29560</v>
      </c>
      <c r="H38" s="9">
        <v>40925</v>
      </c>
      <c r="I38" s="9"/>
      <c r="J38" s="31">
        <v>17481.599999999999</v>
      </c>
      <c r="K38" s="8">
        <v>3</v>
      </c>
      <c r="L38" s="28">
        <v>0.08</v>
      </c>
      <c r="M38" s="8">
        <f t="shared" si="0"/>
        <v>717</v>
      </c>
    </row>
    <row r="39" spans="1:13" x14ac:dyDescent="0.25">
      <c r="A39" s="8">
        <v>38</v>
      </c>
      <c r="B39" s="7" t="s">
        <v>1333</v>
      </c>
      <c r="C39" s="7" t="s">
        <v>796</v>
      </c>
      <c r="D39" s="8" t="s">
        <v>799</v>
      </c>
      <c r="E39" s="7" t="s">
        <v>60</v>
      </c>
      <c r="F39" s="7" t="s">
        <v>1197</v>
      </c>
      <c r="G39" s="9">
        <v>32474</v>
      </c>
      <c r="H39" s="9">
        <v>39094</v>
      </c>
      <c r="I39" s="9">
        <v>40781</v>
      </c>
      <c r="J39" s="31">
        <v>99624</v>
      </c>
      <c r="K39" s="8">
        <v>4</v>
      </c>
      <c r="L39" s="28">
        <v>0.12</v>
      </c>
      <c r="M39" s="8">
        <f t="shared" si="0"/>
        <v>47</v>
      </c>
    </row>
    <row r="40" spans="1:13" x14ac:dyDescent="0.25">
      <c r="A40" s="8">
        <v>39</v>
      </c>
      <c r="B40" s="7" t="s">
        <v>1334</v>
      </c>
      <c r="C40" s="7" t="s">
        <v>796</v>
      </c>
      <c r="D40" s="8" t="s">
        <v>799</v>
      </c>
      <c r="E40" s="7" t="s">
        <v>60</v>
      </c>
      <c r="F40" s="7" t="s">
        <v>1196</v>
      </c>
      <c r="G40" s="9">
        <v>26128</v>
      </c>
      <c r="H40" s="9">
        <v>40200</v>
      </c>
      <c r="I40" s="9"/>
      <c r="J40" s="31">
        <v>92820</v>
      </c>
      <c r="K40" s="8">
        <v>5</v>
      </c>
      <c r="L40" s="28">
        <v>0.15</v>
      </c>
      <c r="M40" s="8">
        <f t="shared" si="0"/>
        <v>100</v>
      </c>
    </row>
    <row r="41" spans="1:13" x14ac:dyDescent="0.25">
      <c r="A41" s="8">
        <v>40</v>
      </c>
      <c r="B41" s="7" t="s">
        <v>1335</v>
      </c>
      <c r="C41" s="7" t="s">
        <v>796</v>
      </c>
      <c r="D41" s="8" t="s">
        <v>799</v>
      </c>
      <c r="E41" s="7" t="s">
        <v>60</v>
      </c>
      <c r="F41" s="7" t="s">
        <v>1196</v>
      </c>
      <c r="G41" s="9">
        <v>28749</v>
      </c>
      <c r="H41" s="9">
        <v>36896</v>
      </c>
      <c r="I41" s="9">
        <v>38044</v>
      </c>
      <c r="J41" s="31">
        <v>42336</v>
      </c>
      <c r="K41" s="8">
        <v>3</v>
      </c>
      <c r="L41" s="28">
        <v>0.08</v>
      </c>
      <c r="M41" s="8">
        <f t="shared" si="0"/>
        <v>540</v>
      </c>
    </row>
    <row r="42" spans="1:13" x14ac:dyDescent="0.25">
      <c r="A42" s="8">
        <v>41</v>
      </c>
      <c r="B42" s="7" t="s">
        <v>1336</v>
      </c>
      <c r="C42" s="7" t="s">
        <v>796</v>
      </c>
      <c r="D42" s="8" t="s">
        <v>799</v>
      </c>
      <c r="E42" s="7" t="s">
        <v>60</v>
      </c>
      <c r="F42" s="7" t="s">
        <v>1197</v>
      </c>
      <c r="G42" s="9">
        <v>32540</v>
      </c>
      <c r="H42" s="9">
        <v>40233</v>
      </c>
      <c r="I42" s="9">
        <v>40326</v>
      </c>
      <c r="J42" s="31">
        <v>77268</v>
      </c>
      <c r="K42" s="8">
        <v>2</v>
      </c>
      <c r="L42" s="28">
        <v>0.04</v>
      </c>
      <c r="M42" s="8">
        <f t="shared" si="0"/>
        <v>227</v>
      </c>
    </row>
    <row r="43" spans="1:13" x14ac:dyDescent="0.25">
      <c r="A43" s="8">
        <v>42</v>
      </c>
      <c r="B43" s="7" t="s">
        <v>1337</v>
      </c>
      <c r="C43" s="7" t="s">
        <v>796</v>
      </c>
      <c r="D43" s="8" t="s">
        <v>799</v>
      </c>
      <c r="E43" s="7" t="s">
        <v>60</v>
      </c>
      <c r="F43" s="7" t="s">
        <v>1197</v>
      </c>
      <c r="G43" s="9">
        <v>25043</v>
      </c>
      <c r="H43" s="9">
        <v>35829</v>
      </c>
      <c r="I43" s="9">
        <v>38347</v>
      </c>
      <c r="J43" s="31">
        <v>73236</v>
      </c>
      <c r="K43" s="8">
        <v>3</v>
      </c>
      <c r="L43" s="28">
        <v>0.08</v>
      </c>
      <c r="M43" s="8">
        <f t="shared" si="0"/>
        <v>279</v>
      </c>
    </row>
    <row r="44" spans="1:13" x14ac:dyDescent="0.25">
      <c r="A44" s="8">
        <v>43</v>
      </c>
      <c r="B44" s="7" t="s">
        <v>1338</v>
      </c>
      <c r="C44" s="7" t="s">
        <v>1231</v>
      </c>
      <c r="D44" s="8" t="s">
        <v>799</v>
      </c>
      <c r="E44" s="7" t="s">
        <v>60</v>
      </c>
      <c r="F44" s="7" t="s">
        <v>1196</v>
      </c>
      <c r="G44" s="9">
        <v>24492</v>
      </c>
      <c r="H44" s="9">
        <v>35842</v>
      </c>
      <c r="I44" s="9">
        <v>40777</v>
      </c>
      <c r="J44" s="31">
        <v>28056</v>
      </c>
      <c r="K44" s="8">
        <v>4</v>
      </c>
      <c r="L44" s="28">
        <v>0.12</v>
      </c>
      <c r="M44" s="8">
        <f t="shared" si="0"/>
        <v>666</v>
      </c>
    </row>
    <row r="45" spans="1:13" x14ac:dyDescent="0.25">
      <c r="A45" s="8">
        <v>44</v>
      </c>
      <c r="B45" s="7" t="s">
        <v>1339</v>
      </c>
      <c r="C45" s="7" t="s">
        <v>1231</v>
      </c>
      <c r="D45" s="8" t="s">
        <v>799</v>
      </c>
      <c r="E45" s="7" t="s">
        <v>60</v>
      </c>
      <c r="F45" s="7" t="s">
        <v>1196</v>
      </c>
      <c r="G45" s="9">
        <v>28446</v>
      </c>
      <c r="H45" s="9">
        <v>35848</v>
      </c>
      <c r="I45" s="9">
        <v>40795</v>
      </c>
      <c r="J45" s="31">
        <v>102576</v>
      </c>
      <c r="K45" s="8">
        <v>5</v>
      </c>
      <c r="L45" s="28">
        <v>0.15</v>
      </c>
      <c r="M45" s="8">
        <f t="shared" si="0"/>
        <v>39</v>
      </c>
    </row>
    <row r="46" spans="1:13" x14ac:dyDescent="0.25">
      <c r="A46" s="8">
        <v>45</v>
      </c>
      <c r="B46" s="7" t="s">
        <v>1340</v>
      </c>
      <c r="C46" s="7" t="s">
        <v>1230</v>
      </c>
      <c r="D46" s="8" t="s">
        <v>799</v>
      </c>
      <c r="E46" s="7" t="s">
        <v>60</v>
      </c>
      <c r="F46" s="7" t="s">
        <v>1197</v>
      </c>
      <c r="G46" s="9">
        <v>32525</v>
      </c>
      <c r="H46" s="9">
        <v>40575</v>
      </c>
      <c r="I46" s="9">
        <v>40988</v>
      </c>
      <c r="J46" s="31">
        <v>89652</v>
      </c>
      <c r="K46" s="8">
        <v>2</v>
      </c>
      <c r="L46" s="28">
        <v>0.04</v>
      </c>
      <c r="M46" s="8">
        <f t="shared" si="0"/>
        <v>122</v>
      </c>
    </row>
    <row r="47" spans="1:13" x14ac:dyDescent="0.25">
      <c r="A47" s="8">
        <v>46</v>
      </c>
      <c r="B47" s="7" t="s">
        <v>1341</v>
      </c>
      <c r="C47" s="7" t="s">
        <v>793</v>
      </c>
      <c r="D47" s="8" t="s">
        <v>799</v>
      </c>
      <c r="E47" s="7" t="s">
        <v>60</v>
      </c>
      <c r="F47" s="7" t="s">
        <v>1197</v>
      </c>
      <c r="G47" s="9">
        <v>29756</v>
      </c>
      <c r="H47" s="9">
        <v>40596</v>
      </c>
      <c r="I47" s="9">
        <v>40996</v>
      </c>
      <c r="J47" s="31">
        <v>82692</v>
      </c>
      <c r="K47" s="8">
        <v>5</v>
      </c>
      <c r="L47" s="28">
        <v>0.15</v>
      </c>
      <c r="M47" s="8">
        <f t="shared" si="0"/>
        <v>182</v>
      </c>
    </row>
    <row r="48" spans="1:13" x14ac:dyDescent="0.25">
      <c r="A48" s="8">
        <v>47</v>
      </c>
      <c r="B48" s="7" t="s">
        <v>1342</v>
      </c>
      <c r="C48" s="7" t="s">
        <v>1230</v>
      </c>
      <c r="D48" s="8" t="s">
        <v>799</v>
      </c>
      <c r="E48" s="7" t="s">
        <v>60</v>
      </c>
      <c r="F48" s="7" t="s">
        <v>1197</v>
      </c>
      <c r="G48" s="9">
        <v>30045</v>
      </c>
      <c r="H48" s="9">
        <v>40983</v>
      </c>
      <c r="I48" s="9">
        <v>41131</v>
      </c>
      <c r="J48" s="31">
        <v>77352</v>
      </c>
      <c r="K48" s="8" t="s">
        <v>1233</v>
      </c>
      <c r="L48" s="28">
        <v>0</v>
      </c>
      <c r="M48" s="8">
        <f t="shared" si="0"/>
        <v>225</v>
      </c>
    </row>
    <row r="49" spans="1:13" x14ac:dyDescent="0.25">
      <c r="A49" s="8">
        <v>48</v>
      </c>
      <c r="B49" s="7" t="s">
        <v>1343</v>
      </c>
      <c r="C49" s="7" t="s">
        <v>794</v>
      </c>
      <c r="D49" s="8" t="s">
        <v>799</v>
      </c>
      <c r="E49" s="7" t="s">
        <v>60</v>
      </c>
      <c r="F49" s="7" t="s">
        <v>1196</v>
      </c>
      <c r="G49" s="9">
        <v>31200</v>
      </c>
      <c r="H49" s="9">
        <v>38792</v>
      </c>
      <c r="I49" s="9">
        <v>40687</v>
      </c>
      <c r="J49" s="31">
        <v>89688</v>
      </c>
      <c r="K49" s="8">
        <v>5</v>
      </c>
      <c r="L49" s="28">
        <v>0.15</v>
      </c>
      <c r="M49" s="8">
        <f t="shared" si="0"/>
        <v>121</v>
      </c>
    </row>
    <row r="50" spans="1:13" x14ac:dyDescent="0.25">
      <c r="A50" s="8">
        <v>49</v>
      </c>
      <c r="B50" s="7" t="s">
        <v>1344</v>
      </c>
      <c r="C50" s="7" t="s">
        <v>791</v>
      </c>
      <c r="D50" s="8" t="s">
        <v>799</v>
      </c>
      <c r="E50" s="7" t="s">
        <v>60</v>
      </c>
      <c r="F50" s="7" t="s">
        <v>1196</v>
      </c>
      <c r="G50" s="9">
        <v>27157</v>
      </c>
      <c r="H50" s="9">
        <v>38804</v>
      </c>
      <c r="I50" s="9">
        <v>40665</v>
      </c>
      <c r="J50" s="31">
        <v>58098</v>
      </c>
      <c r="K50" s="8">
        <v>4</v>
      </c>
      <c r="L50" s="28">
        <v>0.12</v>
      </c>
      <c r="M50" s="8">
        <f t="shared" si="0"/>
        <v>377</v>
      </c>
    </row>
    <row r="51" spans="1:13" x14ac:dyDescent="0.25">
      <c r="A51" s="8">
        <v>50</v>
      </c>
      <c r="B51" s="7" t="s">
        <v>1345</v>
      </c>
      <c r="C51" s="7" t="s">
        <v>791</v>
      </c>
      <c r="D51" s="8" t="s">
        <v>799</v>
      </c>
      <c r="E51" s="7" t="s">
        <v>60</v>
      </c>
      <c r="F51" s="7" t="s">
        <v>1197</v>
      </c>
      <c r="G51" s="9">
        <v>29071</v>
      </c>
      <c r="H51" s="9">
        <v>36602</v>
      </c>
      <c r="I51" s="9">
        <v>38036</v>
      </c>
      <c r="J51" s="31">
        <v>36096</v>
      </c>
      <c r="K51" s="8">
        <v>3</v>
      </c>
      <c r="L51" s="28">
        <v>0.08</v>
      </c>
      <c r="M51" s="8">
        <f t="shared" si="0"/>
        <v>599</v>
      </c>
    </row>
    <row r="52" spans="1:13" x14ac:dyDescent="0.25">
      <c r="A52" s="8">
        <v>51</v>
      </c>
      <c r="B52" s="7" t="s">
        <v>1346</v>
      </c>
      <c r="C52" s="7" t="s">
        <v>793</v>
      </c>
      <c r="D52" s="8" t="s">
        <v>799</v>
      </c>
      <c r="E52" s="7" t="s">
        <v>60</v>
      </c>
      <c r="F52" s="7" t="s">
        <v>1197</v>
      </c>
      <c r="G52" s="9">
        <v>30207</v>
      </c>
      <c r="H52" s="9">
        <v>40653</v>
      </c>
      <c r="I52" s="9">
        <v>41199</v>
      </c>
      <c r="J52" s="31">
        <v>59772</v>
      </c>
      <c r="K52" s="8">
        <v>2</v>
      </c>
      <c r="L52" s="28">
        <v>0.04</v>
      </c>
      <c r="M52" s="8">
        <f t="shared" si="0"/>
        <v>357</v>
      </c>
    </row>
    <row r="53" spans="1:13" x14ac:dyDescent="0.25">
      <c r="A53" s="8">
        <v>52</v>
      </c>
      <c r="B53" s="7" t="s">
        <v>1347</v>
      </c>
      <c r="C53" s="7" t="s">
        <v>1228</v>
      </c>
      <c r="D53" s="8" t="s">
        <v>799</v>
      </c>
      <c r="E53" s="7" t="s">
        <v>60</v>
      </c>
      <c r="F53" s="7" t="s">
        <v>1197</v>
      </c>
      <c r="G53" s="9">
        <v>26419</v>
      </c>
      <c r="H53" s="9">
        <v>40273</v>
      </c>
      <c r="I53" s="9"/>
      <c r="J53" s="31">
        <v>60660</v>
      </c>
      <c r="K53" s="8">
        <v>2</v>
      </c>
      <c r="L53" s="28">
        <v>0.04</v>
      </c>
      <c r="M53" s="8">
        <f t="shared" si="0"/>
        <v>352</v>
      </c>
    </row>
    <row r="54" spans="1:13" x14ac:dyDescent="0.25">
      <c r="A54" s="8">
        <v>53</v>
      </c>
      <c r="B54" s="7" t="s">
        <v>1348</v>
      </c>
      <c r="C54" s="7" t="s">
        <v>1228</v>
      </c>
      <c r="D54" s="8" t="s">
        <v>799</v>
      </c>
      <c r="E54" s="7" t="s">
        <v>60</v>
      </c>
      <c r="F54" s="7" t="s">
        <v>1196</v>
      </c>
      <c r="G54" s="9">
        <v>25954</v>
      </c>
      <c r="H54" s="9">
        <v>35902</v>
      </c>
      <c r="I54" s="9">
        <v>40576</v>
      </c>
      <c r="J54" s="31">
        <v>76008</v>
      </c>
      <c r="K54" s="8">
        <v>3</v>
      </c>
      <c r="L54" s="28">
        <v>0.08</v>
      </c>
      <c r="M54" s="8">
        <f t="shared" si="0"/>
        <v>239</v>
      </c>
    </row>
    <row r="55" spans="1:13" x14ac:dyDescent="0.25">
      <c r="A55" s="8">
        <v>54</v>
      </c>
      <c r="B55" s="7" t="s">
        <v>1349</v>
      </c>
      <c r="C55" s="7" t="s">
        <v>796</v>
      </c>
      <c r="D55" s="8" t="s">
        <v>799</v>
      </c>
      <c r="E55" s="7" t="s">
        <v>60</v>
      </c>
      <c r="F55" s="7" t="s">
        <v>1196</v>
      </c>
      <c r="G55" s="9">
        <v>27667</v>
      </c>
      <c r="H55" s="9">
        <v>37008</v>
      </c>
      <c r="I55" s="9">
        <v>38424</v>
      </c>
      <c r="J55" s="31">
        <v>32616</v>
      </c>
      <c r="K55" s="8">
        <v>4</v>
      </c>
      <c r="L55" s="28">
        <v>0.12</v>
      </c>
      <c r="M55" s="8">
        <f t="shared" si="0"/>
        <v>626</v>
      </c>
    </row>
    <row r="56" spans="1:13" x14ac:dyDescent="0.25">
      <c r="A56" s="8">
        <v>55</v>
      </c>
      <c r="B56" s="7" t="s">
        <v>1350</v>
      </c>
      <c r="C56" s="7" t="s">
        <v>1231</v>
      </c>
      <c r="D56" s="8" t="s">
        <v>799</v>
      </c>
      <c r="E56" s="7" t="s">
        <v>60</v>
      </c>
      <c r="F56" s="7" t="s">
        <v>1196</v>
      </c>
      <c r="G56" s="9">
        <v>25917</v>
      </c>
      <c r="H56" s="9">
        <v>37348</v>
      </c>
      <c r="I56" s="9">
        <v>39176</v>
      </c>
      <c r="J56" s="31">
        <v>103056</v>
      </c>
      <c r="K56" s="8">
        <v>3</v>
      </c>
      <c r="L56" s="28">
        <v>0.08</v>
      </c>
      <c r="M56" s="8">
        <f t="shared" si="0"/>
        <v>37</v>
      </c>
    </row>
    <row r="57" spans="1:13" x14ac:dyDescent="0.25">
      <c r="A57" s="8">
        <v>56</v>
      </c>
      <c r="B57" s="7" t="s">
        <v>1351</v>
      </c>
      <c r="C57" s="7" t="s">
        <v>793</v>
      </c>
      <c r="D57" s="8" t="s">
        <v>799</v>
      </c>
      <c r="E57" s="7" t="s">
        <v>60</v>
      </c>
      <c r="F57" s="7" t="s">
        <v>1197</v>
      </c>
      <c r="G57" s="9">
        <v>30542</v>
      </c>
      <c r="H57" s="9">
        <v>39922</v>
      </c>
      <c r="I57" s="9">
        <v>40333</v>
      </c>
      <c r="J57" s="31">
        <v>30948</v>
      </c>
      <c r="K57" s="8">
        <v>3</v>
      </c>
      <c r="L57" s="28">
        <v>0.08</v>
      </c>
      <c r="M57" s="8">
        <f t="shared" si="0"/>
        <v>641</v>
      </c>
    </row>
    <row r="58" spans="1:13" x14ac:dyDescent="0.25">
      <c r="A58" s="8">
        <v>57</v>
      </c>
      <c r="B58" s="7" t="s">
        <v>1352</v>
      </c>
      <c r="C58" s="7" t="s">
        <v>794</v>
      </c>
      <c r="D58" s="8" t="s">
        <v>799</v>
      </c>
      <c r="E58" s="7" t="s">
        <v>60</v>
      </c>
      <c r="F58" s="7" t="s">
        <v>1196</v>
      </c>
      <c r="G58" s="9">
        <v>26828</v>
      </c>
      <c r="H58" s="9">
        <v>40274</v>
      </c>
      <c r="I58" s="9">
        <v>41167</v>
      </c>
      <c r="J58" s="31">
        <v>46476</v>
      </c>
      <c r="K58" s="8" t="s">
        <v>1233</v>
      </c>
      <c r="L58" s="28">
        <v>0</v>
      </c>
      <c r="M58" s="8">
        <f t="shared" si="0"/>
        <v>508</v>
      </c>
    </row>
    <row r="59" spans="1:13" x14ac:dyDescent="0.25">
      <c r="A59" s="8">
        <v>58</v>
      </c>
      <c r="B59" s="7" t="s">
        <v>1353</v>
      </c>
      <c r="C59" s="7" t="s">
        <v>793</v>
      </c>
      <c r="D59" s="8" t="s">
        <v>799</v>
      </c>
      <c r="E59" s="7" t="s">
        <v>60</v>
      </c>
      <c r="F59" s="7" t="s">
        <v>1196</v>
      </c>
      <c r="G59" s="13">
        <v>27976</v>
      </c>
      <c r="H59" s="13">
        <v>40292</v>
      </c>
      <c r="I59" s="9"/>
      <c r="J59" s="31">
        <v>27936</v>
      </c>
      <c r="K59" s="8" t="s">
        <v>1233</v>
      </c>
      <c r="L59" s="28">
        <v>0</v>
      </c>
      <c r="M59" s="8">
        <f t="shared" si="0"/>
        <v>670</v>
      </c>
    </row>
    <row r="60" spans="1:13" x14ac:dyDescent="0.25">
      <c r="A60" s="8">
        <v>59</v>
      </c>
      <c r="B60" s="7" t="s">
        <v>1354</v>
      </c>
      <c r="C60" s="7" t="s">
        <v>1230</v>
      </c>
      <c r="D60" s="8" t="s">
        <v>799</v>
      </c>
      <c r="E60" s="7" t="s">
        <v>60</v>
      </c>
      <c r="F60" s="7" t="s">
        <v>1197</v>
      </c>
      <c r="G60" s="9">
        <v>25698</v>
      </c>
      <c r="H60" s="9">
        <v>41051</v>
      </c>
      <c r="I60" s="9">
        <v>41199</v>
      </c>
      <c r="J60" s="31">
        <v>38196</v>
      </c>
      <c r="K60" s="8">
        <v>3</v>
      </c>
      <c r="L60" s="28">
        <v>0.08</v>
      </c>
      <c r="M60" s="8">
        <f t="shared" si="0"/>
        <v>583</v>
      </c>
    </row>
    <row r="61" spans="1:13" x14ac:dyDescent="0.25">
      <c r="A61" s="8">
        <v>60</v>
      </c>
      <c r="B61" s="7" t="s">
        <v>1355</v>
      </c>
      <c r="C61" s="7" t="s">
        <v>793</v>
      </c>
      <c r="D61" s="8" t="s">
        <v>799</v>
      </c>
      <c r="E61" s="7" t="s">
        <v>60</v>
      </c>
      <c r="F61" s="7" t="s">
        <v>1197</v>
      </c>
      <c r="G61" s="9">
        <v>30378</v>
      </c>
      <c r="H61" s="9">
        <v>39588</v>
      </c>
      <c r="I61" s="9">
        <v>40018</v>
      </c>
      <c r="J61" s="31">
        <v>89604</v>
      </c>
      <c r="K61" s="8">
        <v>5</v>
      </c>
      <c r="L61" s="28">
        <v>0.15</v>
      </c>
      <c r="M61" s="8">
        <f t="shared" si="0"/>
        <v>123</v>
      </c>
    </row>
    <row r="62" spans="1:13" x14ac:dyDescent="0.25">
      <c r="A62" s="8">
        <v>61</v>
      </c>
      <c r="B62" s="7" t="s">
        <v>1356</v>
      </c>
      <c r="C62" s="7" t="s">
        <v>1230</v>
      </c>
      <c r="D62" s="8" t="s">
        <v>799</v>
      </c>
      <c r="E62" s="7" t="s">
        <v>60</v>
      </c>
      <c r="F62" s="7" t="s">
        <v>1197</v>
      </c>
      <c r="G62" s="9">
        <v>31798</v>
      </c>
      <c r="H62" s="9">
        <v>39215</v>
      </c>
      <c r="I62" s="9"/>
      <c r="J62" s="31">
        <v>38292</v>
      </c>
      <c r="K62" s="8">
        <v>5</v>
      </c>
      <c r="L62" s="28">
        <v>0.15</v>
      </c>
      <c r="M62" s="8">
        <f t="shared" si="0"/>
        <v>580</v>
      </c>
    </row>
    <row r="63" spans="1:13" x14ac:dyDescent="0.25">
      <c r="A63" s="8">
        <v>62</v>
      </c>
      <c r="B63" s="7" t="s">
        <v>1357</v>
      </c>
      <c r="C63" s="7" t="s">
        <v>792</v>
      </c>
      <c r="D63" s="8" t="s">
        <v>799</v>
      </c>
      <c r="E63" s="7" t="s">
        <v>60</v>
      </c>
      <c r="F63" s="7" t="s">
        <v>1196</v>
      </c>
      <c r="G63" s="9">
        <v>26521</v>
      </c>
      <c r="H63" s="9">
        <v>40310</v>
      </c>
      <c r="I63" s="9">
        <v>40853</v>
      </c>
      <c r="J63" s="31">
        <v>98544</v>
      </c>
      <c r="K63" s="8">
        <v>5</v>
      </c>
      <c r="L63" s="28">
        <v>0.15</v>
      </c>
      <c r="M63" s="8">
        <f t="shared" si="0"/>
        <v>54</v>
      </c>
    </row>
    <row r="64" spans="1:13" x14ac:dyDescent="0.25">
      <c r="A64" s="8">
        <v>63</v>
      </c>
      <c r="B64" s="7" t="s">
        <v>1358</v>
      </c>
      <c r="C64" s="7" t="s">
        <v>796</v>
      </c>
      <c r="D64" s="8" t="s">
        <v>799</v>
      </c>
      <c r="E64" s="7" t="s">
        <v>60</v>
      </c>
      <c r="F64" s="7" t="s">
        <v>1197</v>
      </c>
      <c r="G64" s="9">
        <v>31484</v>
      </c>
      <c r="H64" s="9">
        <v>40320</v>
      </c>
      <c r="I64" s="9">
        <v>40731</v>
      </c>
      <c r="J64" s="31">
        <v>93096</v>
      </c>
      <c r="K64" s="8">
        <v>3</v>
      </c>
      <c r="L64" s="28">
        <v>0.08</v>
      </c>
      <c r="M64" s="8">
        <f t="shared" si="0"/>
        <v>99</v>
      </c>
    </row>
    <row r="65" spans="1:13" x14ac:dyDescent="0.25">
      <c r="A65" s="8">
        <v>64</v>
      </c>
      <c r="B65" s="7" t="s">
        <v>1359</v>
      </c>
      <c r="C65" s="7" t="s">
        <v>791</v>
      </c>
      <c r="D65" s="8" t="s">
        <v>799</v>
      </c>
      <c r="E65" s="7" t="s">
        <v>60</v>
      </c>
      <c r="F65" s="7" t="s">
        <v>1196</v>
      </c>
      <c r="G65" s="9">
        <v>28215</v>
      </c>
      <c r="H65" s="9">
        <v>38856</v>
      </c>
      <c r="I65" s="9">
        <v>40666</v>
      </c>
      <c r="J65" s="31">
        <v>101040</v>
      </c>
      <c r="K65" s="8">
        <v>2</v>
      </c>
      <c r="L65" s="28">
        <v>0.04</v>
      </c>
      <c r="M65" s="8">
        <f t="shared" si="0"/>
        <v>43</v>
      </c>
    </row>
    <row r="66" spans="1:13" x14ac:dyDescent="0.25">
      <c r="A66" s="8">
        <v>65</v>
      </c>
      <c r="B66" s="7" t="s">
        <v>1360</v>
      </c>
      <c r="C66" s="7" t="s">
        <v>1228</v>
      </c>
      <c r="D66" s="8" t="s">
        <v>799</v>
      </c>
      <c r="E66" s="7" t="s">
        <v>60</v>
      </c>
      <c r="F66" s="7" t="s">
        <v>1196</v>
      </c>
      <c r="G66" s="9">
        <v>27652</v>
      </c>
      <c r="H66" s="9">
        <v>35940</v>
      </c>
      <c r="I66" s="9">
        <v>38203</v>
      </c>
      <c r="J66" s="31">
        <v>105600</v>
      </c>
      <c r="K66" s="8">
        <v>5</v>
      </c>
      <c r="L66" s="28">
        <v>0.15</v>
      </c>
      <c r="M66" s="8">
        <f t="shared" si="0"/>
        <v>12</v>
      </c>
    </row>
    <row r="67" spans="1:13" x14ac:dyDescent="0.25">
      <c r="A67" s="8">
        <v>66</v>
      </c>
      <c r="B67" s="7" t="s">
        <v>1361</v>
      </c>
      <c r="C67" s="7" t="s">
        <v>792</v>
      </c>
      <c r="D67" s="8" t="s">
        <v>799</v>
      </c>
      <c r="E67" s="7" t="s">
        <v>60</v>
      </c>
      <c r="F67" s="7" t="s">
        <v>1196</v>
      </c>
      <c r="G67" s="9">
        <v>22725</v>
      </c>
      <c r="H67" s="9">
        <v>37018</v>
      </c>
      <c r="I67" s="9">
        <v>39355</v>
      </c>
      <c r="J67" s="31">
        <v>34380</v>
      </c>
      <c r="K67" s="8">
        <v>4</v>
      </c>
      <c r="L67" s="28">
        <v>0.12</v>
      </c>
      <c r="M67" s="8">
        <f t="shared" ref="M67:M130" si="6">RANK($J67,$J:$J,0)</f>
        <v>615</v>
      </c>
    </row>
    <row r="68" spans="1:13" x14ac:dyDescent="0.25">
      <c r="A68" s="8">
        <v>67</v>
      </c>
      <c r="B68" s="7" t="s">
        <v>1362</v>
      </c>
      <c r="C68" s="7" t="s">
        <v>793</v>
      </c>
      <c r="D68" s="8" t="s">
        <v>799</v>
      </c>
      <c r="E68" s="7" t="s">
        <v>60</v>
      </c>
      <c r="F68" s="7" t="s">
        <v>1197</v>
      </c>
      <c r="G68" s="9">
        <v>28653</v>
      </c>
      <c r="H68" s="9">
        <v>39959</v>
      </c>
      <c r="I68" s="9">
        <v>40410</v>
      </c>
      <c r="J68" s="31">
        <v>95352</v>
      </c>
      <c r="K68" s="8">
        <v>5</v>
      </c>
      <c r="L68" s="28">
        <v>0.15</v>
      </c>
      <c r="M68" s="8">
        <f t="shared" si="6"/>
        <v>76</v>
      </c>
    </row>
    <row r="69" spans="1:13" x14ac:dyDescent="0.25">
      <c r="A69" s="8">
        <v>68</v>
      </c>
      <c r="B69" s="7" t="s">
        <v>1363</v>
      </c>
      <c r="C69" s="7" t="s">
        <v>792</v>
      </c>
      <c r="D69" s="8" t="s">
        <v>799</v>
      </c>
      <c r="E69" s="7" t="s">
        <v>60</v>
      </c>
      <c r="F69" s="7" t="s">
        <v>1196</v>
      </c>
      <c r="G69" s="9">
        <v>29338</v>
      </c>
      <c r="H69" s="9">
        <v>35965</v>
      </c>
      <c r="I69" s="9">
        <v>40967</v>
      </c>
      <c r="J69" s="31">
        <v>41736</v>
      </c>
      <c r="K69" s="8">
        <v>4</v>
      </c>
      <c r="L69" s="28">
        <v>0.12</v>
      </c>
      <c r="M69" s="8">
        <f t="shared" si="6"/>
        <v>546</v>
      </c>
    </row>
    <row r="70" spans="1:13" x14ac:dyDescent="0.25">
      <c r="A70" s="8">
        <v>69</v>
      </c>
      <c r="B70" s="7" t="s">
        <v>1364</v>
      </c>
      <c r="C70" s="7" t="s">
        <v>793</v>
      </c>
      <c r="D70" s="8" t="s">
        <v>799</v>
      </c>
      <c r="E70" s="7" t="s">
        <v>60</v>
      </c>
      <c r="F70" s="7" t="s">
        <v>1196</v>
      </c>
      <c r="G70" s="9">
        <v>22899</v>
      </c>
      <c r="H70" s="9">
        <v>37785</v>
      </c>
      <c r="I70" s="9">
        <v>41181</v>
      </c>
      <c r="J70" s="31">
        <v>104736</v>
      </c>
      <c r="K70" s="8">
        <v>4</v>
      </c>
      <c r="L70" s="28">
        <v>0.12</v>
      </c>
      <c r="M70" s="8">
        <f t="shared" si="6"/>
        <v>17</v>
      </c>
    </row>
    <row r="71" spans="1:13" x14ac:dyDescent="0.25">
      <c r="A71" s="8">
        <v>70</v>
      </c>
      <c r="B71" s="7" t="s">
        <v>1365</v>
      </c>
      <c r="C71" s="7" t="s">
        <v>791</v>
      </c>
      <c r="D71" s="8" t="s">
        <v>799</v>
      </c>
      <c r="E71" s="7" t="s">
        <v>60</v>
      </c>
      <c r="F71" s="7" t="s">
        <v>1196</v>
      </c>
      <c r="G71" s="9">
        <v>32064</v>
      </c>
      <c r="H71" s="9">
        <v>41091</v>
      </c>
      <c r="I71" s="9"/>
      <c r="J71" s="31">
        <v>85380</v>
      </c>
      <c r="K71" s="8">
        <v>2</v>
      </c>
      <c r="L71" s="28">
        <v>0.04</v>
      </c>
      <c r="M71" s="8">
        <f t="shared" si="6"/>
        <v>163</v>
      </c>
    </row>
    <row r="72" spans="1:13" x14ac:dyDescent="0.25">
      <c r="A72" s="8">
        <v>71</v>
      </c>
      <c r="B72" s="7" t="s">
        <v>1366</v>
      </c>
      <c r="C72" s="7" t="s">
        <v>792</v>
      </c>
      <c r="D72" s="8" t="s">
        <v>799</v>
      </c>
      <c r="E72" s="7" t="s">
        <v>60</v>
      </c>
      <c r="F72" s="7" t="s">
        <v>1196</v>
      </c>
      <c r="G72" s="9">
        <v>29792</v>
      </c>
      <c r="H72" s="9">
        <v>39279</v>
      </c>
      <c r="I72" s="9">
        <v>40884</v>
      </c>
      <c r="J72" s="31">
        <v>32268</v>
      </c>
      <c r="K72" s="8">
        <v>3</v>
      </c>
      <c r="L72" s="28">
        <v>0.08</v>
      </c>
      <c r="M72" s="8">
        <f t="shared" si="6"/>
        <v>629</v>
      </c>
    </row>
    <row r="73" spans="1:13" x14ac:dyDescent="0.25">
      <c r="A73" s="8">
        <v>72</v>
      </c>
      <c r="B73" s="7" t="s">
        <v>1367</v>
      </c>
      <c r="C73" s="7" t="s">
        <v>795</v>
      </c>
      <c r="D73" s="8" t="s">
        <v>799</v>
      </c>
      <c r="E73" s="7" t="s">
        <v>60</v>
      </c>
      <c r="F73" s="7" t="s">
        <v>1196</v>
      </c>
      <c r="G73" s="9">
        <v>29474</v>
      </c>
      <c r="H73" s="9">
        <v>40368</v>
      </c>
      <c r="I73" s="9">
        <v>40842</v>
      </c>
      <c r="J73" s="31">
        <v>107172</v>
      </c>
      <c r="K73" s="8">
        <v>5</v>
      </c>
      <c r="L73" s="28">
        <v>0.15</v>
      </c>
      <c r="M73" s="8">
        <f t="shared" si="6"/>
        <v>6</v>
      </c>
    </row>
    <row r="74" spans="1:13" x14ac:dyDescent="0.25">
      <c r="A74" s="8">
        <v>73</v>
      </c>
      <c r="B74" s="7" t="s">
        <v>1368</v>
      </c>
      <c r="C74" s="7" t="s">
        <v>1228</v>
      </c>
      <c r="D74" s="8" t="s">
        <v>799</v>
      </c>
      <c r="E74" s="7" t="s">
        <v>60</v>
      </c>
      <c r="F74" s="7" t="s">
        <v>1196</v>
      </c>
      <c r="G74" s="9">
        <v>27700</v>
      </c>
      <c r="H74" s="9">
        <v>40777</v>
      </c>
      <c r="I74" s="9">
        <v>41231</v>
      </c>
      <c r="J74" s="31">
        <v>16560</v>
      </c>
      <c r="K74" s="8">
        <v>3</v>
      </c>
      <c r="L74" s="28">
        <v>0.08</v>
      </c>
      <c r="M74" s="8">
        <f t="shared" si="6"/>
        <v>720</v>
      </c>
    </row>
    <row r="75" spans="1:13" x14ac:dyDescent="0.25">
      <c r="A75" s="8">
        <v>74</v>
      </c>
      <c r="B75" s="7" t="s">
        <v>1369</v>
      </c>
      <c r="C75" s="7" t="s">
        <v>791</v>
      </c>
      <c r="D75" s="8" t="s">
        <v>799</v>
      </c>
      <c r="E75" s="7" t="s">
        <v>60</v>
      </c>
      <c r="F75" s="7" t="s">
        <v>1196</v>
      </c>
      <c r="G75" s="9">
        <v>26875</v>
      </c>
      <c r="H75" s="9">
        <v>39662</v>
      </c>
      <c r="I75" s="9">
        <v>40686</v>
      </c>
      <c r="J75" s="31">
        <v>46704</v>
      </c>
      <c r="K75" s="8">
        <v>4</v>
      </c>
      <c r="L75" s="28">
        <v>0.12</v>
      </c>
      <c r="M75" s="8">
        <f t="shared" si="6"/>
        <v>505</v>
      </c>
    </row>
    <row r="76" spans="1:13" x14ac:dyDescent="0.25">
      <c r="A76" s="8">
        <v>75</v>
      </c>
      <c r="B76" s="7" t="s">
        <v>1370</v>
      </c>
      <c r="C76" s="7" t="s">
        <v>1228</v>
      </c>
      <c r="D76" s="8" t="s">
        <v>799</v>
      </c>
      <c r="E76" s="7" t="s">
        <v>60</v>
      </c>
      <c r="F76" s="7" t="s">
        <v>1196</v>
      </c>
      <c r="G76" s="9">
        <v>31960</v>
      </c>
      <c r="H76" s="9">
        <v>38954</v>
      </c>
      <c r="I76" s="9">
        <v>40824</v>
      </c>
      <c r="J76" s="31">
        <v>49104</v>
      </c>
      <c r="K76" s="8">
        <v>4</v>
      </c>
      <c r="L76" s="28">
        <v>0.12</v>
      </c>
      <c r="M76" s="8">
        <f t="shared" si="6"/>
        <v>483</v>
      </c>
    </row>
    <row r="77" spans="1:13" x14ac:dyDescent="0.25">
      <c r="A77" s="8">
        <v>76</v>
      </c>
      <c r="B77" s="7" t="s">
        <v>1371</v>
      </c>
      <c r="C77" s="7" t="s">
        <v>1231</v>
      </c>
      <c r="D77" s="8" t="s">
        <v>799</v>
      </c>
      <c r="E77" s="7" t="s">
        <v>60</v>
      </c>
      <c r="F77" s="7" t="s">
        <v>1196</v>
      </c>
      <c r="G77" s="9">
        <v>28830</v>
      </c>
      <c r="H77" s="9">
        <v>36038</v>
      </c>
      <c r="I77" s="9">
        <v>40635</v>
      </c>
      <c r="J77" s="31">
        <v>36408</v>
      </c>
      <c r="K77" s="8">
        <v>3</v>
      </c>
      <c r="L77" s="28">
        <v>0.08</v>
      </c>
      <c r="M77" s="8">
        <f t="shared" si="6"/>
        <v>597</v>
      </c>
    </row>
    <row r="78" spans="1:13" x14ac:dyDescent="0.25">
      <c r="A78" s="8">
        <v>77</v>
      </c>
      <c r="B78" s="7" t="s">
        <v>1372</v>
      </c>
      <c r="C78" s="7" t="s">
        <v>795</v>
      </c>
      <c r="D78" s="8" t="s">
        <v>799</v>
      </c>
      <c r="E78" s="7" t="s">
        <v>60</v>
      </c>
      <c r="F78" s="7" t="s">
        <v>1196</v>
      </c>
      <c r="G78" s="9">
        <v>26844</v>
      </c>
      <c r="H78" s="9">
        <v>36059</v>
      </c>
      <c r="I78" s="9">
        <v>40318</v>
      </c>
      <c r="J78" s="31">
        <v>22200</v>
      </c>
      <c r="K78" s="8">
        <v>5</v>
      </c>
      <c r="L78" s="28">
        <v>0.15</v>
      </c>
      <c r="M78" s="8">
        <f t="shared" si="6"/>
        <v>701</v>
      </c>
    </row>
    <row r="79" spans="1:13" x14ac:dyDescent="0.25">
      <c r="A79" s="8">
        <v>78</v>
      </c>
      <c r="B79" s="7" t="s">
        <v>1373</v>
      </c>
      <c r="C79" s="7" t="s">
        <v>791</v>
      </c>
      <c r="D79" s="8" t="s">
        <v>799</v>
      </c>
      <c r="E79" s="7" t="s">
        <v>60</v>
      </c>
      <c r="F79" s="7" t="s">
        <v>1197</v>
      </c>
      <c r="G79" s="9">
        <v>29306</v>
      </c>
      <c r="H79" s="9">
        <v>38970</v>
      </c>
      <c r="I79" s="9">
        <v>40415</v>
      </c>
      <c r="J79" s="31">
        <v>99684</v>
      </c>
      <c r="K79" s="8">
        <v>3</v>
      </c>
      <c r="L79" s="28">
        <v>0.08</v>
      </c>
      <c r="M79" s="8">
        <f t="shared" si="6"/>
        <v>46</v>
      </c>
    </row>
    <row r="80" spans="1:13" x14ac:dyDescent="0.25">
      <c r="A80" s="8">
        <v>79</v>
      </c>
      <c r="B80" s="7" t="s">
        <v>1374</v>
      </c>
      <c r="C80" s="7" t="s">
        <v>1231</v>
      </c>
      <c r="D80" s="8" t="s">
        <v>799</v>
      </c>
      <c r="E80" s="7" t="s">
        <v>60</v>
      </c>
      <c r="F80" s="7" t="s">
        <v>1197</v>
      </c>
      <c r="G80" s="9">
        <v>27053</v>
      </c>
      <c r="H80" s="9">
        <v>40085</v>
      </c>
      <c r="I80" s="9"/>
      <c r="J80" s="31">
        <v>49788</v>
      </c>
      <c r="K80" s="8">
        <v>5</v>
      </c>
      <c r="L80" s="28">
        <v>0.15</v>
      </c>
      <c r="M80" s="8">
        <f t="shared" si="6"/>
        <v>477</v>
      </c>
    </row>
    <row r="81" spans="1:13" x14ac:dyDescent="0.25">
      <c r="A81" s="8">
        <v>80</v>
      </c>
      <c r="B81" s="7" t="s">
        <v>1375</v>
      </c>
      <c r="C81" s="7" t="s">
        <v>795</v>
      </c>
      <c r="D81" s="8" t="s">
        <v>799</v>
      </c>
      <c r="E81" s="7" t="s">
        <v>60</v>
      </c>
      <c r="F81" s="7" t="s">
        <v>1197</v>
      </c>
      <c r="G81" s="9">
        <v>30038</v>
      </c>
      <c r="H81" s="9">
        <v>40832</v>
      </c>
      <c r="I81" s="9"/>
      <c r="J81" s="31">
        <v>103104</v>
      </c>
      <c r="K81" s="8">
        <v>4</v>
      </c>
      <c r="L81" s="28">
        <v>0.12</v>
      </c>
      <c r="M81" s="8">
        <f t="shared" si="6"/>
        <v>36</v>
      </c>
    </row>
    <row r="82" spans="1:13" x14ac:dyDescent="0.25">
      <c r="A82" s="8">
        <v>81</v>
      </c>
      <c r="B82" s="7" t="s">
        <v>1376</v>
      </c>
      <c r="C82" s="7" t="s">
        <v>1229</v>
      </c>
      <c r="D82" s="8" t="s">
        <v>799</v>
      </c>
      <c r="E82" s="7" t="s">
        <v>60</v>
      </c>
      <c r="F82" s="7" t="s">
        <v>1197</v>
      </c>
      <c r="G82" s="9">
        <v>28090</v>
      </c>
      <c r="H82" s="9">
        <v>41200</v>
      </c>
      <c r="I82" s="9">
        <v>41248</v>
      </c>
      <c r="J82" s="31">
        <v>86004</v>
      </c>
      <c r="K82" s="8">
        <v>4</v>
      </c>
      <c r="L82" s="28">
        <v>0.12</v>
      </c>
      <c r="M82" s="8">
        <f t="shared" si="6"/>
        <v>157</v>
      </c>
    </row>
    <row r="83" spans="1:13" x14ac:dyDescent="0.25">
      <c r="A83" s="8">
        <v>82</v>
      </c>
      <c r="B83" s="7" t="s">
        <v>1377</v>
      </c>
      <c r="C83" s="7" t="s">
        <v>1230</v>
      </c>
      <c r="D83" s="8" t="s">
        <v>799</v>
      </c>
      <c r="E83" s="7" t="s">
        <v>60</v>
      </c>
      <c r="F83" s="7" t="s">
        <v>1197</v>
      </c>
      <c r="G83" s="9">
        <v>26032</v>
      </c>
      <c r="H83" s="9">
        <v>39379</v>
      </c>
      <c r="I83" s="9"/>
      <c r="J83" s="31">
        <v>81468</v>
      </c>
      <c r="K83" s="8">
        <v>5</v>
      </c>
      <c r="L83" s="28">
        <v>0.15</v>
      </c>
      <c r="M83" s="8">
        <f t="shared" si="6"/>
        <v>194</v>
      </c>
    </row>
    <row r="84" spans="1:13" x14ac:dyDescent="0.25">
      <c r="A84" s="8">
        <v>83</v>
      </c>
      <c r="B84" s="7" t="s">
        <v>1378</v>
      </c>
      <c r="C84" s="7" t="s">
        <v>1229</v>
      </c>
      <c r="D84" s="8" t="s">
        <v>799</v>
      </c>
      <c r="E84" s="7" t="s">
        <v>60</v>
      </c>
      <c r="F84" s="7" t="s">
        <v>1196</v>
      </c>
      <c r="G84" s="9">
        <v>27921</v>
      </c>
      <c r="H84" s="9">
        <v>36087</v>
      </c>
      <c r="I84" s="9">
        <v>39733</v>
      </c>
      <c r="J84" s="31">
        <v>92316</v>
      </c>
      <c r="K84" s="8" t="s">
        <v>1233</v>
      </c>
      <c r="L84" s="28">
        <v>0</v>
      </c>
      <c r="M84" s="8">
        <f t="shared" si="6"/>
        <v>102</v>
      </c>
    </row>
    <row r="85" spans="1:13" x14ac:dyDescent="0.25">
      <c r="A85" s="8">
        <v>84</v>
      </c>
      <c r="B85" s="7" t="s">
        <v>1379</v>
      </c>
      <c r="C85" s="7" t="s">
        <v>1230</v>
      </c>
      <c r="D85" s="8" t="s">
        <v>799</v>
      </c>
      <c r="E85" s="7" t="s">
        <v>60</v>
      </c>
      <c r="F85" s="7" t="s">
        <v>1196</v>
      </c>
      <c r="G85" s="9">
        <v>27529</v>
      </c>
      <c r="H85" s="9">
        <v>37176</v>
      </c>
      <c r="I85" s="9">
        <v>38788</v>
      </c>
      <c r="J85" s="31">
        <v>75348</v>
      </c>
      <c r="K85" s="8">
        <v>2</v>
      </c>
      <c r="L85" s="28">
        <v>0.04</v>
      </c>
      <c r="M85" s="8">
        <f t="shared" si="6"/>
        <v>252</v>
      </c>
    </row>
    <row r="86" spans="1:13" x14ac:dyDescent="0.25">
      <c r="A86" s="8">
        <v>85</v>
      </c>
      <c r="B86" s="7" t="s">
        <v>1380</v>
      </c>
      <c r="C86" s="7" t="s">
        <v>795</v>
      </c>
      <c r="D86" s="8" t="s">
        <v>799</v>
      </c>
      <c r="E86" s="7" t="s">
        <v>60</v>
      </c>
      <c r="F86" s="7" t="s">
        <v>1196</v>
      </c>
      <c r="G86" s="9">
        <v>29746</v>
      </c>
      <c r="H86" s="9">
        <v>39765</v>
      </c>
      <c r="I86" s="9">
        <v>40967</v>
      </c>
      <c r="J86" s="31">
        <v>56004</v>
      </c>
      <c r="K86" s="8">
        <v>3</v>
      </c>
      <c r="L86" s="28">
        <v>0.08</v>
      </c>
      <c r="M86" s="8">
        <f t="shared" si="6"/>
        <v>406</v>
      </c>
    </row>
    <row r="87" spans="1:13" x14ac:dyDescent="0.25">
      <c r="A87" s="8">
        <v>86</v>
      </c>
      <c r="B87" s="7" t="s">
        <v>1381</v>
      </c>
      <c r="C87" s="7" t="s">
        <v>796</v>
      </c>
      <c r="D87" s="8" t="s">
        <v>799</v>
      </c>
      <c r="E87" s="7" t="s">
        <v>60</v>
      </c>
      <c r="F87" s="7" t="s">
        <v>1197</v>
      </c>
      <c r="G87" s="9">
        <v>28980</v>
      </c>
      <c r="H87" s="9">
        <v>36470</v>
      </c>
      <c r="I87" s="9">
        <v>40023</v>
      </c>
      <c r="J87" s="31">
        <v>28272</v>
      </c>
      <c r="K87" s="8">
        <v>3</v>
      </c>
      <c r="L87" s="28">
        <v>0.08</v>
      </c>
      <c r="M87" s="8">
        <f t="shared" si="6"/>
        <v>663</v>
      </c>
    </row>
    <row r="88" spans="1:13" x14ac:dyDescent="0.25">
      <c r="A88" s="8">
        <v>87</v>
      </c>
      <c r="B88" s="7" t="s">
        <v>1382</v>
      </c>
      <c r="C88" s="7" t="s">
        <v>1228</v>
      </c>
      <c r="D88" s="8" t="s">
        <v>799</v>
      </c>
      <c r="E88" s="7" t="s">
        <v>60</v>
      </c>
      <c r="F88" s="7" t="s">
        <v>1196</v>
      </c>
      <c r="G88" s="9">
        <v>26436</v>
      </c>
      <c r="H88" s="9">
        <v>36487</v>
      </c>
      <c r="I88" s="9">
        <v>41096</v>
      </c>
      <c r="J88" s="31">
        <v>39667.199999999997</v>
      </c>
      <c r="K88" s="8">
        <v>5</v>
      </c>
      <c r="L88" s="28">
        <v>0.15</v>
      </c>
      <c r="M88" s="8">
        <f t="shared" si="6"/>
        <v>563</v>
      </c>
    </row>
    <row r="89" spans="1:13" x14ac:dyDescent="0.25">
      <c r="A89" s="8">
        <v>88</v>
      </c>
      <c r="B89" s="7" t="s">
        <v>1383</v>
      </c>
      <c r="C89" s="7" t="s">
        <v>1230</v>
      </c>
      <c r="D89" s="8" t="s">
        <v>799</v>
      </c>
      <c r="E89" s="7" t="s">
        <v>60</v>
      </c>
      <c r="F89" s="7" t="s">
        <v>1197</v>
      </c>
      <c r="G89" s="9">
        <v>31202</v>
      </c>
      <c r="H89" s="9">
        <v>39040</v>
      </c>
      <c r="I89" s="9">
        <v>40917</v>
      </c>
      <c r="J89" s="31">
        <v>74580</v>
      </c>
      <c r="K89" s="8">
        <v>4</v>
      </c>
      <c r="L89" s="28">
        <v>0.12</v>
      </c>
      <c r="M89" s="8">
        <f t="shared" si="6"/>
        <v>262</v>
      </c>
    </row>
    <row r="90" spans="1:13" x14ac:dyDescent="0.25">
      <c r="A90" s="8">
        <v>89</v>
      </c>
      <c r="B90" s="7" t="s">
        <v>1384</v>
      </c>
      <c r="C90" s="7" t="s">
        <v>1229</v>
      </c>
      <c r="D90" s="8" t="s">
        <v>799</v>
      </c>
      <c r="E90" s="7" t="s">
        <v>60</v>
      </c>
      <c r="F90" s="7" t="s">
        <v>1196</v>
      </c>
      <c r="G90" s="9">
        <v>29708</v>
      </c>
      <c r="H90" s="9">
        <v>40501</v>
      </c>
      <c r="I90" s="9">
        <v>40689</v>
      </c>
      <c r="J90" s="31">
        <v>93384</v>
      </c>
      <c r="K90" s="8">
        <v>3</v>
      </c>
      <c r="L90" s="28">
        <v>0.08</v>
      </c>
      <c r="M90" s="8">
        <f t="shared" si="6"/>
        <v>94</v>
      </c>
    </row>
    <row r="91" spans="1:13" x14ac:dyDescent="0.25">
      <c r="A91" s="8">
        <v>90</v>
      </c>
      <c r="B91" s="7" t="s">
        <v>1385</v>
      </c>
      <c r="C91" s="7" t="s">
        <v>794</v>
      </c>
      <c r="D91" s="8" t="s">
        <v>799</v>
      </c>
      <c r="E91" s="7" t="s">
        <v>60</v>
      </c>
      <c r="F91" s="7" t="s">
        <v>1196</v>
      </c>
      <c r="G91" s="9">
        <v>32100</v>
      </c>
      <c r="H91" s="9">
        <v>39803</v>
      </c>
      <c r="I91" s="9">
        <v>40330</v>
      </c>
      <c r="J91" s="31">
        <v>51528</v>
      </c>
      <c r="K91" s="8" t="s">
        <v>1233</v>
      </c>
      <c r="L91" s="28">
        <v>0</v>
      </c>
      <c r="M91" s="8">
        <f t="shared" si="6"/>
        <v>465</v>
      </c>
    </row>
    <row r="92" spans="1:13" x14ac:dyDescent="0.25">
      <c r="A92" s="8">
        <v>91</v>
      </c>
      <c r="B92" s="7" t="s">
        <v>1386</v>
      </c>
      <c r="C92" s="7" t="s">
        <v>1229</v>
      </c>
      <c r="D92" s="8" t="s">
        <v>799</v>
      </c>
      <c r="E92" s="7" t="s">
        <v>60</v>
      </c>
      <c r="F92" s="7" t="s">
        <v>1196</v>
      </c>
      <c r="G92" s="9">
        <v>25930</v>
      </c>
      <c r="H92" s="9">
        <v>40880</v>
      </c>
      <c r="I92" s="9"/>
      <c r="J92" s="31">
        <v>73680</v>
      </c>
      <c r="K92" s="8">
        <v>5</v>
      </c>
      <c r="L92" s="28">
        <v>0.15</v>
      </c>
      <c r="M92" s="8">
        <f t="shared" si="6"/>
        <v>269</v>
      </c>
    </row>
    <row r="93" spans="1:13" x14ac:dyDescent="0.25">
      <c r="A93" s="8">
        <v>92</v>
      </c>
      <c r="B93" s="7" t="s">
        <v>1387</v>
      </c>
      <c r="C93" s="7" t="s">
        <v>1229</v>
      </c>
      <c r="D93" s="8" t="s">
        <v>799</v>
      </c>
      <c r="E93" s="7" t="s">
        <v>60</v>
      </c>
      <c r="F93" s="7" t="s">
        <v>1196</v>
      </c>
      <c r="G93" s="9">
        <v>23301</v>
      </c>
      <c r="H93" s="9">
        <v>36506</v>
      </c>
      <c r="I93" s="9">
        <v>38226</v>
      </c>
      <c r="J93" s="31">
        <v>38520</v>
      </c>
      <c r="K93" s="8" t="s">
        <v>1233</v>
      </c>
      <c r="L93" s="28">
        <v>0</v>
      </c>
      <c r="M93" s="8">
        <f t="shared" si="6"/>
        <v>578</v>
      </c>
    </row>
    <row r="94" spans="1:13" x14ac:dyDescent="0.25">
      <c r="A94" s="8">
        <v>93</v>
      </c>
      <c r="B94" s="7" t="s">
        <v>1388</v>
      </c>
      <c r="C94" s="7" t="s">
        <v>794</v>
      </c>
      <c r="D94" s="8" t="s">
        <v>799</v>
      </c>
      <c r="E94" s="7" t="s">
        <v>60</v>
      </c>
      <c r="F94" s="7" t="s">
        <v>1197</v>
      </c>
      <c r="G94" s="9">
        <v>30043</v>
      </c>
      <c r="H94" s="9">
        <v>37241</v>
      </c>
      <c r="I94" s="9">
        <v>41134</v>
      </c>
      <c r="J94" s="31">
        <v>86340</v>
      </c>
      <c r="K94" s="8">
        <v>5</v>
      </c>
      <c r="L94" s="28">
        <v>0.15</v>
      </c>
      <c r="M94" s="8">
        <f t="shared" si="6"/>
        <v>150</v>
      </c>
    </row>
    <row r="95" spans="1:13" x14ac:dyDescent="0.25">
      <c r="A95" s="8">
        <v>94</v>
      </c>
      <c r="B95" s="7" t="s">
        <v>1389</v>
      </c>
      <c r="C95" s="7" t="s">
        <v>793</v>
      </c>
      <c r="D95" s="8" t="s">
        <v>799</v>
      </c>
      <c r="E95" s="7" t="s">
        <v>60</v>
      </c>
      <c r="F95" s="7" t="s">
        <v>1196</v>
      </c>
      <c r="G95" s="9">
        <v>26821</v>
      </c>
      <c r="H95" s="9">
        <v>37960</v>
      </c>
      <c r="I95" s="9">
        <v>39802</v>
      </c>
      <c r="J95" s="31">
        <v>80268</v>
      </c>
      <c r="K95" s="8">
        <v>5</v>
      </c>
      <c r="L95" s="28">
        <v>0.15</v>
      </c>
      <c r="M95" s="8">
        <f t="shared" si="6"/>
        <v>201</v>
      </c>
    </row>
    <row r="96" spans="1:13" x14ac:dyDescent="0.25">
      <c r="A96" s="8">
        <v>95</v>
      </c>
      <c r="B96" s="7" t="s">
        <v>1390</v>
      </c>
      <c r="C96" s="7" t="s">
        <v>791</v>
      </c>
      <c r="D96" s="8" t="s">
        <v>799</v>
      </c>
      <c r="E96" s="7" t="s">
        <v>60</v>
      </c>
      <c r="F96" s="7" t="s">
        <v>1196</v>
      </c>
      <c r="G96" s="9">
        <v>27379</v>
      </c>
      <c r="H96" s="9">
        <v>39802</v>
      </c>
      <c r="I96" s="9"/>
      <c r="J96" s="31">
        <v>27042</v>
      </c>
      <c r="K96" s="8">
        <v>3</v>
      </c>
      <c r="L96" s="28">
        <v>0.08</v>
      </c>
      <c r="M96" s="8">
        <f t="shared" si="6"/>
        <v>681</v>
      </c>
    </row>
    <row r="97" spans="1:13" x14ac:dyDescent="0.25">
      <c r="A97" s="8">
        <v>96</v>
      </c>
      <c r="B97" s="7" t="s">
        <v>1391</v>
      </c>
      <c r="C97" s="7" t="s">
        <v>795</v>
      </c>
      <c r="D97" s="8" t="s">
        <v>800</v>
      </c>
      <c r="E97" s="7" t="s">
        <v>120</v>
      </c>
      <c r="F97" s="7" t="s">
        <v>1196</v>
      </c>
      <c r="G97" s="9">
        <v>28317</v>
      </c>
      <c r="H97" s="9">
        <v>39492</v>
      </c>
      <c r="I97" s="9">
        <v>40546</v>
      </c>
      <c r="J97" s="31">
        <v>43956</v>
      </c>
      <c r="K97" s="8">
        <v>4</v>
      </c>
      <c r="L97" s="28">
        <v>0.12</v>
      </c>
      <c r="M97" s="8">
        <f t="shared" si="6"/>
        <v>526</v>
      </c>
    </row>
    <row r="98" spans="1:13" x14ac:dyDescent="0.25">
      <c r="A98" s="8">
        <v>97</v>
      </c>
      <c r="B98" s="7" t="s">
        <v>1392</v>
      </c>
      <c r="C98" s="7" t="s">
        <v>794</v>
      </c>
      <c r="D98" s="8" t="s">
        <v>800</v>
      </c>
      <c r="E98" s="7" t="s">
        <v>120</v>
      </c>
      <c r="F98" s="7" t="s">
        <v>1196</v>
      </c>
      <c r="G98" s="9">
        <v>26496</v>
      </c>
      <c r="H98" s="9">
        <v>38755</v>
      </c>
      <c r="I98" s="9">
        <v>39922</v>
      </c>
      <c r="J98" s="31">
        <v>94632</v>
      </c>
      <c r="K98" s="8">
        <v>2</v>
      </c>
      <c r="L98" s="28">
        <v>0.04</v>
      </c>
      <c r="M98" s="8">
        <f t="shared" si="6"/>
        <v>83</v>
      </c>
    </row>
    <row r="99" spans="1:13" x14ac:dyDescent="0.25">
      <c r="A99" s="8">
        <v>98</v>
      </c>
      <c r="B99" s="7" t="s">
        <v>1393</v>
      </c>
      <c r="C99" s="7" t="s">
        <v>794</v>
      </c>
      <c r="D99" s="8" t="s">
        <v>800</v>
      </c>
      <c r="E99" s="7" t="s">
        <v>120</v>
      </c>
      <c r="F99" s="7" t="s">
        <v>1197</v>
      </c>
      <c r="G99" s="9">
        <v>32191</v>
      </c>
      <c r="H99" s="9">
        <v>39529</v>
      </c>
      <c r="I99" s="9">
        <v>41208</v>
      </c>
      <c r="J99" s="31">
        <v>42744</v>
      </c>
      <c r="K99" s="8">
        <v>4</v>
      </c>
      <c r="L99" s="28">
        <v>0.12</v>
      </c>
      <c r="M99" s="8">
        <f t="shared" si="6"/>
        <v>531</v>
      </c>
    </row>
    <row r="100" spans="1:13" x14ac:dyDescent="0.25">
      <c r="A100" s="8">
        <v>99</v>
      </c>
      <c r="B100" s="7" t="s">
        <v>1394</v>
      </c>
      <c r="C100" s="7" t="s">
        <v>1228</v>
      </c>
      <c r="D100" s="8" t="s">
        <v>800</v>
      </c>
      <c r="E100" s="7" t="s">
        <v>120</v>
      </c>
      <c r="F100" s="7" t="s">
        <v>1196</v>
      </c>
      <c r="G100" s="13">
        <v>31711</v>
      </c>
      <c r="H100" s="13">
        <v>40253</v>
      </c>
      <c r="I100" s="9">
        <v>41195</v>
      </c>
      <c r="J100" s="31">
        <v>71220</v>
      </c>
      <c r="K100" s="8">
        <v>5</v>
      </c>
      <c r="L100" s="28">
        <v>0.15</v>
      </c>
      <c r="M100" s="8">
        <f t="shared" si="6"/>
        <v>295</v>
      </c>
    </row>
    <row r="101" spans="1:13" x14ac:dyDescent="0.25">
      <c r="A101" s="8">
        <v>100</v>
      </c>
      <c r="B101" s="7" t="s">
        <v>1395</v>
      </c>
      <c r="C101" s="7" t="s">
        <v>1230</v>
      </c>
      <c r="D101" s="8" t="s">
        <v>800</v>
      </c>
      <c r="E101" s="7" t="s">
        <v>120</v>
      </c>
      <c r="F101" s="7" t="s">
        <v>1197</v>
      </c>
      <c r="G101" s="9">
        <v>26537</v>
      </c>
      <c r="H101" s="9">
        <v>39923</v>
      </c>
      <c r="I101" s="9">
        <v>40453</v>
      </c>
      <c r="J101" s="31">
        <v>91728</v>
      </c>
      <c r="K101" s="8">
        <v>3</v>
      </c>
      <c r="L101" s="28">
        <v>0.08</v>
      </c>
      <c r="M101" s="8">
        <f t="shared" si="6"/>
        <v>108</v>
      </c>
    </row>
    <row r="102" spans="1:13" x14ac:dyDescent="0.25">
      <c r="A102" s="8">
        <v>101</v>
      </c>
      <c r="B102" s="7" t="s">
        <v>1396</v>
      </c>
      <c r="C102" s="7" t="s">
        <v>1228</v>
      </c>
      <c r="D102" s="8" t="s">
        <v>800</v>
      </c>
      <c r="E102" s="7" t="s">
        <v>120</v>
      </c>
      <c r="F102" s="7" t="s">
        <v>1196</v>
      </c>
      <c r="G102" s="9">
        <v>25730</v>
      </c>
      <c r="H102" s="9">
        <v>37883</v>
      </c>
      <c r="I102" s="9">
        <v>38829</v>
      </c>
      <c r="J102" s="31">
        <v>103836</v>
      </c>
      <c r="K102" s="8" t="s">
        <v>1233</v>
      </c>
      <c r="L102" s="28">
        <v>0</v>
      </c>
      <c r="M102" s="8">
        <f t="shared" si="6"/>
        <v>25</v>
      </c>
    </row>
    <row r="103" spans="1:13" x14ac:dyDescent="0.25">
      <c r="A103" s="8">
        <v>102</v>
      </c>
      <c r="B103" s="7" t="s">
        <v>1397</v>
      </c>
      <c r="C103" s="7" t="s">
        <v>792</v>
      </c>
      <c r="D103" s="8" t="s">
        <v>800</v>
      </c>
      <c r="E103" s="7" t="s">
        <v>120</v>
      </c>
      <c r="F103" s="7" t="s">
        <v>1196</v>
      </c>
      <c r="G103" s="9">
        <v>27202</v>
      </c>
      <c r="H103" s="9">
        <v>39388</v>
      </c>
      <c r="I103" s="9">
        <v>40093</v>
      </c>
      <c r="J103" s="31">
        <v>85344</v>
      </c>
      <c r="K103" s="8">
        <v>4</v>
      </c>
      <c r="L103" s="28">
        <v>0.12</v>
      </c>
      <c r="M103" s="8">
        <f t="shared" si="6"/>
        <v>164</v>
      </c>
    </row>
    <row r="104" spans="1:13" x14ac:dyDescent="0.25">
      <c r="A104" s="8">
        <v>103</v>
      </c>
      <c r="B104" s="7" t="s">
        <v>1398</v>
      </c>
      <c r="C104" s="7" t="s">
        <v>796</v>
      </c>
      <c r="D104" s="8" t="s">
        <v>800</v>
      </c>
      <c r="E104" s="7" t="s">
        <v>120</v>
      </c>
      <c r="F104" s="7" t="s">
        <v>1196</v>
      </c>
      <c r="G104" s="13">
        <v>31685</v>
      </c>
      <c r="H104" s="13">
        <v>40505</v>
      </c>
      <c r="I104" s="9">
        <v>41221</v>
      </c>
      <c r="J104" s="31">
        <v>55476</v>
      </c>
      <c r="K104" s="8">
        <v>2</v>
      </c>
      <c r="L104" s="28">
        <v>0.04</v>
      </c>
      <c r="M104" s="8">
        <f t="shared" si="6"/>
        <v>417</v>
      </c>
    </row>
    <row r="105" spans="1:13" x14ac:dyDescent="0.25">
      <c r="A105" s="8">
        <v>104</v>
      </c>
      <c r="B105" s="7" t="s">
        <v>1399</v>
      </c>
      <c r="C105" s="7" t="s">
        <v>1229</v>
      </c>
      <c r="D105" s="8" t="s">
        <v>800</v>
      </c>
      <c r="E105" s="7" t="s">
        <v>129</v>
      </c>
      <c r="F105" s="7" t="s">
        <v>1196</v>
      </c>
      <c r="G105" s="9">
        <v>27507</v>
      </c>
      <c r="H105" s="9">
        <v>38736</v>
      </c>
      <c r="I105" s="9">
        <v>39827</v>
      </c>
      <c r="J105" s="31">
        <v>27504</v>
      </c>
      <c r="K105" s="8">
        <v>3</v>
      </c>
      <c r="L105" s="28">
        <v>0.08</v>
      </c>
      <c r="M105" s="8">
        <f t="shared" si="6"/>
        <v>675</v>
      </c>
    </row>
    <row r="106" spans="1:13" x14ac:dyDescent="0.25">
      <c r="A106" s="8">
        <v>105</v>
      </c>
      <c r="B106" s="7" t="s">
        <v>1400</v>
      </c>
      <c r="C106" s="7" t="s">
        <v>1230</v>
      </c>
      <c r="D106" s="8" t="s">
        <v>800</v>
      </c>
      <c r="E106" s="7" t="s">
        <v>129</v>
      </c>
      <c r="F106" s="7" t="s">
        <v>1196</v>
      </c>
      <c r="G106" s="9">
        <v>28436</v>
      </c>
      <c r="H106" s="9">
        <v>36182</v>
      </c>
      <c r="I106" s="9">
        <v>39627</v>
      </c>
      <c r="J106" s="31">
        <v>81960</v>
      </c>
      <c r="K106" s="8">
        <v>5</v>
      </c>
      <c r="L106" s="28">
        <v>0.15</v>
      </c>
      <c r="M106" s="8">
        <f t="shared" si="6"/>
        <v>190</v>
      </c>
    </row>
    <row r="107" spans="1:13" x14ac:dyDescent="0.25">
      <c r="A107" s="8">
        <v>106</v>
      </c>
      <c r="B107" s="7" t="s">
        <v>1401</v>
      </c>
      <c r="C107" s="7" t="s">
        <v>796</v>
      </c>
      <c r="D107" s="8" t="s">
        <v>800</v>
      </c>
      <c r="E107" s="7" t="s">
        <v>129</v>
      </c>
      <c r="F107" s="7" t="s">
        <v>1197</v>
      </c>
      <c r="G107" s="9">
        <v>27416</v>
      </c>
      <c r="H107" s="9">
        <v>40572</v>
      </c>
      <c r="I107" s="9"/>
      <c r="J107" s="31">
        <v>12624</v>
      </c>
      <c r="K107" s="8">
        <v>4</v>
      </c>
      <c r="L107" s="28">
        <v>0.12</v>
      </c>
      <c r="M107" s="8">
        <f t="shared" si="6"/>
        <v>737</v>
      </c>
    </row>
    <row r="108" spans="1:13" x14ac:dyDescent="0.25">
      <c r="A108" s="8">
        <v>107</v>
      </c>
      <c r="B108" s="7" t="s">
        <v>1402</v>
      </c>
      <c r="C108" s="7" t="s">
        <v>794</v>
      </c>
      <c r="D108" s="8" t="s">
        <v>800</v>
      </c>
      <c r="E108" s="7" t="s">
        <v>129</v>
      </c>
      <c r="F108" s="7" t="s">
        <v>1197</v>
      </c>
      <c r="G108" s="9">
        <v>31343</v>
      </c>
      <c r="H108" s="9">
        <v>38801</v>
      </c>
      <c r="I108" s="9">
        <v>39263</v>
      </c>
      <c r="J108" s="31">
        <v>31812</v>
      </c>
      <c r="K108" s="8" t="s">
        <v>1233</v>
      </c>
      <c r="L108" s="28">
        <v>0</v>
      </c>
      <c r="M108" s="8">
        <f t="shared" si="6"/>
        <v>632</v>
      </c>
    </row>
    <row r="109" spans="1:13" x14ac:dyDescent="0.25">
      <c r="A109" s="8">
        <v>108</v>
      </c>
      <c r="B109" s="7" t="s">
        <v>1403</v>
      </c>
      <c r="C109" s="7" t="s">
        <v>1228</v>
      </c>
      <c r="D109" s="8" t="s">
        <v>800</v>
      </c>
      <c r="E109" s="7" t="s">
        <v>129</v>
      </c>
      <c r="F109" s="7" t="s">
        <v>1196</v>
      </c>
      <c r="G109" s="9">
        <v>25364</v>
      </c>
      <c r="H109" s="9">
        <v>36249</v>
      </c>
      <c r="I109" s="9">
        <v>40309</v>
      </c>
      <c r="J109" s="31">
        <v>59832</v>
      </c>
      <c r="K109" s="8">
        <v>2</v>
      </c>
      <c r="L109" s="28">
        <v>0.04</v>
      </c>
      <c r="M109" s="8">
        <f t="shared" si="6"/>
        <v>356</v>
      </c>
    </row>
    <row r="110" spans="1:13" x14ac:dyDescent="0.25">
      <c r="A110" s="8">
        <v>109</v>
      </c>
      <c r="B110" s="7" t="s">
        <v>1404</v>
      </c>
      <c r="C110" s="7" t="s">
        <v>1231</v>
      </c>
      <c r="D110" s="8" t="s">
        <v>800</v>
      </c>
      <c r="E110" s="7" t="s">
        <v>129</v>
      </c>
      <c r="F110" s="7" t="s">
        <v>1197</v>
      </c>
      <c r="G110" s="9">
        <v>32547</v>
      </c>
      <c r="H110" s="9">
        <v>39147</v>
      </c>
      <c r="I110" s="9">
        <v>40101</v>
      </c>
      <c r="J110" s="31">
        <v>52416</v>
      </c>
      <c r="K110" s="8">
        <v>5</v>
      </c>
      <c r="L110" s="28">
        <v>0.15</v>
      </c>
      <c r="M110" s="8">
        <f t="shared" si="6"/>
        <v>456</v>
      </c>
    </row>
    <row r="111" spans="1:13" x14ac:dyDescent="0.25">
      <c r="A111" s="8">
        <v>110</v>
      </c>
      <c r="B111" s="7" t="s">
        <v>1405</v>
      </c>
      <c r="C111" s="7" t="s">
        <v>1229</v>
      </c>
      <c r="D111" s="8" t="s">
        <v>800</v>
      </c>
      <c r="E111" s="7" t="s">
        <v>129</v>
      </c>
      <c r="F111" s="7" t="s">
        <v>1196</v>
      </c>
      <c r="G111" s="13">
        <v>25873</v>
      </c>
      <c r="H111" s="13">
        <v>40313</v>
      </c>
      <c r="I111" s="9">
        <v>41004</v>
      </c>
      <c r="J111" s="31">
        <v>32980.800000000003</v>
      </c>
      <c r="K111" s="8">
        <v>4</v>
      </c>
      <c r="L111" s="28">
        <v>0.12</v>
      </c>
      <c r="M111" s="8">
        <f t="shared" si="6"/>
        <v>623</v>
      </c>
    </row>
    <row r="112" spans="1:13" x14ac:dyDescent="0.25">
      <c r="A112" s="8">
        <v>111</v>
      </c>
      <c r="B112" s="7" t="s">
        <v>1406</v>
      </c>
      <c r="C112" s="7" t="s">
        <v>796</v>
      </c>
      <c r="D112" s="8" t="s">
        <v>800</v>
      </c>
      <c r="E112" s="7" t="s">
        <v>129</v>
      </c>
      <c r="F112" s="7" t="s">
        <v>1196</v>
      </c>
      <c r="G112" s="9">
        <v>30679</v>
      </c>
      <c r="H112" s="9">
        <v>39646</v>
      </c>
      <c r="I112" s="9"/>
      <c r="J112" s="31">
        <v>82872</v>
      </c>
      <c r="K112" s="8" t="s">
        <v>1233</v>
      </c>
      <c r="L112" s="28">
        <v>0</v>
      </c>
      <c r="M112" s="8">
        <f t="shared" si="6"/>
        <v>181</v>
      </c>
    </row>
    <row r="113" spans="1:13" x14ac:dyDescent="0.25">
      <c r="A113" s="8">
        <v>112</v>
      </c>
      <c r="B113" s="7" t="s">
        <v>1407</v>
      </c>
      <c r="C113" s="7" t="s">
        <v>1229</v>
      </c>
      <c r="D113" s="8" t="s">
        <v>800</v>
      </c>
      <c r="E113" s="7" t="s">
        <v>129</v>
      </c>
      <c r="F113" s="7" t="s">
        <v>1196</v>
      </c>
      <c r="G113" s="13">
        <v>28833</v>
      </c>
      <c r="H113" s="13">
        <v>40516</v>
      </c>
      <c r="I113" s="9">
        <v>40554</v>
      </c>
      <c r="J113" s="31">
        <v>34350</v>
      </c>
      <c r="K113" s="8" t="s">
        <v>1233</v>
      </c>
      <c r="L113" s="28">
        <v>0</v>
      </c>
      <c r="M113" s="8">
        <f t="shared" si="6"/>
        <v>616</v>
      </c>
    </row>
    <row r="114" spans="1:13" x14ac:dyDescent="0.25">
      <c r="A114" s="8">
        <v>113</v>
      </c>
      <c r="B114" s="7" t="s">
        <v>1408</v>
      </c>
      <c r="C114" s="7" t="s">
        <v>796</v>
      </c>
      <c r="D114" s="8" t="s">
        <v>808</v>
      </c>
      <c r="E114" s="7" t="s">
        <v>139</v>
      </c>
      <c r="F114" s="7" t="s">
        <v>1196</v>
      </c>
      <c r="G114" s="9">
        <v>30907</v>
      </c>
      <c r="H114" s="9">
        <v>40550</v>
      </c>
      <c r="I114" s="9">
        <v>41174</v>
      </c>
      <c r="J114" s="31">
        <v>96060</v>
      </c>
      <c r="K114" s="8">
        <v>2</v>
      </c>
      <c r="L114" s="28">
        <v>0.04</v>
      </c>
      <c r="M114" s="8">
        <f t="shared" si="6"/>
        <v>71</v>
      </c>
    </row>
    <row r="115" spans="1:13" x14ac:dyDescent="0.25">
      <c r="A115" s="8">
        <v>114</v>
      </c>
      <c r="B115" s="7" t="s">
        <v>1409</v>
      </c>
      <c r="C115" s="7" t="s">
        <v>1231</v>
      </c>
      <c r="D115" s="8" t="s">
        <v>808</v>
      </c>
      <c r="E115" s="7" t="s">
        <v>139</v>
      </c>
      <c r="F115" s="7" t="s">
        <v>1196</v>
      </c>
      <c r="G115" s="9">
        <v>29485</v>
      </c>
      <c r="H115" s="9">
        <v>40918</v>
      </c>
      <c r="I115" s="9"/>
      <c r="J115" s="31">
        <v>99000</v>
      </c>
      <c r="K115" s="8">
        <v>5</v>
      </c>
      <c r="L115" s="28">
        <v>0.15</v>
      </c>
      <c r="M115" s="8">
        <f t="shared" si="6"/>
        <v>50</v>
      </c>
    </row>
    <row r="116" spans="1:13" x14ac:dyDescent="0.25">
      <c r="A116" s="8">
        <v>115</v>
      </c>
      <c r="B116" s="7" t="s">
        <v>1410</v>
      </c>
      <c r="C116" s="7" t="s">
        <v>1231</v>
      </c>
      <c r="D116" s="8" t="s">
        <v>808</v>
      </c>
      <c r="E116" s="7" t="s">
        <v>139</v>
      </c>
      <c r="F116" s="7" t="s">
        <v>1196</v>
      </c>
      <c r="G116" s="9">
        <v>28693</v>
      </c>
      <c r="H116" s="9">
        <v>39107</v>
      </c>
      <c r="I116" s="9">
        <v>41021</v>
      </c>
      <c r="J116" s="31">
        <v>22386</v>
      </c>
      <c r="K116" s="8">
        <v>4</v>
      </c>
      <c r="L116" s="28">
        <v>0.12</v>
      </c>
      <c r="M116" s="8">
        <f t="shared" si="6"/>
        <v>700</v>
      </c>
    </row>
    <row r="117" spans="1:13" x14ac:dyDescent="0.25">
      <c r="A117" s="8">
        <v>116</v>
      </c>
      <c r="B117" s="7" t="s">
        <v>1411</v>
      </c>
      <c r="C117" s="7" t="s">
        <v>793</v>
      </c>
      <c r="D117" s="8" t="s">
        <v>808</v>
      </c>
      <c r="E117" s="7" t="s">
        <v>139</v>
      </c>
      <c r="F117" s="7" t="s">
        <v>1197</v>
      </c>
      <c r="G117" s="9">
        <v>27879</v>
      </c>
      <c r="H117" s="9">
        <v>36176</v>
      </c>
      <c r="I117" s="9">
        <v>39514</v>
      </c>
      <c r="J117" s="31">
        <v>39528</v>
      </c>
      <c r="K117" s="8">
        <v>5</v>
      </c>
      <c r="L117" s="28">
        <v>0.15</v>
      </c>
      <c r="M117" s="8">
        <f t="shared" si="6"/>
        <v>564</v>
      </c>
    </row>
    <row r="118" spans="1:13" x14ac:dyDescent="0.25">
      <c r="A118" s="8">
        <v>117</v>
      </c>
      <c r="B118" s="7" t="s">
        <v>1412</v>
      </c>
      <c r="C118" s="7" t="s">
        <v>1229</v>
      </c>
      <c r="D118" s="8" t="s">
        <v>808</v>
      </c>
      <c r="E118" s="7" t="s">
        <v>139</v>
      </c>
      <c r="F118" s="7" t="s">
        <v>1197</v>
      </c>
      <c r="G118" s="9">
        <v>27910</v>
      </c>
      <c r="H118" s="9">
        <v>38774</v>
      </c>
      <c r="I118" s="9">
        <v>39102</v>
      </c>
      <c r="J118" s="31">
        <v>96144</v>
      </c>
      <c r="K118" s="8">
        <v>4</v>
      </c>
      <c r="L118" s="28">
        <v>0.12</v>
      </c>
      <c r="M118" s="8">
        <f t="shared" si="6"/>
        <v>69</v>
      </c>
    </row>
    <row r="119" spans="1:13" x14ac:dyDescent="0.25">
      <c r="A119" s="8">
        <v>118</v>
      </c>
      <c r="B119" s="7" t="s">
        <v>1413</v>
      </c>
      <c r="C119" s="7" t="s">
        <v>792</v>
      </c>
      <c r="D119" s="8" t="s">
        <v>808</v>
      </c>
      <c r="E119" s="7" t="s">
        <v>139</v>
      </c>
      <c r="F119" s="7" t="s">
        <v>1196</v>
      </c>
      <c r="G119" s="9">
        <v>27542</v>
      </c>
      <c r="H119" s="9">
        <v>37667</v>
      </c>
      <c r="I119" s="9">
        <v>39433</v>
      </c>
      <c r="J119" s="31">
        <v>88068</v>
      </c>
      <c r="K119" s="8">
        <v>2</v>
      </c>
      <c r="L119" s="28">
        <v>0.04</v>
      </c>
      <c r="M119" s="8">
        <f t="shared" si="6"/>
        <v>136</v>
      </c>
    </row>
    <row r="120" spans="1:13" x14ac:dyDescent="0.25">
      <c r="A120" s="8">
        <v>119</v>
      </c>
      <c r="B120" s="7" t="s">
        <v>1414</v>
      </c>
      <c r="C120" s="7" t="s">
        <v>1230</v>
      </c>
      <c r="D120" s="8" t="s">
        <v>808</v>
      </c>
      <c r="E120" s="7" t="s">
        <v>139</v>
      </c>
      <c r="F120" s="7" t="s">
        <v>1196</v>
      </c>
      <c r="G120" s="9">
        <v>28074</v>
      </c>
      <c r="H120" s="9">
        <v>40263</v>
      </c>
      <c r="I120" s="9">
        <v>40582</v>
      </c>
      <c r="J120" s="31">
        <v>42312</v>
      </c>
      <c r="K120" s="8">
        <v>2</v>
      </c>
      <c r="L120" s="28">
        <v>0.04</v>
      </c>
      <c r="M120" s="8">
        <f t="shared" si="6"/>
        <v>541</v>
      </c>
    </row>
    <row r="121" spans="1:13" x14ac:dyDescent="0.25">
      <c r="A121" s="8">
        <v>120</v>
      </c>
      <c r="B121" s="7" t="s">
        <v>1415</v>
      </c>
      <c r="C121" s="7" t="s">
        <v>1230</v>
      </c>
      <c r="D121" s="8" t="s">
        <v>808</v>
      </c>
      <c r="E121" s="7" t="s">
        <v>139</v>
      </c>
      <c r="F121" s="7" t="s">
        <v>1196</v>
      </c>
      <c r="G121" s="9">
        <v>29450</v>
      </c>
      <c r="H121" s="9">
        <v>36269</v>
      </c>
      <c r="I121" s="9">
        <v>40245</v>
      </c>
      <c r="J121" s="31">
        <v>73596</v>
      </c>
      <c r="K121" s="8" t="s">
        <v>1233</v>
      </c>
      <c r="L121" s="28">
        <v>0</v>
      </c>
      <c r="M121" s="8">
        <f t="shared" si="6"/>
        <v>271</v>
      </c>
    </row>
    <row r="122" spans="1:13" x14ac:dyDescent="0.25">
      <c r="A122" s="8">
        <v>121</v>
      </c>
      <c r="B122" s="7" t="s">
        <v>1416</v>
      </c>
      <c r="C122" s="7" t="s">
        <v>796</v>
      </c>
      <c r="D122" s="8" t="s">
        <v>808</v>
      </c>
      <c r="E122" s="7" t="s">
        <v>139</v>
      </c>
      <c r="F122" s="7" t="s">
        <v>1197</v>
      </c>
      <c r="G122" s="9">
        <v>26165</v>
      </c>
      <c r="H122" s="9">
        <v>35959</v>
      </c>
      <c r="I122" s="9">
        <v>40553</v>
      </c>
      <c r="J122" s="31">
        <v>77364</v>
      </c>
      <c r="K122" s="8">
        <v>3</v>
      </c>
      <c r="L122" s="28">
        <v>0.08</v>
      </c>
      <c r="M122" s="8">
        <f t="shared" si="6"/>
        <v>223</v>
      </c>
    </row>
    <row r="123" spans="1:13" x14ac:dyDescent="0.25">
      <c r="A123" s="8">
        <v>122</v>
      </c>
      <c r="B123" s="7" t="s">
        <v>1417</v>
      </c>
      <c r="C123" s="7" t="s">
        <v>796</v>
      </c>
      <c r="D123" s="8" t="s">
        <v>808</v>
      </c>
      <c r="E123" s="7" t="s">
        <v>139</v>
      </c>
      <c r="F123" s="7" t="s">
        <v>1196</v>
      </c>
      <c r="G123" s="9">
        <v>30373</v>
      </c>
      <c r="H123" s="9">
        <v>40752</v>
      </c>
      <c r="I123" s="9">
        <v>40774</v>
      </c>
      <c r="J123" s="31">
        <v>45144</v>
      </c>
      <c r="K123" s="8">
        <v>5</v>
      </c>
      <c r="L123" s="28">
        <v>0.15</v>
      </c>
      <c r="M123" s="8">
        <f t="shared" si="6"/>
        <v>518</v>
      </c>
    </row>
    <row r="124" spans="1:13" x14ac:dyDescent="0.25">
      <c r="A124" s="8">
        <v>123</v>
      </c>
      <c r="B124" s="7" t="s">
        <v>1418</v>
      </c>
      <c r="C124" s="7" t="s">
        <v>796</v>
      </c>
      <c r="D124" s="8" t="s">
        <v>808</v>
      </c>
      <c r="E124" s="7" t="s">
        <v>139</v>
      </c>
      <c r="F124" s="7" t="s">
        <v>1196</v>
      </c>
      <c r="G124" s="9">
        <v>23076</v>
      </c>
      <c r="H124" s="9">
        <v>36342</v>
      </c>
      <c r="I124" s="9">
        <v>41124</v>
      </c>
      <c r="J124" s="31">
        <v>104364</v>
      </c>
      <c r="K124" s="8">
        <v>4</v>
      </c>
      <c r="L124" s="28">
        <v>0.12</v>
      </c>
      <c r="M124" s="8">
        <f t="shared" si="6"/>
        <v>21</v>
      </c>
    </row>
    <row r="125" spans="1:13" x14ac:dyDescent="0.25">
      <c r="A125" s="8">
        <v>124</v>
      </c>
      <c r="B125" s="7" t="s">
        <v>1419</v>
      </c>
      <c r="C125" s="7" t="s">
        <v>796</v>
      </c>
      <c r="D125" s="8" t="s">
        <v>808</v>
      </c>
      <c r="E125" s="7" t="s">
        <v>139</v>
      </c>
      <c r="F125" s="7" t="s">
        <v>1196</v>
      </c>
      <c r="G125" s="9">
        <v>27033</v>
      </c>
      <c r="H125" s="9">
        <v>36357</v>
      </c>
      <c r="I125" s="9">
        <v>38625</v>
      </c>
      <c r="J125" s="31">
        <v>51486</v>
      </c>
      <c r="K125" s="8" t="s">
        <v>1233</v>
      </c>
      <c r="L125" s="28">
        <v>0</v>
      </c>
      <c r="M125" s="8">
        <f t="shared" si="6"/>
        <v>466</v>
      </c>
    </row>
    <row r="126" spans="1:13" x14ac:dyDescent="0.25">
      <c r="A126" s="8">
        <v>125</v>
      </c>
      <c r="B126" s="7" t="s">
        <v>1420</v>
      </c>
      <c r="C126" s="7" t="s">
        <v>796</v>
      </c>
      <c r="D126" s="8" t="s">
        <v>808</v>
      </c>
      <c r="E126" s="7" t="s">
        <v>139</v>
      </c>
      <c r="F126" s="7" t="s">
        <v>1196</v>
      </c>
      <c r="G126" s="9">
        <v>29395</v>
      </c>
      <c r="H126" s="9">
        <v>41128</v>
      </c>
      <c r="I126" s="9"/>
      <c r="J126" s="31">
        <v>99312</v>
      </c>
      <c r="K126" s="8">
        <v>4</v>
      </c>
      <c r="L126" s="28">
        <v>0.12</v>
      </c>
      <c r="M126" s="8">
        <f t="shared" si="6"/>
        <v>48</v>
      </c>
    </row>
    <row r="127" spans="1:13" x14ac:dyDescent="0.25">
      <c r="A127" s="8">
        <v>126</v>
      </c>
      <c r="B127" s="7" t="s">
        <v>1421</v>
      </c>
      <c r="C127" s="7" t="s">
        <v>796</v>
      </c>
      <c r="D127" s="8" t="s">
        <v>808</v>
      </c>
      <c r="E127" s="7" t="s">
        <v>139</v>
      </c>
      <c r="F127" s="7" t="s">
        <v>1196</v>
      </c>
      <c r="G127" s="9">
        <v>31182</v>
      </c>
      <c r="H127" s="9">
        <v>38960</v>
      </c>
      <c r="I127" s="9">
        <v>40775</v>
      </c>
      <c r="J127" s="31">
        <v>15211.2</v>
      </c>
      <c r="K127" s="8">
        <v>2</v>
      </c>
      <c r="L127" s="28">
        <v>0.04</v>
      </c>
      <c r="M127" s="8">
        <f t="shared" si="6"/>
        <v>726</v>
      </c>
    </row>
    <row r="128" spans="1:13" x14ac:dyDescent="0.25">
      <c r="A128" s="8">
        <v>127</v>
      </c>
      <c r="B128" s="7" t="s">
        <v>1422</v>
      </c>
      <c r="C128" s="7" t="s">
        <v>796</v>
      </c>
      <c r="D128" s="8" t="s">
        <v>808</v>
      </c>
      <c r="E128" s="7" t="s">
        <v>139</v>
      </c>
      <c r="F128" s="7" t="s">
        <v>1196</v>
      </c>
      <c r="G128" s="9">
        <v>23807</v>
      </c>
      <c r="H128" s="9">
        <v>37113</v>
      </c>
      <c r="I128" s="9">
        <v>41271</v>
      </c>
      <c r="J128" s="31">
        <v>73380</v>
      </c>
      <c r="K128" s="8">
        <v>4</v>
      </c>
      <c r="L128" s="28">
        <v>0.12</v>
      </c>
      <c r="M128" s="8">
        <f t="shared" si="6"/>
        <v>274</v>
      </c>
    </row>
    <row r="129" spans="1:13" x14ac:dyDescent="0.25">
      <c r="A129" s="8">
        <v>128</v>
      </c>
      <c r="B129" s="7" t="s">
        <v>1423</v>
      </c>
      <c r="C129" s="7" t="s">
        <v>796</v>
      </c>
      <c r="D129" s="8" t="s">
        <v>808</v>
      </c>
      <c r="E129" s="7" t="s">
        <v>139</v>
      </c>
      <c r="F129" s="7" t="s">
        <v>1196</v>
      </c>
      <c r="G129" s="9">
        <v>23783</v>
      </c>
      <c r="H129" s="9">
        <v>36077</v>
      </c>
      <c r="I129" s="9">
        <v>39961</v>
      </c>
      <c r="J129" s="31">
        <v>60132</v>
      </c>
      <c r="K129" s="8" t="s">
        <v>1233</v>
      </c>
      <c r="L129" s="28">
        <v>0</v>
      </c>
      <c r="M129" s="8">
        <f t="shared" si="6"/>
        <v>354</v>
      </c>
    </row>
    <row r="130" spans="1:13" x14ac:dyDescent="0.25">
      <c r="A130" s="8">
        <v>129</v>
      </c>
      <c r="B130" s="7" t="s">
        <v>1424</v>
      </c>
      <c r="C130" s="7" t="s">
        <v>796</v>
      </c>
      <c r="D130" s="8" t="s">
        <v>808</v>
      </c>
      <c r="E130" s="7" t="s">
        <v>139</v>
      </c>
      <c r="F130" s="7" t="s">
        <v>1196</v>
      </c>
      <c r="G130" s="9">
        <v>29264</v>
      </c>
      <c r="H130" s="9">
        <v>39758</v>
      </c>
      <c r="I130" s="9"/>
      <c r="J130" s="31">
        <v>17654.400000000001</v>
      </c>
      <c r="K130" s="8">
        <v>5</v>
      </c>
      <c r="L130" s="28">
        <v>0.15</v>
      </c>
      <c r="M130" s="8">
        <f t="shared" si="6"/>
        <v>716</v>
      </c>
    </row>
    <row r="131" spans="1:13" x14ac:dyDescent="0.25">
      <c r="A131" s="8">
        <v>130</v>
      </c>
      <c r="B131" s="7" t="s">
        <v>1425</v>
      </c>
      <c r="C131" s="7" t="s">
        <v>795</v>
      </c>
      <c r="D131" s="8" t="s">
        <v>808</v>
      </c>
      <c r="E131" s="7" t="s">
        <v>139</v>
      </c>
      <c r="F131" s="7" t="s">
        <v>1196</v>
      </c>
      <c r="G131" s="9">
        <v>25980</v>
      </c>
      <c r="H131" s="9">
        <v>39024</v>
      </c>
      <c r="I131" s="9">
        <v>40056</v>
      </c>
      <c r="J131" s="31">
        <v>91224</v>
      </c>
      <c r="K131" s="8" t="s">
        <v>1233</v>
      </c>
      <c r="L131" s="28">
        <v>0</v>
      </c>
      <c r="M131" s="8">
        <f t="shared" ref="M131:M194" si="7">RANK($J131,$J:$J,0)</f>
        <v>110</v>
      </c>
    </row>
    <row r="132" spans="1:13" x14ac:dyDescent="0.25">
      <c r="A132" s="8">
        <v>131</v>
      </c>
      <c r="B132" s="7" t="s">
        <v>1426</v>
      </c>
      <c r="C132" s="7" t="s">
        <v>794</v>
      </c>
      <c r="D132" s="8" t="s">
        <v>808</v>
      </c>
      <c r="E132" s="7" t="s">
        <v>139</v>
      </c>
      <c r="F132" s="7" t="s">
        <v>1196</v>
      </c>
      <c r="G132" s="9">
        <v>28623</v>
      </c>
      <c r="H132" s="9">
        <v>37612</v>
      </c>
      <c r="I132" s="9">
        <v>38350</v>
      </c>
      <c r="J132" s="31">
        <v>47688</v>
      </c>
      <c r="K132" s="8" t="s">
        <v>1233</v>
      </c>
      <c r="L132" s="28">
        <v>0</v>
      </c>
      <c r="M132" s="8">
        <f t="shared" si="7"/>
        <v>490</v>
      </c>
    </row>
    <row r="133" spans="1:13" x14ac:dyDescent="0.25">
      <c r="A133" s="8">
        <v>132</v>
      </c>
      <c r="B133" s="7" t="s">
        <v>1427</v>
      </c>
      <c r="C133" s="7" t="s">
        <v>794</v>
      </c>
      <c r="D133" s="8" t="s">
        <v>159</v>
      </c>
      <c r="E133" s="7" t="s">
        <v>1203</v>
      </c>
      <c r="F133" s="7" t="s">
        <v>1197</v>
      </c>
      <c r="G133" s="9">
        <v>25338</v>
      </c>
      <c r="H133" s="9">
        <v>36569</v>
      </c>
      <c r="I133" s="9">
        <v>40488</v>
      </c>
      <c r="J133" s="31">
        <v>90072</v>
      </c>
      <c r="K133" s="8">
        <v>5</v>
      </c>
      <c r="L133" s="28">
        <v>0.15</v>
      </c>
      <c r="M133" s="8">
        <f t="shared" si="7"/>
        <v>119</v>
      </c>
    </row>
    <row r="134" spans="1:13" x14ac:dyDescent="0.25">
      <c r="A134" s="8">
        <v>133</v>
      </c>
      <c r="B134" s="7" t="s">
        <v>1428</v>
      </c>
      <c r="C134" s="7" t="s">
        <v>796</v>
      </c>
      <c r="D134" s="8" t="s">
        <v>159</v>
      </c>
      <c r="E134" s="7" t="s">
        <v>1203</v>
      </c>
      <c r="F134" s="7" t="s">
        <v>1196</v>
      </c>
      <c r="G134" s="9">
        <v>25863</v>
      </c>
      <c r="H134" s="9">
        <v>39623</v>
      </c>
      <c r="I134" s="9">
        <v>39774</v>
      </c>
      <c r="J134" s="31">
        <v>72072</v>
      </c>
      <c r="K134" s="8">
        <v>2</v>
      </c>
      <c r="L134" s="28">
        <v>0.04</v>
      </c>
      <c r="M134" s="8">
        <f t="shared" si="7"/>
        <v>291</v>
      </c>
    </row>
    <row r="135" spans="1:13" x14ac:dyDescent="0.25">
      <c r="A135" s="8">
        <v>134</v>
      </c>
      <c r="B135" s="7" t="s">
        <v>1429</v>
      </c>
      <c r="C135" s="7" t="s">
        <v>794</v>
      </c>
      <c r="D135" s="8" t="s">
        <v>159</v>
      </c>
      <c r="E135" s="7" t="s">
        <v>1203</v>
      </c>
      <c r="F135" s="7" t="s">
        <v>1197</v>
      </c>
      <c r="G135" s="9">
        <v>26996</v>
      </c>
      <c r="H135" s="9">
        <v>39683</v>
      </c>
      <c r="I135" s="9"/>
      <c r="J135" s="31">
        <v>56820</v>
      </c>
      <c r="K135" s="8">
        <v>5</v>
      </c>
      <c r="L135" s="28">
        <v>0.15</v>
      </c>
      <c r="M135" s="8">
        <f t="shared" si="7"/>
        <v>395</v>
      </c>
    </row>
    <row r="136" spans="1:13" x14ac:dyDescent="0.25">
      <c r="A136" s="8">
        <v>135</v>
      </c>
      <c r="B136" s="7" t="s">
        <v>1430</v>
      </c>
      <c r="C136" s="7" t="s">
        <v>796</v>
      </c>
      <c r="D136" s="8" t="s">
        <v>159</v>
      </c>
      <c r="E136" s="7" t="s">
        <v>1203</v>
      </c>
      <c r="F136" s="7" t="s">
        <v>1196</v>
      </c>
      <c r="G136" s="13">
        <v>26025</v>
      </c>
      <c r="H136" s="13">
        <v>40400</v>
      </c>
      <c r="I136" s="9">
        <v>40926</v>
      </c>
      <c r="J136" s="31">
        <v>94980</v>
      </c>
      <c r="K136" s="8">
        <v>2</v>
      </c>
      <c r="L136" s="28">
        <v>0.04</v>
      </c>
      <c r="M136" s="8">
        <f t="shared" si="7"/>
        <v>81</v>
      </c>
    </row>
    <row r="137" spans="1:13" x14ac:dyDescent="0.25">
      <c r="A137" s="8">
        <v>136</v>
      </c>
      <c r="B137" s="7" t="s">
        <v>1431</v>
      </c>
      <c r="C137" s="7" t="s">
        <v>796</v>
      </c>
      <c r="D137" s="8" t="s">
        <v>159</v>
      </c>
      <c r="E137" s="7" t="s">
        <v>1203</v>
      </c>
      <c r="F137" s="7" t="s">
        <v>1196</v>
      </c>
      <c r="G137" s="9">
        <v>26550</v>
      </c>
      <c r="H137" s="9">
        <v>40442</v>
      </c>
      <c r="I137" s="9">
        <v>40867</v>
      </c>
      <c r="J137" s="31">
        <v>80088</v>
      </c>
      <c r="K137" s="8">
        <v>2</v>
      </c>
      <c r="L137" s="28">
        <v>0.04</v>
      </c>
      <c r="M137" s="8">
        <f t="shared" si="7"/>
        <v>204</v>
      </c>
    </row>
    <row r="138" spans="1:13" x14ac:dyDescent="0.25">
      <c r="A138" s="8">
        <v>137</v>
      </c>
      <c r="B138" s="7" t="s">
        <v>1432</v>
      </c>
      <c r="C138" s="7" t="s">
        <v>791</v>
      </c>
      <c r="D138" s="8" t="s">
        <v>799</v>
      </c>
      <c r="E138" s="7" t="s">
        <v>165</v>
      </c>
      <c r="F138" s="7" t="s">
        <v>1196</v>
      </c>
      <c r="G138" s="9">
        <v>25698</v>
      </c>
      <c r="H138" s="9">
        <v>40184</v>
      </c>
      <c r="I138" s="9"/>
      <c r="J138" s="31">
        <v>25464</v>
      </c>
      <c r="K138" s="8">
        <v>3</v>
      </c>
      <c r="L138" s="28">
        <v>0.08</v>
      </c>
      <c r="M138" s="8">
        <f t="shared" si="7"/>
        <v>691</v>
      </c>
    </row>
    <row r="139" spans="1:13" x14ac:dyDescent="0.25">
      <c r="A139" s="8">
        <v>138</v>
      </c>
      <c r="B139" s="7" t="s">
        <v>1433</v>
      </c>
      <c r="C139" s="7" t="s">
        <v>793</v>
      </c>
      <c r="D139" s="8" t="s">
        <v>799</v>
      </c>
      <c r="E139" s="7" t="s">
        <v>165</v>
      </c>
      <c r="F139" s="7" t="s">
        <v>1196</v>
      </c>
      <c r="G139" s="9">
        <v>25668</v>
      </c>
      <c r="H139" s="9">
        <v>40198</v>
      </c>
      <c r="I139" s="9"/>
      <c r="J139" s="31">
        <v>59112</v>
      </c>
      <c r="K139" s="8">
        <v>3</v>
      </c>
      <c r="L139" s="28">
        <v>0.08</v>
      </c>
      <c r="M139" s="8">
        <f t="shared" si="7"/>
        <v>366</v>
      </c>
    </row>
    <row r="140" spans="1:13" x14ac:dyDescent="0.25">
      <c r="A140" s="8">
        <v>139</v>
      </c>
      <c r="B140" s="7" t="s">
        <v>1434</v>
      </c>
      <c r="C140" s="7" t="s">
        <v>794</v>
      </c>
      <c r="D140" s="8" t="s">
        <v>799</v>
      </c>
      <c r="E140" s="7" t="s">
        <v>165</v>
      </c>
      <c r="F140" s="7" t="s">
        <v>1196</v>
      </c>
      <c r="G140" s="9">
        <v>27975</v>
      </c>
      <c r="H140" s="9">
        <v>37641</v>
      </c>
      <c r="I140" s="9"/>
      <c r="J140" s="31">
        <v>38364</v>
      </c>
      <c r="K140" s="8">
        <v>5</v>
      </c>
      <c r="L140" s="28">
        <v>0.15</v>
      </c>
      <c r="M140" s="8">
        <f t="shared" si="7"/>
        <v>579</v>
      </c>
    </row>
    <row r="141" spans="1:13" x14ac:dyDescent="0.25">
      <c r="A141" s="8">
        <v>140</v>
      </c>
      <c r="B141" s="7" t="s">
        <v>1435</v>
      </c>
      <c r="C141" s="7" t="s">
        <v>793</v>
      </c>
      <c r="D141" s="8" t="s">
        <v>799</v>
      </c>
      <c r="E141" s="7" t="s">
        <v>165</v>
      </c>
      <c r="F141" s="7" t="s">
        <v>1196</v>
      </c>
      <c r="G141" s="9">
        <v>31264</v>
      </c>
      <c r="H141" s="9">
        <v>39138</v>
      </c>
      <c r="I141" s="9">
        <v>39611</v>
      </c>
      <c r="J141" s="31">
        <v>18006</v>
      </c>
      <c r="K141" s="8">
        <v>4</v>
      </c>
      <c r="L141" s="28">
        <v>0.12</v>
      </c>
      <c r="M141" s="8">
        <f t="shared" si="7"/>
        <v>715</v>
      </c>
    </row>
    <row r="142" spans="1:13" x14ac:dyDescent="0.25">
      <c r="A142" s="8">
        <v>141</v>
      </c>
      <c r="B142" s="7" t="s">
        <v>1436</v>
      </c>
      <c r="C142" s="7" t="s">
        <v>796</v>
      </c>
      <c r="D142" s="8" t="s">
        <v>799</v>
      </c>
      <c r="E142" s="7" t="s">
        <v>165</v>
      </c>
      <c r="F142" s="7" t="s">
        <v>1196</v>
      </c>
      <c r="G142" s="9">
        <v>30566</v>
      </c>
      <c r="H142" s="9">
        <v>37288</v>
      </c>
      <c r="I142" s="9">
        <v>39511</v>
      </c>
      <c r="J142" s="31">
        <v>50976</v>
      </c>
      <c r="K142" s="8">
        <v>3</v>
      </c>
      <c r="L142" s="28">
        <v>0.08</v>
      </c>
      <c r="M142" s="8">
        <f t="shared" si="7"/>
        <v>471</v>
      </c>
    </row>
    <row r="143" spans="1:13" x14ac:dyDescent="0.25">
      <c r="A143" s="8">
        <v>142</v>
      </c>
      <c r="B143" s="7" t="s">
        <v>1437</v>
      </c>
      <c r="C143" s="7" t="s">
        <v>793</v>
      </c>
      <c r="D143" s="8" t="s">
        <v>799</v>
      </c>
      <c r="E143" s="7" t="s">
        <v>165</v>
      </c>
      <c r="F143" s="7" t="s">
        <v>1196</v>
      </c>
      <c r="G143" s="9">
        <v>31075</v>
      </c>
      <c r="H143" s="9">
        <v>38753</v>
      </c>
      <c r="I143" s="9"/>
      <c r="J143" s="31">
        <v>26892</v>
      </c>
      <c r="K143" s="8">
        <v>4</v>
      </c>
      <c r="L143" s="28">
        <v>0.12</v>
      </c>
      <c r="M143" s="8">
        <f t="shared" si="7"/>
        <v>684</v>
      </c>
    </row>
    <row r="144" spans="1:13" x14ac:dyDescent="0.25">
      <c r="A144" s="8">
        <v>143</v>
      </c>
      <c r="B144" s="7" t="s">
        <v>1438</v>
      </c>
      <c r="C144" s="7" t="s">
        <v>793</v>
      </c>
      <c r="D144" s="8" t="s">
        <v>799</v>
      </c>
      <c r="E144" s="7" t="s">
        <v>165</v>
      </c>
      <c r="F144" s="7" t="s">
        <v>1196</v>
      </c>
      <c r="G144" s="13">
        <v>32792</v>
      </c>
      <c r="H144" s="13">
        <v>40236</v>
      </c>
      <c r="I144" s="9"/>
      <c r="J144" s="31">
        <v>54996</v>
      </c>
      <c r="K144" s="8">
        <v>4</v>
      </c>
      <c r="L144" s="28">
        <v>0.12</v>
      </c>
      <c r="M144" s="8">
        <f t="shared" si="7"/>
        <v>425</v>
      </c>
    </row>
    <row r="145" spans="1:13" x14ac:dyDescent="0.25">
      <c r="A145" s="8">
        <v>144</v>
      </c>
      <c r="B145" s="7" t="s">
        <v>1439</v>
      </c>
      <c r="C145" s="7" t="s">
        <v>795</v>
      </c>
      <c r="D145" s="8" t="s">
        <v>799</v>
      </c>
      <c r="E145" s="7" t="s">
        <v>165</v>
      </c>
      <c r="F145" s="7" t="s">
        <v>1197</v>
      </c>
      <c r="G145" s="9">
        <v>27669</v>
      </c>
      <c r="H145" s="9">
        <v>39144</v>
      </c>
      <c r="I145" s="9">
        <v>39817</v>
      </c>
      <c r="J145" s="31">
        <v>54048</v>
      </c>
      <c r="K145" s="8">
        <v>5</v>
      </c>
      <c r="L145" s="28">
        <v>0.15</v>
      </c>
      <c r="M145" s="8">
        <f t="shared" si="7"/>
        <v>441</v>
      </c>
    </row>
    <row r="146" spans="1:13" x14ac:dyDescent="0.25">
      <c r="A146" s="8">
        <v>145</v>
      </c>
      <c r="B146" s="7" t="s">
        <v>1440</v>
      </c>
      <c r="C146" s="7" t="s">
        <v>794</v>
      </c>
      <c r="D146" s="8" t="s">
        <v>799</v>
      </c>
      <c r="E146" s="7" t="s">
        <v>165</v>
      </c>
      <c r="F146" s="7" t="s">
        <v>1196</v>
      </c>
      <c r="G146" s="9">
        <v>31944</v>
      </c>
      <c r="H146" s="9">
        <v>39154</v>
      </c>
      <c r="I146" s="9"/>
      <c r="J146" s="31">
        <v>31632</v>
      </c>
      <c r="K146" s="8">
        <v>4</v>
      </c>
      <c r="L146" s="28">
        <v>0.12</v>
      </c>
      <c r="M146" s="8">
        <f t="shared" si="7"/>
        <v>634</v>
      </c>
    </row>
    <row r="147" spans="1:13" x14ac:dyDescent="0.25">
      <c r="A147" s="8">
        <v>146</v>
      </c>
      <c r="B147" s="7" t="s">
        <v>1441</v>
      </c>
      <c r="C147" s="7" t="s">
        <v>1228</v>
      </c>
      <c r="D147" s="8" t="s">
        <v>799</v>
      </c>
      <c r="E147" s="7" t="s">
        <v>165</v>
      </c>
      <c r="F147" s="7" t="s">
        <v>1196</v>
      </c>
      <c r="G147" s="9">
        <v>31337</v>
      </c>
      <c r="H147" s="9">
        <v>38788</v>
      </c>
      <c r="I147" s="9">
        <v>39128</v>
      </c>
      <c r="J147" s="31">
        <v>45300</v>
      </c>
      <c r="K147" s="8">
        <v>5</v>
      </c>
      <c r="L147" s="28">
        <v>0.15</v>
      </c>
      <c r="M147" s="8">
        <f t="shared" si="7"/>
        <v>515</v>
      </c>
    </row>
    <row r="148" spans="1:13" x14ac:dyDescent="0.25">
      <c r="A148" s="8">
        <v>147</v>
      </c>
      <c r="B148" s="7" t="s">
        <v>1442</v>
      </c>
      <c r="C148" s="7" t="s">
        <v>1229</v>
      </c>
      <c r="D148" s="8" t="s">
        <v>799</v>
      </c>
      <c r="E148" s="7" t="s">
        <v>165</v>
      </c>
      <c r="F148" s="7" t="s">
        <v>1196</v>
      </c>
      <c r="G148" s="9">
        <v>28428</v>
      </c>
      <c r="H148" s="9">
        <v>39893</v>
      </c>
      <c r="I148" s="9">
        <v>41263</v>
      </c>
      <c r="J148" s="31">
        <v>18892.8</v>
      </c>
      <c r="K148" s="8">
        <v>3</v>
      </c>
      <c r="L148" s="28">
        <v>0.08</v>
      </c>
      <c r="M148" s="8">
        <f t="shared" si="7"/>
        <v>710</v>
      </c>
    </row>
    <row r="149" spans="1:13" x14ac:dyDescent="0.25">
      <c r="A149" s="8">
        <v>148</v>
      </c>
      <c r="B149" s="7" t="s">
        <v>1443</v>
      </c>
      <c r="C149" s="7" t="s">
        <v>791</v>
      </c>
      <c r="D149" s="8" t="s">
        <v>799</v>
      </c>
      <c r="E149" s="7" t="s">
        <v>165</v>
      </c>
      <c r="F149" s="7" t="s">
        <v>1197</v>
      </c>
      <c r="G149" s="9">
        <v>26698</v>
      </c>
      <c r="H149" s="9">
        <v>40259</v>
      </c>
      <c r="I149" s="9"/>
      <c r="J149" s="31">
        <v>54852</v>
      </c>
      <c r="K149" s="8">
        <v>3</v>
      </c>
      <c r="L149" s="28">
        <v>0.08</v>
      </c>
      <c r="M149" s="8">
        <f t="shared" si="7"/>
        <v>428</v>
      </c>
    </row>
    <row r="150" spans="1:13" x14ac:dyDescent="0.25">
      <c r="A150" s="8">
        <v>149</v>
      </c>
      <c r="B150" s="7" t="s">
        <v>1444</v>
      </c>
      <c r="C150" s="7" t="s">
        <v>791</v>
      </c>
      <c r="D150" s="8" t="s">
        <v>799</v>
      </c>
      <c r="E150" s="7" t="s">
        <v>165</v>
      </c>
      <c r="F150" s="7" t="s">
        <v>1196</v>
      </c>
      <c r="G150" s="9">
        <v>32072</v>
      </c>
      <c r="H150" s="9">
        <v>41014</v>
      </c>
      <c r="I150" s="9"/>
      <c r="J150" s="31">
        <v>40932</v>
      </c>
      <c r="K150" s="8">
        <v>4</v>
      </c>
      <c r="L150" s="28">
        <v>0.12</v>
      </c>
      <c r="M150" s="8">
        <f t="shared" si="7"/>
        <v>551</v>
      </c>
    </row>
    <row r="151" spans="1:13" x14ac:dyDescent="0.25">
      <c r="A151" s="8">
        <v>150</v>
      </c>
      <c r="B151" s="7" t="s">
        <v>1445</v>
      </c>
      <c r="C151" s="7" t="s">
        <v>1228</v>
      </c>
      <c r="D151" s="8" t="s">
        <v>799</v>
      </c>
      <c r="E151" s="7" t="s">
        <v>165</v>
      </c>
      <c r="F151" s="7" t="s">
        <v>1196</v>
      </c>
      <c r="G151" s="9">
        <v>31587</v>
      </c>
      <c r="H151" s="9">
        <v>39199</v>
      </c>
      <c r="I151" s="9"/>
      <c r="J151" s="31">
        <v>38208</v>
      </c>
      <c r="K151" s="8" t="s">
        <v>1233</v>
      </c>
      <c r="L151" s="28">
        <v>0</v>
      </c>
      <c r="M151" s="8">
        <f t="shared" si="7"/>
        <v>582</v>
      </c>
    </row>
    <row r="152" spans="1:13" x14ac:dyDescent="0.25">
      <c r="A152" s="8">
        <v>151</v>
      </c>
      <c r="B152" s="7" t="s">
        <v>1446</v>
      </c>
      <c r="C152" s="7" t="s">
        <v>791</v>
      </c>
      <c r="D152" s="8" t="s">
        <v>799</v>
      </c>
      <c r="E152" s="7" t="s">
        <v>165</v>
      </c>
      <c r="F152" s="7" t="s">
        <v>1196</v>
      </c>
      <c r="G152" s="9">
        <v>28748</v>
      </c>
      <c r="H152" s="9">
        <v>36263</v>
      </c>
      <c r="I152" s="9">
        <v>39837</v>
      </c>
      <c r="J152" s="31">
        <v>46521.599999999999</v>
      </c>
      <c r="K152" s="8">
        <v>4</v>
      </c>
      <c r="L152" s="28">
        <v>0.12</v>
      </c>
      <c r="M152" s="8">
        <f t="shared" si="7"/>
        <v>507</v>
      </c>
    </row>
    <row r="153" spans="1:13" x14ac:dyDescent="0.25">
      <c r="A153" s="8">
        <v>152</v>
      </c>
      <c r="B153" s="7" t="s">
        <v>1447</v>
      </c>
      <c r="C153" s="7" t="s">
        <v>794</v>
      </c>
      <c r="D153" s="8" t="s">
        <v>799</v>
      </c>
      <c r="E153" s="7" t="s">
        <v>165</v>
      </c>
      <c r="F153" s="7" t="s">
        <v>1196</v>
      </c>
      <c r="G153" s="9">
        <v>26123</v>
      </c>
      <c r="H153" s="9">
        <v>36643</v>
      </c>
      <c r="I153" s="9">
        <v>39789</v>
      </c>
      <c r="J153" s="31">
        <v>85656</v>
      </c>
      <c r="K153" s="8">
        <v>2</v>
      </c>
      <c r="L153" s="28">
        <v>0.04</v>
      </c>
      <c r="M153" s="8">
        <f t="shared" si="7"/>
        <v>160</v>
      </c>
    </row>
    <row r="154" spans="1:13" x14ac:dyDescent="0.25">
      <c r="A154" s="8">
        <v>153</v>
      </c>
      <c r="B154" s="7" t="s">
        <v>1448</v>
      </c>
      <c r="C154" s="7" t="s">
        <v>1229</v>
      </c>
      <c r="D154" s="8" t="s">
        <v>799</v>
      </c>
      <c r="E154" s="7" t="s">
        <v>165</v>
      </c>
      <c r="F154" s="7" t="s">
        <v>1196</v>
      </c>
      <c r="G154" s="9">
        <v>32819</v>
      </c>
      <c r="H154" s="9">
        <v>40299</v>
      </c>
      <c r="I154" s="9"/>
      <c r="J154" s="31">
        <v>39402</v>
      </c>
      <c r="K154" s="8">
        <v>2</v>
      </c>
      <c r="L154" s="28">
        <v>0.04</v>
      </c>
      <c r="M154" s="8">
        <f t="shared" si="7"/>
        <v>567</v>
      </c>
    </row>
    <row r="155" spans="1:13" x14ac:dyDescent="0.25">
      <c r="A155" s="8">
        <v>154</v>
      </c>
      <c r="B155" s="7" t="s">
        <v>1449</v>
      </c>
      <c r="C155" s="7" t="s">
        <v>793</v>
      </c>
      <c r="D155" s="8" t="s">
        <v>799</v>
      </c>
      <c r="E155" s="7" t="s">
        <v>165</v>
      </c>
      <c r="F155" s="7" t="s">
        <v>1196</v>
      </c>
      <c r="G155" s="9">
        <v>25154</v>
      </c>
      <c r="H155" s="9">
        <v>35939</v>
      </c>
      <c r="I155" s="9">
        <v>39009</v>
      </c>
      <c r="J155" s="31">
        <v>30144</v>
      </c>
      <c r="K155" s="8">
        <v>5</v>
      </c>
      <c r="L155" s="28">
        <v>0.15</v>
      </c>
      <c r="M155" s="8">
        <f t="shared" si="7"/>
        <v>647</v>
      </c>
    </row>
    <row r="156" spans="1:13" x14ac:dyDescent="0.25">
      <c r="A156" s="8">
        <v>155</v>
      </c>
      <c r="B156" s="7" t="s">
        <v>1450</v>
      </c>
      <c r="C156" s="7" t="s">
        <v>791</v>
      </c>
      <c r="D156" s="8" t="s">
        <v>799</v>
      </c>
      <c r="E156" s="7" t="s">
        <v>165</v>
      </c>
      <c r="F156" s="7" t="s">
        <v>1196</v>
      </c>
      <c r="G156" s="9">
        <v>27752</v>
      </c>
      <c r="H156" s="9">
        <v>38135</v>
      </c>
      <c r="I156" s="9">
        <v>39903</v>
      </c>
      <c r="J156" s="31">
        <v>78672</v>
      </c>
      <c r="K156" s="8" t="s">
        <v>1233</v>
      </c>
      <c r="L156" s="28">
        <v>0</v>
      </c>
      <c r="M156" s="8">
        <f t="shared" si="7"/>
        <v>216</v>
      </c>
    </row>
    <row r="157" spans="1:13" x14ac:dyDescent="0.25">
      <c r="A157" s="8">
        <v>156</v>
      </c>
      <c r="B157" s="7" t="s">
        <v>1451</v>
      </c>
      <c r="C157" s="7" t="s">
        <v>1229</v>
      </c>
      <c r="D157" s="8" t="s">
        <v>799</v>
      </c>
      <c r="E157" s="7" t="s">
        <v>165</v>
      </c>
      <c r="F157" s="7" t="s">
        <v>1196</v>
      </c>
      <c r="G157" s="9">
        <v>29423</v>
      </c>
      <c r="H157" s="9">
        <v>40710</v>
      </c>
      <c r="I157" s="9"/>
      <c r="J157" s="31">
        <v>38568</v>
      </c>
      <c r="K157" s="8">
        <v>2</v>
      </c>
      <c r="L157" s="28">
        <v>0.04</v>
      </c>
      <c r="M157" s="8">
        <f t="shared" si="7"/>
        <v>576</v>
      </c>
    </row>
    <row r="158" spans="1:13" x14ac:dyDescent="0.25">
      <c r="A158" s="8">
        <v>157</v>
      </c>
      <c r="B158" s="7" t="s">
        <v>1452</v>
      </c>
      <c r="C158" s="7" t="s">
        <v>1229</v>
      </c>
      <c r="D158" s="8" t="s">
        <v>799</v>
      </c>
      <c r="E158" s="7" t="s">
        <v>165</v>
      </c>
      <c r="F158" s="7" t="s">
        <v>1196</v>
      </c>
      <c r="G158" s="9">
        <v>30414</v>
      </c>
      <c r="H158" s="9">
        <v>38892</v>
      </c>
      <c r="I158" s="9">
        <v>40835</v>
      </c>
      <c r="J158" s="31">
        <v>68244</v>
      </c>
      <c r="K158" s="8" t="s">
        <v>1233</v>
      </c>
      <c r="L158" s="28">
        <v>0</v>
      </c>
      <c r="M158" s="8">
        <f t="shared" si="7"/>
        <v>320</v>
      </c>
    </row>
    <row r="159" spans="1:13" x14ac:dyDescent="0.25">
      <c r="A159" s="8">
        <v>158</v>
      </c>
      <c r="B159" s="7" t="s">
        <v>1453</v>
      </c>
      <c r="C159" s="7" t="s">
        <v>796</v>
      </c>
      <c r="D159" s="8" t="s">
        <v>799</v>
      </c>
      <c r="E159" s="7" t="s">
        <v>165</v>
      </c>
      <c r="F159" s="7" t="s">
        <v>1196</v>
      </c>
      <c r="G159" s="9">
        <v>26633</v>
      </c>
      <c r="H159" s="9">
        <v>39654</v>
      </c>
      <c r="I159" s="9">
        <v>40925</v>
      </c>
      <c r="J159" s="31">
        <v>38832</v>
      </c>
      <c r="K159" s="8">
        <v>4</v>
      </c>
      <c r="L159" s="28">
        <v>0.12</v>
      </c>
      <c r="M159" s="8">
        <f t="shared" si="7"/>
        <v>573</v>
      </c>
    </row>
    <row r="160" spans="1:13" x14ac:dyDescent="0.25">
      <c r="A160" s="8">
        <v>159</v>
      </c>
      <c r="B160" s="7" t="s">
        <v>1454</v>
      </c>
      <c r="C160" s="7" t="s">
        <v>792</v>
      </c>
      <c r="D160" s="8" t="s">
        <v>799</v>
      </c>
      <c r="E160" s="7" t="s">
        <v>165</v>
      </c>
      <c r="F160" s="7" t="s">
        <v>1196</v>
      </c>
      <c r="G160" s="9">
        <v>25882</v>
      </c>
      <c r="H160" s="9">
        <v>40729</v>
      </c>
      <c r="I160" s="9"/>
      <c r="J160" s="31">
        <v>26784</v>
      </c>
      <c r="K160" s="8">
        <v>2</v>
      </c>
      <c r="L160" s="28">
        <v>0.04</v>
      </c>
      <c r="M160" s="8">
        <f t="shared" si="7"/>
        <v>686</v>
      </c>
    </row>
    <row r="161" spans="1:13" x14ac:dyDescent="0.25">
      <c r="A161" s="8">
        <v>160</v>
      </c>
      <c r="B161" s="7" t="s">
        <v>1455</v>
      </c>
      <c r="C161" s="7" t="s">
        <v>1229</v>
      </c>
      <c r="D161" s="8" t="s">
        <v>799</v>
      </c>
      <c r="E161" s="7" t="s">
        <v>165</v>
      </c>
      <c r="F161" s="7" t="s">
        <v>1196</v>
      </c>
      <c r="G161" s="9">
        <v>28546</v>
      </c>
      <c r="H161" s="9">
        <v>39274</v>
      </c>
      <c r="I161" s="9">
        <v>40369</v>
      </c>
      <c r="J161" s="31">
        <v>76908</v>
      </c>
      <c r="K161" s="8">
        <v>2</v>
      </c>
      <c r="L161" s="28">
        <v>0.04</v>
      </c>
      <c r="M161" s="8">
        <f t="shared" si="7"/>
        <v>232</v>
      </c>
    </row>
    <row r="162" spans="1:13" x14ac:dyDescent="0.25">
      <c r="A162" s="8">
        <v>161</v>
      </c>
      <c r="B162" s="7" t="s">
        <v>1456</v>
      </c>
      <c r="C162" s="7" t="s">
        <v>1230</v>
      </c>
      <c r="D162" s="8" t="s">
        <v>799</v>
      </c>
      <c r="E162" s="7" t="s">
        <v>165</v>
      </c>
      <c r="F162" s="7" t="s">
        <v>1196</v>
      </c>
      <c r="G162" s="9">
        <v>25987</v>
      </c>
      <c r="H162" s="9">
        <v>40366</v>
      </c>
      <c r="I162" s="9">
        <v>40496</v>
      </c>
      <c r="J162" s="31">
        <v>76536</v>
      </c>
      <c r="K162" s="8">
        <v>5</v>
      </c>
      <c r="L162" s="28">
        <v>0.15</v>
      </c>
      <c r="M162" s="8">
        <f t="shared" si="7"/>
        <v>235</v>
      </c>
    </row>
    <row r="163" spans="1:13" x14ac:dyDescent="0.25">
      <c r="A163" s="8">
        <v>162</v>
      </c>
      <c r="B163" s="7" t="s">
        <v>1457</v>
      </c>
      <c r="C163" s="7" t="s">
        <v>1231</v>
      </c>
      <c r="D163" s="8" t="s">
        <v>799</v>
      </c>
      <c r="E163" s="7" t="s">
        <v>165</v>
      </c>
      <c r="F163" s="7" t="s">
        <v>1196</v>
      </c>
      <c r="G163" s="9">
        <v>24160</v>
      </c>
      <c r="H163" s="9">
        <v>35989</v>
      </c>
      <c r="I163" s="9">
        <v>39803</v>
      </c>
      <c r="J163" s="31">
        <v>85212</v>
      </c>
      <c r="K163" s="8">
        <v>5</v>
      </c>
      <c r="L163" s="28">
        <v>0.15</v>
      </c>
      <c r="M163" s="8">
        <f t="shared" si="7"/>
        <v>166</v>
      </c>
    </row>
    <row r="164" spans="1:13" x14ac:dyDescent="0.25">
      <c r="A164" s="8">
        <v>163</v>
      </c>
      <c r="B164" s="7" t="s">
        <v>1458</v>
      </c>
      <c r="C164" s="7" t="s">
        <v>1228</v>
      </c>
      <c r="D164" s="8" t="s">
        <v>799</v>
      </c>
      <c r="E164" s="7" t="s">
        <v>165</v>
      </c>
      <c r="F164" s="7" t="s">
        <v>1196</v>
      </c>
      <c r="G164" s="9">
        <v>25723</v>
      </c>
      <c r="H164" s="9">
        <v>39295</v>
      </c>
      <c r="I164" s="9"/>
      <c r="J164" s="31">
        <v>48672</v>
      </c>
      <c r="K164" s="8">
        <v>5</v>
      </c>
      <c r="L164" s="28">
        <v>0.15</v>
      </c>
      <c r="M164" s="8">
        <f t="shared" si="7"/>
        <v>485</v>
      </c>
    </row>
    <row r="165" spans="1:13" x14ac:dyDescent="0.25">
      <c r="A165" s="8">
        <v>164</v>
      </c>
      <c r="B165" s="7" t="s">
        <v>1459</v>
      </c>
      <c r="C165" s="7" t="s">
        <v>793</v>
      </c>
      <c r="D165" s="8" t="s">
        <v>799</v>
      </c>
      <c r="E165" s="7" t="s">
        <v>165</v>
      </c>
      <c r="F165" s="7" t="s">
        <v>1196</v>
      </c>
      <c r="G165" s="9">
        <v>29923</v>
      </c>
      <c r="H165" s="9">
        <v>40054</v>
      </c>
      <c r="I165" s="9">
        <v>40737</v>
      </c>
      <c r="J165" s="31">
        <v>68304</v>
      </c>
      <c r="K165" s="8">
        <v>4</v>
      </c>
      <c r="L165" s="28">
        <v>0.12</v>
      </c>
      <c r="M165" s="8">
        <f t="shared" si="7"/>
        <v>318</v>
      </c>
    </row>
    <row r="166" spans="1:13" x14ac:dyDescent="0.25">
      <c r="A166" s="8">
        <v>165</v>
      </c>
      <c r="B166" s="7" t="s">
        <v>1460</v>
      </c>
      <c r="C166" s="7" t="s">
        <v>1231</v>
      </c>
      <c r="D166" s="8" t="s">
        <v>799</v>
      </c>
      <c r="E166" s="7" t="s">
        <v>165</v>
      </c>
      <c r="F166" s="7" t="s">
        <v>1197</v>
      </c>
      <c r="G166" s="9">
        <v>28008</v>
      </c>
      <c r="H166" s="9">
        <v>40399</v>
      </c>
      <c r="I166" s="9"/>
      <c r="J166" s="31">
        <v>39168</v>
      </c>
      <c r="K166" s="8">
        <v>4</v>
      </c>
      <c r="L166" s="28">
        <v>0.12</v>
      </c>
      <c r="M166" s="8">
        <f t="shared" si="7"/>
        <v>569</v>
      </c>
    </row>
    <row r="167" spans="1:13" x14ac:dyDescent="0.25">
      <c r="A167" s="8">
        <v>166</v>
      </c>
      <c r="B167" s="7" t="s">
        <v>1461</v>
      </c>
      <c r="C167" s="7" t="s">
        <v>791</v>
      </c>
      <c r="D167" s="8" t="s">
        <v>799</v>
      </c>
      <c r="E167" s="7" t="s">
        <v>165</v>
      </c>
      <c r="F167" s="7" t="s">
        <v>1196</v>
      </c>
      <c r="G167" s="9">
        <v>28892</v>
      </c>
      <c r="H167" s="9">
        <v>39692</v>
      </c>
      <c r="I167" s="9">
        <v>41072</v>
      </c>
      <c r="J167" s="31">
        <v>42432</v>
      </c>
      <c r="K167" s="8">
        <v>5</v>
      </c>
      <c r="L167" s="28">
        <v>0.15</v>
      </c>
      <c r="M167" s="8">
        <f t="shared" si="7"/>
        <v>536</v>
      </c>
    </row>
    <row r="168" spans="1:13" x14ac:dyDescent="0.25">
      <c r="A168" s="8">
        <v>167</v>
      </c>
      <c r="B168" s="7" t="s">
        <v>1462</v>
      </c>
      <c r="C168" s="7" t="s">
        <v>796</v>
      </c>
      <c r="D168" s="8" t="s">
        <v>799</v>
      </c>
      <c r="E168" s="7" t="s">
        <v>165</v>
      </c>
      <c r="F168" s="7" t="s">
        <v>1196</v>
      </c>
      <c r="G168" s="9">
        <v>25695</v>
      </c>
      <c r="H168" s="9">
        <v>41177</v>
      </c>
      <c r="I168" s="9"/>
      <c r="J168" s="31">
        <v>77412</v>
      </c>
      <c r="K168" s="8">
        <v>3</v>
      </c>
      <c r="L168" s="28">
        <v>0.08</v>
      </c>
      <c r="M168" s="8">
        <f t="shared" si="7"/>
        <v>222</v>
      </c>
    </row>
    <row r="169" spans="1:13" x14ac:dyDescent="0.25">
      <c r="A169" s="8">
        <v>168</v>
      </c>
      <c r="B169" s="7" t="s">
        <v>1463</v>
      </c>
      <c r="C169" s="7" t="s">
        <v>1230</v>
      </c>
      <c r="D169" s="8" t="s">
        <v>799</v>
      </c>
      <c r="E169" s="7" t="s">
        <v>165</v>
      </c>
      <c r="F169" s="7" t="s">
        <v>1197</v>
      </c>
      <c r="G169" s="9">
        <v>28283</v>
      </c>
      <c r="H169" s="9">
        <v>39326</v>
      </c>
      <c r="I169" s="9">
        <v>39746</v>
      </c>
      <c r="J169" s="31">
        <v>87480</v>
      </c>
      <c r="K169" s="8">
        <v>3</v>
      </c>
      <c r="L169" s="28">
        <v>0.08</v>
      </c>
      <c r="M169" s="8">
        <f t="shared" si="7"/>
        <v>141</v>
      </c>
    </row>
    <row r="170" spans="1:13" x14ac:dyDescent="0.25">
      <c r="A170" s="8">
        <v>169</v>
      </c>
      <c r="B170" s="7" t="s">
        <v>1464</v>
      </c>
      <c r="C170" s="7" t="s">
        <v>1228</v>
      </c>
      <c r="D170" s="8" t="s">
        <v>799</v>
      </c>
      <c r="E170" s="7" t="s">
        <v>165</v>
      </c>
      <c r="F170" s="7" t="s">
        <v>1197</v>
      </c>
      <c r="G170" s="9">
        <v>28450</v>
      </c>
      <c r="H170" s="9">
        <v>36414</v>
      </c>
      <c r="I170" s="9">
        <v>40994</v>
      </c>
      <c r="J170" s="31">
        <v>47616</v>
      </c>
      <c r="K170" s="8">
        <v>5</v>
      </c>
      <c r="L170" s="28">
        <v>0.15</v>
      </c>
      <c r="M170" s="8">
        <f t="shared" si="7"/>
        <v>491</v>
      </c>
    </row>
    <row r="171" spans="1:13" x14ac:dyDescent="0.25">
      <c r="A171" s="8">
        <v>170</v>
      </c>
      <c r="B171" s="7" t="s">
        <v>1465</v>
      </c>
      <c r="C171" s="7" t="s">
        <v>794</v>
      </c>
      <c r="D171" s="8" t="s">
        <v>799</v>
      </c>
      <c r="E171" s="7" t="s">
        <v>165</v>
      </c>
      <c r="F171" s="7" t="s">
        <v>1196</v>
      </c>
      <c r="G171" s="9">
        <v>27775</v>
      </c>
      <c r="H171" s="9">
        <v>36082</v>
      </c>
      <c r="I171" s="9">
        <v>40795</v>
      </c>
      <c r="J171" s="31">
        <v>98880</v>
      </c>
      <c r="K171" s="8">
        <v>2</v>
      </c>
      <c r="L171" s="28">
        <v>0.04</v>
      </c>
      <c r="M171" s="8">
        <f t="shared" si="7"/>
        <v>52</v>
      </c>
    </row>
    <row r="172" spans="1:13" x14ac:dyDescent="0.25">
      <c r="A172" s="8">
        <v>171</v>
      </c>
      <c r="B172" s="7" t="s">
        <v>1466</v>
      </c>
      <c r="C172" s="7" t="s">
        <v>1229</v>
      </c>
      <c r="D172" s="8" t="s">
        <v>799</v>
      </c>
      <c r="E172" s="7" t="s">
        <v>165</v>
      </c>
      <c r="F172" s="7" t="s">
        <v>1196</v>
      </c>
      <c r="G172" s="9">
        <v>30221</v>
      </c>
      <c r="H172" s="9">
        <v>40470</v>
      </c>
      <c r="I172" s="9"/>
      <c r="J172" s="31">
        <v>51144</v>
      </c>
      <c r="K172" s="8">
        <v>3</v>
      </c>
      <c r="L172" s="28">
        <v>0.08</v>
      </c>
      <c r="M172" s="8">
        <f t="shared" si="7"/>
        <v>469</v>
      </c>
    </row>
    <row r="173" spans="1:13" x14ac:dyDescent="0.25">
      <c r="A173" s="8">
        <v>172</v>
      </c>
      <c r="B173" s="7" t="s">
        <v>1467</v>
      </c>
      <c r="C173" s="7" t="s">
        <v>792</v>
      </c>
      <c r="D173" s="8" t="s">
        <v>799</v>
      </c>
      <c r="E173" s="7" t="s">
        <v>165</v>
      </c>
      <c r="F173" s="7" t="s">
        <v>1197</v>
      </c>
      <c r="G173" s="9">
        <v>30162</v>
      </c>
      <c r="H173" s="9">
        <v>41228</v>
      </c>
      <c r="I173" s="9"/>
      <c r="J173" s="31">
        <v>55608</v>
      </c>
      <c r="K173" s="8">
        <v>5</v>
      </c>
      <c r="L173" s="28">
        <v>0.15</v>
      </c>
      <c r="M173" s="8">
        <f t="shared" si="7"/>
        <v>415</v>
      </c>
    </row>
    <row r="174" spans="1:13" x14ac:dyDescent="0.25">
      <c r="A174" s="8">
        <v>173</v>
      </c>
      <c r="B174" s="7" t="s">
        <v>1468</v>
      </c>
      <c r="C174" s="7" t="s">
        <v>796</v>
      </c>
      <c r="D174" s="8" t="s">
        <v>799</v>
      </c>
      <c r="E174" s="7" t="s">
        <v>165</v>
      </c>
      <c r="F174" s="7" t="s">
        <v>1196</v>
      </c>
      <c r="G174" s="9">
        <v>29049</v>
      </c>
      <c r="H174" s="9">
        <v>39768</v>
      </c>
      <c r="I174" s="9">
        <v>40837</v>
      </c>
      <c r="J174" s="31">
        <v>47418</v>
      </c>
      <c r="K174" s="8">
        <v>5</v>
      </c>
      <c r="L174" s="28">
        <v>0.15</v>
      </c>
      <c r="M174" s="8">
        <f t="shared" si="7"/>
        <v>497</v>
      </c>
    </row>
    <row r="175" spans="1:13" x14ac:dyDescent="0.25">
      <c r="A175" s="8">
        <v>174</v>
      </c>
      <c r="B175" s="7" t="s">
        <v>1469</v>
      </c>
      <c r="C175" s="7" t="s">
        <v>1230</v>
      </c>
      <c r="D175" s="8" t="s">
        <v>799</v>
      </c>
      <c r="E175" s="7" t="s">
        <v>165</v>
      </c>
      <c r="F175" s="7" t="s">
        <v>1196</v>
      </c>
      <c r="G175" s="9">
        <v>26988</v>
      </c>
      <c r="H175" s="9">
        <v>41254</v>
      </c>
      <c r="I175" s="9"/>
      <c r="J175" s="31">
        <v>97284</v>
      </c>
      <c r="K175" s="8">
        <v>5</v>
      </c>
      <c r="L175" s="28">
        <v>0.15</v>
      </c>
      <c r="M175" s="8">
        <f t="shared" si="7"/>
        <v>62</v>
      </c>
    </row>
    <row r="176" spans="1:13" x14ac:dyDescent="0.25">
      <c r="A176" s="8">
        <v>175</v>
      </c>
      <c r="B176" s="7" t="s">
        <v>1470</v>
      </c>
      <c r="C176" s="7" t="s">
        <v>1229</v>
      </c>
      <c r="D176" s="8" t="s">
        <v>799</v>
      </c>
      <c r="E176" s="7" t="s">
        <v>204</v>
      </c>
      <c r="F176" s="7" t="s">
        <v>1196</v>
      </c>
      <c r="G176" s="9">
        <v>29541</v>
      </c>
      <c r="H176" s="9">
        <v>39515</v>
      </c>
      <c r="I176" s="9"/>
      <c r="J176" s="31">
        <v>107736</v>
      </c>
      <c r="K176" s="8">
        <v>4</v>
      </c>
      <c r="L176" s="28">
        <v>0.12</v>
      </c>
      <c r="M176" s="8">
        <f t="shared" si="7"/>
        <v>1</v>
      </c>
    </row>
    <row r="177" spans="1:13" x14ac:dyDescent="0.25">
      <c r="A177" s="8">
        <v>176</v>
      </c>
      <c r="B177" s="7" t="s">
        <v>1471</v>
      </c>
      <c r="C177" s="7" t="s">
        <v>793</v>
      </c>
      <c r="D177" s="8" t="s">
        <v>799</v>
      </c>
      <c r="E177" s="7" t="s">
        <v>204</v>
      </c>
      <c r="F177" s="7" t="s">
        <v>1196</v>
      </c>
      <c r="G177" s="9">
        <v>28578</v>
      </c>
      <c r="H177" s="9">
        <v>40263</v>
      </c>
      <c r="I177" s="9"/>
      <c r="J177" s="31">
        <v>85428</v>
      </c>
      <c r="K177" s="8">
        <v>4</v>
      </c>
      <c r="L177" s="28">
        <v>0.12</v>
      </c>
      <c r="M177" s="8">
        <f t="shared" si="7"/>
        <v>162</v>
      </c>
    </row>
    <row r="178" spans="1:13" x14ac:dyDescent="0.25">
      <c r="A178" s="8">
        <v>177</v>
      </c>
      <c r="B178" s="7" t="s">
        <v>1472</v>
      </c>
      <c r="C178" s="7" t="s">
        <v>1228</v>
      </c>
      <c r="D178" s="8" t="s">
        <v>799</v>
      </c>
      <c r="E178" s="7" t="s">
        <v>204</v>
      </c>
      <c r="F178" s="7" t="s">
        <v>1196</v>
      </c>
      <c r="G178" s="9">
        <v>25626</v>
      </c>
      <c r="H178" s="9">
        <v>40690</v>
      </c>
      <c r="I178" s="9"/>
      <c r="J178" s="31">
        <v>106968</v>
      </c>
      <c r="K178" s="8" t="s">
        <v>1233</v>
      </c>
      <c r="L178" s="28">
        <v>0</v>
      </c>
      <c r="M178" s="8">
        <f t="shared" si="7"/>
        <v>7</v>
      </c>
    </row>
    <row r="179" spans="1:13" x14ac:dyDescent="0.25">
      <c r="A179" s="8">
        <v>178</v>
      </c>
      <c r="B179" s="7" t="s">
        <v>1473</v>
      </c>
      <c r="C179" s="7" t="s">
        <v>1229</v>
      </c>
      <c r="D179" s="8" t="s">
        <v>799</v>
      </c>
      <c r="E179" s="7" t="s">
        <v>204</v>
      </c>
      <c r="F179" s="7" t="s">
        <v>1196</v>
      </c>
      <c r="G179" s="9">
        <v>25737</v>
      </c>
      <c r="H179" s="9">
        <v>36673</v>
      </c>
      <c r="I179" s="9">
        <v>37248</v>
      </c>
      <c r="J179" s="31">
        <v>83292</v>
      </c>
      <c r="K179" s="8">
        <v>4</v>
      </c>
      <c r="L179" s="28">
        <v>0.12</v>
      </c>
      <c r="M179" s="8">
        <f t="shared" si="7"/>
        <v>176</v>
      </c>
    </row>
    <row r="180" spans="1:13" x14ac:dyDescent="0.25">
      <c r="A180" s="8">
        <v>179</v>
      </c>
      <c r="B180" s="7" t="s">
        <v>1474</v>
      </c>
      <c r="C180" s="7" t="s">
        <v>792</v>
      </c>
      <c r="D180" s="8" t="s">
        <v>799</v>
      </c>
      <c r="E180" s="7" t="s">
        <v>204</v>
      </c>
      <c r="F180" s="7" t="s">
        <v>1197</v>
      </c>
      <c r="G180" s="9">
        <v>25450</v>
      </c>
      <c r="H180" s="9">
        <v>37043</v>
      </c>
      <c r="I180" s="9">
        <v>41063</v>
      </c>
      <c r="J180" s="31">
        <v>54180</v>
      </c>
      <c r="K180" s="8" t="s">
        <v>1233</v>
      </c>
      <c r="L180" s="28">
        <v>0</v>
      </c>
      <c r="M180" s="8">
        <f t="shared" si="7"/>
        <v>436</v>
      </c>
    </row>
    <row r="181" spans="1:13" x14ac:dyDescent="0.25">
      <c r="A181" s="8">
        <v>180</v>
      </c>
      <c r="B181" s="7" t="s">
        <v>1475</v>
      </c>
      <c r="C181" s="7" t="s">
        <v>795</v>
      </c>
      <c r="D181" s="8" t="s">
        <v>799</v>
      </c>
      <c r="E181" s="7" t="s">
        <v>204</v>
      </c>
      <c r="F181" s="7" t="s">
        <v>1197</v>
      </c>
      <c r="G181" s="9">
        <v>26884</v>
      </c>
      <c r="H181" s="9">
        <v>37505</v>
      </c>
      <c r="I181" s="9">
        <v>40595</v>
      </c>
      <c r="J181" s="31">
        <v>62160</v>
      </c>
      <c r="K181" s="8" t="s">
        <v>1233</v>
      </c>
      <c r="L181" s="28">
        <v>0</v>
      </c>
      <c r="M181" s="8">
        <f t="shared" si="7"/>
        <v>346</v>
      </c>
    </row>
    <row r="182" spans="1:13" x14ac:dyDescent="0.25">
      <c r="A182" s="8">
        <v>181</v>
      </c>
      <c r="B182" s="7" t="s">
        <v>1476</v>
      </c>
      <c r="C182" s="7" t="s">
        <v>796</v>
      </c>
      <c r="D182" s="8" t="s">
        <v>799</v>
      </c>
      <c r="E182" s="7" t="s">
        <v>204</v>
      </c>
      <c r="F182" s="7" t="s">
        <v>1196</v>
      </c>
      <c r="G182" s="9">
        <v>27361</v>
      </c>
      <c r="H182" s="9">
        <v>37946</v>
      </c>
      <c r="I182" s="9">
        <v>39645</v>
      </c>
      <c r="J182" s="31">
        <v>102156</v>
      </c>
      <c r="K182" s="8">
        <v>5</v>
      </c>
      <c r="L182" s="28">
        <v>0.15</v>
      </c>
      <c r="M182" s="8">
        <f t="shared" si="7"/>
        <v>41</v>
      </c>
    </row>
    <row r="183" spans="1:13" x14ac:dyDescent="0.25">
      <c r="A183" s="8">
        <v>182</v>
      </c>
      <c r="B183" s="7" t="s">
        <v>1477</v>
      </c>
      <c r="C183" s="7" t="s">
        <v>796</v>
      </c>
      <c r="D183" s="8" t="s">
        <v>799</v>
      </c>
      <c r="E183" s="7" t="s">
        <v>204</v>
      </c>
      <c r="F183" s="7" t="s">
        <v>1196</v>
      </c>
      <c r="G183" s="9">
        <v>29740</v>
      </c>
      <c r="H183" s="9">
        <v>36519</v>
      </c>
      <c r="I183" s="9">
        <v>41226</v>
      </c>
      <c r="J183" s="31">
        <v>74232</v>
      </c>
      <c r="K183" s="8">
        <v>5</v>
      </c>
      <c r="L183" s="28">
        <v>0.15</v>
      </c>
      <c r="M183" s="8">
        <f t="shared" si="7"/>
        <v>264</v>
      </c>
    </row>
    <row r="184" spans="1:13" x14ac:dyDescent="0.25">
      <c r="A184" s="8">
        <v>183</v>
      </c>
      <c r="B184" s="7" t="s">
        <v>1478</v>
      </c>
      <c r="C184" s="7" t="s">
        <v>1231</v>
      </c>
      <c r="D184" s="8" t="s">
        <v>799</v>
      </c>
      <c r="E184" s="7" t="s">
        <v>213</v>
      </c>
      <c r="F184" s="7" t="s">
        <v>1196</v>
      </c>
      <c r="G184" s="9">
        <v>27088</v>
      </c>
      <c r="H184" s="9">
        <v>40918</v>
      </c>
      <c r="I184" s="9"/>
      <c r="J184" s="31">
        <v>68280</v>
      </c>
      <c r="K184" s="8">
        <v>5</v>
      </c>
      <c r="L184" s="28">
        <v>0.15</v>
      </c>
      <c r="M184" s="8">
        <f t="shared" si="7"/>
        <v>319</v>
      </c>
    </row>
    <row r="185" spans="1:13" x14ac:dyDescent="0.25">
      <c r="A185" s="8">
        <v>184</v>
      </c>
      <c r="B185" s="7" t="s">
        <v>1479</v>
      </c>
      <c r="C185" s="7" t="s">
        <v>796</v>
      </c>
      <c r="D185" s="8" t="s">
        <v>799</v>
      </c>
      <c r="E185" s="7" t="s">
        <v>213</v>
      </c>
      <c r="F185" s="7" t="s">
        <v>1196</v>
      </c>
      <c r="G185" s="9">
        <v>31277</v>
      </c>
      <c r="H185" s="9">
        <v>40936</v>
      </c>
      <c r="I185" s="9"/>
      <c r="J185" s="31">
        <v>63528</v>
      </c>
      <c r="K185" s="8">
        <v>4</v>
      </c>
      <c r="L185" s="28">
        <v>0.12</v>
      </c>
      <c r="M185" s="8">
        <f t="shared" si="7"/>
        <v>341</v>
      </c>
    </row>
    <row r="186" spans="1:13" x14ac:dyDescent="0.25">
      <c r="A186" s="8">
        <v>185</v>
      </c>
      <c r="B186" s="7" t="s">
        <v>1480</v>
      </c>
      <c r="C186" s="7" t="s">
        <v>792</v>
      </c>
      <c r="D186" s="8" t="s">
        <v>799</v>
      </c>
      <c r="E186" s="7" t="s">
        <v>213</v>
      </c>
      <c r="F186" s="7" t="s">
        <v>1197</v>
      </c>
      <c r="G186" s="9">
        <v>24889</v>
      </c>
      <c r="H186" s="9">
        <v>39092</v>
      </c>
      <c r="I186" s="9">
        <v>39293</v>
      </c>
      <c r="J186" s="31">
        <v>88788</v>
      </c>
      <c r="K186" s="8">
        <v>3</v>
      </c>
      <c r="L186" s="28">
        <v>0.08</v>
      </c>
      <c r="M186" s="8">
        <f t="shared" si="7"/>
        <v>128</v>
      </c>
    </row>
    <row r="187" spans="1:13" x14ac:dyDescent="0.25">
      <c r="A187" s="8">
        <v>186</v>
      </c>
      <c r="B187" s="7" t="s">
        <v>1481</v>
      </c>
      <c r="C187" s="7" t="s">
        <v>1230</v>
      </c>
      <c r="D187" s="8" t="s">
        <v>799</v>
      </c>
      <c r="E187" s="7" t="s">
        <v>213</v>
      </c>
      <c r="F187" s="7" t="s">
        <v>1196</v>
      </c>
      <c r="G187" s="9">
        <v>31948</v>
      </c>
      <c r="H187" s="9">
        <v>39106</v>
      </c>
      <c r="I187" s="9"/>
      <c r="J187" s="31">
        <v>54600</v>
      </c>
      <c r="K187" s="8">
        <v>3</v>
      </c>
      <c r="L187" s="28">
        <v>0.08</v>
      </c>
      <c r="M187" s="8">
        <f t="shared" si="7"/>
        <v>430</v>
      </c>
    </row>
    <row r="188" spans="1:13" x14ac:dyDescent="0.25">
      <c r="A188" s="8">
        <v>187</v>
      </c>
      <c r="B188" s="7" t="s">
        <v>1482</v>
      </c>
      <c r="C188" s="7" t="s">
        <v>1229</v>
      </c>
      <c r="D188" s="8" t="s">
        <v>799</v>
      </c>
      <c r="E188" s="7" t="s">
        <v>213</v>
      </c>
      <c r="F188" s="7" t="s">
        <v>1197</v>
      </c>
      <c r="G188" s="9">
        <v>30378</v>
      </c>
      <c r="H188" s="9">
        <v>38738</v>
      </c>
      <c r="I188" s="9"/>
      <c r="J188" s="31">
        <v>50580</v>
      </c>
      <c r="K188" s="8">
        <v>5</v>
      </c>
      <c r="L188" s="28">
        <v>0.15</v>
      </c>
      <c r="M188" s="8">
        <f t="shared" si="7"/>
        <v>472</v>
      </c>
    </row>
    <row r="189" spans="1:13" x14ac:dyDescent="0.25">
      <c r="A189" s="8">
        <v>188</v>
      </c>
      <c r="B189" s="7" t="s">
        <v>1483</v>
      </c>
      <c r="C189" s="7" t="s">
        <v>1231</v>
      </c>
      <c r="D189" s="8" t="s">
        <v>799</v>
      </c>
      <c r="E189" s="7" t="s">
        <v>213</v>
      </c>
      <c r="F189" s="7" t="s">
        <v>1196</v>
      </c>
      <c r="G189" s="9">
        <v>25752</v>
      </c>
      <c r="H189" s="9">
        <v>35801</v>
      </c>
      <c r="I189" s="9">
        <v>39686</v>
      </c>
      <c r="J189" s="31">
        <v>94284</v>
      </c>
      <c r="K189" s="8" t="s">
        <v>1233</v>
      </c>
      <c r="L189" s="28">
        <v>0</v>
      </c>
      <c r="M189" s="8">
        <f t="shared" si="7"/>
        <v>87</v>
      </c>
    </row>
    <row r="190" spans="1:13" x14ac:dyDescent="0.25">
      <c r="A190" s="8">
        <v>189</v>
      </c>
      <c r="B190" s="7" t="s">
        <v>1484</v>
      </c>
      <c r="C190" s="7" t="s">
        <v>793</v>
      </c>
      <c r="D190" s="8" t="s">
        <v>799</v>
      </c>
      <c r="E190" s="7" t="s">
        <v>213</v>
      </c>
      <c r="F190" s="7" t="s">
        <v>1197</v>
      </c>
      <c r="G190" s="9">
        <v>27397</v>
      </c>
      <c r="H190" s="9">
        <v>35807</v>
      </c>
      <c r="I190" s="9">
        <v>41022</v>
      </c>
      <c r="J190" s="31">
        <v>58602</v>
      </c>
      <c r="K190" s="8">
        <v>5</v>
      </c>
      <c r="L190" s="28">
        <v>0.15</v>
      </c>
      <c r="M190" s="8">
        <f t="shared" si="7"/>
        <v>371</v>
      </c>
    </row>
    <row r="191" spans="1:13" x14ac:dyDescent="0.25">
      <c r="A191" s="8">
        <v>190</v>
      </c>
      <c r="B191" s="7" t="s">
        <v>1485</v>
      </c>
      <c r="C191" s="7" t="s">
        <v>1230</v>
      </c>
      <c r="D191" s="8" t="s">
        <v>799</v>
      </c>
      <c r="E191" s="7" t="s">
        <v>213</v>
      </c>
      <c r="F191" s="7" t="s">
        <v>1196</v>
      </c>
      <c r="G191" s="9">
        <v>28614</v>
      </c>
      <c r="H191" s="9">
        <v>36177</v>
      </c>
      <c r="I191" s="9">
        <v>39112</v>
      </c>
      <c r="J191" s="31">
        <v>26004</v>
      </c>
      <c r="K191" s="8">
        <v>2</v>
      </c>
      <c r="L191" s="28">
        <v>0.04</v>
      </c>
      <c r="M191" s="8">
        <f t="shared" si="7"/>
        <v>687</v>
      </c>
    </row>
    <row r="192" spans="1:13" x14ac:dyDescent="0.25">
      <c r="A192" s="8">
        <v>191</v>
      </c>
      <c r="B192" s="7" t="s">
        <v>1486</v>
      </c>
      <c r="C192" s="7" t="s">
        <v>1230</v>
      </c>
      <c r="D192" s="8" t="s">
        <v>799</v>
      </c>
      <c r="E192" s="7" t="s">
        <v>213</v>
      </c>
      <c r="F192" s="7" t="s">
        <v>1196</v>
      </c>
      <c r="G192" s="9">
        <v>26990</v>
      </c>
      <c r="H192" s="9">
        <v>36535</v>
      </c>
      <c r="I192" s="9">
        <v>36596</v>
      </c>
      <c r="J192" s="31">
        <v>91430.399999999994</v>
      </c>
      <c r="K192" s="8">
        <v>4</v>
      </c>
      <c r="L192" s="28">
        <v>0.12</v>
      </c>
      <c r="M192" s="8">
        <f t="shared" si="7"/>
        <v>109</v>
      </c>
    </row>
    <row r="193" spans="1:13" x14ac:dyDescent="0.25">
      <c r="A193" s="8">
        <v>192</v>
      </c>
      <c r="B193" s="7" t="s">
        <v>1487</v>
      </c>
      <c r="C193" s="7" t="s">
        <v>795</v>
      </c>
      <c r="D193" s="8" t="s">
        <v>799</v>
      </c>
      <c r="E193" s="7" t="s">
        <v>213</v>
      </c>
      <c r="F193" s="7" t="s">
        <v>1196</v>
      </c>
      <c r="G193" s="9">
        <v>29112</v>
      </c>
      <c r="H193" s="9">
        <v>37634</v>
      </c>
      <c r="I193" s="9">
        <v>38330</v>
      </c>
      <c r="J193" s="31">
        <v>73644</v>
      </c>
      <c r="K193" s="8">
        <v>3</v>
      </c>
      <c r="L193" s="28">
        <v>0.08</v>
      </c>
      <c r="M193" s="8">
        <f t="shared" si="7"/>
        <v>270</v>
      </c>
    </row>
    <row r="194" spans="1:13" x14ac:dyDescent="0.25">
      <c r="A194" s="8">
        <v>193</v>
      </c>
      <c r="B194" s="7" t="s">
        <v>1488</v>
      </c>
      <c r="C194" s="7" t="s">
        <v>1231</v>
      </c>
      <c r="D194" s="8" t="s">
        <v>799</v>
      </c>
      <c r="E194" s="7" t="s">
        <v>213</v>
      </c>
      <c r="F194" s="7" t="s">
        <v>1196</v>
      </c>
      <c r="G194" s="9">
        <v>31164</v>
      </c>
      <c r="H194" s="9">
        <v>39472</v>
      </c>
      <c r="I194" s="9">
        <v>40149</v>
      </c>
      <c r="J194" s="31">
        <v>49272</v>
      </c>
      <c r="K194" s="8">
        <v>3</v>
      </c>
      <c r="L194" s="28">
        <v>0.08</v>
      </c>
      <c r="M194" s="8">
        <f t="shared" si="7"/>
        <v>480</v>
      </c>
    </row>
    <row r="195" spans="1:13" x14ac:dyDescent="0.25">
      <c r="A195" s="8">
        <v>194</v>
      </c>
      <c r="B195" s="7" t="s">
        <v>1489</v>
      </c>
      <c r="C195" s="7" t="s">
        <v>792</v>
      </c>
      <c r="D195" s="8" t="s">
        <v>799</v>
      </c>
      <c r="E195" s="7" t="s">
        <v>213</v>
      </c>
      <c r="F195" s="7" t="s">
        <v>1196</v>
      </c>
      <c r="G195" s="9">
        <v>25869</v>
      </c>
      <c r="H195" s="9">
        <v>39472</v>
      </c>
      <c r="I195" s="9"/>
      <c r="J195" s="31">
        <v>105312</v>
      </c>
      <c r="K195" s="8" t="s">
        <v>1233</v>
      </c>
      <c r="L195" s="28">
        <v>0</v>
      </c>
      <c r="M195" s="8">
        <f t="shared" ref="M195:M258" si="8">RANK($J195,$J:$J,0)</f>
        <v>16</v>
      </c>
    </row>
    <row r="196" spans="1:13" x14ac:dyDescent="0.25">
      <c r="A196" s="8">
        <v>195</v>
      </c>
      <c r="B196" s="7" t="s">
        <v>1490</v>
      </c>
      <c r="C196" s="7" t="s">
        <v>1231</v>
      </c>
      <c r="D196" s="8" t="s">
        <v>799</v>
      </c>
      <c r="E196" s="7" t="s">
        <v>213</v>
      </c>
      <c r="F196" s="7" t="s">
        <v>1196</v>
      </c>
      <c r="G196" s="9">
        <v>31064</v>
      </c>
      <c r="H196" s="9">
        <v>38733</v>
      </c>
      <c r="I196" s="9">
        <v>41260</v>
      </c>
      <c r="J196" s="31">
        <v>82452</v>
      </c>
      <c r="K196" s="8">
        <v>4</v>
      </c>
      <c r="L196" s="28">
        <v>0.12</v>
      </c>
      <c r="M196" s="8">
        <f t="shared" si="8"/>
        <v>185</v>
      </c>
    </row>
    <row r="197" spans="1:13" x14ac:dyDescent="0.25">
      <c r="A197" s="8">
        <v>196</v>
      </c>
      <c r="B197" s="7" t="s">
        <v>1491</v>
      </c>
      <c r="C197" s="7" t="s">
        <v>1230</v>
      </c>
      <c r="D197" s="8" t="s">
        <v>799</v>
      </c>
      <c r="E197" s="7" t="s">
        <v>213</v>
      </c>
      <c r="F197" s="7" t="s">
        <v>1196</v>
      </c>
      <c r="G197" s="9">
        <v>29003</v>
      </c>
      <c r="H197" s="9">
        <v>39087</v>
      </c>
      <c r="I197" s="9">
        <v>39656</v>
      </c>
      <c r="J197" s="31">
        <v>17299.2</v>
      </c>
      <c r="K197" s="8">
        <v>4</v>
      </c>
      <c r="L197" s="28">
        <v>0.12</v>
      </c>
      <c r="M197" s="8">
        <f t="shared" si="8"/>
        <v>718</v>
      </c>
    </row>
    <row r="198" spans="1:13" x14ac:dyDescent="0.25">
      <c r="A198" s="8">
        <v>197</v>
      </c>
      <c r="B198" s="7" t="s">
        <v>1492</v>
      </c>
      <c r="C198" s="7" t="s">
        <v>1228</v>
      </c>
      <c r="D198" s="8" t="s">
        <v>799</v>
      </c>
      <c r="E198" s="7" t="s">
        <v>213</v>
      </c>
      <c r="F198" s="7" t="s">
        <v>1197</v>
      </c>
      <c r="G198" s="9">
        <v>32334</v>
      </c>
      <c r="H198" s="9">
        <v>39455</v>
      </c>
      <c r="I198" s="9"/>
      <c r="J198" s="31">
        <v>71304</v>
      </c>
      <c r="K198" s="8">
        <v>4</v>
      </c>
      <c r="L198" s="28">
        <v>0.12</v>
      </c>
      <c r="M198" s="8">
        <f t="shared" si="8"/>
        <v>294</v>
      </c>
    </row>
    <row r="199" spans="1:13" x14ac:dyDescent="0.25">
      <c r="A199" s="8">
        <v>198</v>
      </c>
      <c r="B199" s="7" t="s">
        <v>1493</v>
      </c>
      <c r="C199" s="7" t="s">
        <v>795</v>
      </c>
      <c r="D199" s="8" t="s">
        <v>799</v>
      </c>
      <c r="E199" s="7" t="s">
        <v>213</v>
      </c>
      <c r="F199" s="7" t="s">
        <v>1196</v>
      </c>
      <c r="G199" s="9">
        <v>29983</v>
      </c>
      <c r="H199" s="9">
        <v>39822</v>
      </c>
      <c r="I199" s="9"/>
      <c r="J199" s="31">
        <v>72048</v>
      </c>
      <c r="K199" s="8">
        <v>5</v>
      </c>
      <c r="L199" s="28">
        <v>0.15</v>
      </c>
      <c r="M199" s="8">
        <f t="shared" si="8"/>
        <v>292</v>
      </c>
    </row>
    <row r="200" spans="1:13" x14ac:dyDescent="0.25">
      <c r="A200" s="8">
        <v>199</v>
      </c>
      <c r="B200" s="7" t="s">
        <v>1494</v>
      </c>
      <c r="C200" s="7" t="s">
        <v>1228</v>
      </c>
      <c r="D200" s="8" t="s">
        <v>799</v>
      </c>
      <c r="E200" s="7" t="s">
        <v>213</v>
      </c>
      <c r="F200" s="7" t="s">
        <v>1196</v>
      </c>
      <c r="G200" s="9">
        <v>28412</v>
      </c>
      <c r="H200" s="9">
        <v>39830</v>
      </c>
      <c r="I200" s="9"/>
      <c r="J200" s="31">
        <v>94224</v>
      </c>
      <c r="K200" s="8">
        <v>4</v>
      </c>
      <c r="L200" s="28">
        <v>0.12</v>
      </c>
      <c r="M200" s="8">
        <f t="shared" si="8"/>
        <v>88</v>
      </c>
    </row>
    <row r="201" spans="1:13" x14ac:dyDescent="0.25">
      <c r="A201" s="8">
        <v>200</v>
      </c>
      <c r="B201" s="7" t="s">
        <v>1495</v>
      </c>
      <c r="C201" s="7" t="s">
        <v>791</v>
      </c>
      <c r="D201" s="8" t="s">
        <v>799</v>
      </c>
      <c r="E201" s="7" t="s">
        <v>213</v>
      </c>
      <c r="F201" s="7" t="s">
        <v>1196</v>
      </c>
      <c r="G201" s="9">
        <v>29526</v>
      </c>
      <c r="H201" s="9">
        <v>40203</v>
      </c>
      <c r="I201" s="9"/>
      <c r="J201" s="31">
        <v>42720</v>
      </c>
      <c r="K201" s="8">
        <v>5</v>
      </c>
      <c r="L201" s="28">
        <v>0.15</v>
      </c>
      <c r="M201" s="8">
        <f t="shared" si="8"/>
        <v>532</v>
      </c>
    </row>
    <row r="202" spans="1:13" x14ac:dyDescent="0.25">
      <c r="A202" s="8">
        <v>201</v>
      </c>
      <c r="B202" s="7" t="s">
        <v>1496</v>
      </c>
      <c r="C202" s="7" t="s">
        <v>792</v>
      </c>
      <c r="D202" s="8" t="s">
        <v>799</v>
      </c>
      <c r="E202" s="7" t="s">
        <v>213</v>
      </c>
      <c r="F202" s="7" t="s">
        <v>1197</v>
      </c>
      <c r="G202" s="9">
        <v>32731</v>
      </c>
      <c r="H202" s="9">
        <v>40574</v>
      </c>
      <c r="I202" s="9">
        <v>40654</v>
      </c>
      <c r="J202" s="31">
        <v>34108.800000000003</v>
      </c>
      <c r="K202" s="8">
        <v>4</v>
      </c>
      <c r="L202" s="28">
        <v>0.12</v>
      </c>
      <c r="M202" s="8">
        <f t="shared" si="8"/>
        <v>618</v>
      </c>
    </row>
    <row r="203" spans="1:13" x14ac:dyDescent="0.25">
      <c r="A203" s="8">
        <v>202</v>
      </c>
      <c r="B203" s="7" t="s">
        <v>1497</v>
      </c>
      <c r="C203" s="7" t="s">
        <v>1231</v>
      </c>
      <c r="D203" s="8" t="s">
        <v>799</v>
      </c>
      <c r="E203" s="7" t="s">
        <v>213</v>
      </c>
      <c r="F203" s="7" t="s">
        <v>1197</v>
      </c>
      <c r="G203" s="9">
        <v>26251</v>
      </c>
      <c r="H203" s="9">
        <v>40953</v>
      </c>
      <c r="I203" s="9"/>
      <c r="J203" s="31">
        <v>72456</v>
      </c>
      <c r="K203" s="8">
        <v>4</v>
      </c>
      <c r="L203" s="28">
        <v>0.12</v>
      </c>
      <c r="M203" s="8">
        <f t="shared" si="8"/>
        <v>285</v>
      </c>
    </row>
    <row r="204" spans="1:13" x14ac:dyDescent="0.25">
      <c r="A204" s="8">
        <v>203</v>
      </c>
      <c r="B204" s="7" t="s">
        <v>1498</v>
      </c>
      <c r="C204" s="7" t="s">
        <v>1230</v>
      </c>
      <c r="D204" s="8" t="s">
        <v>799</v>
      </c>
      <c r="E204" s="7" t="s">
        <v>213</v>
      </c>
      <c r="F204" s="7" t="s">
        <v>1196</v>
      </c>
      <c r="G204" s="9">
        <v>26165</v>
      </c>
      <c r="H204" s="9">
        <v>35829</v>
      </c>
      <c r="I204" s="9">
        <v>40599</v>
      </c>
      <c r="J204" s="31">
        <v>35011.199999999997</v>
      </c>
      <c r="K204" s="8">
        <v>3</v>
      </c>
      <c r="L204" s="28">
        <v>0.08</v>
      </c>
      <c r="M204" s="8">
        <f t="shared" si="8"/>
        <v>606</v>
      </c>
    </row>
    <row r="205" spans="1:13" x14ac:dyDescent="0.25">
      <c r="A205" s="8">
        <v>204</v>
      </c>
      <c r="B205" s="7" t="s">
        <v>1499</v>
      </c>
      <c r="C205" s="7" t="s">
        <v>796</v>
      </c>
      <c r="D205" s="8" t="s">
        <v>799</v>
      </c>
      <c r="E205" s="7" t="s">
        <v>213</v>
      </c>
      <c r="F205" s="7" t="s">
        <v>1196</v>
      </c>
      <c r="G205" s="9">
        <v>27118</v>
      </c>
      <c r="H205" s="9">
        <v>35830</v>
      </c>
      <c r="I205" s="9">
        <v>38836</v>
      </c>
      <c r="J205" s="31">
        <v>42552</v>
      </c>
      <c r="K205" s="8">
        <v>5</v>
      </c>
      <c r="L205" s="28">
        <v>0.15</v>
      </c>
      <c r="M205" s="8">
        <f t="shared" si="8"/>
        <v>533</v>
      </c>
    </row>
    <row r="206" spans="1:13" x14ac:dyDescent="0.25">
      <c r="A206" s="8">
        <v>205</v>
      </c>
      <c r="B206" s="7" t="s">
        <v>1500</v>
      </c>
      <c r="C206" s="7" t="s">
        <v>792</v>
      </c>
      <c r="D206" s="8" t="s">
        <v>799</v>
      </c>
      <c r="E206" s="7" t="s">
        <v>213</v>
      </c>
      <c r="F206" s="7" t="s">
        <v>1196</v>
      </c>
      <c r="G206" s="9">
        <v>26363</v>
      </c>
      <c r="H206" s="9">
        <v>36198</v>
      </c>
      <c r="I206" s="9">
        <v>39003</v>
      </c>
      <c r="J206" s="31">
        <v>97680</v>
      </c>
      <c r="K206" s="8">
        <v>2</v>
      </c>
      <c r="L206" s="28">
        <v>0.04</v>
      </c>
      <c r="M206" s="8">
        <f t="shared" si="8"/>
        <v>60</v>
      </c>
    </row>
    <row r="207" spans="1:13" x14ac:dyDescent="0.25">
      <c r="A207" s="8">
        <v>206</v>
      </c>
      <c r="B207" s="7" t="s">
        <v>1501</v>
      </c>
      <c r="C207" s="7" t="s">
        <v>792</v>
      </c>
      <c r="D207" s="8" t="s">
        <v>799</v>
      </c>
      <c r="E207" s="7" t="s">
        <v>213</v>
      </c>
      <c r="F207" s="7" t="s">
        <v>1196</v>
      </c>
      <c r="G207" s="9">
        <v>27561</v>
      </c>
      <c r="H207" s="9">
        <v>40088</v>
      </c>
      <c r="I207" s="9">
        <v>40088</v>
      </c>
      <c r="J207" s="31">
        <v>68892</v>
      </c>
      <c r="K207" s="8">
        <v>2</v>
      </c>
      <c r="L207" s="28">
        <v>0.04</v>
      </c>
      <c r="M207" s="8">
        <f t="shared" si="8"/>
        <v>316</v>
      </c>
    </row>
    <row r="208" spans="1:13" x14ac:dyDescent="0.25">
      <c r="A208" s="8">
        <v>207</v>
      </c>
      <c r="B208" s="7" t="s">
        <v>1502</v>
      </c>
      <c r="C208" s="7" t="s">
        <v>791</v>
      </c>
      <c r="D208" s="8" t="s">
        <v>799</v>
      </c>
      <c r="E208" s="7" t="s">
        <v>213</v>
      </c>
      <c r="F208" s="7" t="s">
        <v>1196</v>
      </c>
      <c r="G208" s="9">
        <v>28607</v>
      </c>
      <c r="H208" s="9">
        <v>40578</v>
      </c>
      <c r="I208" s="9"/>
      <c r="J208" s="31">
        <v>52584</v>
      </c>
      <c r="K208" s="8">
        <v>2</v>
      </c>
      <c r="L208" s="28">
        <v>0.04</v>
      </c>
      <c r="M208" s="8">
        <f t="shared" si="8"/>
        <v>455</v>
      </c>
    </row>
    <row r="209" spans="1:13" x14ac:dyDescent="0.25">
      <c r="A209" s="8">
        <v>208</v>
      </c>
      <c r="B209" s="7" t="s">
        <v>1503</v>
      </c>
      <c r="C209" s="7" t="s">
        <v>1228</v>
      </c>
      <c r="D209" s="8" t="s">
        <v>799</v>
      </c>
      <c r="E209" s="7" t="s">
        <v>213</v>
      </c>
      <c r="F209" s="7" t="s">
        <v>1197</v>
      </c>
      <c r="G209" s="9">
        <v>27722</v>
      </c>
      <c r="H209" s="9">
        <v>39144</v>
      </c>
      <c r="I209" s="9">
        <v>40239</v>
      </c>
      <c r="J209" s="31">
        <v>77316</v>
      </c>
      <c r="K209" s="8">
        <v>4</v>
      </c>
      <c r="L209" s="28">
        <v>0.12</v>
      </c>
      <c r="M209" s="8">
        <f t="shared" si="8"/>
        <v>226</v>
      </c>
    </row>
    <row r="210" spans="1:13" x14ac:dyDescent="0.25">
      <c r="A210" s="8">
        <v>209</v>
      </c>
      <c r="B210" s="7" t="s">
        <v>1504</v>
      </c>
      <c r="C210" s="7" t="s">
        <v>1230</v>
      </c>
      <c r="D210" s="8" t="s">
        <v>799</v>
      </c>
      <c r="E210" s="7" t="s">
        <v>213</v>
      </c>
      <c r="F210" s="7" t="s">
        <v>1196</v>
      </c>
      <c r="G210" s="9">
        <v>28993</v>
      </c>
      <c r="H210" s="9">
        <v>39166</v>
      </c>
      <c r="I210" s="9"/>
      <c r="J210" s="31">
        <v>95064</v>
      </c>
      <c r="K210" s="8">
        <v>4</v>
      </c>
      <c r="L210" s="28">
        <v>0.12</v>
      </c>
      <c r="M210" s="8">
        <f t="shared" si="8"/>
        <v>80</v>
      </c>
    </row>
    <row r="211" spans="1:13" x14ac:dyDescent="0.25">
      <c r="A211" s="8">
        <v>210</v>
      </c>
      <c r="B211" s="7" t="s">
        <v>1505</v>
      </c>
      <c r="C211" s="7" t="s">
        <v>1229</v>
      </c>
      <c r="D211" s="8" t="s">
        <v>799</v>
      </c>
      <c r="E211" s="7" t="s">
        <v>213</v>
      </c>
      <c r="F211" s="7" t="s">
        <v>1196</v>
      </c>
      <c r="G211" s="9">
        <v>26667</v>
      </c>
      <c r="H211" s="9">
        <v>39518</v>
      </c>
      <c r="I211" s="9"/>
      <c r="J211" s="31">
        <v>29652</v>
      </c>
      <c r="K211" s="8">
        <v>2</v>
      </c>
      <c r="L211" s="28">
        <v>0.04</v>
      </c>
      <c r="M211" s="8">
        <f t="shared" si="8"/>
        <v>653</v>
      </c>
    </row>
    <row r="212" spans="1:13" x14ac:dyDescent="0.25">
      <c r="A212" s="8">
        <v>211</v>
      </c>
      <c r="B212" s="7" t="s">
        <v>1506</v>
      </c>
      <c r="C212" s="7" t="s">
        <v>792</v>
      </c>
      <c r="D212" s="8" t="s">
        <v>799</v>
      </c>
      <c r="E212" s="7" t="s">
        <v>213</v>
      </c>
      <c r="F212" s="7" t="s">
        <v>1197</v>
      </c>
      <c r="G212" s="9">
        <v>31768</v>
      </c>
      <c r="H212" s="9">
        <v>39168</v>
      </c>
      <c r="I212" s="9"/>
      <c r="J212" s="31">
        <v>29160</v>
      </c>
      <c r="K212" s="8">
        <v>3</v>
      </c>
      <c r="L212" s="28">
        <v>0.08</v>
      </c>
      <c r="M212" s="8">
        <f t="shared" si="8"/>
        <v>657</v>
      </c>
    </row>
    <row r="213" spans="1:13" x14ac:dyDescent="0.25">
      <c r="A213" s="8">
        <v>212</v>
      </c>
      <c r="B213" s="7" t="s">
        <v>1507</v>
      </c>
      <c r="C213" s="7" t="s">
        <v>1228</v>
      </c>
      <c r="D213" s="8" t="s">
        <v>799</v>
      </c>
      <c r="E213" s="7" t="s">
        <v>213</v>
      </c>
      <c r="F213" s="7" t="s">
        <v>1197</v>
      </c>
      <c r="G213" s="9">
        <v>28434</v>
      </c>
      <c r="H213" s="9">
        <v>39012</v>
      </c>
      <c r="I213" s="9">
        <v>39012</v>
      </c>
      <c r="J213" s="31">
        <v>26966.400000000001</v>
      </c>
      <c r="K213" s="8" t="s">
        <v>1233</v>
      </c>
      <c r="L213" s="28">
        <v>0</v>
      </c>
      <c r="M213" s="8">
        <f t="shared" si="8"/>
        <v>683</v>
      </c>
    </row>
    <row r="214" spans="1:13" x14ac:dyDescent="0.25">
      <c r="A214" s="8">
        <v>213</v>
      </c>
      <c r="B214" s="7" t="s">
        <v>1508</v>
      </c>
      <c r="C214" s="7" t="s">
        <v>796</v>
      </c>
      <c r="D214" s="8" t="s">
        <v>799</v>
      </c>
      <c r="E214" s="7" t="s">
        <v>213</v>
      </c>
      <c r="F214" s="7" t="s">
        <v>1196</v>
      </c>
      <c r="G214" s="9">
        <v>30666</v>
      </c>
      <c r="H214" s="9">
        <v>38798</v>
      </c>
      <c r="I214" s="9"/>
      <c r="J214" s="31">
        <v>87772.800000000003</v>
      </c>
      <c r="K214" s="8">
        <v>5</v>
      </c>
      <c r="L214" s="28">
        <v>0.15</v>
      </c>
      <c r="M214" s="8">
        <f t="shared" si="8"/>
        <v>138</v>
      </c>
    </row>
    <row r="215" spans="1:13" x14ac:dyDescent="0.25">
      <c r="A215" s="8">
        <v>214</v>
      </c>
      <c r="B215" s="7" t="s">
        <v>1509</v>
      </c>
      <c r="C215" s="7" t="s">
        <v>792</v>
      </c>
      <c r="D215" s="8" t="s">
        <v>799</v>
      </c>
      <c r="E215" s="7" t="s">
        <v>213</v>
      </c>
      <c r="F215" s="7" t="s">
        <v>1196</v>
      </c>
      <c r="G215" s="9">
        <v>23630</v>
      </c>
      <c r="H215" s="9">
        <v>39063</v>
      </c>
      <c r="I215" s="9">
        <v>39063</v>
      </c>
      <c r="J215" s="31">
        <v>95676</v>
      </c>
      <c r="K215" s="8">
        <v>2</v>
      </c>
      <c r="L215" s="28">
        <v>0.04</v>
      </c>
      <c r="M215" s="8">
        <f t="shared" si="8"/>
        <v>74</v>
      </c>
    </row>
    <row r="216" spans="1:13" x14ac:dyDescent="0.25">
      <c r="A216" s="8">
        <v>215</v>
      </c>
      <c r="B216" s="7" t="s">
        <v>1510</v>
      </c>
      <c r="C216" s="7" t="s">
        <v>795</v>
      </c>
      <c r="D216" s="8" t="s">
        <v>799</v>
      </c>
      <c r="E216" s="7" t="s">
        <v>213</v>
      </c>
      <c r="F216" s="7" t="s">
        <v>1196</v>
      </c>
      <c r="G216" s="9">
        <v>27939</v>
      </c>
      <c r="H216" s="9">
        <v>36600</v>
      </c>
      <c r="I216" s="9">
        <v>38057</v>
      </c>
      <c r="J216" s="31">
        <v>50208</v>
      </c>
      <c r="K216" s="8">
        <v>2</v>
      </c>
      <c r="L216" s="28">
        <v>0.04</v>
      </c>
      <c r="M216" s="8">
        <f t="shared" si="8"/>
        <v>474</v>
      </c>
    </row>
    <row r="217" spans="1:13" x14ac:dyDescent="0.25">
      <c r="A217" s="8">
        <v>216</v>
      </c>
      <c r="B217" s="7" t="s">
        <v>1511</v>
      </c>
      <c r="C217" s="7" t="s">
        <v>792</v>
      </c>
      <c r="D217" s="8" t="s">
        <v>799</v>
      </c>
      <c r="E217" s="7" t="s">
        <v>213</v>
      </c>
      <c r="F217" s="7" t="s">
        <v>1197</v>
      </c>
      <c r="G217" s="9">
        <v>29333</v>
      </c>
      <c r="H217" s="9">
        <v>36604</v>
      </c>
      <c r="I217" s="9">
        <v>38237</v>
      </c>
      <c r="J217" s="31">
        <v>56052</v>
      </c>
      <c r="K217" s="8">
        <v>3</v>
      </c>
      <c r="L217" s="28">
        <v>0.08</v>
      </c>
      <c r="M217" s="8">
        <f t="shared" si="8"/>
        <v>404</v>
      </c>
    </row>
    <row r="218" spans="1:13" x14ac:dyDescent="0.25">
      <c r="A218" s="8">
        <v>217</v>
      </c>
      <c r="B218" s="7" t="s">
        <v>1512</v>
      </c>
      <c r="C218" s="7" t="s">
        <v>1230</v>
      </c>
      <c r="D218" s="8" t="s">
        <v>799</v>
      </c>
      <c r="E218" s="7" t="s">
        <v>213</v>
      </c>
      <c r="F218" s="7" t="s">
        <v>1196</v>
      </c>
      <c r="G218" s="9">
        <v>25966</v>
      </c>
      <c r="H218" s="9">
        <v>38707</v>
      </c>
      <c r="I218" s="9">
        <v>38707</v>
      </c>
      <c r="J218" s="31">
        <v>82212</v>
      </c>
      <c r="K218" s="8">
        <v>5</v>
      </c>
      <c r="L218" s="28">
        <v>0.15</v>
      </c>
      <c r="M218" s="8">
        <f t="shared" si="8"/>
        <v>187</v>
      </c>
    </row>
    <row r="219" spans="1:13" x14ac:dyDescent="0.25">
      <c r="A219" s="8">
        <v>218</v>
      </c>
      <c r="B219" s="7" t="s">
        <v>1513</v>
      </c>
      <c r="C219" s="7" t="s">
        <v>794</v>
      </c>
      <c r="D219" s="8" t="s">
        <v>799</v>
      </c>
      <c r="E219" s="7" t="s">
        <v>213</v>
      </c>
      <c r="F219" s="7" t="s">
        <v>1196</v>
      </c>
      <c r="G219" s="9">
        <v>26694</v>
      </c>
      <c r="H219" s="9">
        <v>37326</v>
      </c>
      <c r="I219" s="9"/>
      <c r="J219" s="31">
        <v>63324</v>
      </c>
      <c r="K219" s="8">
        <v>2</v>
      </c>
      <c r="L219" s="28">
        <v>0.04</v>
      </c>
      <c r="M219" s="8">
        <f t="shared" si="8"/>
        <v>343</v>
      </c>
    </row>
    <row r="220" spans="1:13" x14ac:dyDescent="0.25">
      <c r="A220" s="8">
        <v>219</v>
      </c>
      <c r="B220" s="7" t="s">
        <v>1514</v>
      </c>
      <c r="C220" s="7" t="s">
        <v>794</v>
      </c>
      <c r="D220" s="8" t="s">
        <v>799</v>
      </c>
      <c r="E220" s="7" t="s">
        <v>213</v>
      </c>
      <c r="F220" s="7" t="s">
        <v>1197</v>
      </c>
      <c r="G220" s="9">
        <v>28835</v>
      </c>
      <c r="H220" s="9">
        <v>37331</v>
      </c>
      <c r="I220" s="9"/>
      <c r="J220" s="31">
        <v>75300</v>
      </c>
      <c r="K220" s="8">
        <v>3</v>
      </c>
      <c r="L220" s="28">
        <v>0.08</v>
      </c>
      <c r="M220" s="8">
        <f t="shared" si="8"/>
        <v>255</v>
      </c>
    </row>
    <row r="221" spans="1:13" x14ac:dyDescent="0.25">
      <c r="A221" s="8">
        <v>220</v>
      </c>
      <c r="B221" s="7" t="s">
        <v>1515</v>
      </c>
      <c r="C221" s="7" t="s">
        <v>1229</v>
      </c>
      <c r="D221" s="8" t="s">
        <v>799</v>
      </c>
      <c r="E221" s="7" t="s">
        <v>213</v>
      </c>
      <c r="F221" s="7" t="s">
        <v>1196</v>
      </c>
      <c r="G221" s="9">
        <v>26369</v>
      </c>
      <c r="H221" s="9">
        <v>38073</v>
      </c>
      <c r="I221" s="9">
        <v>39607</v>
      </c>
      <c r="J221" s="31">
        <v>47160</v>
      </c>
      <c r="K221" s="8">
        <v>2</v>
      </c>
      <c r="L221" s="28">
        <v>0.04</v>
      </c>
      <c r="M221" s="8">
        <f t="shared" si="8"/>
        <v>499</v>
      </c>
    </row>
    <row r="222" spans="1:13" x14ac:dyDescent="0.25">
      <c r="A222" s="8">
        <v>221</v>
      </c>
      <c r="B222" s="7" t="s">
        <v>1516</v>
      </c>
      <c r="C222" s="7" t="s">
        <v>1230</v>
      </c>
      <c r="D222" s="8" t="s">
        <v>799</v>
      </c>
      <c r="E222" s="7" t="s">
        <v>213</v>
      </c>
      <c r="F222" s="7" t="s">
        <v>1197</v>
      </c>
      <c r="G222" s="9">
        <v>26692</v>
      </c>
      <c r="H222" s="9">
        <v>39538</v>
      </c>
      <c r="I222" s="9"/>
      <c r="J222" s="31">
        <v>75336</v>
      </c>
      <c r="K222" s="8">
        <v>4</v>
      </c>
      <c r="L222" s="28">
        <v>0.12</v>
      </c>
      <c r="M222" s="8">
        <f t="shared" si="8"/>
        <v>253</v>
      </c>
    </row>
    <row r="223" spans="1:13" x14ac:dyDescent="0.25">
      <c r="A223" s="8">
        <v>222</v>
      </c>
      <c r="B223" s="7" t="s">
        <v>1517</v>
      </c>
      <c r="C223" s="7" t="s">
        <v>796</v>
      </c>
      <c r="D223" s="8" t="s">
        <v>799</v>
      </c>
      <c r="E223" s="7" t="s">
        <v>213</v>
      </c>
      <c r="F223" s="7" t="s">
        <v>1197</v>
      </c>
      <c r="G223" s="13">
        <v>26289</v>
      </c>
      <c r="H223" s="13">
        <v>40603</v>
      </c>
      <c r="I223" s="9"/>
      <c r="J223" s="31">
        <v>53112</v>
      </c>
      <c r="K223" s="8">
        <v>1</v>
      </c>
      <c r="L223" s="28">
        <v>0</v>
      </c>
      <c r="M223" s="8">
        <f t="shared" si="8"/>
        <v>452</v>
      </c>
    </row>
    <row r="224" spans="1:13" x14ac:dyDescent="0.25">
      <c r="A224" s="8">
        <v>223</v>
      </c>
      <c r="B224" s="7" t="s">
        <v>1518</v>
      </c>
      <c r="C224" s="7" t="s">
        <v>1228</v>
      </c>
      <c r="D224" s="8" t="s">
        <v>799</v>
      </c>
      <c r="E224" s="7" t="s">
        <v>213</v>
      </c>
      <c r="F224" s="7" t="s">
        <v>1196</v>
      </c>
      <c r="G224" s="9">
        <v>29327</v>
      </c>
      <c r="H224" s="9">
        <v>41025</v>
      </c>
      <c r="I224" s="9"/>
      <c r="J224" s="31">
        <v>70692</v>
      </c>
      <c r="K224" s="8">
        <v>1</v>
      </c>
      <c r="L224" s="28">
        <v>0</v>
      </c>
      <c r="M224" s="8">
        <f t="shared" si="8"/>
        <v>302</v>
      </c>
    </row>
    <row r="225" spans="1:13" x14ac:dyDescent="0.25">
      <c r="A225" s="8">
        <v>224</v>
      </c>
      <c r="B225" s="7" t="s">
        <v>1519</v>
      </c>
      <c r="C225" s="7" t="s">
        <v>794</v>
      </c>
      <c r="D225" s="8" t="s">
        <v>799</v>
      </c>
      <c r="E225" s="7" t="s">
        <v>213</v>
      </c>
      <c r="F225" s="7" t="s">
        <v>1197</v>
      </c>
      <c r="G225" s="9">
        <v>31087</v>
      </c>
      <c r="H225" s="9">
        <v>41026</v>
      </c>
      <c r="I225" s="9"/>
      <c r="J225" s="31">
        <v>31428</v>
      </c>
      <c r="K225" s="8">
        <v>5</v>
      </c>
      <c r="L225" s="28">
        <v>0.15</v>
      </c>
      <c r="M225" s="8">
        <f t="shared" si="8"/>
        <v>636</v>
      </c>
    </row>
    <row r="226" spans="1:13" x14ac:dyDescent="0.25">
      <c r="A226" s="8">
        <v>225</v>
      </c>
      <c r="B226" s="7" t="s">
        <v>1520</v>
      </c>
      <c r="C226" s="7" t="s">
        <v>795</v>
      </c>
      <c r="D226" s="8" t="s">
        <v>799</v>
      </c>
      <c r="E226" s="7" t="s">
        <v>213</v>
      </c>
      <c r="F226" s="7" t="s">
        <v>1197</v>
      </c>
      <c r="G226" s="9">
        <v>26019</v>
      </c>
      <c r="H226" s="9">
        <v>39816</v>
      </c>
      <c r="I226" s="9">
        <v>39816</v>
      </c>
      <c r="J226" s="31">
        <v>27996</v>
      </c>
      <c r="K226" s="8">
        <v>4</v>
      </c>
      <c r="L226" s="28">
        <v>0.12</v>
      </c>
      <c r="M226" s="8">
        <f t="shared" si="8"/>
        <v>668</v>
      </c>
    </row>
    <row r="227" spans="1:13" x14ac:dyDescent="0.25">
      <c r="A227" s="8">
        <v>226</v>
      </c>
      <c r="B227" s="7" t="s">
        <v>1521</v>
      </c>
      <c r="C227" s="7" t="s">
        <v>793</v>
      </c>
      <c r="D227" s="8" t="s">
        <v>799</v>
      </c>
      <c r="E227" s="7" t="s">
        <v>213</v>
      </c>
      <c r="F227" s="7" t="s">
        <v>1196</v>
      </c>
      <c r="G227" s="9">
        <v>32332</v>
      </c>
      <c r="H227" s="9">
        <v>39539</v>
      </c>
      <c r="I227" s="9">
        <v>40313</v>
      </c>
      <c r="J227" s="31">
        <v>75972</v>
      </c>
      <c r="K227" s="8">
        <v>3</v>
      </c>
      <c r="L227" s="28">
        <v>0.08</v>
      </c>
      <c r="M227" s="8">
        <f t="shared" si="8"/>
        <v>241</v>
      </c>
    </row>
    <row r="228" spans="1:13" x14ac:dyDescent="0.25">
      <c r="A228" s="8">
        <v>227</v>
      </c>
      <c r="B228" s="7" t="s">
        <v>1522</v>
      </c>
      <c r="C228" s="7" t="s">
        <v>791</v>
      </c>
      <c r="D228" s="8" t="s">
        <v>799</v>
      </c>
      <c r="E228" s="7" t="s">
        <v>213</v>
      </c>
      <c r="F228" s="7" t="s">
        <v>1197</v>
      </c>
      <c r="G228" s="9">
        <v>27394</v>
      </c>
      <c r="H228" s="9">
        <v>40269</v>
      </c>
      <c r="I228" s="9"/>
      <c r="J228" s="31">
        <v>103512</v>
      </c>
      <c r="K228" s="8">
        <v>3</v>
      </c>
      <c r="L228" s="28">
        <v>0.08</v>
      </c>
      <c r="M228" s="8">
        <f t="shared" si="8"/>
        <v>29</v>
      </c>
    </row>
    <row r="229" spans="1:13" x14ac:dyDescent="0.25">
      <c r="A229" s="8">
        <v>228</v>
      </c>
      <c r="B229" s="7" t="s">
        <v>1523</v>
      </c>
      <c r="C229" s="7" t="s">
        <v>791</v>
      </c>
      <c r="D229" s="8" t="s">
        <v>799</v>
      </c>
      <c r="E229" s="7" t="s">
        <v>213</v>
      </c>
      <c r="F229" s="7" t="s">
        <v>1197</v>
      </c>
      <c r="G229" s="9">
        <v>28741</v>
      </c>
      <c r="H229" s="9">
        <v>40298</v>
      </c>
      <c r="I229" s="9">
        <v>40988</v>
      </c>
      <c r="J229" s="31">
        <v>29292</v>
      </c>
      <c r="K229" s="8">
        <v>3</v>
      </c>
      <c r="L229" s="28">
        <v>0.08</v>
      </c>
      <c r="M229" s="8">
        <f t="shared" si="8"/>
        <v>655</v>
      </c>
    </row>
    <row r="230" spans="1:13" x14ac:dyDescent="0.25">
      <c r="A230" s="8">
        <v>229</v>
      </c>
      <c r="B230" s="7" t="s">
        <v>1524</v>
      </c>
      <c r="C230" s="7" t="s">
        <v>791</v>
      </c>
      <c r="D230" s="8" t="s">
        <v>799</v>
      </c>
      <c r="E230" s="7" t="s">
        <v>213</v>
      </c>
      <c r="F230" s="7" t="s">
        <v>1197</v>
      </c>
      <c r="G230" s="9">
        <v>30874</v>
      </c>
      <c r="H230" s="9">
        <v>38813</v>
      </c>
      <c r="I230" s="9">
        <v>40330</v>
      </c>
      <c r="J230" s="31">
        <v>38868</v>
      </c>
      <c r="K230" s="8">
        <v>2</v>
      </c>
      <c r="L230" s="28">
        <v>0.04</v>
      </c>
      <c r="M230" s="8">
        <f t="shared" si="8"/>
        <v>572</v>
      </c>
    </row>
    <row r="231" spans="1:13" x14ac:dyDescent="0.25">
      <c r="A231" s="8">
        <v>230</v>
      </c>
      <c r="B231" s="7" t="s">
        <v>1525</v>
      </c>
      <c r="C231" s="7" t="s">
        <v>1231</v>
      </c>
      <c r="D231" s="8" t="s">
        <v>799</v>
      </c>
      <c r="E231" s="7" t="s">
        <v>213</v>
      </c>
      <c r="F231" s="7" t="s">
        <v>1196</v>
      </c>
      <c r="G231" s="9">
        <v>30284</v>
      </c>
      <c r="H231" s="9">
        <v>38816</v>
      </c>
      <c r="I231" s="9"/>
      <c r="J231" s="31">
        <v>53904</v>
      </c>
      <c r="K231" s="8">
        <v>1</v>
      </c>
      <c r="L231" s="28">
        <v>0</v>
      </c>
      <c r="M231" s="8">
        <f t="shared" si="8"/>
        <v>444</v>
      </c>
    </row>
    <row r="232" spans="1:13" x14ac:dyDescent="0.25">
      <c r="A232" s="8">
        <v>231</v>
      </c>
      <c r="B232" s="7" t="s">
        <v>1526</v>
      </c>
      <c r="C232" s="7" t="s">
        <v>791</v>
      </c>
      <c r="D232" s="8" t="s">
        <v>799</v>
      </c>
      <c r="E232" s="7" t="s">
        <v>213</v>
      </c>
      <c r="F232" s="7" t="s">
        <v>1196</v>
      </c>
      <c r="G232" s="9">
        <v>25810</v>
      </c>
      <c r="H232" s="9">
        <v>36269</v>
      </c>
      <c r="I232" s="9">
        <v>36530</v>
      </c>
      <c r="J232" s="31">
        <v>57828</v>
      </c>
      <c r="K232" s="8">
        <v>1</v>
      </c>
      <c r="L232" s="28">
        <v>0</v>
      </c>
      <c r="M232" s="8">
        <f t="shared" si="8"/>
        <v>382</v>
      </c>
    </row>
    <row r="233" spans="1:13" x14ac:dyDescent="0.25">
      <c r="A233" s="8">
        <v>232</v>
      </c>
      <c r="B233" s="7" t="s">
        <v>1527</v>
      </c>
      <c r="C233" s="7" t="s">
        <v>1228</v>
      </c>
      <c r="D233" s="8" t="s">
        <v>799</v>
      </c>
      <c r="E233" s="7" t="s">
        <v>213</v>
      </c>
      <c r="F233" s="7" t="s">
        <v>1196</v>
      </c>
      <c r="G233" s="9">
        <v>27458</v>
      </c>
      <c r="H233" s="9">
        <v>37495</v>
      </c>
      <c r="I233" s="9">
        <v>37495</v>
      </c>
      <c r="J233" s="31">
        <v>73596</v>
      </c>
      <c r="K233" s="8">
        <v>4</v>
      </c>
      <c r="L233" s="28">
        <v>0.12</v>
      </c>
      <c r="M233" s="8">
        <f t="shared" si="8"/>
        <v>271</v>
      </c>
    </row>
    <row r="234" spans="1:13" x14ac:dyDescent="0.25">
      <c r="A234" s="8">
        <v>233</v>
      </c>
      <c r="B234" s="7" t="s">
        <v>1528</v>
      </c>
      <c r="C234" s="7" t="s">
        <v>1228</v>
      </c>
      <c r="D234" s="8" t="s">
        <v>799</v>
      </c>
      <c r="E234" s="7" t="s">
        <v>213</v>
      </c>
      <c r="F234" s="7" t="s">
        <v>1196</v>
      </c>
      <c r="G234" s="9">
        <v>27524</v>
      </c>
      <c r="H234" s="9">
        <v>37742</v>
      </c>
      <c r="I234" s="9">
        <v>37742</v>
      </c>
      <c r="J234" s="31">
        <v>69120</v>
      </c>
      <c r="K234" s="8">
        <v>3</v>
      </c>
      <c r="L234" s="28">
        <v>0.08</v>
      </c>
      <c r="M234" s="8">
        <f t="shared" si="8"/>
        <v>312</v>
      </c>
    </row>
    <row r="235" spans="1:13" x14ac:dyDescent="0.25">
      <c r="A235" s="8">
        <v>234</v>
      </c>
      <c r="B235" s="7" t="s">
        <v>1529</v>
      </c>
      <c r="C235" s="7" t="s">
        <v>1228</v>
      </c>
      <c r="D235" s="8" t="s">
        <v>799</v>
      </c>
      <c r="E235" s="7" t="s">
        <v>213</v>
      </c>
      <c r="F235" s="7" t="s">
        <v>1196</v>
      </c>
      <c r="G235" s="9">
        <v>28208</v>
      </c>
      <c r="H235" s="9">
        <v>37730</v>
      </c>
      <c r="I235" s="9"/>
      <c r="J235" s="31">
        <v>10670.4</v>
      </c>
      <c r="K235" s="8">
        <v>1</v>
      </c>
      <c r="L235" s="28">
        <v>0</v>
      </c>
      <c r="M235" s="8">
        <f t="shared" si="8"/>
        <v>741</v>
      </c>
    </row>
    <row r="236" spans="1:13" x14ac:dyDescent="0.25">
      <c r="A236" s="8">
        <v>235</v>
      </c>
      <c r="B236" s="7" t="s">
        <v>1530</v>
      </c>
      <c r="C236" s="7" t="s">
        <v>1228</v>
      </c>
      <c r="D236" s="8" t="s">
        <v>799</v>
      </c>
      <c r="E236" s="7" t="s">
        <v>213</v>
      </c>
      <c r="F236" s="7" t="s">
        <v>1196</v>
      </c>
      <c r="G236" s="9">
        <v>29300</v>
      </c>
      <c r="H236" s="9">
        <v>38809</v>
      </c>
      <c r="I236" s="9">
        <v>41198</v>
      </c>
      <c r="J236" s="31">
        <v>91900.800000000003</v>
      </c>
      <c r="K236" s="8">
        <v>1</v>
      </c>
      <c r="L236" s="28">
        <v>0</v>
      </c>
      <c r="M236" s="8">
        <f t="shared" si="8"/>
        <v>107</v>
      </c>
    </row>
    <row r="237" spans="1:13" x14ac:dyDescent="0.25">
      <c r="A237" s="8">
        <v>236</v>
      </c>
      <c r="B237" s="7" t="s">
        <v>1531</v>
      </c>
      <c r="C237" s="7" t="s">
        <v>796</v>
      </c>
      <c r="D237" s="8" t="s">
        <v>799</v>
      </c>
      <c r="E237" s="7" t="s">
        <v>213</v>
      </c>
      <c r="F237" s="7" t="s">
        <v>1197</v>
      </c>
      <c r="G237" s="9">
        <v>28735</v>
      </c>
      <c r="H237" s="9">
        <v>38821</v>
      </c>
      <c r="I237" s="9">
        <v>40242</v>
      </c>
      <c r="J237" s="31">
        <v>78864</v>
      </c>
      <c r="K237" s="8">
        <v>1</v>
      </c>
      <c r="L237" s="28">
        <v>0</v>
      </c>
      <c r="M237" s="8">
        <f t="shared" si="8"/>
        <v>214</v>
      </c>
    </row>
    <row r="238" spans="1:13" x14ac:dyDescent="0.25">
      <c r="A238" s="8">
        <v>237</v>
      </c>
      <c r="B238" s="7" t="s">
        <v>1532</v>
      </c>
      <c r="C238" s="7" t="s">
        <v>796</v>
      </c>
      <c r="D238" s="8" t="s">
        <v>799</v>
      </c>
      <c r="E238" s="7" t="s">
        <v>213</v>
      </c>
      <c r="F238" s="7" t="s">
        <v>1196</v>
      </c>
      <c r="G238" s="9">
        <v>26619</v>
      </c>
      <c r="H238" s="9">
        <v>38832</v>
      </c>
      <c r="I238" s="9">
        <v>41078</v>
      </c>
      <c r="J238" s="31">
        <v>35304</v>
      </c>
      <c r="K238" s="8">
        <v>5</v>
      </c>
      <c r="L238" s="28">
        <v>0.15</v>
      </c>
      <c r="M238" s="8">
        <f t="shared" si="8"/>
        <v>602</v>
      </c>
    </row>
    <row r="239" spans="1:13" x14ac:dyDescent="0.25">
      <c r="A239" s="8">
        <v>238</v>
      </c>
      <c r="B239" s="7" t="s">
        <v>1533</v>
      </c>
      <c r="C239" s="7" t="s">
        <v>1229</v>
      </c>
      <c r="D239" s="8" t="s">
        <v>799</v>
      </c>
      <c r="E239" s="7" t="s">
        <v>213</v>
      </c>
      <c r="F239" s="7" t="s">
        <v>1196</v>
      </c>
      <c r="G239" s="9">
        <v>29330</v>
      </c>
      <c r="H239" s="9">
        <v>39189</v>
      </c>
      <c r="I239" s="9"/>
      <c r="J239" s="31">
        <v>76620</v>
      </c>
      <c r="K239" s="8">
        <v>2</v>
      </c>
      <c r="L239" s="28">
        <v>0.04</v>
      </c>
      <c r="M239" s="8">
        <f t="shared" si="8"/>
        <v>233</v>
      </c>
    </row>
    <row r="240" spans="1:13" x14ac:dyDescent="0.25">
      <c r="A240" s="8">
        <v>239</v>
      </c>
      <c r="B240" s="7" t="s">
        <v>1534</v>
      </c>
      <c r="C240" s="7" t="s">
        <v>793</v>
      </c>
      <c r="D240" s="8" t="s">
        <v>799</v>
      </c>
      <c r="E240" s="7" t="s">
        <v>213</v>
      </c>
      <c r="F240" s="7" t="s">
        <v>1197</v>
      </c>
      <c r="G240" s="9">
        <v>32274</v>
      </c>
      <c r="H240" s="9">
        <v>39545</v>
      </c>
      <c r="I240" s="9"/>
      <c r="J240" s="31">
        <v>101004</v>
      </c>
      <c r="K240" s="8">
        <v>2</v>
      </c>
      <c r="L240" s="28">
        <v>0.04</v>
      </c>
      <c r="M240" s="8">
        <f t="shared" si="8"/>
        <v>44</v>
      </c>
    </row>
    <row r="241" spans="1:13" x14ac:dyDescent="0.25">
      <c r="A241" s="8">
        <v>240</v>
      </c>
      <c r="B241" s="7" t="s">
        <v>1535</v>
      </c>
      <c r="C241" s="7" t="s">
        <v>792</v>
      </c>
      <c r="D241" s="8" t="s">
        <v>799</v>
      </c>
      <c r="E241" s="7" t="s">
        <v>213</v>
      </c>
      <c r="F241" s="7" t="s">
        <v>1197</v>
      </c>
      <c r="G241" s="9">
        <v>27888</v>
      </c>
      <c r="H241" s="9">
        <v>40270</v>
      </c>
      <c r="I241" s="9"/>
      <c r="J241" s="31">
        <v>42360</v>
      </c>
      <c r="K241" s="8">
        <v>5</v>
      </c>
      <c r="L241" s="28">
        <v>0.15</v>
      </c>
      <c r="M241" s="8">
        <f t="shared" si="8"/>
        <v>539</v>
      </c>
    </row>
    <row r="242" spans="1:13" x14ac:dyDescent="0.25">
      <c r="A242" s="8">
        <v>241</v>
      </c>
      <c r="B242" s="7" t="s">
        <v>1536</v>
      </c>
      <c r="C242" s="7" t="s">
        <v>791</v>
      </c>
      <c r="D242" s="8" t="s">
        <v>799</v>
      </c>
      <c r="E242" s="7" t="s">
        <v>213</v>
      </c>
      <c r="F242" s="7" t="s">
        <v>1197</v>
      </c>
      <c r="G242" s="9">
        <v>29880</v>
      </c>
      <c r="H242" s="9">
        <v>40634</v>
      </c>
      <c r="I242" s="9">
        <v>40864</v>
      </c>
      <c r="J242" s="31">
        <v>56928</v>
      </c>
      <c r="K242" s="8">
        <v>3</v>
      </c>
      <c r="L242" s="28">
        <v>0.08</v>
      </c>
      <c r="M242" s="8">
        <f t="shared" si="8"/>
        <v>394</v>
      </c>
    </row>
    <row r="243" spans="1:13" x14ac:dyDescent="0.25">
      <c r="A243" s="8">
        <v>242</v>
      </c>
      <c r="B243" s="7" t="s">
        <v>1537</v>
      </c>
      <c r="C243" s="7" t="s">
        <v>796</v>
      </c>
      <c r="D243" s="8" t="s">
        <v>799</v>
      </c>
      <c r="E243" s="7" t="s">
        <v>213</v>
      </c>
      <c r="F243" s="7" t="s">
        <v>1196</v>
      </c>
      <c r="G243" s="9">
        <v>32387</v>
      </c>
      <c r="H243" s="9">
        <v>41056</v>
      </c>
      <c r="I243" s="9">
        <v>41185</v>
      </c>
      <c r="J243" s="31">
        <v>26812.799999999999</v>
      </c>
      <c r="K243" s="8">
        <v>4</v>
      </c>
      <c r="L243" s="28">
        <v>0.12</v>
      </c>
      <c r="M243" s="8">
        <f t="shared" si="8"/>
        <v>685</v>
      </c>
    </row>
    <row r="244" spans="1:13" x14ac:dyDescent="0.25">
      <c r="A244" s="8">
        <v>243</v>
      </c>
      <c r="B244" s="7" t="s">
        <v>1538</v>
      </c>
      <c r="C244" s="7" t="s">
        <v>1230</v>
      </c>
      <c r="D244" s="8" t="s">
        <v>799</v>
      </c>
      <c r="E244" s="7" t="s">
        <v>213</v>
      </c>
      <c r="F244" s="7" t="s">
        <v>1197</v>
      </c>
      <c r="G244" s="9">
        <v>27600</v>
      </c>
      <c r="H244" s="9">
        <v>40043</v>
      </c>
      <c r="I244" s="9">
        <v>40043</v>
      </c>
      <c r="J244" s="31">
        <v>97212</v>
      </c>
      <c r="K244" s="8">
        <v>4</v>
      </c>
      <c r="L244" s="28">
        <v>0.12</v>
      </c>
      <c r="M244" s="8">
        <f t="shared" si="8"/>
        <v>63</v>
      </c>
    </row>
    <row r="245" spans="1:13" x14ac:dyDescent="0.25">
      <c r="A245" s="8">
        <v>244</v>
      </c>
      <c r="B245" s="7" t="s">
        <v>1539</v>
      </c>
      <c r="C245" s="7" t="s">
        <v>1228</v>
      </c>
      <c r="D245" s="8" t="s">
        <v>799</v>
      </c>
      <c r="E245" s="7" t="s">
        <v>213</v>
      </c>
      <c r="F245" s="7" t="s">
        <v>1197</v>
      </c>
      <c r="G245" s="9">
        <v>28358</v>
      </c>
      <c r="H245" s="9">
        <v>40301</v>
      </c>
      <c r="I245" s="9">
        <v>40919</v>
      </c>
      <c r="J245" s="31">
        <v>53124</v>
      </c>
      <c r="K245" s="8">
        <v>2</v>
      </c>
      <c r="L245" s="28">
        <v>0.04</v>
      </c>
      <c r="M245" s="8">
        <f t="shared" si="8"/>
        <v>451</v>
      </c>
    </row>
    <row r="246" spans="1:13" x14ac:dyDescent="0.25">
      <c r="A246" s="8">
        <v>245</v>
      </c>
      <c r="B246" s="7" t="s">
        <v>1540</v>
      </c>
      <c r="C246" s="7" t="s">
        <v>1230</v>
      </c>
      <c r="D246" s="8" t="s">
        <v>799</v>
      </c>
      <c r="E246" s="7" t="s">
        <v>213</v>
      </c>
      <c r="F246" s="7" t="s">
        <v>1197</v>
      </c>
      <c r="G246" s="9">
        <v>32503</v>
      </c>
      <c r="H246" s="9">
        <v>40302</v>
      </c>
      <c r="I246" s="9"/>
      <c r="J246" s="31">
        <v>55542</v>
      </c>
      <c r="K246" s="8">
        <v>5</v>
      </c>
      <c r="L246" s="28">
        <v>0.15</v>
      </c>
      <c r="M246" s="8">
        <f t="shared" si="8"/>
        <v>416</v>
      </c>
    </row>
    <row r="247" spans="1:13" x14ac:dyDescent="0.25">
      <c r="A247" s="8">
        <v>246</v>
      </c>
      <c r="B247" s="7" t="s">
        <v>1541</v>
      </c>
      <c r="C247" s="7" t="s">
        <v>1231</v>
      </c>
      <c r="D247" s="8" t="s">
        <v>799</v>
      </c>
      <c r="E247" s="7" t="s">
        <v>213</v>
      </c>
      <c r="F247" s="7" t="s">
        <v>1197</v>
      </c>
      <c r="G247" s="9">
        <v>28314</v>
      </c>
      <c r="H247" s="9">
        <v>40312</v>
      </c>
      <c r="I247" s="9"/>
      <c r="J247" s="31">
        <v>88140</v>
      </c>
      <c r="K247" s="8">
        <v>3</v>
      </c>
      <c r="L247" s="28">
        <v>0.08</v>
      </c>
      <c r="M247" s="8">
        <f t="shared" si="8"/>
        <v>134</v>
      </c>
    </row>
    <row r="248" spans="1:13" x14ac:dyDescent="0.25">
      <c r="A248" s="8">
        <v>247</v>
      </c>
      <c r="B248" s="7" t="s">
        <v>1542</v>
      </c>
      <c r="C248" s="7" t="s">
        <v>793</v>
      </c>
      <c r="D248" s="8" t="s">
        <v>799</v>
      </c>
      <c r="E248" s="7" t="s">
        <v>213</v>
      </c>
      <c r="F248" s="7" t="s">
        <v>1197</v>
      </c>
      <c r="G248" s="9">
        <v>29021</v>
      </c>
      <c r="H248" s="9">
        <v>38461</v>
      </c>
      <c r="I248" s="9">
        <v>38461</v>
      </c>
      <c r="J248" s="31">
        <v>92292</v>
      </c>
      <c r="K248" s="8">
        <v>1</v>
      </c>
      <c r="L248" s="28">
        <v>0</v>
      </c>
      <c r="M248" s="8">
        <f t="shared" si="8"/>
        <v>103</v>
      </c>
    </row>
    <row r="249" spans="1:13" x14ac:dyDescent="0.25">
      <c r="A249" s="8">
        <v>248</v>
      </c>
      <c r="B249" s="7" t="s">
        <v>1543</v>
      </c>
      <c r="C249" s="7" t="s">
        <v>1229</v>
      </c>
      <c r="D249" s="8" t="s">
        <v>799</v>
      </c>
      <c r="E249" s="7" t="s">
        <v>213</v>
      </c>
      <c r="F249" s="7" t="s">
        <v>1197</v>
      </c>
      <c r="G249" s="9">
        <v>25417</v>
      </c>
      <c r="H249" s="9">
        <v>35932</v>
      </c>
      <c r="I249" s="9">
        <v>37137</v>
      </c>
      <c r="J249" s="31">
        <v>107688</v>
      </c>
      <c r="K249" s="8">
        <v>5</v>
      </c>
      <c r="L249" s="28">
        <v>0.15</v>
      </c>
      <c r="M249" s="8">
        <f t="shared" si="8"/>
        <v>2</v>
      </c>
    </row>
    <row r="250" spans="1:13" x14ac:dyDescent="0.25">
      <c r="A250" s="8">
        <v>249</v>
      </c>
      <c r="B250" s="7" t="s">
        <v>1544</v>
      </c>
      <c r="C250" s="7" t="s">
        <v>1229</v>
      </c>
      <c r="D250" s="8" t="s">
        <v>799</v>
      </c>
      <c r="E250" s="7" t="s">
        <v>213</v>
      </c>
      <c r="F250" s="7" t="s">
        <v>1196</v>
      </c>
      <c r="G250" s="9">
        <v>27374</v>
      </c>
      <c r="H250" s="9">
        <v>35938</v>
      </c>
      <c r="I250" s="9">
        <v>40291</v>
      </c>
      <c r="J250" s="31">
        <v>66540</v>
      </c>
      <c r="K250" s="8">
        <v>5</v>
      </c>
      <c r="L250" s="28">
        <v>0.15</v>
      </c>
      <c r="M250" s="8">
        <f t="shared" si="8"/>
        <v>325</v>
      </c>
    </row>
    <row r="251" spans="1:13" x14ac:dyDescent="0.25">
      <c r="A251" s="8">
        <v>250</v>
      </c>
      <c r="B251" s="7" t="s">
        <v>1545</v>
      </c>
      <c r="C251" s="7" t="s">
        <v>1229</v>
      </c>
      <c r="D251" s="8" t="s">
        <v>799</v>
      </c>
      <c r="E251" s="7" t="s">
        <v>213</v>
      </c>
      <c r="F251" s="7" t="s">
        <v>1197</v>
      </c>
      <c r="G251" s="9">
        <v>28313</v>
      </c>
      <c r="H251" s="9">
        <v>36283</v>
      </c>
      <c r="I251" s="9"/>
      <c r="J251" s="31">
        <v>30156</v>
      </c>
      <c r="K251" s="8">
        <v>5</v>
      </c>
      <c r="L251" s="28">
        <v>0.15</v>
      </c>
      <c r="M251" s="8">
        <f t="shared" si="8"/>
        <v>646</v>
      </c>
    </row>
    <row r="252" spans="1:13" x14ac:dyDescent="0.25">
      <c r="A252" s="8">
        <v>251</v>
      </c>
      <c r="B252" s="7" t="s">
        <v>1546</v>
      </c>
      <c r="C252" s="7" t="s">
        <v>1228</v>
      </c>
      <c r="D252" s="8" t="s">
        <v>799</v>
      </c>
      <c r="E252" s="7" t="s">
        <v>213</v>
      </c>
      <c r="F252" s="7" t="s">
        <v>1196</v>
      </c>
      <c r="G252" s="9">
        <v>24502</v>
      </c>
      <c r="H252" s="9">
        <v>36305</v>
      </c>
      <c r="I252" s="9"/>
      <c r="J252" s="31">
        <v>11308.8</v>
      </c>
      <c r="K252" s="8">
        <v>4</v>
      </c>
      <c r="L252" s="28">
        <v>0.12</v>
      </c>
      <c r="M252" s="8">
        <f t="shared" si="8"/>
        <v>738</v>
      </c>
    </row>
    <row r="253" spans="1:13" x14ac:dyDescent="0.25">
      <c r="A253" s="8">
        <v>252</v>
      </c>
      <c r="B253" s="7" t="s">
        <v>1547</v>
      </c>
      <c r="C253" s="7" t="s">
        <v>1229</v>
      </c>
      <c r="D253" s="8" t="s">
        <v>799</v>
      </c>
      <c r="E253" s="7" t="s">
        <v>213</v>
      </c>
      <c r="F253" s="7" t="s">
        <v>1197</v>
      </c>
      <c r="G253" s="9">
        <v>25946</v>
      </c>
      <c r="H253" s="9">
        <v>37394</v>
      </c>
      <c r="I253" s="9"/>
      <c r="J253" s="31">
        <v>34764</v>
      </c>
      <c r="K253" s="8">
        <v>3</v>
      </c>
      <c r="L253" s="28">
        <v>0.08</v>
      </c>
      <c r="M253" s="8">
        <f t="shared" si="8"/>
        <v>611</v>
      </c>
    </row>
    <row r="254" spans="1:13" x14ac:dyDescent="0.25">
      <c r="A254" s="8">
        <v>253</v>
      </c>
      <c r="B254" s="7" t="s">
        <v>1548</v>
      </c>
      <c r="C254" s="7" t="s">
        <v>795</v>
      </c>
      <c r="D254" s="8" t="s">
        <v>799</v>
      </c>
      <c r="E254" s="7" t="s">
        <v>213</v>
      </c>
      <c r="F254" s="7" t="s">
        <v>1196</v>
      </c>
      <c r="G254" s="13">
        <v>30736</v>
      </c>
      <c r="H254" s="13">
        <v>40680</v>
      </c>
      <c r="I254" s="9"/>
      <c r="J254" s="31">
        <v>68532</v>
      </c>
      <c r="K254" s="8">
        <v>3</v>
      </c>
      <c r="L254" s="28">
        <v>0.08</v>
      </c>
      <c r="M254" s="8">
        <f t="shared" si="8"/>
        <v>317</v>
      </c>
    </row>
    <row r="255" spans="1:13" x14ac:dyDescent="0.25">
      <c r="A255" s="8">
        <v>254</v>
      </c>
      <c r="B255" s="7" t="s">
        <v>1549</v>
      </c>
      <c r="C255" s="7" t="s">
        <v>795</v>
      </c>
      <c r="D255" s="8" t="s">
        <v>799</v>
      </c>
      <c r="E255" s="7" t="s">
        <v>213</v>
      </c>
      <c r="F255" s="7" t="s">
        <v>1196</v>
      </c>
      <c r="G255" s="9">
        <v>30261</v>
      </c>
      <c r="H255" s="9">
        <v>41079</v>
      </c>
      <c r="I255" s="9"/>
      <c r="J255" s="31">
        <v>38628</v>
      </c>
      <c r="K255" s="8">
        <v>3</v>
      </c>
      <c r="L255" s="28">
        <v>0.08</v>
      </c>
      <c r="M255" s="8">
        <f t="shared" si="8"/>
        <v>574</v>
      </c>
    </row>
    <row r="256" spans="1:13" x14ac:dyDescent="0.25">
      <c r="A256" s="8">
        <v>255</v>
      </c>
      <c r="B256" s="7" t="s">
        <v>1550</v>
      </c>
      <c r="C256" s="7" t="s">
        <v>794</v>
      </c>
      <c r="D256" s="8" t="s">
        <v>799</v>
      </c>
      <c r="E256" s="7" t="s">
        <v>213</v>
      </c>
      <c r="F256" s="7" t="s">
        <v>1196</v>
      </c>
      <c r="G256" s="9">
        <v>25799</v>
      </c>
      <c r="H256" s="9">
        <v>39262</v>
      </c>
      <c r="I256" s="9"/>
      <c r="J256" s="31">
        <v>54924</v>
      </c>
      <c r="K256" s="8">
        <v>5</v>
      </c>
      <c r="L256" s="28">
        <v>0.15</v>
      </c>
      <c r="M256" s="8">
        <f t="shared" si="8"/>
        <v>426</v>
      </c>
    </row>
    <row r="257" spans="1:13" x14ac:dyDescent="0.25">
      <c r="A257" s="8">
        <v>256</v>
      </c>
      <c r="B257" s="7" t="s">
        <v>1551</v>
      </c>
      <c r="C257" s="7" t="s">
        <v>1231</v>
      </c>
      <c r="D257" s="8" t="s">
        <v>799</v>
      </c>
      <c r="E257" s="7" t="s">
        <v>213</v>
      </c>
      <c r="F257" s="7" t="s">
        <v>1196</v>
      </c>
      <c r="G257" s="9">
        <v>27020</v>
      </c>
      <c r="H257" s="9">
        <v>38876</v>
      </c>
      <c r="I257" s="9"/>
      <c r="J257" s="31">
        <v>72336</v>
      </c>
      <c r="K257" s="8">
        <v>1</v>
      </c>
      <c r="L257" s="28">
        <v>0</v>
      </c>
      <c r="M257" s="8">
        <f t="shared" si="8"/>
        <v>287</v>
      </c>
    </row>
    <row r="258" spans="1:13" x14ac:dyDescent="0.25">
      <c r="A258" s="8">
        <v>257</v>
      </c>
      <c r="B258" s="7" t="s">
        <v>1552</v>
      </c>
      <c r="C258" s="7" t="s">
        <v>794</v>
      </c>
      <c r="D258" s="8" t="s">
        <v>799</v>
      </c>
      <c r="E258" s="7" t="s">
        <v>213</v>
      </c>
      <c r="F258" s="7" t="s">
        <v>1196</v>
      </c>
      <c r="G258" s="9">
        <v>21989</v>
      </c>
      <c r="H258" s="9">
        <v>38878</v>
      </c>
      <c r="I258" s="9"/>
      <c r="J258" s="31">
        <v>73380</v>
      </c>
      <c r="K258" s="8">
        <v>2</v>
      </c>
      <c r="L258" s="28">
        <v>0.04</v>
      </c>
      <c r="M258" s="8">
        <f t="shared" si="8"/>
        <v>274</v>
      </c>
    </row>
    <row r="259" spans="1:13" x14ac:dyDescent="0.25">
      <c r="A259" s="8">
        <v>258</v>
      </c>
      <c r="B259" s="7" t="s">
        <v>1553</v>
      </c>
      <c r="C259" s="7" t="s">
        <v>795</v>
      </c>
      <c r="D259" s="8" t="s">
        <v>799</v>
      </c>
      <c r="E259" s="7" t="s">
        <v>213</v>
      </c>
      <c r="F259" s="7" t="s">
        <v>1196</v>
      </c>
      <c r="G259" s="9">
        <v>23811</v>
      </c>
      <c r="H259" s="9">
        <v>35972</v>
      </c>
      <c r="I259" s="9"/>
      <c r="J259" s="31">
        <v>86052</v>
      </c>
      <c r="K259" s="8">
        <v>5</v>
      </c>
      <c r="L259" s="28">
        <v>0.15</v>
      </c>
      <c r="M259" s="8">
        <f t="shared" ref="M259:M322" si="9">RANK($J259,$J:$J,0)</f>
        <v>154</v>
      </c>
    </row>
    <row r="260" spans="1:13" x14ac:dyDescent="0.25">
      <c r="A260" s="8">
        <v>259</v>
      </c>
      <c r="B260" s="7" t="s">
        <v>1554</v>
      </c>
      <c r="C260" s="7" t="s">
        <v>796</v>
      </c>
      <c r="D260" s="8" t="s">
        <v>799</v>
      </c>
      <c r="E260" s="7" t="s">
        <v>213</v>
      </c>
      <c r="F260" s="7" t="s">
        <v>1196</v>
      </c>
      <c r="G260" s="9">
        <v>27876</v>
      </c>
      <c r="H260" s="9">
        <v>36318</v>
      </c>
      <c r="I260" s="9">
        <v>38388</v>
      </c>
      <c r="J260" s="31">
        <v>82500</v>
      </c>
      <c r="K260" s="8">
        <v>1</v>
      </c>
      <c r="L260" s="28">
        <v>0</v>
      </c>
      <c r="M260" s="8">
        <f t="shared" si="9"/>
        <v>184</v>
      </c>
    </row>
    <row r="261" spans="1:13" x14ac:dyDescent="0.25">
      <c r="A261" s="8">
        <v>260</v>
      </c>
      <c r="B261" s="7" t="s">
        <v>1555</v>
      </c>
      <c r="C261" s="7" t="s">
        <v>793</v>
      </c>
      <c r="D261" s="8" t="s">
        <v>799</v>
      </c>
      <c r="E261" s="7" t="s">
        <v>213</v>
      </c>
      <c r="F261" s="7" t="s">
        <v>1196</v>
      </c>
      <c r="G261" s="9">
        <v>27095</v>
      </c>
      <c r="H261" s="9">
        <v>36332</v>
      </c>
      <c r="I261" s="9"/>
      <c r="J261" s="31">
        <v>45312</v>
      </c>
      <c r="K261" s="8">
        <v>2</v>
      </c>
      <c r="L261" s="28">
        <v>0.04</v>
      </c>
      <c r="M261" s="8">
        <f t="shared" si="9"/>
        <v>514</v>
      </c>
    </row>
    <row r="262" spans="1:13" x14ac:dyDescent="0.25">
      <c r="A262" s="8">
        <v>261</v>
      </c>
      <c r="B262" s="7" t="s">
        <v>1556</v>
      </c>
      <c r="C262" s="7" t="s">
        <v>794</v>
      </c>
      <c r="D262" s="8" t="s">
        <v>799</v>
      </c>
      <c r="E262" s="7" t="s">
        <v>213</v>
      </c>
      <c r="F262" s="7" t="s">
        <v>1196</v>
      </c>
      <c r="G262" s="9">
        <v>27460</v>
      </c>
      <c r="H262" s="9">
        <v>36698</v>
      </c>
      <c r="I262" s="9"/>
      <c r="J262" s="31">
        <v>28380</v>
      </c>
      <c r="K262" s="8">
        <v>1</v>
      </c>
      <c r="L262" s="28">
        <v>0</v>
      </c>
      <c r="M262" s="8">
        <f t="shared" si="9"/>
        <v>662</v>
      </c>
    </row>
    <row r="263" spans="1:13" x14ac:dyDescent="0.25">
      <c r="A263" s="8">
        <v>262</v>
      </c>
      <c r="B263" s="7" t="s">
        <v>1557</v>
      </c>
      <c r="C263" s="7" t="s">
        <v>792</v>
      </c>
      <c r="D263" s="8" t="s">
        <v>799</v>
      </c>
      <c r="E263" s="7" t="s">
        <v>213</v>
      </c>
      <c r="F263" s="7" t="s">
        <v>1197</v>
      </c>
      <c r="G263" s="9">
        <v>26706</v>
      </c>
      <c r="H263" s="9">
        <v>36704</v>
      </c>
      <c r="I263" s="9"/>
      <c r="J263" s="31">
        <v>69312</v>
      </c>
      <c r="K263" s="8">
        <v>3</v>
      </c>
      <c r="L263" s="28">
        <v>0.08</v>
      </c>
      <c r="M263" s="8">
        <f t="shared" si="9"/>
        <v>310</v>
      </c>
    </row>
    <row r="264" spans="1:13" x14ac:dyDescent="0.25">
      <c r="A264" s="8">
        <v>263</v>
      </c>
      <c r="B264" s="7" t="s">
        <v>1558</v>
      </c>
      <c r="C264" s="7" t="s">
        <v>794</v>
      </c>
      <c r="D264" s="8" t="s">
        <v>799</v>
      </c>
      <c r="E264" s="7" t="s">
        <v>213</v>
      </c>
      <c r="F264" s="7" t="s">
        <v>1197</v>
      </c>
      <c r="G264" s="9">
        <v>24832</v>
      </c>
      <c r="H264" s="9">
        <v>36707</v>
      </c>
      <c r="I264" s="9"/>
      <c r="J264" s="31">
        <v>46644</v>
      </c>
      <c r="K264" s="8">
        <v>2</v>
      </c>
      <c r="L264" s="28">
        <v>0.04</v>
      </c>
      <c r="M264" s="8">
        <f t="shared" si="9"/>
        <v>506</v>
      </c>
    </row>
    <row r="265" spans="1:13" x14ac:dyDescent="0.25">
      <c r="A265" s="8">
        <v>264</v>
      </c>
      <c r="B265" s="7" t="s">
        <v>1559</v>
      </c>
      <c r="C265" s="7" t="s">
        <v>796</v>
      </c>
      <c r="D265" s="8" t="s">
        <v>799</v>
      </c>
      <c r="E265" s="7" t="s">
        <v>213</v>
      </c>
      <c r="F265" s="7" t="s">
        <v>1196</v>
      </c>
      <c r="G265" s="9">
        <v>28685</v>
      </c>
      <c r="H265" s="9">
        <v>37068</v>
      </c>
      <c r="I265" s="9"/>
      <c r="J265" s="31">
        <v>79212</v>
      </c>
      <c r="K265" s="8">
        <v>5</v>
      </c>
      <c r="L265" s="28">
        <v>0.15</v>
      </c>
      <c r="M265" s="8">
        <f t="shared" si="9"/>
        <v>210</v>
      </c>
    </row>
    <row r="266" spans="1:13" x14ac:dyDescent="0.25">
      <c r="A266" s="8">
        <v>265</v>
      </c>
      <c r="B266" s="7" t="s">
        <v>1560</v>
      </c>
      <c r="C266" s="7" t="s">
        <v>791</v>
      </c>
      <c r="D266" s="8" t="s">
        <v>799</v>
      </c>
      <c r="E266" s="7" t="s">
        <v>213</v>
      </c>
      <c r="F266" s="7" t="s">
        <v>1196</v>
      </c>
      <c r="G266" s="9">
        <v>27947</v>
      </c>
      <c r="H266" s="9">
        <v>37436</v>
      </c>
      <c r="I266" s="9"/>
      <c r="J266" s="31">
        <v>76956</v>
      </c>
      <c r="K266" s="8">
        <v>1</v>
      </c>
      <c r="L266" s="28">
        <v>0</v>
      </c>
      <c r="M266" s="8">
        <f t="shared" si="9"/>
        <v>231</v>
      </c>
    </row>
    <row r="267" spans="1:13" x14ac:dyDescent="0.25">
      <c r="A267" s="8">
        <v>266</v>
      </c>
      <c r="B267" s="7" t="s">
        <v>1561</v>
      </c>
      <c r="C267" s="7" t="s">
        <v>792</v>
      </c>
      <c r="D267" s="8" t="s">
        <v>799</v>
      </c>
      <c r="E267" s="7" t="s">
        <v>213</v>
      </c>
      <c r="F267" s="7" t="s">
        <v>1197</v>
      </c>
      <c r="G267" s="9">
        <v>29954</v>
      </c>
      <c r="H267" s="9">
        <v>38146</v>
      </c>
      <c r="I267" s="9"/>
      <c r="J267" s="31">
        <v>56808</v>
      </c>
      <c r="K267" s="8">
        <v>2</v>
      </c>
      <c r="L267" s="28">
        <v>0.04</v>
      </c>
      <c r="M267" s="8">
        <f t="shared" si="9"/>
        <v>397</v>
      </c>
    </row>
    <row r="268" spans="1:13" x14ac:dyDescent="0.25">
      <c r="A268" s="8">
        <v>267</v>
      </c>
      <c r="B268" s="7" t="s">
        <v>1562</v>
      </c>
      <c r="C268" s="7" t="s">
        <v>1231</v>
      </c>
      <c r="D268" s="8" t="s">
        <v>799</v>
      </c>
      <c r="E268" s="7" t="s">
        <v>213</v>
      </c>
      <c r="F268" s="7" t="s">
        <v>1196</v>
      </c>
      <c r="G268" s="9">
        <v>29296</v>
      </c>
      <c r="H268" s="9">
        <v>39603</v>
      </c>
      <c r="I268" s="9">
        <v>40879</v>
      </c>
      <c r="J268" s="31">
        <v>49128</v>
      </c>
      <c r="K268" s="8">
        <v>2</v>
      </c>
      <c r="L268" s="28">
        <v>0.04</v>
      </c>
      <c r="M268" s="8">
        <f t="shared" si="9"/>
        <v>481</v>
      </c>
    </row>
    <row r="269" spans="1:13" x14ac:dyDescent="0.25">
      <c r="A269" s="8">
        <v>268</v>
      </c>
      <c r="B269" s="7" t="s">
        <v>1563</v>
      </c>
      <c r="C269" s="7" t="s">
        <v>795</v>
      </c>
      <c r="D269" s="8" t="s">
        <v>799</v>
      </c>
      <c r="E269" s="7" t="s">
        <v>213</v>
      </c>
      <c r="F269" s="7" t="s">
        <v>1196</v>
      </c>
      <c r="G269" s="9">
        <v>27492</v>
      </c>
      <c r="H269" s="9">
        <v>38874</v>
      </c>
      <c r="I269" s="9"/>
      <c r="J269" s="31">
        <v>71196</v>
      </c>
      <c r="K269" s="8">
        <v>4</v>
      </c>
      <c r="L269" s="28">
        <v>0.12</v>
      </c>
      <c r="M269" s="8">
        <f t="shared" si="9"/>
        <v>296</v>
      </c>
    </row>
    <row r="270" spans="1:13" x14ac:dyDescent="0.25">
      <c r="A270" s="8">
        <v>269</v>
      </c>
      <c r="B270" s="7" t="s">
        <v>1564</v>
      </c>
      <c r="C270" s="7" t="s">
        <v>794</v>
      </c>
      <c r="D270" s="8" t="s">
        <v>799</v>
      </c>
      <c r="E270" s="7" t="s">
        <v>213</v>
      </c>
      <c r="F270" s="7" t="s">
        <v>1196</v>
      </c>
      <c r="G270" s="9">
        <v>29169</v>
      </c>
      <c r="H270" s="9">
        <v>39972</v>
      </c>
      <c r="I270" s="9"/>
      <c r="J270" s="31">
        <v>93804</v>
      </c>
      <c r="K270" s="8">
        <v>5</v>
      </c>
      <c r="L270" s="28">
        <v>0.15</v>
      </c>
      <c r="M270" s="8">
        <f t="shared" si="9"/>
        <v>89</v>
      </c>
    </row>
    <row r="271" spans="1:13" x14ac:dyDescent="0.25">
      <c r="A271" s="8">
        <v>270</v>
      </c>
      <c r="B271" s="7" t="s">
        <v>1565</v>
      </c>
      <c r="C271" s="7" t="s">
        <v>793</v>
      </c>
      <c r="D271" s="8" t="s">
        <v>799</v>
      </c>
      <c r="E271" s="7" t="s">
        <v>213</v>
      </c>
      <c r="F271" s="7" t="s">
        <v>1197</v>
      </c>
      <c r="G271" s="9">
        <v>32180</v>
      </c>
      <c r="H271" s="9">
        <v>39264</v>
      </c>
      <c r="I271" s="9"/>
      <c r="J271" s="31">
        <v>98376</v>
      </c>
      <c r="K271" s="8">
        <v>2</v>
      </c>
      <c r="L271" s="28">
        <v>0.04</v>
      </c>
      <c r="M271" s="8">
        <f t="shared" si="9"/>
        <v>56</v>
      </c>
    </row>
    <row r="272" spans="1:13" x14ac:dyDescent="0.25">
      <c r="A272" s="8">
        <v>271</v>
      </c>
      <c r="B272" s="7" t="s">
        <v>1566</v>
      </c>
      <c r="C272" s="7" t="s">
        <v>796</v>
      </c>
      <c r="D272" s="8" t="s">
        <v>799</v>
      </c>
      <c r="E272" s="7" t="s">
        <v>213</v>
      </c>
      <c r="F272" s="7" t="s">
        <v>1197</v>
      </c>
      <c r="G272" s="9">
        <v>30638</v>
      </c>
      <c r="H272" s="9">
        <v>39276</v>
      </c>
      <c r="I272" s="9"/>
      <c r="J272" s="31">
        <v>22674</v>
      </c>
      <c r="K272" s="8">
        <v>4</v>
      </c>
      <c r="L272" s="28">
        <v>0.12</v>
      </c>
      <c r="M272" s="8">
        <f t="shared" si="9"/>
        <v>699</v>
      </c>
    </row>
    <row r="273" spans="1:13" x14ac:dyDescent="0.25">
      <c r="A273" s="8">
        <v>272</v>
      </c>
      <c r="B273" s="7" t="s">
        <v>1567</v>
      </c>
      <c r="C273" s="7" t="s">
        <v>1230</v>
      </c>
      <c r="D273" s="8" t="s">
        <v>799</v>
      </c>
      <c r="E273" s="7" t="s">
        <v>213</v>
      </c>
      <c r="F273" s="7" t="s">
        <v>1197</v>
      </c>
      <c r="G273" s="9">
        <v>30656</v>
      </c>
      <c r="H273" s="9">
        <v>39278</v>
      </c>
      <c r="I273" s="9"/>
      <c r="J273" s="31">
        <v>36499.199999999997</v>
      </c>
      <c r="K273" s="8">
        <v>1</v>
      </c>
      <c r="L273" s="28">
        <v>0</v>
      </c>
      <c r="M273" s="8">
        <f t="shared" si="9"/>
        <v>595</v>
      </c>
    </row>
    <row r="274" spans="1:13" x14ac:dyDescent="0.25">
      <c r="A274" s="8">
        <v>273</v>
      </c>
      <c r="B274" s="7" t="s">
        <v>1568</v>
      </c>
      <c r="C274" s="7" t="s">
        <v>796</v>
      </c>
      <c r="D274" s="8" t="s">
        <v>799</v>
      </c>
      <c r="E274" s="7" t="s">
        <v>213</v>
      </c>
      <c r="F274" s="7" t="s">
        <v>1196</v>
      </c>
      <c r="G274" s="9">
        <v>27226</v>
      </c>
      <c r="H274" s="9">
        <v>39655</v>
      </c>
      <c r="I274" s="9"/>
      <c r="J274" s="31">
        <v>41376</v>
      </c>
      <c r="K274" s="8">
        <v>3</v>
      </c>
      <c r="L274" s="28">
        <v>0.08</v>
      </c>
      <c r="M274" s="8">
        <f t="shared" si="9"/>
        <v>549</v>
      </c>
    </row>
    <row r="275" spans="1:13" x14ac:dyDescent="0.25">
      <c r="A275" s="8">
        <v>274</v>
      </c>
      <c r="B275" s="7" t="s">
        <v>1569</v>
      </c>
      <c r="C275" s="7" t="s">
        <v>791</v>
      </c>
      <c r="D275" s="8" t="s">
        <v>799</v>
      </c>
      <c r="E275" s="7" t="s">
        <v>213</v>
      </c>
      <c r="F275" s="7" t="s">
        <v>1196</v>
      </c>
      <c r="G275" s="9">
        <v>26019</v>
      </c>
      <c r="H275" s="9">
        <v>39264</v>
      </c>
      <c r="I275" s="9"/>
      <c r="J275" s="31">
        <v>75684</v>
      </c>
      <c r="K275" s="8">
        <v>1</v>
      </c>
      <c r="L275" s="28">
        <v>0</v>
      </c>
      <c r="M275" s="8">
        <f t="shared" si="9"/>
        <v>247</v>
      </c>
    </row>
    <row r="276" spans="1:13" x14ac:dyDescent="0.25">
      <c r="A276" s="8">
        <v>275</v>
      </c>
      <c r="B276" s="7" t="s">
        <v>1570</v>
      </c>
      <c r="C276" s="7" t="s">
        <v>1231</v>
      </c>
      <c r="D276" s="8" t="s">
        <v>799</v>
      </c>
      <c r="E276" s="7" t="s">
        <v>213</v>
      </c>
      <c r="F276" s="7" t="s">
        <v>1196</v>
      </c>
      <c r="G276" s="9">
        <v>27333</v>
      </c>
      <c r="H276" s="9">
        <v>35982</v>
      </c>
      <c r="I276" s="9"/>
      <c r="J276" s="31">
        <v>10684.8</v>
      </c>
      <c r="K276" s="8">
        <v>3</v>
      </c>
      <c r="L276" s="28">
        <v>0.08</v>
      </c>
      <c r="M276" s="8">
        <f t="shared" si="9"/>
        <v>740</v>
      </c>
    </row>
    <row r="277" spans="1:13" x14ac:dyDescent="0.25">
      <c r="A277" s="8">
        <v>276</v>
      </c>
      <c r="B277" s="7" t="s">
        <v>1571</v>
      </c>
      <c r="C277" s="7" t="s">
        <v>793</v>
      </c>
      <c r="D277" s="8" t="s">
        <v>799</v>
      </c>
      <c r="E277" s="7" t="s">
        <v>213</v>
      </c>
      <c r="F277" s="7" t="s">
        <v>1196</v>
      </c>
      <c r="G277" s="9">
        <v>28588</v>
      </c>
      <c r="H277" s="9">
        <v>35992</v>
      </c>
      <c r="I277" s="9"/>
      <c r="J277" s="31">
        <v>81912</v>
      </c>
      <c r="K277" s="8">
        <v>5</v>
      </c>
      <c r="L277" s="28">
        <v>0.15</v>
      </c>
      <c r="M277" s="8">
        <f t="shared" si="9"/>
        <v>191</v>
      </c>
    </row>
    <row r="278" spans="1:13" x14ac:dyDescent="0.25">
      <c r="A278" s="8">
        <v>277</v>
      </c>
      <c r="B278" s="7" t="s">
        <v>1572</v>
      </c>
      <c r="C278" s="7" t="s">
        <v>794</v>
      </c>
      <c r="D278" s="8" t="s">
        <v>799</v>
      </c>
      <c r="E278" s="7" t="s">
        <v>213</v>
      </c>
      <c r="F278" s="7" t="s">
        <v>1197</v>
      </c>
      <c r="G278" s="9">
        <v>28187</v>
      </c>
      <c r="H278" s="9">
        <v>35996</v>
      </c>
      <c r="I278" s="9"/>
      <c r="J278" s="31">
        <v>48408</v>
      </c>
      <c r="K278" s="8">
        <v>2</v>
      </c>
      <c r="L278" s="28">
        <v>0.04</v>
      </c>
      <c r="M278" s="8">
        <f t="shared" si="9"/>
        <v>486</v>
      </c>
    </row>
    <row r="279" spans="1:13" x14ac:dyDescent="0.25">
      <c r="A279" s="8">
        <v>278</v>
      </c>
      <c r="B279" s="7" t="s">
        <v>1573</v>
      </c>
      <c r="C279" s="7" t="s">
        <v>793</v>
      </c>
      <c r="D279" s="8" t="s">
        <v>799</v>
      </c>
      <c r="E279" s="7" t="s">
        <v>213</v>
      </c>
      <c r="F279" s="7" t="s">
        <v>1196</v>
      </c>
      <c r="G279" s="9">
        <v>29396</v>
      </c>
      <c r="H279" s="9">
        <v>35997</v>
      </c>
      <c r="I279" s="9"/>
      <c r="J279" s="31">
        <v>87024</v>
      </c>
      <c r="K279" s="8">
        <v>3</v>
      </c>
      <c r="L279" s="28">
        <v>0.08</v>
      </c>
      <c r="M279" s="8">
        <f t="shared" si="9"/>
        <v>145</v>
      </c>
    </row>
    <row r="280" spans="1:13" x14ac:dyDescent="0.25">
      <c r="A280" s="8">
        <v>279</v>
      </c>
      <c r="B280" s="7" t="s">
        <v>1574</v>
      </c>
      <c r="C280" s="7" t="s">
        <v>1231</v>
      </c>
      <c r="D280" s="8" t="s">
        <v>799</v>
      </c>
      <c r="E280" s="7" t="s">
        <v>213</v>
      </c>
      <c r="F280" s="7" t="s">
        <v>1197</v>
      </c>
      <c r="G280" s="9">
        <v>28640</v>
      </c>
      <c r="H280" s="9">
        <v>36350</v>
      </c>
      <c r="I280" s="9"/>
      <c r="J280" s="31">
        <v>32856</v>
      </c>
      <c r="K280" s="8">
        <v>3</v>
      </c>
      <c r="L280" s="28">
        <v>0.08</v>
      </c>
      <c r="M280" s="8">
        <f t="shared" si="9"/>
        <v>624</v>
      </c>
    </row>
    <row r="281" spans="1:13" x14ac:dyDescent="0.25">
      <c r="A281" s="8">
        <v>280</v>
      </c>
      <c r="B281" s="7" t="s">
        <v>1575</v>
      </c>
      <c r="C281" s="7" t="s">
        <v>796</v>
      </c>
      <c r="D281" s="8" t="s">
        <v>799</v>
      </c>
      <c r="E281" s="7" t="s">
        <v>213</v>
      </c>
      <c r="F281" s="7" t="s">
        <v>1197</v>
      </c>
      <c r="G281" s="9">
        <v>28432</v>
      </c>
      <c r="H281" s="9">
        <v>36360</v>
      </c>
      <c r="I281" s="9">
        <v>37909</v>
      </c>
      <c r="J281" s="31">
        <v>13278</v>
      </c>
      <c r="K281" s="8">
        <v>1</v>
      </c>
      <c r="L281" s="28">
        <v>0</v>
      </c>
      <c r="M281" s="8">
        <f t="shared" si="9"/>
        <v>730</v>
      </c>
    </row>
    <row r="282" spans="1:13" x14ac:dyDescent="0.25">
      <c r="A282" s="8">
        <v>281</v>
      </c>
      <c r="B282" s="7" t="s">
        <v>1576</v>
      </c>
      <c r="C282" s="7" t="s">
        <v>794</v>
      </c>
      <c r="D282" s="8" t="s">
        <v>799</v>
      </c>
      <c r="E282" s="7" t="s">
        <v>213</v>
      </c>
      <c r="F282" s="7" t="s">
        <v>1196</v>
      </c>
      <c r="G282" s="9">
        <v>24666</v>
      </c>
      <c r="H282" s="9">
        <v>36718</v>
      </c>
      <c r="I282" s="9"/>
      <c r="J282" s="31">
        <v>107424</v>
      </c>
      <c r="K282" s="8">
        <v>5</v>
      </c>
      <c r="L282" s="28">
        <v>0.15</v>
      </c>
      <c r="M282" s="8">
        <f t="shared" si="9"/>
        <v>4</v>
      </c>
    </row>
    <row r="283" spans="1:13" x14ac:dyDescent="0.25">
      <c r="A283" s="8">
        <v>282</v>
      </c>
      <c r="B283" s="7" t="s">
        <v>1577</v>
      </c>
      <c r="C283" s="7" t="s">
        <v>1229</v>
      </c>
      <c r="D283" s="8" t="s">
        <v>799</v>
      </c>
      <c r="E283" s="7" t="s">
        <v>213</v>
      </c>
      <c r="F283" s="7" t="s">
        <v>1197</v>
      </c>
      <c r="G283" s="9">
        <v>23088</v>
      </c>
      <c r="H283" s="9">
        <v>36729</v>
      </c>
      <c r="I283" s="9"/>
      <c r="J283" s="31">
        <v>54504</v>
      </c>
      <c r="K283" s="8">
        <v>1</v>
      </c>
      <c r="L283" s="28">
        <v>0</v>
      </c>
      <c r="M283" s="8">
        <f t="shared" si="9"/>
        <v>433</v>
      </c>
    </row>
    <row r="284" spans="1:13" x14ac:dyDescent="0.25">
      <c r="A284" s="8">
        <v>283</v>
      </c>
      <c r="B284" s="7" t="s">
        <v>1578</v>
      </c>
      <c r="C284" s="7" t="s">
        <v>1230</v>
      </c>
      <c r="D284" s="8" t="s">
        <v>799</v>
      </c>
      <c r="E284" s="7" t="s">
        <v>213</v>
      </c>
      <c r="F284" s="7" t="s">
        <v>1196</v>
      </c>
      <c r="G284" s="9">
        <v>23236</v>
      </c>
      <c r="H284" s="9">
        <v>37820</v>
      </c>
      <c r="I284" s="9"/>
      <c r="J284" s="31">
        <v>90504</v>
      </c>
      <c r="K284" s="8">
        <v>1</v>
      </c>
      <c r="L284" s="28">
        <v>0</v>
      </c>
      <c r="M284" s="8">
        <f t="shared" si="9"/>
        <v>113</v>
      </c>
    </row>
    <row r="285" spans="1:13" x14ac:dyDescent="0.25">
      <c r="A285" s="8">
        <v>284</v>
      </c>
      <c r="B285" s="7" t="s">
        <v>1579</v>
      </c>
      <c r="C285" s="7" t="s">
        <v>793</v>
      </c>
      <c r="D285" s="8" t="s">
        <v>799</v>
      </c>
      <c r="E285" s="7" t="s">
        <v>213</v>
      </c>
      <c r="F285" s="7" t="s">
        <v>1196</v>
      </c>
      <c r="G285" s="9">
        <v>31357</v>
      </c>
      <c r="H285" s="9">
        <v>39633</v>
      </c>
      <c r="I285" s="9"/>
      <c r="J285" s="31">
        <v>47616</v>
      </c>
      <c r="K285" s="8">
        <v>1</v>
      </c>
      <c r="L285" s="28">
        <v>0</v>
      </c>
      <c r="M285" s="8">
        <f t="shared" si="9"/>
        <v>491</v>
      </c>
    </row>
    <row r="286" spans="1:13" x14ac:dyDescent="0.25">
      <c r="A286" s="8">
        <v>285</v>
      </c>
      <c r="B286" s="7" t="s">
        <v>1580</v>
      </c>
      <c r="C286" s="7" t="s">
        <v>1229</v>
      </c>
      <c r="D286" s="8" t="s">
        <v>799</v>
      </c>
      <c r="E286" s="7" t="s">
        <v>213</v>
      </c>
      <c r="F286" s="7" t="s">
        <v>1196</v>
      </c>
      <c r="G286" s="9">
        <v>30743</v>
      </c>
      <c r="H286" s="9">
        <v>38912</v>
      </c>
      <c r="I286" s="9"/>
      <c r="J286" s="31">
        <v>96396</v>
      </c>
      <c r="K286" s="8">
        <v>4</v>
      </c>
      <c r="L286" s="28">
        <v>0.12</v>
      </c>
      <c r="M286" s="8">
        <f t="shared" si="9"/>
        <v>67</v>
      </c>
    </row>
    <row r="287" spans="1:13" x14ac:dyDescent="0.25">
      <c r="A287" s="8">
        <v>286</v>
      </c>
      <c r="B287" s="7" t="s">
        <v>1581</v>
      </c>
      <c r="C287" s="7" t="s">
        <v>1231</v>
      </c>
      <c r="D287" s="8" t="s">
        <v>799</v>
      </c>
      <c r="E287" s="7" t="s">
        <v>213</v>
      </c>
      <c r="F287" s="7" t="s">
        <v>1197</v>
      </c>
      <c r="G287" s="9">
        <v>28052</v>
      </c>
      <c r="H287" s="9">
        <v>41124</v>
      </c>
      <c r="I287" s="9"/>
      <c r="J287" s="31">
        <v>59436</v>
      </c>
      <c r="K287" s="8">
        <v>2</v>
      </c>
      <c r="L287" s="28">
        <v>0.04</v>
      </c>
      <c r="M287" s="8">
        <f t="shared" si="9"/>
        <v>360</v>
      </c>
    </row>
    <row r="288" spans="1:13" x14ac:dyDescent="0.25">
      <c r="A288" s="8">
        <v>287</v>
      </c>
      <c r="B288" s="7" t="s">
        <v>1582</v>
      </c>
      <c r="C288" s="7" t="s">
        <v>1229</v>
      </c>
      <c r="D288" s="8" t="s">
        <v>799</v>
      </c>
      <c r="E288" s="7" t="s">
        <v>213</v>
      </c>
      <c r="F288" s="7" t="s">
        <v>1197</v>
      </c>
      <c r="G288" s="9">
        <v>28167</v>
      </c>
      <c r="H288" s="9">
        <v>36009</v>
      </c>
      <c r="I288" s="9"/>
      <c r="J288" s="31">
        <v>90144</v>
      </c>
      <c r="K288" s="8">
        <v>5</v>
      </c>
      <c r="L288" s="28">
        <v>0.15</v>
      </c>
      <c r="M288" s="8">
        <f t="shared" si="9"/>
        <v>117</v>
      </c>
    </row>
    <row r="289" spans="1:13" x14ac:dyDescent="0.25">
      <c r="A289" s="8">
        <v>288</v>
      </c>
      <c r="B289" s="7" t="s">
        <v>1583</v>
      </c>
      <c r="C289" s="7" t="s">
        <v>795</v>
      </c>
      <c r="D289" s="8" t="s">
        <v>799</v>
      </c>
      <c r="E289" s="7" t="s">
        <v>213</v>
      </c>
      <c r="F289" s="7" t="s">
        <v>1196</v>
      </c>
      <c r="G289" s="9">
        <v>26683</v>
      </c>
      <c r="H289" s="9">
        <v>36011</v>
      </c>
      <c r="I289" s="9"/>
      <c r="J289" s="31">
        <v>54060</v>
      </c>
      <c r="K289" s="8">
        <v>1</v>
      </c>
      <c r="L289" s="28">
        <v>0</v>
      </c>
      <c r="M289" s="8">
        <f t="shared" si="9"/>
        <v>440</v>
      </c>
    </row>
    <row r="290" spans="1:13" x14ac:dyDescent="0.25">
      <c r="A290" s="8">
        <v>289</v>
      </c>
      <c r="B290" s="7" t="s">
        <v>1584</v>
      </c>
      <c r="C290" s="7" t="s">
        <v>796</v>
      </c>
      <c r="D290" s="8" t="s">
        <v>799</v>
      </c>
      <c r="E290" s="7" t="s">
        <v>213</v>
      </c>
      <c r="F290" s="7" t="s">
        <v>1197</v>
      </c>
      <c r="G290" s="9">
        <v>29242</v>
      </c>
      <c r="H290" s="9">
        <v>39312</v>
      </c>
      <c r="I290" s="9"/>
      <c r="J290" s="31">
        <v>85236</v>
      </c>
      <c r="K290" s="8">
        <v>3</v>
      </c>
      <c r="L290" s="28">
        <v>0.08</v>
      </c>
      <c r="M290" s="8">
        <f t="shared" si="9"/>
        <v>165</v>
      </c>
    </row>
    <row r="291" spans="1:13" x14ac:dyDescent="0.25">
      <c r="A291" s="8">
        <v>290</v>
      </c>
      <c r="B291" s="7" t="s">
        <v>1585</v>
      </c>
      <c r="C291" s="7" t="s">
        <v>792</v>
      </c>
      <c r="D291" s="8" t="s">
        <v>799</v>
      </c>
      <c r="E291" s="7" t="s">
        <v>213</v>
      </c>
      <c r="F291" s="7" t="s">
        <v>1196</v>
      </c>
      <c r="G291" s="9">
        <v>29941</v>
      </c>
      <c r="H291" s="9">
        <v>39697</v>
      </c>
      <c r="I291" s="9"/>
      <c r="J291" s="31">
        <v>18312</v>
      </c>
      <c r="K291" s="8">
        <v>2</v>
      </c>
      <c r="L291" s="28">
        <v>0.04</v>
      </c>
      <c r="M291" s="8">
        <f t="shared" si="9"/>
        <v>712</v>
      </c>
    </row>
    <row r="292" spans="1:13" x14ac:dyDescent="0.25">
      <c r="A292" s="8">
        <v>291</v>
      </c>
      <c r="B292" s="7" t="s">
        <v>1586</v>
      </c>
      <c r="C292" s="7" t="s">
        <v>791</v>
      </c>
      <c r="D292" s="8" t="s">
        <v>799</v>
      </c>
      <c r="E292" s="7" t="s">
        <v>213</v>
      </c>
      <c r="F292" s="7" t="s">
        <v>1196</v>
      </c>
      <c r="G292" s="9">
        <v>32706</v>
      </c>
      <c r="H292" s="9">
        <v>39354</v>
      </c>
      <c r="I292" s="9"/>
      <c r="J292" s="31">
        <v>80460</v>
      </c>
      <c r="K292" s="8">
        <v>4</v>
      </c>
      <c r="L292" s="28">
        <v>0.12</v>
      </c>
      <c r="M292" s="8">
        <f t="shared" si="9"/>
        <v>198</v>
      </c>
    </row>
    <row r="293" spans="1:13" x14ac:dyDescent="0.25">
      <c r="A293" s="8">
        <v>292</v>
      </c>
      <c r="B293" s="7" t="s">
        <v>1587</v>
      </c>
      <c r="C293" s="7" t="s">
        <v>1230</v>
      </c>
      <c r="D293" s="8" t="s">
        <v>799</v>
      </c>
      <c r="E293" s="7" t="s">
        <v>213</v>
      </c>
      <c r="F293" s="7" t="s">
        <v>1196</v>
      </c>
      <c r="G293" s="9">
        <v>26737</v>
      </c>
      <c r="H293" s="9">
        <v>40424</v>
      </c>
      <c r="I293" s="9"/>
      <c r="J293" s="31">
        <v>47424</v>
      </c>
      <c r="K293" s="8">
        <v>5</v>
      </c>
      <c r="L293" s="28">
        <v>0.15</v>
      </c>
      <c r="M293" s="8">
        <f t="shared" si="9"/>
        <v>496</v>
      </c>
    </row>
    <row r="294" spans="1:13" x14ac:dyDescent="0.25">
      <c r="A294" s="8">
        <v>293</v>
      </c>
      <c r="B294" s="7" t="s">
        <v>1588</v>
      </c>
      <c r="C294" s="7" t="s">
        <v>791</v>
      </c>
      <c r="D294" s="8" t="s">
        <v>799</v>
      </c>
      <c r="E294" s="7" t="s">
        <v>213</v>
      </c>
      <c r="F294" s="7" t="s">
        <v>1197</v>
      </c>
      <c r="G294" s="9">
        <v>27819</v>
      </c>
      <c r="H294" s="9">
        <v>38982</v>
      </c>
      <c r="I294" s="9"/>
      <c r="J294" s="31">
        <v>72120</v>
      </c>
      <c r="K294" s="8">
        <v>1</v>
      </c>
      <c r="L294" s="28">
        <v>0</v>
      </c>
      <c r="M294" s="8">
        <f t="shared" si="9"/>
        <v>288</v>
      </c>
    </row>
    <row r="295" spans="1:13" x14ac:dyDescent="0.25">
      <c r="A295" s="8">
        <v>294</v>
      </c>
      <c r="B295" s="7" t="s">
        <v>1589</v>
      </c>
      <c r="C295" s="7" t="s">
        <v>794</v>
      </c>
      <c r="D295" s="8" t="s">
        <v>799</v>
      </c>
      <c r="E295" s="7" t="s">
        <v>213</v>
      </c>
      <c r="F295" s="7" t="s">
        <v>1196</v>
      </c>
      <c r="G295" s="9">
        <v>28106</v>
      </c>
      <c r="H295" s="9">
        <v>38990</v>
      </c>
      <c r="I295" s="9"/>
      <c r="J295" s="31">
        <v>79716</v>
      </c>
      <c r="K295" s="8">
        <v>2</v>
      </c>
      <c r="L295" s="28">
        <v>0.04</v>
      </c>
      <c r="M295" s="8">
        <f t="shared" si="9"/>
        <v>208</v>
      </c>
    </row>
    <row r="296" spans="1:13" x14ac:dyDescent="0.25">
      <c r="A296" s="8">
        <v>295</v>
      </c>
      <c r="B296" s="7" t="s">
        <v>1590</v>
      </c>
      <c r="C296" s="7" t="s">
        <v>1231</v>
      </c>
      <c r="D296" s="8" t="s">
        <v>799</v>
      </c>
      <c r="E296" s="7" t="s">
        <v>213</v>
      </c>
      <c r="F296" s="7" t="s">
        <v>1196</v>
      </c>
      <c r="G296" s="9">
        <v>28395</v>
      </c>
      <c r="H296" s="9">
        <v>36067</v>
      </c>
      <c r="I296" s="9"/>
      <c r="J296" s="31">
        <v>45134.400000000001</v>
      </c>
      <c r="K296" s="8">
        <v>4</v>
      </c>
      <c r="L296" s="28">
        <v>0.12</v>
      </c>
      <c r="M296" s="8">
        <f t="shared" si="9"/>
        <v>519</v>
      </c>
    </row>
    <row r="297" spans="1:13" x14ac:dyDescent="0.25">
      <c r="A297" s="8">
        <v>296</v>
      </c>
      <c r="B297" s="7" t="s">
        <v>1591</v>
      </c>
      <c r="C297" s="7" t="s">
        <v>1229</v>
      </c>
      <c r="D297" s="8" t="s">
        <v>799</v>
      </c>
      <c r="E297" s="7" t="s">
        <v>213</v>
      </c>
      <c r="F297" s="7" t="s">
        <v>1196</v>
      </c>
      <c r="G297" s="9">
        <v>27154</v>
      </c>
      <c r="H297" s="9">
        <v>36413</v>
      </c>
      <c r="I297" s="9"/>
      <c r="J297" s="31">
        <v>48072</v>
      </c>
      <c r="K297" s="8">
        <v>3</v>
      </c>
      <c r="L297" s="28">
        <v>0.08</v>
      </c>
      <c r="M297" s="8">
        <f t="shared" si="9"/>
        <v>488</v>
      </c>
    </row>
    <row r="298" spans="1:13" x14ac:dyDescent="0.25">
      <c r="A298" s="8">
        <v>297</v>
      </c>
      <c r="B298" s="7" t="s">
        <v>1592</v>
      </c>
      <c r="C298" s="7" t="s">
        <v>1228</v>
      </c>
      <c r="D298" s="8" t="s">
        <v>799</v>
      </c>
      <c r="E298" s="7" t="s">
        <v>213</v>
      </c>
      <c r="F298" s="7" t="s">
        <v>1196</v>
      </c>
      <c r="G298" s="9">
        <v>26982</v>
      </c>
      <c r="H298" s="9">
        <v>36422</v>
      </c>
      <c r="I298" s="9">
        <v>38638</v>
      </c>
      <c r="J298" s="31">
        <v>20724</v>
      </c>
      <c r="K298" s="8">
        <v>5</v>
      </c>
      <c r="L298" s="28">
        <v>0.15</v>
      </c>
      <c r="M298" s="8">
        <f t="shared" si="9"/>
        <v>704</v>
      </c>
    </row>
    <row r="299" spans="1:13" x14ac:dyDescent="0.25">
      <c r="A299" s="8">
        <v>298</v>
      </c>
      <c r="B299" s="7" t="s">
        <v>1593</v>
      </c>
      <c r="C299" s="7" t="s">
        <v>1228</v>
      </c>
      <c r="D299" s="8" t="s">
        <v>799</v>
      </c>
      <c r="E299" s="7" t="s">
        <v>213</v>
      </c>
      <c r="F299" s="7" t="s">
        <v>1196</v>
      </c>
      <c r="G299" s="9">
        <v>26583</v>
      </c>
      <c r="H299" s="9">
        <v>36431</v>
      </c>
      <c r="I299" s="9">
        <v>39107</v>
      </c>
      <c r="J299" s="31">
        <v>42984</v>
      </c>
      <c r="K299" s="8">
        <v>2</v>
      </c>
      <c r="L299" s="28">
        <v>0.04</v>
      </c>
      <c r="M299" s="8">
        <f t="shared" si="9"/>
        <v>529</v>
      </c>
    </row>
    <row r="300" spans="1:13" x14ac:dyDescent="0.25">
      <c r="A300" s="8">
        <v>299</v>
      </c>
      <c r="B300" s="7" t="s">
        <v>1594</v>
      </c>
      <c r="C300" s="7" t="s">
        <v>794</v>
      </c>
      <c r="D300" s="8" t="s">
        <v>799</v>
      </c>
      <c r="E300" s="7" t="s">
        <v>213</v>
      </c>
      <c r="F300" s="7" t="s">
        <v>1197</v>
      </c>
      <c r="G300" s="9">
        <v>30793</v>
      </c>
      <c r="H300" s="9">
        <v>37509</v>
      </c>
      <c r="I300" s="9"/>
      <c r="J300" s="31">
        <v>82896</v>
      </c>
      <c r="K300" s="8">
        <v>3</v>
      </c>
      <c r="L300" s="28">
        <v>0.08</v>
      </c>
      <c r="M300" s="8">
        <f t="shared" si="9"/>
        <v>180</v>
      </c>
    </row>
    <row r="301" spans="1:13" x14ac:dyDescent="0.25">
      <c r="A301" s="8">
        <v>300</v>
      </c>
      <c r="B301" s="7" t="s">
        <v>1595</v>
      </c>
      <c r="C301" s="7" t="s">
        <v>796</v>
      </c>
      <c r="D301" s="8" t="s">
        <v>799</v>
      </c>
      <c r="E301" s="7" t="s">
        <v>213</v>
      </c>
      <c r="F301" s="7" t="s">
        <v>1196</v>
      </c>
      <c r="G301" s="9">
        <v>27602</v>
      </c>
      <c r="H301" s="9">
        <v>37866</v>
      </c>
      <c r="I301" s="9"/>
      <c r="J301" s="31">
        <v>65076</v>
      </c>
      <c r="K301" s="8">
        <v>5</v>
      </c>
      <c r="L301" s="28">
        <v>0.15</v>
      </c>
      <c r="M301" s="8">
        <f t="shared" si="9"/>
        <v>332</v>
      </c>
    </row>
    <row r="302" spans="1:13" x14ac:dyDescent="0.25">
      <c r="A302" s="8">
        <v>301</v>
      </c>
      <c r="B302" s="7" t="s">
        <v>1596</v>
      </c>
      <c r="C302" s="7" t="s">
        <v>1230</v>
      </c>
      <c r="D302" s="8" t="s">
        <v>799</v>
      </c>
      <c r="E302" s="7" t="s">
        <v>213</v>
      </c>
      <c r="F302" s="7" t="s">
        <v>1197</v>
      </c>
      <c r="G302" s="9">
        <v>27944</v>
      </c>
      <c r="H302" s="9">
        <v>39348</v>
      </c>
      <c r="I302" s="9"/>
      <c r="J302" s="31">
        <v>55464</v>
      </c>
      <c r="K302" s="8">
        <v>2</v>
      </c>
      <c r="L302" s="28">
        <v>0.04</v>
      </c>
      <c r="M302" s="8">
        <f t="shared" si="9"/>
        <v>418</v>
      </c>
    </row>
    <row r="303" spans="1:13" x14ac:dyDescent="0.25">
      <c r="A303" s="8">
        <v>302</v>
      </c>
      <c r="B303" s="7" t="s">
        <v>1597</v>
      </c>
      <c r="C303" s="7" t="s">
        <v>1231</v>
      </c>
      <c r="D303" s="8" t="s">
        <v>799</v>
      </c>
      <c r="E303" s="7" t="s">
        <v>213</v>
      </c>
      <c r="F303" s="7" t="s">
        <v>1196</v>
      </c>
      <c r="G303" s="9">
        <v>27218</v>
      </c>
      <c r="H303" s="9">
        <v>39696</v>
      </c>
      <c r="I303" s="9"/>
      <c r="J303" s="31">
        <v>83184</v>
      </c>
      <c r="K303" s="8">
        <v>3</v>
      </c>
      <c r="L303" s="28">
        <v>0.08</v>
      </c>
      <c r="M303" s="8">
        <f t="shared" si="9"/>
        <v>178</v>
      </c>
    </row>
    <row r="304" spans="1:13" x14ac:dyDescent="0.25">
      <c r="A304" s="8">
        <v>303</v>
      </c>
      <c r="B304" s="7" t="s">
        <v>1598</v>
      </c>
      <c r="C304" s="7" t="s">
        <v>793</v>
      </c>
      <c r="D304" s="8" t="s">
        <v>799</v>
      </c>
      <c r="E304" s="7" t="s">
        <v>213</v>
      </c>
      <c r="F304" s="7" t="s">
        <v>1196</v>
      </c>
      <c r="G304" s="13">
        <v>30555</v>
      </c>
      <c r="H304" s="13">
        <v>40449</v>
      </c>
      <c r="I304" s="9"/>
      <c r="J304" s="31">
        <v>106608</v>
      </c>
      <c r="K304" s="8">
        <v>5</v>
      </c>
      <c r="L304" s="28">
        <v>0.15</v>
      </c>
      <c r="M304" s="8">
        <f t="shared" si="9"/>
        <v>9</v>
      </c>
    </row>
    <row r="305" spans="1:13" x14ac:dyDescent="0.25">
      <c r="A305" s="8">
        <v>304</v>
      </c>
      <c r="B305" s="7" t="s">
        <v>1599</v>
      </c>
      <c r="C305" s="7" t="s">
        <v>796</v>
      </c>
      <c r="D305" s="8" t="s">
        <v>799</v>
      </c>
      <c r="E305" s="7" t="s">
        <v>213</v>
      </c>
      <c r="F305" s="7" t="s">
        <v>1196</v>
      </c>
      <c r="G305" s="9">
        <v>28908</v>
      </c>
      <c r="H305" s="9">
        <v>39378</v>
      </c>
      <c r="I305" s="9"/>
      <c r="J305" s="31">
        <v>42552</v>
      </c>
      <c r="K305" s="8">
        <v>3</v>
      </c>
      <c r="L305" s="28">
        <v>0.08</v>
      </c>
      <c r="M305" s="8">
        <f t="shared" si="9"/>
        <v>533</v>
      </c>
    </row>
    <row r="306" spans="1:13" x14ac:dyDescent="0.25">
      <c r="A306" s="8">
        <v>305</v>
      </c>
      <c r="B306" s="7" t="s">
        <v>1600</v>
      </c>
      <c r="C306" s="7" t="s">
        <v>1231</v>
      </c>
      <c r="D306" s="8" t="s">
        <v>799</v>
      </c>
      <c r="E306" s="7" t="s">
        <v>213</v>
      </c>
      <c r="F306" s="7" t="s">
        <v>1196</v>
      </c>
      <c r="G306" s="9">
        <v>29975</v>
      </c>
      <c r="H306" s="9">
        <v>40456</v>
      </c>
      <c r="I306" s="9"/>
      <c r="J306" s="31">
        <v>55974</v>
      </c>
      <c r="K306" s="8">
        <v>5</v>
      </c>
      <c r="L306" s="28">
        <v>0.15</v>
      </c>
      <c r="M306" s="8">
        <f t="shared" si="9"/>
        <v>408</v>
      </c>
    </row>
    <row r="307" spans="1:13" x14ac:dyDescent="0.25">
      <c r="A307" s="8">
        <v>306</v>
      </c>
      <c r="B307" s="7" t="s">
        <v>1601</v>
      </c>
      <c r="C307" s="7" t="s">
        <v>792</v>
      </c>
      <c r="D307" s="8" t="s">
        <v>799</v>
      </c>
      <c r="E307" s="7" t="s">
        <v>213</v>
      </c>
      <c r="F307" s="7" t="s">
        <v>1196</v>
      </c>
      <c r="G307" s="9">
        <v>27609</v>
      </c>
      <c r="H307" s="9">
        <v>40462</v>
      </c>
      <c r="I307" s="9"/>
      <c r="J307" s="31">
        <v>63528</v>
      </c>
      <c r="K307" s="8">
        <v>4</v>
      </c>
      <c r="L307" s="28">
        <v>0.12</v>
      </c>
      <c r="M307" s="8">
        <f t="shared" si="9"/>
        <v>341</v>
      </c>
    </row>
    <row r="308" spans="1:13" x14ac:dyDescent="0.25">
      <c r="A308" s="8">
        <v>307</v>
      </c>
      <c r="B308" s="7" t="s">
        <v>1602</v>
      </c>
      <c r="C308" s="7" t="s">
        <v>796</v>
      </c>
      <c r="D308" s="8" t="s">
        <v>799</v>
      </c>
      <c r="E308" s="7" t="s">
        <v>213</v>
      </c>
      <c r="F308" s="7" t="s">
        <v>1196</v>
      </c>
      <c r="G308" s="9">
        <v>27591</v>
      </c>
      <c r="H308" s="9">
        <v>40469</v>
      </c>
      <c r="I308" s="9"/>
      <c r="J308" s="31">
        <v>54576</v>
      </c>
      <c r="K308" s="8">
        <v>4</v>
      </c>
      <c r="L308" s="28">
        <v>0.12</v>
      </c>
      <c r="M308" s="8">
        <f t="shared" si="9"/>
        <v>431</v>
      </c>
    </row>
    <row r="309" spans="1:13" x14ac:dyDescent="0.25">
      <c r="A309" s="8">
        <v>308</v>
      </c>
      <c r="B309" s="7" t="s">
        <v>1603</v>
      </c>
      <c r="C309" s="7" t="s">
        <v>793</v>
      </c>
      <c r="D309" s="8" t="s">
        <v>799</v>
      </c>
      <c r="E309" s="7" t="s">
        <v>213</v>
      </c>
      <c r="F309" s="7" t="s">
        <v>1196</v>
      </c>
      <c r="G309" s="9">
        <v>32345</v>
      </c>
      <c r="H309" s="9">
        <v>40473</v>
      </c>
      <c r="I309" s="9"/>
      <c r="J309" s="31">
        <v>33912</v>
      </c>
      <c r="K309" s="8">
        <v>5</v>
      </c>
      <c r="L309" s="28">
        <v>0.15</v>
      </c>
      <c r="M309" s="8">
        <f t="shared" si="9"/>
        <v>620</v>
      </c>
    </row>
    <row r="310" spans="1:13" x14ac:dyDescent="0.25">
      <c r="A310" s="8">
        <v>309</v>
      </c>
      <c r="B310" s="7" t="s">
        <v>1604</v>
      </c>
      <c r="C310" s="7" t="s">
        <v>1230</v>
      </c>
      <c r="D310" s="8" t="s">
        <v>799</v>
      </c>
      <c r="E310" s="7" t="s">
        <v>213</v>
      </c>
      <c r="F310" s="7" t="s">
        <v>1197</v>
      </c>
      <c r="G310" s="9">
        <v>31520</v>
      </c>
      <c r="H310" s="9">
        <v>40474</v>
      </c>
      <c r="I310" s="9"/>
      <c r="J310" s="31">
        <v>71184</v>
      </c>
      <c r="K310" s="8">
        <v>4</v>
      </c>
      <c r="L310" s="28">
        <v>0.12</v>
      </c>
      <c r="M310" s="8">
        <f t="shared" si="9"/>
        <v>297</v>
      </c>
    </row>
    <row r="311" spans="1:13" x14ac:dyDescent="0.25">
      <c r="A311" s="8">
        <v>310</v>
      </c>
      <c r="B311" s="7" t="s">
        <v>1605</v>
      </c>
      <c r="C311" s="7" t="s">
        <v>795</v>
      </c>
      <c r="D311" s="8" t="s">
        <v>799</v>
      </c>
      <c r="E311" s="7" t="s">
        <v>213</v>
      </c>
      <c r="F311" s="7" t="s">
        <v>1197</v>
      </c>
      <c r="G311" s="9">
        <v>31249</v>
      </c>
      <c r="H311" s="9">
        <v>39001</v>
      </c>
      <c r="I311" s="9"/>
      <c r="J311" s="31">
        <v>84024</v>
      </c>
      <c r="K311" s="8">
        <v>3</v>
      </c>
      <c r="L311" s="28">
        <v>0.08</v>
      </c>
      <c r="M311" s="8">
        <f t="shared" si="9"/>
        <v>173</v>
      </c>
    </row>
    <row r="312" spans="1:13" x14ac:dyDescent="0.25">
      <c r="A312" s="8">
        <v>311</v>
      </c>
      <c r="B312" s="7" t="s">
        <v>1606</v>
      </c>
      <c r="C312" s="7" t="s">
        <v>791</v>
      </c>
      <c r="D312" s="8" t="s">
        <v>799</v>
      </c>
      <c r="E312" s="7" t="s">
        <v>213</v>
      </c>
      <c r="F312" s="7" t="s">
        <v>1197</v>
      </c>
      <c r="G312" s="9">
        <v>28238</v>
      </c>
      <c r="H312" s="9">
        <v>36084</v>
      </c>
      <c r="I312" s="9"/>
      <c r="J312" s="31">
        <v>39852</v>
      </c>
      <c r="K312" s="8">
        <v>4</v>
      </c>
      <c r="L312" s="28">
        <v>0.12</v>
      </c>
      <c r="M312" s="8">
        <f t="shared" si="9"/>
        <v>561</v>
      </c>
    </row>
    <row r="313" spans="1:13" x14ac:dyDescent="0.25">
      <c r="A313" s="8">
        <v>312</v>
      </c>
      <c r="B313" s="7" t="s">
        <v>1607</v>
      </c>
      <c r="C313" s="7" t="s">
        <v>793</v>
      </c>
      <c r="D313" s="8" t="s">
        <v>799</v>
      </c>
      <c r="E313" s="7" t="s">
        <v>213</v>
      </c>
      <c r="F313" s="7" t="s">
        <v>1196</v>
      </c>
      <c r="G313" s="9">
        <v>28569</v>
      </c>
      <c r="H313" s="9">
        <v>36444</v>
      </c>
      <c r="I313" s="9"/>
      <c r="J313" s="31">
        <v>80736</v>
      </c>
      <c r="K313" s="8">
        <v>3</v>
      </c>
      <c r="L313" s="28">
        <v>0.08</v>
      </c>
      <c r="M313" s="8">
        <f t="shared" si="9"/>
        <v>196</v>
      </c>
    </row>
    <row r="314" spans="1:13" x14ac:dyDescent="0.25">
      <c r="A314" s="8">
        <v>313</v>
      </c>
      <c r="B314" s="7" t="s">
        <v>1608</v>
      </c>
      <c r="C314" s="7" t="s">
        <v>796</v>
      </c>
      <c r="D314" s="8" t="s">
        <v>799</v>
      </c>
      <c r="E314" s="7" t="s">
        <v>213</v>
      </c>
      <c r="F314" s="7" t="s">
        <v>1196</v>
      </c>
      <c r="G314" s="9">
        <v>23352</v>
      </c>
      <c r="H314" s="9">
        <v>36455</v>
      </c>
      <c r="I314" s="9">
        <v>38533</v>
      </c>
      <c r="J314" s="31">
        <v>28572</v>
      </c>
      <c r="K314" s="8">
        <v>4</v>
      </c>
      <c r="L314" s="28">
        <v>0.12</v>
      </c>
      <c r="M314" s="8">
        <f t="shared" si="9"/>
        <v>660</v>
      </c>
    </row>
    <row r="315" spans="1:13" x14ac:dyDescent="0.25">
      <c r="A315" s="8">
        <v>314</v>
      </c>
      <c r="B315" s="7" t="s">
        <v>1609</v>
      </c>
      <c r="C315" s="7" t="s">
        <v>796</v>
      </c>
      <c r="D315" s="8" t="s">
        <v>799</v>
      </c>
      <c r="E315" s="7" t="s">
        <v>213</v>
      </c>
      <c r="F315" s="7" t="s">
        <v>1196</v>
      </c>
      <c r="G315" s="9">
        <v>26018</v>
      </c>
      <c r="H315" s="9">
        <v>37899</v>
      </c>
      <c r="I315" s="9"/>
      <c r="J315" s="31">
        <v>77064</v>
      </c>
      <c r="K315" s="8">
        <v>5</v>
      </c>
      <c r="L315" s="28">
        <v>0.15</v>
      </c>
      <c r="M315" s="8">
        <f t="shared" si="9"/>
        <v>230</v>
      </c>
    </row>
    <row r="316" spans="1:13" x14ac:dyDescent="0.25">
      <c r="A316" s="8">
        <v>315</v>
      </c>
      <c r="B316" s="7" t="s">
        <v>1610</v>
      </c>
      <c r="C316" s="7" t="s">
        <v>792</v>
      </c>
      <c r="D316" s="8" t="s">
        <v>799</v>
      </c>
      <c r="E316" s="7" t="s">
        <v>213</v>
      </c>
      <c r="F316" s="7" t="s">
        <v>1196</v>
      </c>
      <c r="G316" s="9">
        <v>27004</v>
      </c>
      <c r="H316" s="9">
        <v>38289</v>
      </c>
      <c r="I316" s="9"/>
      <c r="J316" s="31">
        <v>86196</v>
      </c>
      <c r="K316" s="8">
        <v>3</v>
      </c>
      <c r="L316" s="28">
        <v>0.08</v>
      </c>
      <c r="M316" s="8">
        <f t="shared" si="9"/>
        <v>151</v>
      </c>
    </row>
    <row r="317" spans="1:13" x14ac:dyDescent="0.25">
      <c r="A317" s="8">
        <v>316</v>
      </c>
      <c r="B317" s="7" t="s">
        <v>1611</v>
      </c>
      <c r="C317" s="7" t="s">
        <v>794</v>
      </c>
      <c r="D317" s="8" t="s">
        <v>799</v>
      </c>
      <c r="E317" s="7" t="s">
        <v>213</v>
      </c>
      <c r="F317" s="7" t="s">
        <v>1196</v>
      </c>
      <c r="G317" s="9">
        <v>27885</v>
      </c>
      <c r="H317" s="9">
        <v>39747</v>
      </c>
      <c r="I317" s="9"/>
      <c r="J317" s="31">
        <v>12686.4</v>
      </c>
      <c r="K317" s="8">
        <v>4</v>
      </c>
      <c r="L317" s="28">
        <v>0.12</v>
      </c>
      <c r="M317" s="8">
        <f t="shared" si="9"/>
        <v>736</v>
      </c>
    </row>
    <row r="318" spans="1:13" x14ac:dyDescent="0.25">
      <c r="A318" s="8">
        <v>317</v>
      </c>
      <c r="B318" s="7" t="s">
        <v>1612</v>
      </c>
      <c r="C318" s="7" t="s">
        <v>792</v>
      </c>
      <c r="D318" s="8" t="s">
        <v>799</v>
      </c>
      <c r="E318" s="7" t="s">
        <v>213</v>
      </c>
      <c r="F318" s="7" t="s">
        <v>1197</v>
      </c>
      <c r="G318" s="9">
        <v>30046</v>
      </c>
      <c r="H318" s="9">
        <v>40470</v>
      </c>
      <c r="I318" s="9"/>
      <c r="J318" s="31">
        <v>45408</v>
      </c>
      <c r="K318" s="8">
        <v>1</v>
      </c>
      <c r="L318" s="28">
        <v>0</v>
      </c>
      <c r="M318" s="8">
        <f t="shared" si="9"/>
        <v>512</v>
      </c>
    </row>
    <row r="319" spans="1:13" x14ac:dyDescent="0.25">
      <c r="A319" s="8">
        <v>318</v>
      </c>
      <c r="B319" s="7" t="s">
        <v>1613</v>
      </c>
      <c r="C319" s="7" t="s">
        <v>1228</v>
      </c>
      <c r="D319" s="8" t="s">
        <v>799</v>
      </c>
      <c r="E319" s="7" t="s">
        <v>213</v>
      </c>
      <c r="F319" s="7" t="s">
        <v>1197</v>
      </c>
      <c r="G319" s="9">
        <v>27811</v>
      </c>
      <c r="H319" s="9">
        <v>39403</v>
      </c>
      <c r="I319" s="9"/>
      <c r="J319" s="31">
        <v>46728</v>
      </c>
      <c r="K319" s="8">
        <v>2</v>
      </c>
      <c r="L319" s="28">
        <v>0.04</v>
      </c>
      <c r="M319" s="8">
        <f t="shared" si="9"/>
        <v>504</v>
      </c>
    </row>
    <row r="320" spans="1:13" x14ac:dyDescent="0.25">
      <c r="A320" s="8">
        <v>319</v>
      </c>
      <c r="B320" s="7" t="s">
        <v>1614</v>
      </c>
      <c r="C320" s="7" t="s">
        <v>1231</v>
      </c>
      <c r="D320" s="8" t="s">
        <v>799</v>
      </c>
      <c r="E320" s="7" t="s">
        <v>213</v>
      </c>
      <c r="F320" s="7" t="s">
        <v>1196</v>
      </c>
      <c r="G320" s="9">
        <v>29917</v>
      </c>
      <c r="H320" s="9">
        <v>39407</v>
      </c>
      <c r="I320" s="9"/>
      <c r="J320" s="31">
        <v>87686.399999999994</v>
      </c>
      <c r="K320" s="8">
        <v>5</v>
      </c>
      <c r="L320" s="28">
        <v>0.15</v>
      </c>
      <c r="M320" s="8">
        <f t="shared" si="9"/>
        <v>139</v>
      </c>
    </row>
    <row r="321" spans="1:13" x14ac:dyDescent="0.25">
      <c r="A321" s="8">
        <v>320</v>
      </c>
      <c r="B321" s="7" t="s">
        <v>1615</v>
      </c>
      <c r="C321" s="7" t="s">
        <v>793</v>
      </c>
      <c r="D321" s="8" t="s">
        <v>799</v>
      </c>
      <c r="E321" s="7" t="s">
        <v>213</v>
      </c>
      <c r="F321" s="7" t="s">
        <v>1197</v>
      </c>
      <c r="G321" s="9">
        <v>28419</v>
      </c>
      <c r="H321" s="9">
        <v>40492</v>
      </c>
      <c r="I321" s="9"/>
      <c r="J321" s="31">
        <v>79212</v>
      </c>
      <c r="K321" s="8">
        <v>2</v>
      </c>
      <c r="L321" s="28">
        <v>0.04</v>
      </c>
      <c r="M321" s="8">
        <f t="shared" si="9"/>
        <v>210</v>
      </c>
    </row>
    <row r="322" spans="1:13" x14ac:dyDescent="0.25">
      <c r="A322" s="8">
        <v>321</v>
      </c>
      <c r="B322" s="7" t="s">
        <v>1616</v>
      </c>
      <c r="C322" s="7" t="s">
        <v>1229</v>
      </c>
      <c r="D322" s="8" t="s">
        <v>799</v>
      </c>
      <c r="E322" s="7" t="s">
        <v>213</v>
      </c>
      <c r="F322" s="7" t="s">
        <v>1197</v>
      </c>
      <c r="G322" s="9">
        <v>27003</v>
      </c>
      <c r="H322" s="9">
        <v>36101</v>
      </c>
      <c r="I322" s="9"/>
      <c r="J322" s="31">
        <v>105888</v>
      </c>
      <c r="K322" s="8">
        <v>5</v>
      </c>
      <c r="L322" s="28">
        <v>0.15</v>
      </c>
      <c r="M322" s="8">
        <f t="shared" si="9"/>
        <v>11</v>
      </c>
    </row>
    <row r="323" spans="1:13" x14ac:dyDescent="0.25">
      <c r="A323" s="8">
        <v>322</v>
      </c>
      <c r="B323" s="7" t="s">
        <v>1617</v>
      </c>
      <c r="C323" s="7" t="s">
        <v>792</v>
      </c>
      <c r="D323" s="8" t="s">
        <v>799</v>
      </c>
      <c r="E323" s="7" t="s">
        <v>213</v>
      </c>
      <c r="F323" s="7" t="s">
        <v>1196</v>
      </c>
      <c r="G323" s="9">
        <v>24630</v>
      </c>
      <c r="H323" s="9">
        <v>36122</v>
      </c>
      <c r="I323" s="9"/>
      <c r="J323" s="31">
        <v>27192</v>
      </c>
      <c r="K323" s="8">
        <v>2</v>
      </c>
      <c r="L323" s="28">
        <v>0.04</v>
      </c>
      <c r="M323" s="8">
        <f t="shared" ref="M323:M386" si="10">RANK($J323,$J:$J,0)</f>
        <v>680</v>
      </c>
    </row>
    <row r="324" spans="1:13" x14ac:dyDescent="0.25">
      <c r="A324" s="8">
        <v>323</v>
      </c>
      <c r="B324" s="7" t="s">
        <v>1618</v>
      </c>
      <c r="C324" s="7" t="s">
        <v>793</v>
      </c>
      <c r="D324" s="8" t="s">
        <v>799</v>
      </c>
      <c r="E324" s="7" t="s">
        <v>213</v>
      </c>
      <c r="F324" s="7" t="s">
        <v>1197</v>
      </c>
      <c r="G324" s="9">
        <v>26980</v>
      </c>
      <c r="H324" s="9">
        <v>37936</v>
      </c>
      <c r="I324" s="9"/>
      <c r="J324" s="31">
        <v>37104</v>
      </c>
      <c r="K324" s="8">
        <v>5</v>
      </c>
      <c r="L324" s="28">
        <v>0.15</v>
      </c>
      <c r="M324" s="8">
        <f t="shared" si="10"/>
        <v>591</v>
      </c>
    </row>
    <row r="325" spans="1:13" x14ac:dyDescent="0.25">
      <c r="A325" s="8">
        <v>324</v>
      </c>
      <c r="B325" s="7" t="s">
        <v>1619</v>
      </c>
      <c r="C325" s="7" t="s">
        <v>1229</v>
      </c>
      <c r="D325" s="8" t="s">
        <v>799</v>
      </c>
      <c r="E325" s="7" t="s">
        <v>213</v>
      </c>
      <c r="F325" s="7" t="s">
        <v>1196</v>
      </c>
      <c r="G325" s="9">
        <v>28971</v>
      </c>
      <c r="H325" s="9">
        <v>37943</v>
      </c>
      <c r="I325" s="9"/>
      <c r="J325" s="31">
        <v>90211.199999999997</v>
      </c>
      <c r="K325" s="8">
        <v>3</v>
      </c>
      <c r="L325" s="28">
        <v>0.08</v>
      </c>
      <c r="M325" s="8">
        <f t="shared" si="10"/>
        <v>115</v>
      </c>
    </row>
    <row r="326" spans="1:13" x14ac:dyDescent="0.25">
      <c r="A326" s="8">
        <v>325</v>
      </c>
      <c r="B326" s="7" t="s">
        <v>1620</v>
      </c>
      <c r="C326" s="7" t="s">
        <v>793</v>
      </c>
      <c r="D326" s="8" t="s">
        <v>799</v>
      </c>
      <c r="E326" s="7" t="s">
        <v>213</v>
      </c>
      <c r="F326" s="7" t="s">
        <v>1197</v>
      </c>
      <c r="G326" s="9">
        <v>25832</v>
      </c>
      <c r="H326" s="9">
        <v>38321</v>
      </c>
      <c r="I326" s="9"/>
      <c r="J326" s="31">
        <v>45576</v>
      </c>
      <c r="K326" s="8">
        <v>4</v>
      </c>
      <c r="L326" s="28">
        <v>0.12</v>
      </c>
      <c r="M326" s="8">
        <f t="shared" si="10"/>
        <v>511</v>
      </c>
    </row>
    <row r="327" spans="1:13" x14ac:dyDescent="0.25">
      <c r="A327" s="8">
        <v>326</v>
      </c>
      <c r="B327" s="7" t="s">
        <v>1621</v>
      </c>
      <c r="C327" s="7" t="s">
        <v>1231</v>
      </c>
      <c r="D327" s="8" t="s">
        <v>799</v>
      </c>
      <c r="E327" s="7" t="s">
        <v>213</v>
      </c>
      <c r="F327" s="7" t="s">
        <v>1197</v>
      </c>
      <c r="G327" s="9">
        <v>25830</v>
      </c>
      <c r="H327" s="9">
        <v>38321</v>
      </c>
      <c r="I327" s="9"/>
      <c r="J327" s="31">
        <v>84912</v>
      </c>
      <c r="K327" s="8">
        <v>1</v>
      </c>
      <c r="L327" s="28">
        <v>0</v>
      </c>
      <c r="M327" s="8">
        <f t="shared" si="10"/>
        <v>167</v>
      </c>
    </row>
    <row r="328" spans="1:13" x14ac:dyDescent="0.25">
      <c r="A328" s="8">
        <v>327</v>
      </c>
      <c r="B328" s="7" t="s">
        <v>1622</v>
      </c>
      <c r="C328" s="7" t="s">
        <v>796</v>
      </c>
      <c r="D328" s="8" t="s">
        <v>799</v>
      </c>
      <c r="E328" s="7" t="s">
        <v>213</v>
      </c>
      <c r="F328" s="7" t="s">
        <v>1197</v>
      </c>
      <c r="G328" s="9">
        <v>30274</v>
      </c>
      <c r="H328" s="9">
        <v>39760</v>
      </c>
      <c r="I328" s="9"/>
      <c r="J328" s="31">
        <v>73272</v>
      </c>
      <c r="K328" s="8">
        <v>5</v>
      </c>
      <c r="L328" s="28">
        <v>0.15</v>
      </c>
      <c r="M328" s="8">
        <f t="shared" si="10"/>
        <v>278</v>
      </c>
    </row>
    <row r="329" spans="1:13" x14ac:dyDescent="0.25">
      <c r="A329" s="8">
        <v>328</v>
      </c>
      <c r="B329" s="7" t="s">
        <v>1623</v>
      </c>
      <c r="C329" s="7" t="s">
        <v>792</v>
      </c>
      <c r="D329" s="8" t="s">
        <v>799</v>
      </c>
      <c r="E329" s="7" t="s">
        <v>213</v>
      </c>
      <c r="F329" s="7" t="s">
        <v>1196</v>
      </c>
      <c r="G329" s="9">
        <v>32278</v>
      </c>
      <c r="H329" s="9">
        <v>39390</v>
      </c>
      <c r="I329" s="9"/>
      <c r="J329" s="31">
        <v>85788</v>
      </c>
      <c r="K329" s="8">
        <v>5</v>
      </c>
      <c r="L329" s="28">
        <v>0.15</v>
      </c>
      <c r="M329" s="8">
        <f t="shared" si="10"/>
        <v>158</v>
      </c>
    </row>
    <row r="330" spans="1:13" x14ac:dyDescent="0.25">
      <c r="A330" s="8">
        <v>329</v>
      </c>
      <c r="B330" s="7" t="s">
        <v>1624</v>
      </c>
      <c r="C330" s="7" t="s">
        <v>792</v>
      </c>
      <c r="D330" s="8" t="s">
        <v>799</v>
      </c>
      <c r="E330" s="7" t="s">
        <v>213</v>
      </c>
      <c r="F330" s="7" t="s">
        <v>1197</v>
      </c>
      <c r="G330" s="9">
        <v>28475</v>
      </c>
      <c r="H330" s="9">
        <v>39785</v>
      </c>
      <c r="I330" s="9"/>
      <c r="J330" s="31">
        <v>96828</v>
      </c>
      <c r="K330" s="8">
        <v>3</v>
      </c>
      <c r="L330" s="28">
        <v>0.08</v>
      </c>
      <c r="M330" s="8">
        <f t="shared" si="10"/>
        <v>66</v>
      </c>
    </row>
    <row r="331" spans="1:13" x14ac:dyDescent="0.25">
      <c r="A331" s="8">
        <v>330</v>
      </c>
      <c r="B331" s="7" t="s">
        <v>1625</v>
      </c>
      <c r="C331" s="7" t="s">
        <v>1231</v>
      </c>
      <c r="D331" s="8" t="s">
        <v>799</v>
      </c>
      <c r="E331" s="7" t="s">
        <v>213</v>
      </c>
      <c r="F331" s="7" t="s">
        <v>1197</v>
      </c>
      <c r="G331" s="9">
        <v>29662</v>
      </c>
      <c r="H331" s="9">
        <v>36503</v>
      </c>
      <c r="I331" s="9"/>
      <c r="J331" s="31">
        <v>49938</v>
      </c>
      <c r="K331" s="8">
        <v>1</v>
      </c>
      <c r="L331" s="28">
        <v>0</v>
      </c>
      <c r="M331" s="8">
        <f t="shared" si="10"/>
        <v>476</v>
      </c>
    </row>
    <row r="332" spans="1:13" x14ac:dyDescent="0.25">
      <c r="A332" s="8">
        <v>331</v>
      </c>
      <c r="B332" s="7" t="s">
        <v>1626</v>
      </c>
      <c r="C332" s="7" t="s">
        <v>792</v>
      </c>
      <c r="D332" s="8" t="s">
        <v>799</v>
      </c>
      <c r="E332" s="7" t="s">
        <v>213</v>
      </c>
      <c r="F332" s="7" t="s">
        <v>1196</v>
      </c>
      <c r="G332" s="9">
        <v>27397</v>
      </c>
      <c r="H332" s="9">
        <v>37229</v>
      </c>
      <c r="I332" s="9"/>
      <c r="J332" s="31">
        <v>30372</v>
      </c>
      <c r="K332" s="8">
        <v>4</v>
      </c>
      <c r="L332" s="28">
        <v>0.12</v>
      </c>
      <c r="M332" s="8">
        <f t="shared" si="10"/>
        <v>644</v>
      </c>
    </row>
    <row r="333" spans="1:13" x14ac:dyDescent="0.25">
      <c r="A333" s="8">
        <v>332</v>
      </c>
      <c r="B333" s="7" t="s">
        <v>1627</v>
      </c>
      <c r="C333" s="7" t="s">
        <v>1230</v>
      </c>
      <c r="D333" s="8" t="s">
        <v>799</v>
      </c>
      <c r="E333" s="7" t="s">
        <v>213</v>
      </c>
      <c r="F333" s="7" t="s">
        <v>1196</v>
      </c>
      <c r="G333" s="9">
        <v>25782</v>
      </c>
      <c r="H333" s="9">
        <v>37620</v>
      </c>
      <c r="I333" s="9"/>
      <c r="J333" s="31">
        <v>29352</v>
      </c>
      <c r="K333" s="8">
        <v>1</v>
      </c>
      <c r="L333" s="28">
        <v>0</v>
      </c>
      <c r="M333" s="8">
        <f t="shared" si="10"/>
        <v>654</v>
      </c>
    </row>
    <row r="334" spans="1:13" x14ac:dyDescent="0.25">
      <c r="A334" s="8">
        <v>333</v>
      </c>
      <c r="B334" s="7" t="s">
        <v>1628</v>
      </c>
      <c r="C334" s="7" t="s">
        <v>793</v>
      </c>
      <c r="D334" s="8" t="s">
        <v>799</v>
      </c>
      <c r="E334" s="7" t="s">
        <v>213</v>
      </c>
      <c r="F334" s="7" t="s">
        <v>1197</v>
      </c>
      <c r="G334" s="9">
        <v>27044</v>
      </c>
      <c r="H334" s="9">
        <v>40175</v>
      </c>
      <c r="I334" s="9"/>
      <c r="J334" s="31">
        <v>41628</v>
      </c>
      <c r="K334" s="8">
        <v>2</v>
      </c>
      <c r="L334" s="28">
        <v>0.04</v>
      </c>
      <c r="M334" s="8">
        <f t="shared" si="10"/>
        <v>547</v>
      </c>
    </row>
    <row r="335" spans="1:13" x14ac:dyDescent="0.25">
      <c r="A335" s="8">
        <v>334</v>
      </c>
      <c r="B335" s="7" t="s">
        <v>1629</v>
      </c>
      <c r="C335" s="7" t="s">
        <v>796</v>
      </c>
      <c r="D335" s="8" t="s">
        <v>805</v>
      </c>
      <c r="E335" s="8" t="s">
        <v>805</v>
      </c>
      <c r="F335" s="7" t="s">
        <v>1196</v>
      </c>
      <c r="G335" s="13">
        <v>27590</v>
      </c>
      <c r="H335" s="13">
        <v>40292</v>
      </c>
      <c r="I335" s="9"/>
      <c r="J335" s="31">
        <v>74268</v>
      </c>
      <c r="K335" s="8">
        <v>2</v>
      </c>
      <c r="L335" s="28">
        <v>0.04</v>
      </c>
      <c r="M335" s="8">
        <f t="shared" si="10"/>
        <v>263</v>
      </c>
    </row>
    <row r="336" spans="1:13" x14ac:dyDescent="0.25">
      <c r="A336" s="8">
        <v>335</v>
      </c>
      <c r="B336" s="7" t="s">
        <v>1630</v>
      </c>
      <c r="C336" s="7" t="s">
        <v>796</v>
      </c>
      <c r="D336" s="8" t="s">
        <v>805</v>
      </c>
      <c r="E336" s="8" t="s">
        <v>805</v>
      </c>
      <c r="F336" s="7" t="s">
        <v>1196</v>
      </c>
      <c r="G336" s="9">
        <v>30334</v>
      </c>
      <c r="H336" s="9">
        <v>37407</v>
      </c>
      <c r="I336" s="9">
        <v>37620</v>
      </c>
      <c r="J336" s="31">
        <v>70968</v>
      </c>
      <c r="K336" s="8">
        <v>5</v>
      </c>
      <c r="L336" s="28">
        <v>0.15</v>
      </c>
      <c r="M336" s="8">
        <f t="shared" si="10"/>
        <v>299</v>
      </c>
    </row>
    <row r="337" spans="1:13" x14ac:dyDescent="0.25">
      <c r="A337" s="8">
        <v>336</v>
      </c>
      <c r="B337" s="7" t="s">
        <v>1631</v>
      </c>
      <c r="C337" s="7" t="s">
        <v>796</v>
      </c>
      <c r="D337" s="8" t="s">
        <v>805</v>
      </c>
      <c r="E337" s="8" t="s">
        <v>805</v>
      </c>
      <c r="F337" s="7" t="s">
        <v>1196</v>
      </c>
      <c r="G337" s="13">
        <v>32391</v>
      </c>
      <c r="H337" s="13">
        <v>40313</v>
      </c>
      <c r="I337" s="9"/>
      <c r="J337" s="31">
        <v>32700</v>
      </c>
      <c r="K337" s="8">
        <v>5</v>
      </c>
      <c r="L337" s="28">
        <v>0.15</v>
      </c>
      <c r="M337" s="8">
        <f t="shared" si="10"/>
        <v>625</v>
      </c>
    </row>
    <row r="338" spans="1:13" x14ac:dyDescent="0.25">
      <c r="A338" s="8">
        <v>337</v>
      </c>
      <c r="B338" s="7" t="s">
        <v>1632</v>
      </c>
      <c r="C338" s="7" t="s">
        <v>796</v>
      </c>
      <c r="D338" s="8" t="s">
        <v>805</v>
      </c>
      <c r="E338" s="8" t="s">
        <v>805</v>
      </c>
      <c r="F338" s="7" t="s">
        <v>1197</v>
      </c>
      <c r="G338" s="9">
        <v>31389</v>
      </c>
      <c r="H338" s="9">
        <v>41137</v>
      </c>
      <c r="I338" s="9"/>
      <c r="J338" s="31">
        <v>46992</v>
      </c>
      <c r="K338" s="8">
        <v>3</v>
      </c>
      <c r="L338" s="28">
        <v>0.08</v>
      </c>
      <c r="M338" s="8">
        <f t="shared" si="10"/>
        <v>500</v>
      </c>
    </row>
    <row r="339" spans="1:13" x14ac:dyDescent="0.25">
      <c r="A339" s="8">
        <v>338</v>
      </c>
      <c r="B339" s="7" t="s">
        <v>1633</v>
      </c>
      <c r="C339" s="7" t="s">
        <v>796</v>
      </c>
      <c r="D339" s="8" t="s">
        <v>805</v>
      </c>
      <c r="E339" s="8" t="s">
        <v>805</v>
      </c>
      <c r="F339" s="7" t="s">
        <v>1196</v>
      </c>
      <c r="G339" s="9">
        <v>22552</v>
      </c>
      <c r="H339" s="9">
        <v>36765</v>
      </c>
      <c r="I339" s="9"/>
      <c r="J339" s="31">
        <v>89400</v>
      </c>
      <c r="K339" s="8">
        <v>4</v>
      </c>
      <c r="L339" s="28">
        <v>0.12</v>
      </c>
      <c r="M339" s="8">
        <f t="shared" si="10"/>
        <v>125</v>
      </c>
    </row>
    <row r="340" spans="1:13" x14ac:dyDescent="0.25">
      <c r="A340" s="8">
        <v>339</v>
      </c>
      <c r="B340" s="7" t="s">
        <v>1634</v>
      </c>
      <c r="C340" s="7" t="s">
        <v>796</v>
      </c>
      <c r="D340" s="8" t="s">
        <v>805</v>
      </c>
      <c r="E340" s="8" t="s">
        <v>805</v>
      </c>
      <c r="F340" s="7" t="s">
        <v>1196</v>
      </c>
      <c r="G340" s="9">
        <v>30383</v>
      </c>
      <c r="H340" s="9">
        <v>37936</v>
      </c>
      <c r="I340" s="9"/>
      <c r="J340" s="31">
        <v>64644</v>
      </c>
      <c r="K340" s="8">
        <v>2</v>
      </c>
      <c r="L340" s="28">
        <v>0.04</v>
      </c>
      <c r="M340" s="8">
        <f t="shared" si="10"/>
        <v>338</v>
      </c>
    </row>
    <row r="341" spans="1:13" x14ac:dyDescent="0.25">
      <c r="A341" s="8">
        <v>340</v>
      </c>
      <c r="B341" s="7" t="s">
        <v>1635</v>
      </c>
      <c r="C341" s="7" t="s">
        <v>796</v>
      </c>
      <c r="D341" s="8" t="s">
        <v>805</v>
      </c>
      <c r="E341" s="8" t="s">
        <v>805</v>
      </c>
      <c r="F341" s="7" t="s">
        <v>1196</v>
      </c>
      <c r="G341" s="9">
        <v>30540</v>
      </c>
      <c r="H341" s="9">
        <v>39038</v>
      </c>
      <c r="I341" s="9"/>
      <c r="J341" s="31">
        <v>85680</v>
      </c>
      <c r="K341" s="8">
        <v>4</v>
      </c>
      <c r="L341" s="28">
        <v>0.12</v>
      </c>
      <c r="M341" s="8">
        <f t="shared" si="10"/>
        <v>159</v>
      </c>
    </row>
    <row r="342" spans="1:13" x14ac:dyDescent="0.25">
      <c r="A342" s="8">
        <v>341</v>
      </c>
      <c r="B342" s="7" t="s">
        <v>1636</v>
      </c>
      <c r="C342" s="7" t="s">
        <v>1231</v>
      </c>
      <c r="D342" s="8" t="s">
        <v>804</v>
      </c>
      <c r="E342" s="7" t="s">
        <v>802</v>
      </c>
      <c r="F342" s="7" t="s">
        <v>1196</v>
      </c>
      <c r="G342" s="9">
        <v>26449</v>
      </c>
      <c r="H342" s="9">
        <v>40552</v>
      </c>
      <c r="I342" s="9"/>
      <c r="J342" s="31">
        <v>75288</v>
      </c>
      <c r="K342" s="8">
        <v>4</v>
      </c>
      <c r="L342" s="28">
        <v>0.12</v>
      </c>
      <c r="M342" s="8">
        <f t="shared" si="10"/>
        <v>256</v>
      </c>
    </row>
    <row r="343" spans="1:13" x14ac:dyDescent="0.25">
      <c r="A343" s="8">
        <v>342</v>
      </c>
      <c r="B343" s="7" t="s">
        <v>1637</v>
      </c>
      <c r="C343" s="7" t="s">
        <v>1228</v>
      </c>
      <c r="D343" s="8" t="s">
        <v>804</v>
      </c>
      <c r="E343" s="7" t="s">
        <v>802</v>
      </c>
      <c r="F343" s="7" t="s">
        <v>1196</v>
      </c>
      <c r="G343" s="9">
        <v>26636</v>
      </c>
      <c r="H343" s="9">
        <v>40911</v>
      </c>
      <c r="I343" s="9"/>
      <c r="J343" s="31">
        <v>104544</v>
      </c>
      <c r="K343" s="8">
        <v>3</v>
      </c>
      <c r="L343" s="28">
        <v>0.08</v>
      </c>
      <c r="M343" s="8">
        <f t="shared" si="10"/>
        <v>19</v>
      </c>
    </row>
    <row r="344" spans="1:13" x14ac:dyDescent="0.25">
      <c r="A344" s="8">
        <v>343</v>
      </c>
      <c r="B344" s="7" t="s">
        <v>1638</v>
      </c>
      <c r="C344" s="7" t="s">
        <v>794</v>
      </c>
      <c r="D344" s="8" t="s">
        <v>804</v>
      </c>
      <c r="E344" s="7" t="s">
        <v>802</v>
      </c>
      <c r="F344" s="7" t="s">
        <v>1196</v>
      </c>
      <c r="G344" s="9">
        <v>26136</v>
      </c>
      <c r="H344" s="9">
        <v>39457</v>
      </c>
      <c r="I344" s="9"/>
      <c r="J344" s="31">
        <v>37506</v>
      </c>
      <c r="K344" s="8">
        <v>5</v>
      </c>
      <c r="L344" s="28">
        <v>0.15</v>
      </c>
      <c r="M344" s="8">
        <f t="shared" si="10"/>
        <v>587</v>
      </c>
    </row>
    <row r="345" spans="1:13" x14ac:dyDescent="0.25">
      <c r="A345" s="8">
        <v>344</v>
      </c>
      <c r="B345" s="7" t="s">
        <v>1639</v>
      </c>
      <c r="C345" s="7" t="s">
        <v>1230</v>
      </c>
      <c r="D345" s="8" t="s">
        <v>804</v>
      </c>
      <c r="E345" s="7" t="s">
        <v>802</v>
      </c>
      <c r="F345" s="7" t="s">
        <v>1196</v>
      </c>
      <c r="G345" s="9">
        <v>30917</v>
      </c>
      <c r="H345" s="9">
        <v>39098</v>
      </c>
      <c r="I345" s="9"/>
      <c r="J345" s="31">
        <v>57246</v>
      </c>
      <c r="K345" s="8">
        <v>5</v>
      </c>
      <c r="L345" s="28">
        <v>0.15</v>
      </c>
      <c r="M345" s="8">
        <f t="shared" si="10"/>
        <v>388</v>
      </c>
    </row>
    <row r="346" spans="1:13" x14ac:dyDescent="0.25">
      <c r="A346" s="8">
        <v>345</v>
      </c>
      <c r="B346" s="7" t="s">
        <v>1640</v>
      </c>
      <c r="C346" s="7" t="s">
        <v>792</v>
      </c>
      <c r="D346" s="8" t="s">
        <v>804</v>
      </c>
      <c r="E346" s="7" t="s">
        <v>802</v>
      </c>
      <c r="F346" s="7" t="s">
        <v>1197</v>
      </c>
      <c r="G346" s="9">
        <v>27484</v>
      </c>
      <c r="H346" s="9">
        <v>40209</v>
      </c>
      <c r="I346" s="9"/>
      <c r="J346" s="31">
        <v>54312</v>
      </c>
      <c r="K346" s="8">
        <v>4</v>
      </c>
      <c r="L346" s="28">
        <v>0.12</v>
      </c>
      <c r="M346" s="8">
        <f t="shared" si="10"/>
        <v>434</v>
      </c>
    </row>
    <row r="347" spans="1:13" x14ac:dyDescent="0.25">
      <c r="A347" s="8">
        <v>346</v>
      </c>
      <c r="B347" s="7" t="s">
        <v>1641</v>
      </c>
      <c r="C347" s="7" t="s">
        <v>1228</v>
      </c>
      <c r="D347" s="8" t="s">
        <v>804</v>
      </c>
      <c r="E347" s="7" t="s">
        <v>802</v>
      </c>
      <c r="F347" s="7" t="s">
        <v>1196</v>
      </c>
      <c r="G347" s="9">
        <v>25341</v>
      </c>
      <c r="H347" s="9">
        <v>36192</v>
      </c>
      <c r="I347" s="9"/>
      <c r="J347" s="31">
        <v>57144</v>
      </c>
      <c r="K347" s="8">
        <v>5</v>
      </c>
      <c r="L347" s="28">
        <v>0.15</v>
      </c>
      <c r="M347" s="8">
        <f t="shared" si="10"/>
        <v>390</v>
      </c>
    </row>
    <row r="348" spans="1:13" x14ac:dyDescent="0.25">
      <c r="A348" s="8">
        <v>347</v>
      </c>
      <c r="B348" s="7" t="s">
        <v>1642</v>
      </c>
      <c r="C348" s="7" t="s">
        <v>792</v>
      </c>
      <c r="D348" s="8" t="s">
        <v>804</v>
      </c>
      <c r="E348" s="7" t="s">
        <v>802</v>
      </c>
      <c r="F348" s="7" t="s">
        <v>1197</v>
      </c>
      <c r="G348" s="9">
        <v>28370</v>
      </c>
      <c r="H348" s="9">
        <v>36199</v>
      </c>
      <c r="I348" s="9"/>
      <c r="J348" s="31">
        <v>37524</v>
      </c>
      <c r="K348" s="8">
        <v>5</v>
      </c>
      <c r="L348" s="28">
        <v>0.15</v>
      </c>
      <c r="M348" s="8">
        <f t="shared" si="10"/>
        <v>585</v>
      </c>
    </row>
    <row r="349" spans="1:13" x14ac:dyDescent="0.25">
      <c r="A349" s="8">
        <v>348</v>
      </c>
      <c r="B349" s="7" t="s">
        <v>1643</v>
      </c>
      <c r="C349" s="7" t="s">
        <v>1230</v>
      </c>
      <c r="D349" s="8" t="s">
        <v>804</v>
      </c>
      <c r="E349" s="7" t="s">
        <v>802</v>
      </c>
      <c r="F349" s="7" t="s">
        <v>1197</v>
      </c>
      <c r="G349" s="9">
        <v>24137</v>
      </c>
      <c r="H349" s="9">
        <v>36940</v>
      </c>
      <c r="I349" s="9"/>
      <c r="J349" s="31">
        <v>58788</v>
      </c>
      <c r="K349" s="8">
        <v>5</v>
      </c>
      <c r="L349" s="28">
        <v>0.15</v>
      </c>
      <c r="M349" s="8">
        <f t="shared" si="10"/>
        <v>370</v>
      </c>
    </row>
    <row r="350" spans="1:13" x14ac:dyDescent="0.25">
      <c r="A350" s="8">
        <v>349</v>
      </c>
      <c r="B350" s="7" t="s">
        <v>1644</v>
      </c>
      <c r="C350" s="7" t="s">
        <v>791</v>
      </c>
      <c r="D350" s="8" t="s">
        <v>804</v>
      </c>
      <c r="E350" s="7" t="s">
        <v>802</v>
      </c>
      <c r="F350" s="7" t="s">
        <v>1196</v>
      </c>
      <c r="G350" s="9">
        <v>28807</v>
      </c>
      <c r="H350" s="9">
        <v>39871</v>
      </c>
      <c r="I350" s="9"/>
      <c r="J350" s="31">
        <v>46290</v>
      </c>
      <c r="K350" s="8">
        <v>2</v>
      </c>
      <c r="L350" s="28">
        <v>0.04</v>
      </c>
      <c r="M350" s="8">
        <f t="shared" si="10"/>
        <v>509</v>
      </c>
    </row>
    <row r="351" spans="1:13" x14ac:dyDescent="0.25">
      <c r="A351" s="8">
        <v>350</v>
      </c>
      <c r="B351" s="7" t="s">
        <v>1645</v>
      </c>
      <c r="C351" s="7" t="s">
        <v>796</v>
      </c>
      <c r="D351" s="8" t="s">
        <v>804</v>
      </c>
      <c r="E351" s="7" t="s">
        <v>802</v>
      </c>
      <c r="F351" s="7" t="s">
        <v>1196</v>
      </c>
      <c r="G351" s="9">
        <v>27607</v>
      </c>
      <c r="H351" s="9">
        <v>40610</v>
      </c>
      <c r="I351" s="9"/>
      <c r="J351" s="31">
        <v>44212.800000000003</v>
      </c>
      <c r="K351" s="8">
        <v>4</v>
      </c>
      <c r="L351" s="28">
        <v>0.12</v>
      </c>
      <c r="M351" s="8">
        <f t="shared" si="10"/>
        <v>524</v>
      </c>
    </row>
    <row r="352" spans="1:13" x14ac:dyDescent="0.25">
      <c r="A352" s="8">
        <v>351</v>
      </c>
      <c r="B352" s="7" t="s">
        <v>1646</v>
      </c>
      <c r="C352" s="7" t="s">
        <v>794</v>
      </c>
      <c r="D352" s="8" t="s">
        <v>804</v>
      </c>
      <c r="E352" s="7" t="s">
        <v>803</v>
      </c>
      <c r="F352" s="7" t="s">
        <v>1196</v>
      </c>
      <c r="G352" s="9">
        <v>27440</v>
      </c>
      <c r="H352" s="9">
        <v>40624</v>
      </c>
      <c r="I352" s="9"/>
      <c r="J352" s="31">
        <v>15708</v>
      </c>
      <c r="K352" s="8">
        <v>4</v>
      </c>
      <c r="L352" s="28">
        <v>0.12</v>
      </c>
      <c r="M352" s="8">
        <f t="shared" si="10"/>
        <v>724</v>
      </c>
    </row>
    <row r="353" spans="1:13" x14ac:dyDescent="0.25">
      <c r="A353" s="8">
        <v>352</v>
      </c>
      <c r="B353" s="7" t="s">
        <v>1647</v>
      </c>
      <c r="C353" s="7" t="s">
        <v>1231</v>
      </c>
      <c r="D353" s="8" t="s">
        <v>804</v>
      </c>
      <c r="E353" s="7" t="s">
        <v>803</v>
      </c>
      <c r="F353" s="7" t="s">
        <v>1196</v>
      </c>
      <c r="G353" s="9">
        <v>30112</v>
      </c>
      <c r="H353" s="9">
        <v>39147</v>
      </c>
      <c r="I353" s="9"/>
      <c r="J353" s="31">
        <v>54216</v>
      </c>
      <c r="K353" s="8">
        <v>5</v>
      </c>
      <c r="L353" s="28">
        <v>0.15</v>
      </c>
      <c r="M353" s="8">
        <f t="shared" si="10"/>
        <v>435</v>
      </c>
    </row>
    <row r="354" spans="1:13" x14ac:dyDescent="0.25">
      <c r="A354" s="8">
        <v>353</v>
      </c>
      <c r="B354" s="7" t="s">
        <v>1648</v>
      </c>
      <c r="C354" s="7" t="s">
        <v>793</v>
      </c>
      <c r="D354" s="8" t="s">
        <v>804</v>
      </c>
      <c r="E354" s="7" t="s">
        <v>803</v>
      </c>
      <c r="F354" s="7" t="s">
        <v>1197</v>
      </c>
      <c r="G354" s="9">
        <v>30027</v>
      </c>
      <c r="H354" s="9">
        <v>39167</v>
      </c>
      <c r="I354" s="9"/>
      <c r="J354" s="31">
        <v>34800</v>
      </c>
      <c r="K354" s="8">
        <v>5</v>
      </c>
      <c r="L354" s="28">
        <v>0.15</v>
      </c>
      <c r="M354" s="8">
        <f t="shared" si="10"/>
        <v>610</v>
      </c>
    </row>
    <row r="355" spans="1:13" x14ac:dyDescent="0.25">
      <c r="A355" s="8">
        <v>354</v>
      </c>
      <c r="B355" s="7" t="s">
        <v>1649</v>
      </c>
      <c r="C355" s="7" t="s">
        <v>1230</v>
      </c>
      <c r="D355" s="8" t="s">
        <v>804</v>
      </c>
      <c r="E355" s="7" t="s">
        <v>803</v>
      </c>
      <c r="F355" s="7" t="s">
        <v>1196</v>
      </c>
      <c r="G355" s="9">
        <v>25778</v>
      </c>
      <c r="H355" s="9">
        <v>38805</v>
      </c>
      <c r="I355" s="9">
        <v>40427</v>
      </c>
      <c r="J355" s="31">
        <v>64644</v>
      </c>
      <c r="K355" s="8">
        <v>2</v>
      </c>
      <c r="L355" s="28">
        <v>0.04</v>
      </c>
      <c r="M355" s="8">
        <f t="shared" si="10"/>
        <v>338</v>
      </c>
    </row>
    <row r="356" spans="1:13" x14ac:dyDescent="0.25">
      <c r="A356" s="8">
        <v>355</v>
      </c>
      <c r="B356" s="7" t="s">
        <v>1650</v>
      </c>
      <c r="C356" s="7" t="s">
        <v>794</v>
      </c>
      <c r="D356" s="8" t="s">
        <v>804</v>
      </c>
      <c r="E356" s="7" t="s">
        <v>803</v>
      </c>
      <c r="F356" s="7" t="s">
        <v>1196</v>
      </c>
      <c r="G356" s="9">
        <v>22309</v>
      </c>
      <c r="H356" s="9">
        <v>35856</v>
      </c>
      <c r="I356" s="9"/>
      <c r="J356" s="31">
        <v>104196</v>
      </c>
      <c r="K356" s="8">
        <v>3</v>
      </c>
      <c r="L356" s="28">
        <v>0.08</v>
      </c>
      <c r="M356" s="8">
        <f t="shared" si="10"/>
        <v>22</v>
      </c>
    </row>
    <row r="357" spans="1:13" x14ac:dyDescent="0.25">
      <c r="A357" s="8">
        <v>356</v>
      </c>
      <c r="B357" s="7" t="s">
        <v>1651</v>
      </c>
      <c r="C357" s="7" t="s">
        <v>792</v>
      </c>
      <c r="D357" s="8" t="s">
        <v>804</v>
      </c>
      <c r="E357" s="7" t="s">
        <v>803</v>
      </c>
      <c r="F357" s="7" t="s">
        <v>1196</v>
      </c>
      <c r="G357" s="9">
        <v>23586</v>
      </c>
      <c r="H357" s="9">
        <v>35857</v>
      </c>
      <c r="I357" s="9"/>
      <c r="J357" s="31">
        <v>98532</v>
      </c>
      <c r="K357" s="8">
        <v>3</v>
      </c>
      <c r="L357" s="28">
        <v>0.08</v>
      </c>
      <c r="M357" s="8">
        <f t="shared" si="10"/>
        <v>55</v>
      </c>
    </row>
    <row r="358" spans="1:13" x14ac:dyDescent="0.25">
      <c r="A358" s="8">
        <v>357</v>
      </c>
      <c r="B358" s="7" t="s">
        <v>1652</v>
      </c>
      <c r="C358" s="7" t="s">
        <v>1228</v>
      </c>
      <c r="D358" s="8" t="s">
        <v>804</v>
      </c>
      <c r="E358" s="7" t="s">
        <v>803</v>
      </c>
      <c r="F358" s="7" t="s">
        <v>1197</v>
      </c>
      <c r="G358" s="9">
        <v>27470</v>
      </c>
      <c r="H358" s="9">
        <v>39157</v>
      </c>
      <c r="I358" s="9"/>
      <c r="J358" s="31">
        <v>57132</v>
      </c>
      <c r="K358" s="8">
        <v>4</v>
      </c>
      <c r="L358" s="28">
        <v>0.12</v>
      </c>
      <c r="M358" s="8">
        <f t="shared" si="10"/>
        <v>391</v>
      </c>
    </row>
    <row r="359" spans="1:13" x14ac:dyDescent="0.25">
      <c r="A359" s="8">
        <v>358</v>
      </c>
      <c r="B359" s="7" t="s">
        <v>1653</v>
      </c>
      <c r="C359" s="7" t="s">
        <v>796</v>
      </c>
      <c r="D359" s="8" t="s">
        <v>804</v>
      </c>
      <c r="E359" s="7" t="s">
        <v>803</v>
      </c>
      <c r="F359" s="7" t="s">
        <v>1196</v>
      </c>
      <c r="G359" s="9">
        <v>30208</v>
      </c>
      <c r="H359" s="9">
        <v>41000</v>
      </c>
      <c r="I359" s="9"/>
      <c r="J359" s="31">
        <v>72672</v>
      </c>
      <c r="K359" s="8">
        <v>4</v>
      </c>
      <c r="L359" s="28">
        <v>0.12</v>
      </c>
      <c r="M359" s="8">
        <f t="shared" si="10"/>
        <v>283</v>
      </c>
    </row>
    <row r="360" spans="1:13" x14ac:dyDescent="0.25">
      <c r="A360" s="8">
        <v>359</v>
      </c>
      <c r="B360" s="7" t="s">
        <v>1654</v>
      </c>
      <c r="C360" s="7" t="s">
        <v>792</v>
      </c>
      <c r="D360" s="8" t="s">
        <v>804</v>
      </c>
      <c r="E360" s="7" t="s">
        <v>803</v>
      </c>
      <c r="F360" s="7" t="s">
        <v>1196</v>
      </c>
      <c r="G360" s="9">
        <v>32737</v>
      </c>
      <c r="H360" s="9">
        <v>41007</v>
      </c>
      <c r="I360" s="9"/>
      <c r="J360" s="31">
        <v>44424</v>
      </c>
      <c r="K360" s="8">
        <v>2</v>
      </c>
      <c r="L360" s="28">
        <v>0.04</v>
      </c>
      <c r="M360" s="8">
        <f t="shared" si="10"/>
        <v>521</v>
      </c>
    </row>
    <row r="361" spans="1:13" x14ac:dyDescent="0.25">
      <c r="A361" s="8">
        <v>360</v>
      </c>
      <c r="B361" s="7" t="s">
        <v>1655</v>
      </c>
      <c r="C361" s="7" t="s">
        <v>791</v>
      </c>
      <c r="D361" s="8" t="s">
        <v>804</v>
      </c>
      <c r="E361" s="7" t="s">
        <v>803</v>
      </c>
      <c r="F361" s="7" t="s">
        <v>1197</v>
      </c>
      <c r="G361" s="9">
        <v>31847</v>
      </c>
      <c r="H361" s="9">
        <v>39180</v>
      </c>
      <c r="I361" s="9"/>
      <c r="J361" s="31">
        <v>103848</v>
      </c>
      <c r="K361" s="8">
        <v>4</v>
      </c>
      <c r="L361" s="28">
        <v>0.12</v>
      </c>
      <c r="M361" s="8">
        <f t="shared" si="10"/>
        <v>24</v>
      </c>
    </row>
    <row r="362" spans="1:13" x14ac:dyDescent="0.25">
      <c r="A362" s="8">
        <v>361</v>
      </c>
      <c r="B362" s="7" t="s">
        <v>1656</v>
      </c>
      <c r="C362" s="7" t="s">
        <v>1231</v>
      </c>
      <c r="D362" s="8" t="s">
        <v>804</v>
      </c>
      <c r="E362" s="7" t="s">
        <v>803</v>
      </c>
      <c r="F362" s="7" t="s">
        <v>1196</v>
      </c>
      <c r="G362" s="9">
        <v>29564</v>
      </c>
      <c r="H362" s="9">
        <v>38834</v>
      </c>
      <c r="I362" s="9"/>
      <c r="J362" s="31">
        <v>97968</v>
      </c>
      <c r="K362" s="8">
        <v>4</v>
      </c>
      <c r="L362" s="28">
        <v>0.12</v>
      </c>
      <c r="M362" s="8">
        <f t="shared" si="10"/>
        <v>58</v>
      </c>
    </row>
    <row r="363" spans="1:13" x14ac:dyDescent="0.25">
      <c r="A363" s="8">
        <v>362</v>
      </c>
      <c r="B363" s="7" t="s">
        <v>1657</v>
      </c>
      <c r="C363" s="7" t="s">
        <v>791</v>
      </c>
      <c r="D363" s="8" t="s">
        <v>804</v>
      </c>
      <c r="E363" s="7" t="s">
        <v>803</v>
      </c>
      <c r="F363" s="7" t="s">
        <v>1196</v>
      </c>
      <c r="G363" s="9">
        <v>28746</v>
      </c>
      <c r="H363" s="9">
        <v>36297</v>
      </c>
      <c r="I363" s="9"/>
      <c r="J363" s="31">
        <v>55236</v>
      </c>
      <c r="K363" s="8">
        <v>2</v>
      </c>
      <c r="L363" s="28">
        <v>0.04</v>
      </c>
      <c r="M363" s="8">
        <f t="shared" si="10"/>
        <v>423</v>
      </c>
    </row>
    <row r="364" spans="1:13" x14ac:dyDescent="0.25">
      <c r="A364" s="8">
        <v>363</v>
      </c>
      <c r="B364" s="7" t="s">
        <v>1658</v>
      </c>
      <c r="C364" s="7" t="s">
        <v>1230</v>
      </c>
      <c r="D364" s="8" t="s">
        <v>804</v>
      </c>
      <c r="E364" s="7" t="s">
        <v>803</v>
      </c>
      <c r="F364" s="7" t="s">
        <v>1196</v>
      </c>
      <c r="G364" s="9">
        <v>24297</v>
      </c>
      <c r="H364" s="9">
        <v>36662</v>
      </c>
      <c r="I364" s="9"/>
      <c r="J364" s="31">
        <v>62988</v>
      </c>
      <c r="K364" s="8">
        <v>4</v>
      </c>
      <c r="L364" s="28">
        <v>0.12</v>
      </c>
      <c r="M364" s="8">
        <f t="shared" si="10"/>
        <v>345</v>
      </c>
    </row>
    <row r="365" spans="1:13" x14ac:dyDescent="0.25">
      <c r="A365" s="8">
        <v>364</v>
      </c>
      <c r="B365" s="7" t="s">
        <v>1659</v>
      </c>
      <c r="C365" s="7" t="s">
        <v>1230</v>
      </c>
      <c r="D365" s="8" t="s">
        <v>804</v>
      </c>
      <c r="E365" s="7" t="s">
        <v>424</v>
      </c>
      <c r="F365" s="7" t="s">
        <v>1197</v>
      </c>
      <c r="G365" s="9">
        <v>29838</v>
      </c>
      <c r="H365" s="9">
        <v>39592</v>
      </c>
      <c r="I365" s="9"/>
      <c r="J365" s="31">
        <v>69024</v>
      </c>
      <c r="K365" s="8">
        <v>3</v>
      </c>
      <c r="L365" s="28">
        <v>0.08</v>
      </c>
      <c r="M365" s="8">
        <f t="shared" si="10"/>
        <v>314</v>
      </c>
    </row>
    <row r="366" spans="1:13" x14ac:dyDescent="0.25">
      <c r="A366" s="8">
        <v>365</v>
      </c>
      <c r="B366" s="7" t="s">
        <v>1660</v>
      </c>
      <c r="C366" s="7" t="s">
        <v>793</v>
      </c>
      <c r="D366" s="8" t="s">
        <v>804</v>
      </c>
      <c r="E366" s="7" t="s">
        <v>424</v>
      </c>
      <c r="F366" s="7" t="s">
        <v>1196</v>
      </c>
      <c r="G366" s="9">
        <v>29445</v>
      </c>
      <c r="H366" s="9">
        <v>40712</v>
      </c>
      <c r="I366" s="9"/>
      <c r="J366" s="31">
        <v>27480</v>
      </c>
      <c r="K366" s="8">
        <v>1</v>
      </c>
      <c r="L366" s="28">
        <v>0</v>
      </c>
      <c r="M366" s="8">
        <f t="shared" si="10"/>
        <v>676</v>
      </c>
    </row>
    <row r="367" spans="1:13" x14ac:dyDescent="0.25">
      <c r="A367" s="8">
        <v>366</v>
      </c>
      <c r="B367" s="7" t="s">
        <v>1661</v>
      </c>
      <c r="C367" s="7" t="s">
        <v>794</v>
      </c>
      <c r="D367" s="8" t="s">
        <v>804</v>
      </c>
      <c r="E367" s="7" t="s">
        <v>424</v>
      </c>
      <c r="F367" s="7" t="s">
        <v>1197</v>
      </c>
      <c r="G367" s="9">
        <v>28946</v>
      </c>
      <c r="H367" s="9">
        <v>41070</v>
      </c>
      <c r="I367" s="9"/>
      <c r="J367" s="31">
        <v>88716</v>
      </c>
      <c r="K367" s="8">
        <v>1</v>
      </c>
      <c r="L367" s="28">
        <v>0</v>
      </c>
      <c r="M367" s="8">
        <f t="shared" si="10"/>
        <v>129</v>
      </c>
    </row>
    <row r="368" spans="1:13" x14ac:dyDescent="0.25">
      <c r="A368" s="8">
        <v>367</v>
      </c>
      <c r="B368" s="7" t="s">
        <v>1662</v>
      </c>
      <c r="C368" s="7" t="s">
        <v>796</v>
      </c>
      <c r="D368" s="8" t="s">
        <v>804</v>
      </c>
      <c r="E368" s="7" t="s">
        <v>424</v>
      </c>
      <c r="F368" s="7" t="s">
        <v>1196</v>
      </c>
      <c r="G368" s="9">
        <v>26304</v>
      </c>
      <c r="H368" s="9">
        <v>39258</v>
      </c>
      <c r="I368" s="9"/>
      <c r="J368" s="31">
        <v>80304</v>
      </c>
      <c r="K368" s="8">
        <v>2</v>
      </c>
      <c r="L368" s="28">
        <v>0.04</v>
      </c>
      <c r="M368" s="8">
        <f t="shared" si="10"/>
        <v>200</v>
      </c>
    </row>
    <row r="369" spans="1:13" x14ac:dyDescent="0.25">
      <c r="A369" s="8">
        <v>368</v>
      </c>
      <c r="B369" s="7" t="s">
        <v>1663</v>
      </c>
      <c r="C369" s="7" t="s">
        <v>1229</v>
      </c>
      <c r="D369" s="8" t="s">
        <v>804</v>
      </c>
      <c r="E369" s="7" t="s">
        <v>424</v>
      </c>
      <c r="F369" s="7" t="s">
        <v>1197</v>
      </c>
      <c r="G369" s="9">
        <v>28537</v>
      </c>
      <c r="H369" s="9">
        <v>40333</v>
      </c>
      <c r="I369" s="9"/>
      <c r="J369" s="31">
        <v>84576</v>
      </c>
      <c r="K369" s="8">
        <v>4</v>
      </c>
      <c r="L369" s="28">
        <v>0.12</v>
      </c>
      <c r="M369" s="8">
        <f t="shared" si="10"/>
        <v>169</v>
      </c>
    </row>
    <row r="370" spans="1:13" x14ac:dyDescent="0.25">
      <c r="A370" s="8">
        <v>369</v>
      </c>
      <c r="B370" s="7" t="s">
        <v>1664</v>
      </c>
      <c r="C370" s="7" t="s">
        <v>791</v>
      </c>
      <c r="D370" s="8" t="s">
        <v>804</v>
      </c>
      <c r="E370" s="7" t="s">
        <v>424</v>
      </c>
      <c r="F370" s="7" t="s">
        <v>1196</v>
      </c>
      <c r="G370" s="9">
        <v>29224</v>
      </c>
      <c r="H370" s="9">
        <v>36703</v>
      </c>
      <c r="I370" s="9"/>
      <c r="J370" s="31">
        <v>60240</v>
      </c>
      <c r="K370" s="8">
        <v>4</v>
      </c>
      <c r="L370" s="28">
        <v>0.12</v>
      </c>
      <c r="M370" s="8">
        <f t="shared" si="10"/>
        <v>353</v>
      </c>
    </row>
    <row r="371" spans="1:13" x14ac:dyDescent="0.25">
      <c r="A371" s="8">
        <v>370</v>
      </c>
      <c r="B371" s="7" t="s">
        <v>1665</v>
      </c>
      <c r="C371" s="7" t="s">
        <v>795</v>
      </c>
      <c r="D371" s="8" t="s">
        <v>804</v>
      </c>
      <c r="E371" s="7" t="s">
        <v>424</v>
      </c>
      <c r="F371" s="7" t="s">
        <v>1196</v>
      </c>
      <c r="G371" s="9">
        <v>30994</v>
      </c>
      <c r="H371" s="9">
        <v>40351</v>
      </c>
      <c r="I371" s="9"/>
      <c r="J371" s="31">
        <v>24048</v>
      </c>
      <c r="K371" s="8">
        <v>3</v>
      </c>
      <c r="L371" s="28">
        <v>0.08</v>
      </c>
      <c r="M371" s="8">
        <f t="shared" si="10"/>
        <v>695</v>
      </c>
    </row>
    <row r="372" spans="1:13" x14ac:dyDescent="0.25">
      <c r="A372" s="8">
        <v>371</v>
      </c>
      <c r="B372" s="7" t="s">
        <v>1666</v>
      </c>
      <c r="C372" s="7" t="s">
        <v>1230</v>
      </c>
      <c r="D372" s="8" t="s">
        <v>804</v>
      </c>
      <c r="E372" s="7" t="s">
        <v>424</v>
      </c>
      <c r="F372" s="7" t="s">
        <v>1196</v>
      </c>
      <c r="G372" s="9">
        <v>27314</v>
      </c>
      <c r="H372" s="9">
        <v>39290</v>
      </c>
      <c r="I372" s="9"/>
      <c r="J372" s="31">
        <v>78300</v>
      </c>
      <c r="K372" s="8">
        <v>2</v>
      </c>
      <c r="L372" s="28">
        <v>0.04</v>
      </c>
      <c r="M372" s="8">
        <f t="shared" si="10"/>
        <v>218</v>
      </c>
    </row>
    <row r="373" spans="1:13" x14ac:dyDescent="0.25">
      <c r="A373" s="8">
        <v>372</v>
      </c>
      <c r="B373" s="7" t="s">
        <v>1667</v>
      </c>
      <c r="C373" s="7" t="s">
        <v>795</v>
      </c>
      <c r="D373" s="8" t="s">
        <v>804</v>
      </c>
      <c r="E373" s="7" t="s">
        <v>424</v>
      </c>
      <c r="F373" s="7" t="s">
        <v>1196</v>
      </c>
      <c r="G373" s="9">
        <v>32074</v>
      </c>
      <c r="H373" s="9">
        <v>40367</v>
      </c>
      <c r="I373" s="9">
        <v>40932</v>
      </c>
      <c r="J373" s="31">
        <v>58560</v>
      </c>
      <c r="K373" s="8">
        <v>4</v>
      </c>
      <c r="L373" s="28">
        <v>0.12</v>
      </c>
      <c r="M373" s="8">
        <f t="shared" si="10"/>
        <v>372</v>
      </c>
    </row>
    <row r="374" spans="1:13" x14ac:dyDescent="0.25">
      <c r="A374" s="8">
        <v>373</v>
      </c>
      <c r="B374" s="7" t="s">
        <v>1668</v>
      </c>
      <c r="C374" s="7" t="s">
        <v>1228</v>
      </c>
      <c r="D374" s="8" t="s">
        <v>804</v>
      </c>
      <c r="E374" s="7" t="s">
        <v>424</v>
      </c>
      <c r="F374" s="7" t="s">
        <v>1197</v>
      </c>
      <c r="G374" s="9">
        <v>28231</v>
      </c>
      <c r="H374" s="9">
        <v>36371</v>
      </c>
      <c r="I374" s="9"/>
      <c r="J374" s="31">
        <v>32148</v>
      </c>
      <c r="K374" s="8">
        <v>2</v>
      </c>
      <c r="L374" s="28">
        <v>0.04</v>
      </c>
      <c r="M374" s="8">
        <f t="shared" si="10"/>
        <v>631</v>
      </c>
    </row>
    <row r="375" spans="1:13" x14ac:dyDescent="0.25">
      <c r="A375" s="8">
        <v>374</v>
      </c>
      <c r="B375" s="7" t="s">
        <v>1669</v>
      </c>
      <c r="C375" s="7" t="s">
        <v>796</v>
      </c>
      <c r="D375" s="8" t="s">
        <v>804</v>
      </c>
      <c r="E375" s="7" t="s">
        <v>424</v>
      </c>
      <c r="F375" s="7" t="s">
        <v>1196</v>
      </c>
      <c r="G375" s="9">
        <v>32447</v>
      </c>
      <c r="H375" s="9">
        <v>39283</v>
      </c>
      <c r="I375" s="9"/>
      <c r="J375" s="31">
        <v>89364</v>
      </c>
      <c r="K375" s="8">
        <v>3</v>
      </c>
      <c r="L375" s="28">
        <v>0.08</v>
      </c>
      <c r="M375" s="8">
        <f t="shared" si="10"/>
        <v>126</v>
      </c>
    </row>
    <row r="376" spans="1:13" x14ac:dyDescent="0.25">
      <c r="A376" s="8">
        <v>375</v>
      </c>
      <c r="B376" s="7" t="s">
        <v>1670</v>
      </c>
      <c r="C376" s="7" t="s">
        <v>794</v>
      </c>
      <c r="D376" s="8" t="s">
        <v>804</v>
      </c>
      <c r="E376" s="7" t="s">
        <v>424</v>
      </c>
      <c r="F376" s="7" t="s">
        <v>1196</v>
      </c>
      <c r="G376" s="9">
        <v>29139</v>
      </c>
      <c r="H376" s="9">
        <v>40361</v>
      </c>
      <c r="I376" s="9"/>
      <c r="J376" s="31">
        <v>90936</v>
      </c>
      <c r="K376" s="8">
        <v>2</v>
      </c>
      <c r="L376" s="28">
        <v>0.04</v>
      </c>
      <c r="M376" s="8">
        <f t="shared" si="10"/>
        <v>111</v>
      </c>
    </row>
    <row r="377" spans="1:13" x14ac:dyDescent="0.25">
      <c r="A377" s="8">
        <v>376</v>
      </c>
      <c r="B377" s="7" t="s">
        <v>1671</v>
      </c>
      <c r="C377" s="7" t="s">
        <v>796</v>
      </c>
      <c r="D377" s="8" t="s">
        <v>804</v>
      </c>
      <c r="E377" s="7" t="s">
        <v>424</v>
      </c>
      <c r="F377" s="7" t="s">
        <v>1197</v>
      </c>
      <c r="G377" s="9">
        <v>28725</v>
      </c>
      <c r="H377" s="9">
        <v>40395</v>
      </c>
      <c r="I377" s="9"/>
      <c r="J377" s="31">
        <v>69072</v>
      </c>
      <c r="K377" s="8">
        <v>4</v>
      </c>
      <c r="L377" s="28">
        <v>0.12</v>
      </c>
      <c r="M377" s="8">
        <f t="shared" si="10"/>
        <v>313</v>
      </c>
    </row>
    <row r="378" spans="1:13" x14ac:dyDescent="0.25">
      <c r="A378" s="8">
        <v>377</v>
      </c>
      <c r="B378" s="7" t="s">
        <v>1672</v>
      </c>
      <c r="C378" s="7" t="s">
        <v>1231</v>
      </c>
      <c r="D378" s="8" t="s">
        <v>804</v>
      </c>
      <c r="E378" s="7" t="s">
        <v>424</v>
      </c>
      <c r="F378" s="7" t="s">
        <v>1196</v>
      </c>
      <c r="G378" s="9">
        <v>26171</v>
      </c>
      <c r="H378" s="9">
        <v>36392</v>
      </c>
      <c r="I378" s="9"/>
      <c r="J378" s="31">
        <v>61692</v>
      </c>
      <c r="K378" s="8">
        <v>4</v>
      </c>
      <c r="L378" s="28">
        <v>0.12</v>
      </c>
      <c r="M378" s="8">
        <f t="shared" si="10"/>
        <v>347</v>
      </c>
    </row>
    <row r="379" spans="1:13" x14ac:dyDescent="0.25">
      <c r="A379" s="8">
        <v>378</v>
      </c>
      <c r="B379" s="7" t="s">
        <v>1673</v>
      </c>
      <c r="C379" s="7" t="s">
        <v>791</v>
      </c>
      <c r="D379" s="8" t="s">
        <v>804</v>
      </c>
      <c r="E379" s="7" t="s">
        <v>424</v>
      </c>
      <c r="F379" s="7" t="s">
        <v>1197</v>
      </c>
      <c r="G379" s="9">
        <v>28142</v>
      </c>
      <c r="H379" s="9">
        <v>39330</v>
      </c>
      <c r="I379" s="9"/>
      <c r="J379" s="31">
        <v>98316</v>
      </c>
      <c r="K379" s="8">
        <v>5</v>
      </c>
      <c r="L379" s="28">
        <v>0.15</v>
      </c>
      <c r="M379" s="8">
        <f t="shared" si="10"/>
        <v>57</v>
      </c>
    </row>
    <row r="380" spans="1:13" x14ac:dyDescent="0.25">
      <c r="A380" s="8">
        <v>379</v>
      </c>
      <c r="B380" s="7" t="s">
        <v>1674</v>
      </c>
      <c r="C380" s="7" t="s">
        <v>793</v>
      </c>
      <c r="D380" s="8" t="s">
        <v>804</v>
      </c>
      <c r="E380" s="7" t="s">
        <v>424</v>
      </c>
      <c r="F380" s="7" t="s">
        <v>1197</v>
      </c>
      <c r="G380" s="9">
        <v>26296</v>
      </c>
      <c r="H380" s="9">
        <v>38969</v>
      </c>
      <c r="I380" s="9"/>
      <c r="J380" s="31">
        <v>76620</v>
      </c>
      <c r="K380" s="8">
        <v>2</v>
      </c>
      <c r="L380" s="28">
        <v>0.04</v>
      </c>
      <c r="M380" s="8">
        <f t="shared" si="10"/>
        <v>233</v>
      </c>
    </row>
    <row r="381" spans="1:13" x14ac:dyDescent="0.25">
      <c r="A381" s="8">
        <v>380</v>
      </c>
      <c r="B381" s="7" t="s">
        <v>1675</v>
      </c>
      <c r="C381" s="7" t="s">
        <v>1229</v>
      </c>
      <c r="D381" s="8" t="s">
        <v>804</v>
      </c>
      <c r="E381" s="7" t="s">
        <v>424</v>
      </c>
      <c r="F381" s="7" t="s">
        <v>1196</v>
      </c>
      <c r="G381" s="9">
        <v>26305</v>
      </c>
      <c r="H381" s="9">
        <v>37138</v>
      </c>
      <c r="I381" s="9"/>
      <c r="J381" s="31">
        <v>37332</v>
      </c>
      <c r="K381" s="8">
        <v>1</v>
      </c>
      <c r="L381" s="28">
        <v>0</v>
      </c>
      <c r="M381" s="8">
        <f t="shared" si="10"/>
        <v>590</v>
      </c>
    </row>
    <row r="382" spans="1:13" x14ac:dyDescent="0.25">
      <c r="A382" s="8">
        <v>381</v>
      </c>
      <c r="B382" s="7" t="s">
        <v>1676</v>
      </c>
      <c r="C382" s="7" t="s">
        <v>1228</v>
      </c>
      <c r="D382" s="8" t="s">
        <v>804</v>
      </c>
      <c r="E382" s="7" t="s">
        <v>424</v>
      </c>
      <c r="F382" s="7" t="s">
        <v>1196</v>
      </c>
      <c r="G382" s="9">
        <v>25030</v>
      </c>
      <c r="H382" s="9">
        <v>37141</v>
      </c>
      <c r="I382" s="9"/>
      <c r="J382" s="31">
        <v>19092</v>
      </c>
      <c r="K382" s="8">
        <v>3</v>
      </c>
      <c r="L382" s="28">
        <v>0.08</v>
      </c>
      <c r="M382" s="8">
        <f t="shared" si="10"/>
        <v>709</v>
      </c>
    </row>
    <row r="383" spans="1:13" x14ac:dyDescent="0.25">
      <c r="A383" s="8">
        <v>382</v>
      </c>
      <c r="B383" s="7" t="s">
        <v>1677</v>
      </c>
      <c r="C383" s="7" t="s">
        <v>791</v>
      </c>
      <c r="D383" s="8" t="s">
        <v>804</v>
      </c>
      <c r="E383" s="7" t="s">
        <v>424</v>
      </c>
      <c r="F383" s="7" t="s">
        <v>1196</v>
      </c>
      <c r="G383" s="9">
        <v>29715</v>
      </c>
      <c r="H383" s="9">
        <v>40083</v>
      </c>
      <c r="I383" s="9"/>
      <c r="J383" s="31">
        <v>52980</v>
      </c>
      <c r="K383" s="8">
        <v>4</v>
      </c>
      <c r="L383" s="28">
        <v>0.12</v>
      </c>
      <c r="M383" s="8">
        <f t="shared" si="10"/>
        <v>454</v>
      </c>
    </row>
    <row r="384" spans="1:13" x14ac:dyDescent="0.25">
      <c r="A384" s="8">
        <v>383</v>
      </c>
      <c r="B384" s="7" t="s">
        <v>1678</v>
      </c>
      <c r="C384" s="7" t="s">
        <v>795</v>
      </c>
      <c r="D384" s="8" t="s">
        <v>804</v>
      </c>
      <c r="E384" s="7" t="s">
        <v>424</v>
      </c>
      <c r="F384" s="7" t="s">
        <v>1197</v>
      </c>
      <c r="G384" s="9">
        <v>28190</v>
      </c>
      <c r="H384" s="9">
        <v>40447</v>
      </c>
      <c r="I384" s="9"/>
      <c r="J384" s="31">
        <v>40764</v>
      </c>
      <c r="K384" s="8">
        <v>4</v>
      </c>
      <c r="L384" s="28">
        <v>0.12</v>
      </c>
      <c r="M384" s="8">
        <f t="shared" si="10"/>
        <v>553</v>
      </c>
    </row>
    <row r="385" spans="1:13" x14ac:dyDescent="0.25">
      <c r="A385" s="8">
        <v>384</v>
      </c>
      <c r="B385" s="7" t="s">
        <v>1679</v>
      </c>
      <c r="C385" s="7" t="s">
        <v>1229</v>
      </c>
      <c r="D385" s="8" t="s">
        <v>804</v>
      </c>
      <c r="E385" s="7" t="s">
        <v>424</v>
      </c>
      <c r="F385" s="7" t="s">
        <v>1196</v>
      </c>
      <c r="G385" s="9">
        <v>28514</v>
      </c>
      <c r="H385" s="9">
        <v>36094</v>
      </c>
      <c r="I385" s="9"/>
      <c r="J385" s="31">
        <v>57462</v>
      </c>
      <c r="K385" s="8">
        <v>1</v>
      </c>
      <c r="L385" s="28">
        <v>0</v>
      </c>
      <c r="M385" s="8">
        <f t="shared" si="10"/>
        <v>385</v>
      </c>
    </row>
    <row r="386" spans="1:13" x14ac:dyDescent="0.25">
      <c r="A386" s="8">
        <v>385</v>
      </c>
      <c r="B386" s="7" t="s">
        <v>1680</v>
      </c>
      <c r="C386" s="7" t="s">
        <v>793</v>
      </c>
      <c r="D386" s="8" t="s">
        <v>804</v>
      </c>
      <c r="E386" s="7" t="s">
        <v>424</v>
      </c>
      <c r="F386" s="7" t="s">
        <v>1196</v>
      </c>
      <c r="G386" s="9">
        <v>27992</v>
      </c>
      <c r="H386" s="9">
        <v>36456</v>
      </c>
      <c r="I386" s="9"/>
      <c r="J386" s="31">
        <v>52152</v>
      </c>
      <c r="K386" s="8">
        <v>5</v>
      </c>
      <c r="L386" s="28">
        <v>0.15</v>
      </c>
      <c r="M386" s="8">
        <f t="shared" si="10"/>
        <v>459</v>
      </c>
    </row>
    <row r="387" spans="1:13" x14ac:dyDescent="0.25">
      <c r="A387" s="8">
        <v>386</v>
      </c>
      <c r="B387" s="7" t="s">
        <v>1681</v>
      </c>
      <c r="C387" s="7" t="s">
        <v>1229</v>
      </c>
      <c r="D387" s="8" t="s">
        <v>804</v>
      </c>
      <c r="E387" s="7" t="s">
        <v>424</v>
      </c>
      <c r="F387" s="7" t="s">
        <v>1196</v>
      </c>
      <c r="G387" s="9">
        <v>27421</v>
      </c>
      <c r="H387" s="9">
        <v>36463</v>
      </c>
      <c r="I387" s="9"/>
      <c r="J387" s="31">
        <v>53064</v>
      </c>
      <c r="K387" s="8">
        <v>3</v>
      </c>
      <c r="L387" s="28">
        <v>0.08</v>
      </c>
      <c r="M387" s="8">
        <f t="shared" ref="M387:M450" si="11">RANK($J387,$J:$J,0)</f>
        <v>453</v>
      </c>
    </row>
    <row r="388" spans="1:13" x14ac:dyDescent="0.25">
      <c r="A388" s="8">
        <v>387</v>
      </c>
      <c r="B388" s="7" t="s">
        <v>1682</v>
      </c>
      <c r="C388" s="7" t="s">
        <v>794</v>
      </c>
      <c r="D388" s="8" t="s">
        <v>804</v>
      </c>
      <c r="E388" s="7" t="s">
        <v>424</v>
      </c>
      <c r="F388" s="7" t="s">
        <v>1196</v>
      </c>
      <c r="G388" s="9">
        <v>27036</v>
      </c>
      <c r="H388" s="9">
        <v>37166</v>
      </c>
      <c r="I388" s="9"/>
      <c r="J388" s="31">
        <v>56754</v>
      </c>
      <c r="K388" s="8">
        <v>4</v>
      </c>
      <c r="L388" s="28">
        <v>0.12</v>
      </c>
      <c r="M388" s="8">
        <f t="shared" si="11"/>
        <v>399</v>
      </c>
    </row>
    <row r="389" spans="1:13" x14ac:dyDescent="0.25">
      <c r="A389" s="8">
        <v>388</v>
      </c>
      <c r="B389" s="7" t="s">
        <v>1683</v>
      </c>
      <c r="C389" s="7" t="s">
        <v>792</v>
      </c>
      <c r="D389" s="8" t="s">
        <v>804</v>
      </c>
      <c r="E389" s="7" t="s">
        <v>424</v>
      </c>
      <c r="F389" s="7" t="s">
        <v>1197</v>
      </c>
      <c r="G389" s="9">
        <v>25486</v>
      </c>
      <c r="H389" s="9">
        <v>36116</v>
      </c>
      <c r="I389" s="9">
        <v>37382</v>
      </c>
      <c r="J389" s="31">
        <v>59724</v>
      </c>
      <c r="K389" s="8">
        <v>1</v>
      </c>
      <c r="L389" s="28">
        <v>0</v>
      </c>
      <c r="M389" s="8">
        <f t="shared" si="11"/>
        <v>358</v>
      </c>
    </row>
    <row r="390" spans="1:13" x14ac:dyDescent="0.25">
      <c r="A390" s="8">
        <v>389</v>
      </c>
      <c r="B390" s="7" t="s">
        <v>1684</v>
      </c>
      <c r="C390" s="7" t="s">
        <v>1229</v>
      </c>
      <c r="D390" s="8" t="s">
        <v>804</v>
      </c>
      <c r="E390" s="7" t="s">
        <v>424</v>
      </c>
      <c r="F390" s="7" t="s">
        <v>1197</v>
      </c>
      <c r="G390" s="9">
        <v>28320</v>
      </c>
      <c r="H390" s="9">
        <v>36121</v>
      </c>
      <c r="I390" s="9"/>
      <c r="J390" s="31">
        <v>34656</v>
      </c>
      <c r="K390" s="8">
        <v>3</v>
      </c>
      <c r="L390" s="28">
        <v>0.08</v>
      </c>
      <c r="M390" s="8">
        <f t="shared" si="11"/>
        <v>612</v>
      </c>
    </row>
    <row r="391" spans="1:13" x14ac:dyDescent="0.25">
      <c r="A391" s="8">
        <v>390</v>
      </c>
      <c r="B391" s="7" t="s">
        <v>1685</v>
      </c>
      <c r="C391" s="7" t="s">
        <v>1229</v>
      </c>
      <c r="D391" s="8" t="s">
        <v>804</v>
      </c>
      <c r="E391" s="7" t="s">
        <v>424</v>
      </c>
      <c r="F391" s="7" t="s">
        <v>1196</v>
      </c>
      <c r="G391" s="9">
        <v>22830</v>
      </c>
      <c r="H391" s="9">
        <v>36145</v>
      </c>
      <c r="I391" s="9"/>
      <c r="J391" s="31">
        <v>37512</v>
      </c>
      <c r="K391" s="8">
        <v>5</v>
      </c>
      <c r="L391" s="28">
        <v>0.15</v>
      </c>
      <c r="M391" s="8">
        <f t="shared" si="11"/>
        <v>586</v>
      </c>
    </row>
    <row r="392" spans="1:13" x14ac:dyDescent="0.25">
      <c r="A392" s="8">
        <v>391</v>
      </c>
      <c r="B392" s="7" t="s">
        <v>1686</v>
      </c>
      <c r="C392" s="7" t="s">
        <v>1231</v>
      </c>
      <c r="D392" s="8" t="s">
        <v>804</v>
      </c>
      <c r="E392" s="7" t="s">
        <v>424</v>
      </c>
      <c r="F392" s="7" t="s">
        <v>1196</v>
      </c>
      <c r="G392" s="9">
        <v>28945</v>
      </c>
      <c r="H392" s="9">
        <v>39063</v>
      </c>
      <c r="I392" s="9"/>
      <c r="J392" s="31">
        <v>93516</v>
      </c>
      <c r="K392" s="8">
        <v>5</v>
      </c>
      <c r="L392" s="28">
        <v>0.15</v>
      </c>
      <c r="M392" s="8">
        <f t="shared" si="11"/>
        <v>92</v>
      </c>
    </row>
    <row r="393" spans="1:13" x14ac:dyDescent="0.25">
      <c r="A393" s="8">
        <v>392</v>
      </c>
      <c r="B393" s="7" t="s">
        <v>1687</v>
      </c>
      <c r="C393" s="7" t="s">
        <v>795</v>
      </c>
      <c r="D393" s="8" t="s">
        <v>804</v>
      </c>
      <c r="E393" s="7" t="s">
        <v>424</v>
      </c>
      <c r="F393" s="7" t="s">
        <v>1197</v>
      </c>
      <c r="G393" s="9">
        <v>32624</v>
      </c>
      <c r="H393" s="9">
        <v>40922</v>
      </c>
      <c r="I393" s="9"/>
      <c r="J393" s="31">
        <v>46932</v>
      </c>
      <c r="K393" s="8">
        <v>5</v>
      </c>
      <c r="L393" s="28">
        <v>0.15</v>
      </c>
      <c r="M393" s="8">
        <f t="shared" si="11"/>
        <v>501</v>
      </c>
    </row>
    <row r="394" spans="1:13" x14ac:dyDescent="0.25">
      <c r="A394" s="8">
        <v>393</v>
      </c>
      <c r="B394" s="7" t="s">
        <v>1688</v>
      </c>
      <c r="C394" s="7" t="s">
        <v>792</v>
      </c>
      <c r="D394" s="8" t="s">
        <v>804</v>
      </c>
      <c r="E394" s="7" t="s">
        <v>424</v>
      </c>
      <c r="F394" s="7" t="s">
        <v>1197</v>
      </c>
      <c r="G394" s="9">
        <v>30489</v>
      </c>
      <c r="H394" s="9">
        <v>38734</v>
      </c>
      <c r="I394" s="9"/>
      <c r="J394" s="31">
        <v>65028</v>
      </c>
      <c r="K394" s="8">
        <v>4</v>
      </c>
      <c r="L394" s="28">
        <v>0.12</v>
      </c>
      <c r="M394" s="8">
        <f t="shared" si="11"/>
        <v>334</v>
      </c>
    </row>
    <row r="395" spans="1:13" x14ac:dyDescent="0.25">
      <c r="A395" s="8">
        <v>394</v>
      </c>
      <c r="B395" s="7" t="s">
        <v>1689</v>
      </c>
      <c r="C395" s="7" t="s">
        <v>794</v>
      </c>
      <c r="D395" s="8" t="s">
        <v>804</v>
      </c>
      <c r="E395" s="7" t="s">
        <v>424</v>
      </c>
      <c r="F395" s="7" t="s">
        <v>1197</v>
      </c>
      <c r="G395" s="9">
        <v>25536</v>
      </c>
      <c r="H395" s="9">
        <v>36175</v>
      </c>
      <c r="I395" s="9"/>
      <c r="J395" s="31">
        <v>28224</v>
      </c>
      <c r="K395" s="8">
        <v>2</v>
      </c>
      <c r="L395" s="28">
        <v>0.04</v>
      </c>
      <c r="M395" s="8">
        <f t="shared" si="11"/>
        <v>665</v>
      </c>
    </row>
    <row r="396" spans="1:13" x14ac:dyDescent="0.25">
      <c r="A396" s="8">
        <v>395</v>
      </c>
      <c r="B396" s="7" t="s">
        <v>1690</v>
      </c>
      <c r="C396" s="7" t="s">
        <v>791</v>
      </c>
      <c r="D396" s="8" t="s">
        <v>804</v>
      </c>
      <c r="E396" s="7" t="s">
        <v>424</v>
      </c>
      <c r="F396" s="7" t="s">
        <v>1197</v>
      </c>
      <c r="G396" s="9">
        <v>29270</v>
      </c>
      <c r="H396" s="9">
        <v>36898</v>
      </c>
      <c r="I396" s="9"/>
      <c r="J396" s="31">
        <v>86184</v>
      </c>
      <c r="K396" s="8">
        <v>2</v>
      </c>
      <c r="L396" s="28">
        <v>0.04</v>
      </c>
      <c r="M396" s="8">
        <f t="shared" si="11"/>
        <v>152</v>
      </c>
    </row>
    <row r="397" spans="1:13" x14ac:dyDescent="0.25">
      <c r="A397" s="8">
        <v>396</v>
      </c>
      <c r="B397" s="7" t="s">
        <v>1691</v>
      </c>
      <c r="C397" s="7" t="s">
        <v>1228</v>
      </c>
      <c r="D397" s="8" t="s">
        <v>804</v>
      </c>
      <c r="E397" s="7" t="s">
        <v>424</v>
      </c>
      <c r="F397" s="7" t="s">
        <v>1197</v>
      </c>
      <c r="G397" s="9">
        <v>31900</v>
      </c>
      <c r="H397" s="9">
        <v>40235</v>
      </c>
      <c r="I397" s="9"/>
      <c r="J397" s="31">
        <v>27432</v>
      </c>
      <c r="K397" s="8">
        <v>5</v>
      </c>
      <c r="L397" s="28">
        <v>0.15</v>
      </c>
      <c r="M397" s="8">
        <f t="shared" si="11"/>
        <v>678</v>
      </c>
    </row>
    <row r="398" spans="1:13" x14ac:dyDescent="0.25">
      <c r="A398" s="8">
        <v>397</v>
      </c>
      <c r="B398" s="7" t="s">
        <v>1692</v>
      </c>
      <c r="C398" s="7" t="s">
        <v>1231</v>
      </c>
      <c r="D398" s="8" t="s">
        <v>804</v>
      </c>
      <c r="E398" s="7" t="s">
        <v>424</v>
      </c>
      <c r="F398" s="7" t="s">
        <v>1197</v>
      </c>
      <c r="G398" s="9">
        <v>27821</v>
      </c>
      <c r="H398" s="9">
        <v>36567</v>
      </c>
      <c r="I398" s="9"/>
      <c r="J398" s="31">
        <v>54540</v>
      </c>
      <c r="K398" s="8">
        <v>5</v>
      </c>
      <c r="L398" s="28">
        <v>0.15</v>
      </c>
      <c r="M398" s="8">
        <f t="shared" si="11"/>
        <v>432</v>
      </c>
    </row>
    <row r="399" spans="1:13" x14ac:dyDescent="0.25">
      <c r="A399" s="8">
        <v>398</v>
      </c>
      <c r="B399" s="7" t="s">
        <v>1693</v>
      </c>
      <c r="C399" s="7" t="s">
        <v>796</v>
      </c>
      <c r="D399" s="8" t="s">
        <v>804</v>
      </c>
      <c r="E399" s="7" t="s">
        <v>424</v>
      </c>
      <c r="F399" s="7" t="s">
        <v>1197</v>
      </c>
      <c r="G399" s="9">
        <v>26900</v>
      </c>
      <c r="H399" s="9">
        <v>40263</v>
      </c>
      <c r="I399" s="9"/>
      <c r="J399" s="31">
        <v>59286</v>
      </c>
      <c r="K399" s="8">
        <v>4</v>
      </c>
      <c r="L399" s="28">
        <v>0.12</v>
      </c>
      <c r="M399" s="8">
        <f t="shared" si="11"/>
        <v>362</v>
      </c>
    </row>
    <row r="400" spans="1:13" x14ac:dyDescent="0.25">
      <c r="A400" s="8">
        <v>399</v>
      </c>
      <c r="B400" s="7" t="s">
        <v>1694</v>
      </c>
      <c r="C400" s="7" t="s">
        <v>795</v>
      </c>
      <c r="D400" s="8" t="s">
        <v>804</v>
      </c>
      <c r="E400" s="7" t="s">
        <v>424</v>
      </c>
      <c r="F400" s="7" t="s">
        <v>1196</v>
      </c>
      <c r="G400" s="9">
        <v>27417</v>
      </c>
      <c r="H400" s="9">
        <v>41046</v>
      </c>
      <c r="I400" s="9"/>
      <c r="J400" s="31">
        <v>58260</v>
      </c>
      <c r="K400" s="8">
        <v>5</v>
      </c>
      <c r="L400" s="28">
        <v>0.15</v>
      </c>
      <c r="M400" s="8">
        <f t="shared" si="11"/>
        <v>375</v>
      </c>
    </row>
    <row r="401" spans="1:13" x14ac:dyDescent="0.25">
      <c r="A401" s="8">
        <v>400</v>
      </c>
      <c r="B401" s="7" t="s">
        <v>1695</v>
      </c>
      <c r="C401" s="7" t="s">
        <v>796</v>
      </c>
      <c r="D401" s="8" t="s">
        <v>804</v>
      </c>
      <c r="E401" s="7" t="s">
        <v>424</v>
      </c>
      <c r="F401" s="7" t="s">
        <v>1196</v>
      </c>
      <c r="G401" s="9">
        <v>22252</v>
      </c>
      <c r="H401" s="9">
        <v>35961</v>
      </c>
      <c r="I401" s="9"/>
      <c r="J401" s="31">
        <v>24600</v>
      </c>
      <c r="K401" s="8">
        <v>3</v>
      </c>
      <c r="L401" s="28">
        <v>0.08</v>
      </c>
      <c r="M401" s="8">
        <f t="shared" si="11"/>
        <v>693</v>
      </c>
    </row>
    <row r="402" spans="1:13" x14ac:dyDescent="0.25">
      <c r="A402" s="8">
        <v>401</v>
      </c>
      <c r="B402" s="7" t="s">
        <v>1696</v>
      </c>
      <c r="C402" s="7" t="s">
        <v>1229</v>
      </c>
      <c r="D402" s="8" t="s">
        <v>804</v>
      </c>
      <c r="E402" s="7" t="s">
        <v>424</v>
      </c>
      <c r="F402" s="7" t="s">
        <v>1197</v>
      </c>
      <c r="G402" s="9">
        <v>29595</v>
      </c>
      <c r="H402" s="9">
        <v>40333</v>
      </c>
      <c r="I402" s="9"/>
      <c r="J402" s="31">
        <v>88824</v>
      </c>
      <c r="K402" s="8">
        <v>2</v>
      </c>
      <c r="L402" s="28">
        <v>0.04</v>
      </c>
      <c r="M402" s="8">
        <f t="shared" si="11"/>
        <v>127</v>
      </c>
    </row>
    <row r="403" spans="1:13" x14ac:dyDescent="0.25">
      <c r="A403" s="8">
        <v>402</v>
      </c>
      <c r="B403" s="7" t="s">
        <v>1697</v>
      </c>
      <c r="C403" s="7" t="s">
        <v>792</v>
      </c>
      <c r="D403" s="8" t="s">
        <v>804</v>
      </c>
      <c r="E403" s="7" t="s">
        <v>424</v>
      </c>
      <c r="F403" s="7" t="s">
        <v>1196</v>
      </c>
      <c r="G403" s="9">
        <v>29199</v>
      </c>
      <c r="H403" s="9">
        <v>37803</v>
      </c>
      <c r="I403" s="9"/>
      <c r="J403" s="31">
        <v>93720</v>
      </c>
      <c r="K403" s="8">
        <v>3</v>
      </c>
      <c r="L403" s="28">
        <v>0.08</v>
      </c>
      <c r="M403" s="8">
        <f t="shared" si="11"/>
        <v>90</v>
      </c>
    </row>
    <row r="404" spans="1:13" x14ac:dyDescent="0.25">
      <c r="A404" s="8">
        <v>403</v>
      </c>
      <c r="B404" s="7" t="s">
        <v>1698</v>
      </c>
      <c r="C404" s="7" t="s">
        <v>1229</v>
      </c>
      <c r="D404" s="8" t="s">
        <v>804</v>
      </c>
      <c r="E404" s="7" t="s">
        <v>424</v>
      </c>
      <c r="F404" s="7" t="s">
        <v>1197</v>
      </c>
      <c r="G404" s="9">
        <v>26673</v>
      </c>
      <c r="H404" s="9">
        <v>37827</v>
      </c>
      <c r="I404" s="9"/>
      <c r="J404" s="31">
        <v>13252.8</v>
      </c>
      <c r="K404" s="8">
        <v>2</v>
      </c>
      <c r="L404" s="28">
        <v>0.04</v>
      </c>
      <c r="M404" s="8">
        <f t="shared" si="11"/>
        <v>731</v>
      </c>
    </row>
    <row r="405" spans="1:13" x14ac:dyDescent="0.25">
      <c r="A405" s="8">
        <v>404</v>
      </c>
      <c r="B405" s="7" t="s">
        <v>1699</v>
      </c>
      <c r="C405" s="7" t="s">
        <v>793</v>
      </c>
      <c r="D405" s="8" t="s">
        <v>804</v>
      </c>
      <c r="E405" s="7" t="s">
        <v>424</v>
      </c>
      <c r="F405" s="7" t="s">
        <v>1196</v>
      </c>
      <c r="G405" s="9">
        <v>27501</v>
      </c>
      <c r="H405" s="9">
        <v>40372</v>
      </c>
      <c r="I405" s="9"/>
      <c r="J405" s="31">
        <v>90120</v>
      </c>
      <c r="K405" s="8">
        <v>4</v>
      </c>
      <c r="L405" s="28">
        <v>0.12</v>
      </c>
      <c r="M405" s="8">
        <f t="shared" si="11"/>
        <v>118</v>
      </c>
    </row>
    <row r="406" spans="1:13" x14ac:dyDescent="0.25">
      <c r="A406" s="8">
        <v>405</v>
      </c>
      <c r="B406" s="7" t="s">
        <v>1700</v>
      </c>
      <c r="C406" s="7" t="s">
        <v>1228</v>
      </c>
      <c r="D406" s="8" t="s">
        <v>804</v>
      </c>
      <c r="E406" s="7" t="s">
        <v>424</v>
      </c>
      <c r="F406" s="7" t="s">
        <v>1196</v>
      </c>
      <c r="G406" s="9">
        <v>28777</v>
      </c>
      <c r="H406" s="9">
        <v>36047</v>
      </c>
      <c r="I406" s="9">
        <v>37012</v>
      </c>
      <c r="J406" s="31">
        <v>86976</v>
      </c>
      <c r="K406" s="8">
        <v>2</v>
      </c>
      <c r="L406" s="28">
        <v>0.04</v>
      </c>
      <c r="M406" s="8">
        <f t="shared" si="11"/>
        <v>146</v>
      </c>
    </row>
    <row r="407" spans="1:13" x14ac:dyDescent="0.25">
      <c r="A407" s="8">
        <v>406</v>
      </c>
      <c r="B407" s="7" t="s">
        <v>1701</v>
      </c>
      <c r="C407" s="7" t="s">
        <v>795</v>
      </c>
      <c r="D407" s="8" t="s">
        <v>804</v>
      </c>
      <c r="E407" s="7" t="s">
        <v>424</v>
      </c>
      <c r="F407" s="7" t="s">
        <v>1197</v>
      </c>
      <c r="G407" s="9">
        <v>26707</v>
      </c>
      <c r="H407" s="9">
        <v>41209</v>
      </c>
      <c r="I407" s="9"/>
      <c r="J407" s="31">
        <v>105576</v>
      </c>
      <c r="K407" s="8">
        <v>1</v>
      </c>
      <c r="L407" s="28">
        <v>0</v>
      </c>
      <c r="M407" s="8">
        <f t="shared" si="11"/>
        <v>13</v>
      </c>
    </row>
    <row r="408" spans="1:13" x14ac:dyDescent="0.25">
      <c r="A408" s="8">
        <v>407</v>
      </c>
      <c r="B408" s="7" t="s">
        <v>1702</v>
      </c>
      <c r="C408" s="7" t="s">
        <v>1229</v>
      </c>
      <c r="D408" s="8" t="s">
        <v>804</v>
      </c>
      <c r="E408" s="7" t="s">
        <v>424</v>
      </c>
      <c r="F408" s="7" t="s">
        <v>1196</v>
      </c>
      <c r="G408" s="9">
        <v>30246</v>
      </c>
      <c r="H408" s="9">
        <v>39011</v>
      </c>
      <c r="I408" s="9"/>
      <c r="J408" s="31">
        <v>103764</v>
      </c>
      <c r="K408" s="8">
        <v>4</v>
      </c>
      <c r="L408" s="28">
        <v>0.12</v>
      </c>
      <c r="M408" s="8">
        <f t="shared" si="11"/>
        <v>27</v>
      </c>
    </row>
    <row r="409" spans="1:13" x14ac:dyDescent="0.25">
      <c r="A409" s="8">
        <v>408</v>
      </c>
      <c r="B409" s="7" t="s">
        <v>1703</v>
      </c>
      <c r="C409" s="7" t="s">
        <v>792</v>
      </c>
      <c r="D409" s="8" t="s">
        <v>804</v>
      </c>
      <c r="E409" s="7" t="s">
        <v>424</v>
      </c>
      <c r="F409" s="7" t="s">
        <v>1197</v>
      </c>
      <c r="G409" s="9">
        <v>27174</v>
      </c>
      <c r="H409" s="9">
        <v>36084</v>
      </c>
      <c r="I409" s="9"/>
      <c r="J409" s="31">
        <v>26001.599999999999</v>
      </c>
      <c r="K409" s="8">
        <v>4</v>
      </c>
      <c r="L409" s="28">
        <v>0.12</v>
      </c>
      <c r="M409" s="8">
        <f t="shared" si="11"/>
        <v>688</v>
      </c>
    </row>
    <row r="410" spans="1:13" x14ac:dyDescent="0.25">
      <c r="A410" s="8">
        <v>409</v>
      </c>
      <c r="B410" s="7" t="s">
        <v>1704</v>
      </c>
      <c r="C410" s="7" t="s">
        <v>1228</v>
      </c>
      <c r="D410" s="8" t="s">
        <v>804</v>
      </c>
      <c r="E410" s="7" t="s">
        <v>424</v>
      </c>
      <c r="F410" s="7" t="s">
        <v>1197</v>
      </c>
      <c r="G410" s="9">
        <v>27104</v>
      </c>
      <c r="H410" s="9">
        <v>40494</v>
      </c>
      <c r="I410" s="9"/>
      <c r="J410" s="31">
        <v>42374.400000000001</v>
      </c>
      <c r="K410" s="8">
        <v>3</v>
      </c>
      <c r="L410" s="28">
        <v>0.08</v>
      </c>
      <c r="M410" s="8">
        <f t="shared" si="11"/>
        <v>538</v>
      </c>
    </row>
    <row r="411" spans="1:13" x14ac:dyDescent="0.25">
      <c r="A411" s="8">
        <v>410</v>
      </c>
      <c r="B411" s="7" t="s">
        <v>1705</v>
      </c>
      <c r="C411" s="7" t="s">
        <v>1230</v>
      </c>
      <c r="D411" s="8" t="s">
        <v>804</v>
      </c>
      <c r="E411" s="7" t="s">
        <v>424</v>
      </c>
      <c r="F411" s="7" t="s">
        <v>1197</v>
      </c>
      <c r="G411" s="9">
        <v>22115</v>
      </c>
      <c r="H411" s="9">
        <v>36466</v>
      </c>
      <c r="I411" s="9"/>
      <c r="J411" s="31">
        <v>82092</v>
      </c>
      <c r="K411" s="8">
        <v>5</v>
      </c>
      <c r="L411" s="28">
        <v>0.15</v>
      </c>
      <c r="M411" s="8">
        <f t="shared" si="11"/>
        <v>189</v>
      </c>
    </row>
    <row r="412" spans="1:13" x14ac:dyDescent="0.25">
      <c r="A412" s="8">
        <v>411</v>
      </c>
      <c r="B412" s="7" t="s">
        <v>1706</v>
      </c>
      <c r="C412" s="7" t="s">
        <v>1231</v>
      </c>
      <c r="D412" s="8" t="s">
        <v>804</v>
      </c>
      <c r="E412" s="7" t="s">
        <v>424</v>
      </c>
      <c r="F412" s="7" t="s">
        <v>1196</v>
      </c>
      <c r="G412" s="9">
        <v>22111</v>
      </c>
      <c r="H412" s="9">
        <v>37236</v>
      </c>
      <c r="I412" s="9"/>
      <c r="J412" s="31">
        <v>35448</v>
      </c>
      <c r="K412" s="8">
        <v>3</v>
      </c>
      <c r="L412" s="28">
        <v>0.08</v>
      </c>
      <c r="M412" s="8">
        <f t="shared" si="11"/>
        <v>601</v>
      </c>
    </row>
    <row r="413" spans="1:13" x14ac:dyDescent="0.25">
      <c r="A413" s="8">
        <v>412</v>
      </c>
      <c r="B413" s="7" t="s">
        <v>1707</v>
      </c>
      <c r="C413" s="7" t="s">
        <v>1230</v>
      </c>
      <c r="D413" s="8" t="s">
        <v>804</v>
      </c>
      <c r="E413" s="7" t="s">
        <v>424</v>
      </c>
      <c r="F413" s="7" t="s">
        <v>1196</v>
      </c>
      <c r="G413" s="9">
        <v>28372</v>
      </c>
      <c r="H413" s="9">
        <v>40533</v>
      </c>
      <c r="I413" s="9"/>
      <c r="J413" s="31">
        <v>74616</v>
      </c>
      <c r="K413" s="8">
        <v>2</v>
      </c>
      <c r="L413" s="28">
        <v>0.04</v>
      </c>
      <c r="M413" s="8">
        <f t="shared" si="11"/>
        <v>261</v>
      </c>
    </row>
    <row r="414" spans="1:13" x14ac:dyDescent="0.25">
      <c r="A414" s="8">
        <v>413</v>
      </c>
      <c r="B414" s="7" t="s">
        <v>1708</v>
      </c>
      <c r="C414" s="7" t="s">
        <v>796</v>
      </c>
      <c r="D414" s="8" t="s">
        <v>159</v>
      </c>
      <c r="E414" s="7" t="s">
        <v>1203</v>
      </c>
      <c r="F414" s="7" t="s">
        <v>1196</v>
      </c>
      <c r="G414" s="9">
        <v>28547</v>
      </c>
      <c r="H414" s="9">
        <v>38738</v>
      </c>
      <c r="I414" s="9"/>
      <c r="J414" s="31">
        <v>30144</v>
      </c>
      <c r="K414" s="8">
        <v>2</v>
      </c>
      <c r="L414" s="28">
        <v>0.04</v>
      </c>
      <c r="M414" s="8">
        <f t="shared" si="11"/>
        <v>647</v>
      </c>
    </row>
    <row r="415" spans="1:13" x14ac:dyDescent="0.25">
      <c r="A415" s="8">
        <v>414</v>
      </c>
      <c r="B415" s="7" t="s">
        <v>1709</v>
      </c>
      <c r="C415" s="7" t="s">
        <v>796</v>
      </c>
      <c r="D415" s="8" t="s">
        <v>159</v>
      </c>
      <c r="E415" s="7" t="s">
        <v>1203</v>
      </c>
      <c r="F415" s="7" t="s">
        <v>1196</v>
      </c>
      <c r="G415" s="9">
        <v>29632</v>
      </c>
      <c r="H415" s="9">
        <v>39522</v>
      </c>
      <c r="I415" s="9"/>
      <c r="J415" s="31">
        <v>86040</v>
      </c>
      <c r="K415" s="8">
        <v>2</v>
      </c>
      <c r="L415" s="28">
        <v>0.04</v>
      </c>
      <c r="M415" s="8">
        <f t="shared" si="11"/>
        <v>155</v>
      </c>
    </row>
    <row r="416" spans="1:13" x14ac:dyDescent="0.25">
      <c r="A416" s="8">
        <v>415</v>
      </c>
      <c r="B416" s="7" t="s">
        <v>1710</v>
      </c>
      <c r="C416" s="7" t="s">
        <v>796</v>
      </c>
      <c r="D416" s="8" t="s">
        <v>159</v>
      </c>
      <c r="E416" s="7" t="s">
        <v>1203</v>
      </c>
      <c r="F416" s="7" t="s">
        <v>1196</v>
      </c>
      <c r="G416" s="9">
        <v>26468</v>
      </c>
      <c r="H416" s="9">
        <v>39197</v>
      </c>
      <c r="I416" s="9"/>
      <c r="J416" s="31">
        <v>75828</v>
      </c>
      <c r="K416" s="8">
        <v>1</v>
      </c>
      <c r="L416" s="28">
        <v>0</v>
      </c>
      <c r="M416" s="8">
        <f t="shared" si="11"/>
        <v>245</v>
      </c>
    </row>
    <row r="417" spans="1:13" x14ac:dyDescent="0.25">
      <c r="A417" s="8">
        <v>416</v>
      </c>
      <c r="B417" s="7" t="s">
        <v>1711</v>
      </c>
      <c r="C417" s="7" t="s">
        <v>796</v>
      </c>
      <c r="D417" s="8" t="s">
        <v>159</v>
      </c>
      <c r="E417" s="7" t="s">
        <v>1203</v>
      </c>
      <c r="F417" s="7" t="s">
        <v>1196</v>
      </c>
      <c r="G417" s="9">
        <v>26765</v>
      </c>
      <c r="H417" s="9">
        <v>38854</v>
      </c>
      <c r="I417" s="9"/>
      <c r="J417" s="31">
        <v>53784</v>
      </c>
      <c r="K417" s="8">
        <v>4</v>
      </c>
      <c r="L417" s="28">
        <v>0.12</v>
      </c>
      <c r="M417" s="8">
        <f t="shared" si="11"/>
        <v>445</v>
      </c>
    </row>
    <row r="418" spans="1:13" x14ac:dyDescent="0.25">
      <c r="A418" s="8">
        <v>417</v>
      </c>
      <c r="B418" s="7" t="s">
        <v>1712</v>
      </c>
      <c r="C418" s="7" t="s">
        <v>796</v>
      </c>
      <c r="D418" s="8" t="s">
        <v>808</v>
      </c>
      <c r="E418" s="7" t="s">
        <v>450</v>
      </c>
      <c r="F418" s="7" t="s">
        <v>1197</v>
      </c>
      <c r="G418" s="9">
        <v>30916</v>
      </c>
      <c r="H418" s="9">
        <v>40925</v>
      </c>
      <c r="I418" s="9"/>
      <c r="J418" s="31">
        <v>51828</v>
      </c>
      <c r="K418" s="8">
        <v>2</v>
      </c>
      <c r="L418" s="28">
        <v>0.04</v>
      </c>
      <c r="M418" s="8">
        <f t="shared" si="11"/>
        <v>462</v>
      </c>
    </row>
    <row r="419" spans="1:13" x14ac:dyDescent="0.25">
      <c r="A419" s="8">
        <v>418</v>
      </c>
      <c r="B419" s="7" t="s">
        <v>1713</v>
      </c>
      <c r="C419" s="7" t="s">
        <v>796</v>
      </c>
      <c r="D419" s="8" t="s">
        <v>808</v>
      </c>
      <c r="E419" s="7" t="s">
        <v>450</v>
      </c>
      <c r="F419" s="7" t="s">
        <v>1196</v>
      </c>
      <c r="G419" s="9">
        <v>30456</v>
      </c>
      <c r="H419" s="9">
        <v>39085</v>
      </c>
      <c r="I419" s="9"/>
      <c r="J419" s="31">
        <v>104436</v>
      </c>
      <c r="K419" s="8">
        <v>3</v>
      </c>
      <c r="L419" s="28">
        <v>0.08</v>
      </c>
      <c r="M419" s="8">
        <f t="shared" si="11"/>
        <v>20</v>
      </c>
    </row>
    <row r="420" spans="1:13" x14ac:dyDescent="0.25">
      <c r="A420" s="8">
        <v>419</v>
      </c>
      <c r="B420" s="7" t="s">
        <v>1714</v>
      </c>
      <c r="C420" s="7" t="s">
        <v>796</v>
      </c>
      <c r="D420" s="8" t="s">
        <v>808</v>
      </c>
      <c r="E420" s="7" t="s">
        <v>450</v>
      </c>
      <c r="F420" s="7" t="s">
        <v>1196</v>
      </c>
      <c r="G420" s="9">
        <v>27640</v>
      </c>
      <c r="H420" s="9">
        <v>40941</v>
      </c>
      <c r="I420" s="9"/>
      <c r="J420" s="31">
        <v>31632</v>
      </c>
      <c r="K420" s="8">
        <v>1</v>
      </c>
      <c r="L420" s="28">
        <v>0</v>
      </c>
      <c r="M420" s="8">
        <f t="shared" si="11"/>
        <v>634</v>
      </c>
    </row>
    <row r="421" spans="1:13" x14ac:dyDescent="0.25">
      <c r="A421" s="8">
        <v>420</v>
      </c>
      <c r="B421" s="7" t="s">
        <v>1715</v>
      </c>
      <c r="C421" s="7" t="s">
        <v>796</v>
      </c>
      <c r="D421" s="8" t="s">
        <v>808</v>
      </c>
      <c r="E421" s="7" t="s">
        <v>450</v>
      </c>
      <c r="F421" s="7" t="s">
        <v>1196</v>
      </c>
      <c r="G421" s="9">
        <v>32432</v>
      </c>
      <c r="H421" s="9">
        <v>40947</v>
      </c>
      <c r="I421" s="9"/>
      <c r="J421" s="31">
        <v>95724</v>
      </c>
      <c r="K421" s="8">
        <v>4</v>
      </c>
      <c r="L421" s="28">
        <v>0.12</v>
      </c>
      <c r="M421" s="8">
        <f t="shared" si="11"/>
        <v>72</v>
      </c>
    </row>
    <row r="422" spans="1:13" x14ac:dyDescent="0.25">
      <c r="A422" s="8">
        <v>421</v>
      </c>
      <c r="B422" s="7" t="s">
        <v>1716</v>
      </c>
      <c r="C422" s="7" t="s">
        <v>796</v>
      </c>
      <c r="D422" s="8" t="s">
        <v>808</v>
      </c>
      <c r="E422" s="7" t="s">
        <v>450</v>
      </c>
      <c r="F422" s="7" t="s">
        <v>1196</v>
      </c>
      <c r="G422" s="9">
        <v>27332</v>
      </c>
      <c r="H422" s="9">
        <v>39120</v>
      </c>
      <c r="I422" s="9"/>
      <c r="J422" s="31">
        <v>106620</v>
      </c>
      <c r="K422" s="8">
        <v>3</v>
      </c>
      <c r="L422" s="28">
        <v>0.08</v>
      </c>
      <c r="M422" s="8">
        <f t="shared" si="11"/>
        <v>8</v>
      </c>
    </row>
    <row r="423" spans="1:13" x14ac:dyDescent="0.25">
      <c r="A423" s="8">
        <v>422</v>
      </c>
      <c r="B423" s="7" t="s">
        <v>1717</v>
      </c>
      <c r="C423" s="7" t="s">
        <v>794</v>
      </c>
      <c r="D423" s="8" t="s">
        <v>808</v>
      </c>
      <c r="E423" s="7" t="s">
        <v>450</v>
      </c>
      <c r="F423" s="7" t="s">
        <v>1197</v>
      </c>
      <c r="G423" s="9">
        <v>29911</v>
      </c>
      <c r="H423" s="9">
        <v>39123</v>
      </c>
      <c r="I423" s="9">
        <v>41006</v>
      </c>
      <c r="J423" s="31">
        <v>93408</v>
      </c>
      <c r="K423" s="8">
        <v>2</v>
      </c>
      <c r="L423" s="28">
        <v>0.04</v>
      </c>
      <c r="M423" s="8">
        <f t="shared" si="11"/>
        <v>93</v>
      </c>
    </row>
    <row r="424" spans="1:13" x14ac:dyDescent="0.25">
      <c r="A424" s="8">
        <v>423</v>
      </c>
      <c r="B424" s="7" t="s">
        <v>1718</v>
      </c>
      <c r="C424" s="7" t="s">
        <v>791</v>
      </c>
      <c r="D424" s="8" t="s">
        <v>808</v>
      </c>
      <c r="E424" s="7" t="s">
        <v>450</v>
      </c>
      <c r="F424" s="7" t="s">
        <v>1196</v>
      </c>
      <c r="G424" s="9">
        <v>30040</v>
      </c>
      <c r="H424" s="9">
        <v>40246</v>
      </c>
      <c r="I424" s="9"/>
      <c r="J424" s="31">
        <v>75696</v>
      </c>
      <c r="K424" s="8">
        <v>5</v>
      </c>
      <c r="L424" s="28">
        <v>0.15</v>
      </c>
      <c r="M424" s="8">
        <f t="shared" si="11"/>
        <v>246</v>
      </c>
    </row>
    <row r="425" spans="1:13" x14ac:dyDescent="0.25">
      <c r="A425" s="8">
        <v>424</v>
      </c>
      <c r="B425" s="7" t="s">
        <v>1719</v>
      </c>
      <c r="C425" s="7" t="s">
        <v>793</v>
      </c>
      <c r="D425" s="8" t="s">
        <v>808</v>
      </c>
      <c r="E425" s="7" t="s">
        <v>450</v>
      </c>
      <c r="F425" s="7" t="s">
        <v>1196</v>
      </c>
      <c r="G425" s="9">
        <v>25593</v>
      </c>
      <c r="H425" s="9">
        <v>37711</v>
      </c>
      <c r="I425" s="9"/>
      <c r="J425" s="31">
        <v>25977.599999999999</v>
      </c>
      <c r="K425" s="8">
        <v>2</v>
      </c>
      <c r="L425" s="28">
        <v>0.04</v>
      </c>
      <c r="M425" s="8">
        <f t="shared" si="11"/>
        <v>689</v>
      </c>
    </row>
    <row r="426" spans="1:13" x14ac:dyDescent="0.25">
      <c r="A426" s="8">
        <v>425</v>
      </c>
      <c r="B426" s="7" t="s">
        <v>1720</v>
      </c>
      <c r="C426" s="7" t="s">
        <v>1230</v>
      </c>
      <c r="D426" s="8" t="s">
        <v>808</v>
      </c>
      <c r="E426" s="7" t="s">
        <v>450</v>
      </c>
      <c r="F426" s="7" t="s">
        <v>1196</v>
      </c>
      <c r="G426" s="9">
        <v>27234</v>
      </c>
      <c r="H426" s="9">
        <v>38807</v>
      </c>
      <c r="I426" s="9"/>
      <c r="J426" s="31">
        <v>56472</v>
      </c>
      <c r="K426" s="8">
        <v>4</v>
      </c>
      <c r="L426" s="28">
        <v>0.12</v>
      </c>
      <c r="M426" s="8">
        <f t="shared" si="11"/>
        <v>401</v>
      </c>
    </row>
    <row r="427" spans="1:13" x14ac:dyDescent="0.25">
      <c r="A427" s="8">
        <v>426</v>
      </c>
      <c r="B427" s="7" t="s">
        <v>1721</v>
      </c>
      <c r="C427" s="7" t="s">
        <v>796</v>
      </c>
      <c r="D427" s="8" t="s">
        <v>808</v>
      </c>
      <c r="E427" s="7" t="s">
        <v>450</v>
      </c>
      <c r="F427" s="7" t="s">
        <v>1196</v>
      </c>
      <c r="G427" s="16">
        <v>31531</v>
      </c>
      <c r="H427" s="16">
        <v>40620</v>
      </c>
      <c r="I427" s="9"/>
      <c r="J427" s="31">
        <v>101160</v>
      </c>
      <c r="K427" s="8">
        <v>1</v>
      </c>
      <c r="L427" s="28">
        <v>0</v>
      </c>
      <c r="M427" s="8">
        <f t="shared" si="11"/>
        <v>42</v>
      </c>
    </row>
    <row r="428" spans="1:13" x14ac:dyDescent="0.25">
      <c r="A428" s="8">
        <v>427</v>
      </c>
      <c r="B428" s="7" t="s">
        <v>1722</v>
      </c>
      <c r="C428" s="7" t="s">
        <v>791</v>
      </c>
      <c r="D428" s="8" t="s">
        <v>808</v>
      </c>
      <c r="E428" s="7" t="s">
        <v>450</v>
      </c>
      <c r="F428" s="7" t="s">
        <v>1196</v>
      </c>
      <c r="G428" s="9">
        <v>28290</v>
      </c>
      <c r="H428" s="9">
        <v>35903</v>
      </c>
      <c r="I428" s="9"/>
      <c r="J428" s="31">
        <v>82224</v>
      </c>
      <c r="K428" s="8">
        <v>5</v>
      </c>
      <c r="L428" s="28">
        <v>0.15</v>
      </c>
      <c r="M428" s="8">
        <f t="shared" si="11"/>
        <v>186</v>
      </c>
    </row>
    <row r="429" spans="1:13" x14ac:dyDescent="0.25">
      <c r="A429" s="8">
        <v>428</v>
      </c>
      <c r="B429" s="7" t="s">
        <v>1723</v>
      </c>
      <c r="C429" s="7" t="s">
        <v>794</v>
      </c>
      <c r="D429" s="8" t="s">
        <v>808</v>
      </c>
      <c r="E429" s="7" t="s">
        <v>450</v>
      </c>
      <c r="F429" s="7" t="s">
        <v>1196</v>
      </c>
      <c r="G429" s="9">
        <v>28147</v>
      </c>
      <c r="H429" s="9">
        <v>36623</v>
      </c>
      <c r="I429" s="9"/>
      <c r="J429" s="31">
        <v>36360</v>
      </c>
      <c r="K429" s="8">
        <v>1</v>
      </c>
      <c r="L429" s="28">
        <v>0</v>
      </c>
      <c r="M429" s="8">
        <f t="shared" si="11"/>
        <v>598</v>
      </c>
    </row>
    <row r="430" spans="1:13" x14ac:dyDescent="0.25">
      <c r="A430" s="8">
        <v>429</v>
      </c>
      <c r="B430" s="7" t="s">
        <v>1724</v>
      </c>
      <c r="C430" s="7" t="s">
        <v>1230</v>
      </c>
      <c r="D430" s="8" t="s">
        <v>808</v>
      </c>
      <c r="E430" s="7" t="s">
        <v>450</v>
      </c>
      <c r="F430" s="7" t="s">
        <v>1196</v>
      </c>
      <c r="G430" s="9">
        <v>32266</v>
      </c>
      <c r="H430" s="9">
        <v>39224</v>
      </c>
      <c r="I430" s="9"/>
      <c r="J430" s="31">
        <v>87636</v>
      </c>
      <c r="K430" s="8">
        <v>5</v>
      </c>
      <c r="L430" s="28">
        <v>0.15</v>
      </c>
      <c r="M430" s="8">
        <f t="shared" si="11"/>
        <v>140</v>
      </c>
    </row>
    <row r="431" spans="1:13" x14ac:dyDescent="0.25">
      <c r="A431" s="8">
        <v>430</v>
      </c>
      <c r="B431" s="7" t="s">
        <v>1725</v>
      </c>
      <c r="C431" s="7" t="s">
        <v>796</v>
      </c>
      <c r="D431" s="8" t="s">
        <v>808</v>
      </c>
      <c r="E431" s="7" t="s">
        <v>450</v>
      </c>
      <c r="F431" s="7" t="s">
        <v>1196</v>
      </c>
      <c r="G431" s="9">
        <v>25586</v>
      </c>
      <c r="H431" s="9">
        <v>35921</v>
      </c>
      <c r="I431" s="9"/>
      <c r="J431" s="31">
        <v>75996</v>
      </c>
      <c r="K431" s="8">
        <v>4</v>
      </c>
      <c r="L431" s="28">
        <v>0.12</v>
      </c>
      <c r="M431" s="8">
        <f t="shared" si="11"/>
        <v>240</v>
      </c>
    </row>
    <row r="432" spans="1:13" x14ac:dyDescent="0.25">
      <c r="A432" s="8">
        <v>431</v>
      </c>
      <c r="B432" s="7" t="s">
        <v>1726</v>
      </c>
      <c r="C432" s="7" t="s">
        <v>791</v>
      </c>
      <c r="D432" s="8" t="s">
        <v>808</v>
      </c>
      <c r="E432" s="7" t="s">
        <v>450</v>
      </c>
      <c r="F432" s="7" t="s">
        <v>1196</v>
      </c>
      <c r="G432" s="9">
        <v>28386</v>
      </c>
      <c r="H432" s="9">
        <v>39616</v>
      </c>
      <c r="I432" s="9"/>
      <c r="J432" s="31">
        <v>80052</v>
      </c>
      <c r="K432" s="8">
        <v>2</v>
      </c>
      <c r="L432" s="28">
        <v>0.04</v>
      </c>
      <c r="M432" s="8">
        <f t="shared" si="11"/>
        <v>205</v>
      </c>
    </row>
    <row r="433" spans="1:13" x14ac:dyDescent="0.25">
      <c r="A433" s="8">
        <v>432</v>
      </c>
      <c r="B433" s="7" t="s">
        <v>1727</v>
      </c>
      <c r="C433" s="7" t="s">
        <v>1228</v>
      </c>
      <c r="D433" s="8" t="s">
        <v>808</v>
      </c>
      <c r="E433" s="7" t="s">
        <v>450</v>
      </c>
      <c r="F433" s="7" t="s">
        <v>1196</v>
      </c>
      <c r="G433" s="9">
        <v>27231</v>
      </c>
      <c r="H433" s="9">
        <v>35969</v>
      </c>
      <c r="I433" s="9"/>
      <c r="J433" s="31">
        <v>89436</v>
      </c>
      <c r="K433" s="8">
        <v>5</v>
      </c>
      <c r="L433" s="28">
        <v>0.15</v>
      </c>
      <c r="M433" s="8">
        <f t="shared" si="11"/>
        <v>124</v>
      </c>
    </row>
    <row r="434" spans="1:13" x14ac:dyDescent="0.25">
      <c r="A434" s="8">
        <v>433</v>
      </c>
      <c r="B434" s="7" t="s">
        <v>1728</v>
      </c>
      <c r="C434" s="7" t="s">
        <v>794</v>
      </c>
      <c r="D434" s="8" t="s">
        <v>808</v>
      </c>
      <c r="E434" s="7" t="s">
        <v>450</v>
      </c>
      <c r="F434" s="7" t="s">
        <v>1197</v>
      </c>
      <c r="G434" s="9">
        <v>29023</v>
      </c>
      <c r="H434" s="9">
        <v>36329</v>
      </c>
      <c r="I434" s="9"/>
      <c r="J434" s="31">
        <v>47716.800000000003</v>
      </c>
      <c r="K434" s="8">
        <v>1</v>
      </c>
      <c r="L434" s="28">
        <v>0</v>
      </c>
      <c r="M434" s="8">
        <f t="shared" si="11"/>
        <v>489</v>
      </c>
    </row>
    <row r="435" spans="1:13" x14ac:dyDescent="0.25">
      <c r="A435" s="8">
        <v>434</v>
      </c>
      <c r="B435" s="7" t="s">
        <v>1729</v>
      </c>
      <c r="C435" s="7" t="s">
        <v>795</v>
      </c>
      <c r="D435" s="8" t="s">
        <v>808</v>
      </c>
      <c r="E435" s="7" t="s">
        <v>450</v>
      </c>
      <c r="F435" s="7" t="s">
        <v>1196</v>
      </c>
      <c r="G435" s="9">
        <v>27816</v>
      </c>
      <c r="H435" s="9">
        <v>36695</v>
      </c>
      <c r="I435" s="9">
        <v>37459</v>
      </c>
      <c r="J435" s="31">
        <v>34806</v>
      </c>
      <c r="K435" s="8">
        <v>1</v>
      </c>
      <c r="L435" s="28">
        <v>0</v>
      </c>
      <c r="M435" s="8">
        <f t="shared" si="11"/>
        <v>609</v>
      </c>
    </row>
    <row r="436" spans="1:13" x14ac:dyDescent="0.25">
      <c r="A436" s="8">
        <v>435</v>
      </c>
      <c r="B436" s="7" t="s">
        <v>1730</v>
      </c>
      <c r="C436" s="7" t="s">
        <v>1230</v>
      </c>
      <c r="D436" s="8" t="s">
        <v>808</v>
      </c>
      <c r="E436" s="7" t="s">
        <v>450</v>
      </c>
      <c r="F436" s="7" t="s">
        <v>1197</v>
      </c>
      <c r="G436" s="9">
        <v>29688</v>
      </c>
      <c r="H436" s="9">
        <v>38144</v>
      </c>
      <c r="I436" s="9"/>
      <c r="J436" s="31">
        <v>40214.400000000001</v>
      </c>
      <c r="K436" s="8">
        <v>4</v>
      </c>
      <c r="L436" s="28">
        <v>0.12</v>
      </c>
      <c r="M436" s="8">
        <f t="shared" si="11"/>
        <v>558</v>
      </c>
    </row>
    <row r="437" spans="1:13" x14ac:dyDescent="0.25">
      <c r="A437" s="8">
        <v>436</v>
      </c>
      <c r="B437" s="7" t="s">
        <v>1731</v>
      </c>
      <c r="C437" s="7" t="s">
        <v>791</v>
      </c>
      <c r="D437" s="8" t="s">
        <v>808</v>
      </c>
      <c r="E437" s="7" t="s">
        <v>450</v>
      </c>
      <c r="F437" s="7" t="s">
        <v>1196</v>
      </c>
      <c r="G437" s="9">
        <v>32429</v>
      </c>
      <c r="H437" s="9">
        <v>41116</v>
      </c>
      <c r="I437" s="9"/>
      <c r="J437" s="31">
        <v>39180</v>
      </c>
      <c r="K437" s="8">
        <v>1</v>
      </c>
      <c r="L437" s="28">
        <v>0</v>
      </c>
      <c r="M437" s="8">
        <f t="shared" si="11"/>
        <v>568</v>
      </c>
    </row>
    <row r="438" spans="1:13" x14ac:dyDescent="0.25">
      <c r="A438" s="8">
        <v>437</v>
      </c>
      <c r="B438" s="7" t="s">
        <v>1732</v>
      </c>
      <c r="C438" s="7" t="s">
        <v>1228</v>
      </c>
      <c r="D438" s="8" t="s">
        <v>808</v>
      </c>
      <c r="E438" s="7" t="s">
        <v>450</v>
      </c>
      <c r="F438" s="7" t="s">
        <v>1197</v>
      </c>
      <c r="G438" s="9">
        <v>25882</v>
      </c>
      <c r="H438" s="9">
        <v>39284</v>
      </c>
      <c r="I438" s="9"/>
      <c r="J438" s="31">
        <v>30996</v>
      </c>
      <c r="K438" s="8">
        <v>5</v>
      </c>
      <c r="L438" s="28">
        <v>0.15</v>
      </c>
      <c r="M438" s="8">
        <f t="shared" si="11"/>
        <v>640</v>
      </c>
    </row>
    <row r="439" spans="1:13" x14ac:dyDescent="0.25">
      <c r="A439" s="8">
        <v>438</v>
      </c>
      <c r="B439" s="7" t="s">
        <v>1733</v>
      </c>
      <c r="C439" s="7" t="s">
        <v>1231</v>
      </c>
      <c r="D439" s="8" t="s">
        <v>808</v>
      </c>
      <c r="E439" s="7" t="s">
        <v>450</v>
      </c>
      <c r="F439" s="7" t="s">
        <v>1196</v>
      </c>
      <c r="G439" s="9">
        <v>29531</v>
      </c>
      <c r="H439" s="9">
        <v>38916</v>
      </c>
      <c r="I439" s="9"/>
      <c r="J439" s="31">
        <v>33072</v>
      </c>
      <c r="K439" s="8">
        <v>2</v>
      </c>
      <c r="L439" s="28">
        <v>0.04</v>
      </c>
      <c r="M439" s="8">
        <f t="shared" si="11"/>
        <v>622</v>
      </c>
    </row>
    <row r="440" spans="1:13" x14ac:dyDescent="0.25">
      <c r="A440" s="8">
        <v>439</v>
      </c>
      <c r="B440" s="7" t="s">
        <v>1734</v>
      </c>
      <c r="C440" s="7" t="s">
        <v>796</v>
      </c>
      <c r="D440" s="8" t="s">
        <v>808</v>
      </c>
      <c r="E440" s="7" t="s">
        <v>806</v>
      </c>
      <c r="F440" s="7" t="s">
        <v>1196</v>
      </c>
      <c r="G440" s="9">
        <v>28759</v>
      </c>
      <c r="H440" s="9">
        <v>39657</v>
      </c>
      <c r="I440" s="9"/>
      <c r="J440" s="31">
        <v>97056</v>
      </c>
      <c r="K440" s="8">
        <v>1</v>
      </c>
      <c r="L440" s="28">
        <v>0</v>
      </c>
      <c r="M440" s="8">
        <f t="shared" si="11"/>
        <v>64</v>
      </c>
    </row>
    <row r="441" spans="1:13" x14ac:dyDescent="0.25">
      <c r="A441" s="8">
        <v>440</v>
      </c>
      <c r="B441" s="7" t="s">
        <v>1735</v>
      </c>
      <c r="C441" s="7" t="s">
        <v>796</v>
      </c>
      <c r="D441" s="8" t="s">
        <v>808</v>
      </c>
      <c r="E441" s="7" t="s">
        <v>806</v>
      </c>
      <c r="F441" s="7" t="s">
        <v>1196</v>
      </c>
      <c r="G441" s="9">
        <v>27937</v>
      </c>
      <c r="H441" s="9">
        <v>40370</v>
      </c>
      <c r="I441" s="9"/>
      <c r="J441" s="31">
        <v>80208</v>
      </c>
      <c r="K441" s="8">
        <v>4</v>
      </c>
      <c r="L441" s="28">
        <v>0.12</v>
      </c>
      <c r="M441" s="8">
        <f t="shared" si="11"/>
        <v>202</v>
      </c>
    </row>
    <row r="442" spans="1:13" x14ac:dyDescent="0.25">
      <c r="A442" s="8">
        <v>441</v>
      </c>
      <c r="B442" s="7" t="s">
        <v>1736</v>
      </c>
      <c r="C442" s="7" t="s">
        <v>796</v>
      </c>
      <c r="D442" s="8" t="s">
        <v>808</v>
      </c>
      <c r="E442" s="7" t="s">
        <v>806</v>
      </c>
      <c r="F442" s="7" t="s">
        <v>1197</v>
      </c>
      <c r="G442" s="9">
        <v>32773</v>
      </c>
      <c r="H442" s="9">
        <v>40762</v>
      </c>
      <c r="I442" s="9"/>
      <c r="J442" s="31">
        <v>73764</v>
      </c>
      <c r="K442" s="8">
        <v>5</v>
      </c>
      <c r="L442" s="28">
        <v>0.15</v>
      </c>
      <c r="M442" s="8">
        <f t="shared" si="11"/>
        <v>267</v>
      </c>
    </row>
    <row r="443" spans="1:13" x14ac:dyDescent="0.25">
      <c r="A443" s="8">
        <v>442</v>
      </c>
      <c r="B443" s="7" t="s">
        <v>1737</v>
      </c>
      <c r="C443" s="7" t="s">
        <v>796</v>
      </c>
      <c r="D443" s="8" t="s">
        <v>808</v>
      </c>
      <c r="E443" s="7" t="s">
        <v>806</v>
      </c>
      <c r="F443" s="7" t="s">
        <v>1196</v>
      </c>
      <c r="G443" s="9">
        <v>29205</v>
      </c>
      <c r="H443" s="9">
        <v>37470</v>
      </c>
      <c r="I443" s="9"/>
      <c r="J443" s="31">
        <v>40572</v>
      </c>
      <c r="K443" s="8">
        <v>5</v>
      </c>
      <c r="L443" s="28">
        <v>0.15</v>
      </c>
      <c r="M443" s="8">
        <f t="shared" si="11"/>
        <v>554</v>
      </c>
    </row>
    <row r="444" spans="1:13" x14ac:dyDescent="0.25">
      <c r="A444" s="8">
        <v>443</v>
      </c>
      <c r="B444" s="7" t="s">
        <v>1738</v>
      </c>
      <c r="C444" s="7" t="s">
        <v>796</v>
      </c>
      <c r="D444" s="8" t="s">
        <v>808</v>
      </c>
      <c r="E444" s="7" t="s">
        <v>806</v>
      </c>
      <c r="F444" s="7" t="s">
        <v>1197</v>
      </c>
      <c r="G444" s="9">
        <v>26626</v>
      </c>
      <c r="H444" s="9">
        <v>38227</v>
      </c>
      <c r="I444" s="9">
        <v>39684</v>
      </c>
      <c r="J444" s="31">
        <v>103440</v>
      </c>
      <c r="K444" s="8">
        <v>3</v>
      </c>
      <c r="L444" s="28">
        <v>0.08</v>
      </c>
      <c r="M444" s="8">
        <f t="shared" si="11"/>
        <v>31</v>
      </c>
    </row>
    <row r="445" spans="1:13" x14ac:dyDescent="0.25">
      <c r="A445" s="8">
        <v>444</v>
      </c>
      <c r="B445" s="7" t="s">
        <v>1739</v>
      </c>
      <c r="C445" s="7" t="s">
        <v>796</v>
      </c>
      <c r="D445" s="8" t="s">
        <v>808</v>
      </c>
      <c r="E445" s="7" t="s">
        <v>806</v>
      </c>
      <c r="F445" s="7" t="s">
        <v>1197</v>
      </c>
      <c r="G445" s="9">
        <v>27244</v>
      </c>
      <c r="H445" s="9">
        <v>39299</v>
      </c>
      <c r="I445" s="9">
        <v>40273</v>
      </c>
      <c r="J445" s="31">
        <v>57312</v>
      </c>
      <c r="K445" s="8">
        <v>3</v>
      </c>
      <c r="L445" s="28">
        <v>0.08</v>
      </c>
      <c r="M445" s="8">
        <f t="shared" si="11"/>
        <v>387</v>
      </c>
    </row>
    <row r="446" spans="1:13" x14ac:dyDescent="0.25">
      <c r="A446" s="8">
        <v>445</v>
      </c>
      <c r="B446" s="7" t="s">
        <v>1740</v>
      </c>
      <c r="C446" s="7" t="s">
        <v>796</v>
      </c>
      <c r="D446" s="8" t="s">
        <v>808</v>
      </c>
      <c r="E446" s="7" t="s">
        <v>806</v>
      </c>
      <c r="F446" s="7" t="s">
        <v>1197</v>
      </c>
      <c r="G446" s="9">
        <v>29051</v>
      </c>
      <c r="H446" s="9">
        <v>39678</v>
      </c>
      <c r="I446" s="9"/>
      <c r="J446" s="31">
        <v>96108</v>
      </c>
      <c r="K446" s="8">
        <v>2</v>
      </c>
      <c r="L446" s="28">
        <v>0.04</v>
      </c>
      <c r="M446" s="8">
        <f t="shared" si="11"/>
        <v>70</v>
      </c>
    </row>
    <row r="447" spans="1:13" x14ac:dyDescent="0.25">
      <c r="A447" s="8">
        <v>446</v>
      </c>
      <c r="B447" s="7" t="s">
        <v>1741</v>
      </c>
      <c r="C447" s="7" t="s">
        <v>796</v>
      </c>
      <c r="D447" s="8" t="s">
        <v>808</v>
      </c>
      <c r="E447" s="7" t="s">
        <v>806</v>
      </c>
      <c r="F447" s="7" t="s">
        <v>1196</v>
      </c>
      <c r="G447" s="13">
        <v>25697</v>
      </c>
      <c r="H447" s="13">
        <v>40393</v>
      </c>
      <c r="I447" s="9"/>
      <c r="J447" s="31">
        <v>20310</v>
      </c>
      <c r="K447" s="8">
        <v>1</v>
      </c>
      <c r="L447" s="28">
        <v>0</v>
      </c>
      <c r="M447" s="8">
        <f t="shared" si="11"/>
        <v>706</v>
      </c>
    </row>
    <row r="448" spans="1:13" x14ac:dyDescent="0.25">
      <c r="A448" s="8">
        <v>447</v>
      </c>
      <c r="B448" s="7" t="s">
        <v>1742</v>
      </c>
      <c r="C448" s="7" t="s">
        <v>796</v>
      </c>
      <c r="D448" s="8" t="s">
        <v>808</v>
      </c>
      <c r="E448" s="7" t="s">
        <v>806</v>
      </c>
      <c r="F448" s="7" t="s">
        <v>1197</v>
      </c>
      <c r="G448" s="16">
        <v>27287</v>
      </c>
      <c r="H448" s="16">
        <v>40403</v>
      </c>
      <c r="I448" s="9"/>
      <c r="J448" s="31">
        <v>18067.2</v>
      </c>
      <c r="K448" s="8">
        <v>5</v>
      </c>
      <c r="L448" s="28">
        <v>0.15</v>
      </c>
      <c r="M448" s="8">
        <f t="shared" si="11"/>
        <v>714</v>
      </c>
    </row>
    <row r="449" spans="1:13" x14ac:dyDescent="0.25">
      <c r="A449" s="8">
        <v>448</v>
      </c>
      <c r="B449" s="7" t="s">
        <v>1743</v>
      </c>
      <c r="C449" s="7" t="s">
        <v>796</v>
      </c>
      <c r="D449" s="8" t="s">
        <v>808</v>
      </c>
      <c r="E449" s="7" t="s">
        <v>806</v>
      </c>
      <c r="F449" s="7" t="s">
        <v>1197</v>
      </c>
      <c r="G449" s="9">
        <v>31561</v>
      </c>
      <c r="H449" s="9">
        <v>40807</v>
      </c>
      <c r="I449" s="9"/>
      <c r="J449" s="31">
        <v>42054</v>
      </c>
      <c r="K449" s="8">
        <v>4</v>
      </c>
      <c r="L449" s="28">
        <v>0.12</v>
      </c>
      <c r="M449" s="8">
        <f t="shared" si="11"/>
        <v>543</v>
      </c>
    </row>
    <row r="450" spans="1:13" x14ac:dyDescent="0.25">
      <c r="A450" s="8">
        <v>449</v>
      </c>
      <c r="B450" s="7" t="s">
        <v>1744</v>
      </c>
      <c r="C450" s="7" t="s">
        <v>796</v>
      </c>
      <c r="D450" s="8" t="s">
        <v>808</v>
      </c>
      <c r="E450" s="7" t="s">
        <v>806</v>
      </c>
      <c r="F450" s="7" t="s">
        <v>1197</v>
      </c>
      <c r="G450" s="9">
        <v>25580</v>
      </c>
      <c r="H450" s="9">
        <v>41183</v>
      </c>
      <c r="I450" s="9"/>
      <c r="J450" s="31">
        <v>90444</v>
      </c>
      <c r="K450" s="8">
        <v>2</v>
      </c>
      <c r="L450" s="28">
        <v>0.04</v>
      </c>
      <c r="M450" s="8">
        <f t="shared" si="11"/>
        <v>114</v>
      </c>
    </row>
    <row r="451" spans="1:13" x14ac:dyDescent="0.25">
      <c r="A451" s="8">
        <v>450</v>
      </c>
      <c r="B451" s="7" t="s">
        <v>1745</v>
      </c>
      <c r="C451" s="7" t="s">
        <v>791</v>
      </c>
      <c r="D451" s="8" t="s">
        <v>808</v>
      </c>
      <c r="E451" s="7" t="s">
        <v>806</v>
      </c>
      <c r="F451" s="7" t="s">
        <v>1196</v>
      </c>
      <c r="G451" s="9">
        <v>30269</v>
      </c>
      <c r="H451" s="9">
        <v>41186</v>
      </c>
      <c r="I451" s="9"/>
      <c r="J451" s="31">
        <v>56292</v>
      </c>
      <c r="K451" s="8">
        <v>3</v>
      </c>
      <c r="L451" s="28">
        <v>0.08</v>
      </c>
      <c r="M451" s="8">
        <f t="shared" ref="M451:M514" si="12">RANK($J451,$J:$J,0)</f>
        <v>402</v>
      </c>
    </row>
    <row r="452" spans="1:13" x14ac:dyDescent="0.25">
      <c r="A452" s="8">
        <v>451</v>
      </c>
      <c r="B452" s="7" t="s">
        <v>1746</v>
      </c>
      <c r="C452" s="7" t="s">
        <v>1230</v>
      </c>
      <c r="D452" s="8" t="s">
        <v>808</v>
      </c>
      <c r="E452" s="7" t="s">
        <v>806</v>
      </c>
      <c r="F452" s="7" t="s">
        <v>1197</v>
      </c>
      <c r="G452" s="9">
        <v>27841</v>
      </c>
      <c r="H452" s="9">
        <v>39731</v>
      </c>
      <c r="I452" s="9"/>
      <c r="J452" s="31">
        <v>16122</v>
      </c>
      <c r="K452" s="8">
        <v>1</v>
      </c>
      <c r="L452" s="28">
        <v>0</v>
      </c>
      <c r="M452" s="8">
        <f t="shared" si="12"/>
        <v>723</v>
      </c>
    </row>
    <row r="453" spans="1:13" x14ac:dyDescent="0.25">
      <c r="A453" s="8">
        <v>452</v>
      </c>
      <c r="B453" s="7" t="s">
        <v>1747</v>
      </c>
      <c r="C453" s="7" t="s">
        <v>793</v>
      </c>
      <c r="D453" s="8" t="s">
        <v>808</v>
      </c>
      <c r="E453" s="7" t="s">
        <v>806</v>
      </c>
      <c r="F453" s="7" t="s">
        <v>1197</v>
      </c>
      <c r="G453" s="9">
        <v>29957</v>
      </c>
      <c r="H453" s="9">
        <v>40452</v>
      </c>
      <c r="I453" s="9"/>
      <c r="J453" s="31">
        <v>52092</v>
      </c>
      <c r="K453" s="8">
        <v>1</v>
      </c>
      <c r="L453" s="28">
        <v>0</v>
      </c>
      <c r="M453" s="8">
        <f t="shared" si="12"/>
        <v>460</v>
      </c>
    </row>
    <row r="454" spans="1:13" x14ac:dyDescent="0.25">
      <c r="A454" s="8">
        <v>453</v>
      </c>
      <c r="B454" s="7" t="s">
        <v>1748</v>
      </c>
      <c r="C454" s="7" t="s">
        <v>1231</v>
      </c>
      <c r="D454" s="8" t="s">
        <v>808</v>
      </c>
      <c r="E454" s="7" t="s">
        <v>806</v>
      </c>
      <c r="F454" s="7" t="s">
        <v>1196</v>
      </c>
      <c r="G454" s="13">
        <v>25793</v>
      </c>
      <c r="H454" s="13">
        <v>40452</v>
      </c>
      <c r="I454" s="9"/>
      <c r="J454" s="31">
        <v>11016</v>
      </c>
      <c r="K454" s="8">
        <v>3</v>
      </c>
      <c r="L454" s="28">
        <v>0.08</v>
      </c>
      <c r="M454" s="8">
        <f t="shared" si="12"/>
        <v>739</v>
      </c>
    </row>
    <row r="455" spans="1:13" x14ac:dyDescent="0.25">
      <c r="A455" s="8">
        <v>454</v>
      </c>
      <c r="B455" s="7" t="s">
        <v>1749</v>
      </c>
      <c r="C455" s="7" t="s">
        <v>1230</v>
      </c>
      <c r="D455" s="8" t="s">
        <v>808</v>
      </c>
      <c r="E455" s="7" t="s">
        <v>806</v>
      </c>
      <c r="F455" s="7" t="s">
        <v>1196</v>
      </c>
      <c r="G455" s="9">
        <v>31779</v>
      </c>
      <c r="H455" s="9">
        <v>40468</v>
      </c>
      <c r="I455" s="9"/>
      <c r="J455" s="31">
        <v>47328</v>
      </c>
      <c r="K455" s="8">
        <v>4</v>
      </c>
      <c r="L455" s="28">
        <v>0.12</v>
      </c>
      <c r="M455" s="8">
        <f t="shared" si="12"/>
        <v>498</v>
      </c>
    </row>
    <row r="456" spans="1:13" x14ac:dyDescent="0.25">
      <c r="A456" s="8">
        <v>455</v>
      </c>
      <c r="B456" s="7" t="s">
        <v>1750</v>
      </c>
      <c r="C456" s="7" t="s">
        <v>792</v>
      </c>
      <c r="D456" s="8" t="s">
        <v>808</v>
      </c>
      <c r="E456" s="7" t="s">
        <v>806</v>
      </c>
      <c r="F456" s="7" t="s">
        <v>1196</v>
      </c>
      <c r="G456" s="9">
        <v>28845</v>
      </c>
      <c r="H456" s="9">
        <v>41233</v>
      </c>
      <c r="I456" s="9"/>
      <c r="J456" s="31">
        <v>81612</v>
      </c>
      <c r="K456" s="8">
        <v>1</v>
      </c>
      <c r="L456" s="28">
        <v>0</v>
      </c>
      <c r="M456" s="8">
        <f t="shared" si="12"/>
        <v>192</v>
      </c>
    </row>
    <row r="457" spans="1:13" x14ac:dyDescent="0.25">
      <c r="A457" s="8">
        <v>456</v>
      </c>
      <c r="B457" s="7" t="s">
        <v>1751</v>
      </c>
      <c r="C457" s="7" t="s">
        <v>793</v>
      </c>
      <c r="D457" s="8" t="s">
        <v>808</v>
      </c>
      <c r="E457" s="7" t="s">
        <v>806</v>
      </c>
      <c r="F457" s="7" t="s">
        <v>1196</v>
      </c>
      <c r="G457" s="9">
        <v>26264</v>
      </c>
      <c r="H457" s="9">
        <v>40492</v>
      </c>
      <c r="I457" s="9"/>
      <c r="J457" s="31">
        <v>80676</v>
      </c>
      <c r="K457" s="8">
        <v>4</v>
      </c>
      <c r="L457" s="28">
        <v>0.12</v>
      </c>
      <c r="M457" s="8">
        <f t="shared" si="12"/>
        <v>197</v>
      </c>
    </row>
    <row r="458" spans="1:13" x14ac:dyDescent="0.25">
      <c r="A458" s="8">
        <v>457</v>
      </c>
      <c r="B458" s="7" t="s">
        <v>1752</v>
      </c>
      <c r="C458" s="7" t="s">
        <v>795</v>
      </c>
      <c r="D458" s="8" t="s">
        <v>808</v>
      </c>
      <c r="E458" s="7" t="s">
        <v>806</v>
      </c>
      <c r="F458" s="7" t="s">
        <v>1196</v>
      </c>
      <c r="G458" s="9">
        <v>29884</v>
      </c>
      <c r="H458" s="9">
        <v>39404</v>
      </c>
      <c r="I458" s="9">
        <v>41072</v>
      </c>
      <c r="J458" s="31">
        <v>61188</v>
      </c>
      <c r="K458" s="8">
        <v>4</v>
      </c>
      <c r="L458" s="28">
        <v>0.12</v>
      </c>
      <c r="M458" s="8">
        <f t="shared" si="12"/>
        <v>349</v>
      </c>
    </row>
    <row r="459" spans="1:13" x14ac:dyDescent="0.25">
      <c r="A459" s="8">
        <v>458</v>
      </c>
      <c r="B459" s="7" t="s">
        <v>1753</v>
      </c>
      <c r="C459" s="7" t="s">
        <v>794</v>
      </c>
      <c r="D459" s="8" t="s">
        <v>808</v>
      </c>
      <c r="E459" s="7" t="s">
        <v>806</v>
      </c>
      <c r="F459" s="7" t="s">
        <v>1196</v>
      </c>
      <c r="G459" s="9">
        <v>32578</v>
      </c>
      <c r="H459" s="9">
        <v>40883</v>
      </c>
      <c r="I459" s="9"/>
      <c r="J459" s="31">
        <v>52296</v>
      </c>
      <c r="K459" s="8">
        <v>5</v>
      </c>
      <c r="L459" s="28">
        <v>0.15</v>
      </c>
      <c r="M459" s="8">
        <f t="shared" si="12"/>
        <v>458</v>
      </c>
    </row>
    <row r="460" spans="1:13" x14ac:dyDescent="0.25">
      <c r="A460" s="8">
        <v>459</v>
      </c>
      <c r="B460" s="7" t="s">
        <v>1754</v>
      </c>
      <c r="C460" s="7" t="s">
        <v>793</v>
      </c>
      <c r="D460" s="8" t="s">
        <v>808</v>
      </c>
      <c r="E460" s="7" t="s">
        <v>806</v>
      </c>
      <c r="F460" s="7" t="s">
        <v>1196</v>
      </c>
      <c r="G460" s="9">
        <v>32350</v>
      </c>
      <c r="H460" s="9">
        <v>40525</v>
      </c>
      <c r="I460" s="9"/>
      <c r="J460" s="31">
        <v>93540</v>
      </c>
      <c r="K460" s="8">
        <v>4</v>
      </c>
      <c r="L460" s="28">
        <v>0.12</v>
      </c>
      <c r="M460" s="8">
        <f t="shared" si="12"/>
        <v>91</v>
      </c>
    </row>
    <row r="461" spans="1:13" x14ac:dyDescent="0.25">
      <c r="A461" s="8">
        <v>460</v>
      </c>
      <c r="B461" s="7" t="s">
        <v>1755</v>
      </c>
      <c r="C461" s="7" t="s">
        <v>1230</v>
      </c>
      <c r="D461" s="8" t="s">
        <v>808</v>
      </c>
      <c r="E461" s="7" t="s">
        <v>806</v>
      </c>
      <c r="F461" s="7" t="s">
        <v>1197</v>
      </c>
      <c r="G461" s="9">
        <v>32512</v>
      </c>
      <c r="H461" s="9">
        <v>39783</v>
      </c>
      <c r="I461" s="9"/>
      <c r="J461" s="31">
        <v>64800</v>
      </c>
      <c r="K461" s="8">
        <v>3</v>
      </c>
      <c r="L461" s="28">
        <v>0.08</v>
      </c>
      <c r="M461" s="8">
        <f t="shared" si="12"/>
        <v>336</v>
      </c>
    </row>
    <row r="462" spans="1:13" x14ac:dyDescent="0.25">
      <c r="A462" s="8">
        <v>461</v>
      </c>
      <c r="B462" s="7" t="s">
        <v>1756</v>
      </c>
      <c r="C462" s="7" t="s">
        <v>1230</v>
      </c>
      <c r="D462" s="8" t="s">
        <v>159</v>
      </c>
      <c r="E462" s="7" t="s">
        <v>495</v>
      </c>
      <c r="F462" s="7" t="s">
        <v>1196</v>
      </c>
      <c r="G462" s="9">
        <v>26468</v>
      </c>
      <c r="H462" s="9">
        <v>40551</v>
      </c>
      <c r="I462" s="9"/>
      <c r="J462" s="31">
        <v>86076</v>
      </c>
      <c r="K462" s="8">
        <v>1</v>
      </c>
      <c r="L462" s="28">
        <v>0</v>
      </c>
      <c r="M462" s="8">
        <f t="shared" si="12"/>
        <v>153</v>
      </c>
    </row>
    <row r="463" spans="1:13" x14ac:dyDescent="0.25">
      <c r="A463" s="8">
        <v>462</v>
      </c>
      <c r="B463" s="7" t="s">
        <v>1757</v>
      </c>
      <c r="C463" s="7" t="s">
        <v>1228</v>
      </c>
      <c r="D463" s="8" t="s">
        <v>159</v>
      </c>
      <c r="E463" s="7" t="s">
        <v>495</v>
      </c>
      <c r="F463" s="7" t="s">
        <v>1196</v>
      </c>
      <c r="G463" s="9">
        <v>32685</v>
      </c>
      <c r="H463" s="9">
        <v>40585</v>
      </c>
      <c r="I463" s="9"/>
      <c r="J463" s="31">
        <v>105540</v>
      </c>
      <c r="K463" s="8">
        <v>4</v>
      </c>
      <c r="L463" s="28">
        <v>0.12</v>
      </c>
      <c r="M463" s="8">
        <f t="shared" si="12"/>
        <v>14</v>
      </c>
    </row>
    <row r="464" spans="1:13" x14ac:dyDescent="0.25">
      <c r="A464" s="8">
        <v>463</v>
      </c>
      <c r="B464" s="7" t="s">
        <v>1758</v>
      </c>
      <c r="C464" s="7" t="s">
        <v>1230</v>
      </c>
      <c r="D464" s="8" t="s">
        <v>159</v>
      </c>
      <c r="E464" s="7" t="s">
        <v>495</v>
      </c>
      <c r="F464" s="7" t="s">
        <v>1196</v>
      </c>
      <c r="G464" s="9">
        <v>26402</v>
      </c>
      <c r="H464" s="9">
        <v>40591</v>
      </c>
      <c r="I464" s="9"/>
      <c r="J464" s="31">
        <v>58884</v>
      </c>
      <c r="K464" s="8">
        <v>3</v>
      </c>
      <c r="L464" s="28">
        <v>0.08</v>
      </c>
      <c r="M464" s="8">
        <f t="shared" si="12"/>
        <v>369</v>
      </c>
    </row>
    <row r="465" spans="1:13" x14ac:dyDescent="0.25">
      <c r="A465" s="8">
        <v>464</v>
      </c>
      <c r="B465" s="7" t="s">
        <v>1759</v>
      </c>
      <c r="C465" s="7" t="s">
        <v>1230</v>
      </c>
      <c r="D465" s="8" t="s">
        <v>159</v>
      </c>
      <c r="E465" s="7" t="s">
        <v>495</v>
      </c>
      <c r="F465" s="7" t="s">
        <v>1196</v>
      </c>
      <c r="G465" s="9">
        <v>29724</v>
      </c>
      <c r="H465" s="9">
        <v>40625</v>
      </c>
      <c r="I465" s="9"/>
      <c r="J465" s="31">
        <v>42384</v>
      </c>
      <c r="K465" s="8" t="s">
        <v>1233</v>
      </c>
      <c r="L465" s="28">
        <v>0</v>
      </c>
      <c r="M465" s="8">
        <f t="shared" si="12"/>
        <v>537</v>
      </c>
    </row>
    <row r="466" spans="1:13" x14ac:dyDescent="0.25">
      <c r="A466" s="8">
        <v>465</v>
      </c>
      <c r="B466" s="7" t="s">
        <v>1760</v>
      </c>
      <c r="C466" s="7" t="s">
        <v>791</v>
      </c>
      <c r="D466" s="8" t="s">
        <v>159</v>
      </c>
      <c r="E466" s="7" t="s">
        <v>495</v>
      </c>
      <c r="F466" s="7" t="s">
        <v>1196</v>
      </c>
      <c r="G466" s="9">
        <v>29744</v>
      </c>
      <c r="H466" s="9">
        <v>40654</v>
      </c>
      <c r="I466" s="9"/>
      <c r="J466" s="31">
        <v>19218</v>
      </c>
      <c r="K466" s="8" t="s">
        <v>1233</v>
      </c>
      <c r="L466" s="28">
        <v>0</v>
      </c>
      <c r="M466" s="8">
        <f t="shared" si="12"/>
        <v>708</v>
      </c>
    </row>
    <row r="467" spans="1:13" x14ac:dyDescent="0.25">
      <c r="A467" s="8">
        <v>466</v>
      </c>
      <c r="B467" s="7" t="s">
        <v>1761</v>
      </c>
      <c r="C467" s="7" t="s">
        <v>1230</v>
      </c>
      <c r="D467" s="8" t="s">
        <v>159</v>
      </c>
      <c r="E467" s="7" t="s">
        <v>495</v>
      </c>
      <c r="F467" s="7" t="s">
        <v>1196</v>
      </c>
      <c r="G467" s="9">
        <v>26846</v>
      </c>
      <c r="H467" s="9">
        <v>40745</v>
      </c>
      <c r="I467" s="9"/>
      <c r="J467" s="31">
        <v>83280</v>
      </c>
      <c r="K467" s="8">
        <v>5</v>
      </c>
      <c r="L467" s="28">
        <v>0.15</v>
      </c>
      <c r="M467" s="8">
        <f t="shared" si="12"/>
        <v>177</v>
      </c>
    </row>
    <row r="468" spans="1:13" x14ac:dyDescent="0.25">
      <c r="A468" s="8">
        <v>467</v>
      </c>
      <c r="B468" s="7" t="s">
        <v>1762</v>
      </c>
      <c r="C468" s="7" t="s">
        <v>792</v>
      </c>
      <c r="D468" s="8" t="s">
        <v>159</v>
      </c>
      <c r="E468" s="7" t="s">
        <v>495</v>
      </c>
      <c r="F468" s="7" t="s">
        <v>1196</v>
      </c>
      <c r="G468" s="9">
        <v>31150</v>
      </c>
      <c r="H468" s="9">
        <v>39687</v>
      </c>
      <c r="I468" s="9"/>
      <c r="J468" s="31">
        <v>29778</v>
      </c>
      <c r="K468" s="8">
        <v>1</v>
      </c>
      <c r="L468" s="28">
        <v>0</v>
      </c>
      <c r="M468" s="8">
        <f t="shared" si="12"/>
        <v>651</v>
      </c>
    </row>
    <row r="469" spans="1:13" x14ac:dyDescent="0.25">
      <c r="A469" s="8">
        <v>468</v>
      </c>
      <c r="B469" s="7" t="s">
        <v>1763</v>
      </c>
      <c r="C469" s="7" t="s">
        <v>792</v>
      </c>
      <c r="D469" s="8" t="s">
        <v>159</v>
      </c>
      <c r="E469" s="7" t="s">
        <v>495</v>
      </c>
      <c r="F469" s="7" t="s">
        <v>1196</v>
      </c>
      <c r="G469" s="9">
        <v>25902</v>
      </c>
      <c r="H469" s="9">
        <v>39688</v>
      </c>
      <c r="I469" s="9"/>
      <c r="J469" s="31">
        <v>39120</v>
      </c>
      <c r="K469" s="8">
        <v>5</v>
      </c>
      <c r="L469" s="28">
        <v>0.15</v>
      </c>
      <c r="M469" s="8">
        <f t="shared" si="12"/>
        <v>570</v>
      </c>
    </row>
    <row r="470" spans="1:13" x14ac:dyDescent="0.25">
      <c r="A470" s="8">
        <v>469</v>
      </c>
      <c r="B470" s="7" t="s">
        <v>1764</v>
      </c>
      <c r="C470" s="7" t="s">
        <v>1231</v>
      </c>
      <c r="D470" s="8" t="s">
        <v>159</v>
      </c>
      <c r="E470" s="7" t="s">
        <v>495</v>
      </c>
      <c r="F470" s="7" t="s">
        <v>1196</v>
      </c>
      <c r="G470" s="9">
        <v>29568</v>
      </c>
      <c r="H470" s="9">
        <v>40765</v>
      </c>
      <c r="I470" s="9"/>
      <c r="J470" s="31">
        <v>93264</v>
      </c>
      <c r="K470" s="8" t="s">
        <v>1233</v>
      </c>
      <c r="L470" s="28">
        <v>0</v>
      </c>
      <c r="M470" s="8">
        <f t="shared" si="12"/>
        <v>97</v>
      </c>
    </row>
    <row r="471" spans="1:13" x14ac:dyDescent="0.25">
      <c r="A471" s="8">
        <v>470</v>
      </c>
      <c r="B471" s="7" t="s">
        <v>1765</v>
      </c>
      <c r="C471" s="7" t="s">
        <v>796</v>
      </c>
      <c r="D471" s="8" t="s">
        <v>159</v>
      </c>
      <c r="E471" s="7" t="s">
        <v>495</v>
      </c>
      <c r="F471" s="7" t="s">
        <v>1196</v>
      </c>
      <c r="G471" s="9">
        <v>31913</v>
      </c>
      <c r="H471" s="9">
        <v>39733</v>
      </c>
      <c r="I471" s="9"/>
      <c r="J471" s="31">
        <v>39878.400000000001</v>
      </c>
      <c r="K471" s="8">
        <v>4</v>
      </c>
      <c r="L471" s="28">
        <v>0.12</v>
      </c>
      <c r="M471" s="8">
        <f t="shared" si="12"/>
        <v>560</v>
      </c>
    </row>
    <row r="472" spans="1:13" x14ac:dyDescent="0.25">
      <c r="A472" s="8">
        <v>471</v>
      </c>
      <c r="B472" s="7" t="s">
        <v>1766</v>
      </c>
      <c r="C472" s="7" t="s">
        <v>792</v>
      </c>
      <c r="D472" s="8" t="s">
        <v>159</v>
      </c>
      <c r="E472" s="7" t="s">
        <v>495</v>
      </c>
      <c r="F472" s="7" t="s">
        <v>1196</v>
      </c>
      <c r="G472" s="9">
        <v>27696</v>
      </c>
      <c r="H472" s="9">
        <v>39735</v>
      </c>
      <c r="I472" s="9"/>
      <c r="J472" s="31">
        <v>47544</v>
      </c>
      <c r="K472" s="8">
        <v>5</v>
      </c>
      <c r="L472" s="28">
        <v>0.15</v>
      </c>
      <c r="M472" s="8">
        <f t="shared" si="12"/>
        <v>493</v>
      </c>
    </row>
    <row r="473" spans="1:13" x14ac:dyDescent="0.25">
      <c r="A473" s="8">
        <v>472</v>
      </c>
      <c r="B473" s="7" t="s">
        <v>1767</v>
      </c>
      <c r="C473" s="7" t="s">
        <v>1228</v>
      </c>
      <c r="D473" s="8" t="s">
        <v>159</v>
      </c>
      <c r="E473" s="7" t="s">
        <v>495</v>
      </c>
      <c r="F473" s="7" t="s">
        <v>1197</v>
      </c>
      <c r="G473" s="9">
        <v>32850</v>
      </c>
      <c r="H473" s="9">
        <v>40818</v>
      </c>
      <c r="I473" s="9"/>
      <c r="J473" s="31">
        <v>53472</v>
      </c>
      <c r="K473" s="8">
        <v>2</v>
      </c>
      <c r="L473" s="28">
        <v>0.04</v>
      </c>
      <c r="M473" s="8">
        <f t="shared" si="12"/>
        <v>449</v>
      </c>
    </row>
    <row r="474" spans="1:13" x14ac:dyDescent="0.25">
      <c r="A474" s="8">
        <v>473</v>
      </c>
      <c r="B474" s="7" t="s">
        <v>1768</v>
      </c>
      <c r="C474" s="7" t="s">
        <v>793</v>
      </c>
      <c r="D474" s="8" t="s">
        <v>159</v>
      </c>
      <c r="E474" s="7" t="s">
        <v>495</v>
      </c>
      <c r="F474" s="7" t="s">
        <v>1196</v>
      </c>
      <c r="G474" s="9">
        <v>28042</v>
      </c>
      <c r="H474" s="9">
        <v>40841</v>
      </c>
      <c r="I474" s="9"/>
      <c r="J474" s="31">
        <v>97836</v>
      </c>
      <c r="K474" s="8">
        <v>5</v>
      </c>
      <c r="L474" s="28">
        <v>0.15</v>
      </c>
      <c r="M474" s="8">
        <f t="shared" si="12"/>
        <v>59</v>
      </c>
    </row>
    <row r="475" spans="1:13" x14ac:dyDescent="0.25">
      <c r="A475" s="8">
        <v>474</v>
      </c>
      <c r="B475" s="7" t="s">
        <v>1769</v>
      </c>
      <c r="C475" s="7" t="s">
        <v>1229</v>
      </c>
      <c r="D475" s="8" t="s">
        <v>159</v>
      </c>
      <c r="E475" s="7" t="s">
        <v>495</v>
      </c>
      <c r="F475" s="7" t="s">
        <v>1196</v>
      </c>
      <c r="G475" s="9">
        <v>31404</v>
      </c>
      <c r="H475" s="9">
        <v>39754</v>
      </c>
      <c r="I475" s="9"/>
      <c r="J475" s="31">
        <v>51732</v>
      </c>
      <c r="K475" s="8">
        <v>2</v>
      </c>
      <c r="L475" s="28">
        <v>0.04</v>
      </c>
      <c r="M475" s="8">
        <f t="shared" si="12"/>
        <v>463</v>
      </c>
    </row>
    <row r="476" spans="1:13" x14ac:dyDescent="0.25">
      <c r="A476" s="8">
        <v>475</v>
      </c>
      <c r="B476" s="7" t="s">
        <v>1770</v>
      </c>
      <c r="C476" s="7" t="s">
        <v>796</v>
      </c>
      <c r="D476" s="8" t="s">
        <v>159</v>
      </c>
      <c r="E476" s="7" t="s">
        <v>495</v>
      </c>
      <c r="F476" s="7" t="s">
        <v>1197</v>
      </c>
      <c r="G476" s="9">
        <v>31394</v>
      </c>
      <c r="H476" s="9">
        <v>39761</v>
      </c>
      <c r="I476" s="9"/>
      <c r="J476" s="31">
        <v>49128</v>
      </c>
      <c r="K476" s="8" t="s">
        <v>1233</v>
      </c>
      <c r="L476" s="28">
        <v>0</v>
      </c>
      <c r="M476" s="8">
        <f t="shared" si="12"/>
        <v>481</v>
      </c>
    </row>
    <row r="477" spans="1:13" x14ac:dyDescent="0.25">
      <c r="A477" s="8">
        <v>476</v>
      </c>
      <c r="B477" s="7" t="s">
        <v>1771</v>
      </c>
      <c r="C477" s="7" t="s">
        <v>795</v>
      </c>
      <c r="D477" s="8" t="s">
        <v>159</v>
      </c>
      <c r="E477" s="7" t="s">
        <v>495</v>
      </c>
      <c r="F477" s="7" t="s">
        <v>1196</v>
      </c>
      <c r="G477" s="9">
        <v>31030</v>
      </c>
      <c r="H477" s="9">
        <v>40893</v>
      </c>
      <c r="I477" s="9"/>
      <c r="J477" s="31">
        <v>53544</v>
      </c>
      <c r="K477" s="8">
        <v>5</v>
      </c>
      <c r="L477" s="28">
        <v>0.15</v>
      </c>
      <c r="M477" s="8">
        <f t="shared" si="12"/>
        <v>448</v>
      </c>
    </row>
    <row r="478" spans="1:13" x14ac:dyDescent="0.25">
      <c r="A478" s="8">
        <v>477</v>
      </c>
      <c r="B478" s="7" t="s">
        <v>1772</v>
      </c>
      <c r="C478" s="7" t="s">
        <v>1228</v>
      </c>
      <c r="D478" s="8" t="s">
        <v>801</v>
      </c>
      <c r="E478" s="7" t="s">
        <v>1202</v>
      </c>
      <c r="F478" s="7" t="s">
        <v>1197</v>
      </c>
      <c r="G478" s="9">
        <v>28691</v>
      </c>
      <c r="H478" s="9">
        <v>39109</v>
      </c>
      <c r="I478" s="9"/>
      <c r="J478" s="31">
        <v>39744</v>
      </c>
      <c r="K478" s="8">
        <v>2</v>
      </c>
      <c r="L478" s="28">
        <v>0.04</v>
      </c>
      <c r="M478" s="8">
        <f t="shared" si="12"/>
        <v>562</v>
      </c>
    </row>
    <row r="479" spans="1:13" x14ac:dyDescent="0.25">
      <c r="A479" s="8">
        <v>478</v>
      </c>
      <c r="B479" s="7" t="s">
        <v>1773</v>
      </c>
      <c r="C479" s="7" t="s">
        <v>1228</v>
      </c>
      <c r="D479" s="8" t="s">
        <v>801</v>
      </c>
      <c r="E479" s="7" t="s">
        <v>512</v>
      </c>
      <c r="F479" s="7" t="s">
        <v>1196</v>
      </c>
      <c r="G479" s="9">
        <v>26704</v>
      </c>
      <c r="H479" s="9">
        <v>40208</v>
      </c>
      <c r="I479" s="9"/>
      <c r="J479" s="31">
        <v>73377.600000000006</v>
      </c>
      <c r="K479" s="8">
        <v>2</v>
      </c>
      <c r="L479" s="28">
        <v>0.04</v>
      </c>
      <c r="M479" s="8">
        <f t="shared" si="12"/>
        <v>276</v>
      </c>
    </row>
    <row r="480" spans="1:13" x14ac:dyDescent="0.25">
      <c r="A480" s="8">
        <v>479</v>
      </c>
      <c r="B480" s="7" t="s">
        <v>1774</v>
      </c>
      <c r="C480" s="7" t="s">
        <v>796</v>
      </c>
      <c r="D480" s="8" t="s">
        <v>801</v>
      </c>
      <c r="E480" s="7" t="s">
        <v>512</v>
      </c>
      <c r="F480" s="7" t="s">
        <v>1197</v>
      </c>
      <c r="G480" s="9">
        <v>27715</v>
      </c>
      <c r="H480" s="9">
        <v>35821</v>
      </c>
      <c r="I480" s="9"/>
      <c r="J480" s="31">
        <v>27444</v>
      </c>
      <c r="K480" s="8" t="s">
        <v>1233</v>
      </c>
      <c r="L480" s="28">
        <v>0</v>
      </c>
      <c r="M480" s="8">
        <f t="shared" si="12"/>
        <v>677</v>
      </c>
    </row>
    <row r="481" spans="1:13" x14ac:dyDescent="0.25">
      <c r="A481" s="8">
        <v>480</v>
      </c>
      <c r="B481" s="7" t="s">
        <v>1775</v>
      </c>
      <c r="C481" s="7" t="s">
        <v>796</v>
      </c>
      <c r="D481" s="8" t="s">
        <v>801</v>
      </c>
      <c r="E481" s="7" t="s">
        <v>512</v>
      </c>
      <c r="F481" s="7" t="s">
        <v>1196</v>
      </c>
      <c r="G481" s="9">
        <v>27544</v>
      </c>
      <c r="H481" s="9">
        <v>35826</v>
      </c>
      <c r="I481" s="9"/>
      <c r="J481" s="31">
        <v>37446</v>
      </c>
      <c r="K481" s="8">
        <v>2</v>
      </c>
      <c r="L481" s="28">
        <v>0.04</v>
      </c>
      <c r="M481" s="8">
        <f t="shared" si="12"/>
        <v>589</v>
      </c>
    </row>
    <row r="482" spans="1:13" x14ac:dyDescent="0.25">
      <c r="A482" s="8">
        <v>481</v>
      </c>
      <c r="B482" s="7" t="s">
        <v>1776</v>
      </c>
      <c r="C482" s="7" t="s">
        <v>1230</v>
      </c>
      <c r="D482" s="8" t="s">
        <v>801</v>
      </c>
      <c r="E482" s="7" t="s">
        <v>1202</v>
      </c>
      <c r="F482" s="7" t="s">
        <v>1196</v>
      </c>
      <c r="G482" s="9">
        <v>27763</v>
      </c>
      <c r="H482" s="9">
        <v>36536</v>
      </c>
      <c r="I482" s="9"/>
      <c r="J482" s="31">
        <v>74880</v>
      </c>
      <c r="K482" s="8">
        <v>4</v>
      </c>
      <c r="L482" s="28">
        <v>0.12</v>
      </c>
      <c r="M482" s="8">
        <f t="shared" si="12"/>
        <v>260</v>
      </c>
    </row>
    <row r="483" spans="1:13" x14ac:dyDescent="0.25">
      <c r="A483" s="8">
        <v>482</v>
      </c>
      <c r="B483" s="7" t="s">
        <v>1777</v>
      </c>
      <c r="C483" s="7" t="s">
        <v>1229</v>
      </c>
      <c r="D483" s="8" t="s">
        <v>801</v>
      </c>
      <c r="E483" s="7" t="s">
        <v>512</v>
      </c>
      <c r="F483" s="7" t="s">
        <v>1196</v>
      </c>
      <c r="G483" s="9">
        <v>26979</v>
      </c>
      <c r="H483" s="9">
        <v>38723</v>
      </c>
      <c r="I483" s="9"/>
      <c r="J483" s="31">
        <v>12756</v>
      </c>
      <c r="K483" s="8" t="s">
        <v>1233</v>
      </c>
      <c r="L483" s="28">
        <v>0</v>
      </c>
      <c r="M483" s="8">
        <f t="shared" si="12"/>
        <v>735</v>
      </c>
    </row>
    <row r="484" spans="1:13" x14ac:dyDescent="0.25">
      <c r="A484" s="8">
        <v>483</v>
      </c>
      <c r="B484" s="7" t="s">
        <v>1778</v>
      </c>
      <c r="C484" s="7" t="s">
        <v>792</v>
      </c>
      <c r="D484" s="8" t="s">
        <v>801</v>
      </c>
      <c r="E484" s="7" t="s">
        <v>512</v>
      </c>
      <c r="F484" s="7" t="s">
        <v>1196</v>
      </c>
      <c r="G484" s="9">
        <v>26388</v>
      </c>
      <c r="H484" s="9">
        <v>40943</v>
      </c>
      <c r="I484" s="9"/>
      <c r="J484" s="31">
        <v>57108</v>
      </c>
      <c r="K484" s="8" t="s">
        <v>1233</v>
      </c>
      <c r="L484" s="28">
        <v>0</v>
      </c>
      <c r="M484" s="8">
        <f t="shared" si="12"/>
        <v>392</v>
      </c>
    </row>
    <row r="485" spans="1:13" x14ac:dyDescent="0.25">
      <c r="A485" s="8">
        <v>484</v>
      </c>
      <c r="B485" s="7" t="s">
        <v>1779</v>
      </c>
      <c r="C485" s="7" t="s">
        <v>1228</v>
      </c>
      <c r="D485" s="8" t="s">
        <v>801</v>
      </c>
      <c r="E485" s="7" t="s">
        <v>1202</v>
      </c>
      <c r="F485" s="7" t="s">
        <v>1196</v>
      </c>
      <c r="G485" s="9">
        <v>25912</v>
      </c>
      <c r="H485" s="9">
        <v>40963</v>
      </c>
      <c r="I485" s="9"/>
      <c r="J485" s="31">
        <v>72660</v>
      </c>
      <c r="K485" s="8">
        <v>2</v>
      </c>
      <c r="L485" s="28">
        <v>0.04</v>
      </c>
      <c r="M485" s="8">
        <f t="shared" si="12"/>
        <v>284</v>
      </c>
    </row>
    <row r="486" spans="1:13" x14ac:dyDescent="0.25">
      <c r="A486" s="8">
        <v>485</v>
      </c>
      <c r="B486" s="7" t="s">
        <v>1780</v>
      </c>
      <c r="C486" s="7" t="s">
        <v>1229</v>
      </c>
      <c r="D486" s="8" t="s">
        <v>801</v>
      </c>
      <c r="E486" s="7" t="s">
        <v>512</v>
      </c>
      <c r="F486" s="7" t="s">
        <v>1196</v>
      </c>
      <c r="G486" s="9">
        <v>26045</v>
      </c>
      <c r="H486" s="9">
        <v>36195</v>
      </c>
      <c r="I486" s="9"/>
      <c r="J486" s="31">
        <v>55632</v>
      </c>
      <c r="K486" s="8">
        <v>5</v>
      </c>
      <c r="L486" s="28">
        <v>0.15</v>
      </c>
      <c r="M486" s="8">
        <f t="shared" si="12"/>
        <v>414</v>
      </c>
    </row>
    <row r="487" spans="1:13" x14ac:dyDescent="0.25">
      <c r="A487" s="8">
        <v>486</v>
      </c>
      <c r="B487" s="7" t="s">
        <v>1781</v>
      </c>
      <c r="C487" s="7" t="s">
        <v>1230</v>
      </c>
      <c r="D487" s="8" t="s">
        <v>801</v>
      </c>
      <c r="E487" s="7" t="s">
        <v>512</v>
      </c>
      <c r="F487" s="7" t="s">
        <v>1196</v>
      </c>
      <c r="G487" s="9">
        <v>22596</v>
      </c>
      <c r="H487" s="9">
        <v>36217</v>
      </c>
      <c r="I487" s="9"/>
      <c r="J487" s="31">
        <v>26970</v>
      </c>
      <c r="K487" s="8">
        <v>4</v>
      </c>
      <c r="L487" s="28">
        <v>0.12</v>
      </c>
      <c r="M487" s="8">
        <f t="shared" si="12"/>
        <v>682</v>
      </c>
    </row>
    <row r="488" spans="1:13" x14ac:dyDescent="0.25">
      <c r="A488" s="8">
        <v>487</v>
      </c>
      <c r="B488" s="7" t="s">
        <v>1782</v>
      </c>
      <c r="C488" s="7" t="s">
        <v>791</v>
      </c>
      <c r="D488" s="8" t="s">
        <v>801</v>
      </c>
      <c r="E488" s="7" t="s">
        <v>512</v>
      </c>
      <c r="F488" s="7" t="s">
        <v>1197</v>
      </c>
      <c r="G488" s="9">
        <v>31768</v>
      </c>
      <c r="H488" s="9">
        <v>39864</v>
      </c>
      <c r="I488" s="9"/>
      <c r="J488" s="31">
        <v>77184</v>
      </c>
      <c r="K488" s="8">
        <v>5</v>
      </c>
      <c r="L488" s="28">
        <v>0.15</v>
      </c>
      <c r="M488" s="8">
        <f t="shared" si="12"/>
        <v>228</v>
      </c>
    </row>
    <row r="489" spans="1:13" x14ac:dyDescent="0.25">
      <c r="A489" s="8">
        <v>488</v>
      </c>
      <c r="B489" s="7" t="s">
        <v>1783</v>
      </c>
      <c r="C489" s="7" t="s">
        <v>796</v>
      </c>
      <c r="D489" s="8" t="s">
        <v>801</v>
      </c>
      <c r="E489" s="7" t="s">
        <v>1202</v>
      </c>
      <c r="F489" s="7" t="s">
        <v>1197</v>
      </c>
      <c r="G489" s="9">
        <v>30848</v>
      </c>
      <c r="H489" s="9">
        <v>40976</v>
      </c>
      <c r="I489" s="9"/>
      <c r="J489" s="31">
        <v>55656</v>
      </c>
      <c r="K489" s="8" t="s">
        <v>1233</v>
      </c>
      <c r="L489" s="28">
        <v>0</v>
      </c>
      <c r="M489" s="8">
        <f t="shared" si="12"/>
        <v>413</v>
      </c>
    </row>
    <row r="490" spans="1:13" x14ac:dyDescent="0.25">
      <c r="A490" s="8">
        <v>489</v>
      </c>
      <c r="B490" s="7" t="s">
        <v>1784</v>
      </c>
      <c r="C490" s="7" t="s">
        <v>792</v>
      </c>
      <c r="D490" s="8" t="s">
        <v>801</v>
      </c>
      <c r="E490" s="7" t="s">
        <v>1202</v>
      </c>
      <c r="F490" s="7" t="s">
        <v>1197</v>
      </c>
      <c r="G490" s="9">
        <v>26057</v>
      </c>
      <c r="H490" s="9">
        <v>40259</v>
      </c>
      <c r="I490" s="9">
        <v>41038</v>
      </c>
      <c r="J490" s="31">
        <v>87828</v>
      </c>
      <c r="K490" s="8">
        <v>1</v>
      </c>
      <c r="L490" s="28">
        <v>0</v>
      </c>
      <c r="M490" s="8">
        <f t="shared" si="12"/>
        <v>137</v>
      </c>
    </row>
    <row r="491" spans="1:13" x14ac:dyDescent="0.25">
      <c r="A491" s="8">
        <v>490</v>
      </c>
      <c r="B491" s="7" t="s">
        <v>1785</v>
      </c>
      <c r="C491" s="7" t="s">
        <v>1228</v>
      </c>
      <c r="D491" s="8" t="s">
        <v>801</v>
      </c>
      <c r="E491" s="7" t="s">
        <v>1202</v>
      </c>
      <c r="F491" s="7" t="s">
        <v>1197</v>
      </c>
      <c r="G491" s="9">
        <v>28553</v>
      </c>
      <c r="H491" s="9">
        <v>40264</v>
      </c>
      <c r="I491" s="9"/>
      <c r="J491" s="31">
        <v>35712</v>
      </c>
      <c r="K491" s="8">
        <v>2</v>
      </c>
      <c r="L491" s="28">
        <v>0.04</v>
      </c>
      <c r="M491" s="8">
        <f t="shared" si="12"/>
        <v>600</v>
      </c>
    </row>
    <row r="492" spans="1:13" x14ac:dyDescent="0.25">
      <c r="A492" s="8">
        <v>491</v>
      </c>
      <c r="B492" s="7" t="s">
        <v>1786</v>
      </c>
      <c r="C492" s="7" t="s">
        <v>796</v>
      </c>
      <c r="D492" s="8" t="s">
        <v>801</v>
      </c>
      <c r="E492" s="7" t="s">
        <v>512</v>
      </c>
      <c r="F492" s="7" t="s">
        <v>1197</v>
      </c>
      <c r="G492" s="9">
        <v>26717</v>
      </c>
      <c r="H492" s="9">
        <v>37701</v>
      </c>
      <c r="I492" s="9"/>
      <c r="J492" s="31">
        <v>28272</v>
      </c>
      <c r="K492" s="8" t="s">
        <v>1233</v>
      </c>
      <c r="L492" s="28">
        <v>0</v>
      </c>
      <c r="M492" s="8">
        <f t="shared" si="12"/>
        <v>663</v>
      </c>
    </row>
    <row r="493" spans="1:13" x14ac:dyDescent="0.25">
      <c r="A493" s="8">
        <v>492</v>
      </c>
      <c r="B493" s="7" t="s">
        <v>1787</v>
      </c>
      <c r="C493" s="7" t="s">
        <v>795</v>
      </c>
      <c r="D493" s="8" t="s">
        <v>801</v>
      </c>
      <c r="E493" s="7" t="s">
        <v>512</v>
      </c>
      <c r="F493" s="7" t="s">
        <v>1196</v>
      </c>
      <c r="G493" s="9">
        <v>31027</v>
      </c>
      <c r="H493" s="9">
        <v>39519</v>
      </c>
      <c r="I493" s="9"/>
      <c r="J493" s="31">
        <v>73596</v>
      </c>
      <c r="K493" s="8">
        <v>2</v>
      </c>
      <c r="L493" s="28">
        <v>0.04</v>
      </c>
      <c r="M493" s="8">
        <f t="shared" si="12"/>
        <v>271</v>
      </c>
    </row>
    <row r="494" spans="1:13" x14ac:dyDescent="0.25">
      <c r="A494" s="8">
        <v>493</v>
      </c>
      <c r="B494" s="7" t="s">
        <v>1788</v>
      </c>
      <c r="C494" s="7" t="s">
        <v>791</v>
      </c>
      <c r="D494" s="8" t="s">
        <v>801</v>
      </c>
      <c r="E494" s="7" t="s">
        <v>512</v>
      </c>
      <c r="F494" s="7" t="s">
        <v>1197</v>
      </c>
      <c r="G494" s="9">
        <v>29247</v>
      </c>
      <c r="H494" s="9">
        <v>38790</v>
      </c>
      <c r="I494" s="9"/>
      <c r="J494" s="31">
        <v>75225.600000000006</v>
      </c>
      <c r="K494" s="8" t="s">
        <v>1233</v>
      </c>
      <c r="L494" s="28">
        <v>0</v>
      </c>
      <c r="M494" s="8">
        <f t="shared" si="12"/>
        <v>257</v>
      </c>
    </row>
    <row r="495" spans="1:13" x14ac:dyDescent="0.25">
      <c r="A495" s="8">
        <v>494</v>
      </c>
      <c r="B495" s="7" t="s">
        <v>1789</v>
      </c>
      <c r="C495" s="7" t="s">
        <v>792</v>
      </c>
      <c r="D495" s="8" t="s">
        <v>801</v>
      </c>
      <c r="E495" s="7" t="s">
        <v>1202</v>
      </c>
      <c r="F495" s="7" t="s">
        <v>1197</v>
      </c>
      <c r="G495" s="9">
        <v>26776</v>
      </c>
      <c r="H495" s="9">
        <v>39899</v>
      </c>
      <c r="I495" s="9"/>
      <c r="J495" s="31">
        <v>29748</v>
      </c>
      <c r="K495" s="8" t="s">
        <v>1233</v>
      </c>
      <c r="L495" s="28">
        <v>0</v>
      </c>
      <c r="M495" s="8">
        <f t="shared" si="12"/>
        <v>652</v>
      </c>
    </row>
    <row r="496" spans="1:13" x14ac:dyDescent="0.25">
      <c r="A496" s="8">
        <v>495</v>
      </c>
      <c r="B496" s="7" t="s">
        <v>1790</v>
      </c>
      <c r="C496" s="7" t="s">
        <v>793</v>
      </c>
      <c r="D496" s="8" t="s">
        <v>801</v>
      </c>
      <c r="E496" s="7" t="s">
        <v>512</v>
      </c>
      <c r="F496" s="7" t="s">
        <v>1196</v>
      </c>
      <c r="G496" s="13">
        <v>27339</v>
      </c>
      <c r="H496" s="13">
        <v>40254</v>
      </c>
      <c r="I496" s="9"/>
      <c r="J496" s="31">
        <v>58440</v>
      </c>
      <c r="K496" s="8" t="s">
        <v>1233</v>
      </c>
      <c r="L496" s="28">
        <v>0</v>
      </c>
      <c r="M496" s="8">
        <f t="shared" si="12"/>
        <v>374</v>
      </c>
    </row>
    <row r="497" spans="1:13" x14ac:dyDescent="0.25">
      <c r="A497" s="8">
        <v>496</v>
      </c>
      <c r="B497" s="7" t="s">
        <v>1791</v>
      </c>
      <c r="C497" s="7" t="s">
        <v>1229</v>
      </c>
      <c r="D497" s="8" t="s">
        <v>801</v>
      </c>
      <c r="E497" s="7" t="s">
        <v>512</v>
      </c>
      <c r="F497" s="7" t="s">
        <v>1196</v>
      </c>
      <c r="G497" s="9">
        <v>27866</v>
      </c>
      <c r="H497" s="9">
        <v>40624</v>
      </c>
      <c r="I497" s="9"/>
      <c r="J497" s="31">
        <v>103800</v>
      </c>
      <c r="K497" s="8">
        <v>1</v>
      </c>
      <c r="L497" s="28">
        <v>0</v>
      </c>
      <c r="M497" s="8">
        <f t="shared" si="12"/>
        <v>26</v>
      </c>
    </row>
    <row r="498" spans="1:13" x14ac:dyDescent="0.25">
      <c r="A498" s="8">
        <v>497</v>
      </c>
      <c r="B498" s="7" t="s">
        <v>1792</v>
      </c>
      <c r="C498" s="7" t="s">
        <v>792</v>
      </c>
      <c r="D498" s="8" t="s">
        <v>801</v>
      </c>
      <c r="E498" s="7" t="s">
        <v>512</v>
      </c>
      <c r="F498" s="7" t="s">
        <v>1197</v>
      </c>
      <c r="G498" s="9">
        <v>28086</v>
      </c>
      <c r="H498" s="9">
        <v>39174</v>
      </c>
      <c r="I498" s="9"/>
      <c r="J498" s="31">
        <v>27984</v>
      </c>
      <c r="K498" s="8">
        <v>4</v>
      </c>
      <c r="L498" s="28">
        <v>0.12</v>
      </c>
      <c r="M498" s="8">
        <f t="shared" si="12"/>
        <v>669</v>
      </c>
    </row>
    <row r="499" spans="1:13" x14ac:dyDescent="0.25">
      <c r="A499" s="8">
        <v>498</v>
      </c>
      <c r="B499" s="7" t="s">
        <v>1793</v>
      </c>
      <c r="C499" s="7" t="s">
        <v>795</v>
      </c>
      <c r="D499" s="8" t="s">
        <v>801</v>
      </c>
      <c r="E499" s="7" t="s">
        <v>512</v>
      </c>
      <c r="F499" s="7" t="s">
        <v>1196</v>
      </c>
      <c r="G499" s="9">
        <v>27386</v>
      </c>
      <c r="H499" s="9">
        <v>39176</v>
      </c>
      <c r="I499" s="9"/>
      <c r="J499" s="31">
        <v>12840</v>
      </c>
      <c r="K499" s="8">
        <v>4</v>
      </c>
      <c r="L499" s="28">
        <v>0.12</v>
      </c>
      <c r="M499" s="8">
        <f t="shared" si="12"/>
        <v>733</v>
      </c>
    </row>
    <row r="500" spans="1:13" x14ac:dyDescent="0.25">
      <c r="A500" s="8">
        <v>499</v>
      </c>
      <c r="B500" s="7" t="s">
        <v>1794</v>
      </c>
      <c r="C500" s="7" t="s">
        <v>795</v>
      </c>
      <c r="D500" s="8" t="s">
        <v>801</v>
      </c>
      <c r="E500" s="7" t="s">
        <v>512</v>
      </c>
      <c r="F500" s="7" t="s">
        <v>1197</v>
      </c>
      <c r="G500" s="9">
        <v>27975</v>
      </c>
      <c r="H500" s="9">
        <v>40282</v>
      </c>
      <c r="I500" s="9"/>
      <c r="J500" s="31">
        <v>87168</v>
      </c>
      <c r="K500" s="8" t="s">
        <v>1233</v>
      </c>
      <c r="L500" s="28">
        <v>0</v>
      </c>
      <c r="M500" s="8">
        <f t="shared" si="12"/>
        <v>144</v>
      </c>
    </row>
    <row r="501" spans="1:13" x14ac:dyDescent="0.25">
      <c r="A501" s="8">
        <v>500</v>
      </c>
      <c r="B501" s="7" t="s">
        <v>1795</v>
      </c>
      <c r="C501" s="7" t="s">
        <v>1229</v>
      </c>
      <c r="D501" s="8" t="s">
        <v>801</v>
      </c>
      <c r="E501" s="7" t="s">
        <v>1202</v>
      </c>
      <c r="F501" s="7" t="s">
        <v>1196</v>
      </c>
      <c r="G501" s="9">
        <v>26454</v>
      </c>
      <c r="H501" s="9">
        <v>38815</v>
      </c>
      <c r="I501" s="9"/>
      <c r="J501" s="31">
        <v>75924</v>
      </c>
      <c r="K501" s="8">
        <v>1</v>
      </c>
      <c r="L501" s="28">
        <v>0</v>
      </c>
      <c r="M501" s="8">
        <f t="shared" si="12"/>
        <v>243</v>
      </c>
    </row>
    <row r="502" spans="1:13" x14ac:dyDescent="0.25">
      <c r="A502" s="8">
        <v>501</v>
      </c>
      <c r="B502" s="7" t="s">
        <v>1796</v>
      </c>
      <c r="C502" s="7" t="s">
        <v>1228</v>
      </c>
      <c r="D502" s="8" t="s">
        <v>801</v>
      </c>
      <c r="E502" s="7" t="s">
        <v>512</v>
      </c>
      <c r="F502" s="7" t="s">
        <v>1196</v>
      </c>
      <c r="G502" s="9">
        <v>29485</v>
      </c>
      <c r="H502" s="9">
        <v>38828</v>
      </c>
      <c r="I502" s="9"/>
      <c r="J502" s="31">
        <v>59436</v>
      </c>
      <c r="K502" s="8">
        <v>4</v>
      </c>
      <c r="L502" s="28">
        <v>0.12</v>
      </c>
      <c r="M502" s="8">
        <f t="shared" si="12"/>
        <v>360</v>
      </c>
    </row>
    <row r="503" spans="1:13" x14ac:dyDescent="0.25">
      <c r="A503" s="8">
        <v>502</v>
      </c>
      <c r="B503" s="7" t="s">
        <v>1797</v>
      </c>
      <c r="C503" s="7" t="s">
        <v>796</v>
      </c>
      <c r="D503" s="8" t="s">
        <v>801</v>
      </c>
      <c r="E503" s="7" t="s">
        <v>512</v>
      </c>
      <c r="F503" s="7" t="s">
        <v>1196</v>
      </c>
      <c r="G503" s="9">
        <v>29664</v>
      </c>
      <c r="H503" s="9">
        <v>40293</v>
      </c>
      <c r="I503" s="9"/>
      <c r="J503" s="31">
        <v>14172</v>
      </c>
      <c r="K503" s="8">
        <v>1</v>
      </c>
      <c r="L503" s="28">
        <v>0</v>
      </c>
      <c r="M503" s="8">
        <f t="shared" si="12"/>
        <v>728</v>
      </c>
    </row>
    <row r="504" spans="1:13" x14ac:dyDescent="0.25">
      <c r="A504" s="8">
        <v>503</v>
      </c>
      <c r="B504" s="7" t="s">
        <v>1798</v>
      </c>
      <c r="C504" s="7" t="s">
        <v>1231</v>
      </c>
      <c r="D504" s="8" t="s">
        <v>801</v>
      </c>
      <c r="E504" s="7" t="s">
        <v>512</v>
      </c>
      <c r="F504" s="7" t="s">
        <v>1196</v>
      </c>
      <c r="G504" s="9">
        <v>29690</v>
      </c>
      <c r="H504" s="9">
        <v>40666</v>
      </c>
      <c r="I504" s="9"/>
      <c r="J504" s="31">
        <v>28908</v>
      </c>
      <c r="K504" s="8">
        <v>4</v>
      </c>
      <c r="L504" s="28">
        <v>0.12</v>
      </c>
      <c r="M504" s="8">
        <f t="shared" si="12"/>
        <v>659</v>
      </c>
    </row>
    <row r="505" spans="1:13" x14ac:dyDescent="0.25">
      <c r="A505" s="8">
        <v>504</v>
      </c>
      <c r="B505" s="7" t="s">
        <v>1799</v>
      </c>
      <c r="C505" s="7" t="s">
        <v>1231</v>
      </c>
      <c r="D505" s="8" t="s">
        <v>801</v>
      </c>
      <c r="E505" s="7" t="s">
        <v>512</v>
      </c>
      <c r="F505" s="7" t="s">
        <v>1196</v>
      </c>
      <c r="G505" s="9">
        <v>28846</v>
      </c>
      <c r="H505" s="9">
        <v>39592</v>
      </c>
      <c r="I505" s="9"/>
      <c r="J505" s="31">
        <v>67980</v>
      </c>
      <c r="K505" s="8">
        <v>1</v>
      </c>
      <c r="L505" s="28">
        <v>0</v>
      </c>
      <c r="M505" s="8">
        <f t="shared" si="12"/>
        <v>321</v>
      </c>
    </row>
    <row r="506" spans="1:13" x14ac:dyDescent="0.25">
      <c r="A506" s="8">
        <v>505</v>
      </c>
      <c r="B506" s="7" t="s">
        <v>1800</v>
      </c>
      <c r="C506" s="7" t="s">
        <v>794</v>
      </c>
      <c r="D506" s="8" t="s">
        <v>801</v>
      </c>
      <c r="E506" s="7" t="s">
        <v>1202</v>
      </c>
      <c r="F506" s="7" t="s">
        <v>1197</v>
      </c>
      <c r="G506" s="9">
        <v>23033</v>
      </c>
      <c r="H506" s="9">
        <v>35918</v>
      </c>
      <c r="I506" s="9"/>
      <c r="J506" s="31">
        <v>88488</v>
      </c>
      <c r="K506" s="8">
        <v>4</v>
      </c>
      <c r="L506" s="28">
        <v>0.12</v>
      </c>
      <c r="M506" s="8">
        <f t="shared" si="12"/>
        <v>132</v>
      </c>
    </row>
    <row r="507" spans="1:13" x14ac:dyDescent="0.25">
      <c r="A507" s="8">
        <v>506</v>
      </c>
      <c r="B507" s="7" t="s">
        <v>1801</v>
      </c>
      <c r="C507" s="7" t="s">
        <v>791</v>
      </c>
      <c r="D507" s="8" t="s">
        <v>801</v>
      </c>
      <c r="E507" s="7" t="s">
        <v>512</v>
      </c>
      <c r="F507" s="7" t="s">
        <v>1197</v>
      </c>
      <c r="G507" s="9">
        <v>26352</v>
      </c>
      <c r="H507" s="9">
        <v>35946</v>
      </c>
      <c r="I507" s="9"/>
      <c r="J507" s="31">
        <v>17198.400000000001</v>
      </c>
      <c r="K507" s="8">
        <v>5</v>
      </c>
      <c r="L507" s="28">
        <v>0.15</v>
      </c>
      <c r="M507" s="8">
        <f t="shared" si="12"/>
        <v>719</v>
      </c>
    </row>
    <row r="508" spans="1:13" x14ac:dyDescent="0.25">
      <c r="A508" s="8">
        <v>507</v>
      </c>
      <c r="B508" s="7" t="s">
        <v>1802</v>
      </c>
      <c r="C508" s="7" t="s">
        <v>792</v>
      </c>
      <c r="D508" s="8" t="s">
        <v>801</v>
      </c>
      <c r="E508" s="7" t="s">
        <v>512</v>
      </c>
      <c r="F508" s="7" t="s">
        <v>1196</v>
      </c>
      <c r="G508" s="9">
        <v>27188</v>
      </c>
      <c r="H508" s="9">
        <v>36297</v>
      </c>
      <c r="I508" s="9"/>
      <c r="J508" s="31">
        <v>69588</v>
      </c>
      <c r="K508" s="8">
        <v>5</v>
      </c>
      <c r="L508" s="28">
        <v>0.15</v>
      </c>
      <c r="M508" s="8">
        <f t="shared" si="12"/>
        <v>309</v>
      </c>
    </row>
    <row r="509" spans="1:13" x14ac:dyDescent="0.25">
      <c r="A509" s="8">
        <v>508</v>
      </c>
      <c r="B509" s="7" t="s">
        <v>1803</v>
      </c>
      <c r="C509" s="7" t="s">
        <v>796</v>
      </c>
      <c r="D509" s="8" t="s">
        <v>801</v>
      </c>
      <c r="E509" s="7" t="s">
        <v>512</v>
      </c>
      <c r="F509" s="7" t="s">
        <v>1196</v>
      </c>
      <c r="G509" s="9">
        <v>26930</v>
      </c>
      <c r="H509" s="9">
        <v>36673</v>
      </c>
      <c r="I509" s="9"/>
      <c r="J509" s="31">
        <v>57996</v>
      </c>
      <c r="K509" s="8">
        <v>1</v>
      </c>
      <c r="L509" s="28">
        <v>0</v>
      </c>
      <c r="M509" s="8">
        <f t="shared" si="12"/>
        <v>379</v>
      </c>
    </row>
    <row r="510" spans="1:13" x14ac:dyDescent="0.25">
      <c r="A510" s="8">
        <v>509</v>
      </c>
      <c r="B510" s="7" t="s">
        <v>1804</v>
      </c>
      <c r="C510" s="7" t="s">
        <v>792</v>
      </c>
      <c r="D510" s="8" t="s">
        <v>801</v>
      </c>
      <c r="E510" s="7" t="s">
        <v>512</v>
      </c>
      <c r="F510" s="7" t="s">
        <v>1196</v>
      </c>
      <c r="G510" s="9">
        <v>29216</v>
      </c>
      <c r="H510" s="9">
        <v>37404</v>
      </c>
      <c r="I510" s="9">
        <v>38599</v>
      </c>
      <c r="J510" s="31">
        <v>72084</v>
      </c>
      <c r="K510" s="8" t="s">
        <v>1233</v>
      </c>
      <c r="L510" s="28">
        <v>0</v>
      </c>
      <c r="M510" s="8">
        <f t="shared" si="12"/>
        <v>289</v>
      </c>
    </row>
    <row r="511" spans="1:13" x14ac:dyDescent="0.25">
      <c r="A511" s="8">
        <v>510</v>
      </c>
      <c r="B511" s="7" t="s">
        <v>1805</v>
      </c>
      <c r="C511" s="7" t="s">
        <v>1228</v>
      </c>
      <c r="D511" s="8" t="s">
        <v>801</v>
      </c>
      <c r="E511" s="7" t="s">
        <v>512</v>
      </c>
      <c r="F511" s="7" t="s">
        <v>1197</v>
      </c>
      <c r="G511" s="9">
        <v>31895</v>
      </c>
      <c r="H511" s="9">
        <v>39217</v>
      </c>
      <c r="I511" s="9"/>
      <c r="J511" s="31">
        <v>88596</v>
      </c>
      <c r="K511" s="8">
        <v>2</v>
      </c>
      <c r="L511" s="28">
        <v>0.04</v>
      </c>
      <c r="M511" s="8">
        <f t="shared" si="12"/>
        <v>131</v>
      </c>
    </row>
    <row r="512" spans="1:13" x14ac:dyDescent="0.25">
      <c r="A512" s="8">
        <v>511</v>
      </c>
      <c r="B512" s="7" t="s">
        <v>1806</v>
      </c>
      <c r="C512" s="7" t="s">
        <v>1228</v>
      </c>
      <c r="D512" s="8" t="s">
        <v>801</v>
      </c>
      <c r="E512" s="7" t="s">
        <v>512</v>
      </c>
      <c r="F512" s="7" t="s">
        <v>1197</v>
      </c>
      <c r="G512" s="9">
        <v>26125</v>
      </c>
      <c r="H512" s="9">
        <v>40707</v>
      </c>
      <c r="I512" s="9"/>
      <c r="J512" s="31">
        <v>95256</v>
      </c>
      <c r="K512" s="8">
        <v>1</v>
      </c>
      <c r="L512" s="28">
        <v>0</v>
      </c>
      <c r="M512" s="8">
        <f t="shared" si="12"/>
        <v>78</v>
      </c>
    </row>
    <row r="513" spans="1:13" x14ac:dyDescent="0.25">
      <c r="A513" s="8">
        <v>512</v>
      </c>
      <c r="B513" s="7" t="s">
        <v>1807</v>
      </c>
      <c r="C513" s="7" t="s">
        <v>796</v>
      </c>
      <c r="D513" s="8" t="s">
        <v>801</v>
      </c>
      <c r="E513" s="7" t="s">
        <v>512</v>
      </c>
      <c r="F513" s="7" t="s">
        <v>1196</v>
      </c>
      <c r="G513" s="9">
        <v>32330</v>
      </c>
      <c r="H513" s="9">
        <v>39262</v>
      </c>
      <c r="I513" s="9"/>
      <c r="J513" s="31">
        <v>76128</v>
      </c>
      <c r="K513" s="8" t="s">
        <v>1233</v>
      </c>
      <c r="L513" s="28">
        <v>0</v>
      </c>
      <c r="M513" s="8">
        <f t="shared" si="12"/>
        <v>238</v>
      </c>
    </row>
    <row r="514" spans="1:13" x14ac:dyDescent="0.25">
      <c r="A514" s="8">
        <v>513</v>
      </c>
      <c r="B514" s="7" t="s">
        <v>1808</v>
      </c>
      <c r="C514" s="7" t="s">
        <v>1228</v>
      </c>
      <c r="D514" s="8" t="s">
        <v>801</v>
      </c>
      <c r="E514" s="7" t="s">
        <v>512</v>
      </c>
      <c r="F514" s="7" t="s">
        <v>1197</v>
      </c>
      <c r="G514" s="9">
        <v>31779</v>
      </c>
      <c r="H514" s="9">
        <v>40332</v>
      </c>
      <c r="I514" s="9"/>
      <c r="J514" s="31">
        <v>56808</v>
      </c>
      <c r="K514" s="8">
        <v>2</v>
      </c>
      <c r="L514" s="28">
        <v>0.04</v>
      </c>
      <c r="M514" s="8">
        <f t="shared" si="12"/>
        <v>397</v>
      </c>
    </row>
    <row r="515" spans="1:13" x14ac:dyDescent="0.25">
      <c r="A515" s="8">
        <v>514</v>
      </c>
      <c r="B515" s="7" t="s">
        <v>1809</v>
      </c>
      <c r="C515" s="7" t="s">
        <v>791</v>
      </c>
      <c r="D515" s="8" t="s">
        <v>801</v>
      </c>
      <c r="E515" s="7" t="s">
        <v>512</v>
      </c>
      <c r="F515" s="7" t="s">
        <v>1196</v>
      </c>
      <c r="G515" s="9">
        <v>28784</v>
      </c>
      <c r="H515" s="9">
        <v>35958</v>
      </c>
      <c r="I515" s="9"/>
      <c r="J515" s="31">
        <v>73704</v>
      </c>
      <c r="K515" s="8">
        <v>4</v>
      </c>
      <c r="L515" s="28">
        <v>0.12</v>
      </c>
      <c r="M515" s="8">
        <f t="shared" ref="M515:M578" si="13">RANK($J515,$J:$J,0)</f>
        <v>268</v>
      </c>
    </row>
    <row r="516" spans="1:13" x14ac:dyDescent="0.25">
      <c r="A516" s="8">
        <v>515</v>
      </c>
      <c r="B516" s="7" t="s">
        <v>1810</v>
      </c>
      <c r="C516" s="7" t="s">
        <v>793</v>
      </c>
      <c r="D516" s="8" t="s">
        <v>801</v>
      </c>
      <c r="E516" s="7" t="s">
        <v>512</v>
      </c>
      <c r="F516" s="7" t="s">
        <v>1197</v>
      </c>
      <c r="G516" s="9">
        <v>26709</v>
      </c>
      <c r="H516" s="9">
        <v>36340</v>
      </c>
      <c r="I516" s="9"/>
      <c r="J516" s="31">
        <v>44419.199999999997</v>
      </c>
      <c r="K516" s="8">
        <v>4</v>
      </c>
      <c r="L516" s="28">
        <v>0.12</v>
      </c>
      <c r="M516" s="8">
        <f t="shared" si="13"/>
        <v>522</v>
      </c>
    </row>
    <row r="517" spans="1:13" x14ac:dyDescent="0.25">
      <c r="A517" s="8">
        <v>516</v>
      </c>
      <c r="B517" s="7" t="s">
        <v>1811</v>
      </c>
      <c r="C517" s="7" t="s">
        <v>794</v>
      </c>
      <c r="D517" s="8" t="s">
        <v>801</v>
      </c>
      <c r="E517" s="7" t="s">
        <v>512</v>
      </c>
      <c r="F517" s="7" t="s">
        <v>1196</v>
      </c>
      <c r="G517" s="9">
        <v>29995</v>
      </c>
      <c r="H517" s="9">
        <v>39282</v>
      </c>
      <c r="I517" s="9"/>
      <c r="J517" s="31">
        <v>83304</v>
      </c>
      <c r="K517" s="8">
        <v>2</v>
      </c>
      <c r="L517" s="28">
        <v>0.04</v>
      </c>
      <c r="M517" s="8">
        <f t="shared" si="13"/>
        <v>175</v>
      </c>
    </row>
    <row r="518" spans="1:13" x14ac:dyDescent="0.25">
      <c r="A518" s="8">
        <v>517</v>
      </c>
      <c r="B518" s="7" t="s">
        <v>1812</v>
      </c>
      <c r="C518" s="7" t="s">
        <v>795</v>
      </c>
      <c r="D518" s="8" t="s">
        <v>801</v>
      </c>
      <c r="E518" s="7" t="s">
        <v>512</v>
      </c>
      <c r="F518" s="7" t="s">
        <v>1197</v>
      </c>
      <c r="G518" s="9">
        <v>26126</v>
      </c>
      <c r="H518" s="9">
        <v>38903</v>
      </c>
      <c r="I518" s="9"/>
      <c r="J518" s="31">
        <v>40872</v>
      </c>
      <c r="K518" s="8">
        <v>2</v>
      </c>
      <c r="L518" s="28">
        <v>0.04</v>
      </c>
      <c r="M518" s="8">
        <f t="shared" si="13"/>
        <v>552</v>
      </c>
    </row>
    <row r="519" spans="1:13" x14ac:dyDescent="0.25">
      <c r="A519" s="8">
        <v>518</v>
      </c>
      <c r="B519" s="7" t="s">
        <v>1813</v>
      </c>
      <c r="C519" s="7" t="s">
        <v>793</v>
      </c>
      <c r="D519" s="8" t="s">
        <v>801</v>
      </c>
      <c r="E519" s="7" t="s">
        <v>512</v>
      </c>
      <c r="F519" s="7" t="s">
        <v>1196</v>
      </c>
      <c r="G519" s="9">
        <v>26650</v>
      </c>
      <c r="H519" s="9">
        <v>35990</v>
      </c>
      <c r="I519" s="9"/>
      <c r="J519" s="31">
        <v>44268</v>
      </c>
      <c r="K519" s="8">
        <v>1</v>
      </c>
      <c r="L519" s="28">
        <v>0</v>
      </c>
      <c r="M519" s="8">
        <f t="shared" si="13"/>
        <v>523</v>
      </c>
    </row>
    <row r="520" spans="1:13" x14ac:dyDescent="0.25">
      <c r="A520" s="8">
        <v>519</v>
      </c>
      <c r="B520" s="7" t="s">
        <v>1814</v>
      </c>
      <c r="C520" s="7" t="s">
        <v>793</v>
      </c>
      <c r="D520" s="8" t="s">
        <v>801</v>
      </c>
      <c r="E520" s="7" t="s">
        <v>512</v>
      </c>
      <c r="F520" s="7" t="s">
        <v>1196</v>
      </c>
      <c r="G520" s="9">
        <v>28399</v>
      </c>
      <c r="H520" s="9">
        <v>38173</v>
      </c>
      <c r="I520" s="9"/>
      <c r="J520" s="31">
        <v>39480</v>
      </c>
      <c r="K520" s="8">
        <v>2</v>
      </c>
      <c r="L520" s="28">
        <v>0.04</v>
      </c>
      <c r="M520" s="8">
        <f t="shared" si="13"/>
        <v>565</v>
      </c>
    </row>
    <row r="521" spans="1:13" x14ac:dyDescent="0.25">
      <c r="A521" s="8">
        <v>520</v>
      </c>
      <c r="B521" s="7" t="s">
        <v>1815</v>
      </c>
      <c r="C521" s="7" t="s">
        <v>795</v>
      </c>
      <c r="D521" s="8" t="s">
        <v>801</v>
      </c>
      <c r="E521" s="7" t="s">
        <v>512</v>
      </c>
      <c r="F521" s="7" t="s">
        <v>1196</v>
      </c>
      <c r="G521" s="9">
        <v>31312</v>
      </c>
      <c r="H521" s="9">
        <v>39673</v>
      </c>
      <c r="I521" s="9"/>
      <c r="J521" s="31">
        <v>57696</v>
      </c>
      <c r="K521" s="8">
        <v>2</v>
      </c>
      <c r="L521" s="28">
        <v>0.04</v>
      </c>
      <c r="M521" s="8">
        <f t="shared" si="13"/>
        <v>383</v>
      </c>
    </row>
    <row r="522" spans="1:13" x14ac:dyDescent="0.25">
      <c r="A522" s="8">
        <v>521</v>
      </c>
      <c r="B522" s="7" t="s">
        <v>1816</v>
      </c>
      <c r="C522" s="7" t="s">
        <v>794</v>
      </c>
      <c r="D522" s="8" t="s">
        <v>801</v>
      </c>
      <c r="E522" s="7" t="s">
        <v>512</v>
      </c>
      <c r="F522" s="7" t="s">
        <v>1196</v>
      </c>
      <c r="G522" s="9">
        <v>28696</v>
      </c>
      <c r="H522" s="9">
        <v>40765</v>
      </c>
      <c r="I522" s="9"/>
      <c r="J522" s="31">
        <v>93288</v>
      </c>
      <c r="K522" s="8">
        <v>1</v>
      </c>
      <c r="L522" s="28">
        <v>0</v>
      </c>
      <c r="M522" s="8">
        <f t="shared" si="13"/>
        <v>96</v>
      </c>
    </row>
    <row r="523" spans="1:13" x14ac:dyDescent="0.25">
      <c r="A523" s="8">
        <v>522</v>
      </c>
      <c r="B523" s="7" t="s">
        <v>1817</v>
      </c>
      <c r="C523" s="7" t="s">
        <v>793</v>
      </c>
      <c r="D523" s="8" t="s">
        <v>801</v>
      </c>
      <c r="E523" s="7" t="s">
        <v>512</v>
      </c>
      <c r="F523" s="7" t="s">
        <v>1197</v>
      </c>
      <c r="G523" s="9">
        <v>31132</v>
      </c>
      <c r="H523" s="9">
        <v>39298</v>
      </c>
      <c r="I523" s="9"/>
      <c r="J523" s="31">
        <v>92244</v>
      </c>
      <c r="K523" s="8">
        <v>5</v>
      </c>
      <c r="L523" s="28">
        <v>0.15</v>
      </c>
      <c r="M523" s="8">
        <f t="shared" si="13"/>
        <v>105</v>
      </c>
    </row>
    <row r="524" spans="1:13" x14ac:dyDescent="0.25">
      <c r="A524" s="8">
        <v>523</v>
      </c>
      <c r="B524" s="7" t="s">
        <v>1818</v>
      </c>
      <c r="C524" s="7" t="s">
        <v>1229</v>
      </c>
      <c r="D524" s="8" t="s">
        <v>801</v>
      </c>
      <c r="E524" s="7" t="s">
        <v>512</v>
      </c>
      <c r="F524" s="7" t="s">
        <v>1196</v>
      </c>
      <c r="G524" s="9">
        <v>25622</v>
      </c>
      <c r="H524" s="9">
        <v>40399</v>
      </c>
      <c r="I524" s="9"/>
      <c r="J524" s="31">
        <v>87240</v>
      </c>
      <c r="K524" s="8">
        <v>5</v>
      </c>
      <c r="L524" s="28">
        <v>0.15</v>
      </c>
      <c r="M524" s="8">
        <f t="shared" si="13"/>
        <v>143</v>
      </c>
    </row>
    <row r="525" spans="1:13" x14ac:dyDescent="0.25">
      <c r="A525" s="8">
        <v>524</v>
      </c>
      <c r="B525" s="7" t="s">
        <v>1819</v>
      </c>
      <c r="C525" s="7" t="s">
        <v>793</v>
      </c>
      <c r="D525" s="8" t="s">
        <v>801</v>
      </c>
      <c r="E525" s="7" t="s">
        <v>512</v>
      </c>
      <c r="F525" s="7" t="s">
        <v>1196</v>
      </c>
      <c r="G525" s="9">
        <v>30115</v>
      </c>
      <c r="H525" s="9">
        <v>40414</v>
      </c>
      <c r="I525" s="9"/>
      <c r="J525" s="31">
        <v>72084</v>
      </c>
      <c r="K525" s="8">
        <v>2</v>
      </c>
      <c r="L525" s="28">
        <v>0.04</v>
      </c>
      <c r="M525" s="8">
        <f t="shared" si="13"/>
        <v>289</v>
      </c>
    </row>
    <row r="526" spans="1:13" x14ac:dyDescent="0.25">
      <c r="A526" s="8">
        <v>525</v>
      </c>
      <c r="B526" s="7" t="s">
        <v>1820</v>
      </c>
      <c r="C526" s="7" t="s">
        <v>794</v>
      </c>
      <c r="D526" s="8" t="s">
        <v>801</v>
      </c>
      <c r="E526" s="7" t="s">
        <v>512</v>
      </c>
      <c r="F526" s="7" t="s">
        <v>1197</v>
      </c>
      <c r="G526" s="9">
        <v>27378</v>
      </c>
      <c r="H526" s="9">
        <v>36028</v>
      </c>
      <c r="I526" s="9">
        <v>37033</v>
      </c>
      <c r="J526" s="31">
        <v>20025.599999999999</v>
      </c>
      <c r="K526" s="8" t="s">
        <v>1233</v>
      </c>
      <c r="L526" s="28">
        <v>0</v>
      </c>
      <c r="M526" s="8">
        <f t="shared" si="13"/>
        <v>707</v>
      </c>
    </row>
    <row r="527" spans="1:13" x14ac:dyDescent="0.25">
      <c r="A527" s="8">
        <v>526</v>
      </c>
      <c r="B527" s="7" t="s">
        <v>1821</v>
      </c>
      <c r="C527" s="7" t="s">
        <v>791</v>
      </c>
      <c r="D527" s="8" t="s">
        <v>801</v>
      </c>
      <c r="E527" s="7" t="s">
        <v>512</v>
      </c>
      <c r="F527" s="7" t="s">
        <v>1196</v>
      </c>
      <c r="G527" s="9">
        <v>22875</v>
      </c>
      <c r="H527" s="9">
        <v>36375</v>
      </c>
      <c r="I527" s="9"/>
      <c r="J527" s="31">
        <v>85560</v>
      </c>
      <c r="K527" s="8">
        <v>5</v>
      </c>
      <c r="L527" s="28">
        <v>0.15</v>
      </c>
      <c r="M527" s="8">
        <f t="shared" si="13"/>
        <v>161</v>
      </c>
    </row>
    <row r="528" spans="1:13" x14ac:dyDescent="0.25">
      <c r="A528" s="8">
        <v>527</v>
      </c>
      <c r="B528" s="7" t="s">
        <v>1822</v>
      </c>
      <c r="C528" s="7" t="s">
        <v>796</v>
      </c>
      <c r="D528" s="8" t="s">
        <v>801</v>
      </c>
      <c r="E528" s="7" t="s">
        <v>512</v>
      </c>
      <c r="F528" s="7" t="s">
        <v>1196</v>
      </c>
      <c r="G528" s="9">
        <v>27649</v>
      </c>
      <c r="H528" s="9">
        <v>36380</v>
      </c>
      <c r="I528" s="9"/>
      <c r="J528" s="31">
        <v>43262.400000000001</v>
      </c>
      <c r="K528" s="8">
        <v>5</v>
      </c>
      <c r="L528" s="28">
        <v>0.15</v>
      </c>
      <c r="M528" s="8">
        <f t="shared" si="13"/>
        <v>528</v>
      </c>
    </row>
    <row r="529" spans="1:13" x14ac:dyDescent="0.25">
      <c r="A529" s="8">
        <v>528</v>
      </c>
      <c r="B529" s="7" t="s">
        <v>1823</v>
      </c>
      <c r="C529" s="7" t="s">
        <v>1230</v>
      </c>
      <c r="D529" s="8" t="s">
        <v>801</v>
      </c>
      <c r="E529" s="7" t="s">
        <v>512</v>
      </c>
      <c r="F529" s="7" t="s">
        <v>1196</v>
      </c>
      <c r="G529" s="9">
        <v>26424</v>
      </c>
      <c r="H529" s="9">
        <v>36393</v>
      </c>
      <c r="I529" s="9"/>
      <c r="J529" s="31">
        <v>79092</v>
      </c>
      <c r="K529" s="8">
        <v>5</v>
      </c>
      <c r="L529" s="28">
        <v>0.15</v>
      </c>
      <c r="M529" s="8">
        <f t="shared" si="13"/>
        <v>212</v>
      </c>
    </row>
    <row r="530" spans="1:13" x14ac:dyDescent="0.25">
      <c r="A530" s="8">
        <v>529</v>
      </c>
      <c r="B530" s="7" t="s">
        <v>1824</v>
      </c>
      <c r="C530" s="7" t="s">
        <v>796</v>
      </c>
      <c r="D530" s="8" t="s">
        <v>801</v>
      </c>
      <c r="E530" s="7" t="s">
        <v>512</v>
      </c>
      <c r="F530" s="7" t="s">
        <v>1196</v>
      </c>
      <c r="G530" s="9">
        <v>29796</v>
      </c>
      <c r="H530" s="9">
        <v>37848</v>
      </c>
      <c r="I530" s="9"/>
      <c r="J530" s="31">
        <v>92292</v>
      </c>
      <c r="K530" s="8">
        <v>2</v>
      </c>
      <c r="L530" s="28">
        <v>0.04</v>
      </c>
      <c r="M530" s="8">
        <f t="shared" si="13"/>
        <v>103</v>
      </c>
    </row>
    <row r="531" spans="1:13" x14ac:dyDescent="0.25">
      <c r="A531" s="8">
        <v>530</v>
      </c>
      <c r="B531" s="7" t="s">
        <v>1825</v>
      </c>
      <c r="C531" s="7" t="s">
        <v>1228</v>
      </c>
      <c r="D531" s="8" t="s">
        <v>801</v>
      </c>
      <c r="E531" s="7" t="s">
        <v>512</v>
      </c>
      <c r="F531" s="7" t="s">
        <v>1196</v>
      </c>
      <c r="G531" s="13">
        <v>27484</v>
      </c>
      <c r="H531" s="13">
        <v>40404</v>
      </c>
      <c r="I531" s="9"/>
      <c r="J531" s="31">
        <v>47460</v>
      </c>
      <c r="K531" s="8">
        <v>5</v>
      </c>
      <c r="L531" s="28">
        <v>0.15</v>
      </c>
      <c r="M531" s="8">
        <f t="shared" si="13"/>
        <v>494</v>
      </c>
    </row>
    <row r="532" spans="1:13" x14ac:dyDescent="0.25">
      <c r="A532" s="8">
        <v>531</v>
      </c>
      <c r="B532" s="7" t="s">
        <v>1826</v>
      </c>
      <c r="C532" s="7" t="s">
        <v>792</v>
      </c>
      <c r="D532" s="8" t="s">
        <v>801</v>
      </c>
      <c r="E532" s="7" t="s">
        <v>512</v>
      </c>
      <c r="F532" s="7" t="s">
        <v>1197</v>
      </c>
      <c r="G532" s="13">
        <v>31848</v>
      </c>
      <c r="H532" s="13">
        <v>40410</v>
      </c>
      <c r="I532" s="9"/>
      <c r="J532" s="31">
        <v>69216</v>
      </c>
      <c r="K532" s="8">
        <v>4</v>
      </c>
      <c r="L532" s="28">
        <v>0.12</v>
      </c>
      <c r="M532" s="8">
        <f t="shared" si="13"/>
        <v>311</v>
      </c>
    </row>
    <row r="533" spans="1:13" x14ac:dyDescent="0.25">
      <c r="A533" s="8">
        <v>532</v>
      </c>
      <c r="B533" s="7" t="s">
        <v>1827</v>
      </c>
      <c r="C533" s="7" t="s">
        <v>791</v>
      </c>
      <c r="D533" s="8" t="s">
        <v>801</v>
      </c>
      <c r="E533" s="7" t="s">
        <v>512</v>
      </c>
      <c r="F533" s="7" t="s">
        <v>1197</v>
      </c>
      <c r="G533" s="13">
        <v>29786</v>
      </c>
      <c r="H533" s="13">
        <v>40421</v>
      </c>
      <c r="I533" s="9"/>
      <c r="J533" s="31">
        <v>59226</v>
      </c>
      <c r="K533" s="8">
        <v>5</v>
      </c>
      <c r="L533" s="28">
        <v>0.15</v>
      </c>
      <c r="M533" s="8">
        <f t="shared" si="13"/>
        <v>364</v>
      </c>
    </row>
    <row r="534" spans="1:13" x14ac:dyDescent="0.25">
      <c r="A534" s="8">
        <v>533</v>
      </c>
      <c r="B534" s="7" t="s">
        <v>1828</v>
      </c>
      <c r="C534" s="7" t="s">
        <v>1230</v>
      </c>
      <c r="D534" s="8" t="s">
        <v>801</v>
      </c>
      <c r="E534" s="7" t="s">
        <v>512</v>
      </c>
      <c r="F534" s="7" t="s">
        <v>1196</v>
      </c>
      <c r="G534" s="9">
        <v>28582</v>
      </c>
      <c r="H534" s="9">
        <v>39703</v>
      </c>
      <c r="I534" s="9"/>
      <c r="J534" s="31">
        <v>55332</v>
      </c>
      <c r="K534" s="8">
        <v>4</v>
      </c>
      <c r="L534" s="28">
        <v>0.12</v>
      </c>
      <c r="M534" s="8">
        <f t="shared" si="13"/>
        <v>420</v>
      </c>
    </row>
    <row r="535" spans="1:13" x14ac:dyDescent="0.25">
      <c r="A535" s="8">
        <v>534</v>
      </c>
      <c r="B535" s="7" t="s">
        <v>1829</v>
      </c>
      <c r="C535" s="7" t="s">
        <v>796</v>
      </c>
      <c r="D535" s="8" t="s">
        <v>801</v>
      </c>
      <c r="E535" s="7" t="s">
        <v>512</v>
      </c>
      <c r="F535" s="7" t="s">
        <v>1196</v>
      </c>
      <c r="G535" s="9">
        <v>28047</v>
      </c>
      <c r="H535" s="9">
        <v>40815</v>
      </c>
      <c r="I535" s="9"/>
      <c r="J535" s="31">
        <v>65400</v>
      </c>
      <c r="K535" s="8">
        <v>5</v>
      </c>
      <c r="L535" s="28">
        <v>0.15</v>
      </c>
      <c r="M535" s="8">
        <f t="shared" si="13"/>
        <v>330</v>
      </c>
    </row>
    <row r="536" spans="1:13" x14ac:dyDescent="0.25">
      <c r="A536" s="8">
        <v>535</v>
      </c>
      <c r="B536" s="7" t="s">
        <v>1830</v>
      </c>
      <c r="C536" s="7" t="s">
        <v>795</v>
      </c>
      <c r="D536" s="8" t="s">
        <v>801</v>
      </c>
      <c r="E536" s="7" t="s">
        <v>512</v>
      </c>
      <c r="F536" s="7" t="s">
        <v>1196</v>
      </c>
      <c r="G536" s="9">
        <v>29977</v>
      </c>
      <c r="H536" s="9">
        <v>39335</v>
      </c>
      <c r="I536" s="9"/>
      <c r="J536" s="31">
        <v>75225.600000000006</v>
      </c>
      <c r="K536" s="8">
        <v>2</v>
      </c>
      <c r="L536" s="28">
        <v>0.04</v>
      </c>
      <c r="M536" s="8">
        <f t="shared" si="13"/>
        <v>257</v>
      </c>
    </row>
    <row r="537" spans="1:13" x14ac:dyDescent="0.25">
      <c r="A537" s="8">
        <v>536</v>
      </c>
      <c r="B537" s="7" t="s">
        <v>1831</v>
      </c>
      <c r="C537" s="7" t="s">
        <v>792</v>
      </c>
      <c r="D537" s="8" t="s">
        <v>801</v>
      </c>
      <c r="E537" s="7" t="s">
        <v>512</v>
      </c>
      <c r="F537" s="7" t="s">
        <v>1197</v>
      </c>
      <c r="G537" s="9">
        <v>25674</v>
      </c>
      <c r="H537" s="9">
        <v>38980</v>
      </c>
      <c r="I537" s="9"/>
      <c r="J537" s="31">
        <v>29208</v>
      </c>
      <c r="K537" s="8">
        <v>4</v>
      </c>
      <c r="L537" s="28">
        <v>0.12</v>
      </c>
      <c r="M537" s="8">
        <f t="shared" si="13"/>
        <v>656</v>
      </c>
    </row>
    <row r="538" spans="1:13" x14ac:dyDescent="0.25">
      <c r="A538" s="8">
        <v>537</v>
      </c>
      <c r="B538" s="7" t="s">
        <v>1832</v>
      </c>
      <c r="C538" s="7" t="s">
        <v>791</v>
      </c>
      <c r="D538" s="8" t="s">
        <v>801</v>
      </c>
      <c r="E538" s="7" t="s">
        <v>512</v>
      </c>
      <c r="F538" s="7" t="s">
        <v>1197</v>
      </c>
      <c r="G538" s="9">
        <v>24506</v>
      </c>
      <c r="H538" s="9">
        <v>38986</v>
      </c>
      <c r="I538" s="9"/>
      <c r="J538" s="31">
        <v>43476</v>
      </c>
      <c r="K538" s="8">
        <v>2</v>
      </c>
      <c r="L538" s="28">
        <v>0.04</v>
      </c>
      <c r="M538" s="8">
        <f t="shared" si="13"/>
        <v>527</v>
      </c>
    </row>
    <row r="539" spans="1:13" x14ac:dyDescent="0.25">
      <c r="A539" s="8">
        <v>538</v>
      </c>
      <c r="B539" s="7" t="s">
        <v>1833</v>
      </c>
      <c r="C539" s="7" t="s">
        <v>1229</v>
      </c>
      <c r="D539" s="8" t="s">
        <v>801</v>
      </c>
      <c r="E539" s="7" t="s">
        <v>512</v>
      </c>
      <c r="F539" s="7" t="s">
        <v>1196</v>
      </c>
      <c r="G539" s="9">
        <v>29250</v>
      </c>
      <c r="H539" s="9">
        <v>36787</v>
      </c>
      <c r="I539" s="9"/>
      <c r="J539" s="31">
        <v>107568</v>
      </c>
      <c r="K539" s="8">
        <v>4</v>
      </c>
      <c r="L539" s="28">
        <v>0.12</v>
      </c>
      <c r="M539" s="8">
        <f t="shared" si="13"/>
        <v>3</v>
      </c>
    </row>
    <row r="540" spans="1:13" x14ac:dyDescent="0.25">
      <c r="A540" s="8">
        <v>539</v>
      </c>
      <c r="B540" s="7" t="s">
        <v>1834</v>
      </c>
      <c r="C540" s="7" t="s">
        <v>792</v>
      </c>
      <c r="D540" s="8" t="s">
        <v>801</v>
      </c>
      <c r="E540" s="7" t="s">
        <v>512</v>
      </c>
      <c r="F540" s="7" t="s">
        <v>1197</v>
      </c>
      <c r="G540" s="9">
        <v>26217</v>
      </c>
      <c r="H540" s="9">
        <v>37138</v>
      </c>
      <c r="I540" s="9"/>
      <c r="J540" s="31">
        <v>34956</v>
      </c>
      <c r="K540" s="8">
        <v>1</v>
      </c>
      <c r="L540" s="28">
        <v>0</v>
      </c>
      <c r="M540" s="8">
        <f t="shared" si="13"/>
        <v>607</v>
      </c>
    </row>
    <row r="541" spans="1:13" x14ac:dyDescent="0.25">
      <c r="A541" s="8">
        <v>540</v>
      </c>
      <c r="B541" s="7" t="s">
        <v>1835</v>
      </c>
      <c r="C541" s="7" t="s">
        <v>795</v>
      </c>
      <c r="D541" s="8" t="s">
        <v>801</v>
      </c>
      <c r="E541" s="7" t="s">
        <v>512</v>
      </c>
      <c r="F541" s="7" t="s">
        <v>1196</v>
      </c>
      <c r="G541" s="9">
        <v>27166</v>
      </c>
      <c r="H541" s="9">
        <v>37526</v>
      </c>
      <c r="I541" s="9"/>
      <c r="J541" s="31">
        <v>73896</v>
      </c>
      <c r="K541" s="8" t="s">
        <v>1233</v>
      </c>
      <c r="L541" s="28">
        <v>0</v>
      </c>
      <c r="M541" s="8">
        <f t="shared" si="13"/>
        <v>266</v>
      </c>
    </row>
    <row r="542" spans="1:13" x14ac:dyDescent="0.25">
      <c r="A542" s="8">
        <v>541</v>
      </c>
      <c r="B542" s="7" t="s">
        <v>1836</v>
      </c>
      <c r="C542" s="7" t="s">
        <v>1228</v>
      </c>
      <c r="D542" s="8" t="s">
        <v>801</v>
      </c>
      <c r="E542" s="7" t="s">
        <v>512</v>
      </c>
      <c r="F542" s="7" t="s">
        <v>1196</v>
      </c>
      <c r="G542" s="9">
        <v>27758</v>
      </c>
      <c r="H542" s="9">
        <v>40438</v>
      </c>
      <c r="I542" s="9"/>
      <c r="J542" s="31">
        <v>70980</v>
      </c>
      <c r="K542" s="8">
        <v>4</v>
      </c>
      <c r="L542" s="28">
        <v>0.12</v>
      </c>
      <c r="M542" s="8">
        <f t="shared" si="13"/>
        <v>298</v>
      </c>
    </row>
    <row r="543" spans="1:13" x14ac:dyDescent="0.25">
      <c r="A543" s="8">
        <v>542</v>
      </c>
      <c r="B543" s="7" t="s">
        <v>1837</v>
      </c>
      <c r="C543" s="7" t="s">
        <v>794</v>
      </c>
      <c r="D543" s="8" t="s">
        <v>801</v>
      </c>
      <c r="E543" s="7" t="s">
        <v>512</v>
      </c>
      <c r="F543" s="7" t="s">
        <v>1196</v>
      </c>
      <c r="G543" s="9">
        <v>28059</v>
      </c>
      <c r="H543" s="9">
        <v>39742</v>
      </c>
      <c r="I543" s="9"/>
      <c r="J543" s="31">
        <v>27624</v>
      </c>
      <c r="K543" s="8">
        <v>4</v>
      </c>
      <c r="L543" s="28">
        <v>0.12</v>
      </c>
      <c r="M543" s="8">
        <f t="shared" si="13"/>
        <v>673</v>
      </c>
    </row>
    <row r="544" spans="1:13" x14ac:dyDescent="0.25">
      <c r="A544" s="8">
        <v>543</v>
      </c>
      <c r="B544" s="7" t="s">
        <v>1838</v>
      </c>
      <c r="C544" s="7" t="s">
        <v>795</v>
      </c>
      <c r="D544" s="8" t="s">
        <v>801</v>
      </c>
      <c r="E544" s="7" t="s">
        <v>512</v>
      </c>
      <c r="F544" s="7" t="s">
        <v>1197</v>
      </c>
      <c r="G544" s="9">
        <v>26075</v>
      </c>
      <c r="H544" s="9">
        <v>40820</v>
      </c>
      <c r="I544" s="9"/>
      <c r="J544" s="31">
        <v>63300</v>
      </c>
      <c r="K544" s="8">
        <v>1</v>
      </c>
      <c r="L544" s="28">
        <v>0</v>
      </c>
      <c r="M544" s="8">
        <f t="shared" si="13"/>
        <v>344</v>
      </c>
    </row>
    <row r="545" spans="1:13" x14ac:dyDescent="0.25">
      <c r="A545" s="8">
        <v>544</v>
      </c>
      <c r="B545" s="7" t="s">
        <v>1839</v>
      </c>
      <c r="C545" s="7" t="s">
        <v>793</v>
      </c>
      <c r="D545" s="8" t="s">
        <v>801</v>
      </c>
      <c r="E545" s="7" t="s">
        <v>512</v>
      </c>
      <c r="F545" s="7" t="s">
        <v>1196</v>
      </c>
      <c r="G545" s="9">
        <v>31494</v>
      </c>
      <c r="H545" s="9">
        <v>40831</v>
      </c>
      <c r="I545" s="9"/>
      <c r="J545" s="31">
        <v>95280</v>
      </c>
      <c r="K545" s="8">
        <v>4</v>
      </c>
      <c r="L545" s="28">
        <v>0.12</v>
      </c>
      <c r="M545" s="8">
        <f t="shared" si="13"/>
        <v>77</v>
      </c>
    </row>
    <row r="546" spans="1:13" x14ac:dyDescent="0.25">
      <c r="A546" s="8">
        <v>545</v>
      </c>
      <c r="B546" s="7" t="s">
        <v>1840</v>
      </c>
      <c r="C546" s="7" t="s">
        <v>792</v>
      </c>
      <c r="D546" s="8" t="s">
        <v>801</v>
      </c>
      <c r="E546" s="7" t="s">
        <v>512</v>
      </c>
      <c r="F546" s="7" t="s">
        <v>1197</v>
      </c>
      <c r="G546" s="9">
        <v>26662</v>
      </c>
      <c r="H546" s="9">
        <v>39372</v>
      </c>
      <c r="I546" s="9"/>
      <c r="J546" s="31">
        <v>60684</v>
      </c>
      <c r="K546" s="8">
        <v>4</v>
      </c>
      <c r="L546" s="28">
        <v>0.12</v>
      </c>
      <c r="M546" s="8">
        <f t="shared" si="13"/>
        <v>351</v>
      </c>
    </row>
    <row r="547" spans="1:13" x14ac:dyDescent="0.25">
      <c r="A547" s="8">
        <v>546</v>
      </c>
      <c r="B547" s="7" t="s">
        <v>1841</v>
      </c>
      <c r="C547" s="7" t="s">
        <v>793</v>
      </c>
      <c r="D547" s="8" t="s">
        <v>801</v>
      </c>
      <c r="E547" s="7" t="s">
        <v>512</v>
      </c>
      <c r="F547" s="7" t="s">
        <v>1197</v>
      </c>
      <c r="G547" s="9">
        <v>27661</v>
      </c>
      <c r="H547" s="9">
        <v>36084</v>
      </c>
      <c r="I547" s="9"/>
      <c r="J547" s="31">
        <v>54900</v>
      </c>
      <c r="K547" s="8">
        <v>5</v>
      </c>
      <c r="L547" s="28">
        <v>0.15</v>
      </c>
      <c r="M547" s="8">
        <f t="shared" si="13"/>
        <v>427</v>
      </c>
    </row>
    <row r="548" spans="1:13" x14ac:dyDescent="0.25">
      <c r="A548" s="8">
        <v>547</v>
      </c>
      <c r="B548" s="7" t="s">
        <v>1842</v>
      </c>
      <c r="C548" s="7" t="s">
        <v>794</v>
      </c>
      <c r="D548" s="8" t="s">
        <v>801</v>
      </c>
      <c r="E548" s="7" t="s">
        <v>512</v>
      </c>
      <c r="F548" s="7" t="s">
        <v>1196</v>
      </c>
      <c r="G548" s="9">
        <v>27881</v>
      </c>
      <c r="H548" s="9">
        <v>36086</v>
      </c>
      <c r="I548" s="9"/>
      <c r="J548" s="31">
        <v>57024</v>
      </c>
      <c r="K548" s="8">
        <v>1</v>
      </c>
      <c r="L548" s="28">
        <v>0</v>
      </c>
      <c r="M548" s="8">
        <f t="shared" si="13"/>
        <v>393</v>
      </c>
    </row>
    <row r="549" spans="1:13" x14ac:dyDescent="0.25">
      <c r="A549" s="8">
        <v>548</v>
      </c>
      <c r="B549" s="7" t="s">
        <v>1843</v>
      </c>
      <c r="C549" s="7" t="s">
        <v>792</v>
      </c>
      <c r="D549" s="8" t="s">
        <v>801</v>
      </c>
      <c r="E549" s="7" t="s">
        <v>512</v>
      </c>
      <c r="F549" s="7" t="s">
        <v>1196</v>
      </c>
      <c r="G549" s="9">
        <v>28051</v>
      </c>
      <c r="H549" s="9">
        <v>36088</v>
      </c>
      <c r="I549" s="9">
        <v>37839</v>
      </c>
      <c r="J549" s="31">
        <v>65496</v>
      </c>
      <c r="K549" s="8">
        <v>4</v>
      </c>
      <c r="L549" s="28">
        <v>0.12</v>
      </c>
      <c r="M549" s="8">
        <f t="shared" si="13"/>
        <v>328</v>
      </c>
    </row>
    <row r="550" spans="1:13" x14ac:dyDescent="0.25">
      <c r="A550" s="8">
        <v>549</v>
      </c>
      <c r="B550" s="7" t="s">
        <v>1844</v>
      </c>
      <c r="C550" s="7" t="s">
        <v>1230</v>
      </c>
      <c r="D550" s="8" t="s">
        <v>801</v>
      </c>
      <c r="E550" s="7" t="s">
        <v>512</v>
      </c>
      <c r="F550" s="7" t="s">
        <v>1196</v>
      </c>
      <c r="G550" s="9">
        <v>30077</v>
      </c>
      <c r="H550" s="9">
        <v>39362</v>
      </c>
      <c r="I550" s="9"/>
      <c r="J550" s="31">
        <v>50424</v>
      </c>
      <c r="K550" s="8">
        <v>5</v>
      </c>
      <c r="L550" s="28">
        <v>0.15</v>
      </c>
      <c r="M550" s="8">
        <f t="shared" si="13"/>
        <v>473</v>
      </c>
    </row>
    <row r="551" spans="1:13" x14ac:dyDescent="0.25">
      <c r="A551" s="8">
        <v>550</v>
      </c>
      <c r="B551" s="7" t="s">
        <v>1845</v>
      </c>
      <c r="C551" s="7" t="s">
        <v>795</v>
      </c>
      <c r="D551" s="8" t="s">
        <v>801</v>
      </c>
      <c r="E551" s="7" t="s">
        <v>512</v>
      </c>
      <c r="F551" s="7" t="s">
        <v>1196</v>
      </c>
      <c r="G551" s="9">
        <v>31492</v>
      </c>
      <c r="H551" s="9">
        <v>39728</v>
      </c>
      <c r="I551" s="9"/>
      <c r="J551" s="31">
        <v>54678</v>
      </c>
      <c r="K551" s="8">
        <v>1</v>
      </c>
      <c r="L551" s="28">
        <v>0</v>
      </c>
      <c r="M551" s="8">
        <f t="shared" si="13"/>
        <v>429</v>
      </c>
    </row>
    <row r="552" spans="1:13" x14ac:dyDescent="0.25">
      <c r="A552" s="8">
        <v>551</v>
      </c>
      <c r="B552" s="7" t="s">
        <v>1846</v>
      </c>
      <c r="C552" s="7" t="s">
        <v>1228</v>
      </c>
      <c r="D552" s="8" t="s">
        <v>801</v>
      </c>
      <c r="E552" s="7" t="s">
        <v>512</v>
      </c>
      <c r="F552" s="7" t="s">
        <v>1196</v>
      </c>
      <c r="G552" s="9">
        <v>30563</v>
      </c>
      <c r="H552" s="9">
        <v>40477</v>
      </c>
      <c r="I552" s="9"/>
      <c r="J552" s="31">
        <v>75847.199999999997</v>
      </c>
      <c r="K552" s="8">
        <v>1</v>
      </c>
      <c r="L552" s="28">
        <v>0</v>
      </c>
      <c r="M552" s="8">
        <f t="shared" si="13"/>
        <v>244</v>
      </c>
    </row>
    <row r="553" spans="1:13" x14ac:dyDescent="0.25">
      <c r="A553" s="8">
        <v>552</v>
      </c>
      <c r="B553" s="7" t="s">
        <v>1847</v>
      </c>
      <c r="C553" s="7" t="s">
        <v>795</v>
      </c>
      <c r="D553" s="8" t="s">
        <v>801</v>
      </c>
      <c r="E553" s="7" t="s">
        <v>512</v>
      </c>
      <c r="F553" s="7" t="s">
        <v>1196</v>
      </c>
      <c r="G553" s="9">
        <v>30513</v>
      </c>
      <c r="H553" s="9">
        <v>39772</v>
      </c>
      <c r="I553" s="9"/>
      <c r="J553" s="31">
        <v>103176</v>
      </c>
      <c r="K553" s="8">
        <v>2</v>
      </c>
      <c r="L553" s="28">
        <v>0.04</v>
      </c>
      <c r="M553" s="8">
        <f t="shared" si="13"/>
        <v>34</v>
      </c>
    </row>
    <row r="554" spans="1:13" x14ac:dyDescent="0.25">
      <c r="A554" s="8">
        <v>553</v>
      </c>
      <c r="B554" s="7" t="s">
        <v>1848</v>
      </c>
      <c r="C554" s="7" t="s">
        <v>791</v>
      </c>
      <c r="D554" s="8" t="s">
        <v>801</v>
      </c>
      <c r="E554" s="7" t="s">
        <v>512</v>
      </c>
      <c r="F554" s="7" t="s">
        <v>1196</v>
      </c>
      <c r="G554" s="9">
        <v>26491</v>
      </c>
      <c r="H554" s="9">
        <v>37568</v>
      </c>
      <c r="I554" s="9"/>
      <c r="J554" s="31">
        <v>54120</v>
      </c>
      <c r="K554" s="8">
        <v>2</v>
      </c>
      <c r="L554" s="28">
        <v>0.04</v>
      </c>
      <c r="M554" s="8">
        <f t="shared" si="13"/>
        <v>439</v>
      </c>
    </row>
    <row r="555" spans="1:13" x14ac:dyDescent="0.25">
      <c r="A555" s="8">
        <v>554</v>
      </c>
      <c r="B555" s="7" t="s">
        <v>1849</v>
      </c>
      <c r="C555" s="7" t="s">
        <v>792</v>
      </c>
      <c r="D555" s="8" t="s">
        <v>801</v>
      </c>
      <c r="E555" s="7" t="s">
        <v>512</v>
      </c>
      <c r="F555" s="7" t="s">
        <v>1197</v>
      </c>
      <c r="G555" s="9">
        <v>31576</v>
      </c>
      <c r="H555" s="9">
        <v>39047</v>
      </c>
      <c r="I555" s="9"/>
      <c r="J555" s="31">
        <v>79056</v>
      </c>
      <c r="K555" s="8">
        <v>5</v>
      </c>
      <c r="L555" s="28">
        <v>0.15</v>
      </c>
      <c r="M555" s="8">
        <f t="shared" si="13"/>
        <v>213</v>
      </c>
    </row>
    <row r="556" spans="1:13" x14ac:dyDescent="0.25">
      <c r="A556" s="8">
        <v>555</v>
      </c>
      <c r="B556" s="7" t="s">
        <v>1850</v>
      </c>
      <c r="C556" s="7" t="s">
        <v>1229</v>
      </c>
      <c r="D556" s="8" t="s">
        <v>801</v>
      </c>
      <c r="E556" s="7" t="s">
        <v>512</v>
      </c>
      <c r="F556" s="7" t="s">
        <v>1196</v>
      </c>
      <c r="G556" s="9">
        <v>31366</v>
      </c>
      <c r="H556" s="9">
        <v>40137</v>
      </c>
      <c r="I556" s="9"/>
      <c r="J556" s="31">
        <v>65028</v>
      </c>
      <c r="K556" s="8">
        <v>4</v>
      </c>
      <c r="L556" s="28">
        <v>0.12</v>
      </c>
      <c r="M556" s="8">
        <f t="shared" si="13"/>
        <v>334</v>
      </c>
    </row>
    <row r="557" spans="1:13" x14ac:dyDescent="0.25">
      <c r="A557" s="8">
        <v>556</v>
      </c>
      <c r="B557" s="7" t="s">
        <v>1851</v>
      </c>
      <c r="C557" s="7" t="s">
        <v>792</v>
      </c>
      <c r="D557" s="8" t="s">
        <v>801</v>
      </c>
      <c r="E557" s="7" t="s">
        <v>512</v>
      </c>
      <c r="F557" s="7" t="s">
        <v>1196</v>
      </c>
      <c r="G557" s="9">
        <v>29748</v>
      </c>
      <c r="H557" s="9">
        <v>39809</v>
      </c>
      <c r="I557" s="9"/>
      <c r="J557" s="31">
        <v>70380</v>
      </c>
      <c r="K557" s="8">
        <v>4</v>
      </c>
      <c r="L557" s="28">
        <v>0.12</v>
      </c>
      <c r="M557" s="8">
        <f t="shared" si="13"/>
        <v>303</v>
      </c>
    </row>
    <row r="558" spans="1:13" x14ac:dyDescent="0.25">
      <c r="A558" s="8">
        <v>557</v>
      </c>
      <c r="B558" s="7" t="s">
        <v>1852</v>
      </c>
      <c r="C558" s="7" t="s">
        <v>793</v>
      </c>
      <c r="D558" s="8" t="s">
        <v>801</v>
      </c>
      <c r="E558" s="7" t="s">
        <v>512</v>
      </c>
      <c r="F558" s="7" t="s">
        <v>1196</v>
      </c>
      <c r="G558" s="9">
        <v>29419</v>
      </c>
      <c r="H558" s="9">
        <v>40878</v>
      </c>
      <c r="I558" s="9"/>
      <c r="J558" s="31">
        <v>86016</v>
      </c>
      <c r="K558" s="8">
        <v>4</v>
      </c>
      <c r="L558" s="28">
        <v>0.12</v>
      </c>
      <c r="M558" s="8">
        <f t="shared" si="13"/>
        <v>156</v>
      </c>
    </row>
    <row r="559" spans="1:13" x14ac:dyDescent="0.25">
      <c r="A559" s="8">
        <v>558</v>
      </c>
      <c r="B559" s="7" t="s">
        <v>1853</v>
      </c>
      <c r="C559" s="7" t="s">
        <v>794</v>
      </c>
      <c r="D559" s="8" t="s">
        <v>801</v>
      </c>
      <c r="E559" s="7" t="s">
        <v>1202</v>
      </c>
      <c r="F559" s="7" t="s">
        <v>1196</v>
      </c>
      <c r="G559" s="9">
        <v>27988</v>
      </c>
      <c r="H559" s="9">
        <v>40883</v>
      </c>
      <c r="I559" s="9"/>
      <c r="J559" s="31">
        <v>61008</v>
      </c>
      <c r="K559" s="8">
        <v>4</v>
      </c>
      <c r="L559" s="28">
        <v>0.12</v>
      </c>
      <c r="M559" s="8">
        <f t="shared" si="13"/>
        <v>350</v>
      </c>
    </row>
    <row r="560" spans="1:13" x14ac:dyDescent="0.25">
      <c r="A560" s="8">
        <v>559</v>
      </c>
      <c r="B560" s="7" t="s">
        <v>1854</v>
      </c>
      <c r="C560" s="7" t="s">
        <v>795</v>
      </c>
      <c r="D560" s="8" t="s">
        <v>801</v>
      </c>
      <c r="E560" s="7" t="s">
        <v>1202</v>
      </c>
      <c r="F560" s="7" t="s">
        <v>1196</v>
      </c>
      <c r="G560" s="9">
        <v>30351</v>
      </c>
      <c r="H560" s="9">
        <v>41254</v>
      </c>
      <c r="I560" s="9"/>
      <c r="J560" s="31">
        <v>53664</v>
      </c>
      <c r="K560" s="8">
        <v>2</v>
      </c>
      <c r="L560" s="28">
        <v>0.04</v>
      </c>
      <c r="M560" s="8">
        <f t="shared" si="13"/>
        <v>446</v>
      </c>
    </row>
    <row r="561" spans="1:13" x14ac:dyDescent="0.25">
      <c r="A561" s="8">
        <v>560</v>
      </c>
      <c r="B561" s="7" t="s">
        <v>1855</v>
      </c>
      <c r="C561" s="7" t="s">
        <v>793</v>
      </c>
      <c r="D561" s="8" t="s">
        <v>801</v>
      </c>
      <c r="E561" s="7" t="s">
        <v>1202</v>
      </c>
      <c r="F561" s="7" t="s">
        <v>1196</v>
      </c>
      <c r="G561" s="9">
        <v>30434</v>
      </c>
      <c r="H561" s="9">
        <v>39807</v>
      </c>
      <c r="I561" s="9"/>
      <c r="J561" s="31">
        <v>106584</v>
      </c>
      <c r="K561" s="8">
        <v>2</v>
      </c>
      <c r="L561" s="28">
        <v>0.04</v>
      </c>
      <c r="M561" s="8">
        <f t="shared" si="13"/>
        <v>10</v>
      </c>
    </row>
    <row r="562" spans="1:13" x14ac:dyDescent="0.25">
      <c r="A562" s="8">
        <v>561</v>
      </c>
      <c r="B562" s="7" t="s">
        <v>1856</v>
      </c>
      <c r="C562" s="7" t="s">
        <v>792</v>
      </c>
      <c r="D562" s="8" t="s">
        <v>801</v>
      </c>
      <c r="E562" s="7" t="s">
        <v>1202</v>
      </c>
      <c r="F562" s="7" t="s">
        <v>1197</v>
      </c>
      <c r="G562" s="9">
        <v>28907</v>
      </c>
      <c r="H562" s="9">
        <v>36136</v>
      </c>
      <c r="I562" s="9"/>
      <c r="J562" s="31">
        <v>54000</v>
      </c>
      <c r="K562" s="8">
        <v>4</v>
      </c>
      <c r="L562" s="28">
        <v>0.12</v>
      </c>
      <c r="M562" s="8">
        <f t="shared" si="13"/>
        <v>443</v>
      </c>
    </row>
    <row r="563" spans="1:13" x14ac:dyDescent="0.25">
      <c r="A563" s="8">
        <v>562</v>
      </c>
      <c r="B563" s="7" t="s">
        <v>1857</v>
      </c>
      <c r="C563" s="7" t="s">
        <v>791</v>
      </c>
      <c r="D563" s="8" t="s">
        <v>801</v>
      </c>
      <c r="E563" s="7" t="s">
        <v>512</v>
      </c>
      <c r="F563" s="7" t="s">
        <v>1196</v>
      </c>
      <c r="G563" s="9">
        <v>26169</v>
      </c>
      <c r="H563" s="9">
        <v>37249</v>
      </c>
      <c r="I563" s="9"/>
      <c r="J563" s="31">
        <v>15054</v>
      </c>
      <c r="K563" s="8">
        <v>4</v>
      </c>
      <c r="L563" s="28">
        <v>0.12</v>
      </c>
      <c r="M563" s="8">
        <f t="shared" si="13"/>
        <v>727</v>
      </c>
    </row>
    <row r="564" spans="1:13" x14ac:dyDescent="0.25">
      <c r="A564" s="8">
        <v>563</v>
      </c>
      <c r="B564" s="7" t="s">
        <v>1858</v>
      </c>
      <c r="C564" s="7" t="s">
        <v>793</v>
      </c>
      <c r="D564" s="8" t="s">
        <v>801</v>
      </c>
      <c r="E564" s="7" t="s">
        <v>512</v>
      </c>
      <c r="F564" s="7" t="s">
        <v>1196</v>
      </c>
      <c r="G564" s="9">
        <v>31687</v>
      </c>
      <c r="H564" s="9">
        <v>39446</v>
      </c>
      <c r="I564" s="9"/>
      <c r="J564" s="31">
        <v>53580</v>
      </c>
      <c r="K564" s="8">
        <v>1</v>
      </c>
      <c r="L564" s="28">
        <v>0</v>
      </c>
      <c r="M564" s="8">
        <f t="shared" si="13"/>
        <v>447</v>
      </c>
    </row>
    <row r="565" spans="1:13" x14ac:dyDescent="0.25">
      <c r="A565" s="8">
        <v>564</v>
      </c>
      <c r="B565" s="7" t="s">
        <v>1859</v>
      </c>
      <c r="C565" s="7" t="s">
        <v>793</v>
      </c>
      <c r="D565" s="8" t="s">
        <v>801</v>
      </c>
      <c r="E565" s="7" t="s">
        <v>512</v>
      </c>
      <c r="F565" s="7" t="s">
        <v>1196</v>
      </c>
      <c r="G565" s="9">
        <v>29898</v>
      </c>
      <c r="H565" s="9">
        <v>40166</v>
      </c>
      <c r="I565" s="9">
        <v>40947</v>
      </c>
      <c r="J565" s="31">
        <v>30294</v>
      </c>
      <c r="K565" s="8">
        <v>5</v>
      </c>
      <c r="L565" s="28">
        <v>0.15</v>
      </c>
      <c r="M565" s="8">
        <f t="shared" si="13"/>
        <v>645</v>
      </c>
    </row>
    <row r="566" spans="1:13" x14ac:dyDescent="0.25">
      <c r="A566" s="8">
        <v>565</v>
      </c>
      <c r="B566" s="7" t="s">
        <v>1860</v>
      </c>
      <c r="C566" s="7" t="s">
        <v>1228</v>
      </c>
      <c r="D566" s="8" t="s">
        <v>807</v>
      </c>
      <c r="E566" s="7" t="s">
        <v>601</v>
      </c>
      <c r="F566" s="7" t="s">
        <v>1196</v>
      </c>
      <c r="G566" s="9">
        <v>31878</v>
      </c>
      <c r="H566" s="9">
        <v>40561</v>
      </c>
      <c r="I566" s="9"/>
      <c r="J566" s="31">
        <v>36561.599999999999</v>
      </c>
      <c r="K566" s="8">
        <v>2</v>
      </c>
      <c r="L566" s="28">
        <v>0.04</v>
      </c>
      <c r="M566" s="8">
        <f t="shared" si="13"/>
        <v>593</v>
      </c>
    </row>
    <row r="567" spans="1:13" x14ac:dyDescent="0.25">
      <c r="A567" s="8">
        <v>566</v>
      </c>
      <c r="B567" s="7" t="s">
        <v>1861</v>
      </c>
      <c r="C567" s="7" t="s">
        <v>1230</v>
      </c>
      <c r="D567" s="8" t="s">
        <v>807</v>
      </c>
      <c r="E567" s="7" t="s">
        <v>601</v>
      </c>
      <c r="F567" s="7" t="s">
        <v>1196</v>
      </c>
      <c r="G567" s="9">
        <v>26846</v>
      </c>
      <c r="H567" s="9">
        <v>40574</v>
      </c>
      <c r="I567" s="9"/>
      <c r="J567" s="31">
        <v>29808</v>
      </c>
      <c r="K567" s="8">
        <v>1</v>
      </c>
      <c r="L567" s="28">
        <v>0</v>
      </c>
      <c r="M567" s="8">
        <f t="shared" si="13"/>
        <v>650</v>
      </c>
    </row>
    <row r="568" spans="1:13" x14ac:dyDescent="0.25">
      <c r="A568" s="8">
        <v>567</v>
      </c>
      <c r="B568" s="7" t="s">
        <v>1862</v>
      </c>
      <c r="C568" s="7" t="s">
        <v>796</v>
      </c>
      <c r="D568" s="8" t="s">
        <v>807</v>
      </c>
      <c r="E568" s="7" t="s">
        <v>601</v>
      </c>
      <c r="F568" s="7" t="s">
        <v>1197</v>
      </c>
      <c r="G568" s="9">
        <v>30385</v>
      </c>
      <c r="H568" s="9">
        <v>40909</v>
      </c>
      <c r="I568" s="9"/>
      <c r="J568" s="31">
        <v>65796</v>
      </c>
      <c r="K568" s="8">
        <v>1</v>
      </c>
      <c r="L568" s="28">
        <v>0</v>
      </c>
      <c r="M568" s="8">
        <f t="shared" si="13"/>
        <v>327</v>
      </c>
    </row>
    <row r="569" spans="1:13" x14ac:dyDescent="0.25">
      <c r="A569" s="8">
        <v>568</v>
      </c>
      <c r="B569" s="7" t="s">
        <v>1863</v>
      </c>
      <c r="C569" s="7" t="s">
        <v>794</v>
      </c>
      <c r="D569" s="8" t="s">
        <v>807</v>
      </c>
      <c r="E569" s="7" t="s">
        <v>601</v>
      </c>
      <c r="F569" s="7" t="s">
        <v>1197</v>
      </c>
      <c r="G569" s="9">
        <v>31519</v>
      </c>
      <c r="H569" s="9">
        <v>39458</v>
      </c>
      <c r="I569" s="9"/>
      <c r="J569" s="31">
        <v>44145.599999999999</v>
      </c>
      <c r="K569" s="8">
        <v>4</v>
      </c>
      <c r="L569" s="28">
        <v>0.12</v>
      </c>
      <c r="M569" s="8">
        <f t="shared" si="13"/>
        <v>525</v>
      </c>
    </row>
    <row r="570" spans="1:13" x14ac:dyDescent="0.25">
      <c r="A570" s="8">
        <v>569</v>
      </c>
      <c r="B570" s="7" t="s">
        <v>1864</v>
      </c>
      <c r="C570" s="7" t="s">
        <v>793</v>
      </c>
      <c r="D570" s="8" t="s">
        <v>807</v>
      </c>
      <c r="E570" s="7" t="s">
        <v>601</v>
      </c>
      <c r="F570" s="7" t="s">
        <v>1197</v>
      </c>
      <c r="G570" s="9">
        <v>26174</v>
      </c>
      <c r="H570" s="9">
        <v>38738</v>
      </c>
      <c r="I570" s="9"/>
      <c r="J570" s="31">
        <v>75558</v>
      </c>
      <c r="K570" s="8">
        <v>1</v>
      </c>
      <c r="L570" s="28">
        <v>0</v>
      </c>
      <c r="M570" s="8">
        <f t="shared" si="13"/>
        <v>251</v>
      </c>
    </row>
    <row r="571" spans="1:13" x14ac:dyDescent="0.25">
      <c r="A571" s="8">
        <v>570</v>
      </c>
      <c r="B571" s="7" t="s">
        <v>1865</v>
      </c>
      <c r="C571" s="7" t="s">
        <v>1231</v>
      </c>
      <c r="D571" s="8" t="s">
        <v>807</v>
      </c>
      <c r="E571" s="7" t="s">
        <v>601</v>
      </c>
      <c r="F571" s="7" t="s">
        <v>1196</v>
      </c>
      <c r="G571" s="9">
        <v>26719</v>
      </c>
      <c r="H571" s="9">
        <v>35806</v>
      </c>
      <c r="I571" s="9"/>
      <c r="J571" s="31">
        <v>103320</v>
      </c>
      <c r="K571" s="8">
        <v>4</v>
      </c>
      <c r="L571" s="28">
        <v>0.12</v>
      </c>
      <c r="M571" s="8">
        <f t="shared" si="13"/>
        <v>32</v>
      </c>
    </row>
    <row r="572" spans="1:13" x14ac:dyDescent="0.25">
      <c r="A572" s="8">
        <v>571</v>
      </c>
      <c r="B572" s="7" t="s">
        <v>1866</v>
      </c>
      <c r="C572" s="7" t="s">
        <v>796</v>
      </c>
      <c r="D572" s="8" t="s">
        <v>807</v>
      </c>
      <c r="E572" s="7" t="s">
        <v>601</v>
      </c>
      <c r="F572" s="7" t="s">
        <v>1196</v>
      </c>
      <c r="G572" s="9">
        <v>28597</v>
      </c>
      <c r="H572" s="9">
        <v>36526</v>
      </c>
      <c r="I572" s="9"/>
      <c r="J572" s="31">
        <v>35112</v>
      </c>
      <c r="K572" s="8">
        <v>4</v>
      </c>
      <c r="L572" s="28">
        <v>0.12</v>
      </c>
      <c r="M572" s="8">
        <f t="shared" si="13"/>
        <v>604</v>
      </c>
    </row>
    <row r="573" spans="1:13" x14ac:dyDescent="0.25">
      <c r="A573" s="8">
        <v>572</v>
      </c>
      <c r="B573" s="7" t="s">
        <v>1867</v>
      </c>
      <c r="C573" s="7" t="s">
        <v>791</v>
      </c>
      <c r="D573" s="8" t="s">
        <v>807</v>
      </c>
      <c r="E573" s="7" t="s">
        <v>601</v>
      </c>
      <c r="F573" s="7" t="s">
        <v>1196</v>
      </c>
      <c r="G573" s="9">
        <v>28428</v>
      </c>
      <c r="H573" s="9">
        <v>36531</v>
      </c>
      <c r="I573" s="9"/>
      <c r="J573" s="31">
        <v>25188</v>
      </c>
      <c r="K573" s="8">
        <v>4</v>
      </c>
      <c r="L573" s="28">
        <v>0.12</v>
      </c>
      <c r="M573" s="8">
        <f t="shared" si="13"/>
        <v>692</v>
      </c>
    </row>
    <row r="574" spans="1:13" x14ac:dyDescent="0.25">
      <c r="A574" s="8">
        <v>573</v>
      </c>
      <c r="B574" s="7" t="s">
        <v>1868</v>
      </c>
      <c r="C574" s="7" t="s">
        <v>1230</v>
      </c>
      <c r="D574" s="8" t="s">
        <v>807</v>
      </c>
      <c r="E574" s="7" t="s">
        <v>601</v>
      </c>
      <c r="F574" s="7" t="s">
        <v>1196</v>
      </c>
      <c r="G574" s="9">
        <v>30627</v>
      </c>
      <c r="H574" s="9">
        <v>37625</v>
      </c>
      <c r="I574" s="9"/>
      <c r="J574" s="31">
        <v>98988</v>
      </c>
      <c r="K574" s="8">
        <v>5</v>
      </c>
      <c r="L574" s="28">
        <v>0.15</v>
      </c>
      <c r="M574" s="8">
        <f t="shared" si="13"/>
        <v>51</v>
      </c>
    </row>
    <row r="575" spans="1:13" x14ac:dyDescent="0.25">
      <c r="A575" s="8">
        <v>574</v>
      </c>
      <c r="B575" s="7" t="s">
        <v>1869</v>
      </c>
      <c r="C575" s="7" t="s">
        <v>793</v>
      </c>
      <c r="D575" s="8" t="s">
        <v>807</v>
      </c>
      <c r="E575" s="7" t="s">
        <v>601</v>
      </c>
      <c r="F575" s="7" t="s">
        <v>1197</v>
      </c>
      <c r="G575" s="9">
        <v>30033</v>
      </c>
      <c r="H575" s="9">
        <v>39448</v>
      </c>
      <c r="I575" s="9"/>
      <c r="J575" s="31">
        <v>100452</v>
      </c>
      <c r="K575" s="8" t="s">
        <v>1233</v>
      </c>
      <c r="L575" s="28">
        <v>0</v>
      </c>
      <c r="M575" s="8">
        <f t="shared" si="13"/>
        <v>45</v>
      </c>
    </row>
    <row r="576" spans="1:13" x14ac:dyDescent="0.25">
      <c r="A576" s="8">
        <v>575</v>
      </c>
      <c r="B576" s="7" t="s">
        <v>1870</v>
      </c>
      <c r="C576" s="7" t="s">
        <v>795</v>
      </c>
      <c r="D576" s="8" t="s">
        <v>807</v>
      </c>
      <c r="E576" s="7" t="s">
        <v>601</v>
      </c>
      <c r="F576" s="7" t="s">
        <v>1196</v>
      </c>
      <c r="G576" s="9">
        <v>31310</v>
      </c>
      <c r="H576" s="9">
        <v>39815</v>
      </c>
      <c r="I576" s="9">
        <v>40728</v>
      </c>
      <c r="J576" s="31">
        <v>86472</v>
      </c>
      <c r="K576" s="8">
        <v>2</v>
      </c>
      <c r="L576" s="28">
        <v>0.04</v>
      </c>
      <c r="M576" s="8">
        <f t="shared" si="13"/>
        <v>148</v>
      </c>
    </row>
    <row r="577" spans="1:13" x14ac:dyDescent="0.25">
      <c r="A577" s="8">
        <v>576</v>
      </c>
      <c r="B577" s="7" t="s">
        <v>1871</v>
      </c>
      <c r="C577" s="7" t="s">
        <v>1229</v>
      </c>
      <c r="D577" s="8" t="s">
        <v>807</v>
      </c>
      <c r="E577" s="7" t="s">
        <v>601</v>
      </c>
      <c r="F577" s="7" t="s">
        <v>1196</v>
      </c>
      <c r="G577" s="9">
        <v>29832</v>
      </c>
      <c r="H577" s="9">
        <v>40587</v>
      </c>
      <c r="I577" s="9"/>
      <c r="J577" s="31">
        <v>107340</v>
      </c>
      <c r="K577" s="8">
        <v>2</v>
      </c>
      <c r="L577" s="28">
        <v>0.04</v>
      </c>
      <c r="M577" s="8">
        <f t="shared" si="13"/>
        <v>5</v>
      </c>
    </row>
    <row r="578" spans="1:13" x14ac:dyDescent="0.25">
      <c r="A578" s="8">
        <v>577</v>
      </c>
      <c r="B578" s="7" t="s">
        <v>1872</v>
      </c>
      <c r="C578" s="7" t="s">
        <v>796</v>
      </c>
      <c r="D578" s="8" t="s">
        <v>807</v>
      </c>
      <c r="E578" s="7" t="s">
        <v>601</v>
      </c>
      <c r="F578" s="7" t="s">
        <v>1197</v>
      </c>
      <c r="G578" s="9">
        <v>32334</v>
      </c>
      <c r="H578" s="9">
        <v>39123</v>
      </c>
      <c r="I578" s="9"/>
      <c r="J578" s="31">
        <v>65124</v>
      </c>
      <c r="K578" s="8" t="s">
        <v>1233</v>
      </c>
      <c r="L578" s="28">
        <v>0</v>
      </c>
      <c r="M578" s="8">
        <f t="shared" si="13"/>
        <v>331</v>
      </c>
    </row>
    <row r="579" spans="1:13" x14ac:dyDescent="0.25">
      <c r="A579" s="8">
        <v>578</v>
      </c>
      <c r="B579" s="7" t="s">
        <v>1873</v>
      </c>
      <c r="C579" s="7" t="s">
        <v>1231</v>
      </c>
      <c r="D579" s="8" t="s">
        <v>807</v>
      </c>
      <c r="E579" s="7" t="s">
        <v>601</v>
      </c>
      <c r="F579" s="7" t="s">
        <v>1196</v>
      </c>
      <c r="G579" s="9">
        <v>25602</v>
      </c>
      <c r="H579" s="9">
        <v>39134</v>
      </c>
      <c r="I579" s="9"/>
      <c r="J579" s="31">
        <v>54132</v>
      </c>
      <c r="K579" s="8">
        <v>2</v>
      </c>
      <c r="L579" s="28">
        <v>0.04</v>
      </c>
      <c r="M579" s="8">
        <f t="shared" ref="M579:M642" si="14">RANK($J579,$J:$J,0)</f>
        <v>437</v>
      </c>
    </row>
    <row r="580" spans="1:13" x14ac:dyDescent="0.25">
      <c r="A580" s="8">
        <v>579</v>
      </c>
      <c r="B580" s="7" t="s">
        <v>1874</v>
      </c>
      <c r="C580" s="7" t="s">
        <v>795</v>
      </c>
      <c r="D580" s="8" t="s">
        <v>807</v>
      </c>
      <c r="E580" s="7" t="s">
        <v>601</v>
      </c>
      <c r="F580" s="7" t="s">
        <v>1197</v>
      </c>
      <c r="G580" s="9">
        <v>30943</v>
      </c>
      <c r="H580" s="9">
        <v>39141</v>
      </c>
      <c r="I580" s="9"/>
      <c r="J580" s="31">
        <v>80188.800000000003</v>
      </c>
      <c r="K580" s="8">
        <v>2</v>
      </c>
      <c r="L580" s="28">
        <v>0.04</v>
      </c>
      <c r="M580" s="8">
        <f t="shared" si="14"/>
        <v>203</v>
      </c>
    </row>
    <row r="581" spans="1:13" x14ac:dyDescent="0.25">
      <c r="A581" s="8">
        <v>580</v>
      </c>
      <c r="B581" s="7" t="s">
        <v>1875</v>
      </c>
      <c r="C581" s="7" t="s">
        <v>795</v>
      </c>
      <c r="D581" s="8" t="s">
        <v>807</v>
      </c>
      <c r="E581" s="7" t="s">
        <v>601</v>
      </c>
      <c r="F581" s="7" t="s">
        <v>1196</v>
      </c>
      <c r="G581" s="9">
        <v>29831</v>
      </c>
      <c r="H581" s="9">
        <v>39137</v>
      </c>
      <c r="I581" s="9"/>
      <c r="J581" s="31">
        <v>46800</v>
      </c>
      <c r="K581" s="8">
        <v>5</v>
      </c>
      <c r="L581" s="28">
        <v>0.15</v>
      </c>
      <c r="M581" s="8">
        <f t="shared" si="14"/>
        <v>502</v>
      </c>
    </row>
    <row r="582" spans="1:13" x14ac:dyDescent="0.25">
      <c r="A582" s="8">
        <v>581</v>
      </c>
      <c r="B582" s="7" t="s">
        <v>1876</v>
      </c>
      <c r="C582" s="7" t="s">
        <v>1228</v>
      </c>
      <c r="D582" s="8" t="s">
        <v>807</v>
      </c>
      <c r="E582" s="7" t="s">
        <v>601</v>
      </c>
      <c r="F582" s="7" t="s">
        <v>1197</v>
      </c>
      <c r="G582" s="9">
        <v>24218</v>
      </c>
      <c r="H582" s="9">
        <v>35842</v>
      </c>
      <c r="I582" s="9"/>
      <c r="J582" s="31">
        <v>47436</v>
      </c>
      <c r="K582" s="8">
        <v>5</v>
      </c>
      <c r="L582" s="28">
        <v>0.15</v>
      </c>
      <c r="M582" s="8">
        <f t="shared" si="14"/>
        <v>495</v>
      </c>
    </row>
    <row r="583" spans="1:13" x14ac:dyDescent="0.25">
      <c r="A583" s="8">
        <v>582</v>
      </c>
      <c r="B583" s="7" t="s">
        <v>1877</v>
      </c>
      <c r="C583" s="7" t="s">
        <v>791</v>
      </c>
      <c r="D583" s="8" t="s">
        <v>807</v>
      </c>
      <c r="E583" s="7" t="s">
        <v>601</v>
      </c>
      <c r="F583" s="7" t="s">
        <v>1197</v>
      </c>
      <c r="G583" s="9">
        <v>26052</v>
      </c>
      <c r="H583" s="9">
        <v>36196</v>
      </c>
      <c r="I583" s="9"/>
      <c r="J583" s="31">
        <v>41976</v>
      </c>
      <c r="K583" s="8">
        <v>2</v>
      </c>
      <c r="L583" s="28">
        <v>0.04</v>
      </c>
      <c r="M583" s="8">
        <f t="shared" si="14"/>
        <v>545</v>
      </c>
    </row>
    <row r="584" spans="1:13" x14ac:dyDescent="0.25">
      <c r="A584" s="8">
        <v>583</v>
      </c>
      <c r="B584" s="7" t="s">
        <v>1878</v>
      </c>
      <c r="C584" s="7" t="s">
        <v>794</v>
      </c>
      <c r="D584" s="8" t="s">
        <v>807</v>
      </c>
      <c r="E584" s="7" t="s">
        <v>601</v>
      </c>
      <c r="F584" s="7" t="s">
        <v>1196</v>
      </c>
      <c r="G584" s="9">
        <v>27435</v>
      </c>
      <c r="H584" s="9">
        <v>36214</v>
      </c>
      <c r="I584" s="9"/>
      <c r="J584" s="31">
        <v>63972</v>
      </c>
      <c r="K584" s="8">
        <v>5</v>
      </c>
      <c r="L584" s="28">
        <v>0.15</v>
      </c>
      <c r="M584" s="8">
        <f t="shared" si="14"/>
        <v>340</v>
      </c>
    </row>
    <row r="585" spans="1:13" x14ac:dyDescent="0.25">
      <c r="A585" s="8">
        <v>584</v>
      </c>
      <c r="B585" s="7" t="s">
        <v>1879</v>
      </c>
      <c r="C585" s="7" t="s">
        <v>793</v>
      </c>
      <c r="D585" s="8" t="s">
        <v>807</v>
      </c>
      <c r="E585" s="7" t="s">
        <v>601</v>
      </c>
      <c r="F585" s="7" t="s">
        <v>1196</v>
      </c>
      <c r="G585" s="9">
        <v>26928</v>
      </c>
      <c r="H585" s="9">
        <v>36557</v>
      </c>
      <c r="I585" s="9"/>
      <c r="J585" s="31">
        <v>18662.400000000001</v>
      </c>
      <c r="K585" s="8">
        <v>4</v>
      </c>
      <c r="L585" s="28">
        <v>0.12</v>
      </c>
      <c r="M585" s="8">
        <f t="shared" si="14"/>
        <v>711</v>
      </c>
    </row>
    <row r="586" spans="1:13" x14ac:dyDescent="0.25">
      <c r="A586" s="8">
        <v>585</v>
      </c>
      <c r="B586" s="7" t="s">
        <v>1880</v>
      </c>
      <c r="C586" s="7" t="s">
        <v>1230</v>
      </c>
      <c r="D586" s="8" t="s">
        <v>807</v>
      </c>
      <c r="E586" s="7" t="s">
        <v>601</v>
      </c>
      <c r="F586" s="7" t="s">
        <v>1196</v>
      </c>
      <c r="G586" s="9">
        <v>28868</v>
      </c>
      <c r="H586" s="9">
        <v>38027</v>
      </c>
      <c r="I586" s="9"/>
      <c r="J586" s="31">
        <v>77508</v>
      </c>
      <c r="K586" s="8">
        <v>1</v>
      </c>
      <c r="L586" s="28">
        <v>0</v>
      </c>
      <c r="M586" s="8">
        <f t="shared" si="14"/>
        <v>221</v>
      </c>
    </row>
    <row r="587" spans="1:13" x14ac:dyDescent="0.25">
      <c r="A587" s="8">
        <v>586</v>
      </c>
      <c r="B587" s="7" t="s">
        <v>1881</v>
      </c>
      <c r="C587" s="7" t="s">
        <v>1231</v>
      </c>
      <c r="D587" s="8" t="s">
        <v>807</v>
      </c>
      <c r="E587" s="7" t="s">
        <v>601</v>
      </c>
      <c r="F587" s="7" t="s">
        <v>1197</v>
      </c>
      <c r="G587" s="9">
        <v>28837</v>
      </c>
      <c r="H587" s="9">
        <v>40581</v>
      </c>
      <c r="I587" s="9"/>
      <c r="J587" s="31">
        <v>96312</v>
      </c>
      <c r="K587" s="8" t="s">
        <v>1233</v>
      </c>
      <c r="L587" s="28">
        <v>0</v>
      </c>
      <c r="M587" s="8">
        <f t="shared" si="14"/>
        <v>68</v>
      </c>
    </row>
    <row r="588" spans="1:13" x14ac:dyDescent="0.25">
      <c r="A588" s="8">
        <v>587</v>
      </c>
      <c r="B588" s="7" t="s">
        <v>1882</v>
      </c>
      <c r="C588" s="7" t="s">
        <v>793</v>
      </c>
      <c r="D588" s="8" t="s">
        <v>807</v>
      </c>
      <c r="E588" s="7" t="s">
        <v>601</v>
      </c>
      <c r="F588" s="7" t="s">
        <v>1197</v>
      </c>
      <c r="G588" s="9">
        <v>26910</v>
      </c>
      <c r="H588" s="9">
        <v>40990</v>
      </c>
      <c r="I588" s="9"/>
      <c r="J588" s="31">
        <v>78685.2</v>
      </c>
      <c r="K588" s="8" t="s">
        <v>1233</v>
      </c>
      <c r="L588" s="28">
        <v>0</v>
      </c>
      <c r="M588" s="8">
        <f t="shared" si="14"/>
        <v>215</v>
      </c>
    </row>
    <row r="589" spans="1:13" x14ac:dyDescent="0.25">
      <c r="A589" s="8">
        <v>588</v>
      </c>
      <c r="B589" s="7" t="s">
        <v>1883</v>
      </c>
      <c r="C589" s="7" t="s">
        <v>795</v>
      </c>
      <c r="D589" s="8" t="s">
        <v>807</v>
      </c>
      <c r="E589" s="7" t="s">
        <v>601</v>
      </c>
      <c r="F589" s="7" t="s">
        <v>1196</v>
      </c>
      <c r="G589" s="9">
        <v>25991</v>
      </c>
      <c r="H589" s="9">
        <v>38784</v>
      </c>
      <c r="I589" s="9"/>
      <c r="J589" s="31">
        <v>94452</v>
      </c>
      <c r="K589" s="8">
        <v>4</v>
      </c>
      <c r="L589" s="28">
        <v>0.12</v>
      </c>
      <c r="M589" s="8">
        <f t="shared" si="14"/>
        <v>84</v>
      </c>
    </row>
    <row r="590" spans="1:13" x14ac:dyDescent="0.25">
      <c r="A590" s="8">
        <v>589</v>
      </c>
      <c r="B590" s="7" t="s">
        <v>1884</v>
      </c>
      <c r="C590" s="7" t="s">
        <v>791</v>
      </c>
      <c r="D590" s="8" t="s">
        <v>807</v>
      </c>
      <c r="E590" s="7" t="s">
        <v>601</v>
      </c>
      <c r="F590" s="7" t="s">
        <v>1196</v>
      </c>
      <c r="G590" s="9">
        <v>27536</v>
      </c>
      <c r="H590" s="9">
        <v>35861</v>
      </c>
      <c r="I590" s="9"/>
      <c r="J590" s="31">
        <v>15403.2</v>
      </c>
      <c r="K590" s="8">
        <v>5</v>
      </c>
      <c r="L590" s="28">
        <v>0.15</v>
      </c>
      <c r="M590" s="8">
        <f t="shared" si="14"/>
        <v>725</v>
      </c>
    </row>
    <row r="591" spans="1:13" x14ac:dyDescent="0.25">
      <c r="A591" s="8">
        <v>590</v>
      </c>
      <c r="B591" s="7" t="s">
        <v>1885</v>
      </c>
      <c r="C591" s="7" t="s">
        <v>792</v>
      </c>
      <c r="D591" s="8" t="s">
        <v>807</v>
      </c>
      <c r="E591" s="7" t="s">
        <v>601</v>
      </c>
      <c r="F591" s="7" t="s">
        <v>1196</v>
      </c>
      <c r="G591" s="9">
        <v>25001</v>
      </c>
      <c r="H591" s="9">
        <v>35869</v>
      </c>
      <c r="I591" s="9"/>
      <c r="J591" s="31">
        <v>21494.400000000001</v>
      </c>
      <c r="K591" s="8">
        <v>5</v>
      </c>
      <c r="L591" s="28">
        <v>0.15</v>
      </c>
      <c r="M591" s="8">
        <f t="shared" si="14"/>
        <v>702</v>
      </c>
    </row>
    <row r="592" spans="1:13" x14ac:dyDescent="0.25">
      <c r="A592" s="8">
        <v>591</v>
      </c>
      <c r="B592" s="7" t="s">
        <v>1886</v>
      </c>
      <c r="C592" s="7" t="s">
        <v>794</v>
      </c>
      <c r="D592" s="8" t="s">
        <v>807</v>
      </c>
      <c r="E592" s="7" t="s">
        <v>601</v>
      </c>
      <c r="F592" s="7" t="s">
        <v>1196</v>
      </c>
      <c r="G592" s="9">
        <v>27676</v>
      </c>
      <c r="H592" s="9">
        <v>36245</v>
      </c>
      <c r="I592" s="9">
        <v>40270</v>
      </c>
      <c r="J592" s="31">
        <v>70092</v>
      </c>
      <c r="K592" s="8">
        <v>5</v>
      </c>
      <c r="L592" s="28">
        <v>0.15</v>
      </c>
      <c r="M592" s="8">
        <f t="shared" si="14"/>
        <v>304</v>
      </c>
    </row>
    <row r="593" spans="1:13" x14ac:dyDescent="0.25">
      <c r="A593" s="8">
        <v>592</v>
      </c>
      <c r="B593" s="7" t="s">
        <v>1887</v>
      </c>
      <c r="C593" s="7" t="s">
        <v>791</v>
      </c>
      <c r="D593" s="8" t="s">
        <v>807</v>
      </c>
      <c r="E593" s="7" t="s">
        <v>601</v>
      </c>
      <c r="F593" s="7" t="s">
        <v>1196</v>
      </c>
      <c r="G593" s="9">
        <v>28663</v>
      </c>
      <c r="H593" s="9">
        <v>38793</v>
      </c>
      <c r="I593" s="9"/>
      <c r="J593" s="31">
        <v>103116</v>
      </c>
      <c r="K593" s="8">
        <v>2</v>
      </c>
      <c r="L593" s="28">
        <v>0.04</v>
      </c>
      <c r="M593" s="8">
        <f t="shared" si="14"/>
        <v>35</v>
      </c>
    </row>
    <row r="594" spans="1:13" x14ac:dyDescent="0.25">
      <c r="A594" s="8">
        <v>593</v>
      </c>
      <c r="B594" s="7" t="s">
        <v>1888</v>
      </c>
      <c r="C594" s="7" t="s">
        <v>792</v>
      </c>
      <c r="D594" s="8" t="s">
        <v>807</v>
      </c>
      <c r="E594" s="7" t="s">
        <v>601</v>
      </c>
      <c r="F594" s="7" t="s">
        <v>1196</v>
      </c>
      <c r="G594" s="9">
        <v>31509</v>
      </c>
      <c r="H594" s="9">
        <v>39153</v>
      </c>
      <c r="I594" s="9"/>
      <c r="J594" s="31">
        <v>52320</v>
      </c>
      <c r="K594" s="8">
        <v>5</v>
      </c>
      <c r="L594" s="28">
        <v>0.15</v>
      </c>
      <c r="M594" s="8">
        <f t="shared" si="14"/>
        <v>457</v>
      </c>
    </row>
    <row r="595" spans="1:13" x14ac:dyDescent="0.25">
      <c r="A595" s="8">
        <v>594</v>
      </c>
      <c r="B595" s="7" t="s">
        <v>1889</v>
      </c>
      <c r="C595" s="7" t="s">
        <v>791</v>
      </c>
      <c r="D595" s="8" t="s">
        <v>807</v>
      </c>
      <c r="E595" s="7" t="s">
        <v>601</v>
      </c>
      <c r="F595" s="7" t="s">
        <v>1196</v>
      </c>
      <c r="G595" s="9">
        <v>25867</v>
      </c>
      <c r="H595" s="9">
        <v>41016</v>
      </c>
      <c r="I595" s="9"/>
      <c r="J595" s="31">
        <v>82164</v>
      </c>
      <c r="K595" s="8">
        <v>4</v>
      </c>
      <c r="L595" s="28">
        <v>0.12</v>
      </c>
      <c r="M595" s="8">
        <f t="shared" si="14"/>
        <v>188</v>
      </c>
    </row>
    <row r="596" spans="1:13" x14ac:dyDescent="0.25">
      <c r="A596" s="8">
        <v>595</v>
      </c>
      <c r="B596" s="7" t="s">
        <v>1890</v>
      </c>
      <c r="C596" s="7" t="s">
        <v>795</v>
      </c>
      <c r="D596" s="8" t="s">
        <v>807</v>
      </c>
      <c r="E596" s="7" t="s">
        <v>601</v>
      </c>
      <c r="F596" s="7" t="s">
        <v>1196</v>
      </c>
      <c r="G596" s="9">
        <v>26302</v>
      </c>
      <c r="H596" s="9">
        <v>39183</v>
      </c>
      <c r="I596" s="9"/>
      <c r="J596" s="31">
        <v>99240</v>
      </c>
      <c r="K596" s="8" t="s">
        <v>1233</v>
      </c>
      <c r="L596" s="28">
        <v>0</v>
      </c>
      <c r="M596" s="8">
        <f t="shared" si="14"/>
        <v>49</v>
      </c>
    </row>
    <row r="597" spans="1:13" x14ac:dyDescent="0.25">
      <c r="A597" s="8">
        <v>596</v>
      </c>
      <c r="B597" s="7" t="s">
        <v>1891</v>
      </c>
      <c r="C597" s="7" t="s">
        <v>1228</v>
      </c>
      <c r="D597" s="8" t="s">
        <v>807</v>
      </c>
      <c r="E597" s="7" t="s">
        <v>601</v>
      </c>
      <c r="F597" s="7" t="s">
        <v>1196</v>
      </c>
      <c r="G597" s="9">
        <v>26216</v>
      </c>
      <c r="H597" s="9">
        <v>35896</v>
      </c>
      <c r="I597" s="9"/>
      <c r="J597" s="31">
        <v>84336</v>
      </c>
      <c r="K597" s="8" t="s">
        <v>1233</v>
      </c>
      <c r="L597" s="28">
        <v>0</v>
      </c>
      <c r="M597" s="8">
        <f t="shared" si="14"/>
        <v>171</v>
      </c>
    </row>
    <row r="598" spans="1:13" x14ac:dyDescent="0.25">
      <c r="A598" s="8">
        <v>597</v>
      </c>
      <c r="B598" s="7" t="s">
        <v>1892</v>
      </c>
      <c r="C598" s="7" t="s">
        <v>795</v>
      </c>
      <c r="D598" s="8" t="s">
        <v>807</v>
      </c>
      <c r="E598" s="7" t="s">
        <v>601</v>
      </c>
      <c r="F598" s="7" t="s">
        <v>1196</v>
      </c>
      <c r="G598" s="9">
        <v>23730</v>
      </c>
      <c r="H598" s="9">
        <v>36642</v>
      </c>
      <c r="I598" s="9"/>
      <c r="J598" s="31">
        <v>93312</v>
      </c>
      <c r="K598" s="8" t="s">
        <v>1233</v>
      </c>
      <c r="L598" s="28">
        <v>0</v>
      </c>
      <c r="M598" s="8">
        <f t="shared" si="14"/>
        <v>95</v>
      </c>
    </row>
    <row r="599" spans="1:13" x14ac:dyDescent="0.25">
      <c r="A599" s="8">
        <v>598</v>
      </c>
      <c r="B599" s="7" t="s">
        <v>1893</v>
      </c>
      <c r="C599" s="7" t="s">
        <v>791</v>
      </c>
      <c r="D599" s="8" t="s">
        <v>807</v>
      </c>
      <c r="E599" s="7" t="s">
        <v>601</v>
      </c>
      <c r="F599" s="7" t="s">
        <v>1197</v>
      </c>
      <c r="G599" s="9">
        <v>31699</v>
      </c>
      <c r="H599" s="9">
        <v>38856</v>
      </c>
      <c r="I599" s="9"/>
      <c r="J599" s="31">
        <v>45324</v>
      </c>
      <c r="K599" s="8">
        <v>5</v>
      </c>
      <c r="L599" s="28">
        <v>0.15</v>
      </c>
      <c r="M599" s="8">
        <f t="shared" si="14"/>
        <v>513</v>
      </c>
    </row>
    <row r="600" spans="1:13" x14ac:dyDescent="0.25">
      <c r="A600" s="8">
        <v>599</v>
      </c>
      <c r="B600" s="7" t="s">
        <v>1894</v>
      </c>
      <c r="C600" s="7" t="s">
        <v>791</v>
      </c>
      <c r="D600" s="8" t="s">
        <v>807</v>
      </c>
      <c r="E600" s="7" t="s">
        <v>601</v>
      </c>
      <c r="F600" s="7" t="s">
        <v>1196</v>
      </c>
      <c r="G600" s="9">
        <v>27710</v>
      </c>
      <c r="H600" s="9">
        <v>36290</v>
      </c>
      <c r="I600" s="9"/>
      <c r="J600" s="31">
        <v>46800</v>
      </c>
      <c r="K600" s="8" t="s">
        <v>1233</v>
      </c>
      <c r="L600" s="28">
        <v>0</v>
      </c>
      <c r="M600" s="8">
        <f t="shared" si="14"/>
        <v>502</v>
      </c>
    </row>
    <row r="601" spans="1:13" x14ac:dyDescent="0.25">
      <c r="A601" s="8">
        <v>600</v>
      </c>
      <c r="B601" s="7" t="s">
        <v>1895</v>
      </c>
      <c r="C601" s="7" t="s">
        <v>1228</v>
      </c>
      <c r="D601" s="8" t="s">
        <v>807</v>
      </c>
      <c r="E601" s="7" t="s">
        <v>601</v>
      </c>
      <c r="F601" s="7" t="s">
        <v>1197</v>
      </c>
      <c r="G601" s="9">
        <v>28982</v>
      </c>
      <c r="H601" s="9">
        <v>36312</v>
      </c>
      <c r="I601" s="9"/>
      <c r="J601" s="31">
        <v>83040</v>
      </c>
      <c r="K601" s="8">
        <v>4</v>
      </c>
      <c r="L601" s="28">
        <v>0.12</v>
      </c>
      <c r="M601" s="8">
        <f t="shared" si="14"/>
        <v>179</v>
      </c>
    </row>
    <row r="602" spans="1:13" x14ac:dyDescent="0.25">
      <c r="A602" s="8">
        <v>601</v>
      </c>
      <c r="B602" s="7" t="s">
        <v>1896</v>
      </c>
      <c r="C602" s="7" t="s">
        <v>791</v>
      </c>
      <c r="D602" s="8" t="s">
        <v>807</v>
      </c>
      <c r="E602" s="7" t="s">
        <v>601</v>
      </c>
      <c r="F602" s="7" t="s">
        <v>1197</v>
      </c>
      <c r="G602" s="9">
        <v>30887</v>
      </c>
      <c r="H602" s="9">
        <v>37775</v>
      </c>
      <c r="I602" s="9"/>
      <c r="J602" s="31">
        <v>34230</v>
      </c>
      <c r="K602" s="8">
        <v>4</v>
      </c>
      <c r="L602" s="28">
        <v>0.12</v>
      </c>
      <c r="M602" s="8">
        <f t="shared" si="14"/>
        <v>617</v>
      </c>
    </row>
    <row r="603" spans="1:13" x14ac:dyDescent="0.25">
      <c r="A603" s="8">
        <v>602</v>
      </c>
      <c r="B603" s="7" t="s">
        <v>1897</v>
      </c>
      <c r="C603" s="7" t="s">
        <v>791</v>
      </c>
      <c r="D603" s="8" t="s">
        <v>807</v>
      </c>
      <c r="E603" s="7" t="s">
        <v>601</v>
      </c>
      <c r="F603" s="7" t="s">
        <v>1196</v>
      </c>
      <c r="G603" s="9">
        <v>26550</v>
      </c>
      <c r="H603" s="9">
        <v>37793</v>
      </c>
      <c r="I603" s="9"/>
      <c r="J603" s="31">
        <v>35052</v>
      </c>
      <c r="K603" s="8">
        <v>5</v>
      </c>
      <c r="L603" s="28">
        <v>0.15</v>
      </c>
      <c r="M603" s="8">
        <f t="shared" si="14"/>
        <v>605</v>
      </c>
    </row>
    <row r="604" spans="1:13" x14ac:dyDescent="0.25">
      <c r="A604" s="8">
        <v>603</v>
      </c>
      <c r="B604" s="7" t="s">
        <v>1898</v>
      </c>
      <c r="C604" s="7" t="s">
        <v>1228</v>
      </c>
      <c r="D604" s="8" t="s">
        <v>807</v>
      </c>
      <c r="E604" s="7" t="s">
        <v>601</v>
      </c>
      <c r="F604" s="7" t="s">
        <v>1197</v>
      </c>
      <c r="G604" s="9">
        <v>27085</v>
      </c>
      <c r="H604" s="9">
        <v>40350</v>
      </c>
      <c r="I604" s="9"/>
      <c r="J604" s="31">
        <v>25896</v>
      </c>
      <c r="K604" s="8" t="s">
        <v>1233</v>
      </c>
      <c r="L604" s="28">
        <v>0</v>
      </c>
      <c r="M604" s="8">
        <f t="shared" si="14"/>
        <v>690</v>
      </c>
    </row>
    <row r="605" spans="1:13" x14ac:dyDescent="0.25">
      <c r="A605" s="8">
        <v>604</v>
      </c>
      <c r="B605" s="7" t="s">
        <v>1899</v>
      </c>
      <c r="C605" s="7" t="s">
        <v>1229</v>
      </c>
      <c r="D605" s="8" t="s">
        <v>807</v>
      </c>
      <c r="E605" s="7" t="s">
        <v>601</v>
      </c>
      <c r="F605" s="7" t="s">
        <v>1197</v>
      </c>
      <c r="G605" s="9">
        <v>30972</v>
      </c>
      <c r="H605" s="9">
        <v>40726</v>
      </c>
      <c r="I605" s="9"/>
      <c r="J605" s="31">
        <v>55980</v>
      </c>
      <c r="K605" s="8">
        <v>2</v>
      </c>
      <c r="L605" s="28">
        <v>0.04</v>
      </c>
      <c r="M605" s="8">
        <f t="shared" si="14"/>
        <v>407</v>
      </c>
    </row>
    <row r="606" spans="1:13" x14ac:dyDescent="0.25">
      <c r="A606" s="8">
        <v>605</v>
      </c>
      <c r="B606" s="7" t="s">
        <v>1900</v>
      </c>
      <c r="C606" s="7" t="s">
        <v>792</v>
      </c>
      <c r="D606" s="8" t="s">
        <v>807</v>
      </c>
      <c r="E606" s="7" t="s">
        <v>601</v>
      </c>
      <c r="F606" s="7" t="s">
        <v>1196</v>
      </c>
      <c r="G606" s="9">
        <v>30964</v>
      </c>
      <c r="H606" s="9">
        <v>39273</v>
      </c>
      <c r="I606" s="9"/>
      <c r="J606" s="31">
        <v>65040</v>
      </c>
      <c r="K606" s="8">
        <v>4</v>
      </c>
      <c r="L606" s="28">
        <v>0.12</v>
      </c>
      <c r="M606" s="8">
        <f t="shared" si="14"/>
        <v>333</v>
      </c>
    </row>
    <row r="607" spans="1:13" x14ac:dyDescent="0.25">
      <c r="A607" s="8">
        <v>606</v>
      </c>
      <c r="B607" s="7" t="s">
        <v>1901</v>
      </c>
      <c r="C607" s="7" t="s">
        <v>1229</v>
      </c>
      <c r="D607" s="8" t="s">
        <v>807</v>
      </c>
      <c r="E607" s="7" t="s">
        <v>601</v>
      </c>
      <c r="F607" s="7" t="s">
        <v>1196</v>
      </c>
      <c r="G607" s="9">
        <v>29968</v>
      </c>
      <c r="H607" s="9">
        <v>39293</v>
      </c>
      <c r="I607" s="9"/>
      <c r="J607" s="31">
        <v>31780.799999999999</v>
      </c>
      <c r="K607" s="8">
        <v>5</v>
      </c>
      <c r="L607" s="28">
        <v>0.15</v>
      </c>
      <c r="M607" s="8">
        <f t="shared" si="14"/>
        <v>633</v>
      </c>
    </row>
    <row r="608" spans="1:13" x14ac:dyDescent="0.25">
      <c r="A608" s="8">
        <v>607</v>
      </c>
      <c r="B608" s="7" t="s">
        <v>1902</v>
      </c>
      <c r="C608" s="7" t="s">
        <v>793</v>
      </c>
      <c r="D608" s="8" t="s">
        <v>807</v>
      </c>
      <c r="E608" s="7" t="s">
        <v>601</v>
      </c>
      <c r="F608" s="7" t="s">
        <v>1196</v>
      </c>
      <c r="G608" s="9">
        <v>26538</v>
      </c>
      <c r="H608" s="9">
        <v>36360</v>
      </c>
      <c r="I608" s="9"/>
      <c r="J608" s="31">
        <v>80424</v>
      </c>
      <c r="K608" s="8">
        <v>1</v>
      </c>
      <c r="L608" s="28">
        <v>0</v>
      </c>
      <c r="M608" s="8">
        <f t="shared" si="14"/>
        <v>199</v>
      </c>
    </row>
    <row r="609" spans="1:13" x14ac:dyDescent="0.25">
      <c r="A609" s="8">
        <v>608</v>
      </c>
      <c r="B609" s="7" t="s">
        <v>1903</v>
      </c>
      <c r="C609" s="7" t="s">
        <v>1230</v>
      </c>
      <c r="D609" s="8" t="s">
        <v>807</v>
      </c>
      <c r="E609" s="7" t="s">
        <v>601</v>
      </c>
      <c r="F609" s="7" t="s">
        <v>1196</v>
      </c>
      <c r="G609" s="9">
        <v>26500</v>
      </c>
      <c r="H609" s="9">
        <v>37082</v>
      </c>
      <c r="I609" s="9"/>
      <c r="J609" s="31">
        <v>56136</v>
      </c>
      <c r="K609" s="8">
        <v>2</v>
      </c>
      <c r="L609" s="28">
        <v>0.04</v>
      </c>
      <c r="M609" s="8">
        <f t="shared" si="14"/>
        <v>403</v>
      </c>
    </row>
    <row r="610" spans="1:13" x14ac:dyDescent="0.25">
      <c r="A610" s="8">
        <v>609</v>
      </c>
      <c r="B610" s="7" t="s">
        <v>1904</v>
      </c>
      <c r="C610" s="7" t="s">
        <v>795</v>
      </c>
      <c r="D610" s="8" t="s">
        <v>807</v>
      </c>
      <c r="E610" s="7" t="s">
        <v>601</v>
      </c>
      <c r="F610" s="7" t="s">
        <v>1196</v>
      </c>
      <c r="G610" s="9">
        <v>27569</v>
      </c>
      <c r="H610" s="9">
        <v>37815</v>
      </c>
      <c r="I610" s="9"/>
      <c r="J610" s="31">
        <v>58488</v>
      </c>
      <c r="K610" s="8">
        <v>1</v>
      </c>
      <c r="L610" s="28">
        <v>0</v>
      </c>
      <c r="M610" s="8">
        <f t="shared" si="14"/>
        <v>373</v>
      </c>
    </row>
    <row r="611" spans="1:13" x14ac:dyDescent="0.25">
      <c r="A611" s="8">
        <v>610</v>
      </c>
      <c r="B611" s="7" t="s">
        <v>1905</v>
      </c>
      <c r="C611" s="7" t="s">
        <v>1231</v>
      </c>
      <c r="D611" s="8" t="s">
        <v>807</v>
      </c>
      <c r="E611" s="7" t="s">
        <v>601</v>
      </c>
      <c r="F611" s="7" t="s">
        <v>1196</v>
      </c>
      <c r="G611" s="9">
        <v>30956</v>
      </c>
      <c r="H611" s="9">
        <v>38902</v>
      </c>
      <c r="I611" s="9"/>
      <c r="J611" s="31">
        <v>88272</v>
      </c>
      <c r="K611" s="8" t="s">
        <v>1233</v>
      </c>
      <c r="L611" s="28">
        <v>0</v>
      </c>
      <c r="M611" s="8">
        <f t="shared" si="14"/>
        <v>133</v>
      </c>
    </row>
    <row r="612" spans="1:13" x14ac:dyDescent="0.25">
      <c r="A612" s="8">
        <v>611</v>
      </c>
      <c r="B612" s="7" t="s">
        <v>1906</v>
      </c>
      <c r="C612" s="7" t="s">
        <v>793</v>
      </c>
      <c r="D612" s="8" t="s">
        <v>807</v>
      </c>
      <c r="E612" s="7" t="s">
        <v>601</v>
      </c>
      <c r="F612" s="7" t="s">
        <v>1196</v>
      </c>
      <c r="G612" s="9">
        <v>30574</v>
      </c>
      <c r="H612" s="9">
        <v>40759</v>
      </c>
      <c r="I612" s="9"/>
      <c r="J612" s="31">
        <v>81504</v>
      </c>
      <c r="K612" s="8">
        <v>4</v>
      </c>
      <c r="L612" s="28">
        <v>0.12</v>
      </c>
      <c r="M612" s="8">
        <f t="shared" si="14"/>
        <v>193</v>
      </c>
    </row>
    <row r="613" spans="1:13" x14ac:dyDescent="0.25">
      <c r="A613" s="8">
        <v>612</v>
      </c>
      <c r="B613" s="7" t="s">
        <v>1907</v>
      </c>
      <c r="C613" s="7" t="s">
        <v>1228</v>
      </c>
      <c r="D613" s="8" t="s">
        <v>807</v>
      </c>
      <c r="E613" s="7" t="s">
        <v>601</v>
      </c>
      <c r="F613" s="7" t="s">
        <v>1197</v>
      </c>
      <c r="G613" s="9">
        <v>28880</v>
      </c>
      <c r="H613" s="9">
        <v>36012</v>
      </c>
      <c r="I613" s="9">
        <v>37675</v>
      </c>
      <c r="J613" s="31">
        <v>94740</v>
      </c>
      <c r="K613" s="8">
        <v>1</v>
      </c>
      <c r="L613" s="28">
        <v>0</v>
      </c>
      <c r="M613" s="8">
        <f t="shared" si="14"/>
        <v>82</v>
      </c>
    </row>
    <row r="614" spans="1:13" x14ac:dyDescent="0.25">
      <c r="A614" s="8">
        <v>613</v>
      </c>
      <c r="B614" s="7" t="s">
        <v>1908</v>
      </c>
      <c r="C614" s="7" t="s">
        <v>1231</v>
      </c>
      <c r="D614" s="8" t="s">
        <v>807</v>
      </c>
      <c r="E614" s="7" t="s">
        <v>601</v>
      </c>
      <c r="F614" s="7" t="s">
        <v>1196</v>
      </c>
      <c r="G614" s="9">
        <v>32239</v>
      </c>
      <c r="H614" s="9">
        <v>41157</v>
      </c>
      <c r="I614" s="9"/>
      <c r="J614" s="31">
        <v>103488</v>
      </c>
      <c r="K614" s="8">
        <v>1</v>
      </c>
      <c r="L614" s="28">
        <v>0</v>
      </c>
      <c r="M614" s="8">
        <f t="shared" si="14"/>
        <v>30</v>
      </c>
    </row>
    <row r="615" spans="1:13" x14ac:dyDescent="0.25">
      <c r="A615" s="8">
        <v>614</v>
      </c>
      <c r="B615" s="7" t="s">
        <v>1909</v>
      </c>
      <c r="C615" s="7" t="s">
        <v>1230</v>
      </c>
      <c r="D615" s="8" t="s">
        <v>807</v>
      </c>
      <c r="E615" s="7" t="s">
        <v>601</v>
      </c>
      <c r="F615" s="7" t="s">
        <v>1196</v>
      </c>
      <c r="G615" s="9">
        <v>27818</v>
      </c>
      <c r="H615" s="9">
        <v>38975</v>
      </c>
      <c r="I615" s="9"/>
      <c r="J615" s="31">
        <v>51288</v>
      </c>
      <c r="K615" s="8">
        <v>2</v>
      </c>
      <c r="L615" s="28">
        <v>0.04</v>
      </c>
      <c r="M615" s="8">
        <f t="shared" si="14"/>
        <v>468</v>
      </c>
    </row>
    <row r="616" spans="1:13" x14ac:dyDescent="0.25">
      <c r="A616" s="8">
        <v>615</v>
      </c>
      <c r="B616" s="7" t="s">
        <v>1910</v>
      </c>
      <c r="C616" s="7" t="s">
        <v>796</v>
      </c>
      <c r="D616" s="8" t="s">
        <v>807</v>
      </c>
      <c r="E616" s="7" t="s">
        <v>601</v>
      </c>
      <c r="F616" s="7" t="s">
        <v>1196</v>
      </c>
      <c r="G616" s="9">
        <v>26701</v>
      </c>
      <c r="H616" s="9">
        <v>36406</v>
      </c>
      <c r="I616" s="9"/>
      <c r="J616" s="31">
        <v>72960</v>
      </c>
      <c r="K616" s="8">
        <v>4</v>
      </c>
      <c r="L616" s="28">
        <v>0.12</v>
      </c>
      <c r="M616" s="8">
        <f t="shared" si="14"/>
        <v>281</v>
      </c>
    </row>
    <row r="617" spans="1:13" x14ac:dyDescent="0.25">
      <c r="A617" s="8">
        <v>616</v>
      </c>
      <c r="B617" s="7" t="s">
        <v>1911</v>
      </c>
      <c r="C617" s="7" t="s">
        <v>795</v>
      </c>
      <c r="D617" s="8" t="s">
        <v>807</v>
      </c>
      <c r="E617" s="7" t="s">
        <v>601</v>
      </c>
      <c r="F617" s="7" t="s">
        <v>1196</v>
      </c>
      <c r="G617" s="9">
        <v>23704</v>
      </c>
      <c r="H617" s="9">
        <v>36407</v>
      </c>
      <c r="I617" s="9"/>
      <c r="J617" s="31">
        <v>55056</v>
      </c>
      <c r="K617" s="8">
        <v>5</v>
      </c>
      <c r="L617" s="28">
        <v>0.15</v>
      </c>
      <c r="M617" s="8">
        <f t="shared" si="14"/>
        <v>424</v>
      </c>
    </row>
    <row r="618" spans="1:13" x14ac:dyDescent="0.25">
      <c r="A618" s="8">
        <v>617</v>
      </c>
      <c r="B618" s="7" t="s">
        <v>1912</v>
      </c>
      <c r="C618" s="7" t="s">
        <v>791</v>
      </c>
      <c r="D618" s="8" t="s">
        <v>807</v>
      </c>
      <c r="E618" s="7" t="s">
        <v>601</v>
      </c>
      <c r="F618" s="7" t="s">
        <v>1196</v>
      </c>
      <c r="G618" s="9">
        <v>25716</v>
      </c>
      <c r="H618" s="9">
        <v>36423</v>
      </c>
      <c r="I618" s="9"/>
      <c r="J618" s="31">
        <v>56820</v>
      </c>
      <c r="K618" s="8">
        <v>1</v>
      </c>
      <c r="L618" s="28">
        <v>0</v>
      </c>
      <c r="M618" s="8">
        <f t="shared" si="14"/>
        <v>395</v>
      </c>
    </row>
    <row r="619" spans="1:13" x14ac:dyDescent="0.25">
      <c r="A619" s="8">
        <v>618</v>
      </c>
      <c r="B619" s="7" t="s">
        <v>1913</v>
      </c>
      <c r="C619" s="7" t="s">
        <v>1229</v>
      </c>
      <c r="D619" s="8" t="s">
        <v>807</v>
      </c>
      <c r="E619" s="7" t="s">
        <v>601</v>
      </c>
      <c r="F619" s="7" t="s">
        <v>1196</v>
      </c>
      <c r="G619" s="9">
        <v>27934</v>
      </c>
      <c r="H619" s="9">
        <v>38237</v>
      </c>
      <c r="I619" s="9"/>
      <c r="J619" s="31">
        <v>38292</v>
      </c>
      <c r="K619" s="8">
        <v>5</v>
      </c>
      <c r="L619" s="28">
        <v>0.15</v>
      </c>
      <c r="M619" s="8">
        <f t="shared" si="14"/>
        <v>580</v>
      </c>
    </row>
    <row r="620" spans="1:13" x14ac:dyDescent="0.25">
      <c r="A620" s="8">
        <v>619</v>
      </c>
      <c r="B620" s="7" t="s">
        <v>1914</v>
      </c>
      <c r="C620" s="7" t="s">
        <v>1228</v>
      </c>
      <c r="D620" s="8" t="s">
        <v>807</v>
      </c>
      <c r="E620" s="7" t="s">
        <v>601</v>
      </c>
      <c r="F620" s="7" t="s">
        <v>1196</v>
      </c>
      <c r="G620" s="9">
        <v>25966</v>
      </c>
      <c r="H620" s="9">
        <v>39720</v>
      </c>
      <c r="I620" s="9"/>
      <c r="J620" s="31">
        <v>51984</v>
      </c>
      <c r="K620" s="8">
        <v>5</v>
      </c>
      <c r="L620" s="28">
        <v>0.15</v>
      </c>
      <c r="M620" s="8">
        <f t="shared" si="14"/>
        <v>461</v>
      </c>
    </row>
    <row r="621" spans="1:13" x14ac:dyDescent="0.25">
      <c r="A621" s="8">
        <v>620</v>
      </c>
      <c r="B621" s="7" t="s">
        <v>1915</v>
      </c>
      <c r="C621" s="7" t="s">
        <v>1231</v>
      </c>
      <c r="D621" s="8" t="s">
        <v>807</v>
      </c>
      <c r="E621" s="7" t="s">
        <v>601</v>
      </c>
      <c r="F621" s="7" t="s">
        <v>1196</v>
      </c>
      <c r="G621" s="9">
        <v>30167</v>
      </c>
      <c r="H621" s="9">
        <v>40078</v>
      </c>
      <c r="I621" s="9"/>
      <c r="J621" s="31">
        <v>27828</v>
      </c>
      <c r="K621" s="8">
        <v>5</v>
      </c>
      <c r="L621" s="28">
        <v>0.15</v>
      </c>
      <c r="M621" s="8">
        <f t="shared" si="14"/>
        <v>671</v>
      </c>
    </row>
    <row r="622" spans="1:13" x14ac:dyDescent="0.25">
      <c r="A622" s="8">
        <v>621</v>
      </c>
      <c r="B622" s="7" t="s">
        <v>1916</v>
      </c>
      <c r="C622" s="7" t="s">
        <v>792</v>
      </c>
      <c r="D622" s="8" t="s">
        <v>807</v>
      </c>
      <c r="E622" s="7" t="s">
        <v>601</v>
      </c>
      <c r="F622" s="7" t="s">
        <v>1196</v>
      </c>
      <c r="G622" s="9">
        <v>30365</v>
      </c>
      <c r="H622" s="9">
        <v>41195</v>
      </c>
      <c r="I622" s="9"/>
      <c r="J622" s="31">
        <v>31062</v>
      </c>
      <c r="K622" s="8">
        <v>5</v>
      </c>
      <c r="L622" s="28">
        <v>0.15</v>
      </c>
      <c r="M622" s="8">
        <f t="shared" si="14"/>
        <v>639</v>
      </c>
    </row>
    <row r="623" spans="1:13" x14ac:dyDescent="0.25">
      <c r="A623" s="8">
        <v>622</v>
      </c>
      <c r="B623" s="7" t="s">
        <v>1917</v>
      </c>
      <c r="C623" s="7" t="s">
        <v>793</v>
      </c>
      <c r="D623" s="8" t="s">
        <v>807</v>
      </c>
      <c r="E623" s="7" t="s">
        <v>601</v>
      </c>
      <c r="F623" s="7" t="s">
        <v>1196</v>
      </c>
      <c r="G623" s="9">
        <v>25572</v>
      </c>
      <c r="H623" s="9">
        <v>40469</v>
      </c>
      <c r="I623" s="9"/>
      <c r="J623" s="31">
        <v>75636</v>
      </c>
      <c r="K623" s="8">
        <v>1</v>
      </c>
      <c r="L623" s="28">
        <v>0</v>
      </c>
      <c r="M623" s="8">
        <f t="shared" si="14"/>
        <v>250</v>
      </c>
    </row>
    <row r="624" spans="1:13" x14ac:dyDescent="0.25">
      <c r="A624" s="8">
        <v>623</v>
      </c>
      <c r="B624" s="7" t="s">
        <v>1918</v>
      </c>
      <c r="C624" s="7" t="s">
        <v>1230</v>
      </c>
      <c r="D624" s="8" t="s">
        <v>807</v>
      </c>
      <c r="E624" s="7" t="s">
        <v>601</v>
      </c>
      <c r="F624" s="7" t="s">
        <v>1196</v>
      </c>
      <c r="G624" s="9">
        <v>30978</v>
      </c>
      <c r="H624" s="9">
        <v>39002</v>
      </c>
      <c r="I624" s="9"/>
      <c r="J624" s="31">
        <v>38544</v>
      </c>
      <c r="K624" s="8">
        <v>1</v>
      </c>
      <c r="L624" s="28">
        <v>0</v>
      </c>
      <c r="M624" s="8">
        <f t="shared" si="14"/>
        <v>577</v>
      </c>
    </row>
    <row r="625" spans="1:13" x14ac:dyDescent="0.25">
      <c r="A625" s="8">
        <v>624</v>
      </c>
      <c r="B625" s="7" t="s">
        <v>1919</v>
      </c>
      <c r="C625" s="7" t="s">
        <v>1230</v>
      </c>
      <c r="D625" s="8" t="s">
        <v>807</v>
      </c>
      <c r="E625" s="7" t="s">
        <v>601</v>
      </c>
      <c r="F625" s="7" t="s">
        <v>1197</v>
      </c>
      <c r="G625" s="9">
        <v>28491</v>
      </c>
      <c r="H625" s="9">
        <v>36070</v>
      </c>
      <c r="I625" s="9"/>
      <c r="J625" s="31">
        <v>70860</v>
      </c>
      <c r="K625" s="8">
        <v>4</v>
      </c>
      <c r="L625" s="28">
        <v>0.12</v>
      </c>
      <c r="M625" s="8">
        <f t="shared" si="14"/>
        <v>301</v>
      </c>
    </row>
    <row r="626" spans="1:13" x14ac:dyDescent="0.25">
      <c r="A626" s="8">
        <v>625</v>
      </c>
      <c r="B626" s="7" t="s">
        <v>1920</v>
      </c>
      <c r="C626" s="7" t="s">
        <v>1229</v>
      </c>
      <c r="D626" s="8" t="s">
        <v>807</v>
      </c>
      <c r="E626" s="7" t="s">
        <v>601</v>
      </c>
      <c r="F626" s="7" t="s">
        <v>1196</v>
      </c>
      <c r="G626" s="9">
        <v>29014</v>
      </c>
      <c r="H626" s="9">
        <v>36078</v>
      </c>
      <c r="I626" s="9"/>
      <c r="J626" s="31">
        <v>95532</v>
      </c>
      <c r="K626" s="8">
        <v>2</v>
      </c>
      <c r="L626" s="28">
        <v>0.04</v>
      </c>
      <c r="M626" s="8">
        <f t="shared" si="14"/>
        <v>75</v>
      </c>
    </row>
    <row r="627" spans="1:13" x14ac:dyDescent="0.25">
      <c r="A627" s="8">
        <v>626</v>
      </c>
      <c r="B627" s="7" t="s">
        <v>1921</v>
      </c>
      <c r="C627" s="7" t="s">
        <v>795</v>
      </c>
      <c r="D627" s="8" t="s">
        <v>807</v>
      </c>
      <c r="E627" s="7" t="s">
        <v>601</v>
      </c>
      <c r="F627" s="7" t="s">
        <v>1196</v>
      </c>
      <c r="G627" s="9">
        <v>28199</v>
      </c>
      <c r="H627" s="9">
        <v>36081</v>
      </c>
      <c r="I627" s="9"/>
      <c r="J627" s="31">
        <v>80888.399999999994</v>
      </c>
      <c r="K627" s="8">
        <v>5</v>
      </c>
      <c r="L627" s="28">
        <v>0.15</v>
      </c>
      <c r="M627" s="8">
        <f t="shared" si="14"/>
        <v>195</v>
      </c>
    </row>
    <row r="628" spans="1:13" x14ac:dyDescent="0.25">
      <c r="A628" s="8">
        <v>627</v>
      </c>
      <c r="B628" s="7" t="s">
        <v>1922</v>
      </c>
      <c r="C628" s="7" t="s">
        <v>791</v>
      </c>
      <c r="D628" s="8" t="s">
        <v>807</v>
      </c>
      <c r="E628" s="7" t="s">
        <v>601</v>
      </c>
      <c r="F628" s="7" t="s">
        <v>1197</v>
      </c>
      <c r="G628" s="9">
        <v>31341</v>
      </c>
      <c r="H628" s="9">
        <v>39745</v>
      </c>
      <c r="I628" s="9"/>
      <c r="J628" s="31">
        <v>35196</v>
      </c>
      <c r="K628" s="8">
        <v>5</v>
      </c>
      <c r="L628" s="28">
        <v>0.15</v>
      </c>
      <c r="M628" s="8">
        <f t="shared" si="14"/>
        <v>603</v>
      </c>
    </row>
    <row r="629" spans="1:13" x14ac:dyDescent="0.25">
      <c r="A629" s="8">
        <v>628</v>
      </c>
      <c r="B629" s="7" t="s">
        <v>1923</v>
      </c>
      <c r="C629" s="7" t="s">
        <v>1229</v>
      </c>
      <c r="D629" s="8" t="s">
        <v>807</v>
      </c>
      <c r="E629" s="7" t="s">
        <v>601</v>
      </c>
      <c r="F629" s="7" t="s">
        <v>1196</v>
      </c>
      <c r="G629" s="9">
        <v>32700</v>
      </c>
      <c r="H629" s="9">
        <v>40853</v>
      </c>
      <c r="I629" s="9"/>
      <c r="J629" s="31">
        <v>75660</v>
      </c>
      <c r="K629" s="8" t="s">
        <v>1233</v>
      </c>
      <c r="L629" s="28">
        <v>0</v>
      </c>
      <c r="M629" s="8">
        <f t="shared" si="14"/>
        <v>249</v>
      </c>
    </row>
    <row r="630" spans="1:13" x14ac:dyDescent="0.25">
      <c r="A630" s="8">
        <v>629</v>
      </c>
      <c r="B630" s="7" t="s">
        <v>1924</v>
      </c>
      <c r="C630" s="7" t="s">
        <v>793</v>
      </c>
      <c r="D630" s="8" t="s">
        <v>807</v>
      </c>
      <c r="E630" s="7" t="s">
        <v>601</v>
      </c>
      <c r="F630" s="7" t="s">
        <v>1197</v>
      </c>
      <c r="G630" s="9">
        <v>27889</v>
      </c>
      <c r="H630" s="9">
        <v>41219</v>
      </c>
      <c r="I630" s="9"/>
      <c r="J630" s="31">
        <v>66828</v>
      </c>
      <c r="K630" s="8">
        <v>2</v>
      </c>
      <c r="L630" s="28">
        <v>0.04</v>
      </c>
      <c r="M630" s="8">
        <f t="shared" si="14"/>
        <v>323</v>
      </c>
    </row>
    <row r="631" spans="1:13" x14ac:dyDescent="0.25">
      <c r="A631" s="8">
        <v>630</v>
      </c>
      <c r="B631" s="7" t="s">
        <v>1925</v>
      </c>
      <c r="C631" s="7" t="s">
        <v>795</v>
      </c>
      <c r="D631" s="8" t="s">
        <v>807</v>
      </c>
      <c r="E631" s="7" t="s">
        <v>601</v>
      </c>
      <c r="F631" s="7" t="s">
        <v>1196</v>
      </c>
      <c r="G631" s="9">
        <v>27431</v>
      </c>
      <c r="H631" s="9">
        <v>39398</v>
      </c>
      <c r="I631" s="9"/>
      <c r="J631" s="31">
        <v>58188</v>
      </c>
      <c r="K631" s="8">
        <v>2</v>
      </c>
      <c r="L631" s="28">
        <v>0.04</v>
      </c>
      <c r="M631" s="8">
        <f t="shared" si="14"/>
        <v>376</v>
      </c>
    </row>
    <row r="632" spans="1:13" x14ac:dyDescent="0.25">
      <c r="A632" s="8">
        <v>631</v>
      </c>
      <c r="B632" s="7" t="s">
        <v>1926</v>
      </c>
      <c r="C632" s="7" t="s">
        <v>793</v>
      </c>
      <c r="D632" s="8" t="s">
        <v>807</v>
      </c>
      <c r="E632" s="7" t="s">
        <v>601</v>
      </c>
      <c r="F632" s="7" t="s">
        <v>1197</v>
      </c>
      <c r="G632" s="9">
        <v>29049</v>
      </c>
      <c r="H632" s="9">
        <v>40486</v>
      </c>
      <c r="I632" s="9">
        <v>40917</v>
      </c>
      <c r="J632" s="31">
        <v>79728</v>
      </c>
      <c r="K632" s="8" t="s">
        <v>1233</v>
      </c>
      <c r="L632" s="28">
        <v>0</v>
      </c>
      <c r="M632" s="8">
        <f t="shared" si="14"/>
        <v>207</v>
      </c>
    </row>
    <row r="633" spans="1:13" x14ac:dyDescent="0.25">
      <c r="A633" s="8">
        <v>632</v>
      </c>
      <c r="B633" s="7" t="s">
        <v>1927</v>
      </c>
      <c r="C633" s="7" t="s">
        <v>1230</v>
      </c>
      <c r="D633" s="8" t="s">
        <v>807</v>
      </c>
      <c r="E633" s="7" t="s">
        <v>601</v>
      </c>
      <c r="F633" s="7" t="s">
        <v>1196</v>
      </c>
      <c r="G633" s="9">
        <v>25649</v>
      </c>
      <c r="H633" s="9">
        <v>36479</v>
      </c>
      <c r="I633" s="9"/>
      <c r="J633" s="31">
        <v>65808</v>
      </c>
      <c r="K633" s="8">
        <v>4</v>
      </c>
      <c r="L633" s="28">
        <v>0.12</v>
      </c>
      <c r="M633" s="8">
        <f t="shared" si="14"/>
        <v>326</v>
      </c>
    </row>
    <row r="634" spans="1:13" x14ac:dyDescent="0.25">
      <c r="A634" s="8">
        <v>633</v>
      </c>
      <c r="B634" s="7" t="s">
        <v>1928</v>
      </c>
      <c r="C634" s="7" t="s">
        <v>1228</v>
      </c>
      <c r="D634" s="8" t="s">
        <v>807</v>
      </c>
      <c r="E634" s="7" t="s">
        <v>601</v>
      </c>
      <c r="F634" s="7" t="s">
        <v>1196</v>
      </c>
      <c r="G634" s="9">
        <v>29645</v>
      </c>
      <c r="H634" s="9">
        <v>39797</v>
      </c>
      <c r="I634" s="9"/>
      <c r="J634" s="31">
        <v>64680</v>
      </c>
      <c r="K634" s="8">
        <v>5</v>
      </c>
      <c r="L634" s="28">
        <v>0.15</v>
      </c>
      <c r="M634" s="8">
        <f t="shared" si="14"/>
        <v>337</v>
      </c>
    </row>
    <row r="635" spans="1:13" x14ac:dyDescent="0.25">
      <c r="A635" s="8">
        <v>634</v>
      </c>
      <c r="B635" s="7" t="s">
        <v>1929</v>
      </c>
      <c r="C635" s="7" t="s">
        <v>794</v>
      </c>
      <c r="D635" s="8" t="s">
        <v>807</v>
      </c>
      <c r="E635" s="7" t="s">
        <v>601</v>
      </c>
      <c r="F635" s="7" t="s">
        <v>1196</v>
      </c>
      <c r="G635" s="9">
        <v>30244</v>
      </c>
      <c r="H635" s="9">
        <v>39417</v>
      </c>
      <c r="I635" s="9"/>
      <c r="J635" s="31">
        <v>28430.400000000001</v>
      </c>
      <c r="K635" s="8">
        <v>4</v>
      </c>
      <c r="L635" s="28">
        <v>0.12</v>
      </c>
      <c r="M635" s="8">
        <f t="shared" si="14"/>
        <v>661</v>
      </c>
    </row>
    <row r="636" spans="1:13" x14ac:dyDescent="0.25">
      <c r="A636" s="8">
        <v>635</v>
      </c>
      <c r="B636" s="7" t="s">
        <v>1930</v>
      </c>
      <c r="C636" s="7" t="s">
        <v>1228</v>
      </c>
      <c r="D636" s="8" t="s">
        <v>807</v>
      </c>
      <c r="E636" s="7" t="s">
        <v>601</v>
      </c>
      <c r="F636" s="7" t="s">
        <v>1196</v>
      </c>
      <c r="G636" s="9">
        <v>29540</v>
      </c>
      <c r="H636" s="9">
        <v>40515</v>
      </c>
      <c r="I636" s="9"/>
      <c r="J636" s="31">
        <v>40209.599999999999</v>
      </c>
      <c r="K636" s="8">
        <v>4</v>
      </c>
      <c r="L636" s="28">
        <v>0.12</v>
      </c>
      <c r="M636" s="8">
        <f t="shared" si="14"/>
        <v>559</v>
      </c>
    </row>
    <row r="637" spans="1:13" x14ac:dyDescent="0.25">
      <c r="A637" s="8">
        <v>636</v>
      </c>
      <c r="B637" s="7" t="s">
        <v>1931</v>
      </c>
      <c r="C637" s="7" t="s">
        <v>1231</v>
      </c>
      <c r="D637" s="8" t="s">
        <v>807</v>
      </c>
      <c r="E637" s="7" t="s">
        <v>601</v>
      </c>
      <c r="F637" s="7" t="s">
        <v>1197</v>
      </c>
      <c r="G637" s="9">
        <v>26856</v>
      </c>
      <c r="H637" s="9">
        <v>40521</v>
      </c>
      <c r="I637" s="9"/>
      <c r="J637" s="31">
        <v>41196</v>
      </c>
      <c r="K637" s="8" t="s">
        <v>1233</v>
      </c>
      <c r="L637" s="28">
        <v>0</v>
      </c>
      <c r="M637" s="8">
        <f t="shared" si="14"/>
        <v>550</v>
      </c>
    </row>
    <row r="638" spans="1:13" x14ac:dyDescent="0.25">
      <c r="A638" s="8">
        <v>637</v>
      </c>
      <c r="B638" s="7" t="s">
        <v>1932</v>
      </c>
      <c r="C638" s="7" t="s">
        <v>1230</v>
      </c>
      <c r="D638" s="8" t="s">
        <v>807</v>
      </c>
      <c r="E638" s="7" t="s">
        <v>601</v>
      </c>
      <c r="F638" s="7" t="s">
        <v>1196</v>
      </c>
      <c r="G638" s="9">
        <v>29693</v>
      </c>
      <c r="H638" s="9">
        <v>36514</v>
      </c>
      <c r="I638" s="9"/>
      <c r="J638" s="31">
        <v>57900</v>
      </c>
      <c r="K638" s="8" t="s">
        <v>1233</v>
      </c>
      <c r="L638" s="28">
        <v>0</v>
      </c>
      <c r="M638" s="8">
        <f t="shared" si="14"/>
        <v>381</v>
      </c>
    </row>
    <row r="639" spans="1:13" x14ac:dyDescent="0.25">
      <c r="A639" s="8">
        <v>638</v>
      </c>
      <c r="B639" s="7" t="s">
        <v>1933</v>
      </c>
      <c r="C639" s="7" t="s">
        <v>792</v>
      </c>
      <c r="D639" s="8" t="s">
        <v>807</v>
      </c>
      <c r="E639" s="7" t="s">
        <v>675</v>
      </c>
      <c r="F639" s="7" t="s">
        <v>1197</v>
      </c>
      <c r="G639" s="9">
        <v>27298</v>
      </c>
      <c r="H639" s="9">
        <v>39087</v>
      </c>
      <c r="I639" s="9"/>
      <c r="J639" s="31">
        <v>84180</v>
      </c>
      <c r="K639" s="8">
        <v>2</v>
      </c>
      <c r="L639" s="28">
        <v>0.04</v>
      </c>
      <c r="M639" s="8">
        <f t="shared" si="14"/>
        <v>172</v>
      </c>
    </row>
    <row r="640" spans="1:13" x14ac:dyDescent="0.25">
      <c r="A640" s="8">
        <v>639</v>
      </c>
      <c r="B640" s="7" t="s">
        <v>1934</v>
      </c>
      <c r="C640" s="7" t="s">
        <v>795</v>
      </c>
      <c r="D640" s="8" t="s">
        <v>807</v>
      </c>
      <c r="E640" s="7" t="s">
        <v>675</v>
      </c>
      <c r="F640" s="7" t="s">
        <v>1196</v>
      </c>
      <c r="G640" s="9">
        <v>28427</v>
      </c>
      <c r="H640" s="9">
        <v>39090</v>
      </c>
      <c r="I640" s="9"/>
      <c r="J640" s="31">
        <v>75948</v>
      </c>
      <c r="K640" s="8">
        <v>5</v>
      </c>
      <c r="L640" s="28">
        <v>0.15</v>
      </c>
      <c r="M640" s="8">
        <f t="shared" si="14"/>
        <v>242</v>
      </c>
    </row>
    <row r="641" spans="1:13" x14ac:dyDescent="0.25">
      <c r="A641" s="8">
        <v>640</v>
      </c>
      <c r="B641" s="7" t="s">
        <v>1935</v>
      </c>
      <c r="C641" s="7" t="s">
        <v>795</v>
      </c>
      <c r="D641" s="8" t="s">
        <v>807</v>
      </c>
      <c r="E641" s="7" t="s">
        <v>675</v>
      </c>
      <c r="F641" s="7" t="s">
        <v>1197</v>
      </c>
      <c r="G641" s="9">
        <v>27912</v>
      </c>
      <c r="H641" s="9">
        <v>39091</v>
      </c>
      <c r="I641" s="9"/>
      <c r="J641" s="31">
        <v>55692</v>
      </c>
      <c r="K641" s="8">
        <v>2</v>
      </c>
      <c r="L641" s="28">
        <v>0.04</v>
      </c>
      <c r="M641" s="8">
        <f t="shared" si="14"/>
        <v>411</v>
      </c>
    </row>
    <row r="642" spans="1:13" x14ac:dyDescent="0.25">
      <c r="A642" s="8">
        <v>641</v>
      </c>
      <c r="B642" s="7" t="s">
        <v>1936</v>
      </c>
      <c r="C642" s="7" t="s">
        <v>795</v>
      </c>
      <c r="D642" s="8" t="s">
        <v>807</v>
      </c>
      <c r="E642" s="7" t="s">
        <v>675</v>
      </c>
      <c r="F642" s="7" t="s">
        <v>1197</v>
      </c>
      <c r="G642" s="9">
        <v>30517</v>
      </c>
      <c r="H642" s="9">
        <v>39106</v>
      </c>
      <c r="I642" s="9"/>
      <c r="J642" s="31">
        <v>77115.600000000006</v>
      </c>
      <c r="K642" s="8" t="s">
        <v>1233</v>
      </c>
      <c r="L642" s="28">
        <v>0</v>
      </c>
      <c r="M642" s="8">
        <f t="shared" si="14"/>
        <v>229</v>
      </c>
    </row>
    <row r="643" spans="1:13" x14ac:dyDescent="0.25">
      <c r="A643" s="8">
        <v>642</v>
      </c>
      <c r="B643" s="7" t="s">
        <v>1937</v>
      </c>
      <c r="C643" s="7" t="s">
        <v>1231</v>
      </c>
      <c r="D643" s="8" t="s">
        <v>807</v>
      </c>
      <c r="E643" s="7" t="s">
        <v>675</v>
      </c>
      <c r="F643" s="7" t="s">
        <v>1196</v>
      </c>
      <c r="G643" s="9">
        <v>25221</v>
      </c>
      <c r="H643" s="9">
        <v>35826</v>
      </c>
      <c r="I643" s="9">
        <v>40877</v>
      </c>
      <c r="J643" s="31">
        <v>54036</v>
      </c>
      <c r="K643" s="8" t="s">
        <v>1233</v>
      </c>
      <c r="L643" s="28">
        <v>0</v>
      </c>
      <c r="M643" s="8">
        <f t="shared" ref="M643:M706" si="15">RANK($J643,$J:$J,0)</f>
        <v>442</v>
      </c>
    </row>
    <row r="644" spans="1:13" x14ac:dyDescent="0.25">
      <c r="A644" s="8">
        <v>643</v>
      </c>
      <c r="B644" s="7" t="s">
        <v>1938</v>
      </c>
      <c r="C644" s="7" t="s">
        <v>1229</v>
      </c>
      <c r="D644" s="8" t="s">
        <v>807</v>
      </c>
      <c r="E644" s="7" t="s">
        <v>675</v>
      </c>
      <c r="F644" s="7" t="s">
        <v>1196</v>
      </c>
      <c r="G644" s="9">
        <v>28679</v>
      </c>
      <c r="H644" s="9">
        <v>36549</v>
      </c>
      <c r="I644" s="9">
        <v>40298</v>
      </c>
      <c r="J644" s="31">
        <v>42552</v>
      </c>
      <c r="K644" s="8">
        <v>1</v>
      </c>
      <c r="L644" s="28">
        <v>0</v>
      </c>
      <c r="M644" s="8">
        <f t="shared" si="15"/>
        <v>533</v>
      </c>
    </row>
    <row r="645" spans="1:13" x14ac:dyDescent="0.25">
      <c r="A645" s="8">
        <v>644</v>
      </c>
      <c r="B645" s="7" t="s">
        <v>1939</v>
      </c>
      <c r="C645" s="7" t="s">
        <v>1229</v>
      </c>
      <c r="D645" s="8" t="s">
        <v>807</v>
      </c>
      <c r="E645" s="7" t="s">
        <v>675</v>
      </c>
      <c r="F645" s="7" t="s">
        <v>1197</v>
      </c>
      <c r="G645" s="9">
        <v>30128</v>
      </c>
      <c r="H645" s="9">
        <v>36918</v>
      </c>
      <c r="I645" s="9"/>
      <c r="J645" s="31">
        <v>20646</v>
      </c>
      <c r="K645" s="8">
        <v>5</v>
      </c>
      <c r="L645" s="28">
        <v>0.15</v>
      </c>
      <c r="M645" s="8">
        <f t="shared" si="15"/>
        <v>705</v>
      </c>
    </row>
    <row r="646" spans="1:13" x14ac:dyDescent="0.25">
      <c r="A646" s="8">
        <v>645</v>
      </c>
      <c r="B646" s="7" t="s">
        <v>1940</v>
      </c>
      <c r="C646" s="7" t="s">
        <v>796</v>
      </c>
      <c r="D646" s="8" t="s">
        <v>807</v>
      </c>
      <c r="E646" s="7" t="s">
        <v>675</v>
      </c>
      <c r="F646" s="7" t="s">
        <v>1196</v>
      </c>
      <c r="G646" s="13">
        <v>26770</v>
      </c>
      <c r="H646" s="13">
        <v>40563</v>
      </c>
      <c r="I646" s="9"/>
      <c r="J646" s="31">
        <v>66612</v>
      </c>
      <c r="K646" s="8" t="s">
        <v>1233</v>
      </c>
      <c r="L646" s="28">
        <v>0</v>
      </c>
      <c r="M646" s="8">
        <f t="shared" si="15"/>
        <v>324</v>
      </c>
    </row>
    <row r="647" spans="1:13" x14ac:dyDescent="0.25">
      <c r="A647" s="8">
        <v>646</v>
      </c>
      <c r="B647" s="7" t="s">
        <v>1941</v>
      </c>
      <c r="C647" s="7" t="s">
        <v>1231</v>
      </c>
      <c r="D647" s="8" t="s">
        <v>807</v>
      </c>
      <c r="E647" s="7" t="s">
        <v>675</v>
      </c>
      <c r="F647" s="7" t="s">
        <v>1196</v>
      </c>
      <c r="G647" s="9">
        <v>28398</v>
      </c>
      <c r="H647" s="9">
        <v>40568</v>
      </c>
      <c r="I647" s="9"/>
      <c r="J647" s="31">
        <v>55668</v>
      </c>
      <c r="K647" s="8">
        <v>5</v>
      </c>
      <c r="L647" s="28">
        <v>0.15</v>
      </c>
      <c r="M647" s="8">
        <f t="shared" si="15"/>
        <v>412</v>
      </c>
    </row>
    <row r="648" spans="1:13" x14ac:dyDescent="0.25">
      <c r="A648" s="8">
        <v>647</v>
      </c>
      <c r="B648" s="7" t="s">
        <v>1942</v>
      </c>
      <c r="C648" s="7" t="s">
        <v>792</v>
      </c>
      <c r="D648" s="8" t="s">
        <v>807</v>
      </c>
      <c r="E648" s="7" t="s">
        <v>675</v>
      </c>
      <c r="F648" s="7" t="s">
        <v>1197</v>
      </c>
      <c r="G648" s="9">
        <v>28642</v>
      </c>
      <c r="H648" s="9">
        <v>40584</v>
      </c>
      <c r="I648" s="9"/>
      <c r="J648" s="31">
        <v>29040</v>
      </c>
      <c r="K648" s="8">
        <v>5</v>
      </c>
      <c r="L648" s="28">
        <v>0.15</v>
      </c>
      <c r="M648" s="8">
        <f t="shared" si="15"/>
        <v>658</v>
      </c>
    </row>
    <row r="649" spans="1:13" x14ac:dyDescent="0.25">
      <c r="A649" s="8">
        <v>648</v>
      </c>
      <c r="B649" s="7" t="s">
        <v>1943</v>
      </c>
      <c r="C649" s="7" t="s">
        <v>792</v>
      </c>
      <c r="D649" s="8" t="s">
        <v>807</v>
      </c>
      <c r="E649" s="7" t="s">
        <v>675</v>
      </c>
      <c r="F649" s="7" t="s">
        <v>1196</v>
      </c>
      <c r="G649" s="9">
        <v>30022</v>
      </c>
      <c r="H649" s="9">
        <v>39118</v>
      </c>
      <c r="I649" s="9"/>
      <c r="J649" s="31">
        <v>24090</v>
      </c>
      <c r="K649" s="8">
        <v>1</v>
      </c>
      <c r="L649" s="28">
        <v>0</v>
      </c>
      <c r="M649" s="8">
        <f t="shared" si="15"/>
        <v>694</v>
      </c>
    </row>
    <row r="650" spans="1:13" x14ac:dyDescent="0.25">
      <c r="A650" s="8">
        <v>649</v>
      </c>
      <c r="B650" s="7" t="s">
        <v>1944</v>
      </c>
      <c r="C650" s="7" t="s">
        <v>791</v>
      </c>
      <c r="D650" s="8" t="s">
        <v>807</v>
      </c>
      <c r="E650" s="7" t="s">
        <v>675</v>
      </c>
      <c r="F650" s="7" t="s">
        <v>1196</v>
      </c>
      <c r="G650" s="9">
        <v>30693</v>
      </c>
      <c r="H650" s="9">
        <v>38753</v>
      </c>
      <c r="I650" s="9"/>
      <c r="J650" s="31">
        <v>45192</v>
      </c>
      <c r="K650" s="8">
        <v>4</v>
      </c>
      <c r="L650" s="28">
        <v>0.12</v>
      </c>
      <c r="M650" s="8">
        <f t="shared" si="15"/>
        <v>517</v>
      </c>
    </row>
    <row r="651" spans="1:13" x14ac:dyDescent="0.25">
      <c r="A651" s="8">
        <v>650</v>
      </c>
      <c r="B651" s="7" t="s">
        <v>1945</v>
      </c>
      <c r="C651" s="7" t="s">
        <v>796</v>
      </c>
      <c r="D651" s="8" t="s">
        <v>807</v>
      </c>
      <c r="E651" s="7" t="s">
        <v>675</v>
      </c>
      <c r="F651" s="7" t="s">
        <v>1196</v>
      </c>
      <c r="G651" s="9">
        <v>25950</v>
      </c>
      <c r="H651" s="9">
        <v>36193</v>
      </c>
      <c r="I651" s="9"/>
      <c r="J651" s="31">
        <v>69900</v>
      </c>
      <c r="K651" s="8">
        <v>2</v>
      </c>
      <c r="L651" s="28">
        <v>0.04</v>
      </c>
      <c r="M651" s="8">
        <f t="shared" si="15"/>
        <v>307</v>
      </c>
    </row>
    <row r="652" spans="1:13" x14ac:dyDescent="0.25">
      <c r="A652" s="8">
        <v>651</v>
      </c>
      <c r="B652" s="7" t="s">
        <v>1946</v>
      </c>
      <c r="C652" s="7" t="s">
        <v>791</v>
      </c>
      <c r="D652" s="8" t="s">
        <v>807</v>
      </c>
      <c r="E652" s="7" t="s">
        <v>675</v>
      </c>
      <c r="F652" s="7" t="s">
        <v>1196</v>
      </c>
      <c r="G652" s="9">
        <v>28426</v>
      </c>
      <c r="H652" s="9">
        <v>40235</v>
      </c>
      <c r="I652" s="9"/>
      <c r="J652" s="31">
        <v>96874.8</v>
      </c>
      <c r="K652" s="8" t="s">
        <v>1233</v>
      </c>
      <c r="L652" s="28">
        <v>0</v>
      </c>
      <c r="M652" s="8">
        <f t="shared" si="15"/>
        <v>65</v>
      </c>
    </row>
    <row r="653" spans="1:13" x14ac:dyDescent="0.25">
      <c r="A653" s="8">
        <v>652</v>
      </c>
      <c r="B653" s="7" t="s">
        <v>1947</v>
      </c>
      <c r="C653" s="7" t="s">
        <v>1228</v>
      </c>
      <c r="D653" s="8" t="s">
        <v>807</v>
      </c>
      <c r="E653" s="7" t="s">
        <v>675</v>
      </c>
      <c r="F653" s="7" t="s">
        <v>1196</v>
      </c>
      <c r="G653" s="9">
        <v>28261</v>
      </c>
      <c r="H653" s="9">
        <v>40986</v>
      </c>
      <c r="I653" s="9"/>
      <c r="J653" s="31">
        <v>55860</v>
      </c>
      <c r="K653" s="8">
        <v>4</v>
      </c>
      <c r="L653" s="28">
        <v>0.12</v>
      </c>
      <c r="M653" s="8">
        <f t="shared" si="15"/>
        <v>410</v>
      </c>
    </row>
    <row r="654" spans="1:13" x14ac:dyDescent="0.25">
      <c r="A654" s="8">
        <v>653</v>
      </c>
      <c r="B654" s="7" t="s">
        <v>1948</v>
      </c>
      <c r="C654" s="7" t="s">
        <v>1228</v>
      </c>
      <c r="D654" s="8" t="s">
        <v>807</v>
      </c>
      <c r="E654" s="7" t="s">
        <v>675</v>
      </c>
      <c r="F654" s="7" t="s">
        <v>1196</v>
      </c>
      <c r="G654" s="9">
        <v>25900</v>
      </c>
      <c r="H654" s="9">
        <v>39155</v>
      </c>
      <c r="I654" s="9"/>
      <c r="J654" s="31">
        <v>33252</v>
      </c>
      <c r="K654" s="8" t="s">
        <v>1233</v>
      </c>
      <c r="L654" s="28">
        <v>0</v>
      </c>
      <c r="M654" s="8">
        <f t="shared" si="15"/>
        <v>621</v>
      </c>
    </row>
    <row r="655" spans="1:13" x14ac:dyDescent="0.25">
      <c r="A655" s="8">
        <v>654</v>
      </c>
      <c r="B655" s="7" t="s">
        <v>1949</v>
      </c>
      <c r="C655" s="7" t="s">
        <v>1231</v>
      </c>
      <c r="D655" s="8" t="s">
        <v>807</v>
      </c>
      <c r="E655" s="7" t="s">
        <v>675</v>
      </c>
      <c r="F655" s="7" t="s">
        <v>1196</v>
      </c>
      <c r="G655" s="9">
        <v>26431</v>
      </c>
      <c r="H655" s="9">
        <v>40250</v>
      </c>
      <c r="I655" s="9"/>
      <c r="J655" s="31">
        <v>40308</v>
      </c>
      <c r="K655" s="8">
        <v>5</v>
      </c>
      <c r="L655" s="28">
        <v>0.15</v>
      </c>
      <c r="M655" s="8">
        <f t="shared" si="15"/>
        <v>557</v>
      </c>
    </row>
    <row r="656" spans="1:13" x14ac:dyDescent="0.25">
      <c r="A656" s="8">
        <v>655</v>
      </c>
      <c r="B656" s="7" t="s">
        <v>1950</v>
      </c>
      <c r="C656" s="7" t="s">
        <v>1231</v>
      </c>
      <c r="D656" s="8" t="s">
        <v>807</v>
      </c>
      <c r="E656" s="7" t="s">
        <v>675</v>
      </c>
      <c r="F656" s="7" t="s">
        <v>1196</v>
      </c>
      <c r="G656" s="9">
        <v>31044</v>
      </c>
      <c r="H656" s="9">
        <v>38805</v>
      </c>
      <c r="I656" s="9"/>
      <c r="J656" s="31">
        <v>16428</v>
      </c>
      <c r="K656" s="8">
        <v>5</v>
      </c>
      <c r="L656" s="28">
        <v>0.15</v>
      </c>
      <c r="M656" s="8">
        <f t="shared" si="15"/>
        <v>721</v>
      </c>
    </row>
    <row r="657" spans="1:13" x14ac:dyDescent="0.25">
      <c r="A657" s="8">
        <v>656</v>
      </c>
      <c r="B657" s="7" t="s">
        <v>1951</v>
      </c>
      <c r="C657" s="7" t="s">
        <v>1229</v>
      </c>
      <c r="D657" s="8" t="s">
        <v>807</v>
      </c>
      <c r="E657" s="7" t="s">
        <v>675</v>
      </c>
      <c r="F657" s="7" t="s">
        <v>1197</v>
      </c>
      <c r="G657" s="9">
        <v>28217</v>
      </c>
      <c r="H657" s="9">
        <v>36243</v>
      </c>
      <c r="I657" s="9"/>
      <c r="J657" s="31">
        <v>93216</v>
      </c>
      <c r="K657" s="8" t="s">
        <v>1233</v>
      </c>
      <c r="L657" s="28">
        <v>0</v>
      </c>
      <c r="M657" s="8">
        <f t="shared" si="15"/>
        <v>98</v>
      </c>
    </row>
    <row r="658" spans="1:13" x14ac:dyDescent="0.25">
      <c r="A658" s="8">
        <v>657</v>
      </c>
      <c r="B658" s="7" t="s">
        <v>1952</v>
      </c>
      <c r="C658" s="7" t="s">
        <v>1230</v>
      </c>
      <c r="D658" s="8" t="s">
        <v>807</v>
      </c>
      <c r="E658" s="7" t="s">
        <v>675</v>
      </c>
      <c r="F658" s="7" t="s">
        <v>1197</v>
      </c>
      <c r="G658" s="9">
        <v>26832</v>
      </c>
      <c r="H658" s="9">
        <v>36956</v>
      </c>
      <c r="I658" s="9">
        <v>37849</v>
      </c>
      <c r="J658" s="31">
        <v>59916</v>
      </c>
      <c r="K658" s="8">
        <v>1</v>
      </c>
      <c r="L658" s="28">
        <v>0</v>
      </c>
      <c r="M658" s="8">
        <f t="shared" si="15"/>
        <v>355</v>
      </c>
    </row>
    <row r="659" spans="1:13" x14ac:dyDescent="0.25">
      <c r="A659" s="8">
        <v>658</v>
      </c>
      <c r="B659" s="7" t="s">
        <v>1953</v>
      </c>
      <c r="C659" s="7" t="s">
        <v>1229</v>
      </c>
      <c r="D659" s="8" t="s">
        <v>807</v>
      </c>
      <c r="E659" s="7" t="s">
        <v>675</v>
      </c>
      <c r="F659" s="7" t="s">
        <v>1196</v>
      </c>
      <c r="G659" s="9">
        <v>28842</v>
      </c>
      <c r="H659" s="9">
        <v>36967</v>
      </c>
      <c r="I659" s="9"/>
      <c r="J659" s="31">
        <v>75672</v>
      </c>
      <c r="K659" s="8">
        <v>4</v>
      </c>
      <c r="L659" s="28">
        <v>0.12</v>
      </c>
      <c r="M659" s="8">
        <f t="shared" si="15"/>
        <v>248</v>
      </c>
    </row>
    <row r="660" spans="1:13" x14ac:dyDescent="0.25">
      <c r="A660" s="8">
        <v>659</v>
      </c>
      <c r="B660" s="7" t="s">
        <v>1954</v>
      </c>
      <c r="C660" s="7" t="s">
        <v>1229</v>
      </c>
      <c r="D660" s="8" t="s">
        <v>807</v>
      </c>
      <c r="E660" s="7" t="s">
        <v>675</v>
      </c>
      <c r="F660" s="7" t="s">
        <v>1197</v>
      </c>
      <c r="G660" s="9">
        <v>28007</v>
      </c>
      <c r="H660" s="9">
        <v>39534</v>
      </c>
      <c r="I660" s="9"/>
      <c r="J660" s="31">
        <v>39456</v>
      </c>
      <c r="K660" s="8" t="s">
        <v>1233</v>
      </c>
      <c r="L660" s="28">
        <v>0</v>
      </c>
      <c r="M660" s="8">
        <f t="shared" si="15"/>
        <v>566</v>
      </c>
    </row>
    <row r="661" spans="1:13" x14ac:dyDescent="0.25">
      <c r="A661" s="8">
        <v>660</v>
      </c>
      <c r="B661" s="7" t="s">
        <v>1955</v>
      </c>
      <c r="C661" s="7" t="s">
        <v>795</v>
      </c>
      <c r="D661" s="8" t="s">
        <v>807</v>
      </c>
      <c r="E661" s="7" t="s">
        <v>675</v>
      </c>
      <c r="F661" s="7" t="s">
        <v>1196</v>
      </c>
      <c r="G661" s="9">
        <v>29846</v>
      </c>
      <c r="H661" s="9">
        <v>39171</v>
      </c>
      <c r="I661" s="9"/>
      <c r="J661" s="31">
        <v>30828</v>
      </c>
      <c r="K661" s="8">
        <v>2</v>
      </c>
      <c r="L661" s="28">
        <v>0.04</v>
      </c>
      <c r="M661" s="8">
        <f t="shared" si="15"/>
        <v>642</v>
      </c>
    </row>
    <row r="662" spans="1:13" x14ac:dyDescent="0.25">
      <c r="A662" s="8">
        <v>661</v>
      </c>
      <c r="B662" s="7" t="s">
        <v>1956</v>
      </c>
      <c r="C662" s="7" t="s">
        <v>791</v>
      </c>
      <c r="D662" s="8" t="s">
        <v>807</v>
      </c>
      <c r="E662" s="7" t="s">
        <v>675</v>
      </c>
      <c r="F662" s="7" t="s">
        <v>1197</v>
      </c>
      <c r="G662" s="9">
        <v>32432</v>
      </c>
      <c r="H662" s="9">
        <v>39535</v>
      </c>
      <c r="I662" s="9"/>
      <c r="J662" s="31">
        <v>58896</v>
      </c>
      <c r="K662" s="8">
        <v>5</v>
      </c>
      <c r="L662" s="28">
        <v>0.15</v>
      </c>
      <c r="M662" s="8">
        <f t="shared" si="15"/>
        <v>368</v>
      </c>
    </row>
    <row r="663" spans="1:13" x14ac:dyDescent="0.25">
      <c r="A663" s="8">
        <v>662</v>
      </c>
      <c r="B663" s="7" t="s">
        <v>1957</v>
      </c>
      <c r="C663" s="7" t="s">
        <v>1231</v>
      </c>
      <c r="D663" s="8" t="s">
        <v>807</v>
      </c>
      <c r="E663" s="7" t="s">
        <v>675</v>
      </c>
      <c r="F663" s="7" t="s">
        <v>1197</v>
      </c>
      <c r="G663" s="9">
        <v>28259</v>
      </c>
      <c r="H663" s="9">
        <v>39539</v>
      </c>
      <c r="I663" s="9"/>
      <c r="J663" s="31">
        <v>88620</v>
      </c>
      <c r="K663" s="8">
        <v>2</v>
      </c>
      <c r="L663" s="28">
        <v>0.04</v>
      </c>
      <c r="M663" s="8">
        <f t="shared" si="15"/>
        <v>130</v>
      </c>
    </row>
    <row r="664" spans="1:13" x14ac:dyDescent="0.25">
      <c r="A664" s="8">
        <v>663</v>
      </c>
      <c r="B664" s="7" t="s">
        <v>1958</v>
      </c>
      <c r="C664" s="7" t="s">
        <v>795</v>
      </c>
      <c r="D664" s="8" t="s">
        <v>807</v>
      </c>
      <c r="E664" s="7" t="s">
        <v>675</v>
      </c>
      <c r="F664" s="7" t="s">
        <v>1196</v>
      </c>
      <c r="G664" s="9">
        <v>24108</v>
      </c>
      <c r="H664" s="9">
        <v>36619</v>
      </c>
      <c r="I664" s="9"/>
      <c r="J664" s="31">
        <v>86364</v>
      </c>
      <c r="K664" s="8">
        <v>4</v>
      </c>
      <c r="L664" s="28">
        <v>0.12</v>
      </c>
      <c r="M664" s="8">
        <f t="shared" si="15"/>
        <v>149</v>
      </c>
    </row>
    <row r="665" spans="1:13" x14ac:dyDescent="0.25">
      <c r="A665" s="8">
        <v>664</v>
      </c>
      <c r="B665" s="7" t="s">
        <v>1959</v>
      </c>
      <c r="C665" s="7" t="s">
        <v>795</v>
      </c>
      <c r="D665" s="8" t="s">
        <v>807</v>
      </c>
      <c r="E665" s="7" t="s">
        <v>675</v>
      </c>
      <c r="F665" s="7" t="s">
        <v>1196</v>
      </c>
      <c r="G665" s="9">
        <v>26120</v>
      </c>
      <c r="H665" s="9">
        <v>37009</v>
      </c>
      <c r="I665" s="9"/>
      <c r="J665" s="31">
        <v>94452</v>
      </c>
      <c r="K665" s="8">
        <v>2</v>
      </c>
      <c r="L665" s="28">
        <v>0.04</v>
      </c>
      <c r="M665" s="8">
        <f t="shared" si="15"/>
        <v>84</v>
      </c>
    </row>
    <row r="666" spans="1:13" x14ac:dyDescent="0.25">
      <c r="A666" s="8">
        <v>665</v>
      </c>
      <c r="B666" s="7" t="s">
        <v>1960</v>
      </c>
      <c r="C666" s="7" t="s">
        <v>792</v>
      </c>
      <c r="D666" s="8" t="s">
        <v>807</v>
      </c>
      <c r="E666" s="7" t="s">
        <v>675</v>
      </c>
      <c r="F666" s="7" t="s">
        <v>1196</v>
      </c>
      <c r="G666" s="9">
        <v>31480</v>
      </c>
      <c r="H666" s="9">
        <v>40637</v>
      </c>
      <c r="I666" s="9"/>
      <c r="J666" s="31">
        <v>103968</v>
      </c>
      <c r="K666" s="8" t="s">
        <v>1233</v>
      </c>
      <c r="L666" s="28">
        <v>0</v>
      </c>
      <c r="M666" s="8">
        <f t="shared" si="15"/>
        <v>23</v>
      </c>
    </row>
    <row r="667" spans="1:13" x14ac:dyDescent="0.25">
      <c r="A667" s="8">
        <v>666</v>
      </c>
      <c r="B667" s="7" t="s">
        <v>1961</v>
      </c>
      <c r="C667" s="7" t="s">
        <v>794</v>
      </c>
      <c r="D667" s="8" t="s">
        <v>807</v>
      </c>
      <c r="E667" s="7" t="s">
        <v>675</v>
      </c>
      <c r="F667" s="7" t="s">
        <v>1196</v>
      </c>
      <c r="G667" s="13">
        <v>27745</v>
      </c>
      <c r="H667" s="13">
        <v>40638</v>
      </c>
      <c r="I667" s="9"/>
      <c r="J667" s="31">
        <v>51588</v>
      </c>
      <c r="K667" s="8">
        <v>4</v>
      </c>
      <c r="L667" s="28">
        <v>0.12</v>
      </c>
      <c r="M667" s="8">
        <f t="shared" si="15"/>
        <v>464</v>
      </c>
    </row>
    <row r="668" spans="1:13" x14ac:dyDescent="0.25">
      <c r="A668" s="8">
        <v>667</v>
      </c>
      <c r="B668" s="7" t="s">
        <v>1962</v>
      </c>
      <c r="C668" s="7" t="s">
        <v>1228</v>
      </c>
      <c r="D668" s="8" t="s">
        <v>807</v>
      </c>
      <c r="E668" s="7" t="s">
        <v>675</v>
      </c>
      <c r="F668" s="7" t="s">
        <v>1196</v>
      </c>
      <c r="G668" s="9">
        <v>26690</v>
      </c>
      <c r="H668" s="9">
        <v>39208</v>
      </c>
      <c r="I668" s="9">
        <v>41209</v>
      </c>
      <c r="J668" s="31">
        <v>32332.799999999999</v>
      </c>
      <c r="K668" s="8">
        <v>4</v>
      </c>
      <c r="L668" s="28">
        <v>0.12</v>
      </c>
      <c r="M668" s="8">
        <f t="shared" si="15"/>
        <v>628</v>
      </c>
    </row>
    <row r="669" spans="1:13" x14ac:dyDescent="0.25">
      <c r="A669" s="8">
        <v>668</v>
      </c>
      <c r="B669" s="7" t="s">
        <v>1963</v>
      </c>
      <c r="C669" s="7" t="s">
        <v>793</v>
      </c>
      <c r="D669" s="8" t="s">
        <v>807</v>
      </c>
      <c r="E669" s="7" t="s">
        <v>675</v>
      </c>
      <c r="F669" s="7" t="s">
        <v>1196</v>
      </c>
      <c r="G669" s="9">
        <v>28382</v>
      </c>
      <c r="H669" s="9">
        <v>38863</v>
      </c>
      <c r="I669" s="9"/>
      <c r="J669" s="31">
        <v>34521.599999999999</v>
      </c>
      <c r="K669" s="8" t="s">
        <v>1233</v>
      </c>
      <c r="L669" s="28">
        <v>0</v>
      </c>
      <c r="M669" s="8">
        <f t="shared" si="15"/>
        <v>613</v>
      </c>
    </row>
    <row r="670" spans="1:13" x14ac:dyDescent="0.25">
      <c r="A670" s="8">
        <v>669</v>
      </c>
      <c r="B670" s="7" t="s">
        <v>1964</v>
      </c>
      <c r="C670" s="7" t="s">
        <v>793</v>
      </c>
      <c r="D670" s="8" t="s">
        <v>807</v>
      </c>
      <c r="E670" s="7" t="s">
        <v>675</v>
      </c>
      <c r="F670" s="7" t="s">
        <v>1196</v>
      </c>
      <c r="G670" s="9">
        <v>29104</v>
      </c>
      <c r="H670" s="9">
        <v>36672</v>
      </c>
      <c r="I670" s="9"/>
      <c r="J670" s="31">
        <v>78384</v>
      </c>
      <c r="K670" s="8">
        <v>5</v>
      </c>
      <c r="L670" s="28">
        <v>0.15</v>
      </c>
      <c r="M670" s="8">
        <f t="shared" si="15"/>
        <v>217</v>
      </c>
    </row>
    <row r="671" spans="1:13" x14ac:dyDescent="0.25">
      <c r="A671" s="8">
        <v>670</v>
      </c>
      <c r="B671" s="7" t="s">
        <v>1965</v>
      </c>
      <c r="C671" s="7" t="s">
        <v>1231</v>
      </c>
      <c r="D671" s="8" t="s">
        <v>807</v>
      </c>
      <c r="E671" s="7" t="s">
        <v>675</v>
      </c>
      <c r="F671" s="7" t="s">
        <v>1197</v>
      </c>
      <c r="G671" s="13">
        <v>27936</v>
      </c>
      <c r="H671" s="13">
        <v>40680</v>
      </c>
      <c r="I671" s="9"/>
      <c r="J671" s="31">
        <v>27636</v>
      </c>
      <c r="K671" s="8">
        <v>4</v>
      </c>
      <c r="L671" s="28">
        <v>0.12</v>
      </c>
      <c r="M671" s="8">
        <f t="shared" si="15"/>
        <v>672</v>
      </c>
    </row>
    <row r="672" spans="1:13" x14ac:dyDescent="0.25">
      <c r="A672" s="8">
        <v>671</v>
      </c>
      <c r="B672" s="7" t="s">
        <v>1966</v>
      </c>
      <c r="C672" s="7" t="s">
        <v>795</v>
      </c>
      <c r="D672" s="8" t="s">
        <v>807</v>
      </c>
      <c r="E672" s="7" t="s">
        <v>675</v>
      </c>
      <c r="F672" s="7" t="s">
        <v>1196</v>
      </c>
      <c r="G672" s="13">
        <v>26586</v>
      </c>
      <c r="H672" s="13">
        <v>40680</v>
      </c>
      <c r="I672" s="9"/>
      <c r="J672" s="31">
        <v>48312</v>
      </c>
      <c r="K672" s="8">
        <v>5</v>
      </c>
      <c r="L672" s="28">
        <v>0.15</v>
      </c>
      <c r="M672" s="8">
        <f t="shared" si="15"/>
        <v>487</v>
      </c>
    </row>
    <row r="673" spans="1:13" x14ac:dyDescent="0.25">
      <c r="A673" s="8">
        <v>672</v>
      </c>
      <c r="B673" s="7" t="s">
        <v>1967</v>
      </c>
      <c r="C673" s="7" t="s">
        <v>792</v>
      </c>
      <c r="D673" s="8" t="s">
        <v>807</v>
      </c>
      <c r="E673" s="7" t="s">
        <v>675</v>
      </c>
      <c r="F673" s="7" t="s">
        <v>1196</v>
      </c>
      <c r="G673" s="9">
        <v>30520</v>
      </c>
      <c r="H673" s="9">
        <v>40696</v>
      </c>
      <c r="I673" s="9"/>
      <c r="J673" s="31">
        <v>16146</v>
      </c>
      <c r="K673" s="8">
        <v>2</v>
      </c>
      <c r="L673" s="28">
        <v>0.04</v>
      </c>
      <c r="M673" s="8">
        <f t="shared" si="15"/>
        <v>722</v>
      </c>
    </row>
    <row r="674" spans="1:13" x14ac:dyDescent="0.25">
      <c r="A674" s="8">
        <v>673</v>
      </c>
      <c r="B674" s="7" t="s">
        <v>1968</v>
      </c>
      <c r="C674" s="7" t="s">
        <v>1228</v>
      </c>
      <c r="D674" s="8" t="s">
        <v>807</v>
      </c>
      <c r="E674" s="7" t="s">
        <v>675</v>
      </c>
      <c r="F674" s="7" t="s">
        <v>1197</v>
      </c>
      <c r="G674" s="9">
        <v>28894</v>
      </c>
      <c r="H674" s="9">
        <v>40706</v>
      </c>
      <c r="I674" s="9"/>
      <c r="J674" s="31">
        <v>41616</v>
      </c>
      <c r="K674" s="8">
        <v>5</v>
      </c>
      <c r="L674" s="28">
        <v>0.15</v>
      </c>
      <c r="M674" s="8">
        <f t="shared" si="15"/>
        <v>548</v>
      </c>
    </row>
    <row r="675" spans="1:13" x14ac:dyDescent="0.25">
      <c r="A675" s="8">
        <v>674</v>
      </c>
      <c r="B675" s="7" t="s">
        <v>1969</v>
      </c>
      <c r="C675" s="7" t="s">
        <v>1230</v>
      </c>
      <c r="D675" s="8" t="s">
        <v>807</v>
      </c>
      <c r="E675" s="7" t="s">
        <v>675</v>
      </c>
      <c r="F675" s="7" t="s">
        <v>1196</v>
      </c>
      <c r="G675" s="9">
        <v>25722</v>
      </c>
      <c r="H675" s="9">
        <v>40718</v>
      </c>
      <c r="I675" s="9"/>
      <c r="J675" s="31">
        <v>31224</v>
      </c>
      <c r="K675" s="8">
        <v>5</v>
      </c>
      <c r="L675" s="28">
        <v>0.15</v>
      </c>
      <c r="M675" s="8">
        <f t="shared" si="15"/>
        <v>638</v>
      </c>
    </row>
    <row r="676" spans="1:13" x14ac:dyDescent="0.25">
      <c r="A676" s="8">
        <v>675</v>
      </c>
      <c r="B676" s="7" t="s">
        <v>1970</v>
      </c>
      <c r="C676" s="7" t="s">
        <v>791</v>
      </c>
      <c r="D676" s="8" t="s">
        <v>807</v>
      </c>
      <c r="E676" s="7" t="s">
        <v>675</v>
      </c>
      <c r="F676" s="7" t="s">
        <v>1197</v>
      </c>
      <c r="G676" s="9">
        <v>29306</v>
      </c>
      <c r="H676" s="9">
        <v>39239</v>
      </c>
      <c r="I676" s="9"/>
      <c r="J676" s="31">
        <v>90660</v>
      </c>
      <c r="K676" s="8" t="s">
        <v>1233</v>
      </c>
      <c r="L676" s="28">
        <v>0</v>
      </c>
      <c r="M676" s="8">
        <f t="shared" si="15"/>
        <v>112</v>
      </c>
    </row>
    <row r="677" spans="1:13" x14ac:dyDescent="0.25">
      <c r="A677" s="8">
        <v>676</v>
      </c>
      <c r="B677" s="7" t="s">
        <v>1971</v>
      </c>
      <c r="C677" s="7" t="s">
        <v>1229</v>
      </c>
      <c r="D677" s="8" t="s">
        <v>807</v>
      </c>
      <c r="E677" s="7" t="s">
        <v>675</v>
      </c>
      <c r="F677" s="7" t="s">
        <v>1196</v>
      </c>
      <c r="G677" s="9">
        <v>26814</v>
      </c>
      <c r="H677" s="9">
        <v>39248</v>
      </c>
      <c r="I677" s="9"/>
      <c r="J677" s="31">
        <v>94308</v>
      </c>
      <c r="K677" s="8">
        <v>1</v>
      </c>
      <c r="L677" s="28">
        <v>0</v>
      </c>
      <c r="M677" s="8">
        <f t="shared" si="15"/>
        <v>86</v>
      </c>
    </row>
    <row r="678" spans="1:13" x14ac:dyDescent="0.25">
      <c r="A678" s="8">
        <v>677</v>
      </c>
      <c r="B678" s="7" t="s">
        <v>1972</v>
      </c>
      <c r="C678" s="7" t="s">
        <v>795</v>
      </c>
      <c r="D678" s="8" t="s">
        <v>807</v>
      </c>
      <c r="E678" s="7" t="s">
        <v>675</v>
      </c>
      <c r="F678" s="7" t="s">
        <v>1197</v>
      </c>
      <c r="G678" s="9">
        <v>25959</v>
      </c>
      <c r="H678" s="9">
        <v>39253</v>
      </c>
      <c r="I678" s="9">
        <v>40955</v>
      </c>
      <c r="J678" s="31">
        <v>13476</v>
      </c>
      <c r="K678" s="8">
        <v>4</v>
      </c>
      <c r="L678" s="28">
        <v>0.12</v>
      </c>
      <c r="M678" s="8">
        <f t="shared" si="15"/>
        <v>729</v>
      </c>
    </row>
    <row r="679" spans="1:13" x14ac:dyDescent="0.25">
      <c r="A679" s="8">
        <v>678</v>
      </c>
      <c r="B679" s="7" t="s">
        <v>1973</v>
      </c>
      <c r="C679" s="7" t="s">
        <v>796</v>
      </c>
      <c r="D679" s="8" t="s">
        <v>807</v>
      </c>
      <c r="E679" s="7" t="s">
        <v>675</v>
      </c>
      <c r="F679" s="7" t="s">
        <v>1196</v>
      </c>
      <c r="G679" s="9">
        <v>22914</v>
      </c>
      <c r="H679" s="9">
        <v>36330</v>
      </c>
      <c r="I679" s="9"/>
      <c r="J679" s="31">
        <v>74220</v>
      </c>
      <c r="K679" s="8">
        <v>2</v>
      </c>
      <c r="L679" s="28">
        <v>0.04</v>
      </c>
      <c r="M679" s="8">
        <f t="shared" si="15"/>
        <v>265</v>
      </c>
    </row>
    <row r="680" spans="1:13" x14ac:dyDescent="0.25">
      <c r="A680" s="8">
        <v>679</v>
      </c>
      <c r="B680" s="7" t="s">
        <v>1974</v>
      </c>
      <c r="C680" s="7" t="s">
        <v>1230</v>
      </c>
      <c r="D680" s="8" t="s">
        <v>807</v>
      </c>
      <c r="E680" s="7" t="s">
        <v>675</v>
      </c>
      <c r="F680" s="7" t="s">
        <v>1196</v>
      </c>
      <c r="G680" s="9">
        <v>26366</v>
      </c>
      <c r="H680" s="9">
        <v>37065</v>
      </c>
      <c r="I680" s="9"/>
      <c r="J680" s="31">
        <v>92563.199999999997</v>
      </c>
      <c r="K680" s="8">
        <v>5</v>
      </c>
      <c r="L680" s="28">
        <v>0.15</v>
      </c>
      <c r="M680" s="8">
        <f t="shared" si="15"/>
        <v>101</v>
      </c>
    </row>
    <row r="681" spans="1:13" x14ac:dyDescent="0.25">
      <c r="A681" s="8">
        <v>680</v>
      </c>
      <c r="B681" s="7" t="s">
        <v>1975</v>
      </c>
      <c r="C681" s="7" t="s">
        <v>793</v>
      </c>
      <c r="D681" s="8" t="s">
        <v>807</v>
      </c>
      <c r="E681" s="7" t="s">
        <v>675</v>
      </c>
      <c r="F681" s="7" t="s">
        <v>1196</v>
      </c>
      <c r="G681" s="9">
        <v>31559</v>
      </c>
      <c r="H681" s="9">
        <v>39602</v>
      </c>
      <c r="I681" s="9"/>
      <c r="J681" s="31">
        <v>95256</v>
      </c>
      <c r="K681" s="8">
        <v>5</v>
      </c>
      <c r="L681" s="28">
        <v>0.15</v>
      </c>
      <c r="M681" s="8">
        <f t="shared" si="15"/>
        <v>78</v>
      </c>
    </row>
    <row r="682" spans="1:13" x14ac:dyDescent="0.25">
      <c r="A682" s="8">
        <v>681</v>
      </c>
      <c r="B682" s="7" t="s">
        <v>1976</v>
      </c>
      <c r="C682" s="7" t="s">
        <v>1231</v>
      </c>
      <c r="D682" s="8" t="s">
        <v>807</v>
      </c>
      <c r="E682" s="7" t="s">
        <v>675</v>
      </c>
      <c r="F682" s="7" t="s">
        <v>1196</v>
      </c>
      <c r="G682" s="16">
        <v>27779</v>
      </c>
      <c r="H682" s="16">
        <v>40334</v>
      </c>
      <c r="I682" s="9"/>
      <c r="J682" s="31">
        <v>56736</v>
      </c>
      <c r="K682" s="8">
        <v>1</v>
      </c>
      <c r="L682" s="28">
        <v>0</v>
      </c>
      <c r="M682" s="8">
        <f t="shared" si="15"/>
        <v>400</v>
      </c>
    </row>
    <row r="683" spans="1:13" x14ac:dyDescent="0.25">
      <c r="A683" s="8">
        <v>682</v>
      </c>
      <c r="B683" s="7" t="s">
        <v>1977</v>
      </c>
      <c r="C683" s="7" t="s">
        <v>1231</v>
      </c>
      <c r="D683" s="8" t="s">
        <v>807</v>
      </c>
      <c r="E683" s="7" t="s">
        <v>675</v>
      </c>
      <c r="F683" s="7" t="s">
        <v>1197</v>
      </c>
      <c r="G683" s="9">
        <v>30337</v>
      </c>
      <c r="H683" s="9">
        <v>41094</v>
      </c>
      <c r="I683" s="9"/>
      <c r="J683" s="31">
        <v>70953.600000000006</v>
      </c>
      <c r="K683" s="8">
        <v>4</v>
      </c>
      <c r="L683" s="28">
        <v>0.12</v>
      </c>
      <c r="M683" s="8">
        <f t="shared" si="15"/>
        <v>300</v>
      </c>
    </row>
    <row r="684" spans="1:13" x14ac:dyDescent="0.25">
      <c r="A684" s="8">
        <v>683</v>
      </c>
      <c r="B684" s="7" t="s">
        <v>1978</v>
      </c>
      <c r="C684" s="7" t="s">
        <v>795</v>
      </c>
      <c r="D684" s="8" t="s">
        <v>807</v>
      </c>
      <c r="E684" s="7" t="s">
        <v>675</v>
      </c>
      <c r="F684" s="7" t="s">
        <v>1197</v>
      </c>
      <c r="G684" s="9">
        <v>28446</v>
      </c>
      <c r="H684" s="9">
        <v>41111</v>
      </c>
      <c r="I684" s="9"/>
      <c r="J684" s="31">
        <v>75336</v>
      </c>
      <c r="K684" s="8" t="s">
        <v>1233</v>
      </c>
      <c r="L684" s="28">
        <v>0</v>
      </c>
      <c r="M684" s="8">
        <f t="shared" si="15"/>
        <v>253</v>
      </c>
    </row>
    <row r="685" spans="1:13" x14ac:dyDescent="0.25">
      <c r="A685" s="8">
        <v>684</v>
      </c>
      <c r="B685" s="7" t="s">
        <v>1979</v>
      </c>
      <c r="C685" s="7" t="s">
        <v>793</v>
      </c>
      <c r="D685" s="8" t="s">
        <v>807</v>
      </c>
      <c r="E685" s="7" t="s">
        <v>675</v>
      </c>
      <c r="F685" s="7" t="s">
        <v>1197</v>
      </c>
      <c r="G685" s="9">
        <v>26302</v>
      </c>
      <c r="H685" s="9">
        <v>39267</v>
      </c>
      <c r="I685" s="9"/>
      <c r="J685" s="31">
        <v>59454</v>
      </c>
      <c r="K685" s="8">
        <v>2</v>
      </c>
      <c r="L685" s="28">
        <v>0.04</v>
      </c>
      <c r="M685" s="8">
        <f t="shared" si="15"/>
        <v>359</v>
      </c>
    </row>
    <row r="686" spans="1:13" x14ac:dyDescent="0.25">
      <c r="A686" s="8">
        <v>685</v>
      </c>
      <c r="B686" s="7" t="s">
        <v>1980</v>
      </c>
      <c r="C686" s="7" t="s">
        <v>1231</v>
      </c>
      <c r="D686" s="8" t="s">
        <v>807</v>
      </c>
      <c r="E686" s="7" t="s">
        <v>675</v>
      </c>
      <c r="F686" s="7" t="s">
        <v>1196</v>
      </c>
      <c r="G686" s="9">
        <v>31763</v>
      </c>
      <c r="H686" s="9">
        <v>39272</v>
      </c>
      <c r="I686" s="9"/>
      <c r="J686" s="31">
        <v>42288</v>
      </c>
      <c r="K686" s="8" t="s">
        <v>1233</v>
      </c>
      <c r="L686" s="28">
        <v>0</v>
      </c>
      <c r="M686" s="8">
        <f t="shared" si="15"/>
        <v>542</v>
      </c>
    </row>
    <row r="687" spans="1:13" x14ac:dyDescent="0.25">
      <c r="A687" s="8">
        <v>686</v>
      </c>
      <c r="B687" s="7" t="s">
        <v>1981</v>
      </c>
      <c r="C687" s="7" t="s">
        <v>1228</v>
      </c>
      <c r="D687" s="8" t="s">
        <v>807</v>
      </c>
      <c r="E687" s="7" t="s">
        <v>675</v>
      </c>
      <c r="F687" s="7" t="s">
        <v>1196</v>
      </c>
      <c r="G687" s="9">
        <v>28660</v>
      </c>
      <c r="H687" s="9">
        <v>39648</v>
      </c>
      <c r="I687" s="9"/>
      <c r="J687" s="31">
        <v>54126</v>
      </c>
      <c r="K687" s="8">
        <v>1</v>
      </c>
      <c r="L687" s="28">
        <v>0</v>
      </c>
      <c r="M687" s="8">
        <f t="shared" si="15"/>
        <v>438</v>
      </c>
    </row>
    <row r="688" spans="1:13" x14ac:dyDescent="0.25">
      <c r="A688" s="8">
        <v>687</v>
      </c>
      <c r="B688" s="7" t="s">
        <v>1982</v>
      </c>
      <c r="C688" s="7" t="s">
        <v>792</v>
      </c>
      <c r="D688" s="8" t="s">
        <v>807</v>
      </c>
      <c r="E688" s="7" t="s">
        <v>675</v>
      </c>
      <c r="F688" s="7" t="s">
        <v>1196</v>
      </c>
      <c r="G688" s="9">
        <v>30822</v>
      </c>
      <c r="H688" s="9">
        <v>40360</v>
      </c>
      <c r="I688" s="9"/>
      <c r="J688" s="31">
        <v>40502.400000000001</v>
      </c>
      <c r="K688" s="8" t="s">
        <v>1233</v>
      </c>
      <c r="L688" s="28">
        <v>0</v>
      </c>
      <c r="M688" s="8">
        <f t="shared" si="15"/>
        <v>555</v>
      </c>
    </row>
    <row r="689" spans="1:13" x14ac:dyDescent="0.25">
      <c r="A689" s="8">
        <v>688</v>
      </c>
      <c r="B689" s="7" t="s">
        <v>1983</v>
      </c>
      <c r="C689" s="7" t="s">
        <v>795</v>
      </c>
      <c r="D689" s="8" t="s">
        <v>807</v>
      </c>
      <c r="E689" s="7" t="s">
        <v>675</v>
      </c>
      <c r="F689" s="7" t="s">
        <v>1196</v>
      </c>
      <c r="G689" s="9">
        <v>26215</v>
      </c>
      <c r="H689" s="9">
        <v>40389</v>
      </c>
      <c r="I689" s="9"/>
      <c r="J689" s="31">
        <v>70044</v>
      </c>
      <c r="K689" s="8">
        <v>5</v>
      </c>
      <c r="L689" s="28">
        <v>0.15</v>
      </c>
      <c r="M689" s="8">
        <f t="shared" si="15"/>
        <v>305</v>
      </c>
    </row>
    <row r="690" spans="1:13" x14ac:dyDescent="0.25">
      <c r="A690" s="8">
        <v>689</v>
      </c>
      <c r="B690" s="7" t="s">
        <v>1984</v>
      </c>
      <c r="C690" s="7" t="s">
        <v>1230</v>
      </c>
      <c r="D690" s="8" t="s">
        <v>807</v>
      </c>
      <c r="E690" s="7" t="s">
        <v>675</v>
      </c>
      <c r="F690" s="7" t="s">
        <v>1196</v>
      </c>
      <c r="G690" s="9">
        <v>31929</v>
      </c>
      <c r="H690" s="9">
        <v>38914</v>
      </c>
      <c r="I690" s="9"/>
      <c r="J690" s="31">
        <v>49656</v>
      </c>
      <c r="K690" s="8">
        <v>2</v>
      </c>
      <c r="L690" s="28">
        <v>0.04</v>
      </c>
      <c r="M690" s="8">
        <f t="shared" si="15"/>
        <v>478</v>
      </c>
    </row>
    <row r="691" spans="1:13" x14ac:dyDescent="0.25">
      <c r="A691" s="8">
        <v>690</v>
      </c>
      <c r="B691" s="7" t="s">
        <v>1985</v>
      </c>
      <c r="C691" s="7" t="s">
        <v>1230</v>
      </c>
      <c r="D691" s="8" t="s">
        <v>807</v>
      </c>
      <c r="E691" s="7" t="s">
        <v>675</v>
      </c>
      <c r="F691" s="7" t="s">
        <v>1196</v>
      </c>
      <c r="G691" s="9">
        <v>29341</v>
      </c>
      <c r="H691" s="9">
        <v>36365</v>
      </c>
      <c r="I691" s="9"/>
      <c r="J691" s="31">
        <v>23790</v>
      </c>
      <c r="K691" s="8">
        <v>2</v>
      </c>
      <c r="L691" s="28">
        <v>0.04</v>
      </c>
      <c r="M691" s="8">
        <f t="shared" si="15"/>
        <v>697</v>
      </c>
    </row>
    <row r="692" spans="1:13" x14ac:dyDescent="0.25">
      <c r="A692" s="8">
        <v>691</v>
      </c>
      <c r="B692" s="7" t="s">
        <v>1986</v>
      </c>
      <c r="C692" s="7" t="s">
        <v>791</v>
      </c>
      <c r="D692" s="8" t="s">
        <v>807</v>
      </c>
      <c r="E692" s="7" t="s">
        <v>675</v>
      </c>
      <c r="F692" s="7" t="s">
        <v>1197</v>
      </c>
      <c r="G692" s="9">
        <v>22399</v>
      </c>
      <c r="H692" s="9">
        <v>37099</v>
      </c>
      <c r="I692" s="9"/>
      <c r="J692" s="31">
        <v>33924</v>
      </c>
      <c r="K692" s="8">
        <v>5</v>
      </c>
      <c r="L692" s="28">
        <v>0.15</v>
      </c>
      <c r="M692" s="8">
        <f t="shared" si="15"/>
        <v>619</v>
      </c>
    </row>
    <row r="693" spans="1:13" x14ac:dyDescent="0.25">
      <c r="A693" s="8">
        <v>692</v>
      </c>
      <c r="B693" s="7" t="s">
        <v>1987</v>
      </c>
      <c r="C693" s="7" t="s">
        <v>795</v>
      </c>
      <c r="D693" s="8" t="s">
        <v>807</v>
      </c>
      <c r="E693" s="7" t="s">
        <v>675</v>
      </c>
      <c r="F693" s="7" t="s">
        <v>1197</v>
      </c>
      <c r="G693" s="9">
        <v>27692</v>
      </c>
      <c r="H693" s="9">
        <v>37453</v>
      </c>
      <c r="I693" s="9"/>
      <c r="J693" s="31">
        <v>58908</v>
      </c>
      <c r="K693" s="8">
        <v>4</v>
      </c>
      <c r="L693" s="28">
        <v>0.12</v>
      </c>
      <c r="M693" s="8">
        <f t="shared" si="15"/>
        <v>367</v>
      </c>
    </row>
    <row r="694" spans="1:13" x14ac:dyDescent="0.25">
      <c r="A694" s="8">
        <v>693</v>
      </c>
      <c r="B694" s="7" t="s">
        <v>1988</v>
      </c>
      <c r="C694" s="7" t="s">
        <v>1229</v>
      </c>
      <c r="D694" s="8" t="s">
        <v>807</v>
      </c>
      <c r="E694" s="7" t="s">
        <v>675</v>
      </c>
      <c r="F694" s="7" t="s">
        <v>1196</v>
      </c>
      <c r="G694" s="9">
        <v>27823</v>
      </c>
      <c r="H694" s="9">
        <v>37810</v>
      </c>
      <c r="I694" s="9"/>
      <c r="J694" s="31">
        <v>57612</v>
      </c>
      <c r="K694" s="8" t="s">
        <v>1233</v>
      </c>
      <c r="L694" s="28">
        <v>0</v>
      </c>
      <c r="M694" s="8">
        <f t="shared" si="15"/>
        <v>384</v>
      </c>
    </row>
    <row r="695" spans="1:13" x14ac:dyDescent="0.25">
      <c r="A695" s="8">
        <v>694</v>
      </c>
      <c r="B695" s="7" t="s">
        <v>1989</v>
      </c>
      <c r="C695" s="7" t="s">
        <v>792</v>
      </c>
      <c r="D695" s="8" t="s">
        <v>807</v>
      </c>
      <c r="E695" s="7" t="s">
        <v>675</v>
      </c>
      <c r="F695" s="7" t="s">
        <v>1197</v>
      </c>
      <c r="G695" s="9">
        <v>28454</v>
      </c>
      <c r="H695" s="9">
        <v>39283</v>
      </c>
      <c r="I695" s="9"/>
      <c r="J695" s="31">
        <v>29976</v>
      </c>
      <c r="K695" s="8" t="s">
        <v>1233</v>
      </c>
      <c r="L695" s="28">
        <v>0</v>
      </c>
      <c r="M695" s="8">
        <f t="shared" si="15"/>
        <v>649</v>
      </c>
    </row>
    <row r="696" spans="1:13" x14ac:dyDescent="0.25">
      <c r="A696" s="8">
        <v>695</v>
      </c>
      <c r="B696" s="7" t="s">
        <v>1990</v>
      </c>
      <c r="C696" s="7" t="s">
        <v>794</v>
      </c>
      <c r="D696" s="8" t="s">
        <v>807</v>
      </c>
      <c r="E696" s="7" t="s">
        <v>675</v>
      </c>
      <c r="F696" s="7" t="s">
        <v>1197</v>
      </c>
      <c r="G696" s="9">
        <v>28890</v>
      </c>
      <c r="H696" s="9">
        <v>40018</v>
      </c>
      <c r="I696" s="9"/>
      <c r="J696" s="31">
        <v>41988</v>
      </c>
      <c r="K696" s="8" t="s">
        <v>1233</v>
      </c>
      <c r="L696" s="28">
        <v>0</v>
      </c>
      <c r="M696" s="8">
        <f t="shared" si="15"/>
        <v>544</v>
      </c>
    </row>
    <row r="697" spans="1:13" x14ac:dyDescent="0.25">
      <c r="A697" s="8">
        <v>696</v>
      </c>
      <c r="B697" s="7" t="s">
        <v>1991</v>
      </c>
      <c r="C697" s="7" t="s">
        <v>793</v>
      </c>
      <c r="D697" s="8" t="s">
        <v>807</v>
      </c>
      <c r="E697" s="7" t="s">
        <v>675</v>
      </c>
      <c r="F697" s="7" t="s">
        <v>1197</v>
      </c>
      <c r="G697" s="9">
        <v>31815</v>
      </c>
      <c r="H697" s="9">
        <v>41125</v>
      </c>
      <c r="I697" s="9"/>
      <c r="J697" s="31">
        <v>84360</v>
      </c>
      <c r="K697" s="8" t="s">
        <v>1233</v>
      </c>
      <c r="L697" s="28">
        <v>0</v>
      </c>
      <c r="M697" s="8">
        <f t="shared" si="15"/>
        <v>170</v>
      </c>
    </row>
    <row r="698" spans="1:13" x14ac:dyDescent="0.25">
      <c r="A698" s="8">
        <v>697</v>
      </c>
      <c r="B698" s="7" t="s">
        <v>1992</v>
      </c>
      <c r="C698" s="7" t="s">
        <v>1228</v>
      </c>
      <c r="D698" s="8" t="s">
        <v>807</v>
      </c>
      <c r="E698" s="7" t="s">
        <v>675</v>
      </c>
      <c r="F698" s="7" t="s">
        <v>1196</v>
      </c>
      <c r="G698" s="9">
        <v>29495</v>
      </c>
      <c r="H698" s="9">
        <v>40393</v>
      </c>
      <c r="I698" s="9"/>
      <c r="J698" s="31">
        <v>50124</v>
      </c>
      <c r="K698" s="8">
        <v>5</v>
      </c>
      <c r="L698" s="28">
        <v>0.15</v>
      </c>
      <c r="M698" s="8">
        <f t="shared" si="15"/>
        <v>475</v>
      </c>
    </row>
    <row r="699" spans="1:13" x14ac:dyDescent="0.25">
      <c r="A699" s="8">
        <v>698</v>
      </c>
      <c r="B699" s="7" t="s">
        <v>1993</v>
      </c>
      <c r="C699" s="7" t="s">
        <v>1230</v>
      </c>
      <c r="D699" s="8" t="s">
        <v>807</v>
      </c>
      <c r="E699" s="7" t="s">
        <v>675</v>
      </c>
      <c r="F699" s="7" t="s">
        <v>1197</v>
      </c>
      <c r="G699" s="9">
        <v>26565</v>
      </c>
      <c r="H699" s="9">
        <v>40410</v>
      </c>
      <c r="I699" s="9"/>
      <c r="J699" s="31">
        <v>45726</v>
      </c>
      <c r="K699" s="8">
        <v>2</v>
      </c>
      <c r="L699" s="28">
        <v>0.04</v>
      </c>
      <c r="M699" s="8">
        <f t="shared" si="15"/>
        <v>510</v>
      </c>
    </row>
    <row r="700" spans="1:13" x14ac:dyDescent="0.25">
      <c r="A700" s="8">
        <v>699</v>
      </c>
      <c r="B700" s="7" t="s">
        <v>1994</v>
      </c>
      <c r="C700" s="7" t="s">
        <v>794</v>
      </c>
      <c r="D700" s="8" t="s">
        <v>807</v>
      </c>
      <c r="E700" s="7" t="s">
        <v>675</v>
      </c>
      <c r="F700" s="7" t="s">
        <v>1196</v>
      </c>
      <c r="G700" s="9">
        <v>28081</v>
      </c>
      <c r="H700" s="9">
        <v>40420</v>
      </c>
      <c r="I700" s="9"/>
      <c r="J700" s="31">
        <v>38028</v>
      </c>
      <c r="K700" s="8">
        <v>4</v>
      </c>
      <c r="L700" s="28">
        <v>0.12</v>
      </c>
      <c r="M700" s="8">
        <f t="shared" si="15"/>
        <v>584</v>
      </c>
    </row>
    <row r="701" spans="1:13" x14ac:dyDescent="0.25">
      <c r="A701" s="8">
        <v>700</v>
      </c>
      <c r="B701" s="7" t="s">
        <v>1995</v>
      </c>
      <c r="C701" s="7" t="s">
        <v>1229</v>
      </c>
      <c r="D701" s="8" t="s">
        <v>807</v>
      </c>
      <c r="E701" s="7" t="s">
        <v>675</v>
      </c>
      <c r="F701" s="7" t="s">
        <v>1196</v>
      </c>
      <c r="G701" s="9">
        <v>25734</v>
      </c>
      <c r="H701" s="9">
        <v>36025</v>
      </c>
      <c r="I701" s="9"/>
      <c r="J701" s="31">
        <v>77364</v>
      </c>
      <c r="K701" s="8">
        <v>5</v>
      </c>
      <c r="L701" s="28">
        <v>0.15</v>
      </c>
      <c r="M701" s="8">
        <f t="shared" si="15"/>
        <v>223</v>
      </c>
    </row>
    <row r="702" spans="1:13" x14ac:dyDescent="0.25">
      <c r="A702" s="8">
        <v>701</v>
      </c>
      <c r="B702" s="7" t="s">
        <v>1996</v>
      </c>
      <c r="C702" s="7" t="s">
        <v>793</v>
      </c>
      <c r="D702" s="8" t="s">
        <v>807</v>
      </c>
      <c r="E702" s="7" t="s">
        <v>675</v>
      </c>
      <c r="F702" s="7" t="s">
        <v>1196</v>
      </c>
      <c r="G702" s="9">
        <v>26421</v>
      </c>
      <c r="H702" s="9">
        <v>37495</v>
      </c>
      <c r="I702" s="9">
        <v>38212</v>
      </c>
      <c r="J702" s="31">
        <v>72360</v>
      </c>
      <c r="K702" s="8">
        <v>2</v>
      </c>
      <c r="L702" s="28">
        <v>0.04</v>
      </c>
      <c r="M702" s="8">
        <f t="shared" si="15"/>
        <v>286</v>
      </c>
    </row>
    <row r="703" spans="1:13" x14ac:dyDescent="0.25">
      <c r="A703" s="8">
        <v>702</v>
      </c>
      <c r="B703" s="7" t="s">
        <v>1997</v>
      </c>
      <c r="C703" s="7" t="s">
        <v>794</v>
      </c>
      <c r="D703" s="8" t="s">
        <v>807</v>
      </c>
      <c r="E703" s="7" t="s">
        <v>675</v>
      </c>
      <c r="F703" s="7" t="s">
        <v>1196</v>
      </c>
      <c r="G703" s="9">
        <v>28972</v>
      </c>
      <c r="H703" s="9">
        <v>39679</v>
      </c>
      <c r="I703" s="9"/>
      <c r="J703" s="31">
        <v>27384</v>
      </c>
      <c r="K703" s="8">
        <v>5</v>
      </c>
      <c r="L703" s="28">
        <v>0.15</v>
      </c>
      <c r="M703" s="8">
        <f t="shared" si="15"/>
        <v>679</v>
      </c>
    </row>
    <row r="704" spans="1:13" x14ac:dyDescent="0.25">
      <c r="A704" s="8">
        <v>703</v>
      </c>
      <c r="B704" s="7" t="s">
        <v>1998</v>
      </c>
      <c r="C704" s="7" t="s">
        <v>793</v>
      </c>
      <c r="D704" s="8" t="s">
        <v>807</v>
      </c>
      <c r="E704" s="7" t="s">
        <v>675</v>
      </c>
      <c r="F704" s="7" t="s">
        <v>1197</v>
      </c>
      <c r="G704" s="9">
        <v>29972</v>
      </c>
      <c r="H704" s="9">
        <v>39719</v>
      </c>
      <c r="I704" s="9"/>
      <c r="J704" s="31">
        <v>28008</v>
      </c>
      <c r="K704" s="8">
        <v>4</v>
      </c>
      <c r="L704" s="28">
        <v>0.12</v>
      </c>
      <c r="M704" s="8">
        <f t="shared" si="15"/>
        <v>667</v>
      </c>
    </row>
    <row r="705" spans="1:13" x14ac:dyDescent="0.25">
      <c r="A705" s="8">
        <v>704</v>
      </c>
      <c r="B705" s="7" t="s">
        <v>1999</v>
      </c>
      <c r="C705" s="7" t="s">
        <v>1230</v>
      </c>
      <c r="D705" s="8" t="s">
        <v>807</v>
      </c>
      <c r="E705" s="7" t="s">
        <v>675</v>
      </c>
      <c r="F705" s="7" t="s">
        <v>1196</v>
      </c>
      <c r="G705" s="9">
        <v>27454</v>
      </c>
      <c r="H705" s="9">
        <v>40800</v>
      </c>
      <c r="I705" s="9"/>
      <c r="J705" s="31">
        <v>74976</v>
      </c>
      <c r="K705" s="8">
        <v>5</v>
      </c>
      <c r="L705" s="28">
        <v>0.15</v>
      </c>
      <c r="M705" s="8">
        <f t="shared" si="15"/>
        <v>259</v>
      </c>
    </row>
    <row r="706" spans="1:13" x14ac:dyDescent="0.25">
      <c r="A706" s="8">
        <v>705</v>
      </c>
      <c r="B706" s="7" t="s">
        <v>2000</v>
      </c>
      <c r="C706" s="7" t="s">
        <v>1228</v>
      </c>
      <c r="D706" s="8" t="s">
        <v>807</v>
      </c>
      <c r="E706" s="7" t="s">
        <v>675</v>
      </c>
      <c r="F706" s="7" t="s">
        <v>1196</v>
      </c>
      <c r="G706" s="9">
        <v>30256</v>
      </c>
      <c r="H706" s="9">
        <v>40811</v>
      </c>
      <c r="I706" s="9"/>
      <c r="J706" s="31">
        <v>73360.800000000003</v>
      </c>
      <c r="K706" s="8">
        <v>4</v>
      </c>
      <c r="L706" s="28">
        <v>0.12</v>
      </c>
      <c r="M706" s="8">
        <f t="shared" si="15"/>
        <v>277</v>
      </c>
    </row>
    <row r="707" spans="1:13" x14ac:dyDescent="0.25">
      <c r="A707" s="8">
        <v>706</v>
      </c>
      <c r="B707" s="7" t="s">
        <v>2001</v>
      </c>
      <c r="C707" s="7" t="s">
        <v>1228</v>
      </c>
      <c r="D707" s="8" t="s">
        <v>807</v>
      </c>
      <c r="E707" s="7" t="s">
        <v>675</v>
      </c>
      <c r="F707" s="7" t="s">
        <v>1197</v>
      </c>
      <c r="G707" s="9">
        <v>31560</v>
      </c>
      <c r="H707" s="9">
        <v>39343</v>
      </c>
      <c r="I707" s="9"/>
      <c r="J707" s="31">
        <v>27600</v>
      </c>
      <c r="K707" s="8">
        <v>4</v>
      </c>
      <c r="L707" s="28">
        <v>0.12</v>
      </c>
      <c r="M707" s="8">
        <f t="shared" ref="M707:M742" si="16">RANK($J707,$J:$J,0)</f>
        <v>674</v>
      </c>
    </row>
    <row r="708" spans="1:13" x14ac:dyDescent="0.25">
      <c r="A708" s="8">
        <v>707</v>
      </c>
      <c r="B708" s="7" t="s">
        <v>2002</v>
      </c>
      <c r="C708" s="7" t="s">
        <v>793</v>
      </c>
      <c r="D708" s="8" t="s">
        <v>807</v>
      </c>
      <c r="E708" s="7" t="s">
        <v>675</v>
      </c>
      <c r="F708" s="7" t="s">
        <v>1197</v>
      </c>
      <c r="G708" s="9">
        <v>26769</v>
      </c>
      <c r="H708" s="9">
        <v>40451</v>
      </c>
      <c r="I708" s="9"/>
      <c r="J708" s="31">
        <v>105396</v>
      </c>
      <c r="K708" s="8">
        <v>2</v>
      </c>
      <c r="L708" s="28">
        <v>0.04</v>
      </c>
      <c r="M708" s="8">
        <f t="shared" si="16"/>
        <v>15</v>
      </c>
    </row>
    <row r="709" spans="1:13" x14ac:dyDescent="0.25">
      <c r="A709" s="8">
        <v>708</v>
      </c>
      <c r="B709" s="7" t="s">
        <v>2003</v>
      </c>
      <c r="C709" s="7" t="s">
        <v>792</v>
      </c>
      <c r="D709" s="8" t="s">
        <v>807</v>
      </c>
      <c r="E709" s="7" t="s">
        <v>675</v>
      </c>
      <c r="F709" s="7" t="s">
        <v>1197</v>
      </c>
      <c r="G709" s="9">
        <v>21962</v>
      </c>
      <c r="H709" s="9">
        <v>36053</v>
      </c>
      <c r="I709" s="9"/>
      <c r="J709" s="31">
        <v>55326</v>
      </c>
      <c r="K709" s="8">
        <v>5</v>
      </c>
      <c r="L709" s="28">
        <v>0.15</v>
      </c>
      <c r="M709" s="8">
        <f t="shared" si="16"/>
        <v>421</v>
      </c>
    </row>
    <row r="710" spans="1:13" x14ac:dyDescent="0.25">
      <c r="A710" s="8">
        <v>709</v>
      </c>
      <c r="B710" s="7" t="s">
        <v>2004</v>
      </c>
      <c r="C710" s="7" t="s">
        <v>792</v>
      </c>
      <c r="D710" s="8" t="s">
        <v>807</v>
      </c>
      <c r="E710" s="7" t="s">
        <v>675</v>
      </c>
      <c r="F710" s="7" t="s">
        <v>1196</v>
      </c>
      <c r="G710" s="9">
        <v>25902</v>
      </c>
      <c r="H710" s="9">
        <v>37141</v>
      </c>
      <c r="I710" s="9">
        <v>39561</v>
      </c>
      <c r="J710" s="31">
        <v>30636</v>
      </c>
      <c r="K710" s="8" t="s">
        <v>1233</v>
      </c>
      <c r="L710" s="28">
        <v>0</v>
      </c>
      <c r="M710" s="8">
        <f t="shared" si="16"/>
        <v>643</v>
      </c>
    </row>
    <row r="711" spans="1:13" x14ac:dyDescent="0.25">
      <c r="A711" s="8">
        <v>710</v>
      </c>
      <c r="B711" s="7" t="s">
        <v>2005</v>
      </c>
      <c r="C711" s="7" t="s">
        <v>794</v>
      </c>
      <c r="D711" s="8" t="s">
        <v>807</v>
      </c>
      <c r="E711" s="7" t="s">
        <v>675</v>
      </c>
      <c r="F711" s="7" t="s">
        <v>1196</v>
      </c>
      <c r="G711" s="9">
        <v>32848</v>
      </c>
      <c r="H711" s="9">
        <v>40477</v>
      </c>
      <c r="I711" s="9"/>
      <c r="J711" s="31">
        <v>32556</v>
      </c>
      <c r="K711" s="8">
        <v>5</v>
      </c>
      <c r="L711" s="28">
        <v>0.15</v>
      </c>
      <c r="M711" s="8">
        <f t="shared" si="16"/>
        <v>627</v>
      </c>
    </row>
    <row r="712" spans="1:13" x14ac:dyDescent="0.25">
      <c r="A712" s="8">
        <v>711</v>
      </c>
      <c r="B712" s="7" t="s">
        <v>2006</v>
      </c>
      <c r="C712" s="7" t="s">
        <v>793</v>
      </c>
      <c r="D712" s="8" t="s">
        <v>807</v>
      </c>
      <c r="E712" s="7" t="s">
        <v>675</v>
      </c>
      <c r="F712" s="7" t="s">
        <v>1197</v>
      </c>
      <c r="G712" s="9">
        <v>25233</v>
      </c>
      <c r="H712" s="9">
        <v>36080</v>
      </c>
      <c r="I712" s="9"/>
      <c r="J712" s="31">
        <v>58092</v>
      </c>
      <c r="K712" s="8">
        <v>5</v>
      </c>
      <c r="L712" s="28">
        <v>0.15</v>
      </c>
      <c r="M712" s="8">
        <f t="shared" si="16"/>
        <v>378</v>
      </c>
    </row>
    <row r="713" spans="1:13" x14ac:dyDescent="0.25">
      <c r="A713" s="8">
        <v>712</v>
      </c>
      <c r="B713" s="7" t="s">
        <v>2007</v>
      </c>
      <c r="C713" s="7" t="s">
        <v>1229</v>
      </c>
      <c r="D713" s="8" t="s">
        <v>807</v>
      </c>
      <c r="E713" s="7" t="s">
        <v>675</v>
      </c>
      <c r="F713" s="7" t="s">
        <v>1197</v>
      </c>
      <c r="G713" s="9">
        <v>28184</v>
      </c>
      <c r="H713" s="9">
        <v>36458</v>
      </c>
      <c r="I713" s="9"/>
      <c r="J713" s="31">
        <v>39043.199999999997</v>
      </c>
      <c r="K713" s="8">
        <v>2</v>
      </c>
      <c r="L713" s="28">
        <v>0.04</v>
      </c>
      <c r="M713" s="8">
        <f t="shared" si="16"/>
        <v>571</v>
      </c>
    </row>
    <row r="714" spans="1:13" x14ac:dyDescent="0.25">
      <c r="A714" s="8">
        <v>713</v>
      </c>
      <c r="B714" s="7" t="s">
        <v>2008</v>
      </c>
      <c r="C714" s="7" t="s">
        <v>796</v>
      </c>
      <c r="D714" s="8" t="s">
        <v>807</v>
      </c>
      <c r="E714" s="7" t="s">
        <v>675</v>
      </c>
      <c r="F714" s="7" t="s">
        <v>1197</v>
      </c>
      <c r="G714" s="9">
        <v>29410</v>
      </c>
      <c r="H714" s="9">
        <v>36462</v>
      </c>
      <c r="I714" s="9"/>
      <c r="J714" s="31">
        <v>31422</v>
      </c>
      <c r="K714" s="8">
        <v>5</v>
      </c>
      <c r="L714" s="28">
        <v>0.15</v>
      </c>
      <c r="M714" s="8">
        <f t="shared" si="16"/>
        <v>637</v>
      </c>
    </row>
    <row r="715" spans="1:13" x14ac:dyDescent="0.25">
      <c r="A715" s="8">
        <v>714</v>
      </c>
      <c r="B715" s="7" t="s">
        <v>2009</v>
      </c>
      <c r="C715" s="7" t="s">
        <v>796</v>
      </c>
      <c r="D715" s="8" t="s">
        <v>807</v>
      </c>
      <c r="E715" s="7" t="s">
        <v>675</v>
      </c>
      <c r="F715" s="7" t="s">
        <v>1196</v>
      </c>
      <c r="G715" s="9">
        <v>29346</v>
      </c>
      <c r="H715" s="9">
        <v>39722</v>
      </c>
      <c r="I715" s="9"/>
      <c r="J715" s="31">
        <v>53436</v>
      </c>
      <c r="K715" s="8">
        <v>2</v>
      </c>
      <c r="L715" s="28">
        <v>0.04</v>
      </c>
      <c r="M715" s="8">
        <f t="shared" si="16"/>
        <v>450</v>
      </c>
    </row>
    <row r="716" spans="1:13" x14ac:dyDescent="0.25">
      <c r="A716" s="8">
        <v>715</v>
      </c>
      <c r="B716" s="7" t="s">
        <v>2010</v>
      </c>
      <c r="C716" s="7" t="s">
        <v>796</v>
      </c>
      <c r="D716" s="8" t="s">
        <v>807</v>
      </c>
      <c r="E716" s="7" t="s">
        <v>675</v>
      </c>
      <c r="F716" s="7" t="s">
        <v>1196</v>
      </c>
      <c r="G716" s="9">
        <v>27801</v>
      </c>
      <c r="H716" s="9">
        <v>39742</v>
      </c>
      <c r="I716" s="9"/>
      <c r="J716" s="31">
        <v>44812.800000000003</v>
      </c>
      <c r="K716" s="8">
        <v>2</v>
      </c>
      <c r="L716" s="28">
        <v>0.04</v>
      </c>
      <c r="M716" s="8">
        <f t="shared" si="16"/>
        <v>520</v>
      </c>
    </row>
    <row r="717" spans="1:13" x14ac:dyDescent="0.25">
      <c r="A717" s="8">
        <v>716</v>
      </c>
      <c r="B717" s="7" t="s">
        <v>2011</v>
      </c>
      <c r="C717" s="7" t="s">
        <v>796</v>
      </c>
      <c r="D717" s="8" t="s">
        <v>807</v>
      </c>
      <c r="E717" s="7" t="s">
        <v>675</v>
      </c>
      <c r="F717" s="7" t="s">
        <v>1197</v>
      </c>
      <c r="G717" s="9">
        <v>28511</v>
      </c>
      <c r="H717" s="9">
        <v>39728</v>
      </c>
      <c r="I717" s="9"/>
      <c r="J717" s="31">
        <v>98844</v>
      </c>
      <c r="K717" s="8">
        <v>5</v>
      </c>
      <c r="L717" s="28">
        <v>0.15</v>
      </c>
      <c r="M717" s="8">
        <f t="shared" si="16"/>
        <v>53</v>
      </c>
    </row>
    <row r="718" spans="1:13" x14ac:dyDescent="0.25">
      <c r="A718" s="8">
        <v>717</v>
      </c>
      <c r="B718" s="7" t="s">
        <v>2012</v>
      </c>
      <c r="C718" s="7" t="s">
        <v>796</v>
      </c>
      <c r="D718" s="8" t="s">
        <v>807</v>
      </c>
      <c r="E718" s="7" t="s">
        <v>675</v>
      </c>
      <c r="F718" s="7" t="s">
        <v>1197</v>
      </c>
      <c r="G718" s="9">
        <v>29102</v>
      </c>
      <c r="H718" s="9">
        <v>39728</v>
      </c>
      <c r="I718" s="9"/>
      <c r="J718" s="31">
        <v>103248</v>
      </c>
      <c r="K718" s="8">
        <v>5</v>
      </c>
      <c r="L718" s="28">
        <v>0.15</v>
      </c>
      <c r="M718" s="8">
        <f t="shared" si="16"/>
        <v>33</v>
      </c>
    </row>
    <row r="719" spans="1:13" x14ac:dyDescent="0.25">
      <c r="A719" s="8">
        <v>718</v>
      </c>
      <c r="B719" s="7" t="s">
        <v>2013</v>
      </c>
      <c r="C719" s="7" t="s">
        <v>796</v>
      </c>
      <c r="D719" s="8" t="s">
        <v>807</v>
      </c>
      <c r="E719" s="7" t="s">
        <v>675</v>
      </c>
      <c r="F719" s="7" t="s">
        <v>1196</v>
      </c>
      <c r="G719" s="9">
        <v>27036</v>
      </c>
      <c r="H719" s="9">
        <v>39768</v>
      </c>
      <c r="I719" s="9"/>
      <c r="J719" s="31">
        <v>76332</v>
      </c>
      <c r="K719" s="8">
        <v>5</v>
      </c>
      <c r="L719" s="28">
        <v>0.15</v>
      </c>
      <c r="M719" s="8">
        <f t="shared" si="16"/>
        <v>237</v>
      </c>
    </row>
    <row r="720" spans="1:13" x14ac:dyDescent="0.25">
      <c r="A720" s="8">
        <v>719</v>
      </c>
      <c r="B720" s="7" t="s">
        <v>2014</v>
      </c>
      <c r="C720" s="7" t="s">
        <v>796</v>
      </c>
      <c r="D720" s="8" t="s">
        <v>807</v>
      </c>
      <c r="E720" s="7" t="s">
        <v>675</v>
      </c>
      <c r="F720" s="7" t="s">
        <v>1197</v>
      </c>
      <c r="G720" s="9">
        <v>30364</v>
      </c>
      <c r="H720" s="9">
        <v>40867</v>
      </c>
      <c r="I720" s="9"/>
      <c r="J720" s="31">
        <v>69000</v>
      </c>
      <c r="K720" s="8">
        <v>1</v>
      </c>
      <c r="L720" s="28">
        <v>0</v>
      </c>
      <c r="M720" s="8">
        <f t="shared" si="16"/>
        <v>315</v>
      </c>
    </row>
    <row r="721" spans="1:13" x14ac:dyDescent="0.25">
      <c r="A721" s="8">
        <v>720</v>
      </c>
      <c r="B721" s="7" t="s">
        <v>2015</v>
      </c>
      <c r="C721" s="7" t="s">
        <v>796</v>
      </c>
      <c r="D721" s="8" t="s">
        <v>807</v>
      </c>
      <c r="E721" s="7" t="s">
        <v>675</v>
      </c>
      <c r="F721" s="7" t="s">
        <v>1196</v>
      </c>
      <c r="G721" s="9">
        <v>25844</v>
      </c>
      <c r="H721" s="9">
        <v>41226</v>
      </c>
      <c r="I721" s="9"/>
      <c r="J721" s="31">
        <v>38592</v>
      </c>
      <c r="K721" s="8" t="s">
        <v>1233</v>
      </c>
      <c r="L721" s="28">
        <v>0</v>
      </c>
      <c r="M721" s="8">
        <f t="shared" si="16"/>
        <v>575</v>
      </c>
    </row>
    <row r="722" spans="1:13" x14ac:dyDescent="0.25">
      <c r="A722" s="8">
        <v>721</v>
      </c>
      <c r="B722" s="7" t="s">
        <v>2016</v>
      </c>
      <c r="C722" s="7" t="s">
        <v>1228</v>
      </c>
      <c r="D722" s="8" t="s">
        <v>807</v>
      </c>
      <c r="E722" s="7" t="s">
        <v>675</v>
      </c>
      <c r="F722" s="7" t="s">
        <v>1196</v>
      </c>
      <c r="G722" s="9">
        <v>26337</v>
      </c>
      <c r="H722" s="9">
        <v>39399</v>
      </c>
      <c r="I722" s="9">
        <v>40558</v>
      </c>
      <c r="J722" s="31">
        <v>104664</v>
      </c>
      <c r="K722" s="8">
        <v>1</v>
      </c>
      <c r="L722" s="28">
        <v>0</v>
      </c>
      <c r="M722" s="8">
        <f t="shared" si="16"/>
        <v>18</v>
      </c>
    </row>
    <row r="723" spans="1:13" x14ac:dyDescent="0.25">
      <c r="A723" s="8">
        <v>722</v>
      </c>
      <c r="B723" s="7" t="s">
        <v>2017</v>
      </c>
      <c r="C723" s="7" t="s">
        <v>1228</v>
      </c>
      <c r="D723" s="8" t="s">
        <v>807</v>
      </c>
      <c r="E723" s="7" t="s">
        <v>675</v>
      </c>
      <c r="F723" s="7" t="s">
        <v>1196</v>
      </c>
      <c r="G723" s="9">
        <v>26042</v>
      </c>
      <c r="H723" s="9">
        <v>36843</v>
      </c>
      <c r="I723" s="9"/>
      <c r="J723" s="31">
        <v>57156</v>
      </c>
      <c r="K723" s="8" t="s">
        <v>1233</v>
      </c>
      <c r="L723" s="28">
        <v>0</v>
      </c>
      <c r="M723" s="8">
        <f t="shared" si="16"/>
        <v>389</v>
      </c>
    </row>
    <row r="724" spans="1:13" x14ac:dyDescent="0.25">
      <c r="A724" s="8">
        <v>723</v>
      </c>
      <c r="B724" s="7" t="s">
        <v>2018</v>
      </c>
      <c r="C724" s="7" t="s">
        <v>1228</v>
      </c>
      <c r="D724" s="8" t="s">
        <v>807</v>
      </c>
      <c r="E724" s="7" t="s">
        <v>675</v>
      </c>
      <c r="F724" s="7" t="s">
        <v>1197</v>
      </c>
      <c r="G724" s="9">
        <v>27873</v>
      </c>
      <c r="H724" s="9">
        <v>41262</v>
      </c>
      <c r="I724" s="9"/>
      <c r="J724" s="31">
        <v>71388</v>
      </c>
      <c r="K724" s="8">
        <v>3</v>
      </c>
      <c r="L724" s="28">
        <v>0.08</v>
      </c>
      <c r="M724" s="8">
        <f t="shared" si="16"/>
        <v>293</v>
      </c>
    </row>
    <row r="725" spans="1:13" x14ac:dyDescent="0.25">
      <c r="A725" s="8">
        <v>724</v>
      </c>
      <c r="B725" s="7" t="s">
        <v>2019</v>
      </c>
      <c r="C725" s="7" t="s">
        <v>1231</v>
      </c>
      <c r="D725" s="8" t="s">
        <v>807</v>
      </c>
      <c r="E725" s="7" t="s">
        <v>675</v>
      </c>
      <c r="F725" s="7" t="s">
        <v>1196</v>
      </c>
      <c r="G725" s="9">
        <v>32154</v>
      </c>
      <c r="H725" s="9">
        <v>39784</v>
      </c>
      <c r="I725" s="9"/>
      <c r="J725" s="31">
        <v>83412</v>
      </c>
      <c r="K725" s="8">
        <v>5</v>
      </c>
      <c r="L725" s="28">
        <v>0.15</v>
      </c>
      <c r="M725" s="8">
        <f t="shared" si="16"/>
        <v>174</v>
      </c>
    </row>
    <row r="726" spans="1:13" x14ac:dyDescent="0.25">
      <c r="A726" s="8">
        <v>725</v>
      </c>
      <c r="B726" s="7" t="s">
        <v>2020</v>
      </c>
      <c r="C726" s="7" t="s">
        <v>1228</v>
      </c>
      <c r="D726" s="8" t="s">
        <v>807</v>
      </c>
      <c r="E726" s="7" t="s">
        <v>675</v>
      </c>
      <c r="F726" s="7" t="s">
        <v>1197</v>
      </c>
      <c r="G726" s="9">
        <v>27856</v>
      </c>
      <c r="H726" s="9">
        <v>39435</v>
      </c>
      <c r="I726" s="9"/>
      <c r="J726" s="31">
        <v>77736</v>
      </c>
      <c r="K726" s="8">
        <v>5</v>
      </c>
      <c r="L726" s="28">
        <v>0.15</v>
      </c>
      <c r="M726" s="8">
        <f t="shared" si="16"/>
        <v>219</v>
      </c>
    </row>
    <row r="727" spans="1:13" x14ac:dyDescent="0.25">
      <c r="A727" s="8">
        <v>726</v>
      </c>
      <c r="B727" s="7" t="s">
        <v>2021</v>
      </c>
      <c r="C727" s="7" t="s">
        <v>794</v>
      </c>
      <c r="D727" s="8" t="s">
        <v>807</v>
      </c>
      <c r="E727" s="7" t="s">
        <v>675</v>
      </c>
      <c r="F727" s="7" t="s">
        <v>1196</v>
      </c>
      <c r="G727" s="9">
        <v>27144</v>
      </c>
      <c r="H727" s="9">
        <v>39063</v>
      </c>
      <c r="I727" s="9"/>
      <c r="J727" s="31">
        <v>103584</v>
      </c>
      <c r="K727" s="8">
        <v>4</v>
      </c>
      <c r="L727" s="28">
        <v>0.12</v>
      </c>
      <c r="M727" s="8">
        <f t="shared" si="16"/>
        <v>28</v>
      </c>
    </row>
    <row r="728" spans="1:13" x14ac:dyDescent="0.25">
      <c r="A728" s="8">
        <v>727</v>
      </c>
      <c r="B728" s="7" t="s">
        <v>2022</v>
      </c>
      <c r="C728" s="7" t="s">
        <v>1229</v>
      </c>
      <c r="D728" s="8" t="s">
        <v>807</v>
      </c>
      <c r="E728" s="7" t="s">
        <v>675</v>
      </c>
      <c r="F728" s="7" t="s">
        <v>1196</v>
      </c>
      <c r="G728" s="9">
        <v>30794</v>
      </c>
      <c r="H728" s="9">
        <v>38328</v>
      </c>
      <c r="I728" s="9"/>
      <c r="J728" s="31">
        <v>57936</v>
      </c>
      <c r="K728" s="8">
        <v>4</v>
      </c>
      <c r="L728" s="28">
        <v>0.12</v>
      </c>
      <c r="M728" s="8">
        <f t="shared" si="16"/>
        <v>380</v>
      </c>
    </row>
    <row r="729" spans="1:13" x14ac:dyDescent="0.25">
      <c r="A729" s="8">
        <v>728</v>
      </c>
      <c r="B729" s="7" t="s">
        <v>2023</v>
      </c>
      <c r="C729" s="7" t="s">
        <v>1230</v>
      </c>
      <c r="D729" s="8" t="s">
        <v>807</v>
      </c>
      <c r="E729" s="7" t="s">
        <v>675</v>
      </c>
      <c r="F729" s="7" t="s">
        <v>1196</v>
      </c>
      <c r="G729" s="9">
        <v>27820</v>
      </c>
      <c r="H729" s="9">
        <v>38347</v>
      </c>
      <c r="I729" s="9"/>
      <c r="J729" s="31">
        <v>97608</v>
      </c>
      <c r="K729" s="8">
        <v>2</v>
      </c>
      <c r="L729" s="28">
        <v>0.04</v>
      </c>
      <c r="M729" s="8">
        <f t="shared" si="16"/>
        <v>61</v>
      </c>
    </row>
    <row r="730" spans="1:13" x14ac:dyDescent="0.25">
      <c r="A730" s="8">
        <v>729</v>
      </c>
      <c r="B730" s="7" t="s">
        <v>2024</v>
      </c>
      <c r="C730" s="7" t="s">
        <v>792</v>
      </c>
      <c r="D730" s="8" t="s">
        <v>807</v>
      </c>
      <c r="E730" s="7" t="s">
        <v>675</v>
      </c>
      <c r="F730" s="7" t="s">
        <v>1196</v>
      </c>
      <c r="G730" s="9">
        <v>30476</v>
      </c>
      <c r="H730" s="9">
        <v>39441</v>
      </c>
      <c r="I730" s="9"/>
      <c r="J730" s="31">
        <v>82632</v>
      </c>
      <c r="K730" s="8">
        <v>2</v>
      </c>
      <c r="L730" s="28">
        <v>0.04</v>
      </c>
      <c r="M730" s="8">
        <f t="shared" si="16"/>
        <v>183</v>
      </c>
    </row>
    <row r="731" spans="1:13" x14ac:dyDescent="0.25">
      <c r="A731" s="8">
        <v>730</v>
      </c>
      <c r="B731" s="7" t="s">
        <v>2025</v>
      </c>
      <c r="C731" s="7" t="s">
        <v>1229</v>
      </c>
      <c r="D731" s="8" t="s">
        <v>807</v>
      </c>
      <c r="E731" s="7" t="s">
        <v>675</v>
      </c>
      <c r="F731" s="7" t="s">
        <v>1197</v>
      </c>
      <c r="G731" s="9">
        <v>29110</v>
      </c>
      <c r="H731" s="9">
        <v>40523</v>
      </c>
      <c r="I731" s="9"/>
      <c r="J731" s="31">
        <v>55884</v>
      </c>
      <c r="K731" s="8">
        <v>4</v>
      </c>
      <c r="L731" s="28">
        <v>0.12</v>
      </c>
      <c r="M731" s="8">
        <f t="shared" si="16"/>
        <v>409</v>
      </c>
    </row>
    <row r="732" spans="1:13" x14ac:dyDescent="0.25">
      <c r="A732" s="8">
        <v>731</v>
      </c>
      <c r="B732" s="7" t="s">
        <v>2026</v>
      </c>
      <c r="C732" s="7" t="s">
        <v>1231</v>
      </c>
      <c r="D732" s="8" t="s">
        <v>807</v>
      </c>
      <c r="E732" s="7" t="s">
        <v>675</v>
      </c>
      <c r="F732" s="7" t="s">
        <v>1196</v>
      </c>
      <c r="G732" s="13">
        <v>26255</v>
      </c>
      <c r="H732" s="13">
        <v>40536</v>
      </c>
      <c r="I732" s="9"/>
      <c r="J732" s="31">
        <v>84876</v>
      </c>
      <c r="K732" s="8">
        <v>1</v>
      </c>
      <c r="L732" s="28">
        <v>0</v>
      </c>
      <c r="M732" s="8">
        <f t="shared" si="16"/>
        <v>168</v>
      </c>
    </row>
    <row r="733" spans="1:13" x14ac:dyDescent="0.25">
      <c r="A733" s="8">
        <v>732</v>
      </c>
      <c r="B733" s="7" t="s">
        <v>2027</v>
      </c>
      <c r="C733" s="7" t="s">
        <v>793</v>
      </c>
      <c r="D733" s="8" t="s">
        <v>807</v>
      </c>
      <c r="E733" s="7" t="s">
        <v>770</v>
      </c>
      <c r="F733" s="7" t="s">
        <v>1196</v>
      </c>
      <c r="G733" s="9">
        <v>29587</v>
      </c>
      <c r="H733" s="9">
        <v>37684</v>
      </c>
      <c r="I733" s="9"/>
      <c r="J733" s="31">
        <v>51360</v>
      </c>
      <c r="K733" s="8">
        <v>5</v>
      </c>
      <c r="L733" s="28">
        <v>0.15</v>
      </c>
      <c r="M733" s="8">
        <f t="shared" si="16"/>
        <v>467</v>
      </c>
    </row>
    <row r="734" spans="1:13" x14ac:dyDescent="0.25">
      <c r="A734" s="8">
        <v>733</v>
      </c>
      <c r="B734" s="7" t="s">
        <v>2028</v>
      </c>
      <c r="C734" s="7" t="s">
        <v>795</v>
      </c>
      <c r="D734" s="8" t="s">
        <v>807</v>
      </c>
      <c r="E734" s="7" t="s">
        <v>770</v>
      </c>
      <c r="F734" s="7" t="s">
        <v>1197</v>
      </c>
      <c r="G734" s="9">
        <v>26484</v>
      </c>
      <c r="H734" s="9">
        <v>36991</v>
      </c>
      <c r="I734" s="9"/>
      <c r="J734" s="31">
        <v>76404</v>
      </c>
      <c r="K734" s="8">
        <v>5</v>
      </c>
      <c r="L734" s="28">
        <v>0.15</v>
      </c>
      <c r="M734" s="8">
        <f t="shared" si="16"/>
        <v>236</v>
      </c>
    </row>
    <row r="735" spans="1:13" x14ac:dyDescent="0.25">
      <c r="A735" s="8">
        <v>734</v>
      </c>
      <c r="B735" s="7" t="s">
        <v>2029</v>
      </c>
      <c r="C735" s="7" t="s">
        <v>1229</v>
      </c>
      <c r="D735" s="8" t="s">
        <v>807</v>
      </c>
      <c r="E735" s="7" t="s">
        <v>770</v>
      </c>
      <c r="F735" s="7" t="s">
        <v>1197</v>
      </c>
      <c r="G735" s="9">
        <v>27961</v>
      </c>
      <c r="H735" s="9">
        <v>40692</v>
      </c>
      <c r="I735" s="9"/>
      <c r="J735" s="31">
        <v>102612</v>
      </c>
      <c r="K735" s="8">
        <v>4</v>
      </c>
      <c r="L735" s="28">
        <v>0.12</v>
      </c>
      <c r="M735" s="8">
        <f t="shared" si="16"/>
        <v>38</v>
      </c>
    </row>
    <row r="736" spans="1:13" x14ac:dyDescent="0.25">
      <c r="A736" s="8">
        <v>735</v>
      </c>
      <c r="B736" s="7" t="s">
        <v>2030</v>
      </c>
      <c r="C736" s="7" t="s">
        <v>796</v>
      </c>
      <c r="D736" s="8" t="s">
        <v>807</v>
      </c>
      <c r="E736" s="7" t="s">
        <v>770</v>
      </c>
      <c r="F736" s="7" t="s">
        <v>1196</v>
      </c>
      <c r="G736" s="9">
        <v>32695</v>
      </c>
      <c r="H736" s="9">
        <v>40719</v>
      </c>
      <c r="I736" s="9"/>
      <c r="J736" s="31">
        <v>79358.399999999994</v>
      </c>
      <c r="K736" s="8">
        <v>4</v>
      </c>
      <c r="L736" s="28">
        <v>0.12</v>
      </c>
      <c r="M736" s="8">
        <f t="shared" si="16"/>
        <v>209</v>
      </c>
    </row>
    <row r="737" spans="1:13" x14ac:dyDescent="0.25">
      <c r="A737" s="8">
        <v>736</v>
      </c>
      <c r="B737" s="7" t="s">
        <v>2031</v>
      </c>
      <c r="C737" s="7" t="s">
        <v>796</v>
      </c>
      <c r="D737" s="8" t="s">
        <v>807</v>
      </c>
      <c r="E737" s="7" t="s">
        <v>770</v>
      </c>
      <c r="F737" s="7" t="s">
        <v>1197</v>
      </c>
      <c r="G737" s="9">
        <v>28140</v>
      </c>
      <c r="H737" s="9">
        <v>37073</v>
      </c>
      <c r="I737" s="9"/>
      <c r="J737" s="31">
        <v>48816</v>
      </c>
      <c r="K737" s="8">
        <v>5</v>
      </c>
      <c r="L737" s="28">
        <v>0.15</v>
      </c>
      <c r="M737" s="8">
        <f t="shared" si="16"/>
        <v>484</v>
      </c>
    </row>
    <row r="738" spans="1:13" x14ac:dyDescent="0.25">
      <c r="A738" s="8">
        <v>737</v>
      </c>
      <c r="B738" s="7" t="s">
        <v>2032</v>
      </c>
      <c r="C738" s="7" t="s">
        <v>796</v>
      </c>
      <c r="D738" s="8" t="s">
        <v>807</v>
      </c>
      <c r="E738" s="7" t="s">
        <v>776</v>
      </c>
      <c r="F738" s="7" t="s">
        <v>1197</v>
      </c>
      <c r="G738" s="9">
        <v>30401</v>
      </c>
      <c r="H738" s="9">
        <v>39116</v>
      </c>
      <c r="I738" s="9"/>
      <c r="J738" s="31">
        <v>72912</v>
      </c>
      <c r="K738" s="8">
        <v>2</v>
      </c>
      <c r="L738" s="28">
        <v>0.04</v>
      </c>
      <c r="M738" s="8">
        <f t="shared" si="16"/>
        <v>282</v>
      </c>
    </row>
    <row r="739" spans="1:13" x14ac:dyDescent="0.25">
      <c r="A739" s="8">
        <v>738</v>
      </c>
      <c r="B739" s="7" t="s">
        <v>2033</v>
      </c>
      <c r="C739" s="7" t="s">
        <v>796</v>
      </c>
      <c r="D739" s="8" t="s">
        <v>807</v>
      </c>
      <c r="E739" s="7" t="s">
        <v>776</v>
      </c>
      <c r="F739" s="7" t="s">
        <v>1197</v>
      </c>
      <c r="G739" s="9">
        <v>23305</v>
      </c>
      <c r="H739" s="9">
        <v>36557</v>
      </c>
      <c r="I739" s="9"/>
      <c r="J739" s="31">
        <v>37500</v>
      </c>
      <c r="K739" s="8">
        <v>2</v>
      </c>
      <c r="L739" s="28">
        <v>0.04</v>
      </c>
      <c r="M739" s="8">
        <f t="shared" si="16"/>
        <v>588</v>
      </c>
    </row>
    <row r="740" spans="1:13" x14ac:dyDescent="0.25">
      <c r="A740" s="8">
        <v>739</v>
      </c>
      <c r="B740" s="7" t="s">
        <v>2034</v>
      </c>
      <c r="C740" s="7" t="s">
        <v>796</v>
      </c>
      <c r="D740" s="8" t="s">
        <v>807</v>
      </c>
      <c r="E740" s="7" t="s">
        <v>776</v>
      </c>
      <c r="F740" s="7" t="s">
        <v>1197</v>
      </c>
      <c r="G740" s="9">
        <v>28071</v>
      </c>
      <c r="H740" s="9">
        <v>39639</v>
      </c>
      <c r="I740" s="9">
        <v>41206</v>
      </c>
      <c r="J740" s="31">
        <v>77664</v>
      </c>
      <c r="K740" s="8">
        <v>5</v>
      </c>
      <c r="L740" s="28">
        <v>0.15</v>
      </c>
      <c r="M740" s="8">
        <f t="shared" si="16"/>
        <v>220</v>
      </c>
    </row>
    <row r="741" spans="1:13" x14ac:dyDescent="0.25">
      <c r="A741" s="8">
        <v>740</v>
      </c>
      <c r="B741" s="7" t="s">
        <v>2035</v>
      </c>
      <c r="C741" s="7" t="s">
        <v>791</v>
      </c>
      <c r="D741" s="8" t="s">
        <v>807</v>
      </c>
      <c r="E741" s="7" t="s">
        <v>776</v>
      </c>
      <c r="F741" s="7" t="s">
        <v>1196</v>
      </c>
      <c r="G741" s="9">
        <v>30079</v>
      </c>
      <c r="H741" s="9">
        <v>40384</v>
      </c>
      <c r="I741" s="9"/>
      <c r="J741" s="31">
        <v>56016</v>
      </c>
      <c r="K741" s="8">
        <v>1</v>
      </c>
      <c r="L741" s="28">
        <v>0</v>
      </c>
      <c r="M741" s="8">
        <f t="shared" si="16"/>
        <v>405</v>
      </c>
    </row>
    <row r="742" spans="1:13" x14ac:dyDescent="0.25">
      <c r="A742" s="8">
        <v>741</v>
      </c>
      <c r="B742" s="7" t="s">
        <v>2036</v>
      </c>
      <c r="C742" s="7" t="s">
        <v>795</v>
      </c>
      <c r="D742" s="8" t="s">
        <v>807</v>
      </c>
      <c r="E742" s="7" t="s">
        <v>776</v>
      </c>
      <c r="F742" s="7" t="s">
        <v>1197</v>
      </c>
      <c r="G742" s="9">
        <v>28758</v>
      </c>
      <c r="H742" s="9">
        <v>40543</v>
      </c>
      <c r="I742" s="9"/>
      <c r="J742" s="31">
        <v>22852.799999999999</v>
      </c>
      <c r="K742" s="8">
        <v>1</v>
      </c>
      <c r="L742" s="28">
        <v>0</v>
      </c>
      <c r="M742" s="8">
        <f t="shared" si="16"/>
        <v>698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O742"/>
  <sheetViews>
    <sheetView zoomScale="90" zoomScaleNormal="90" workbookViewId="0"/>
  </sheetViews>
  <sheetFormatPr defaultRowHeight="15" x14ac:dyDescent="0.25"/>
  <cols>
    <col min="1" max="1" width="8.42578125" bestFit="1" customWidth="1"/>
    <col min="2" max="2" width="19.5703125" bestFit="1" customWidth="1"/>
    <col min="3" max="3" width="16.28515625" bestFit="1" customWidth="1"/>
    <col min="4" max="4" width="28.7109375" bestFit="1" customWidth="1"/>
    <col min="5" max="5" width="27.28515625" bestFit="1" customWidth="1"/>
    <col min="6" max="6" width="7.7109375" bestFit="1" customWidth="1"/>
    <col min="7" max="7" width="10.140625" bestFit="1" customWidth="1"/>
    <col min="8" max="8" width="10.5703125" bestFit="1" customWidth="1"/>
    <col min="9" max="9" width="10.140625" bestFit="1" customWidth="1"/>
    <col min="10" max="10" width="12.28515625" bestFit="1" customWidth="1"/>
    <col min="11" max="11" width="10" bestFit="1" customWidth="1"/>
    <col min="12" max="12" width="5.85546875" bestFit="1" customWidth="1"/>
    <col min="13" max="13" width="11.140625" bestFit="1" customWidth="1"/>
    <col min="14" max="14" width="10.5703125" bestFit="1" customWidth="1"/>
    <col min="15" max="15" width="13.140625" bestFit="1" customWidth="1"/>
  </cols>
  <sheetData>
    <row r="1" spans="1:15" x14ac:dyDescent="0.25">
      <c r="A1" s="21" t="s">
        <v>781</v>
      </c>
      <c r="B1" s="20" t="s">
        <v>0</v>
      </c>
      <c r="C1" s="20" t="s">
        <v>1227</v>
      </c>
      <c r="D1" s="21" t="s">
        <v>1</v>
      </c>
      <c r="E1" s="22" t="s">
        <v>797</v>
      </c>
      <c r="F1" s="22" t="s">
        <v>816</v>
      </c>
      <c r="G1" s="22" t="s">
        <v>1198</v>
      </c>
      <c r="H1" s="23" t="s">
        <v>3</v>
      </c>
      <c r="I1" s="23" t="s">
        <v>782</v>
      </c>
      <c r="J1" s="30" t="s">
        <v>1225</v>
      </c>
      <c r="K1" s="24" t="s">
        <v>8</v>
      </c>
      <c r="L1" s="27" t="s">
        <v>1234</v>
      </c>
      <c r="M1" s="44" t="s">
        <v>1250</v>
      </c>
      <c r="N1" s="44" t="s">
        <v>1195</v>
      </c>
      <c r="O1" s="44" t="s">
        <v>1251</v>
      </c>
    </row>
    <row r="2" spans="1:15" x14ac:dyDescent="0.25">
      <c r="A2" s="8">
        <v>1</v>
      </c>
      <c r="B2" s="7" t="s">
        <v>1296</v>
      </c>
      <c r="C2" s="7" t="s">
        <v>794</v>
      </c>
      <c r="D2" s="8" t="s">
        <v>799</v>
      </c>
      <c r="E2" s="7" t="s">
        <v>11</v>
      </c>
      <c r="F2" s="7" t="s">
        <v>1197</v>
      </c>
      <c r="G2" s="9">
        <v>27856</v>
      </c>
      <c r="H2" s="9">
        <v>36171</v>
      </c>
      <c r="I2" s="9">
        <v>40618</v>
      </c>
      <c r="J2" s="31">
        <v>65460</v>
      </c>
      <c r="K2" s="8" t="s">
        <v>1233</v>
      </c>
      <c r="L2" s="28">
        <v>0</v>
      </c>
      <c r="M2" s="25" t="str">
        <f>LEFT(B2,(LEN(B2)-FIND(",",B2,1))-1)</f>
        <v>Brantl</v>
      </c>
      <c r="N2" s="25" t="str">
        <f>RIGHT(B2,(LEN(B2)-FIND(",",B2,1))-1)</f>
        <v>Stella</v>
      </c>
      <c r="O2" t="str">
        <f>MID(B2,1,FIND(",",B2,1))</f>
        <v>Brantley,</v>
      </c>
    </row>
    <row r="3" spans="1:15" x14ac:dyDescent="0.25">
      <c r="A3" s="8">
        <v>2</v>
      </c>
      <c r="B3" s="7" t="s">
        <v>1297</v>
      </c>
      <c r="C3" s="7" t="s">
        <v>1231</v>
      </c>
      <c r="D3" s="8" t="s">
        <v>799</v>
      </c>
      <c r="E3" s="7" t="s">
        <v>11</v>
      </c>
      <c r="F3" s="7" t="s">
        <v>1196</v>
      </c>
      <c r="G3" s="9">
        <v>25802</v>
      </c>
      <c r="H3" s="9">
        <v>40595</v>
      </c>
      <c r="I3" s="9"/>
      <c r="J3" s="31">
        <v>32154</v>
      </c>
      <c r="K3" s="8">
        <v>4</v>
      </c>
      <c r="L3" s="28">
        <v>0.12</v>
      </c>
      <c r="M3" s="25" t="str">
        <f t="shared" ref="M3:M66" si="0">LEFT(B3,(LEN(B3)-FIND(",",B3,1))-1)</f>
        <v>Will</v>
      </c>
      <c r="N3" s="25" t="str">
        <f t="shared" ref="N3:N66" si="1">RIGHT(B3,(LEN(B3)-FIND(",",B3,1))-1)</f>
        <v>John</v>
      </c>
      <c r="O3" t="str">
        <f t="shared" ref="O3:O66" si="2">MID(B3,1,FIND(",",B3,1))</f>
        <v>William,</v>
      </c>
    </row>
    <row r="4" spans="1:15" x14ac:dyDescent="0.25">
      <c r="A4" s="8">
        <v>3</v>
      </c>
      <c r="B4" s="7" t="s">
        <v>1298</v>
      </c>
      <c r="C4" s="7" t="s">
        <v>792</v>
      </c>
      <c r="D4" s="8" t="s">
        <v>799</v>
      </c>
      <c r="E4" s="7" t="s">
        <v>11</v>
      </c>
      <c r="F4" s="7" t="s">
        <v>1196</v>
      </c>
      <c r="G4" s="9">
        <v>26709</v>
      </c>
      <c r="H4" s="9">
        <v>39147</v>
      </c>
      <c r="I4" s="9">
        <v>39538</v>
      </c>
      <c r="J4" s="31">
        <v>51048</v>
      </c>
      <c r="K4" s="8">
        <v>5</v>
      </c>
      <c r="L4" s="28">
        <v>0.15</v>
      </c>
      <c r="M4" s="25" t="str">
        <f t="shared" si="0"/>
        <v>Charl</v>
      </c>
      <c r="N4" s="25" t="str">
        <f t="shared" si="1"/>
        <v>James</v>
      </c>
      <c r="O4" t="str">
        <f t="shared" si="2"/>
        <v>Charles,</v>
      </c>
    </row>
    <row r="5" spans="1:15" x14ac:dyDescent="0.25">
      <c r="A5" s="8">
        <v>4</v>
      </c>
      <c r="B5" s="7" t="s">
        <v>1299</v>
      </c>
      <c r="C5" s="7" t="s">
        <v>796</v>
      </c>
      <c r="D5" s="8" t="s">
        <v>799</v>
      </c>
      <c r="E5" s="7" t="s">
        <v>11</v>
      </c>
      <c r="F5" s="7" t="s">
        <v>1196</v>
      </c>
      <c r="G5" s="9">
        <v>27031</v>
      </c>
      <c r="H5" s="9">
        <v>41151</v>
      </c>
      <c r="I5" s="9">
        <v>41164</v>
      </c>
      <c r="J5" s="31">
        <v>42816</v>
      </c>
      <c r="K5" s="8" t="s">
        <v>1233</v>
      </c>
      <c r="L5" s="28">
        <v>0</v>
      </c>
      <c r="M5" s="25" t="str">
        <f t="shared" si="0"/>
        <v>Frank,</v>
      </c>
      <c r="N5" s="25" t="str">
        <f t="shared" si="1"/>
        <v>George</v>
      </c>
      <c r="O5" t="str">
        <f t="shared" si="2"/>
        <v>Frank,</v>
      </c>
    </row>
    <row r="6" spans="1:15" x14ac:dyDescent="0.25">
      <c r="A6" s="8">
        <v>5</v>
      </c>
      <c r="B6" s="7" t="s">
        <v>1300</v>
      </c>
      <c r="C6" s="7" t="s">
        <v>795</v>
      </c>
      <c r="D6" s="8" t="s">
        <v>799</v>
      </c>
      <c r="E6" s="7" t="s">
        <v>11</v>
      </c>
      <c r="F6" s="7" t="s">
        <v>1196</v>
      </c>
      <c r="G6" s="9">
        <v>27996</v>
      </c>
      <c r="H6" s="9">
        <v>39447</v>
      </c>
      <c r="I6" s="9"/>
      <c r="J6" s="31">
        <v>87396</v>
      </c>
      <c r="K6" s="8">
        <v>4</v>
      </c>
      <c r="L6" s="28">
        <v>0.12</v>
      </c>
      <c r="M6" s="25" t="str">
        <f t="shared" si="0"/>
        <v>Thomas</v>
      </c>
      <c r="N6" s="25" t="str">
        <f t="shared" si="1"/>
        <v>Joseph</v>
      </c>
      <c r="O6" t="str">
        <f t="shared" si="2"/>
        <v>Thomas,</v>
      </c>
    </row>
    <row r="7" spans="1:15" x14ac:dyDescent="0.25">
      <c r="A7" s="8">
        <v>6</v>
      </c>
      <c r="B7" s="7" t="s">
        <v>1301</v>
      </c>
      <c r="C7" s="7" t="s">
        <v>796</v>
      </c>
      <c r="D7" s="8" t="s">
        <v>159</v>
      </c>
      <c r="E7" s="7" t="s">
        <v>23</v>
      </c>
      <c r="F7" s="7" t="s">
        <v>1196</v>
      </c>
      <c r="G7" s="9">
        <v>28340</v>
      </c>
      <c r="H7" s="9">
        <v>38751</v>
      </c>
      <c r="I7" s="9">
        <v>40218</v>
      </c>
      <c r="J7" s="31">
        <v>72996</v>
      </c>
      <c r="K7" s="8">
        <v>2</v>
      </c>
      <c r="L7" s="28">
        <v>0.04</v>
      </c>
      <c r="M7" s="25" t="str">
        <f t="shared" si="0"/>
        <v>Rober</v>
      </c>
      <c r="N7" s="25" t="str">
        <f t="shared" si="1"/>
        <v>Henry</v>
      </c>
      <c r="O7" t="str">
        <f t="shared" si="2"/>
        <v>Robert,</v>
      </c>
    </row>
    <row r="8" spans="1:15" x14ac:dyDescent="0.25">
      <c r="A8" s="8">
        <v>7</v>
      </c>
      <c r="B8" s="7" t="s">
        <v>1302</v>
      </c>
      <c r="C8" s="7" t="s">
        <v>796</v>
      </c>
      <c r="D8" s="8" t="s">
        <v>159</v>
      </c>
      <c r="E8" s="7" t="s">
        <v>23</v>
      </c>
      <c r="F8" s="7" t="s">
        <v>1196</v>
      </c>
      <c r="G8" s="9">
        <v>27155</v>
      </c>
      <c r="H8" s="9">
        <v>38715</v>
      </c>
      <c r="I8" s="9">
        <v>38715</v>
      </c>
      <c r="J8" s="31">
        <v>18288</v>
      </c>
      <c r="K8" s="8">
        <v>1</v>
      </c>
      <c r="L8" s="28">
        <v>0</v>
      </c>
      <c r="M8" s="25" t="str">
        <f t="shared" si="0"/>
        <v>Harry,</v>
      </c>
      <c r="N8" s="25" t="str">
        <f t="shared" si="1"/>
        <v>Edward</v>
      </c>
      <c r="O8" t="str">
        <f t="shared" si="2"/>
        <v>Harry,</v>
      </c>
    </row>
    <row r="9" spans="1:15" x14ac:dyDescent="0.25">
      <c r="A9" s="8">
        <v>8</v>
      </c>
      <c r="B9" s="7" t="s">
        <v>1303</v>
      </c>
      <c r="C9" s="7" t="s">
        <v>794</v>
      </c>
      <c r="D9" s="8" t="s">
        <v>159</v>
      </c>
      <c r="E9" s="7" t="s">
        <v>23</v>
      </c>
      <c r="F9" s="7" t="s">
        <v>1196</v>
      </c>
      <c r="G9" s="9">
        <v>28848</v>
      </c>
      <c r="H9" s="9">
        <v>39189</v>
      </c>
      <c r="I9" s="9">
        <v>41038</v>
      </c>
      <c r="J9" s="31">
        <v>79896</v>
      </c>
      <c r="K9" s="8">
        <v>5</v>
      </c>
      <c r="L9" s="28">
        <v>0.15</v>
      </c>
      <c r="M9" s="25" t="str">
        <f t="shared" si="0"/>
        <v>Arthur</v>
      </c>
      <c r="N9" s="25" t="str">
        <f t="shared" si="1"/>
        <v>Walter</v>
      </c>
      <c r="O9" t="str">
        <f t="shared" si="2"/>
        <v>Arthur,</v>
      </c>
    </row>
    <row r="10" spans="1:15" x14ac:dyDescent="0.25">
      <c r="A10" s="8">
        <v>9</v>
      </c>
      <c r="B10" s="7" t="s">
        <v>1304</v>
      </c>
      <c r="C10" s="7" t="s">
        <v>796</v>
      </c>
      <c r="D10" s="8" t="s">
        <v>159</v>
      </c>
      <c r="E10" s="7" t="s">
        <v>23</v>
      </c>
      <c r="F10" s="7" t="s">
        <v>1196</v>
      </c>
      <c r="G10" s="9">
        <v>29559</v>
      </c>
      <c r="H10" s="9">
        <v>36260</v>
      </c>
      <c r="I10" s="9">
        <v>37192</v>
      </c>
      <c r="J10" s="31">
        <v>90180</v>
      </c>
      <c r="K10" s="8">
        <v>1</v>
      </c>
      <c r="L10" s="28">
        <v>0</v>
      </c>
      <c r="M10" s="25" t="str">
        <f t="shared" si="0"/>
        <v>Albe</v>
      </c>
      <c r="N10" s="25" t="str">
        <f t="shared" si="1"/>
        <v>Fred</v>
      </c>
      <c r="O10" t="str">
        <f t="shared" si="2"/>
        <v>Albert,</v>
      </c>
    </row>
    <row r="11" spans="1:15" x14ac:dyDescent="0.25">
      <c r="A11" s="8">
        <v>10</v>
      </c>
      <c r="B11" s="7" t="s">
        <v>1305</v>
      </c>
      <c r="C11" s="7" t="s">
        <v>796</v>
      </c>
      <c r="D11" s="8" t="s">
        <v>159</v>
      </c>
      <c r="E11" s="7" t="s">
        <v>23</v>
      </c>
      <c r="F11" s="7" t="s">
        <v>1196</v>
      </c>
      <c r="G11" s="9">
        <v>25110</v>
      </c>
      <c r="H11" s="9">
        <v>37404</v>
      </c>
      <c r="I11" s="9">
        <v>41070</v>
      </c>
      <c r="J11" s="31">
        <v>36936</v>
      </c>
      <c r="K11" s="8">
        <v>4</v>
      </c>
      <c r="L11" s="28">
        <v>0.12</v>
      </c>
      <c r="M11" s="25" t="str">
        <f t="shared" si="0"/>
        <v>David,</v>
      </c>
      <c r="N11" s="25" t="str">
        <f t="shared" si="1"/>
        <v>Samuel</v>
      </c>
      <c r="O11" t="str">
        <f t="shared" si="2"/>
        <v>David,</v>
      </c>
    </row>
    <row r="12" spans="1:15" x14ac:dyDescent="0.25">
      <c r="A12" s="8">
        <v>11</v>
      </c>
      <c r="B12" s="7" t="s">
        <v>1306</v>
      </c>
      <c r="C12" s="7" t="s">
        <v>796</v>
      </c>
      <c r="D12" s="8" t="s">
        <v>159</v>
      </c>
      <c r="E12" s="7" t="s">
        <v>23</v>
      </c>
      <c r="F12" s="7" t="s">
        <v>1196</v>
      </c>
      <c r="G12" s="9">
        <v>25850</v>
      </c>
      <c r="H12" s="9">
        <v>37782</v>
      </c>
      <c r="I12" s="9">
        <v>38726</v>
      </c>
      <c r="J12" s="31">
        <v>21282</v>
      </c>
      <c r="K12" s="8">
        <v>3</v>
      </c>
      <c r="L12" s="28">
        <v>0.08</v>
      </c>
      <c r="M12" s="25" t="str">
        <f t="shared" si="0"/>
        <v xml:space="preserve">Joe, </v>
      </c>
      <c r="N12" s="25" t="str">
        <f t="shared" si="1"/>
        <v>Louis</v>
      </c>
      <c r="O12" t="str">
        <f t="shared" si="2"/>
        <v>Joe,</v>
      </c>
    </row>
    <row r="13" spans="1:15" x14ac:dyDescent="0.25">
      <c r="A13" s="8">
        <v>12</v>
      </c>
      <c r="B13" s="7" t="s">
        <v>1307</v>
      </c>
      <c r="C13" s="7" t="s">
        <v>796</v>
      </c>
      <c r="D13" s="8" t="s">
        <v>159</v>
      </c>
      <c r="E13" s="7" t="s">
        <v>23</v>
      </c>
      <c r="F13" s="7" t="s">
        <v>1196</v>
      </c>
      <c r="G13" s="9">
        <v>23552</v>
      </c>
      <c r="H13" s="9">
        <v>38142</v>
      </c>
      <c r="I13" s="9">
        <v>38142</v>
      </c>
      <c r="J13" s="31">
        <v>59220</v>
      </c>
      <c r="K13" s="8">
        <v>4</v>
      </c>
      <c r="L13" s="28">
        <v>0.12</v>
      </c>
      <c r="M13" s="25" t="str">
        <f t="shared" si="0"/>
        <v>Clarenc</v>
      </c>
      <c r="N13" s="25" t="str">
        <f t="shared" si="1"/>
        <v>Charlie</v>
      </c>
      <c r="O13" t="str">
        <f t="shared" si="2"/>
        <v>Clarence,</v>
      </c>
    </row>
    <row r="14" spans="1:15" x14ac:dyDescent="0.25">
      <c r="A14" s="8">
        <v>13</v>
      </c>
      <c r="B14" s="7" t="s">
        <v>1308</v>
      </c>
      <c r="C14" s="7" t="s">
        <v>796</v>
      </c>
      <c r="D14" s="8" t="s">
        <v>159</v>
      </c>
      <c r="E14" s="7" t="s">
        <v>23</v>
      </c>
      <c r="F14" s="7" t="s">
        <v>1196</v>
      </c>
      <c r="G14" s="9">
        <v>32621</v>
      </c>
      <c r="H14" s="9">
        <v>40779</v>
      </c>
      <c r="I14" s="9"/>
      <c r="J14" s="31">
        <v>36534</v>
      </c>
      <c r="K14" s="8">
        <v>1</v>
      </c>
      <c r="L14" s="28">
        <v>0</v>
      </c>
      <c r="M14" s="25" t="str">
        <f t="shared" si="0"/>
        <v>Andrew,</v>
      </c>
      <c r="N14" s="25" t="str">
        <f t="shared" si="1"/>
        <v>Richard</v>
      </c>
      <c r="O14" t="str">
        <f t="shared" si="2"/>
        <v>Andrew,</v>
      </c>
    </row>
    <row r="15" spans="1:15" x14ac:dyDescent="0.25">
      <c r="A15" s="8">
        <v>14</v>
      </c>
      <c r="B15" s="7" t="s">
        <v>1309</v>
      </c>
      <c r="C15" s="7" t="s">
        <v>794</v>
      </c>
      <c r="D15" s="8" t="s">
        <v>159</v>
      </c>
      <c r="E15" s="7" t="s">
        <v>23</v>
      </c>
      <c r="F15" s="7" t="s">
        <v>1197</v>
      </c>
      <c r="G15" s="9">
        <v>31025</v>
      </c>
      <c r="H15" s="9">
        <v>41136</v>
      </c>
      <c r="I15" s="9">
        <v>41254</v>
      </c>
      <c r="J15" s="31">
        <v>95712</v>
      </c>
      <c r="K15" s="8">
        <v>5</v>
      </c>
      <c r="L15" s="28">
        <v>0.15</v>
      </c>
      <c r="M15" s="25" t="str">
        <f t="shared" si="0"/>
        <v xml:space="preserve">Nico, </v>
      </c>
      <c r="N15" s="25" t="str">
        <f t="shared" si="1"/>
        <v>Sallie</v>
      </c>
      <c r="O15" t="str">
        <f t="shared" si="2"/>
        <v>Nico,</v>
      </c>
    </row>
    <row r="16" spans="1:15" x14ac:dyDescent="0.25">
      <c r="A16" s="8">
        <v>15</v>
      </c>
      <c r="B16" s="7" t="s">
        <v>1310</v>
      </c>
      <c r="C16" s="7" t="s">
        <v>796</v>
      </c>
      <c r="D16" s="8" t="s">
        <v>159</v>
      </c>
      <c r="E16" s="7" t="s">
        <v>23</v>
      </c>
      <c r="F16" s="7" t="s">
        <v>1196</v>
      </c>
      <c r="G16" s="9">
        <v>26335</v>
      </c>
      <c r="H16" s="9">
        <v>36764</v>
      </c>
      <c r="I16" s="9">
        <v>38369</v>
      </c>
      <c r="J16" s="31">
        <v>89808</v>
      </c>
      <c r="K16" s="8">
        <v>4</v>
      </c>
      <c r="L16" s="28">
        <v>0.12</v>
      </c>
      <c r="M16" s="25" t="str">
        <f t="shared" si="0"/>
        <v>Ernest</v>
      </c>
      <c r="N16" s="25" t="str">
        <f t="shared" si="1"/>
        <v>Daniel</v>
      </c>
      <c r="O16" t="str">
        <f t="shared" si="2"/>
        <v>Ernest,</v>
      </c>
    </row>
    <row r="17" spans="1:15" x14ac:dyDescent="0.25">
      <c r="A17" s="8">
        <v>16</v>
      </c>
      <c r="B17" s="7" t="s">
        <v>1311</v>
      </c>
      <c r="C17" s="7" t="s">
        <v>796</v>
      </c>
      <c r="D17" s="8" t="s">
        <v>159</v>
      </c>
      <c r="E17" s="7" t="s">
        <v>23</v>
      </c>
      <c r="F17" s="7" t="s">
        <v>1196</v>
      </c>
      <c r="G17" s="9">
        <v>28649</v>
      </c>
      <c r="H17" s="9">
        <v>40787</v>
      </c>
      <c r="I17" s="9">
        <v>41020</v>
      </c>
      <c r="J17" s="31">
        <v>34884</v>
      </c>
      <c r="K17" s="8">
        <v>3</v>
      </c>
      <c r="L17" s="28">
        <v>0.08</v>
      </c>
      <c r="M17" s="25" t="str">
        <f t="shared" si="0"/>
        <v>Jess</v>
      </c>
      <c r="N17" s="25" t="str">
        <f t="shared" si="1"/>
        <v>Will</v>
      </c>
      <c r="O17" t="str">
        <f t="shared" si="2"/>
        <v>Jesse,</v>
      </c>
    </row>
    <row r="18" spans="1:15" x14ac:dyDescent="0.25">
      <c r="A18" s="8">
        <v>17</v>
      </c>
      <c r="B18" s="7" t="s">
        <v>1312</v>
      </c>
      <c r="C18" s="7" t="s">
        <v>796</v>
      </c>
      <c r="D18" s="8" t="s">
        <v>159</v>
      </c>
      <c r="E18" s="7" t="s">
        <v>23</v>
      </c>
      <c r="F18" s="7" t="s">
        <v>1196</v>
      </c>
      <c r="G18" s="9">
        <v>29476</v>
      </c>
      <c r="H18" s="9">
        <v>36777</v>
      </c>
      <c r="I18" s="9">
        <v>38870</v>
      </c>
      <c r="J18" s="31">
        <v>92028</v>
      </c>
      <c r="K18" s="8">
        <v>3</v>
      </c>
      <c r="L18" s="28">
        <v>0.08</v>
      </c>
      <c r="M18" s="25" t="str">
        <f t="shared" si="0"/>
        <v>Lewis</v>
      </c>
      <c r="N18" s="25" t="str">
        <f t="shared" si="1"/>
        <v>Oscar</v>
      </c>
      <c r="O18" t="str">
        <f t="shared" si="2"/>
        <v>Lewis,</v>
      </c>
    </row>
    <row r="19" spans="1:15" x14ac:dyDescent="0.25">
      <c r="A19" s="8">
        <v>18</v>
      </c>
      <c r="B19" s="7" t="s">
        <v>1313</v>
      </c>
      <c r="C19" s="7" t="s">
        <v>794</v>
      </c>
      <c r="D19" s="8" t="s">
        <v>159</v>
      </c>
      <c r="E19" s="7" t="s">
        <v>23</v>
      </c>
      <c r="F19" s="7" t="s">
        <v>1197</v>
      </c>
      <c r="G19" s="9">
        <v>27946</v>
      </c>
      <c r="H19" s="9">
        <v>39704</v>
      </c>
      <c r="I19" s="9">
        <v>40948</v>
      </c>
      <c r="J19" s="31">
        <v>69948</v>
      </c>
      <c r="K19" s="8">
        <v>5</v>
      </c>
      <c r="L19" s="28">
        <v>0.15</v>
      </c>
      <c r="M19" s="25" t="str">
        <f t="shared" si="0"/>
        <v xml:space="preserve">Kade, </v>
      </c>
      <c r="N19" s="25" t="str">
        <f t="shared" si="1"/>
        <v>Nettie</v>
      </c>
      <c r="O19" t="str">
        <f t="shared" si="2"/>
        <v>Kade,</v>
      </c>
    </row>
    <row r="20" spans="1:15" x14ac:dyDescent="0.25">
      <c r="A20" s="8">
        <v>19</v>
      </c>
      <c r="B20" s="7" t="s">
        <v>1314</v>
      </c>
      <c r="C20" s="7" t="s">
        <v>796</v>
      </c>
      <c r="D20" s="8" t="s">
        <v>159</v>
      </c>
      <c r="E20" s="7" t="s">
        <v>23</v>
      </c>
      <c r="F20" s="7" t="s">
        <v>1197</v>
      </c>
      <c r="G20" s="9">
        <v>31393</v>
      </c>
      <c r="H20" s="9">
        <v>39029</v>
      </c>
      <c r="I20" s="9">
        <v>41121</v>
      </c>
      <c r="J20" s="31">
        <v>102360</v>
      </c>
      <c r="K20" s="8">
        <v>2</v>
      </c>
      <c r="L20" s="28">
        <v>0.04</v>
      </c>
      <c r="M20" s="25" t="str">
        <f t="shared" si="0"/>
        <v>Alex</v>
      </c>
      <c r="N20" s="25" t="str">
        <f t="shared" si="1"/>
        <v>Etta</v>
      </c>
      <c r="O20" t="str">
        <f t="shared" si="2"/>
        <v>Alexandre,</v>
      </c>
    </row>
    <row r="21" spans="1:15" x14ac:dyDescent="0.25">
      <c r="A21" s="8">
        <v>20</v>
      </c>
      <c r="B21" s="7" t="s">
        <v>1315</v>
      </c>
      <c r="C21" s="7" t="s">
        <v>796</v>
      </c>
      <c r="D21" s="8" t="s">
        <v>159</v>
      </c>
      <c r="E21" s="7" t="s">
        <v>23</v>
      </c>
      <c r="F21" s="7" t="s">
        <v>1196</v>
      </c>
      <c r="G21" s="9">
        <v>28050</v>
      </c>
      <c r="H21" s="9">
        <v>40126</v>
      </c>
      <c r="I21" s="9"/>
      <c r="J21" s="31">
        <v>12763.2</v>
      </c>
      <c r="K21" s="8">
        <v>4</v>
      </c>
      <c r="L21" s="28">
        <v>0.12</v>
      </c>
      <c r="M21" s="25" t="str">
        <f t="shared" si="0"/>
        <v>Benja</v>
      </c>
      <c r="N21" s="25" t="str">
        <f t="shared" si="1"/>
        <v>Peter</v>
      </c>
      <c r="O21" t="str">
        <f t="shared" si="2"/>
        <v>Benjamin,</v>
      </c>
    </row>
    <row r="22" spans="1:15" x14ac:dyDescent="0.25">
      <c r="A22" s="8">
        <v>21</v>
      </c>
      <c r="B22" s="7" t="s">
        <v>1316</v>
      </c>
      <c r="C22" s="7" t="s">
        <v>794</v>
      </c>
      <c r="D22" s="8" t="s">
        <v>159</v>
      </c>
      <c r="E22" s="7" t="s">
        <v>23</v>
      </c>
      <c r="F22" s="7" t="s">
        <v>1197</v>
      </c>
      <c r="G22" s="9">
        <v>26043</v>
      </c>
      <c r="H22" s="9">
        <v>36143</v>
      </c>
      <c r="I22" s="9">
        <v>41014</v>
      </c>
      <c r="J22" s="31">
        <v>86508</v>
      </c>
      <c r="K22" s="8">
        <v>5</v>
      </c>
      <c r="L22" s="28">
        <v>0.15</v>
      </c>
      <c r="M22" s="25" t="str">
        <f t="shared" si="0"/>
        <v>Christo</v>
      </c>
      <c r="N22" s="25" t="str">
        <f t="shared" si="1"/>
        <v>Harriet</v>
      </c>
      <c r="O22" t="str">
        <f t="shared" si="2"/>
        <v>Christop,</v>
      </c>
    </row>
    <row r="23" spans="1:15" x14ac:dyDescent="0.25">
      <c r="A23" s="8">
        <v>22</v>
      </c>
      <c r="B23" s="7" t="s">
        <v>1317</v>
      </c>
      <c r="C23" s="7" t="s">
        <v>796</v>
      </c>
      <c r="D23" s="8" t="s">
        <v>159</v>
      </c>
      <c r="E23" s="7" t="s">
        <v>23</v>
      </c>
      <c r="F23" s="7" t="s">
        <v>1196</v>
      </c>
      <c r="G23" s="9">
        <v>29188</v>
      </c>
      <c r="H23" s="9">
        <v>39069</v>
      </c>
      <c r="I23" s="9">
        <v>39448</v>
      </c>
      <c r="J23" s="31">
        <v>45204</v>
      </c>
      <c r="K23" s="8">
        <v>3</v>
      </c>
      <c r="L23" s="28">
        <v>0.08</v>
      </c>
      <c r="M23" s="25" t="str">
        <f t="shared" si="0"/>
        <v>Willie, F</v>
      </c>
      <c r="N23" s="25" t="str">
        <f t="shared" si="1"/>
        <v>Frederick</v>
      </c>
      <c r="O23" t="str">
        <f t="shared" si="2"/>
        <v>Willie,</v>
      </c>
    </row>
    <row r="24" spans="1:15" x14ac:dyDescent="0.25">
      <c r="A24" s="8">
        <v>23</v>
      </c>
      <c r="B24" s="7" t="s">
        <v>1318</v>
      </c>
      <c r="C24" s="7" t="s">
        <v>795</v>
      </c>
      <c r="D24" s="8" t="s">
        <v>800</v>
      </c>
      <c r="E24" s="7" t="s">
        <v>45</v>
      </c>
      <c r="F24" s="7" t="s">
        <v>1197</v>
      </c>
      <c r="G24" s="9">
        <v>30780</v>
      </c>
      <c r="H24" s="9">
        <v>38746</v>
      </c>
      <c r="I24" s="9">
        <v>40674</v>
      </c>
      <c r="J24" s="31">
        <v>59232</v>
      </c>
      <c r="K24" s="8">
        <v>2</v>
      </c>
      <c r="L24" s="28">
        <v>0.04</v>
      </c>
      <c r="M24" s="25" t="str">
        <f t="shared" si="0"/>
        <v>Infan</v>
      </c>
      <c r="N24" s="25" t="str">
        <f t="shared" si="1"/>
        <v>Sadie</v>
      </c>
      <c r="O24" t="str">
        <f t="shared" si="2"/>
        <v>Infant,</v>
      </c>
    </row>
    <row r="25" spans="1:15" x14ac:dyDescent="0.25">
      <c r="A25" s="8">
        <v>24</v>
      </c>
      <c r="B25" s="7" t="s">
        <v>1319</v>
      </c>
      <c r="C25" s="7" t="s">
        <v>794</v>
      </c>
      <c r="D25" s="8" t="s">
        <v>800</v>
      </c>
      <c r="E25" s="7" t="s">
        <v>45</v>
      </c>
      <c r="F25" s="7" t="s">
        <v>1196</v>
      </c>
      <c r="G25" s="9">
        <v>27839</v>
      </c>
      <c r="H25" s="9">
        <v>36893</v>
      </c>
      <c r="I25" s="9">
        <v>40422</v>
      </c>
      <c r="J25" s="31">
        <v>40368</v>
      </c>
      <c r="K25" s="8">
        <v>3</v>
      </c>
      <c r="L25" s="28">
        <v>0.08</v>
      </c>
      <c r="M25" s="25" t="str">
        <f t="shared" si="0"/>
        <v>Sam, A</v>
      </c>
      <c r="N25" s="25" t="str">
        <f t="shared" si="1"/>
        <v>Alfred</v>
      </c>
      <c r="O25" t="str">
        <f t="shared" si="2"/>
        <v>Sam,</v>
      </c>
    </row>
    <row r="26" spans="1:15" x14ac:dyDescent="0.25">
      <c r="A26" s="8">
        <v>25</v>
      </c>
      <c r="B26" s="7" t="s">
        <v>1320</v>
      </c>
      <c r="C26" s="7" t="s">
        <v>1228</v>
      </c>
      <c r="D26" s="8" t="s">
        <v>800</v>
      </c>
      <c r="E26" s="7" t="s">
        <v>45</v>
      </c>
      <c r="F26" s="7" t="s">
        <v>1196</v>
      </c>
      <c r="G26" s="9">
        <v>28387</v>
      </c>
      <c r="H26" s="9">
        <v>36214</v>
      </c>
      <c r="I26" s="9">
        <v>40442</v>
      </c>
      <c r="J26" s="31">
        <v>57420</v>
      </c>
      <c r="K26" s="8" t="s">
        <v>1233</v>
      </c>
      <c r="L26" s="28">
        <v>0</v>
      </c>
      <c r="M26" s="25" t="str">
        <f t="shared" si="0"/>
        <v>Her</v>
      </c>
      <c r="N26" s="25" t="str">
        <f t="shared" si="1"/>
        <v>Roy</v>
      </c>
      <c r="O26" t="str">
        <f t="shared" si="2"/>
        <v>Herbert,</v>
      </c>
    </row>
    <row r="27" spans="1:15" x14ac:dyDescent="0.25">
      <c r="A27" s="8">
        <v>26</v>
      </c>
      <c r="B27" s="7" t="s">
        <v>1321</v>
      </c>
      <c r="C27" s="7" t="s">
        <v>792</v>
      </c>
      <c r="D27" s="8" t="s">
        <v>800</v>
      </c>
      <c r="E27" s="7" t="s">
        <v>45</v>
      </c>
      <c r="F27" s="7" t="s">
        <v>1196</v>
      </c>
      <c r="G27" s="9">
        <v>27531</v>
      </c>
      <c r="H27" s="9">
        <v>38051</v>
      </c>
      <c r="I27" s="9">
        <v>38101</v>
      </c>
      <c r="J27" s="31">
        <v>36420</v>
      </c>
      <c r="K27" s="8" t="s">
        <v>1233</v>
      </c>
      <c r="L27" s="28">
        <v>0</v>
      </c>
      <c r="M27" s="25" t="str">
        <f t="shared" si="0"/>
        <v xml:space="preserve">Tom, </v>
      </c>
      <c r="N27" s="25" t="str">
        <f t="shared" si="1"/>
        <v>Jacob</v>
      </c>
      <c r="O27" t="str">
        <f t="shared" si="2"/>
        <v>Tom,</v>
      </c>
    </row>
    <row r="28" spans="1:15" x14ac:dyDescent="0.25">
      <c r="A28" s="8">
        <v>27</v>
      </c>
      <c r="B28" s="7" t="s">
        <v>1322</v>
      </c>
      <c r="C28" s="7" t="s">
        <v>1228</v>
      </c>
      <c r="D28" s="8" t="s">
        <v>800</v>
      </c>
      <c r="E28" s="7" t="s">
        <v>45</v>
      </c>
      <c r="F28" s="7" t="s">
        <v>1197</v>
      </c>
      <c r="G28" s="9">
        <v>29115</v>
      </c>
      <c r="H28" s="9">
        <v>36619</v>
      </c>
      <c r="I28" s="9">
        <v>41171</v>
      </c>
      <c r="J28" s="31">
        <v>67728</v>
      </c>
      <c r="K28" s="8" t="s">
        <v>1233</v>
      </c>
      <c r="L28" s="28">
        <v>0</v>
      </c>
      <c r="M28" s="25" t="str">
        <f t="shared" si="0"/>
        <v>Alexa</v>
      </c>
      <c r="N28" s="25" t="str">
        <f t="shared" si="1"/>
        <v>Katie</v>
      </c>
      <c r="O28" t="str">
        <f t="shared" si="2"/>
        <v>Alexande,</v>
      </c>
    </row>
    <row r="29" spans="1:15" x14ac:dyDescent="0.25">
      <c r="A29" s="8">
        <v>28</v>
      </c>
      <c r="B29" s="7" t="s">
        <v>1323</v>
      </c>
      <c r="C29" s="7" t="s">
        <v>1228</v>
      </c>
      <c r="D29" s="8" t="s">
        <v>800</v>
      </c>
      <c r="E29" s="7" t="s">
        <v>45</v>
      </c>
      <c r="F29" s="7" t="s">
        <v>1197</v>
      </c>
      <c r="G29" s="9">
        <v>29696</v>
      </c>
      <c r="H29" s="9">
        <v>38851</v>
      </c>
      <c r="I29" s="9">
        <v>40748</v>
      </c>
      <c r="J29" s="31">
        <v>13230</v>
      </c>
      <c r="K29" s="8" t="s">
        <v>1233</v>
      </c>
      <c r="L29" s="28">
        <v>0</v>
      </c>
      <c r="M29" s="25" t="str">
        <f t="shared" si="0"/>
        <v>Hakee</v>
      </c>
      <c r="N29" s="25" t="str">
        <f t="shared" si="1"/>
        <v>Lydia</v>
      </c>
      <c r="O29" t="str">
        <f t="shared" si="2"/>
        <v>Hakeem,</v>
      </c>
    </row>
    <row r="30" spans="1:15" x14ac:dyDescent="0.25">
      <c r="A30" s="8">
        <v>29</v>
      </c>
      <c r="B30" s="7" t="s">
        <v>1324</v>
      </c>
      <c r="C30" s="7" t="s">
        <v>796</v>
      </c>
      <c r="D30" s="8" t="s">
        <v>800</v>
      </c>
      <c r="E30" s="7" t="s">
        <v>45</v>
      </c>
      <c r="F30" s="7" t="s">
        <v>1196</v>
      </c>
      <c r="G30" s="9">
        <v>31412</v>
      </c>
      <c r="H30" s="9">
        <v>38961</v>
      </c>
      <c r="I30" s="9">
        <v>39059</v>
      </c>
      <c r="J30" s="31">
        <v>24033.599999999999</v>
      </c>
      <c r="K30" s="8">
        <v>4</v>
      </c>
      <c r="L30" s="28">
        <v>0.12</v>
      </c>
      <c r="M30" s="25" t="str">
        <f t="shared" si="0"/>
        <v>Carl,</v>
      </c>
      <c r="N30" s="25" t="str">
        <f t="shared" si="1"/>
        <v>Elmer</v>
      </c>
      <c r="O30" t="str">
        <f t="shared" si="2"/>
        <v>Carl,</v>
      </c>
    </row>
    <row r="31" spans="1:15" x14ac:dyDescent="0.25">
      <c r="A31" s="8">
        <v>30</v>
      </c>
      <c r="B31" s="7" t="s">
        <v>1325</v>
      </c>
      <c r="C31" s="7" t="s">
        <v>792</v>
      </c>
      <c r="D31" s="8" t="s">
        <v>800</v>
      </c>
      <c r="E31" s="7" t="s">
        <v>45</v>
      </c>
      <c r="F31" s="7" t="s">
        <v>1197</v>
      </c>
      <c r="G31" s="9">
        <v>25734</v>
      </c>
      <c r="H31" s="9">
        <v>40106</v>
      </c>
      <c r="I31" s="9">
        <v>40175</v>
      </c>
      <c r="J31" s="31">
        <v>61416</v>
      </c>
      <c r="K31" s="8">
        <v>3</v>
      </c>
      <c r="L31" s="28">
        <v>0.08</v>
      </c>
      <c r="M31" s="25" t="str">
        <f t="shared" si="0"/>
        <v>Kade</v>
      </c>
      <c r="N31" s="25" t="str">
        <f t="shared" si="1"/>
        <v>Kate</v>
      </c>
      <c r="O31" t="str">
        <f t="shared" si="2"/>
        <v>Kadeem,</v>
      </c>
    </row>
    <row r="32" spans="1:15" x14ac:dyDescent="0.25">
      <c r="A32" s="8">
        <v>31</v>
      </c>
      <c r="B32" s="7" t="s">
        <v>1326</v>
      </c>
      <c r="C32" s="7" t="s">
        <v>1230</v>
      </c>
      <c r="D32" s="8" t="s">
        <v>800</v>
      </c>
      <c r="E32" s="7" t="s">
        <v>45</v>
      </c>
      <c r="F32" s="7" t="s">
        <v>1197</v>
      </c>
      <c r="G32" s="9">
        <v>25763</v>
      </c>
      <c r="H32" s="9">
        <v>40856</v>
      </c>
      <c r="I32" s="9">
        <v>41097</v>
      </c>
      <c r="J32" s="31">
        <v>49620</v>
      </c>
      <c r="K32" s="8">
        <v>2</v>
      </c>
      <c r="L32" s="28">
        <v>0.04</v>
      </c>
      <c r="M32" s="25" t="str">
        <f t="shared" si="0"/>
        <v xml:space="preserve">Gage, </v>
      </c>
      <c r="N32" s="25" t="str">
        <f t="shared" si="1"/>
        <v>Mollie</v>
      </c>
      <c r="O32" t="str">
        <f t="shared" si="2"/>
        <v>Gage,</v>
      </c>
    </row>
    <row r="33" spans="1:15" x14ac:dyDescent="0.25">
      <c r="A33" s="8">
        <v>32</v>
      </c>
      <c r="B33" s="7" t="s">
        <v>1327</v>
      </c>
      <c r="C33" s="7" t="s">
        <v>1231</v>
      </c>
      <c r="D33" s="8" t="s">
        <v>800</v>
      </c>
      <c r="E33" s="7" t="s">
        <v>45</v>
      </c>
      <c r="F33" s="7" t="s">
        <v>1196</v>
      </c>
      <c r="G33" s="9">
        <v>27574</v>
      </c>
      <c r="H33" s="9">
        <v>39414</v>
      </c>
      <c r="I33" s="9">
        <v>41224</v>
      </c>
      <c r="J33" s="31">
        <v>88128</v>
      </c>
      <c r="K33" s="8" t="s">
        <v>1233</v>
      </c>
      <c r="L33" s="28">
        <v>0</v>
      </c>
      <c r="M33" s="25" t="str">
        <f t="shared" si="0"/>
        <v>How</v>
      </c>
      <c r="N33" s="25" t="str">
        <f t="shared" si="1"/>
        <v>Lee</v>
      </c>
      <c r="O33" t="str">
        <f t="shared" si="2"/>
        <v>Howard,</v>
      </c>
    </row>
    <row r="34" spans="1:15" x14ac:dyDescent="0.25">
      <c r="A34" s="8">
        <v>33</v>
      </c>
      <c r="B34" s="7" t="s">
        <v>1328</v>
      </c>
      <c r="C34" s="7" t="s">
        <v>1228</v>
      </c>
      <c r="D34" s="8" t="s">
        <v>800</v>
      </c>
      <c r="E34" s="7" t="s">
        <v>45</v>
      </c>
      <c r="F34" s="7" t="s">
        <v>1196</v>
      </c>
      <c r="G34" s="9">
        <v>31232</v>
      </c>
      <c r="H34" s="9">
        <v>41018</v>
      </c>
      <c r="I34" s="9">
        <v>41139</v>
      </c>
      <c r="J34" s="31">
        <v>55464</v>
      </c>
      <c r="K34" s="8">
        <v>3</v>
      </c>
      <c r="L34" s="28">
        <v>0.08</v>
      </c>
      <c r="M34" s="25" t="str">
        <f t="shared" si="0"/>
        <v>Michae</v>
      </c>
      <c r="N34" s="25" t="str">
        <f t="shared" si="1"/>
        <v>Martin</v>
      </c>
      <c r="O34" t="str">
        <f t="shared" si="2"/>
        <v>Michael,</v>
      </c>
    </row>
    <row r="35" spans="1:15" x14ac:dyDescent="0.25">
      <c r="A35" s="8">
        <v>34</v>
      </c>
      <c r="B35" s="7" t="s">
        <v>1329</v>
      </c>
      <c r="C35" s="7" t="s">
        <v>1231</v>
      </c>
      <c r="D35" s="8" t="s">
        <v>800</v>
      </c>
      <c r="E35" s="7" t="s">
        <v>45</v>
      </c>
      <c r="F35" s="7" t="s">
        <v>1196</v>
      </c>
      <c r="G35" s="9">
        <v>30749</v>
      </c>
      <c r="H35" s="9">
        <v>40508</v>
      </c>
      <c r="I35" s="9">
        <v>41165</v>
      </c>
      <c r="J35" s="31">
        <v>69756</v>
      </c>
      <c r="K35" s="8">
        <v>2</v>
      </c>
      <c r="L35" s="28">
        <v>0.04</v>
      </c>
      <c r="M35" s="25" t="str">
        <f t="shared" si="0"/>
        <v>Herm</v>
      </c>
      <c r="N35" s="25" t="str">
        <f t="shared" si="1"/>
        <v>Bert</v>
      </c>
      <c r="O35" t="str">
        <f t="shared" si="2"/>
        <v>Herman,</v>
      </c>
    </row>
    <row r="36" spans="1:15" x14ac:dyDescent="0.25">
      <c r="A36" s="8">
        <v>35</v>
      </c>
      <c r="B36" s="7" t="s">
        <v>1330</v>
      </c>
      <c r="C36" s="7" t="s">
        <v>1228</v>
      </c>
      <c r="D36" s="8" t="s">
        <v>800</v>
      </c>
      <c r="E36" s="7" t="s">
        <v>45</v>
      </c>
      <c r="F36" s="7" t="s">
        <v>1196</v>
      </c>
      <c r="G36" s="9">
        <v>31047</v>
      </c>
      <c r="H36" s="9">
        <v>39417</v>
      </c>
      <c r="I36" s="9">
        <v>40705</v>
      </c>
      <c r="J36" s="31">
        <v>55314</v>
      </c>
      <c r="K36" s="8">
        <v>3</v>
      </c>
      <c r="L36" s="28">
        <v>0.08</v>
      </c>
      <c r="M36" s="25" t="str">
        <f t="shared" si="0"/>
        <v>Fra</v>
      </c>
      <c r="N36" s="25" t="str">
        <f t="shared" si="1"/>
        <v>Jim</v>
      </c>
      <c r="O36" t="str">
        <f t="shared" si="2"/>
        <v>Francis,</v>
      </c>
    </row>
    <row r="37" spans="1:15" x14ac:dyDescent="0.25">
      <c r="A37" s="8">
        <v>36</v>
      </c>
      <c r="B37" s="7" t="s">
        <v>1331</v>
      </c>
      <c r="C37" s="7" t="s">
        <v>796</v>
      </c>
      <c r="D37" s="8" t="s">
        <v>800</v>
      </c>
      <c r="E37" s="7" t="s">
        <v>45</v>
      </c>
      <c r="F37" s="7" t="s">
        <v>1196</v>
      </c>
      <c r="G37" s="9">
        <v>28733</v>
      </c>
      <c r="H37" s="9">
        <v>40152</v>
      </c>
      <c r="I37" s="9"/>
      <c r="J37" s="31">
        <v>34416</v>
      </c>
      <c r="K37" s="8" t="s">
        <v>1233</v>
      </c>
      <c r="L37" s="28">
        <v>0</v>
      </c>
      <c r="M37" s="25" t="str">
        <f t="shared" si="0"/>
        <v xml:space="preserve">Earl, </v>
      </c>
      <c r="N37" s="25" t="str">
        <f t="shared" si="1"/>
        <v>Harvey</v>
      </c>
      <c r="O37" t="str">
        <f t="shared" si="2"/>
        <v>Earl,</v>
      </c>
    </row>
    <row r="38" spans="1:15" x14ac:dyDescent="0.25">
      <c r="A38" s="8">
        <v>37</v>
      </c>
      <c r="B38" s="7" t="s">
        <v>1332</v>
      </c>
      <c r="C38" s="7" t="s">
        <v>796</v>
      </c>
      <c r="D38" s="8" t="s">
        <v>799</v>
      </c>
      <c r="E38" s="7" t="s">
        <v>60</v>
      </c>
      <c r="F38" s="7" t="s">
        <v>1196</v>
      </c>
      <c r="G38" s="9">
        <v>29560</v>
      </c>
      <c r="H38" s="9">
        <v>40925</v>
      </c>
      <c r="I38" s="9"/>
      <c r="J38" s="31">
        <v>17481.599999999999</v>
      </c>
      <c r="K38" s="8">
        <v>3</v>
      </c>
      <c r="L38" s="28">
        <v>0.08</v>
      </c>
      <c r="M38" s="25" t="str">
        <f t="shared" si="0"/>
        <v>Ralph,</v>
      </c>
      <c r="N38" s="25" t="str">
        <f t="shared" si="1"/>
        <v>Eugene</v>
      </c>
      <c r="O38" t="str">
        <f t="shared" si="2"/>
        <v>Ralph,</v>
      </c>
    </row>
    <row r="39" spans="1:15" x14ac:dyDescent="0.25">
      <c r="A39" s="8">
        <v>38</v>
      </c>
      <c r="B39" s="7" t="s">
        <v>1333</v>
      </c>
      <c r="C39" s="7" t="s">
        <v>796</v>
      </c>
      <c r="D39" s="8" t="s">
        <v>799</v>
      </c>
      <c r="E39" s="7" t="s">
        <v>60</v>
      </c>
      <c r="F39" s="7" t="s">
        <v>1197</v>
      </c>
      <c r="G39" s="9">
        <v>32474</v>
      </c>
      <c r="H39" s="9">
        <v>39094</v>
      </c>
      <c r="I39" s="9">
        <v>40781</v>
      </c>
      <c r="J39" s="31">
        <v>99624</v>
      </c>
      <c r="K39" s="8">
        <v>4</v>
      </c>
      <c r="L39" s="28">
        <v>0.12</v>
      </c>
      <c r="M39" s="25" t="str">
        <f t="shared" si="0"/>
        <v>Khir</v>
      </c>
      <c r="N39" s="25" t="str">
        <f t="shared" si="1"/>
        <v>Lulu</v>
      </c>
      <c r="O39" t="str">
        <f t="shared" si="2"/>
        <v>Khiry,</v>
      </c>
    </row>
    <row r="40" spans="1:15" x14ac:dyDescent="0.25">
      <c r="A40" s="8">
        <v>39</v>
      </c>
      <c r="B40" s="7" t="s">
        <v>1334</v>
      </c>
      <c r="C40" s="7" t="s">
        <v>796</v>
      </c>
      <c r="D40" s="8" t="s">
        <v>799</v>
      </c>
      <c r="E40" s="7" t="s">
        <v>60</v>
      </c>
      <c r="F40" s="7" t="s">
        <v>1196</v>
      </c>
      <c r="G40" s="9">
        <v>26128</v>
      </c>
      <c r="H40" s="9">
        <v>40200</v>
      </c>
      <c r="I40" s="9"/>
      <c r="J40" s="31">
        <v>92820</v>
      </c>
      <c r="K40" s="8">
        <v>5</v>
      </c>
      <c r="L40" s="28">
        <v>0.15</v>
      </c>
      <c r="M40" s="25" t="str">
        <f t="shared" si="0"/>
        <v>Cl</v>
      </c>
      <c r="N40" s="25" t="str">
        <f t="shared" si="1"/>
        <v>Ed</v>
      </c>
      <c r="O40" t="str">
        <f t="shared" si="2"/>
        <v>Claude,</v>
      </c>
    </row>
    <row r="41" spans="1:15" x14ac:dyDescent="0.25">
      <c r="A41" s="8">
        <v>40</v>
      </c>
      <c r="B41" s="7" t="s">
        <v>1335</v>
      </c>
      <c r="C41" s="7" t="s">
        <v>796</v>
      </c>
      <c r="D41" s="8" t="s">
        <v>799</v>
      </c>
      <c r="E41" s="7" t="s">
        <v>60</v>
      </c>
      <c r="F41" s="7" t="s">
        <v>1196</v>
      </c>
      <c r="G41" s="9">
        <v>28749</v>
      </c>
      <c r="H41" s="9">
        <v>36896</v>
      </c>
      <c r="I41" s="9">
        <v>38044</v>
      </c>
      <c r="J41" s="31">
        <v>42336</v>
      </c>
      <c r="K41" s="8">
        <v>3</v>
      </c>
      <c r="L41" s="28">
        <v>0.08</v>
      </c>
      <c r="M41" s="25" t="str">
        <f t="shared" si="0"/>
        <v xml:space="preserve">Ben, </v>
      </c>
      <c r="N41" s="25" t="str">
        <f t="shared" si="1"/>
        <v>Edwin</v>
      </c>
      <c r="O41" t="str">
        <f t="shared" si="2"/>
        <v>Ben,</v>
      </c>
    </row>
    <row r="42" spans="1:15" x14ac:dyDescent="0.25">
      <c r="A42" s="8">
        <v>41</v>
      </c>
      <c r="B42" s="7" t="s">
        <v>1336</v>
      </c>
      <c r="C42" s="7" t="s">
        <v>796</v>
      </c>
      <c r="D42" s="8" t="s">
        <v>799</v>
      </c>
      <c r="E42" s="7" t="s">
        <v>60</v>
      </c>
      <c r="F42" s="7" t="s">
        <v>1197</v>
      </c>
      <c r="G42" s="9">
        <v>32540</v>
      </c>
      <c r="H42" s="9">
        <v>40233</v>
      </c>
      <c r="I42" s="9">
        <v>40326</v>
      </c>
      <c r="J42" s="31">
        <v>77268</v>
      </c>
      <c r="K42" s="8">
        <v>2</v>
      </c>
      <c r="L42" s="28">
        <v>0.04</v>
      </c>
      <c r="M42" s="25" t="str">
        <f t="shared" si="0"/>
        <v>Jasmin</v>
      </c>
      <c r="N42" s="25" t="str">
        <f t="shared" si="1"/>
        <v>Nannie</v>
      </c>
      <c r="O42" t="str">
        <f t="shared" si="2"/>
        <v>Jasmine,</v>
      </c>
    </row>
    <row r="43" spans="1:15" x14ac:dyDescent="0.25">
      <c r="A43" s="8">
        <v>42</v>
      </c>
      <c r="B43" s="7" t="s">
        <v>1337</v>
      </c>
      <c r="C43" s="7" t="s">
        <v>796</v>
      </c>
      <c r="D43" s="8" t="s">
        <v>799</v>
      </c>
      <c r="E43" s="7" t="s">
        <v>60</v>
      </c>
      <c r="F43" s="7" t="s">
        <v>1197</v>
      </c>
      <c r="G43" s="9">
        <v>25043</v>
      </c>
      <c r="H43" s="9">
        <v>35829</v>
      </c>
      <c r="I43" s="9">
        <v>38347</v>
      </c>
      <c r="J43" s="31">
        <v>73236</v>
      </c>
      <c r="K43" s="8">
        <v>3</v>
      </c>
      <c r="L43" s="28">
        <v>0.08</v>
      </c>
      <c r="M43" s="25" t="str">
        <f t="shared" si="0"/>
        <v>Daquan</v>
      </c>
      <c r="N43" s="25" t="str">
        <f t="shared" si="1"/>
        <v>Lottie</v>
      </c>
      <c r="O43" t="str">
        <f t="shared" si="2"/>
        <v>Daquan,</v>
      </c>
    </row>
    <row r="44" spans="1:15" x14ac:dyDescent="0.25">
      <c r="A44" s="8">
        <v>43</v>
      </c>
      <c r="B44" s="7" t="s">
        <v>1338</v>
      </c>
      <c r="C44" s="7" t="s">
        <v>1231</v>
      </c>
      <c r="D44" s="8" t="s">
        <v>799</v>
      </c>
      <c r="E44" s="7" t="s">
        <v>60</v>
      </c>
      <c r="F44" s="7" t="s">
        <v>1196</v>
      </c>
      <c r="G44" s="9">
        <v>24492</v>
      </c>
      <c r="H44" s="9">
        <v>35842</v>
      </c>
      <c r="I44" s="9">
        <v>40777</v>
      </c>
      <c r="J44" s="31">
        <v>28056</v>
      </c>
      <c r="K44" s="8">
        <v>4</v>
      </c>
      <c r="L44" s="28">
        <v>0.12</v>
      </c>
      <c r="M44" s="25" t="str">
        <f t="shared" si="0"/>
        <v>Paul, C</v>
      </c>
      <c r="N44" s="25" t="str">
        <f t="shared" si="1"/>
        <v>Charley</v>
      </c>
      <c r="O44" t="str">
        <f t="shared" si="2"/>
        <v>Paul,</v>
      </c>
    </row>
    <row r="45" spans="1:15" x14ac:dyDescent="0.25">
      <c r="A45" s="8">
        <v>44</v>
      </c>
      <c r="B45" s="7" t="s">
        <v>1339</v>
      </c>
      <c r="C45" s="7" t="s">
        <v>1231</v>
      </c>
      <c r="D45" s="8" t="s">
        <v>799</v>
      </c>
      <c r="E45" s="7" t="s">
        <v>60</v>
      </c>
      <c r="F45" s="7" t="s">
        <v>1196</v>
      </c>
      <c r="G45" s="9">
        <v>28446</v>
      </c>
      <c r="H45" s="9">
        <v>35848</v>
      </c>
      <c r="I45" s="9">
        <v>40795</v>
      </c>
      <c r="J45" s="31">
        <v>102576</v>
      </c>
      <c r="K45" s="8">
        <v>5</v>
      </c>
      <c r="L45" s="28">
        <v>0.15</v>
      </c>
      <c r="M45" s="25" t="str">
        <f t="shared" si="0"/>
        <v>Isaac</v>
      </c>
      <c r="N45" s="25" t="str">
        <f t="shared" si="1"/>
        <v>Edgar</v>
      </c>
      <c r="O45" t="str">
        <f t="shared" si="2"/>
        <v>Isaac,</v>
      </c>
    </row>
    <row r="46" spans="1:15" x14ac:dyDescent="0.25">
      <c r="A46" s="8">
        <v>45</v>
      </c>
      <c r="B46" s="7" t="s">
        <v>1340</v>
      </c>
      <c r="C46" s="7" t="s">
        <v>1230</v>
      </c>
      <c r="D46" s="8" t="s">
        <v>799</v>
      </c>
      <c r="E46" s="7" t="s">
        <v>60</v>
      </c>
      <c r="F46" s="7" t="s">
        <v>1197</v>
      </c>
      <c r="G46" s="9">
        <v>32525</v>
      </c>
      <c r="H46" s="9">
        <v>40575</v>
      </c>
      <c r="I46" s="9">
        <v>40988</v>
      </c>
      <c r="J46" s="31">
        <v>89652</v>
      </c>
      <c r="K46" s="8">
        <v>2</v>
      </c>
      <c r="L46" s="28">
        <v>0.04</v>
      </c>
      <c r="M46" s="25" t="str">
        <f t="shared" si="0"/>
        <v>Niko,</v>
      </c>
      <c r="N46" s="25" t="str">
        <f t="shared" si="1"/>
        <v>Belle</v>
      </c>
      <c r="O46" t="str">
        <f t="shared" si="2"/>
        <v>Niko,</v>
      </c>
    </row>
    <row r="47" spans="1:15" x14ac:dyDescent="0.25">
      <c r="A47" s="8">
        <v>46</v>
      </c>
      <c r="B47" s="7" t="s">
        <v>1341</v>
      </c>
      <c r="C47" s="7" t="s">
        <v>793</v>
      </c>
      <c r="D47" s="8" t="s">
        <v>799</v>
      </c>
      <c r="E47" s="7" t="s">
        <v>60</v>
      </c>
      <c r="F47" s="7" t="s">
        <v>1197</v>
      </c>
      <c r="G47" s="9">
        <v>29756</v>
      </c>
      <c r="H47" s="9">
        <v>40596</v>
      </c>
      <c r="I47" s="9">
        <v>40996</v>
      </c>
      <c r="J47" s="31">
        <v>82692</v>
      </c>
      <c r="K47" s="8">
        <v>5</v>
      </c>
      <c r="L47" s="28">
        <v>0.15</v>
      </c>
      <c r="M47" s="25" t="str">
        <f t="shared" si="0"/>
        <v>Rakeem, C</v>
      </c>
      <c r="N47" s="25" t="str">
        <f t="shared" si="1"/>
        <v>Charlotte</v>
      </c>
      <c r="O47" t="str">
        <f t="shared" si="2"/>
        <v>Rakeem,</v>
      </c>
    </row>
    <row r="48" spans="1:15" x14ac:dyDescent="0.25">
      <c r="A48" s="8">
        <v>47</v>
      </c>
      <c r="B48" s="7" t="s">
        <v>1342</v>
      </c>
      <c r="C48" s="7" t="s">
        <v>1230</v>
      </c>
      <c r="D48" s="8" t="s">
        <v>799</v>
      </c>
      <c r="E48" s="7" t="s">
        <v>60</v>
      </c>
      <c r="F48" s="7" t="s">
        <v>1197</v>
      </c>
      <c r="G48" s="9">
        <v>30045</v>
      </c>
      <c r="H48" s="9">
        <v>40983</v>
      </c>
      <c r="I48" s="9">
        <v>41131</v>
      </c>
      <c r="J48" s="31">
        <v>77352</v>
      </c>
      <c r="K48" s="8" t="s">
        <v>1233</v>
      </c>
      <c r="L48" s="28">
        <v>0</v>
      </c>
      <c r="M48" s="25" t="str">
        <f t="shared" si="0"/>
        <v>Nikko,</v>
      </c>
      <c r="N48" s="25" t="str">
        <f t="shared" si="1"/>
        <v>Amelia</v>
      </c>
      <c r="O48" t="str">
        <f t="shared" si="2"/>
        <v>Nikko,</v>
      </c>
    </row>
    <row r="49" spans="1:15" x14ac:dyDescent="0.25">
      <c r="A49" s="8">
        <v>48</v>
      </c>
      <c r="B49" s="7" t="s">
        <v>1343</v>
      </c>
      <c r="C49" s="7" t="s">
        <v>794</v>
      </c>
      <c r="D49" s="8" t="s">
        <v>799</v>
      </c>
      <c r="E49" s="7" t="s">
        <v>60</v>
      </c>
      <c r="F49" s="7" t="s">
        <v>1196</v>
      </c>
      <c r="G49" s="9">
        <v>31200</v>
      </c>
      <c r="H49" s="9">
        <v>38792</v>
      </c>
      <c r="I49" s="9">
        <v>40687</v>
      </c>
      <c r="J49" s="31">
        <v>89688</v>
      </c>
      <c r="K49" s="8">
        <v>5</v>
      </c>
      <c r="L49" s="28">
        <v>0.15</v>
      </c>
      <c r="M49" s="25" t="str">
        <f t="shared" si="0"/>
        <v>Luth</v>
      </c>
      <c r="N49" s="25" t="str">
        <f t="shared" si="1"/>
        <v>Otto</v>
      </c>
      <c r="O49" t="str">
        <f t="shared" si="2"/>
        <v>Luther,</v>
      </c>
    </row>
    <row r="50" spans="1:15" x14ac:dyDescent="0.25">
      <c r="A50" s="8">
        <v>49</v>
      </c>
      <c r="B50" s="7" t="s">
        <v>1344</v>
      </c>
      <c r="C50" s="7" t="s">
        <v>791</v>
      </c>
      <c r="D50" s="8" t="s">
        <v>799</v>
      </c>
      <c r="E50" s="7" t="s">
        <v>60</v>
      </c>
      <c r="F50" s="7" t="s">
        <v>1196</v>
      </c>
      <c r="G50" s="9">
        <v>27157</v>
      </c>
      <c r="H50" s="9">
        <v>38804</v>
      </c>
      <c r="I50" s="9">
        <v>40665</v>
      </c>
      <c r="J50" s="31">
        <v>58098</v>
      </c>
      <c r="K50" s="8">
        <v>4</v>
      </c>
      <c r="L50" s="28">
        <v>0.12</v>
      </c>
      <c r="M50" s="25" t="str">
        <f t="shared" si="0"/>
        <v>Ira, Law</v>
      </c>
      <c r="N50" s="25" t="str">
        <f t="shared" si="1"/>
        <v>Lawrence</v>
      </c>
      <c r="O50" t="str">
        <f t="shared" si="2"/>
        <v>Ira,</v>
      </c>
    </row>
    <row r="51" spans="1:15" x14ac:dyDescent="0.25">
      <c r="A51" s="8">
        <v>50</v>
      </c>
      <c r="B51" s="7" t="s">
        <v>1345</v>
      </c>
      <c r="C51" s="7" t="s">
        <v>791</v>
      </c>
      <c r="D51" s="8" t="s">
        <v>799</v>
      </c>
      <c r="E51" s="7" t="s">
        <v>60</v>
      </c>
      <c r="F51" s="7" t="s">
        <v>1197</v>
      </c>
      <c r="G51" s="9">
        <v>29071</v>
      </c>
      <c r="H51" s="9">
        <v>36602</v>
      </c>
      <c r="I51" s="9">
        <v>38036</v>
      </c>
      <c r="J51" s="31">
        <v>36096</v>
      </c>
      <c r="K51" s="8">
        <v>3</v>
      </c>
      <c r="L51" s="28">
        <v>0.08</v>
      </c>
      <c r="M51" s="25" t="str">
        <f t="shared" si="0"/>
        <v>Dionte</v>
      </c>
      <c r="N51" s="25" t="str">
        <f t="shared" si="1"/>
        <v>Hannah</v>
      </c>
      <c r="O51" t="str">
        <f t="shared" si="2"/>
        <v>Dionte,</v>
      </c>
    </row>
    <row r="52" spans="1:15" x14ac:dyDescent="0.25">
      <c r="A52" s="8">
        <v>51</v>
      </c>
      <c r="B52" s="7" t="s">
        <v>1346</v>
      </c>
      <c r="C52" s="7" t="s">
        <v>793</v>
      </c>
      <c r="D52" s="8" t="s">
        <v>799</v>
      </c>
      <c r="E52" s="7" t="s">
        <v>60</v>
      </c>
      <c r="F52" s="7" t="s">
        <v>1197</v>
      </c>
      <c r="G52" s="9">
        <v>30207</v>
      </c>
      <c r="H52" s="9">
        <v>40653</v>
      </c>
      <c r="I52" s="9">
        <v>41199</v>
      </c>
      <c r="J52" s="31">
        <v>59772</v>
      </c>
      <c r="K52" s="8">
        <v>2</v>
      </c>
      <c r="L52" s="28">
        <v>0.04</v>
      </c>
      <c r="M52" s="25" t="str">
        <f t="shared" si="0"/>
        <v>Sama</v>
      </c>
      <c r="N52" s="25" t="str">
        <f t="shared" si="1"/>
        <v>Jane</v>
      </c>
      <c r="O52" t="str">
        <f t="shared" si="2"/>
        <v>Samantha,</v>
      </c>
    </row>
    <row r="53" spans="1:15" x14ac:dyDescent="0.25">
      <c r="A53" s="8">
        <v>52</v>
      </c>
      <c r="B53" s="7" t="s">
        <v>1347</v>
      </c>
      <c r="C53" s="7" t="s">
        <v>1228</v>
      </c>
      <c r="D53" s="8" t="s">
        <v>799</v>
      </c>
      <c r="E53" s="7" t="s">
        <v>60</v>
      </c>
      <c r="F53" s="7" t="s">
        <v>1197</v>
      </c>
      <c r="G53" s="9">
        <v>26419</v>
      </c>
      <c r="H53" s="9">
        <v>40273</v>
      </c>
      <c r="I53" s="9"/>
      <c r="J53" s="31">
        <v>60660</v>
      </c>
      <c r="K53" s="8">
        <v>2</v>
      </c>
      <c r="L53" s="28">
        <v>0.04</v>
      </c>
      <c r="M53" s="25" t="str">
        <f t="shared" si="0"/>
        <v>Dario</v>
      </c>
      <c r="N53" s="25" t="str">
        <f t="shared" si="1"/>
        <v>Emily</v>
      </c>
      <c r="O53" t="str">
        <f t="shared" si="2"/>
        <v>Darion,</v>
      </c>
    </row>
    <row r="54" spans="1:15" x14ac:dyDescent="0.25">
      <c r="A54" s="8">
        <v>53</v>
      </c>
      <c r="B54" s="7" t="s">
        <v>1348</v>
      </c>
      <c r="C54" s="7" t="s">
        <v>1228</v>
      </c>
      <c r="D54" s="8" t="s">
        <v>799</v>
      </c>
      <c r="E54" s="7" t="s">
        <v>60</v>
      </c>
      <c r="F54" s="7" t="s">
        <v>1196</v>
      </c>
      <c r="G54" s="9">
        <v>25954</v>
      </c>
      <c r="H54" s="9">
        <v>35902</v>
      </c>
      <c r="I54" s="9">
        <v>40576</v>
      </c>
      <c r="J54" s="31">
        <v>76008</v>
      </c>
      <c r="K54" s="8">
        <v>3</v>
      </c>
      <c r="L54" s="28">
        <v>0.08</v>
      </c>
      <c r="M54" s="25" t="str">
        <f t="shared" si="0"/>
        <v>Guy, Pa</v>
      </c>
      <c r="N54" s="25" t="str">
        <f t="shared" si="1"/>
        <v>Patrick</v>
      </c>
      <c r="O54" t="str">
        <f t="shared" si="2"/>
        <v>Guy,</v>
      </c>
    </row>
    <row r="55" spans="1:15" x14ac:dyDescent="0.25">
      <c r="A55" s="8">
        <v>54</v>
      </c>
      <c r="B55" s="7" t="s">
        <v>1349</v>
      </c>
      <c r="C55" s="7" t="s">
        <v>796</v>
      </c>
      <c r="D55" s="8" t="s">
        <v>799</v>
      </c>
      <c r="E55" s="7" t="s">
        <v>60</v>
      </c>
      <c r="F55" s="7" t="s">
        <v>1196</v>
      </c>
      <c r="G55" s="9">
        <v>27667</v>
      </c>
      <c r="H55" s="9">
        <v>37008</v>
      </c>
      <c r="I55" s="9">
        <v>38424</v>
      </c>
      <c r="J55" s="31">
        <v>32616</v>
      </c>
      <c r="K55" s="8">
        <v>4</v>
      </c>
      <c r="L55" s="28">
        <v>0.12</v>
      </c>
      <c r="M55" s="25" t="str">
        <f t="shared" si="0"/>
        <v>Theodo</v>
      </c>
      <c r="N55" s="25" t="str">
        <f t="shared" si="1"/>
        <v>Oliver</v>
      </c>
      <c r="O55" t="str">
        <f t="shared" si="2"/>
        <v>Theodore,</v>
      </c>
    </row>
    <row r="56" spans="1:15" x14ac:dyDescent="0.25">
      <c r="A56" s="8">
        <v>55</v>
      </c>
      <c r="B56" s="7" t="s">
        <v>1350</v>
      </c>
      <c r="C56" s="7" t="s">
        <v>1231</v>
      </c>
      <c r="D56" s="8" t="s">
        <v>799</v>
      </c>
      <c r="E56" s="7" t="s">
        <v>60</v>
      </c>
      <c r="F56" s="7" t="s">
        <v>1196</v>
      </c>
      <c r="G56" s="9">
        <v>25917</v>
      </c>
      <c r="H56" s="9">
        <v>37348</v>
      </c>
      <c r="I56" s="9">
        <v>39176</v>
      </c>
      <c r="J56" s="31">
        <v>103056</v>
      </c>
      <c r="K56" s="8">
        <v>3</v>
      </c>
      <c r="L56" s="28">
        <v>0.08</v>
      </c>
      <c r="M56" s="25" t="str">
        <f t="shared" si="0"/>
        <v>Clyd</v>
      </c>
      <c r="N56" s="25" t="str">
        <f t="shared" si="1"/>
        <v>Hugh</v>
      </c>
      <c r="O56" t="str">
        <f t="shared" si="2"/>
        <v>Clyde,</v>
      </c>
    </row>
    <row r="57" spans="1:15" x14ac:dyDescent="0.25">
      <c r="A57" s="8">
        <v>56</v>
      </c>
      <c r="B57" s="7" t="s">
        <v>1351</v>
      </c>
      <c r="C57" s="7" t="s">
        <v>793</v>
      </c>
      <c r="D57" s="8" t="s">
        <v>799</v>
      </c>
      <c r="E57" s="7" t="s">
        <v>60</v>
      </c>
      <c r="F57" s="7" t="s">
        <v>1197</v>
      </c>
      <c r="G57" s="9">
        <v>30542</v>
      </c>
      <c r="H57" s="9">
        <v>39922</v>
      </c>
      <c r="I57" s="9">
        <v>40333</v>
      </c>
      <c r="J57" s="31">
        <v>30948</v>
      </c>
      <c r="K57" s="8">
        <v>3</v>
      </c>
      <c r="L57" s="28">
        <v>0.08</v>
      </c>
      <c r="M57" s="25" t="str">
        <f t="shared" si="0"/>
        <v>Kendal,</v>
      </c>
      <c r="N57" s="25" t="str">
        <f t="shared" si="1"/>
        <v>Matilda</v>
      </c>
      <c r="O57" t="str">
        <f t="shared" si="2"/>
        <v>Kendal,</v>
      </c>
    </row>
    <row r="58" spans="1:15" x14ac:dyDescent="0.25">
      <c r="A58" s="8">
        <v>57</v>
      </c>
      <c r="B58" s="7" t="s">
        <v>1352</v>
      </c>
      <c r="C58" s="7" t="s">
        <v>794</v>
      </c>
      <c r="D58" s="8" t="s">
        <v>799</v>
      </c>
      <c r="E58" s="7" t="s">
        <v>60</v>
      </c>
      <c r="F58" s="7" t="s">
        <v>1196</v>
      </c>
      <c r="G58" s="9">
        <v>26828</v>
      </c>
      <c r="H58" s="9">
        <v>40274</v>
      </c>
      <c r="I58" s="9">
        <v>41167</v>
      </c>
      <c r="J58" s="31">
        <v>46476</v>
      </c>
      <c r="K58" s="8" t="s">
        <v>1233</v>
      </c>
      <c r="L58" s="28">
        <v>0</v>
      </c>
      <c r="M58" s="25" t="str">
        <f t="shared" si="0"/>
        <v>August, A</v>
      </c>
      <c r="N58" s="25" t="str">
        <f t="shared" si="1"/>
        <v>Alexander</v>
      </c>
      <c r="O58" t="str">
        <f t="shared" si="2"/>
        <v>August,</v>
      </c>
    </row>
    <row r="59" spans="1:15" x14ac:dyDescent="0.25">
      <c r="A59" s="8">
        <v>58</v>
      </c>
      <c r="B59" s="7" t="s">
        <v>1353</v>
      </c>
      <c r="C59" s="7" t="s">
        <v>793</v>
      </c>
      <c r="D59" s="8" t="s">
        <v>799</v>
      </c>
      <c r="E59" s="7" t="s">
        <v>60</v>
      </c>
      <c r="F59" s="7" t="s">
        <v>1196</v>
      </c>
      <c r="G59" s="13">
        <v>27976</v>
      </c>
      <c r="H59" s="13">
        <v>40292</v>
      </c>
      <c r="I59" s="9"/>
      <c r="J59" s="31">
        <v>27936</v>
      </c>
      <c r="K59" s="8" t="s">
        <v>1233</v>
      </c>
      <c r="L59" s="28">
        <v>0</v>
      </c>
      <c r="M59" s="25" t="str">
        <f t="shared" si="0"/>
        <v>Homer</v>
      </c>
      <c r="N59" s="25" t="str">
        <f t="shared" si="1"/>
        <v>Floyd</v>
      </c>
      <c r="O59" t="str">
        <f t="shared" si="2"/>
        <v>Homer,</v>
      </c>
    </row>
    <row r="60" spans="1:15" x14ac:dyDescent="0.25">
      <c r="A60" s="8">
        <v>59</v>
      </c>
      <c r="B60" s="7" t="s">
        <v>1354</v>
      </c>
      <c r="C60" s="7" t="s">
        <v>1230</v>
      </c>
      <c r="D60" s="8" t="s">
        <v>799</v>
      </c>
      <c r="E60" s="7" t="s">
        <v>60</v>
      </c>
      <c r="F60" s="7" t="s">
        <v>1197</v>
      </c>
      <c r="G60" s="9">
        <v>25698</v>
      </c>
      <c r="H60" s="9">
        <v>41051</v>
      </c>
      <c r="I60" s="9">
        <v>41199</v>
      </c>
      <c r="J60" s="31">
        <v>38196</v>
      </c>
      <c r="K60" s="8">
        <v>3</v>
      </c>
      <c r="L60" s="28">
        <v>0.08</v>
      </c>
      <c r="M60" s="25" t="str">
        <f t="shared" si="0"/>
        <v>Kiara, He</v>
      </c>
      <c r="N60" s="25" t="str">
        <f t="shared" si="1"/>
        <v>Henrietta</v>
      </c>
      <c r="O60" t="str">
        <f t="shared" si="2"/>
        <v>Kiara,</v>
      </c>
    </row>
    <row r="61" spans="1:15" x14ac:dyDescent="0.25">
      <c r="A61" s="8">
        <v>60</v>
      </c>
      <c r="B61" s="7" t="s">
        <v>1355</v>
      </c>
      <c r="C61" s="7" t="s">
        <v>793</v>
      </c>
      <c r="D61" s="8" t="s">
        <v>799</v>
      </c>
      <c r="E61" s="7" t="s">
        <v>60</v>
      </c>
      <c r="F61" s="7" t="s">
        <v>1197</v>
      </c>
      <c r="G61" s="9">
        <v>30378</v>
      </c>
      <c r="H61" s="9">
        <v>39588</v>
      </c>
      <c r="I61" s="9">
        <v>40018</v>
      </c>
      <c r="J61" s="31">
        <v>89604</v>
      </c>
      <c r="K61" s="8">
        <v>5</v>
      </c>
      <c r="L61" s="28">
        <v>0.15</v>
      </c>
      <c r="M61" s="25" t="str">
        <f t="shared" si="0"/>
        <v>Tiff</v>
      </c>
      <c r="N61" s="25" t="str">
        <f t="shared" si="1"/>
        <v>Sara</v>
      </c>
      <c r="O61" t="str">
        <f t="shared" si="2"/>
        <v>Tiffany,</v>
      </c>
    </row>
    <row r="62" spans="1:15" x14ac:dyDescent="0.25">
      <c r="A62" s="8">
        <v>61</v>
      </c>
      <c r="B62" s="7" t="s">
        <v>1356</v>
      </c>
      <c r="C62" s="7" t="s">
        <v>1230</v>
      </c>
      <c r="D62" s="8" t="s">
        <v>799</v>
      </c>
      <c r="E62" s="7" t="s">
        <v>60</v>
      </c>
      <c r="F62" s="7" t="s">
        <v>1197</v>
      </c>
      <c r="G62" s="9">
        <v>31798</v>
      </c>
      <c r="H62" s="9">
        <v>39215</v>
      </c>
      <c r="I62" s="9"/>
      <c r="J62" s="31">
        <v>38292</v>
      </c>
      <c r="K62" s="8">
        <v>5</v>
      </c>
      <c r="L62" s="28">
        <v>0.15</v>
      </c>
      <c r="M62" s="25" t="str">
        <f t="shared" si="0"/>
        <v>Khalil,</v>
      </c>
      <c r="N62" s="25" t="str">
        <f t="shared" si="1"/>
        <v>Estella</v>
      </c>
      <c r="O62" t="str">
        <f t="shared" si="2"/>
        <v>Khalil,</v>
      </c>
    </row>
    <row r="63" spans="1:15" x14ac:dyDescent="0.25">
      <c r="A63" s="8">
        <v>62</v>
      </c>
      <c r="B63" s="7" t="s">
        <v>1357</v>
      </c>
      <c r="C63" s="7" t="s">
        <v>792</v>
      </c>
      <c r="D63" s="8" t="s">
        <v>799</v>
      </c>
      <c r="E63" s="7" t="s">
        <v>60</v>
      </c>
      <c r="F63" s="7" t="s">
        <v>1196</v>
      </c>
      <c r="G63" s="9">
        <v>26521</v>
      </c>
      <c r="H63" s="9">
        <v>40310</v>
      </c>
      <c r="I63" s="9">
        <v>40853</v>
      </c>
      <c r="J63" s="31">
        <v>98544</v>
      </c>
      <c r="K63" s="8">
        <v>5</v>
      </c>
      <c r="L63" s="28">
        <v>0.15</v>
      </c>
      <c r="M63" s="25" t="str">
        <f t="shared" si="0"/>
        <v>Leon</v>
      </c>
      <c r="N63" s="25" t="str">
        <f t="shared" si="1"/>
        <v>Jack</v>
      </c>
      <c r="O63" t="str">
        <f t="shared" si="2"/>
        <v>Leonard,</v>
      </c>
    </row>
    <row r="64" spans="1:15" x14ac:dyDescent="0.25">
      <c r="A64" s="8">
        <v>63</v>
      </c>
      <c r="B64" s="7" t="s">
        <v>1358</v>
      </c>
      <c r="C64" s="7" t="s">
        <v>796</v>
      </c>
      <c r="D64" s="8" t="s">
        <v>799</v>
      </c>
      <c r="E64" s="7" t="s">
        <v>60</v>
      </c>
      <c r="F64" s="7" t="s">
        <v>1197</v>
      </c>
      <c r="G64" s="9">
        <v>31484</v>
      </c>
      <c r="H64" s="9">
        <v>40320</v>
      </c>
      <c r="I64" s="9">
        <v>40731</v>
      </c>
      <c r="J64" s="31">
        <v>93096</v>
      </c>
      <c r="K64" s="8">
        <v>3</v>
      </c>
      <c r="L64" s="28">
        <v>0.08</v>
      </c>
      <c r="M64" s="25" t="str">
        <f t="shared" si="0"/>
        <v xml:space="preserve">Najee, </v>
      </c>
      <c r="N64" s="25" t="str">
        <f t="shared" si="1"/>
        <v>Theresa</v>
      </c>
      <c r="O64" t="str">
        <f t="shared" si="2"/>
        <v>Najee,</v>
      </c>
    </row>
    <row r="65" spans="1:15" x14ac:dyDescent="0.25">
      <c r="A65" s="8">
        <v>64</v>
      </c>
      <c r="B65" s="7" t="s">
        <v>1359</v>
      </c>
      <c r="C65" s="7" t="s">
        <v>791</v>
      </c>
      <c r="D65" s="8" t="s">
        <v>799</v>
      </c>
      <c r="E65" s="7" t="s">
        <v>60</v>
      </c>
      <c r="F65" s="7" t="s">
        <v>1196</v>
      </c>
      <c r="G65" s="9">
        <v>28215</v>
      </c>
      <c r="H65" s="9">
        <v>38856</v>
      </c>
      <c r="I65" s="9">
        <v>40666</v>
      </c>
      <c r="J65" s="31">
        <v>101040</v>
      </c>
      <c r="K65" s="8">
        <v>2</v>
      </c>
      <c r="L65" s="28">
        <v>0.04</v>
      </c>
      <c r="M65" s="25" t="str">
        <f t="shared" si="0"/>
        <v>Marion</v>
      </c>
      <c r="N65" s="25" t="str">
        <f t="shared" si="1"/>
        <v>Horace</v>
      </c>
      <c r="O65" t="str">
        <f t="shared" si="2"/>
        <v>Marion,</v>
      </c>
    </row>
    <row r="66" spans="1:15" x14ac:dyDescent="0.25">
      <c r="A66" s="8">
        <v>65</v>
      </c>
      <c r="B66" s="7" t="s">
        <v>1360</v>
      </c>
      <c r="C66" s="7" t="s">
        <v>1228</v>
      </c>
      <c r="D66" s="8" t="s">
        <v>799</v>
      </c>
      <c r="E66" s="7" t="s">
        <v>60</v>
      </c>
      <c r="F66" s="7" t="s">
        <v>1196</v>
      </c>
      <c r="G66" s="9">
        <v>27652</v>
      </c>
      <c r="H66" s="9">
        <v>35940</v>
      </c>
      <c r="I66" s="9">
        <v>38203</v>
      </c>
      <c r="J66" s="31">
        <v>105600</v>
      </c>
      <c r="K66" s="8">
        <v>5</v>
      </c>
      <c r="L66" s="28">
        <v>0.15</v>
      </c>
      <c r="M66" s="25" t="str">
        <f t="shared" si="0"/>
        <v>Allen,</v>
      </c>
      <c r="N66" s="25" t="str">
        <f t="shared" si="1"/>
        <v>Philip</v>
      </c>
      <c r="O66" t="str">
        <f t="shared" si="2"/>
        <v>Allen,</v>
      </c>
    </row>
    <row r="67" spans="1:15" x14ac:dyDescent="0.25">
      <c r="A67" s="8">
        <v>66</v>
      </c>
      <c r="B67" s="7" t="s">
        <v>1361</v>
      </c>
      <c r="C67" s="7" t="s">
        <v>792</v>
      </c>
      <c r="D67" s="8" t="s">
        <v>799</v>
      </c>
      <c r="E67" s="7" t="s">
        <v>60</v>
      </c>
      <c r="F67" s="7" t="s">
        <v>1196</v>
      </c>
      <c r="G67" s="9">
        <v>22725</v>
      </c>
      <c r="H67" s="9">
        <v>37018</v>
      </c>
      <c r="I67" s="9">
        <v>39355</v>
      </c>
      <c r="J67" s="31">
        <v>34380</v>
      </c>
      <c r="K67" s="8">
        <v>4</v>
      </c>
      <c r="L67" s="28">
        <v>0.12</v>
      </c>
      <c r="M67" s="25" t="str">
        <f t="shared" ref="M67:M130" si="3">LEFT(B67,(LEN(B67)-FIND(",",B67,1))-1)</f>
        <v>Stephe</v>
      </c>
      <c r="N67" s="25" t="str">
        <f t="shared" ref="N67:N130" si="4">RIGHT(B67,(LEN(B67)-FIND(",",B67,1))-1)</f>
        <v>Archie</v>
      </c>
      <c r="O67" t="str">
        <f t="shared" ref="O67:O130" si="5">MID(B67,1,FIND(",",B67,1))</f>
        <v>Stephen,</v>
      </c>
    </row>
    <row r="68" spans="1:15" x14ac:dyDescent="0.25">
      <c r="A68" s="8">
        <v>67</v>
      </c>
      <c r="B68" s="7" t="s">
        <v>1362</v>
      </c>
      <c r="C68" s="7" t="s">
        <v>793</v>
      </c>
      <c r="D68" s="8" t="s">
        <v>799</v>
      </c>
      <c r="E68" s="7" t="s">
        <v>60</v>
      </c>
      <c r="F68" s="7" t="s">
        <v>1197</v>
      </c>
      <c r="G68" s="9">
        <v>28653</v>
      </c>
      <c r="H68" s="9">
        <v>39959</v>
      </c>
      <c r="I68" s="9">
        <v>40410</v>
      </c>
      <c r="J68" s="31">
        <v>95352</v>
      </c>
      <c r="K68" s="8">
        <v>5</v>
      </c>
      <c r="L68" s="28">
        <v>0.15</v>
      </c>
      <c r="M68" s="25" t="str">
        <f t="shared" si="3"/>
        <v>Ladar</v>
      </c>
      <c r="N68" s="25" t="str">
        <f t="shared" si="4"/>
        <v>Josie</v>
      </c>
      <c r="O68" t="str">
        <f t="shared" si="5"/>
        <v>Ladarius,</v>
      </c>
    </row>
    <row r="69" spans="1:15" x14ac:dyDescent="0.25">
      <c r="A69" s="8">
        <v>68</v>
      </c>
      <c r="B69" s="7" t="s">
        <v>1363</v>
      </c>
      <c r="C69" s="7" t="s">
        <v>792</v>
      </c>
      <c r="D69" s="8" t="s">
        <v>799</v>
      </c>
      <c r="E69" s="7" t="s">
        <v>60</v>
      </c>
      <c r="F69" s="7" t="s">
        <v>1196</v>
      </c>
      <c r="G69" s="9">
        <v>29338</v>
      </c>
      <c r="H69" s="9">
        <v>35965</v>
      </c>
      <c r="I69" s="9">
        <v>40967</v>
      </c>
      <c r="J69" s="31">
        <v>41736</v>
      </c>
      <c r="K69" s="8">
        <v>4</v>
      </c>
      <c r="L69" s="28">
        <v>0.12</v>
      </c>
      <c r="M69" s="25" t="str">
        <f t="shared" si="3"/>
        <v>Willis,</v>
      </c>
      <c r="N69" s="25" t="str">
        <f t="shared" si="4"/>
        <v>Chester</v>
      </c>
      <c r="O69" t="str">
        <f t="shared" si="5"/>
        <v>Willis,</v>
      </c>
    </row>
    <row r="70" spans="1:15" x14ac:dyDescent="0.25">
      <c r="A70" s="8">
        <v>69</v>
      </c>
      <c r="B70" s="7" t="s">
        <v>1364</v>
      </c>
      <c r="C70" s="7" t="s">
        <v>793</v>
      </c>
      <c r="D70" s="8" t="s">
        <v>799</v>
      </c>
      <c r="E70" s="7" t="s">
        <v>60</v>
      </c>
      <c r="F70" s="7" t="s">
        <v>1196</v>
      </c>
      <c r="G70" s="9">
        <v>22899</v>
      </c>
      <c r="H70" s="9">
        <v>37785</v>
      </c>
      <c r="I70" s="9">
        <v>41181</v>
      </c>
      <c r="J70" s="31">
        <v>104736</v>
      </c>
      <c r="K70" s="8">
        <v>4</v>
      </c>
      <c r="L70" s="28">
        <v>0.12</v>
      </c>
      <c r="M70" s="25" t="str">
        <f t="shared" si="3"/>
        <v xml:space="preserve">Rufus, </v>
      </c>
      <c r="N70" s="25" t="str">
        <f t="shared" si="4"/>
        <v>Raymond</v>
      </c>
      <c r="O70" t="str">
        <f t="shared" si="5"/>
        <v>Rufus,</v>
      </c>
    </row>
    <row r="71" spans="1:15" x14ac:dyDescent="0.25">
      <c r="A71" s="8">
        <v>70</v>
      </c>
      <c r="B71" s="7" t="s">
        <v>1365</v>
      </c>
      <c r="C71" s="7" t="s">
        <v>791</v>
      </c>
      <c r="D71" s="8" t="s">
        <v>799</v>
      </c>
      <c r="E71" s="7" t="s">
        <v>60</v>
      </c>
      <c r="F71" s="7" t="s">
        <v>1196</v>
      </c>
      <c r="G71" s="9">
        <v>32064</v>
      </c>
      <c r="H71" s="9">
        <v>41091</v>
      </c>
      <c r="I71" s="9"/>
      <c r="J71" s="31">
        <v>85380</v>
      </c>
      <c r="K71" s="8">
        <v>2</v>
      </c>
      <c r="L71" s="28">
        <v>0.04</v>
      </c>
      <c r="M71" s="25" t="str">
        <f t="shared" si="3"/>
        <v>Jessie</v>
      </c>
      <c r="N71" s="25" t="str">
        <f t="shared" si="4"/>
        <v>Warren</v>
      </c>
      <c r="O71" t="str">
        <f t="shared" si="5"/>
        <v>Jessie,</v>
      </c>
    </row>
    <row r="72" spans="1:15" x14ac:dyDescent="0.25">
      <c r="A72" s="8">
        <v>71</v>
      </c>
      <c r="B72" s="7" t="s">
        <v>1366</v>
      </c>
      <c r="C72" s="7" t="s">
        <v>792</v>
      </c>
      <c r="D72" s="8" t="s">
        <v>799</v>
      </c>
      <c r="E72" s="7" t="s">
        <v>60</v>
      </c>
      <c r="F72" s="7" t="s">
        <v>1196</v>
      </c>
      <c r="G72" s="9">
        <v>29792</v>
      </c>
      <c r="H72" s="9">
        <v>39279</v>
      </c>
      <c r="I72" s="9">
        <v>40884</v>
      </c>
      <c r="J72" s="31">
        <v>32268</v>
      </c>
      <c r="K72" s="8">
        <v>3</v>
      </c>
      <c r="L72" s="28">
        <v>0.08</v>
      </c>
      <c r="M72" s="25" t="str">
        <f t="shared" si="3"/>
        <v xml:space="preserve">Alex, </v>
      </c>
      <c r="N72" s="25" t="str">
        <f t="shared" si="4"/>
        <v>Milton</v>
      </c>
      <c r="O72" t="str">
        <f t="shared" si="5"/>
        <v>Alex,</v>
      </c>
    </row>
    <row r="73" spans="1:15" x14ac:dyDescent="0.25">
      <c r="A73" s="8">
        <v>72</v>
      </c>
      <c r="B73" s="7" t="s">
        <v>1367</v>
      </c>
      <c r="C73" s="7" t="s">
        <v>795</v>
      </c>
      <c r="D73" s="8" t="s">
        <v>799</v>
      </c>
      <c r="E73" s="7" t="s">
        <v>60</v>
      </c>
      <c r="F73" s="7" t="s">
        <v>1196</v>
      </c>
      <c r="G73" s="9">
        <v>29474</v>
      </c>
      <c r="H73" s="9">
        <v>40368</v>
      </c>
      <c r="I73" s="9">
        <v>40842</v>
      </c>
      <c r="J73" s="31">
        <v>107172</v>
      </c>
      <c r="K73" s="8">
        <v>5</v>
      </c>
      <c r="L73" s="28">
        <v>0.15</v>
      </c>
      <c r="M73" s="25" t="str">
        <f t="shared" si="3"/>
        <v>Jul</v>
      </c>
      <c r="N73" s="25" t="str">
        <f t="shared" si="4"/>
        <v>Leo</v>
      </c>
      <c r="O73" t="str">
        <f t="shared" si="5"/>
        <v>Julius,</v>
      </c>
    </row>
    <row r="74" spans="1:15" x14ac:dyDescent="0.25">
      <c r="A74" s="8">
        <v>73</v>
      </c>
      <c r="B74" s="7" t="s">
        <v>1368</v>
      </c>
      <c r="C74" s="7" t="s">
        <v>1228</v>
      </c>
      <c r="D74" s="8" t="s">
        <v>799</v>
      </c>
      <c r="E74" s="7" t="s">
        <v>60</v>
      </c>
      <c r="F74" s="7" t="s">
        <v>1196</v>
      </c>
      <c r="G74" s="9">
        <v>27700</v>
      </c>
      <c r="H74" s="9">
        <v>40777</v>
      </c>
      <c r="I74" s="9">
        <v>41231</v>
      </c>
      <c r="J74" s="31">
        <v>16560</v>
      </c>
      <c r="K74" s="8">
        <v>3</v>
      </c>
      <c r="L74" s="28">
        <v>0.08</v>
      </c>
      <c r="M74" s="25" t="str">
        <f t="shared" si="3"/>
        <v>Sid</v>
      </c>
      <c r="N74" s="25" t="str">
        <f t="shared" si="4"/>
        <v>Ray</v>
      </c>
      <c r="O74" t="str">
        <f t="shared" si="5"/>
        <v>Sidney,</v>
      </c>
    </row>
    <row r="75" spans="1:15" x14ac:dyDescent="0.25">
      <c r="A75" s="8">
        <v>74</v>
      </c>
      <c r="B75" s="7" t="s">
        <v>1369</v>
      </c>
      <c r="C75" s="7" t="s">
        <v>791</v>
      </c>
      <c r="D75" s="8" t="s">
        <v>799</v>
      </c>
      <c r="E75" s="7" t="s">
        <v>60</v>
      </c>
      <c r="F75" s="7" t="s">
        <v>1196</v>
      </c>
      <c r="G75" s="9">
        <v>26875</v>
      </c>
      <c r="H75" s="9">
        <v>39662</v>
      </c>
      <c r="I75" s="9">
        <v>40686</v>
      </c>
      <c r="J75" s="31">
        <v>46704</v>
      </c>
      <c r="K75" s="8">
        <v>4</v>
      </c>
      <c r="L75" s="28">
        <v>0.12</v>
      </c>
      <c r="M75" s="25" t="str">
        <f t="shared" si="3"/>
        <v>Dan, Be</v>
      </c>
      <c r="N75" s="25" t="str">
        <f t="shared" si="4"/>
        <v>Bernard</v>
      </c>
      <c r="O75" t="str">
        <f t="shared" si="5"/>
        <v>Dan,</v>
      </c>
    </row>
    <row r="76" spans="1:15" x14ac:dyDescent="0.25">
      <c r="A76" s="8">
        <v>75</v>
      </c>
      <c r="B76" s="7" t="s">
        <v>1370</v>
      </c>
      <c r="C76" s="7" t="s">
        <v>1228</v>
      </c>
      <c r="D76" s="8" t="s">
        <v>799</v>
      </c>
      <c r="E76" s="7" t="s">
        <v>60</v>
      </c>
      <c r="F76" s="7" t="s">
        <v>1196</v>
      </c>
      <c r="G76" s="9">
        <v>31960</v>
      </c>
      <c r="H76" s="9">
        <v>38954</v>
      </c>
      <c r="I76" s="9">
        <v>40824</v>
      </c>
      <c r="J76" s="31">
        <v>49104</v>
      </c>
      <c r="K76" s="8">
        <v>4</v>
      </c>
      <c r="L76" s="28">
        <v>0.12</v>
      </c>
      <c r="M76" s="25" t="str">
        <f t="shared" si="3"/>
        <v>Calvi</v>
      </c>
      <c r="N76" s="25" t="str">
        <f t="shared" si="4"/>
        <v>Jerry</v>
      </c>
      <c r="O76" t="str">
        <f t="shared" si="5"/>
        <v>Calvin,</v>
      </c>
    </row>
    <row r="77" spans="1:15" x14ac:dyDescent="0.25">
      <c r="A77" s="8">
        <v>76</v>
      </c>
      <c r="B77" s="7" t="s">
        <v>1371</v>
      </c>
      <c r="C77" s="7" t="s">
        <v>1231</v>
      </c>
      <c r="D77" s="8" t="s">
        <v>799</v>
      </c>
      <c r="E77" s="7" t="s">
        <v>60</v>
      </c>
      <c r="F77" s="7" t="s">
        <v>1196</v>
      </c>
      <c r="G77" s="9">
        <v>28830</v>
      </c>
      <c r="H77" s="9">
        <v>36038</v>
      </c>
      <c r="I77" s="9">
        <v>40635</v>
      </c>
      <c r="J77" s="31">
        <v>36408</v>
      </c>
      <c r="K77" s="8">
        <v>3</v>
      </c>
      <c r="L77" s="28">
        <v>0.08</v>
      </c>
      <c r="M77" s="25" t="str">
        <f t="shared" si="3"/>
        <v>Dave,</v>
      </c>
      <c r="N77" s="25" t="str">
        <f t="shared" si="4"/>
        <v>Perry</v>
      </c>
      <c r="O77" t="str">
        <f t="shared" si="5"/>
        <v>Dave,</v>
      </c>
    </row>
    <row r="78" spans="1:15" x14ac:dyDescent="0.25">
      <c r="A78" s="8">
        <v>77</v>
      </c>
      <c r="B78" s="7" t="s">
        <v>1372</v>
      </c>
      <c r="C78" s="7" t="s">
        <v>795</v>
      </c>
      <c r="D78" s="8" t="s">
        <v>799</v>
      </c>
      <c r="E78" s="7" t="s">
        <v>60</v>
      </c>
      <c r="F78" s="7" t="s">
        <v>1196</v>
      </c>
      <c r="G78" s="9">
        <v>26844</v>
      </c>
      <c r="H78" s="9">
        <v>36059</v>
      </c>
      <c r="I78" s="9">
        <v>40318</v>
      </c>
      <c r="J78" s="31">
        <v>22200</v>
      </c>
      <c r="K78" s="8">
        <v>5</v>
      </c>
      <c r="L78" s="28">
        <v>0.15</v>
      </c>
      <c r="M78" s="25" t="str">
        <f t="shared" si="3"/>
        <v xml:space="preserve">Eddie, </v>
      </c>
      <c r="N78" s="25" t="str">
        <f t="shared" si="4"/>
        <v>Anthony</v>
      </c>
      <c r="O78" t="str">
        <f t="shared" si="5"/>
        <v>Eddie,</v>
      </c>
    </row>
    <row r="79" spans="1:15" x14ac:dyDescent="0.25">
      <c r="A79" s="8">
        <v>78</v>
      </c>
      <c r="B79" s="7" t="s">
        <v>1373</v>
      </c>
      <c r="C79" s="7" t="s">
        <v>791</v>
      </c>
      <c r="D79" s="8" t="s">
        <v>799</v>
      </c>
      <c r="E79" s="7" t="s">
        <v>60</v>
      </c>
      <c r="F79" s="7" t="s">
        <v>1197</v>
      </c>
      <c r="G79" s="9">
        <v>29306</v>
      </c>
      <c r="H79" s="9">
        <v>38970</v>
      </c>
      <c r="I79" s="9">
        <v>40415</v>
      </c>
      <c r="J79" s="31">
        <v>99684</v>
      </c>
      <c r="K79" s="8">
        <v>3</v>
      </c>
      <c r="L79" s="28">
        <v>0.08</v>
      </c>
      <c r="M79" s="25" t="str">
        <f t="shared" si="3"/>
        <v>Stetso</v>
      </c>
      <c r="N79" s="25" t="str">
        <f t="shared" si="4"/>
        <v>Sophia</v>
      </c>
      <c r="O79" t="str">
        <f t="shared" si="5"/>
        <v>Stetson,</v>
      </c>
    </row>
    <row r="80" spans="1:15" x14ac:dyDescent="0.25">
      <c r="A80" s="8">
        <v>79</v>
      </c>
      <c r="B80" s="7" t="s">
        <v>1374</v>
      </c>
      <c r="C80" s="7" t="s">
        <v>1231</v>
      </c>
      <c r="D80" s="8" t="s">
        <v>799</v>
      </c>
      <c r="E80" s="7" t="s">
        <v>60</v>
      </c>
      <c r="F80" s="7" t="s">
        <v>1197</v>
      </c>
      <c r="G80" s="9">
        <v>27053</v>
      </c>
      <c r="H80" s="9">
        <v>40085</v>
      </c>
      <c r="I80" s="9"/>
      <c r="J80" s="31">
        <v>49788</v>
      </c>
      <c r="K80" s="8">
        <v>5</v>
      </c>
      <c r="L80" s="28">
        <v>0.15</v>
      </c>
      <c r="M80" s="25" t="str">
        <f t="shared" si="3"/>
        <v>Yose</v>
      </c>
      <c r="N80" s="25" t="str">
        <f t="shared" si="4"/>
        <v>Anne</v>
      </c>
      <c r="O80" t="str">
        <f t="shared" si="5"/>
        <v>Yosef,</v>
      </c>
    </row>
    <row r="81" spans="1:15" x14ac:dyDescent="0.25">
      <c r="A81" s="8">
        <v>80</v>
      </c>
      <c r="B81" s="7" t="s">
        <v>1375</v>
      </c>
      <c r="C81" s="7" t="s">
        <v>795</v>
      </c>
      <c r="D81" s="8" t="s">
        <v>799</v>
      </c>
      <c r="E81" s="7" t="s">
        <v>60</v>
      </c>
      <c r="F81" s="7" t="s">
        <v>1197</v>
      </c>
      <c r="G81" s="9">
        <v>30038</v>
      </c>
      <c r="H81" s="9">
        <v>40832</v>
      </c>
      <c r="I81" s="9"/>
      <c r="J81" s="31">
        <v>103104</v>
      </c>
      <c r="K81" s="8">
        <v>4</v>
      </c>
      <c r="L81" s="28">
        <v>0.12</v>
      </c>
      <c r="M81" s="25" t="str">
        <f t="shared" si="3"/>
        <v>Trevo</v>
      </c>
      <c r="N81" s="25" t="str">
        <f t="shared" si="4"/>
        <v>Delia</v>
      </c>
      <c r="O81" t="str">
        <f t="shared" si="5"/>
        <v>Trevon,</v>
      </c>
    </row>
    <row r="82" spans="1:15" x14ac:dyDescent="0.25">
      <c r="A82" s="8">
        <v>81</v>
      </c>
      <c r="B82" s="7" t="s">
        <v>1376</v>
      </c>
      <c r="C82" s="7" t="s">
        <v>1229</v>
      </c>
      <c r="D82" s="8" t="s">
        <v>799</v>
      </c>
      <c r="E82" s="7" t="s">
        <v>60</v>
      </c>
      <c r="F82" s="7" t="s">
        <v>1197</v>
      </c>
      <c r="G82" s="9">
        <v>28090</v>
      </c>
      <c r="H82" s="9">
        <v>41200</v>
      </c>
      <c r="I82" s="9">
        <v>41248</v>
      </c>
      <c r="J82" s="31">
        <v>86004</v>
      </c>
      <c r="K82" s="8">
        <v>4</v>
      </c>
      <c r="L82" s="28">
        <v>0.12</v>
      </c>
      <c r="M82" s="25" t="str">
        <f t="shared" si="3"/>
        <v>Dimitr</v>
      </c>
      <c r="N82" s="25" t="str">
        <f t="shared" si="4"/>
        <v>Louisa</v>
      </c>
      <c r="O82" t="str">
        <f t="shared" si="5"/>
        <v>Dimitri,</v>
      </c>
    </row>
    <row r="83" spans="1:15" x14ac:dyDescent="0.25">
      <c r="A83" s="8">
        <v>82</v>
      </c>
      <c r="B83" s="7" t="s">
        <v>1377</v>
      </c>
      <c r="C83" s="7" t="s">
        <v>1230</v>
      </c>
      <c r="D83" s="8" t="s">
        <v>799</v>
      </c>
      <c r="E83" s="7" t="s">
        <v>60</v>
      </c>
      <c r="F83" s="7" t="s">
        <v>1197</v>
      </c>
      <c r="G83" s="9">
        <v>26032</v>
      </c>
      <c r="H83" s="9">
        <v>39379</v>
      </c>
      <c r="I83" s="9"/>
      <c r="J83" s="31">
        <v>81468</v>
      </c>
      <c r="K83" s="8">
        <v>5</v>
      </c>
      <c r="L83" s="28">
        <v>0.15</v>
      </c>
      <c r="M83" s="25" t="str">
        <f t="shared" si="3"/>
        <v>Tevin</v>
      </c>
      <c r="N83" s="25" t="str">
        <f t="shared" si="4"/>
        <v>Mayme</v>
      </c>
      <c r="O83" t="str">
        <f t="shared" si="5"/>
        <v>Tevin,</v>
      </c>
    </row>
    <row r="84" spans="1:15" x14ac:dyDescent="0.25">
      <c r="A84" s="8">
        <v>83</v>
      </c>
      <c r="B84" s="7" t="s">
        <v>1378</v>
      </c>
      <c r="C84" s="7" t="s">
        <v>1229</v>
      </c>
      <c r="D84" s="8" t="s">
        <v>799</v>
      </c>
      <c r="E84" s="7" t="s">
        <v>60</v>
      </c>
      <c r="F84" s="7" t="s">
        <v>1196</v>
      </c>
      <c r="G84" s="9">
        <v>27921</v>
      </c>
      <c r="H84" s="9">
        <v>36087</v>
      </c>
      <c r="I84" s="9">
        <v>39733</v>
      </c>
      <c r="J84" s="31">
        <v>92316</v>
      </c>
      <c r="K84" s="8" t="s">
        <v>1233</v>
      </c>
      <c r="L84" s="28">
        <v>0</v>
      </c>
      <c r="M84" s="25" t="str">
        <f t="shared" si="3"/>
        <v>Denn</v>
      </c>
      <c r="N84" s="25" t="str">
        <f t="shared" si="4"/>
        <v>Amos</v>
      </c>
      <c r="O84" t="str">
        <f t="shared" si="5"/>
        <v>Dennis,</v>
      </c>
    </row>
    <row r="85" spans="1:15" x14ac:dyDescent="0.25">
      <c r="A85" s="8">
        <v>84</v>
      </c>
      <c r="B85" s="7" t="s">
        <v>1379</v>
      </c>
      <c r="C85" s="7" t="s">
        <v>1230</v>
      </c>
      <c r="D85" s="8" t="s">
        <v>799</v>
      </c>
      <c r="E85" s="7" t="s">
        <v>60</v>
      </c>
      <c r="F85" s="7" t="s">
        <v>1196</v>
      </c>
      <c r="G85" s="9">
        <v>27529</v>
      </c>
      <c r="H85" s="9">
        <v>37176</v>
      </c>
      <c r="I85" s="9">
        <v>38788</v>
      </c>
      <c r="J85" s="31">
        <v>75348</v>
      </c>
      <c r="K85" s="8">
        <v>2</v>
      </c>
      <c r="L85" s="28">
        <v>0.04</v>
      </c>
      <c r="M85" s="25" t="str">
        <f t="shared" si="3"/>
        <v>Leroy, C</v>
      </c>
      <c r="N85" s="25" t="str">
        <f t="shared" si="4"/>
        <v>Clifford</v>
      </c>
      <c r="O85" t="str">
        <f t="shared" si="5"/>
        <v>Leroy,</v>
      </c>
    </row>
    <row r="86" spans="1:15" x14ac:dyDescent="0.25">
      <c r="A86" s="8">
        <v>85</v>
      </c>
      <c r="B86" s="7" t="s">
        <v>1380</v>
      </c>
      <c r="C86" s="7" t="s">
        <v>795</v>
      </c>
      <c r="D86" s="8" t="s">
        <v>799</v>
      </c>
      <c r="E86" s="7" t="s">
        <v>60</v>
      </c>
      <c r="F86" s="7" t="s">
        <v>1196</v>
      </c>
      <c r="G86" s="9">
        <v>29746</v>
      </c>
      <c r="H86" s="9">
        <v>39765</v>
      </c>
      <c r="I86" s="9">
        <v>40967</v>
      </c>
      <c r="J86" s="31">
        <v>56004</v>
      </c>
      <c r="K86" s="8">
        <v>3</v>
      </c>
      <c r="L86" s="28">
        <v>0.08</v>
      </c>
      <c r="M86" s="25" t="str">
        <f t="shared" si="3"/>
        <v>Alonzo</v>
      </c>
      <c r="N86" s="25" t="str">
        <f t="shared" si="4"/>
        <v>Wesley</v>
      </c>
      <c r="O86" t="str">
        <f t="shared" si="5"/>
        <v>Alonzo,</v>
      </c>
    </row>
    <row r="87" spans="1:15" x14ac:dyDescent="0.25">
      <c r="A87" s="8">
        <v>86</v>
      </c>
      <c r="B87" s="7" t="s">
        <v>1381</v>
      </c>
      <c r="C87" s="7" t="s">
        <v>796</v>
      </c>
      <c r="D87" s="8" t="s">
        <v>799</v>
      </c>
      <c r="E87" s="7" t="s">
        <v>60</v>
      </c>
      <c r="F87" s="7" t="s">
        <v>1197</v>
      </c>
      <c r="G87" s="9">
        <v>28980</v>
      </c>
      <c r="H87" s="9">
        <v>36470</v>
      </c>
      <c r="I87" s="9">
        <v>40023</v>
      </c>
      <c r="J87" s="31">
        <v>28272</v>
      </c>
      <c r="K87" s="8">
        <v>3</v>
      </c>
      <c r="L87" s="28">
        <v>0.08</v>
      </c>
      <c r="M87" s="25" t="str">
        <f t="shared" si="3"/>
        <v>Denzel,</v>
      </c>
      <c r="N87" s="25" t="str">
        <f t="shared" si="4"/>
        <v>Estelle</v>
      </c>
      <c r="O87" t="str">
        <f t="shared" si="5"/>
        <v>Denzel,</v>
      </c>
    </row>
    <row r="88" spans="1:15" x14ac:dyDescent="0.25">
      <c r="A88" s="8">
        <v>87</v>
      </c>
      <c r="B88" s="7" t="s">
        <v>1382</v>
      </c>
      <c r="C88" s="7" t="s">
        <v>1228</v>
      </c>
      <c r="D88" s="8" t="s">
        <v>799</v>
      </c>
      <c r="E88" s="7" t="s">
        <v>60</v>
      </c>
      <c r="F88" s="7" t="s">
        <v>1196</v>
      </c>
      <c r="G88" s="9">
        <v>26436</v>
      </c>
      <c r="H88" s="9">
        <v>36487</v>
      </c>
      <c r="I88" s="9">
        <v>41096</v>
      </c>
      <c r="J88" s="31">
        <v>39667.199999999997</v>
      </c>
      <c r="K88" s="8">
        <v>5</v>
      </c>
      <c r="L88" s="28">
        <v>0.15</v>
      </c>
      <c r="M88" s="25" t="str">
        <f t="shared" si="3"/>
        <v>Franklin</v>
      </c>
      <c r="N88" s="25" t="str">
        <f t="shared" si="4"/>
        <v>Garfield</v>
      </c>
      <c r="O88" t="str">
        <f t="shared" si="5"/>
        <v>Franklin,</v>
      </c>
    </row>
    <row r="89" spans="1:15" x14ac:dyDescent="0.25">
      <c r="A89" s="8">
        <v>88</v>
      </c>
      <c r="B89" s="7" t="s">
        <v>1383</v>
      </c>
      <c r="C89" s="7" t="s">
        <v>1230</v>
      </c>
      <c r="D89" s="8" t="s">
        <v>799</v>
      </c>
      <c r="E89" s="7" t="s">
        <v>60</v>
      </c>
      <c r="F89" s="7" t="s">
        <v>1197</v>
      </c>
      <c r="G89" s="9">
        <v>31202</v>
      </c>
      <c r="H89" s="9">
        <v>39040</v>
      </c>
      <c r="I89" s="9">
        <v>40917</v>
      </c>
      <c r="J89" s="31">
        <v>74580</v>
      </c>
      <c r="K89" s="8">
        <v>4</v>
      </c>
      <c r="L89" s="28">
        <v>0.12</v>
      </c>
      <c r="M89" s="25" t="str">
        <f t="shared" si="3"/>
        <v>Male</v>
      </c>
      <c r="N89" s="25" t="str">
        <f t="shared" si="4"/>
        <v>Nina</v>
      </c>
      <c r="O89" t="str">
        <f t="shared" si="5"/>
        <v>Male,</v>
      </c>
    </row>
    <row r="90" spans="1:15" x14ac:dyDescent="0.25">
      <c r="A90" s="8">
        <v>89</v>
      </c>
      <c r="B90" s="7" t="s">
        <v>1384</v>
      </c>
      <c r="C90" s="7" t="s">
        <v>1229</v>
      </c>
      <c r="D90" s="8" t="s">
        <v>799</v>
      </c>
      <c r="E90" s="7" t="s">
        <v>60</v>
      </c>
      <c r="F90" s="7" t="s">
        <v>1196</v>
      </c>
      <c r="G90" s="9">
        <v>29708</v>
      </c>
      <c r="H90" s="9">
        <v>40501</v>
      </c>
      <c r="I90" s="9">
        <v>40689</v>
      </c>
      <c r="J90" s="31">
        <v>93384</v>
      </c>
      <c r="K90" s="8">
        <v>3</v>
      </c>
      <c r="L90" s="28">
        <v>0.08</v>
      </c>
      <c r="M90" s="25" t="str">
        <f t="shared" si="3"/>
        <v>Leon</v>
      </c>
      <c r="N90" s="25" t="str">
        <f t="shared" si="4"/>
        <v>Emil</v>
      </c>
      <c r="O90" t="str">
        <f t="shared" si="5"/>
        <v>Leon,</v>
      </c>
    </row>
    <row r="91" spans="1:15" x14ac:dyDescent="0.25">
      <c r="A91" s="8">
        <v>90</v>
      </c>
      <c r="B91" s="7" t="s">
        <v>1385</v>
      </c>
      <c r="C91" s="7" t="s">
        <v>794</v>
      </c>
      <c r="D91" s="8" t="s">
        <v>799</v>
      </c>
      <c r="E91" s="7" t="s">
        <v>60</v>
      </c>
      <c r="F91" s="7" t="s">
        <v>1196</v>
      </c>
      <c r="G91" s="9">
        <v>32100</v>
      </c>
      <c r="H91" s="9">
        <v>39803</v>
      </c>
      <c r="I91" s="9">
        <v>40330</v>
      </c>
      <c r="J91" s="31">
        <v>51528</v>
      </c>
      <c r="K91" s="8" t="s">
        <v>1233</v>
      </c>
      <c r="L91" s="28">
        <v>0</v>
      </c>
      <c r="M91" s="25" t="str">
        <f t="shared" si="3"/>
        <v>Harold</v>
      </c>
      <c r="N91" s="25" t="str">
        <f t="shared" si="4"/>
        <v>Nathan</v>
      </c>
      <c r="O91" t="str">
        <f t="shared" si="5"/>
        <v>Harold,</v>
      </c>
    </row>
    <row r="92" spans="1:15" x14ac:dyDescent="0.25">
      <c r="A92" s="8">
        <v>91</v>
      </c>
      <c r="B92" s="7" t="s">
        <v>1386</v>
      </c>
      <c r="C92" s="7" t="s">
        <v>1229</v>
      </c>
      <c r="D92" s="8" t="s">
        <v>799</v>
      </c>
      <c r="E92" s="7" t="s">
        <v>60</v>
      </c>
      <c r="F92" s="7" t="s">
        <v>1196</v>
      </c>
      <c r="G92" s="9">
        <v>25930</v>
      </c>
      <c r="H92" s="9">
        <v>40880</v>
      </c>
      <c r="I92" s="9"/>
      <c r="J92" s="31">
        <v>73680</v>
      </c>
      <c r="K92" s="8">
        <v>5</v>
      </c>
      <c r="L92" s="28">
        <v>0.15</v>
      </c>
      <c r="M92" s="25" t="str">
        <f t="shared" si="3"/>
        <v>Levi, M</v>
      </c>
      <c r="N92" s="25" t="str">
        <f t="shared" si="4"/>
        <v>Matthew</v>
      </c>
      <c r="O92" t="str">
        <f t="shared" si="5"/>
        <v>Levi,</v>
      </c>
    </row>
    <row r="93" spans="1:15" x14ac:dyDescent="0.25">
      <c r="A93" s="8">
        <v>92</v>
      </c>
      <c r="B93" s="7" t="s">
        <v>1387</v>
      </c>
      <c r="C93" s="7" t="s">
        <v>1229</v>
      </c>
      <c r="D93" s="8" t="s">
        <v>799</v>
      </c>
      <c r="E93" s="7" t="s">
        <v>60</v>
      </c>
      <c r="F93" s="7" t="s">
        <v>1196</v>
      </c>
      <c r="G93" s="9">
        <v>23301</v>
      </c>
      <c r="H93" s="9">
        <v>36506</v>
      </c>
      <c r="I93" s="9">
        <v>38226</v>
      </c>
      <c r="J93" s="31">
        <v>38520</v>
      </c>
      <c r="K93" s="8" t="s">
        <v>1233</v>
      </c>
      <c r="L93" s="28">
        <v>0</v>
      </c>
      <c r="M93" s="25" t="str">
        <f t="shared" si="3"/>
        <v>Evere</v>
      </c>
      <c r="N93" s="25" t="str">
        <f t="shared" si="4"/>
        <v>Moses</v>
      </c>
      <c r="O93" t="str">
        <f t="shared" si="5"/>
        <v>Everett,</v>
      </c>
    </row>
    <row r="94" spans="1:15" x14ac:dyDescent="0.25">
      <c r="A94" s="8">
        <v>93</v>
      </c>
      <c r="B94" s="7" t="s">
        <v>1388</v>
      </c>
      <c r="C94" s="7" t="s">
        <v>794</v>
      </c>
      <c r="D94" s="8" t="s">
        <v>799</v>
      </c>
      <c r="E94" s="7" t="s">
        <v>60</v>
      </c>
      <c r="F94" s="7" t="s">
        <v>1197</v>
      </c>
      <c r="G94" s="9">
        <v>30043</v>
      </c>
      <c r="H94" s="9">
        <v>37241</v>
      </c>
      <c r="I94" s="9">
        <v>41134</v>
      </c>
      <c r="J94" s="31">
        <v>86340</v>
      </c>
      <c r="K94" s="8">
        <v>5</v>
      </c>
      <c r="L94" s="28">
        <v>0.15</v>
      </c>
      <c r="M94" s="25" t="str">
        <f t="shared" si="3"/>
        <v>Laquan</v>
      </c>
      <c r="N94" s="25" t="str">
        <f t="shared" si="4"/>
        <v>Bettie</v>
      </c>
      <c r="O94" t="str">
        <f t="shared" si="5"/>
        <v>Laquan,</v>
      </c>
    </row>
    <row r="95" spans="1:15" x14ac:dyDescent="0.25">
      <c r="A95" s="8">
        <v>94</v>
      </c>
      <c r="B95" s="7" t="s">
        <v>1389</v>
      </c>
      <c r="C95" s="7" t="s">
        <v>793</v>
      </c>
      <c r="D95" s="8" t="s">
        <v>799</v>
      </c>
      <c r="E95" s="7" t="s">
        <v>60</v>
      </c>
      <c r="F95" s="7" t="s">
        <v>1196</v>
      </c>
      <c r="G95" s="9">
        <v>26821</v>
      </c>
      <c r="H95" s="9">
        <v>37960</v>
      </c>
      <c r="I95" s="9">
        <v>39802</v>
      </c>
      <c r="J95" s="31">
        <v>80268</v>
      </c>
      <c r="K95" s="8">
        <v>5</v>
      </c>
      <c r="L95" s="28">
        <v>0.15</v>
      </c>
      <c r="M95" s="25" t="str">
        <f t="shared" si="3"/>
        <v>Winfie</v>
      </c>
      <c r="N95" s="25" t="str">
        <f t="shared" si="4"/>
        <v>Lester</v>
      </c>
      <c r="O95" t="str">
        <f t="shared" si="5"/>
        <v>Winfield,</v>
      </c>
    </row>
    <row r="96" spans="1:15" x14ac:dyDescent="0.25">
      <c r="A96" s="8">
        <v>95</v>
      </c>
      <c r="B96" s="7" t="s">
        <v>1390</v>
      </c>
      <c r="C96" s="7" t="s">
        <v>791</v>
      </c>
      <c r="D96" s="8" t="s">
        <v>799</v>
      </c>
      <c r="E96" s="7" t="s">
        <v>60</v>
      </c>
      <c r="F96" s="7" t="s">
        <v>1196</v>
      </c>
      <c r="G96" s="9">
        <v>27379</v>
      </c>
      <c r="H96" s="9">
        <v>39802</v>
      </c>
      <c r="I96" s="9"/>
      <c r="J96" s="31">
        <v>27042</v>
      </c>
      <c r="K96" s="8">
        <v>3</v>
      </c>
      <c r="L96" s="28">
        <v>0.08</v>
      </c>
      <c r="M96" s="25" t="str">
        <f t="shared" si="3"/>
        <v>Lloy</v>
      </c>
      <c r="N96" s="25" t="str">
        <f t="shared" si="4"/>
        <v>Adam</v>
      </c>
      <c r="O96" t="str">
        <f t="shared" si="5"/>
        <v>Lloyd,</v>
      </c>
    </row>
    <row r="97" spans="1:15" x14ac:dyDescent="0.25">
      <c r="A97" s="8">
        <v>96</v>
      </c>
      <c r="B97" s="7" t="s">
        <v>1391</v>
      </c>
      <c r="C97" s="7" t="s">
        <v>795</v>
      </c>
      <c r="D97" s="8" t="s">
        <v>800</v>
      </c>
      <c r="E97" s="7" t="s">
        <v>120</v>
      </c>
      <c r="F97" s="7" t="s">
        <v>1196</v>
      </c>
      <c r="G97" s="9">
        <v>28317</v>
      </c>
      <c r="H97" s="9">
        <v>39492</v>
      </c>
      <c r="I97" s="9">
        <v>40546</v>
      </c>
      <c r="J97" s="31">
        <v>43956</v>
      </c>
      <c r="K97" s="8">
        <v>4</v>
      </c>
      <c r="L97" s="28">
        <v>0.12</v>
      </c>
      <c r="M97" s="25" t="str">
        <f t="shared" si="3"/>
        <v>Fred</v>
      </c>
      <c r="N97" s="25" t="str">
        <f t="shared" si="4"/>
        <v>Mack</v>
      </c>
      <c r="O97" t="str">
        <f t="shared" si="5"/>
        <v>Fredrick,</v>
      </c>
    </row>
    <row r="98" spans="1:15" x14ac:dyDescent="0.25">
      <c r="A98" s="8">
        <v>97</v>
      </c>
      <c r="B98" s="7" t="s">
        <v>1392</v>
      </c>
      <c r="C98" s="7" t="s">
        <v>794</v>
      </c>
      <c r="D98" s="8" t="s">
        <v>800</v>
      </c>
      <c r="E98" s="7" t="s">
        <v>120</v>
      </c>
      <c r="F98" s="7" t="s">
        <v>1196</v>
      </c>
      <c r="G98" s="9">
        <v>26496</v>
      </c>
      <c r="H98" s="9">
        <v>38755</v>
      </c>
      <c r="I98" s="9">
        <v>39922</v>
      </c>
      <c r="J98" s="31">
        <v>94632</v>
      </c>
      <c r="K98" s="8">
        <v>2</v>
      </c>
      <c r="L98" s="28">
        <v>0.04</v>
      </c>
      <c r="M98" s="25" t="str">
        <f t="shared" si="3"/>
        <v>Jes</v>
      </c>
      <c r="N98" s="25" t="str">
        <f t="shared" si="4"/>
        <v>Jay</v>
      </c>
      <c r="O98" t="str">
        <f t="shared" si="5"/>
        <v>Jess,</v>
      </c>
    </row>
    <row r="99" spans="1:15" x14ac:dyDescent="0.25">
      <c r="A99" s="8">
        <v>98</v>
      </c>
      <c r="B99" s="7" t="s">
        <v>1393</v>
      </c>
      <c r="C99" s="7" t="s">
        <v>794</v>
      </c>
      <c r="D99" s="8" t="s">
        <v>800</v>
      </c>
      <c r="E99" s="7" t="s">
        <v>120</v>
      </c>
      <c r="F99" s="7" t="s">
        <v>1197</v>
      </c>
      <c r="G99" s="9">
        <v>32191</v>
      </c>
      <c r="H99" s="9">
        <v>39529</v>
      </c>
      <c r="I99" s="9">
        <v>41208</v>
      </c>
      <c r="J99" s="31">
        <v>42744</v>
      </c>
      <c r="K99" s="8">
        <v>4</v>
      </c>
      <c r="L99" s="28">
        <v>0.12</v>
      </c>
      <c r="M99" s="25" t="str">
        <f t="shared" si="3"/>
        <v>Kiefer</v>
      </c>
      <c r="N99" s="25" t="str">
        <f t="shared" si="4"/>
        <v>Luella</v>
      </c>
      <c r="O99" t="str">
        <f t="shared" si="5"/>
        <v>Kiefer,</v>
      </c>
    </row>
    <row r="100" spans="1:15" x14ac:dyDescent="0.25">
      <c r="A100" s="8">
        <v>99</v>
      </c>
      <c r="B100" s="7" t="s">
        <v>1394</v>
      </c>
      <c r="C100" s="7" t="s">
        <v>1228</v>
      </c>
      <c r="D100" s="8" t="s">
        <v>800</v>
      </c>
      <c r="E100" s="7" t="s">
        <v>120</v>
      </c>
      <c r="F100" s="7" t="s">
        <v>1196</v>
      </c>
      <c r="G100" s="13">
        <v>31711</v>
      </c>
      <c r="H100" s="13">
        <v>40253</v>
      </c>
      <c r="I100" s="9">
        <v>41195</v>
      </c>
      <c r="J100" s="31">
        <v>71220</v>
      </c>
      <c r="K100" s="8">
        <v>5</v>
      </c>
      <c r="L100" s="28">
        <v>0.15</v>
      </c>
      <c r="M100" s="25" t="str">
        <f t="shared" si="3"/>
        <v xml:space="preserve">Noah, </v>
      </c>
      <c r="N100" s="25" t="str">
        <f t="shared" si="4"/>
        <v>Melvin</v>
      </c>
      <c r="O100" t="str">
        <f t="shared" si="5"/>
        <v>Noah,</v>
      </c>
    </row>
    <row r="101" spans="1:15" x14ac:dyDescent="0.25">
      <c r="A101" s="8">
        <v>100</v>
      </c>
      <c r="B101" s="7" t="s">
        <v>1395</v>
      </c>
      <c r="C101" s="7" t="s">
        <v>1230</v>
      </c>
      <c r="D101" s="8" t="s">
        <v>800</v>
      </c>
      <c r="E101" s="7" t="s">
        <v>120</v>
      </c>
      <c r="F101" s="7" t="s">
        <v>1197</v>
      </c>
      <c r="G101" s="9">
        <v>26537</v>
      </c>
      <c r="H101" s="9">
        <v>39923</v>
      </c>
      <c r="I101" s="9">
        <v>40453</v>
      </c>
      <c r="J101" s="31">
        <v>91728</v>
      </c>
      <c r="K101" s="8">
        <v>3</v>
      </c>
      <c r="L101" s="28">
        <v>0.08</v>
      </c>
      <c r="M101" s="25" t="str">
        <f t="shared" si="3"/>
        <v>Jord</v>
      </c>
      <c r="N101" s="25" t="str">
        <f t="shared" si="4"/>
        <v>Inez</v>
      </c>
      <c r="O101" t="str">
        <f t="shared" si="5"/>
        <v>Jorden,</v>
      </c>
    </row>
    <row r="102" spans="1:15" x14ac:dyDescent="0.25">
      <c r="A102" s="8">
        <v>101</v>
      </c>
      <c r="B102" s="7" t="s">
        <v>1396</v>
      </c>
      <c r="C102" s="7" t="s">
        <v>1228</v>
      </c>
      <c r="D102" s="8" t="s">
        <v>800</v>
      </c>
      <c r="E102" s="7" t="s">
        <v>120</v>
      </c>
      <c r="F102" s="7" t="s">
        <v>1196</v>
      </c>
      <c r="G102" s="9">
        <v>25730</v>
      </c>
      <c r="H102" s="9">
        <v>37883</v>
      </c>
      <c r="I102" s="9">
        <v>38829</v>
      </c>
      <c r="J102" s="31">
        <v>103836</v>
      </c>
      <c r="K102" s="8" t="s">
        <v>1233</v>
      </c>
      <c r="L102" s="28">
        <v>0</v>
      </c>
      <c r="M102" s="25" t="str">
        <f t="shared" si="3"/>
        <v>Alvin</v>
      </c>
      <c r="N102" s="25" t="str">
        <f t="shared" si="4"/>
        <v>Aaron</v>
      </c>
      <c r="O102" t="str">
        <f t="shared" si="5"/>
        <v>Alvin,</v>
      </c>
    </row>
    <row r="103" spans="1:15" x14ac:dyDescent="0.25">
      <c r="A103" s="8">
        <v>102</v>
      </c>
      <c r="B103" s="7" t="s">
        <v>1397</v>
      </c>
      <c r="C103" s="7" t="s">
        <v>792</v>
      </c>
      <c r="D103" s="8" t="s">
        <v>800</v>
      </c>
      <c r="E103" s="7" t="s">
        <v>120</v>
      </c>
      <c r="F103" s="7" t="s">
        <v>1196</v>
      </c>
      <c r="G103" s="9">
        <v>27202</v>
      </c>
      <c r="H103" s="9">
        <v>39388</v>
      </c>
      <c r="I103" s="9">
        <v>40093</v>
      </c>
      <c r="J103" s="31">
        <v>85344</v>
      </c>
      <c r="K103" s="8">
        <v>4</v>
      </c>
      <c r="L103" s="28">
        <v>0.12</v>
      </c>
      <c r="M103" s="25" t="str">
        <f t="shared" si="3"/>
        <v>Gilber</v>
      </c>
      <c r="N103" s="25" t="str">
        <f t="shared" si="4"/>
        <v>Norman</v>
      </c>
      <c r="O103" t="str">
        <f t="shared" si="5"/>
        <v>Gilbert,</v>
      </c>
    </row>
    <row r="104" spans="1:15" x14ac:dyDescent="0.25">
      <c r="A104" s="8">
        <v>103</v>
      </c>
      <c r="B104" s="7" t="s">
        <v>1398</v>
      </c>
      <c r="C104" s="7" t="s">
        <v>796</v>
      </c>
      <c r="D104" s="8" t="s">
        <v>800</v>
      </c>
      <c r="E104" s="7" t="s">
        <v>120</v>
      </c>
      <c r="F104" s="7" t="s">
        <v>1196</v>
      </c>
      <c r="G104" s="13">
        <v>31685</v>
      </c>
      <c r="H104" s="13">
        <v>40505</v>
      </c>
      <c r="I104" s="9">
        <v>41221</v>
      </c>
      <c r="J104" s="31">
        <v>55476</v>
      </c>
      <c r="K104" s="8">
        <v>2</v>
      </c>
      <c r="L104" s="28">
        <v>0.04</v>
      </c>
      <c r="M104" s="25" t="str">
        <f t="shared" si="3"/>
        <v>Victor</v>
      </c>
      <c r="N104" s="25" t="str">
        <f t="shared" si="4"/>
        <v>Elijah</v>
      </c>
      <c r="O104" t="str">
        <f t="shared" si="5"/>
        <v>Victor,</v>
      </c>
    </row>
    <row r="105" spans="1:15" x14ac:dyDescent="0.25">
      <c r="A105" s="8">
        <v>104</v>
      </c>
      <c r="B105" s="7" t="s">
        <v>1399</v>
      </c>
      <c r="C105" s="7" t="s">
        <v>1229</v>
      </c>
      <c r="D105" s="8" t="s">
        <v>800</v>
      </c>
      <c r="E105" s="7" t="s">
        <v>129</v>
      </c>
      <c r="F105" s="7" t="s">
        <v>1196</v>
      </c>
      <c r="G105" s="9">
        <v>27507</v>
      </c>
      <c r="H105" s="9">
        <v>38736</v>
      </c>
      <c r="I105" s="9">
        <v>39827</v>
      </c>
      <c r="J105" s="31">
        <v>27504</v>
      </c>
      <c r="K105" s="8">
        <v>3</v>
      </c>
      <c r="L105" s="28">
        <v>0.08</v>
      </c>
      <c r="M105" s="25" t="str">
        <f t="shared" si="3"/>
        <v>Nel</v>
      </c>
      <c r="N105" s="25" t="str">
        <f t="shared" si="4"/>
        <v>Gus</v>
      </c>
      <c r="O105" t="str">
        <f t="shared" si="5"/>
        <v>Nelson,</v>
      </c>
    </row>
    <row r="106" spans="1:15" x14ac:dyDescent="0.25">
      <c r="A106" s="8">
        <v>105</v>
      </c>
      <c r="B106" s="7" t="s">
        <v>1400</v>
      </c>
      <c r="C106" s="7" t="s">
        <v>1230</v>
      </c>
      <c r="D106" s="8" t="s">
        <v>800</v>
      </c>
      <c r="E106" s="7" t="s">
        <v>129</v>
      </c>
      <c r="F106" s="7" t="s">
        <v>1196</v>
      </c>
      <c r="G106" s="9">
        <v>28436</v>
      </c>
      <c r="H106" s="9">
        <v>36182</v>
      </c>
      <c r="I106" s="9">
        <v>39627</v>
      </c>
      <c r="J106" s="31">
        <v>81960</v>
      </c>
      <c r="K106" s="8">
        <v>5</v>
      </c>
      <c r="L106" s="28">
        <v>0.15</v>
      </c>
      <c r="M106" s="25" t="str">
        <f t="shared" si="3"/>
        <v>Silas,</v>
      </c>
      <c r="N106" s="25" t="str">
        <f t="shared" si="4"/>
        <v>Jasper</v>
      </c>
      <c r="O106" t="str">
        <f t="shared" si="5"/>
        <v>Silas,</v>
      </c>
    </row>
    <row r="107" spans="1:15" x14ac:dyDescent="0.25">
      <c r="A107" s="8">
        <v>106</v>
      </c>
      <c r="B107" s="7" t="s">
        <v>1401</v>
      </c>
      <c r="C107" s="7" t="s">
        <v>796</v>
      </c>
      <c r="D107" s="8" t="s">
        <v>800</v>
      </c>
      <c r="E107" s="7" t="s">
        <v>129</v>
      </c>
      <c r="F107" s="7" t="s">
        <v>1197</v>
      </c>
      <c r="G107" s="9">
        <v>27416</v>
      </c>
      <c r="H107" s="9">
        <v>40572</v>
      </c>
      <c r="I107" s="9"/>
      <c r="J107" s="31">
        <v>12624</v>
      </c>
      <c r="K107" s="8">
        <v>4</v>
      </c>
      <c r="L107" s="28">
        <v>0.12</v>
      </c>
      <c r="M107" s="25" t="str">
        <f t="shared" si="3"/>
        <v>Ibra</v>
      </c>
      <c r="N107" s="25" t="str">
        <f t="shared" si="4"/>
        <v>Lela</v>
      </c>
      <c r="O107" t="str">
        <f t="shared" si="5"/>
        <v>Ibrahim,</v>
      </c>
    </row>
    <row r="108" spans="1:15" x14ac:dyDescent="0.25">
      <c r="A108" s="8">
        <v>107</v>
      </c>
      <c r="B108" s="7" t="s">
        <v>1402</v>
      </c>
      <c r="C108" s="7" t="s">
        <v>794</v>
      </c>
      <c r="D108" s="8" t="s">
        <v>800</v>
      </c>
      <c r="E108" s="7" t="s">
        <v>129</v>
      </c>
      <c r="F108" s="7" t="s">
        <v>1197</v>
      </c>
      <c r="G108" s="9">
        <v>31343</v>
      </c>
      <c r="H108" s="9">
        <v>38801</v>
      </c>
      <c r="I108" s="9">
        <v>39263</v>
      </c>
      <c r="J108" s="31">
        <v>31812</v>
      </c>
      <c r="K108" s="8" t="s">
        <v>1233</v>
      </c>
      <c r="L108" s="28">
        <v>0</v>
      </c>
      <c r="M108" s="25" t="str">
        <f t="shared" si="3"/>
        <v>Mykel</v>
      </c>
      <c r="N108" s="25" t="str">
        <f t="shared" si="4"/>
        <v>Rosie</v>
      </c>
      <c r="O108" t="str">
        <f t="shared" si="5"/>
        <v>Mykel,</v>
      </c>
    </row>
    <row r="109" spans="1:15" x14ac:dyDescent="0.25">
      <c r="A109" s="8">
        <v>108</v>
      </c>
      <c r="B109" s="7" t="s">
        <v>1403</v>
      </c>
      <c r="C109" s="7" t="s">
        <v>1228</v>
      </c>
      <c r="D109" s="8" t="s">
        <v>800</v>
      </c>
      <c r="E109" s="7" t="s">
        <v>129</v>
      </c>
      <c r="F109" s="7" t="s">
        <v>1196</v>
      </c>
      <c r="G109" s="9">
        <v>25364</v>
      </c>
      <c r="H109" s="9">
        <v>36249</v>
      </c>
      <c r="I109" s="9">
        <v>40309</v>
      </c>
      <c r="J109" s="31">
        <v>59832</v>
      </c>
      <c r="K109" s="8">
        <v>2</v>
      </c>
      <c r="L109" s="28">
        <v>0.04</v>
      </c>
      <c r="M109" s="25" t="str">
        <f t="shared" si="3"/>
        <v>Jake, Chris</v>
      </c>
      <c r="N109" s="25" t="str">
        <f t="shared" si="4"/>
        <v>Christopher</v>
      </c>
      <c r="O109" t="str">
        <f t="shared" si="5"/>
        <v>Jake,</v>
      </c>
    </row>
    <row r="110" spans="1:15" x14ac:dyDescent="0.25">
      <c r="A110" s="8">
        <v>109</v>
      </c>
      <c r="B110" s="7" t="s">
        <v>1404</v>
      </c>
      <c r="C110" s="7" t="s">
        <v>1231</v>
      </c>
      <c r="D110" s="8" t="s">
        <v>800</v>
      </c>
      <c r="E110" s="7" t="s">
        <v>129</v>
      </c>
      <c r="F110" s="7" t="s">
        <v>1197</v>
      </c>
      <c r="G110" s="9">
        <v>32547</v>
      </c>
      <c r="H110" s="9">
        <v>39147</v>
      </c>
      <c r="I110" s="9">
        <v>40101</v>
      </c>
      <c r="J110" s="31">
        <v>52416</v>
      </c>
      <c r="K110" s="8">
        <v>5</v>
      </c>
      <c r="L110" s="28">
        <v>0.15</v>
      </c>
      <c r="M110" s="25" t="str">
        <f t="shared" si="3"/>
        <v>Kevon,</v>
      </c>
      <c r="N110" s="25" t="str">
        <f t="shared" si="4"/>
        <v>Millie</v>
      </c>
      <c r="O110" t="str">
        <f t="shared" si="5"/>
        <v>Kevon,</v>
      </c>
    </row>
    <row r="111" spans="1:15" x14ac:dyDescent="0.25">
      <c r="A111" s="8">
        <v>110</v>
      </c>
      <c r="B111" s="7" t="s">
        <v>1405</v>
      </c>
      <c r="C111" s="7" t="s">
        <v>1229</v>
      </c>
      <c r="D111" s="8" t="s">
        <v>800</v>
      </c>
      <c r="E111" s="7" t="s">
        <v>129</v>
      </c>
      <c r="F111" s="7" t="s">
        <v>1196</v>
      </c>
      <c r="G111" s="13">
        <v>25873</v>
      </c>
      <c r="H111" s="13">
        <v>40313</v>
      </c>
      <c r="I111" s="9">
        <v>41004</v>
      </c>
      <c r="J111" s="31">
        <v>32980.800000000003</v>
      </c>
      <c r="K111" s="8">
        <v>4</v>
      </c>
      <c r="L111" s="28">
        <v>0.12</v>
      </c>
      <c r="M111" s="25" t="str">
        <f t="shared" si="3"/>
        <v>Perc</v>
      </c>
      <c r="N111" s="25" t="str">
        <f t="shared" si="4"/>
        <v>Mike</v>
      </c>
      <c r="O111" t="str">
        <f t="shared" si="5"/>
        <v>Percy,</v>
      </c>
    </row>
    <row r="112" spans="1:15" x14ac:dyDescent="0.25">
      <c r="A112" s="8">
        <v>111</v>
      </c>
      <c r="B112" s="7" t="s">
        <v>1406</v>
      </c>
      <c r="C112" s="7" t="s">
        <v>796</v>
      </c>
      <c r="D112" s="8" t="s">
        <v>800</v>
      </c>
      <c r="E112" s="7" t="s">
        <v>129</v>
      </c>
      <c r="F112" s="7" t="s">
        <v>1196</v>
      </c>
      <c r="G112" s="9">
        <v>30679</v>
      </c>
      <c r="H112" s="9">
        <v>39646</v>
      </c>
      <c r="I112" s="9"/>
      <c r="J112" s="31">
        <v>82872</v>
      </c>
      <c r="K112" s="8" t="s">
        <v>1233</v>
      </c>
      <c r="L112" s="28">
        <v>0</v>
      </c>
      <c r="M112" s="25" t="str">
        <f t="shared" si="3"/>
        <v>Mauric</v>
      </c>
      <c r="N112" s="25" t="str">
        <f t="shared" si="4"/>
        <v>Adolph</v>
      </c>
      <c r="O112" t="str">
        <f t="shared" si="5"/>
        <v>Maurice,</v>
      </c>
    </row>
    <row r="113" spans="1:15" x14ac:dyDescent="0.25">
      <c r="A113" s="8">
        <v>112</v>
      </c>
      <c r="B113" s="7" t="s">
        <v>1407</v>
      </c>
      <c r="C113" s="7" t="s">
        <v>1229</v>
      </c>
      <c r="D113" s="8" t="s">
        <v>800</v>
      </c>
      <c r="E113" s="7" t="s">
        <v>129</v>
      </c>
      <c r="F113" s="7" t="s">
        <v>1196</v>
      </c>
      <c r="G113" s="13">
        <v>28833</v>
      </c>
      <c r="H113" s="13">
        <v>40516</v>
      </c>
      <c r="I113" s="9">
        <v>40554</v>
      </c>
      <c r="J113" s="31">
        <v>34350</v>
      </c>
      <c r="K113" s="8" t="s">
        <v>1233</v>
      </c>
      <c r="L113" s="28">
        <v>0</v>
      </c>
      <c r="M113" s="25" t="str">
        <f t="shared" si="3"/>
        <v>Felix, Co</v>
      </c>
      <c r="N113" s="25" t="str">
        <f t="shared" si="4"/>
        <v>Cornelius</v>
      </c>
      <c r="O113" t="str">
        <f t="shared" si="5"/>
        <v>Felix,</v>
      </c>
    </row>
    <row r="114" spans="1:15" x14ac:dyDescent="0.25">
      <c r="A114" s="8">
        <v>113</v>
      </c>
      <c r="B114" s="7" t="s">
        <v>1408</v>
      </c>
      <c r="C114" s="7" t="s">
        <v>796</v>
      </c>
      <c r="D114" s="8" t="s">
        <v>808</v>
      </c>
      <c r="E114" s="7" t="s">
        <v>139</v>
      </c>
      <c r="F114" s="7" t="s">
        <v>1196</v>
      </c>
      <c r="G114" s="9">
        <v>30907</v>
      </c>
      <c r="H114" s="9">
        <v>40550</v>
      </c>
      <c r="I114" s="9">
        <v>41174</v>
      </c>
      <c r="J114" s="31">
        <v>96060</v>
      </c>
      <c r="K114" s="8">
        <v>2</v>
      </c>
      <c r="L114" s="28">
        <v>0.04</v>
      </c>
      <c r="M114" s="25" t="str">
        <f t="shared" si="3"/>
        <v>Wallac</v>
      </c>
      <c r="N114" s="25" t="str">
        <f t="shared" si="4"/>
        <v>Reuben</v>
      </c>
      <c r="O114" t="str">
        <f t="shared" si="5"/>
        <v>Wallace,</v>
      </c>
    </row>
    <row r="115" spans="1:15" x14ac:dyDescent="0.25">
      <c r="A115" s="8">
        <v>114</v>
      </c>
      <c r="B115" s="7" t="s">
        <v>1409</v>
      </c>
      <c r="C115" s="7" t="s">
        <v>1231</v>
      </c>
      <c r="D115" s="8" t="s">
        <v>808</v>
      </c>
      <c r="E115" s="7" t="s">
        <v>139</v>
      </c>
      <c r="F115" s="7" t="s">
        <v>1196</v>
      </c>
      <c r="G115" s="9">
        <v>29485</v>
      </c>
      <c r="H115" s="9">
        <v>40918</v>
      </c>
      <c r="I115" s="9"/>
      <c r="J115" s="31">
        <v>99000</v>
      </c>
      <c r="K115" s="8">
        <v>5</v>
      </c>
      <c r="L115" s="28">
        <v>0.15</v>
      </c>
      <c r="M115" s="25" t="str">
        <f t="shared" si="3"/>
        <v>Rosco</v>
      </c>
      <c r="N115" s="25" t="str">
        <f t="shared" si="4"/>
        <v>Claud</v>
      </c>
      <c r="O115" t="str">
        <f t="shared" si="5"/>
        <v>Roscoe,</v>
      </c>
    </row>
    <row r="116" spans="1:15" x14ac:dyDescent="0.25">
      <c r="A116" s="8">
        <v>115</v>
      </c>
      <c r="B116" s="7" t="s">
        <v>1410</v>
      </c>
      <c r="C116" s="7" t="s">
        <v>1231</v>
      </c>
      <c r="D116" s="8" t="s">
        <v>808</v>
      </c>
      <c r="E116" s="7" t="s">
        <v>139</v>
      </c>
      <c r="F116" s="7" t="s">
        <v>1196</v>
      </c>
      <c r="G116" s="9">
        <v>28693</v>
      </c>
      <c r="H116" s="9">
        <v>39107</v>
      </c>
      <c r="I116" s="9">
        <v>41021</v>
      </c>
      <c r="J116" s="31">
        <v>22386</v>
      </c>
      <c r="K116" s="8">
        <v>4</v>
      </c>
      <c r="L116" s="28">
        <v>0.12</v>
      </c>
      <c r="M116" s="25" t="str">
        <f t="shared" si="3"/>
        <v xml:space="preserve">Earnest, </v>
      </c>
      <c r="N116" s="25" t="str">
        <f t="shared" si="4"/>
        <v>Sylvester</v>
      </c>
      <c r="O116" t="str">
        <f t="shared" si="5"/>
        <v>Earnest,</v>
      </c>
    </row>
    <row r="117" spans="1:15" x14ac:dyDescent="0.25">
      <c r="A117" s="8">
        <v>116</v>
      </c>
      <c r="B117" s="7" t="s">
        <v>1411</v>
      </c>
      <c r="C117" s="7" t="s">
        <v>793</v>
      </c>
      <c r="D117" s="8" t="s">
        <v>808</v>
      </c>
      <c r="E117" s="7" t="s">
        <v>139</v>
      </c>
      <c r="F117" s="7" t="s">
        <v>1197</v>
      </c>
      <c r="G117" s="9">
        <v>27879</v>
      </c>
      <c r="H117" s="9">
        <v>36176</v>
      </c>
      <c r="I117" s="9">
        <v>39514</v>
      </c>
      <c r="J117" s="31">
        <v>39528</v>
      </c>
      <c r="K117" s="8">
        <v>5</v>
      </c>
      <c r="L117" s="28">
        <v>0.15</v>
      </c>
      <c r="M117" s="25" t="str">
        <f t="shared" si="3"/>
        <v>Zakar</v>
      </c>
      <c r="N117" s="25" t="str">
        <f t="shared" si="4"/>
        <v>Janie</v>
      </c>
      <c r="O117" t="str">
        <f t="shared" si="5"/>
        <v>Zakary,</v>
      </c>
    </row>
    <row r="118" spans="1:15" x14ac:dyDescent="0.25">
      <c r="A118" s="8">
        <v>117</v>
      </c>
      <c r="B118" s="7" t="s">
        <v>1412</v>
      </c>
      <c r="C118" s="7" t="s">
        <v>1229</v>
      </c>
      <c r="D118" s="8" t="s">
        <v>808</v>
      </c>
      <c r="E118" s="7" t="s">
        <v>139</v>
      </c>
      <c r="F118" s="7" t="s">
        <v>1197</v>
      </c>
      <c r="G118" s="9">
        <v>27910</v>
      </c>
      <c r="H118" s="9">
        <v>38774</v>
      </c>
      <c r="I118" s="9">
        <v>39102</v>
      </c>
      <c r="J118" s="31">
        <v>96144</v>
      </c>
      <c r="K118" s="8">
        <v>4</v>
      </c>
      <c r="L118" s="28">
        <v>0.12</v>
      </c>
      <c r="M118" s="25" t="str">
        <f t="shared" si="3"/>
        <v>Aidan, C</v>
      </c>
      <c r="N118" s="25" t="str">
        <f t="shared" si="4"/>
        <v>Cornelia</v>
      </c>
      <c r="O118" t="str">
        <f t="shared" si="5"/>
        <v>Aidan,</v>
      </c>
    </row>
    <row r="119" spans="1:15" x14ac:dyDescent="0.25">
      <c r="A119" s="8">
        <v>118</v>
      </c>
      <c r="B119" s="7" t="s">
        <v>1413</v>
      </c>
      <c r="C119" s="7" t="s">
        <v>792</v>
      </c>
      <c r="D119" s="8" t="s">
        <v>808</v>
      </c>
      <c r="E119" s="7" t="s">
        <v>139</v>
      </c>
      <c r="F119" s="7" t="s">
        <v>1196</v>
      </c>
      <c r="G119" s="9">
        <v>27542</v>
      </c>
      <c r="H119" s="9">
        <v>37667</v>
      </c>
      <c r="I119" s="9">
        <v>39433</v>
      </c>
      <c r="J119" s="31">
        <v>88068</v>
      </c>
      <c r="K119" s="8">
        <v>2</v>
      </c>
      <c r="L119" s="28">
        <v>0.04</v>
      </c>
      <c r="M119" s="25" t="str">
        <f t="shared" si="3"/>
        <v>Otis,</v>
      </c>
      <c r="N119" s="25" t="str">
        <f t="shared" si="4"/>
        <v>Hiram</v>
      </c>
      <c r="O119" t="str">
        <f t="shared" si="5"/>
        <v>Otis,</v>
      </c>
    </row>
    <row r="120" spans="1:15" x14ac:dyDescent="0.25">
      <c r="A120" s="8">
        <v>119</v>
      </c>
      <c r="B120" s="7" t="s">
        <v>1414</v>
      </c>
      <c r="C120" s="7" t="s">
        <v>1230</v>
      </c>
      <c r="D120" s="8" t="s">
        <v>808</v>
      </c>
      <c r="E120" s="7" t="s">
        <v>139</v>
      </c>
      <c r="F120" s="7" t="s">
        <v>1196</v>
      </c>
      <c r="G120" s="9">
        <v>28074</v>
      </c>
      <c r="H120" s="9">
        <v>40263</v>
      </c>
      <c r="I120" s="9">
        <v>40582</v>
      </c>
      <c r="J120" s="31">
        <v>42312</v>
      </c>
      <c r="K120" s="8">
        <v>2</v>
      </c>
      <c r="L120" s="28">
        <v>0.04</v>
      </c>
      <c r="M120" s="25" t="str">
        <f t="shared" si="3"/>
        <v>Willa</v>
      </c>
      <c r="N120" s="25" t="str">
        <f t="shared" si="4"/>
        <v>Simon</v>
      </c>
      <c r="O120" t="str">
        <f t="shared" si="5"/>
        <v>Willard,</v>
      </c>
    </row>
    <row r="121" spans="1:15" x14ac:dyDescent="0.25">
      <c r="A121" s="8">
        <v>120</v>
      </c>
      <c r="B121" s="7" t="s">
        <v>1415</v>
      </c>
      <c r="C121" s="7" t="s">
        <v>1230</v>
      </c>
      <c r="D121" s="8" t="s">
        <v>808</v>
      </c>
      <c r="E121" s="7" t="s">
        <v>139</v>
      </c>
      <c r="F121" s="7" t="s">
        <v>1196</v>
      </c>
      <c r="G121" s="9">
        <v>29450</v>
      </c>
      <c r="H121" s="9">
        <v>36269</v>
      </c>
      <c r="I121" s="9">
        <v>40245</v>
      </c>
      <c r="J121" s="31">
        <v>73596</v>
      </c>
      <c r="K121" s="8" t="s">
        <v>1233</v>
      </c>
      <c r="L121" s="28">
        <v>0</v>
      </c>
      <c r="M121" s="25" t="str">
        <f t="shared" si="3"/>
        <v>Mark,</v>
      </c>
      <c r="N121" s="25" t="str">
        <f t="shared" si="4"/>
        <v>Irvin</v>
      </c>
      <c r="O121" t="str">
        <f t="shared" si="5"/>
        <v>Mark,</v>
      </c>
    </row>
    <row r="122" spans="1:15" x14ac:dyDescent="0.25">
      <c r="A122" s="8">
        <v>121</v>
      </c>
      <c r="B122" s="7" t="s">
        <v>1416</v>
      </c>
      <c r="C122" s="7" t="s">
        <v>796</v>
      </c>
      <c r="D122" s="8" t="s">
        <v>808</v>
      </c>
      <c r="E122" s="7" t="s">
        <v>139</v>
      </c>
      <c r="F122" s="7" t="s">
        <v>1197</v>
      </c>
      <c r="G122" s="9">
        <v>26165</v>
      </c>
      <c r="H122" s="9">
        <v>35959</v>
      </c>
      <c r="I122" s="9">
        <v>40553</v>
      </c>
      <c r="J122" s="31">
        <v>77364</v>
      </c>
      <c r="K122" s="8">
        <v>3</v>
      </c>
      <c r="L122" s="28">
        <v>0.08</v>
      </c>
      <c r="M122" s="25" t="str">
        <f t="shared" si="3"/>
        <v>Talon, V</v>
      </c>
      <c r="N122" s="25" t="str">
        <f t="shared" si="4"/>
        <v>Victoria</v>
      </c>
      <c r="O122" t="str">
        <f t="shared" si="5"/>
        <v>Talon,</v>
      </c>
    </row>
    <row r="123" spans="1:15" x14ac:dyDescent="0.25">
      <c r="A123" s="8">
        <v>122</v>
      </c>
      <c r="B123" s="7" t="s">
        <v>1417</v>
      </c>
      <c r="C123" s="7" t="s">
        <v>796</v>
      </c>
      <c r="D123" s="8" t="s">
        <v>808</v>
      </c>
      <c r="E123" s="7" t="s">
        <v>139</v>
      </c>
      <c r="F123" s="7" t="s">
        <v>1196</v>
      </c>
      <c r="G123" s="9">
        <v>30373</v>
      </c>
      <c r="H123" s="9">
        <v>40752</v>
      </c>
      <c r="I123" s="9">
        <v>40774</v>
      </c>
      <c r="J123" s="31">
        <v>45144</v>
      </c>
      <c r="K123" s="8">
        <v>5</v>
      </c>
      <c r="L123" s="28">
        <v>0.15</v>
      </c>
      <c r="M123" s="25" t="str">
        <f t="shared" si="3"/>
        <v>Wilb</v>
      </c>
      <c r="N123" s="25" t="str">
        <f t="shared" si="4"/>
        <v>Jose</v>
      </c>
      <c r="O123" t="str">
        <f t="shared" si="5"/>
        <v>Wilbur,</v>
      </c>
    </row>
    <row r="124" spans="1:15" x14ac:dyDescent="0.25">
      <c r="A124" s="8">
        <v>123</v>
      </c>
      <c r="B124" s="7" t="s">
        <v>1418</v>
      </c>
      <c r="C124" s="7" t="s">
        <v>796</v>
      </c>
      <c r="D124" s="8" t="s">
        <v>808</v>
      </c>
      <c r="E124" s="7" t="s">
        <v>139</v>
      </c>
      <c r="F124" s="7" t="s">
        <v>1196</v>
      </c>
      <c r="G124" s="9">
        <v>23076</v>
      </c>
      <c r="H124" s="9">
        <v>36342</v>
      </c>
      <c r="I124" s="9">
        <v>41124</v>
      </c>
      <c r="J124" s="31">
        <v>104364</v>
      </c>
      <c r="K124" s="8">
        <v>4</v>
      </c>
      <c r="L124" s="28">
        <v>0.12</v>
      </c>
      <c r="M124" s="25" t="str">
        <f t="shared" si="3"/>
        <v>Virgil,</v>
      </c>
      <c r="N124" s="25" t="str">
        <f t="shared" si="4"/>
        <v>Abraham</v>
      </c>
      <c r="O124" t="str">
        <f t="shared" si="5"/>
        <v>Virgil,</v>
      </c>
    </row>
    <row r="125" spans="1:15" x14ac:dyDescent="0.25">
      <c r="A125" s="8">
        <v>124</v>
      </c>
      <c r="B125" s="7" t="s">
        <v>1419</v>
      </c>
      <c r="C125" s="7" t="s">
        <v>796</v>
      </c>
      <c r="D125" s="8" t="s">
        <v>808</v>
      </c>
      <c r="E125" s="7" t="s">
        <v>139</v>
      </c>
      <c r="F125" s="7" t="s">
        <v>1196</v>
      </c>
      <c r="G125" s="9">
        <v>27033</v>
      </c>
      <c r="H125" s="9">
        <v>36357</v>
      </c>
      <c r="I125" s="9">
        <v>38625</v>
      </c>
      <c r="J125" s="31">
        <v>51486</v>
      </c>
      <c r="K125" s="8" t="s">
        <v>1233</v>
      </c>
      <c r="L125" s="28">
        <v>0</v>
      </c>
      <c r="M125" s="25" t="str">
        <f t="shared" si="3"/>
        <v>Elbert,</v>
      </c>
      <c r="N125" s="25" t="str">
        <f t="shared" si="4"/>
        <v>Clinton</v>
      </c>
      <c r="O125" t="str">
        <f t="shared" si="5"/>
        <v>Elbert,</v>
      </c>
    </row>
    <row r="126" spans="1:15" x14ac:dyDescent="0.25">
      <c r="A126" s="8">
        <v>125</v>
      </c>
      <c r="B126" s="7" t="s">
        <v>1420</v>
      </c>
      <c r="C126" s="7" t="s">
        <v>796</v>
      </c>
      <c r="D126" s="8" t="s">
        <v>808</v>
      </c>
      <c r="E126" s="7" t="s">
        <v>139</v>
      </c>
      <c r="F126" s="7" t="s">
        <v>1196</v>
      </c>
      <c r="G126" s="9">
        <v>29395</v>
      </c>
      <c r="H126" s="9">
        <v>41128</v>
      </c>
      <c r="I126" s="9"/>
      <c r="J126" s="31">
        <v>99312</v>
      </c>
      <c r="K126" s="8">
        <v>4</v>
      </c>
      <c r="L126" s="28">
        <v>0.12</v>
      </c>
      <c r="M126" s="25" t="str">
        <f t="shared" si="3"/>
        <v>Marsha</v>
      </c>
      <c r="N126" s="25" t="str">
        <f t="shared" si="4"/>
        <v>Leslie</v>
      </c>
      <c r="O126" t="str">
        <f t="shared" si="5"/>
        <v>Marshall,</v>
      </c>
    </row>
    <row r="127" spans="1:15" x14ac:dyDescent="0.25">
      <c r="A127" s="8">
        <v>126</v>
      </c>
      <c r="B127" s="7" t="s">
        <v>1421</v>
      </c>
      <c r="C127" s="7" t="s">
        <v>796</v>
      </c>
      <c r="D127" s="8" t="s">
        <v>808</v>
      </c>
      <c r="E127" s="7" t="s">
        <v>139</v>
      </c>
      <c r="F127" s="7" t="s">
        <v>1196</v>
      </c>
      <c r="G127" s="9">
        <v>31182</v>
      </c>
      <c r="H127" s="9">
        <v>38960</v>
      </c>
      <c r="I127" s="9">
        <v>40775</v>
      </c>
      <c r="J127" s="31">
        <v>15211.2</v>
      </c>
      <c r="K127" s="8">
        <v>2</v>
      </c>
      <c r="L127" s="28">
        <v>0.04</v>
      </c>
      <c r="M127" s="25" t="str">
        <f t="shared" si="3"/>
        <v>Wile</v>
      </c>
      <c r="N127" s="25" t="str">
        <f t="shared" si="4"/>
        <v>Owen</v>
      </c>
      <c r="O127" t="str">
        <f t="shared" si="5"/>
        <v>Wiley,</v>
      </c>
    </row>
    <row r="128" spans="1:15" x14ac:dyDescent="0.25">
      <c r="A128" s="8">
        <v>127</v>
      </c>
      <c r="B128" s="7" t="s">
        <v>1422</v>
      </c>
      <c r="C128" s="7" t="s">
        <v>796</v>
      </c>
      <c r="D128" s="8" t="s">
        <v>808</v>
      </c>
      <c r="E128" s="7" t="s">
        <v>139</v>
      </c>
      <c r="F128" s="7" t="s">
        <v>1196</v>
      </c>
      <c r="G128" s="9">
        <v>23807</v>
      </c>
      <c r="H128" s="9">
        <v>37113</v>
      </c>
      <c r="I128" s="9">
        <v>41271</v>
      </c>
      <c r="J128" s="31">
        <v>73380</v>
      </c>
      <c r="K128" s="8">
        <v>4</v>
      </c>
      <c r="L128" s="28">
        <v>0.12</v>
      </c>
      <c r="M128" s="25" t="str">
        <f t="shared" si="3"/>
        <v>Morri</v>
      </c>
      <c r="N128" s="25" t="str">
        <f t="shared" si="4"/>
        <v>Anton</v>
      </c>
      <c r="O128" t="str">
        <f t="shared" si="5"/>
        <v>Morris,</v>
      </c>
    </row>
    <row r="129" spans="1:15" x14ac:dyDescent="0.25">
      <c r="A129" s="8">
        <v>128</v>
      </c>
      <c r="B129" s="7" t="s">
        <v>1423</v>
      </c>
      <c r="C129" s="7" t="s">
        <v>796</v>
      </c>
      <c r="D129" s="8" t="s">
        <v>808</v>
      </c>
      <c r="E129" s="7" t="s">
        <v>139</v>
      </c>
      <c r="F129" s="7" t="s">
        <v>1196</v>
      </c>
      <c r="G129" s="9">
        <v>23783</v>
      </c>
      <c r="H129" s="9">
        <v>36077</v>
      </c>
      <c r="I129" s="9">
        <v>39961</v>
      </c>
      <c r="J129" s="31">
        <v>60132</v>
      </c>
      <c r="K129" s="8" t="s">
        <v>1233</v>
      </c>
      <c r="L129" s="28">
        <v>0</v>
      </c>
      <c r="M129" s="25" t="str">
        <f t="shared" si="3"/>
        <v>Philli</v>
      </c>
      <c r="N129" s="25" t="str">
        <f t="shared" si="4"/>
        <v>Manuel</v>
      </c>
      <c r="O129" t="str">
        <f t="shared" si="5"/>
        <v>Phillip,</v>
      </c>
    </row>
    <row r="130" spans="1:15" x14ac:dyDescent="0.25">
      <c r="A130" s="8">
        <v>129</v>
      </c>
      <c r="B130" s="7" t="s">
        <v>1424</v>
      </c>
      <c r="C130" s="7" t="s">
        <v>796</v>
      </c>
      <c r="D130" s="8" t="s">
        <v>808</v>
      </c>
      <c r="E130" s="7" t="s">
        <v>139</v>
      </c>
      <c r="F130" s="7" t="s">
        <v>1196</v>
      </c>
      <c r="G130" s="9">
        <v>29264</v>
      </c>
      <c r="H130" s="9">
        <v>39758</v>
      </c>
      <c r="I130" s="9"/>
      <c r="J130" s="31">
        <v>17654.400000000001</v>
      </c>
      <c r="K130" s="8">
        <v>5</v>
      </c>
      <c r="L130" s="28">
        <v>0.15</v>
      </c>
      <c r="M130" s="25" t="str">
        <f t="shared" si="3"/>
        <v xml:space="preserve">Emmett, </v>
      </c>
      <c r="N130" s="25" t="str">
        <f t="shared" si="4"/>
        <v>Augustus</v>
      </c>
      <c r="O130" t="str">
        <f t="shared" si="5"/>
        <v>Emmett,</v>
      </c>
    </row>
    <row r="131" spans="1:15" x14ac:dyDescent="0.25">
      <c r="A131" s="8">
        <v>130</v>
      </c>
      <c r="B131" s="7" t="s">
        <v>1425</v>
      </c>
      <c r="C131" s="7" t="s">
        <v>795</v>
      </c>
      <c r="D131" s="8" t="s">
        <v>808</v>
      </c>
      <c r="E131" s="7" t="s">
        <v>139</v>
      </c>
      <c r="F131" s="7" t="s">
        <v>1196</v>
      </c>
      <c r="G131" s="9">
        <v>25980</v>
      </c>
      <c r="H131" s="9">
        <v>39024</v>
      </c>
      <c r="I131" s="9">
        <v>40056</v>
      </c>
      <c r="J131" s="31">
        <v>91224</v>
      </c>
      <c r="K131" s="8" t="s">
        <v>1233</v>
      </c>
      <c r="L131" s="28">
        <v>0</v>
      </c>
      <c r="M131" s="25" t="str">
        <f t="shared" ref="M131:M194" si="6">LEFT(B131,(LEN(B131)-FIND(",",B131,1))-1)</f>
        <v>Nic</v>
      </c>
      <c r="N131" s="25" t="str">
        <f t="shared" ref="N131:N194" si="7">RIGHT(B131,(LEN(B131)-FIND(",",B131,1))-1)</f>
        <v>Eli</v>
      </c>
      <c r="O131" t="str">
        <f t="shared" ref="O131:O194" si="8">MID(B131,1,FIND(",",B131,1))</f>
        <v>Nicholas,</v>
      </c>
    </row>
    <row r="132" spans="1:15" x14ac:dyDescent="0.25">
      <c r="A132" s="8">
        <v>131</v>
      </c>
      <c r="B132" s="7" t="s">
        <v>1426</v>
      </c>
      <c r="C132" s="7" t="s">
        <v>794</v>
      </c>
      <c r="D132" s="8" t="s">
        <v>808</v>
      </c>
      <c r="E132" s="7" t="s">
        <v>139</v>
      </c>
      <c r="F132" s="7" t="s">
        <v>1196</v>
      </c>
      <c r="G132" s="9">
        <v>28623</v>
      </c>
      <c r="H132" s="9">
        <v>37612</v>
      </c>
      <c r="I132" s="9">
        <v>38350</v>
      </c>
      <c r="J132" s="31">
        <v>47688</v>
      </c>
      <c r="K132" s="8" t="s">
        <v>1233</v>
      </c>
      <c r="L132" s="28">
        <v>0</v>
      </c>
      <c r="M132" s="25" t="str">
        <f t="shared" si="6"/>
        <v xml:space="preserve">Alva, </v>
      </c>
      <c r="N132" s="25" t="str">
        <f t="shared" si="7"/>
        <v>Wilson</v>
      </c>
      <c r="O132" t="str">
        <f t="shared" si="8"/>
        <v>Alva,</v>
      </c>
    </row>
    <row r="133" spans="1:15" x14ac:dyDescent="0.25">
      <c r="A133" s="8">
        <v>132</v>
      </c>
      <c r="B133" s="7" t="s">
        <v>1427</v>
      </c>
      <c r="C133" s="7" t="s">
        <v>794</v>
      </c>
      <c r="D133" s="8" t="s">
        <v>159</v>
      </c>
      <c r="E133" s="7" t="s">
        <v>1203</v>
      </c>
      <c r="F133" s="7" t="s">
        <v>1197</v>
      </c>
      <c r="G133" s="9">
        <v>25338</v>
      </c>
      <c r="H133" s="9">
        <v>36569</v>
      </c>
      <c r="I133" s="9">
        <v>40488</v>
      </c>
      <c r="J133" s="31">
        <v>90072</v>
      </c>
      <c r="K133" s="8">
        <v>5</v>
      </c>
      <c r="L133" s="28">
        <v>0.15</v>
      </c>
      <c r="M133" s="25" t="str">
        <f t="shared" si="6"/>
        <v>Codie</v>
      </c>
      <c r="N133" s="25" t="str">
        <f t="shared" si="7"/>
        <v>Celia</v>
      </c>
      <c r="O133" t="str">
        <f t="shared" si="8"/>
        <v>Codie,</v>
      </c>
    </row>
    <row r="134" spans="1:15" x14ac:dyDescent="0.25">
      <c r="A134" s="8">
        <v>133</v>
      </c>
      <c r="B134" s="7" t="s">
        <v>1428</v>
      </c>
      <c r="C134" s="7" t="s">
        <v>796</v>
      </c>
      <c r="D134" s="8" t="s">
        <v>159</v>
      </c>
      <c r="E134" s="7" t="s">
        <v>1203</v>
      </c>
      <c r="F134" s="7" t="s">
        <v>1196</v>
      </c>
      <c r="G134" s="9">
        <v>25863</v>
      </c>
      <c r="H134" s="9">
        <v>39623</v>
      </c>
      <c r="I134" s="9">
        <v>39774</v>
      </c>
      <c r="J134" s="31">
        <v>72072</v>
      </c>
      <c r="K134" s="8">
        <v>2</v>
      </c>
      <c r="L134" s="28">
        <v>0.04</v>
      </c>
      <c r="M134" s="25" t="str">
        <f t="shared" si="6"/>
        <v>Newton</v>
      </c>
      <c r="N134" s="25" t="str">
        <f t="shared" si="7"/>
        <v>Harley</v>
      </c>
      <c r="O134" t="str">
        <f t="shared" si="8"/>
        <v>Newton,</v>
      </c>
    </row>
    <row r="135" spans="1:15" x14ac:dyDescent="0.25">
      <c r="A135" s="8">
        <v>134</v>
      </c>
      <c r="B135" s="7" t="s">
        <v>1429</v>
      </c>
      <c r="C135" s="7" t="s">
        <v>794</v>
      </c>
      <c r="D135" s="8" t="s">
        <v>159</v>
      </c>
      <c r="E135" s="7" t="s">
        <v>1203</v>
      </c>
      <c r="F135" s="7" t="s">
        <v>1197</v>
      </c>
      <c r="G135" s="9">
        <v>26996</v>
      </c>
      <c r="H135" s="9">
        <v>39683</v>
      </c>
      <c r="I135" s="9"/>
      <c r="J135" s="31">
        <v>56820</v>
      </c>
      <c r="K135" s="8">
        <v>5</v>
      </c>
      <c r="L135" s="28">
        <v>0.15</v>
      </c>
      <c r="M135" s="25" t="str">
        <f t="shared" si="6"/>
        <v>Hernan, C</v>
      </c>
      <c r="N135" s="25" t="str">
        <f t="shared" si="7"/>
        <v>Christine</v>
      </c>
      <c r="O135" t="str">
        <f t="shared" si="8"/>
        <v>Hernan,</v>
      </c>
    </row>
    <row r="136" spans="1:15" x14ac:dyDescent="0.25">
      <c r="A136" s="8">
        <v>135</v>
      </c>
      <c r="B136" s="7" t="s">
        <v>1430</v>
      </c>
      <c r="C136" s="7" t="s">
        <v>796</v>
      </c>
      <c r="D136" s="8" t="s">
        <v>159</v>
      </c>
      <c r="E136" s="7" t="s">
        <v>1203</v>
      </c>
      <c r="F136" s="7" t="s">
        <v>1196</v>
      </c>
      <c r="G136" s="13">
        <v>26025</v>
      </c>
      <c r="H136" s="13">
        <v>40400</v>
      </c>
      <c r="I136" s="9">
        <v>40926</v>
      </c>
      <c r="J136" s="31">
        <v>94980</v>
      </c>
      <c r="K136" s="8">
        <v>2</v>
      </c>
      <c r="L136" s="28">
        <v>0.04</v>
      </c>
      <c r="M136" s="25" t="str">
        <f t="shared" si="6"/>
        <v>Marvin,</v>
      </c>
      <c r="N136" s="25" t="str">
        <f t="shared" si="7"/>
        <v>Timothy</v>
      </c>
      <c r="O136" t="str">
        <f t="shared" si="8"/>
        <v>Marvin,</v>
      </c>
    </row>
    <row r="137" spans="1:15" x14ac:dyDescent="0.25">
      <c r="A137" s="8">
        <v>136</v>
      </c>
      <c r="B137" s="7" t="s">
        <v>1431</v>
      </c>
      <c r="C137" s="7" t="s">
        <v>796</v>
      </c>
      <c r="D137" s="8" t="s">
        <v>159</v>
      </c>
      <c r="E137" s="7" t="s">
        <v>1203</v>
      </c>
      <c r="F137" s="7" t="s">
        <v>1196</v>
      </c>
      <c r="G137" s="9">
        <v>26550</v>
      </c>
      <c r="H137" s="9">
        <v>40442</v>
      </c>
      <c r="I137" s="9">
        <v>40867</v>
      </c>
      <c r="J137" s="31">
        <v>80088</v>
      </c>
      <c r="K137" s="8">
        <v>2</v>
      </c>
      <c r="L137" s="28">
        <v>0.04</v>
      </c>
      <c r="M137" s="25" t="str">
        <f t="shared" si="6"/>
        <v>Curt</v>
      </c>
      <c r="N137" s="25" t="str">
        <f t="shared" si="7"/>
        <v>Ross</v>
      </c>
      <c r="O137" t="str">
        <f t="shared" si="8"/>
        <v>Curtis,</v>
      </c>
    </row>
    <row r="138" spans="1:15" x14ac:dyDescent="0.25">
      <c r="A138" s="8">
        <v>137</v>
      </c>
      <c r="B138" s="7" t="s">
        <v>1432</v>
      </c>
      <c r="C138" s="7" t="s">
        <v>791</v>
      </c>
      <c r="D138" s="8" t="s">
        <v>799</v>
      </c>
      <c r="E138" s="7" t="s">
        <v>165</v>
      </c>
      <c r="F138" s="7" t="s">
        <v>1196</v>
      </c>
      <c r="G138" s="9">
        <v>25698</v>
      </c>
      <c r="H138" s="9">
        <v>40184</v>
      </c>
      <c r="I138" s="9"/>
      <c r="J138" s="31">
        <v>25464</v>
      </c>
      <c r="K138" s="8">
        <v>3</v>
      </c>
      <c r="L138" s="28">
        <v>0.08</v>
      </c>
      <c r="M138" s="25" t="str">
        <f t="shared" si="6"/>
        <v xml:space="preserve">Jeff, </v>
      </c>
      <c r="N138" s="25" t="str">
        <f t="shared" si="7"/>
        <v>Edmund</v>
      </c>
      <c r="O138" t="str">
        <f t="shared" si="8"/>
        <v>Jeff,</v>
      </c>
    </row>
    <row r="139" spans="1:15" x14ac:dyDescent="0.25">
      <c r="A139" s="8">
        <v>138</v>
      </c>
      <c r="B139" s="7" t="s">
        <v>1433</v>
      </c>
      <c r="C139" s="7" t="s">
        <v>793</v>
      </c>
      <c r="D139" s="8" t="s">
        <v>799</v>
      </c>
      <c r="E139" s="7" t="s">
        <v>165</v>
      </c>
      <c r="F139" s="7" t="s">
        <v>1196</v>
      </c>
      <c r="G139" s="9">
        <v>25668</v>
      </c>
      <c r="H139" s="9">
        <v>40198</v>
      </c>
      <c r="I139" s="9"/>
      <c r="J139" s="31">
        <v>59112</v>
      </c>
      <c r="K139" s="8">
        <v>3</v>
      </c>
      <c r="L139" s="28">
        <v>0.08</v>
      </c>
      <c r="M139" s="25" t="str">
        <f t="shared" si="6"/>
        <v>Harri</v>
      </c>
      <c r="N139" s="25" t="str">
        <f t="shared" si="7"/>
        <v>Elias</v>
      </c>
      <c r="O139" t="str">
        <f t="shared" si="8"/>
        <v>Harrison,</v>
      </c>
    </row>
    <row r="140" spans="1:15" x14ac:dyDescent="0.25">
      <c r="A140" s="8">
        <v>139</v>
      </c>
      <c r="B140" s="7" t="s">
        <v>1434</v>
      </c>
      <c r="C140" s="7" t="s">
        <v>794</v>
      </c>
      <c r="D140" s="8" t="s">
        <v>799</v>
      </c>
      <c r="E140" s="7" t="s">
        <v>165</v>
      </c>
      <c r="F140" s="7" t="s">
        <v>1196</v>
      </c>
      <c r="G140" s="9">
        <v>27975</v>
      </c>
      <c r="H140" s="9">
        <v>37641</v>
      </c>
      <c r="I140" s="9"/>
      <c r="J140" s="31">
        <v>38364</v>
      </c>
      <c r="K140" s="8">
        <v>5</v>
      </c>
      <c r="L140" s="28">
        <v>0.15</v>
      </c>
      <c r="M140" s="25" t="str">
        <f t="shared" si="6"/>
        <v>Columbu</v>
      </c>
      <c r="N140" s="25" t="str">
        <f t="shared" si="7"/>
        <v>Stanley</v>
      </c>
      <c r="O140" t="str">
        <f t="shared" si="8"/>
        <v>Columbus,</v>
      </c>
    </row>
    <row r="141" spans="1:15" x14ac:dyDescent="0.25">
      <c r="A141" s="8">
        <v>140</v>
      </c>
      <c r="B141" s="7" t="s">
        <v>1435</v>
      </c>
      <c r="C141" s="7" t="s">
        <v>793</v>
      </c>
      <c r="D141" s="8" t="s">
        <v>799</v>
      </c>
      <c r="E141" s="7" t="s">
        <v>165</v>
      </c>
      <c r="F141" s="7" t="s">
        <v>1196</v>
      </c>
      <c r="G141" s="9">
        <v>31264</v>
      </c>
      <c r="H141" s="9">
        <v>39138</v>
      </c>
      <c r="I141" s="9">
        <v>39611</v>
      </c>
      <c r="J141" s="31">
        <v>18006</v>
      </c>
      <c r="K141" s="8">
        <v>4</v>
      </c>
      <c r="L141" s="28">
        <v>0.12</v>
      </c>
      <c r="M141" s="25" t="str">
        <f t="shared" si="6"/>
        <v>Ora</v>
      </c>
      <c r="N141" s="25" t="str">
        <f t="shared" si="7"/>
        <v>Lon</v>
      </c>
      <c r="O141" t="str">
        <f t="shared" si="8"/>
        <v>Ora,</v>
      </c>
    </row>
    <row r="142" spans="1:15" x14ac:dyDescent="0.25">
      <c r="A142" s="8">
        <v>141</v>
      </c>
      <c r="B142" s="7" t="s">
        <v>1436</v>
      </c>
      <c r="C142" s="7" t="s">
        <v>796</v>
      </c>
      <c r="D142" s="8" t="s">
        <v>799</v>
      </c>
      <c r="E142" s="7" t="s">
        <v>165</v>
      </c>
      <c r="F142" s="7" t="s">
        <v>1196</v>
      </c>
      <c r="G142" s="9">
        <v>30566</v>
      </c>
      <c r="H142" s="9">
        <v>37288</v>
      </c>
      <c r="I142" s="9">
        <v>39511</v>
      </c>
      <c r="J142" s="31">
        <v>50976</v>
      </c>
      <c r="K142" s="8">
        <v>3</v>
      </c>
      <c r="L142" s="28">
        <v>0.08</v>
      </c>
      <c r="M142" s="25" t="str">
        <f t="shared" si="6"/>
        <v>Russe</v>
      </c>
      <c r="N142" s="25" t="str">
        <f t="shared" si="7"/>
        <v>Ollie</v>
      </c>
      <c r="O142" t="str">
        <f t="shared" si="8"/>
        <v>Russell,</v>
      </c>
    </row>
    <row r="143" spans="1:15" x14ac:dyDescent="0.25">
      <c r="A143" s="8">
        <v>142</v>
      </c>
      <c r="B143" s="7" t="s">
        <v>1437</v>
      </c>
      <c r="C143" s="7" t="s">
        <v>793</v>
      </c>
      <c r="D143" s="8" t="s">
        <v>799</v>
      </c>
      <c r="E143" s="7" t="s">
        <v>165</v>
      </c>
      <c r="F143" s="7" t="s">
        <v>1196</v>
      </c>
      <c r="G143" s="9">
        <v>31075</v>
      </c>
      <c r="H143" s="9">
        <v>38753</v>
      </c>
      <c r="I143" s="9"/>
      <c r="J143" s="31">
        <v>26892</v>
      </c>
      <c r="K143" s="8">
        <v>4</v>
      </c>
      <c r="L143" s="28">
        <v>0.12</v>
      </c>
      <c r="M143" s="25" t="str">
        <f t="shared" si="6"/>
        <v>Solom</v>
      </c>
      <c r="N143" s="25" t="str">
        <f t="shared" si="7"/>
        <v>Pearl</v>
      </c>
      <c r="O143" t="str">
        <f t="shared" si="8"/>
        <v>Solomon,</v>
      </c>
    </row>
    <row r="144" spans="1:15" x14ac:dyDescent="0.25">
      <c r="A144" s="8">
        <v>143</v>
      </c>
      <c r="B144" s="7" t="s">
        <v>1438</v>
      </c>
      <c r="C144" s="7" t="s">
        <v>793</v>
      </c>
      <c r="D144" s="8" t="s">
        <v>799</v>
      </c>
      <c r="E144" s="7" t="s">
        <v>165</v>
      </c>
      <c r="F144" s="7" t="s">
        <v>1196</v>
      </c>
      <c r="G144" s="13">
        <v>32792</v>
      </c>
      <c r="H144" s="13">
        <v>40236</v>
      </c>
      <c r="I144" s="9"/>
      <c r="J144" s="31">
        <v>54996</v>
      </c>
      <c r="K144" s="8">
        <v>4</v>
      </c>
      <c r="L144" s="28">
        <v>0.12</v>
      </c>
      <c r="M144" s="25" t="str">
        <f t="shared" si="6"/>
        <v>Asa,</v>
      </c>
      <c r="N144" s="25" t="str">
        <f t="shared" si="7"/>
        <v>Arch</v>
      </c>
      <c r="O144" t="str">
        <f t="shared" si="8"/>
        <v>Asa,</v>
      </c>
    </row>
    <row r="145" spans="1:15" x14ac:dyDescent="0.25">
      <c r="A145" s="8">
        <v>144</v>
      </c>
      <c r="B145" s="7" t="s">
        <v>1439</v>
      </c>
      <c r="C145" s="7" t="s">
        <v>795</v>
      </c>
      <c r="D145" s="8" t="s">
        <v>799</v>
      </c>
      <c r="E145" s="7" t="s">
        <v>165</v>
      </c>
      <c r="F145" s="7" t="s">
        <v>1197</v>
      </c>
      <c r="G145" s="9">
        <v>27669</v>
      </c>
      <c r="H145" s="9">
        <v>39144</v>
      </c>
      <c r="I145" s="9">
        <v>39817</v>
      </c>
      <c r="J145" s="31">
        <v>54048</v>
      </c>
      <c r="K145" s="8">
        <v>5</v>
      </c>
      <c r="L145" s="28">
        <v>0.15</v>
      </c>
      <c r="M145" s="25" t="str">
        <f t="shared" si="6"/>
        <v>Camden</v>
      </c>
      <c r="N145" s="25" t="str">
        <f t="shared" si="7"/>
        <v>Birdie</v>
      </c>
      <c r="O145" t="str">
        <f t="shared" si="8"/>
        <v>Camden,</v>
      </c>
    </row>
    <row r="146" spans="1:15" x14ac:dyDescent="0.25">
      <c r="A146" s="8">
        <v>145</v>
      </c>
      <c r="B146" s="7" t="s">
        <v>1440</v>
      </c>
      <c r="C146" s="7" t="s">
        <v>794</v>
      </c>
      <c r="D146" s="8" t="s">
        <v>799</v>
      </c>
      <c r="E146" s="7" t="s">
        <v>165</v>
      </c>
      <c r="F146" s="7" t="s">
        <v>1196</v>
      </c>
      <c r="G146" s="9">
        <v>31944</v>
      </c>
      <c r="H146" s="9">
        <v>39154</v>
      </c>
      <c r="I146" s="9"/>
      <c r="J146" s="31">
        <v>31632</v>
      </c>
      <c r="K146" s="8">
        <v>4</v>
      </c>
      <c r="L146" s="28">
        <v>0.12</v>
      </c>
      <c r="M146" s="25" t="str">
        <f t="shared" si="6"/>
        <v xml:space="preserve">Enoch, </v>
      </c>
      <c r="N146" s="25" t="str">
        <f t="shared" si="7"/>
        <v>Clayton</v>
      </c>
      <c r="O146" t="str">
        <f t="shared" si="8"/>
        <v>Enoch,</v>
      </c>
    </row>
    <row r="147" spans="1:15" x14ac:dyDescent="0.25">
      <c r="A147" s="8">
        <v>146</v>
      </c>
      <c r="B147" s="7" t="s">
        <v>1441</v>
      </c>
      <c r="C147" s="7" t="s">
        <v>1228</v>
      </c>
      <c r="D147" s="8" t="s">
        <v>799</v>
      </c>
      <c r="E147" s="7" t="s">
        <v>165</v>
      </c>
      <c r="F147" s="7" t="s">
        <v>1196</v>
      </c>
      <c r="G147" s="9">
        <v>31337</v>
      </c>
      <c r="H147" s="9">
        <v>38788</v>
      </c>
      <c r="I147" s="9">
        <v>39128</v>
      </c>
      <c r="J147" s="31">
        <v>45300</v>
      </c>
      <c r="K147" s="8">
        <v>5</v>
      </c>
      <c r="L147" s="28">
        <v>0.15</v>
      </c>
      <c r="M147" s="25" t="str">
        <f t="shared" si="6"/>
        <v>Mathew</v>
      </c>
      <c r="N147" s="25" t="str">
        <f t="shared" si="7"/>
        <v>Irving</v>
      </c>
      <c r="O147" t="str">
        <f t="shared" si="8"/>
        <v>Mathew,</v>
      </c>
    </row>
    <row r="148" spans="1:15" x14ac:dyDescent="0.25">
      <c r="A148" s="8">
        <v>147</v>
      </c>
      <c r="B148" s="7" t="s">
        <v>1442</v>
      </c>
      <c r="C148" s="7" t="s">
        <v>1229</v>
      </c>
      <c r="D148" s="8" t="s">
        <v>799</v>
      </c>
      <c r="E148" s="7" t="s">
        <v>165</v>
      </c>
      <c r="F148" s="7" t="s">
        <v>1196</v>
      </c>
      <c r="G148" s="9">
        <v>28428</v>
      </c>
      <c r="H148" s="9">
        <v>39893</v>
      </c>
      <c r="I148" s="9">
        <v>41263</v>
      </c>
      <c r="J148" s="31">
        <v>18892.8</v>
      </c>
      <c r="K148" s="8">
        <v>3</v>
      </c>
      <c r="L148" s="28">
        <v>0.08</v>
      </c>
      <c r="M148" s="25" t="str">
        <f t="shared" si="6"/>
        <v>Scott, Na</v>
      </c>
      <c r="N148" s="25" t="str">
        <f t="shared" si="7"/>
        <v>Nathaniel</v>
      </c>
      <c r="O148" t="str">
        <f t="shared" si="8"/>
        <v>Scott,</v>
      </c>
    </row>
    <row r="149" spans="1:15" x14ac:dyDescent="0.25">
      <c r="A149" s="8">
        <v>148</v>
      </c>
      <c r="B149" s="7" t="s">
        <v>1443</v>
      </c>
      <c r="C149" s="7" t="s">
        <v>791</v>
      </c>
      <c r="D149" s="8" t="s">
        <v>799</v>
      </c>
      <c r="E149" s="7" t="s">
        <v>165</v>
      </c>
      <c r="F149" s="7" t="s">
        <v>1197</v>
      </c>
      <c r="G149" s="9">
        <v>26698</v>
      </c>
      <c r="H149" s="9">
        <v>40259</v>
      </c>
      <c r="I149" s="9"/>
      <c r="J149" s="31">
        <v>54852</v>
      </c>
      <c r="K149" s="8">
        <v>3</v>
      </c>
      <c r="L149" s="28">
        <v>0.08</v>
      </c>
      <c r="M149" s="25" t="str">
        <f t="shared" si="6"/>
        <v>Deontae,</v>
      </c>
      <c r="N149" s="25" t="str">
        <f t="shared" si="7"/>
        <v>Harriett</v>
      </c>
      <c r="O149" t="str">
        <f t="shared" si="8"/>
        <v>Deontae,</v>
      </c>
    </row>
    <row r="150" spans="1:15" x14ac:dyDescent="0.25">
      <c r="A150" s="8">
        <v>149</v>
      </c>
      <c r="B150" s="7" t="s">
        <v>1444</v>
      </c>
      <c r="C150" s="7" t="s">
        <v>791</v>
      </c>
      <c r="D150" s="8" t="s">
        <v>799</v>
      </c>
      <c r="E150" s="7" t="s">
        <v>165</v>
      </c>
      <c r="F150" s="7" t="s">
        <v>1196</v>
      </c>
      <c r="G150" s="9">
        <v>32072</v>
      </c>
      <c r="H150" s="9">
        <v>41014</v>
      </c>
      <c r="I150" s="9"/>
      <c r="J150" s="31">
        <v>40932</v>
      </c>
      <c r="K150" s="8">
        <v>4</v>
      </c>
      <c r="L150" s="28">
        <v>0.12</v>
      </c>
      <c r="M150" s="25" t="str">
        <f t="shared" si="6"/>
        <v>Lemuel</v>
      </c>
      <c r="N150" s="25" t="str">
        <f t="shared" si="7"/>
        <v>Hubert</v>
      </c>
      <c r="O150" t="str">
        <f t="shared" si="8"/>
        <v>Lemuel,</v>
      </c>
    </row>
    <row r="151" spans="1:15" x14ac:dyDescent="0.25">
      <c r="A151" s="8">
        <v>150</v>
      </c>
      <c r="B151" s="7" t="s">
        <v>1445</v>
      </c>
      <c r="C151" s="7" t="s">
        <v>1228</v>
      </c>
      <c r="D151" s="8" t="s">
        <v>799</v>
      </c>
      <c r="E151" s="7" t="s">
        <v>165</v>
      </c>
      <c r="F151" s="7" t="s">
        <v>1196</v>
      </c>
      <c r="G151" s="9">
        <v>31587</v>
      </c>
      <c r="H151" s="9">
        <v>39199</v>
      </c>
      <c r="I151" s="9"/>
      <c r="J151" s="31">
        <v>38208</v>
      </c>
      <c r="K151" s="8" t="s">
        <v>1233</v>
      </c>
      <c r="L151" s="28">
        <v>0</v>
      </c>
      <c r="M151" s="25" t="str">
        <f t="shared" si="6"/>
        <v>Elli</v>
      </c>
      <c r="N151" s="25" t="str">
        <f t="shared" si="7"/>
        <v>Andy</v>
      </c>
      <c r="O151" t="str">
        <f t="shared" si="8"/>
        <v>Ellis,</v>
      </c>
    </row>
    <row r="152" spans="1:15" x14ac:dyDescent="0.25">
      <c r="A152" s="8">
        <v>151</v>
      </c>
      <c r="B152" s="7" t="s">
        <v>1446</v>
      </c>
      <c r="C152" s="7" t="s">
        <v>791</v>
      </c>
      <c r="D152" s="8" t="s">
        <v>799</v>
      </c>
      <c r="E152" s="7" t="s">
        <v>165</v>
      </c>
      <c r="F152" s="7" t="s">
        <v>1196</v>
      </c>
      <c r="G152" s="9">
        <v>28748</v>
      </c>
      <c r="H152" s="9">
        <v>36263</v>
      </c>
      <c r="I152" s="9">
        <v>39837</v>
      </c>
      <c r="J152" s="31">
        <v>46521.599999999999</v>
      </c>
      <c r="K152" s="8">
        <v>4</v>
      </c>
      <c r="L152" s="28">
        <v>0.12</v>
      </c>
      <c r="M152" s="25" t="str">
        <f t="shared" si="6"/>
        <v>Joshua,</v>
      </c>
      <c r="N152" s="25" t="str">
        <f t="shared" si="7"/>
        <v>Emanuel</v>
      </c>
      <c r="O152" t="str">
        <f t="shared" si="8"/>
        <v>Joshua,</v>
      </c>
    </row>
    <row r="153" spans="1:15" x14ac:dyDescent="0.25">
      <c r="A153" s="8">
        <v>152</v>
      </c>
      <c r="B153" s="7" t="s">
        <v>1447</v>
      </c>
      <c r="C153" s="7" t="s">
        <v>794</v>
      </c>
      <c r="D153" s="8" t="s">
        <v>799</v>
      </c>
      <c r="E153" s="7" t="s">
        <v>165</v>
      </c>
      <c r="F153" s="7" t="s">
        <v>1196</v>
      </c>
      <c r="G153" s="9">
        <v>26123</v>
      </c>
      <c r="H153" s="9">
        <v>36643</v>
      </c>
      <c r="I153" s="9">
        <v>39789</v>
      </c>
      <c r="J153" s="31">
        <v>85656</v>
      </c>
      <c r="K153" s="8">
        <v>2</v>
      </c>
      <c r="L153" s="28">
        <v>0.04</v>
      </c>
      <c r="M153" s="25" t="str">
        <f t="shared" si="6"/>
        <v>Vernon,</v>
      </c>
      <c r="N153" s="25" t="str">
        <f t="shared" si="7"/>
        <v>Millard</v>
      </c>
      <c r="O153" t="str">
        <f t="shared" si="8"/>
        <v>Vernon,</v>
      </c>
    </row>
    <row r="154" spans="1:15" x14ac:dyDescent="0.25">
      <c r="A154" s="8">
        <v>153</v>
      </c>
      <c r="B154" s="7" t="s">
        <v>1448</v>
      </c>
      <c r="C154" s="7" t="s">
        <v>1229</v>
      </c>
      <c r="D154" s="8" t="s">
        <v>799</v>
      </c>
      <c r="E154" s="7" t="s">
        <v>165</v>
      </c>
      <c r="F154" s="7" t="s">
        <v>1196</v>
      </c>
      <c r="G154" s="9">
        <v>32819</v>
      </c>
      <c r="H154" s="9">
        <v>40299</v>
      </c>
      <c r="I154" s="9"/>
      <c r="J154" s="31">
        <v>39402</v>
      </c>
      <c r="K154" s="8">
        <v>2</v>
      </c>
      <c r="L154" s="28">
        <v>0.04</v>
      </c>
      <c r="M154" s="25" t="str">
        <f t="shared" si="6"/>
        <v>Cyru</v>
      </c>
      <c r="N154" s="25" t="str">
        <f t="shared" si="7"/>
        <v>Wade</v>
      </c>
      <c r="O154" t="str">
        <f t="shared" si="8"/>
        <v>Cyrus,</v>
      </c>
    </row>
    <row r="155" spans="1:15" x14ac:dyDescent="0.25">
      <c r="A155" s="8">
        <v>154</v>
      </c>
      <c r="B155" s="7" t="s">
        <v>1449</v>
      </c>
      <c r="C155" s="7" t="s">
        <v>793</v>
      </c>
      <c r="D155" s="8" t="s">
        <v>799</v>
      </c>
      <c r="E155" s="7" t="s">
        <v>165</v>
      </c>
      <c r="F155" s="7" t="s">
        <v>1196</v>
      </c>
      <c r="G155" s="9">
        <v>25154</v>
      </c>
      <c r="H155" s="9">
        <v>35939</v>
      </c>
      <c r="I155" s="9">
        <v>39009</v>
      </c>
      <c r="J155" s="31">
        <v>30144</v>
      </c>
      <c r="K155" s="8">
        <v>5</v>
      </c>
      <c r="L155" s="28">
        <v>0.15</v>
      </c>
      <c r="M155" s="25" t="str">
        <f t="shared" si="6"/>
        <v>Rudol</v>
      </c>
      <c r="N155" s="25" t="str">
        <f t="shared" si="7"/>
        <v>Miles</v>
      </c>
      <c r="O155" t="str">
        <f t="shared" si="8"/>
        <v>Rudolph,</v>
      </c>
    </row>
    <row r="156" spans="1:15" x14ac:dyDescent="0.25">
      <c r="A156" s="8">
        <v>155</v>
      </c>
      <c r="B156" s="7" t="s">
        <v>1450</v>
      </c>
      <c r="C156" s="7" t="s">
        <v>791</v>
      </c>
      <c r="D156" s="8" t="s">
        <v>799</v>
      </c>
      <c r="E156" s="7" t="s">
        <v>165</v>
      </c>
      <c r="F156" s="7" t="s">
        <v>1196</v>
      </c>
      <c r="G156" s="9">
        <v>27752</v>
      </c>
      <c r="H156" s="9">
        <v>38135</v>
      </c>
      <c r="I156" s="9">
        <v>39903</v>
      </c>
      <c r="J156" s="31">
        <v>78672</v>
      </c>
      <c r="K156" s="8" t="s">
        <v>1233</v>
      </c>
      <c r="L156" s="28">
        <v>0</v>
      </c>
      <c r="M156" s="25" t="str">
        <f t="shared" si="6"/>
        <v>Austin,</v>
      </c>
      <c r="N156" s="25" t="str">
        <f t="shared" si="7"/>
        <v>Sherman</v>
      </c>
      <c r="O156" t="str">
        <f t="shared" si="8"/>
        <v>Austin,</v>
      </c>
    </row>
    <row r="157" spans="1:15" x14ac:dyDescent="0.25">
      <c r="A157" s="8">
        <v>156</v>
      </c>
      <c r="B157" s="7" t="s">
        <v>1451</v>
      </c>
      <c r="C157" s="7" t="s">
        <v>1229</v>
      </c>
      <c r="D157" s="8" t="s">
        <v>799</v>
      </c>
      <c r="E157" s="7" t="s">
        <v>165</v>
      </c>
      <c r="F157" s="7" t="s">
        <v>1196</v>
      </c>
      <c r="G157" s="9">
        <v>29423</v>
      </c>
      <c r="H157" s="9">
        <v>40710</v>
      </c>
      <c r="I157" s="9"/>
      <c r="J157" s="31">
        <v>38568</v>
      </c>
      <c r="K157" s="8">
        <v>2</v>
      </c>
      <c r="L157" s="28">
        <v>0.04</v>
      </c>
      <c r="M157" s="25" t="str">
        <f t="shared" si="6"/>
        <v>Chas</v>
      </c>
      <c r="N157" s="25" t="str">
        <f t="shared" si="7"/>
        <v>Bill</v>
      </c>
      <c r="O157" t="str">
        <f t="shared" si="8"/>
        <v>Chas,</v>
      </c>
    </row>
    <row r="158" spans="1:15" x14ac:dyDescent="0.25">
      <c r="A158" s="8">
        <v>157</v>
      </c>
      <c r="B158" s="7" t="s">
        <v>1452</v>
      </c>
      <c r="C158" s="7" t="s">
        <v>1229</v>
      </c>
      <c r="D158" s="8" t="s">
        <v>799</v>
      </c>
      <c r="E158" s="7" t="s">
        <v>165</v>
      </c>
      <c r="F158" s="7" t="s">
        <v>1196</v>
      </c>
      <c r="G158" s="9">
        <v>30414</v>
      </c>
      <c r="H158" s="9">
        <v>38892</v>
      </c>
      <c r="I158" s="9">
        <v>40835</v>
      </c>
      <c r="J158" s="31">
        <v>68244</v>
      </c>
      <c r="K158" s="8" t="s">
        <v>1233</v>
      </c>
      <c r="L158" s="28">
        <v>0</v>
      </c>
      <c r="M158" s="25" t="str">
        <f t="shared" si="6"/>
        <v>Monroe</v>
      </c>
      <c r="N158" s="25" t="str">
        <f t="shared" si="7"/>
        <v>Lonnie</v>
      </c>
      <c r="O158" t="str">
        <f t="shared" si="8"/>
        <v>Monroe,</v>
      </c>
    </row>
    <row r="159" spans="1:15" x14ac:dyDescent="0.25">
      <c r="A159" s="8">
        <v>158</v>
      </c>
      <c r="B159" s="7" t="s">
        <v>1453</v>
      </c>
      <c r="C159" s="7" t="s">
        <v>796</v>
      </c>
      <c r="D159" s="8" t="s">
        <v>799</v>
      </c>
      <c r="E159" s="7" t="s">
        <v>165</v>
      </c>
      <c r="F159" s="7" t="s">
        <v>1196</v>
      </c>
      <c r="G159" s="9">
        <v>26633</v>
      </c>
      <c r="H159" s="9">
        <v>39654</v>
      </c>
      <c r="I159" s="9">
        <v>40925</v>
      </c>
      <c r="J159" s="31">
        <v>38832</v>
      </c>
      <c r="K159" s="8">
        <v>4</v>
      </c>
      <c r="L159" s="28">
        <v>0.12</v>
      </c>
      <c r="M159" s="25" t="str">
        <f t="shared" si="6"/>
        <v xml:space="preserve">Edd, </v>
      </c>
      <c r="N159" s="25" t="str">
        <f t="shared" si="7"/>
        <v>Byron</v>
      </c>
      <c r="O159" t="str">
        <f t="shared" si="8"/>
        <v>Edd,</v>
      </c>
    </row>
    <row r="160" spans="1:15" x14ac:dyDescent="0.25">
      <c r="A160" s="8">
        <v>159</v>
      </c>
      <c r="B160" s="7" t="s">
        <v>1454</v>
      </c>
      <c r="C160" s="7" t="s">
        <v>792</v>
      </c>
      <c r="D160" s="8" t="s">
        <v>799</v>
      </c>
      <c r="E160" s="7" t="s">
        <v>165</v>
      </c>
      <c r="F160" s="7" t="s">
        <v>1196</v>
      </c>
      <c r="G160" s="9">
        <v>25882</v>
      </c>
      <c r="H160" s="9">
        <v>40729</v>
      </c>
      <c r="I160" s="9"/>
      <c r="J160" s="31">
        <v>26784</v>
      </c>
      <c r="K160" s="8">
        <v>2</v>
      </c>
      <c r="L160" s="28">
        <v>0.04</v>
      </c>
      <c r="M160" s="25" t="str">
        <f t="shared" si="6"/>
        <v>Grant</v>
      </c>
      <c r="N160" s="25" t="str">
        <f t="shared" si="7"/>
        <v>Emery</v>
      </c>
      <c r="O160" t="str">
        <f t="shared" si="8"/>
        <v>Grant,</v>
      </c>
    </row>
    <row r="161" spans="1:15" x14ac:dyDescent="0.25">
      <c r="A161" s="8">
        <v>160</v>
      </c>
      <c r="B161" s="7" t="s">
        <v>1455</v>
      </c>
      <c r="C161" s="7" t="s">
        <v>1229</v>
      </c>
      <c r="D161" s="8" t="s">
        <v>799</v>
      </c>
      <c r="E161" s="7" t="s">
        <v>165</v>
      </c>
      <c r="F161" s="7" t="s">
        <v>1196</v>
      </c>
      <c r="G161" s="9">
        <v>28546</v>
      </c>
      <c r="H161" s="9">
        <v>39274</v>
      </c>
      <c r="I161" s="9">
        <v>40369</v>
      </c>
      <c r="J161" s="31">
        <v>76908</v>
      </c>
      <c r="K161" s="8">
        <v>2</v>
      </c>
      <c r="L161" s="28">
        <v>0.04</v>
      </c>
      <c r="M161" s="25" t="str">
        <f t="shared" si="6"/>
        <v>Max, J</v>
      </c>
      <c r="N161" s="25" t="str">
        <f t="shared" si="7"/>
        <v>Jerome</v>
      </c>
      <c r="O161" t="str">
        <f t="shared" si="8"/>
        <v>Max,</v>
      </c>
    </row>
    <row r="162" spans="1:15" x14ac:dyDescent="0.25">
      <c r="A162" s="8">
        <v>161</v>
      </c>
      <c r="B162" s="7" t="s">
        <v>1456</v>
      </c>
      <c r="C162" s="7" t="s">
        <v>1230</v>
      </c>
      <c r="D162" s="8" t="s">
        <v>799</v>
      </c>
      <c r="E162" s="7" t="s">
        <v>165</v>
      </c>
      <c r="F162" s="7" t="s">
        <v>1196</v>
      </c>
      <c r="G162" s="9">
        <v>25987</v>
      </c>
      <c r="H162" s="9">
        <v>40366</v>
      </c>
      <c r="I162" s="9">
        <v>40496</v>
      </c>
      <c r="J162" s="31">
        <v>76536</v>
      </c>
      <c r="K162" s="8">
        <v>5</v>
      </c>
      <c r="L162" s="28">
        <v>0.15</v>
      </c>
      <c r="M162" s="25" t="str">
        <f t="shared" si="6"/>
        <v>Stev</v>
      </c>
      <c r="N162" s="25" t="str">
        <f t="shared" si="7"/>
        <v>Mose</v>
      </c>
      <c r="O162" t="str">
        <f t="shared" si="8"/>
        <v>Steve,</v>
      </c>
    </row>
    <row r="163" spans="1:15" x14ac:dyDescent="0.25">
      <c r="A163" s="8">
        <v>162</v>
      </c>
      <c r="B163" s="7" t="s">
        <v>1457</v>
      </c>
      <c r="C163" s="7" t="s">
        <v>1231</v>
      </c>
      <c r="D163" s="8" t="s">
        <v>799</v>
      </c>
      <c r="E163" s="7" t="s">
        <v>165</v>
      </c>
      <c r="F163" s="7" t="s">
        <v>1196</v>
      </c>
      <c r="G163" s="9">
        <v>24160</v>
      </c>
      <c r="H163" s="9">
        <v>35989</v>
      </c>
      <c r="I163" s="9">
        <v>39803</v>
      </c>
      <c r="J163" s="31">
        <v>85212</v>
      </c>
      <c r="K163" s="8">
        <v>5</v>
      </c>
      <c r="L163" s="28">
        <v>0.15</v>
      </c>
      <c r="M163" s="25" t="str">
        <f t="shared" si="6"/>
        <v>Abe, G</v>
      </c>
      <c r="N163" s="25" t="str">
        <f t="shared" si="7"/>
        <v>Gordon</v>
      </c>
      <c r="O163" t="str">
        <f t="shared" si="8"/>
        <v>Abe,</v>
      </c>
    </row>
    <row r="164" spans="1:15" x14ac:dyDescent="0.25">
      <c r="A164" s="8">
        <v>163</v>
      </c>
      <c r="B164" s="7" t="s">
        <v>1458</v>
      </c>
      <c r="C164" s="7" t="s">
        <v>1228</v>
      </c>
      <c r="D164" s="8" t="s">
        <v>799</v>
      </c>
      <c r="E164" s="7" t="s">
        <v>165</v>
      </c>
      <c r="F164" s="7" t="s">
        <v>1196</v>
      </c>
      <c r="G164" s="9">
        <v>25723</v>
      </c>
      <c r="H164" s="9">
        <v>39295</v>
      </c>
      <c r="I164" s="9"/>
      <c r="J164" s="31">
        <v>48672</v>
      </c>
      <c r="K164" s="8">
        <v>5</v>
      </c>
      <c r="L164" s="28">
        <v>0.15</v>
      </c>
      <c r="M164" s="25" t="str">
        <f t="shared" si="6"/>
        <v>Chri</v>
      </c>
      <c r="N164" s="25" t="str">
        <f t="shared" si="7"/>
        <v>Pete</v>
      </c>
      <c r="O164" t="str">
        <f t="shared" si="8"/>
        <v>Chris,</v>
      </c>
    </row>
    <row r="165" spans="1:15" x14ac:dyDescent="0.25">
      <c r="A165" s="8">
        <v>164</v>
      </c>
      <c r="B165" s="7" t="s">
        <v>1459</v>
      </c>
      <c r="C165" s="7" t="s">
        <v>793</v>
      </c>
      <c r="D165" s="8" t="s">
        <v>799</v>
      </c>
      <c r="E165" s="7" t="s">
        <v>165</v>
      </c>
      <c r="F165" s="7" t="s">
        <v>1196</v>
      </c>
      <c r="G165" s="9">
        <v>29923</v>
      </c>
      <c r="H165" s="9">
        <v>40054</v>
      </c>
      <c r="I165" s="9">
        <v>40737</v>
      </c>
      <c r="J165" s="31">
        <v>68304</v>
      </c>
      <c r="K165" s="8">
        <v>4</v>
      </c>
      <c r="L165" s="28">
        <v>0.12</v>
      </c>
      <c r="M165" s="25" t="str">
        <f t="shared" si="6"/>
        <v>Gusta</v>
      </c>
      <c r="N165" s="25" t="str">
        <f t="shared" si="7"/>
        <v>Clark</v>
      </c>
      <c r="O165" t="str">
        <f t="shared" si="8"/>
        <v>Gustave,</v>
      </c>
    </row>
    <row r="166" spans="1:15" x14ac:dyDescent="0.25">
      <c r="A166" s="8">
        <v>165</v>
      </c>
      <c r="B166" s="7" t="s">
        <v>1460</v>
      </c>
      <c r="C166" s="7" t="s">
        <v>1231</v>
      </c>
      <c r="D166" s="8" t="s">
        <v>799</v>
      </c>
      <c r="E166" s="7" t="s">
        <v>165</v>
      </c>
      <c r="F166" s="7" t="s">
        <v>1197</v>
      </c>
      <c r="G166" s="9">
        <v>28008</v>
      </c>
      <c r="H166" s="9">
        <v>40399</v>
      </c>
      <c r="I166" s="9"/>
      <c r="J166" s="31">
        <v>39168</v>
      </c>
      <c r="K166" s="8">
        <v>4</v>
      </c>
      <c r="L166" s="28">
        <v>0.12</v>
      </c>
      <c r="M166" s="25" t="str">
        <f t="shared" si="6"/>
        <v>Keene</v>
      </c>
      <c r="N166" s="25" t="str">
        <f t="shared" si="7"/>
        <v>Mable</v>
      </c>
      <c r="O166" t="str">
        <f t="shared" si="8"/>
        <v>Keenen,</v>
      </c>
    </row>
    <row r="167" spans="1:15" x14ac:dyDescent="0.25">
      <c r="A167" s="8">
        <v>166</v>
      </c>
      <c r="B167" s="7" t="s">
        <v>1461</v>
      </c>
      <c r="C167" s="7" t="s">
        <v>791</v>
      </c>
      <c r="D167" s="8" t="s">
        <v>799</v>
      </c>
      <c r="E167" s="7" t="s">
        <v>165</v>
      </c>
      <c r="F167" s="7" t="s">
        <v>1196</v>
      </c>
      <c r="G167" s="9">
        <v>28892</v>
      </c>
      <c r="H167" s="9">
        <v>39692</v>
      </c>
      <c r="I167" s="9">
        <v>41072</v>
      </c>
      <c r="J167" s="31">
        <v>42432</v>
      </c>
      <c r="K167" s="8">
        <v>5</v>
      </c>
      <c r="L167" s="28">
        <v>0.15</v>
      </c>
      <c r="M167" s="25" t="str">
        <f t="shared" si="6"/>
        <v>Lorenzo</v>
      </c>
      <c r="N167" s="25" t="str">
        <f t="shared" si="7"/>
        <v>Orville</v>
      </c>
      <c r="O167" t="str">
        <f t="shared" si="8"/>
        <v>Lorenzo,</v>
      </c>
    </row>
    <row r="168" spans="1:15" x14ac:dyDescent="0.25">
      <c r="A168" s="8">
        <v>167</v>
      </c>
      <c r="B168" s="7" t="s">
        <v>1462</v>
      </c>
      <c r="C168" s="7" t="s">
        <v>796</v>
      </c>
      <c r="D168" s="8" t="s">
        <v>799</v>
      </c>
      <c r="E168" s="7" t="s">
        <v>165</v>
      </c>
      <c r="F168" s="7" t="s">
        <v>1196</v>
      </c>
      <c r="G168" s="9">
        <v>25695</v>
      </c>
      <c r="H168" s="9">
        <v>41177</v>
      </c>
      <c r="I168" s="9"/>
      <c r="J168" s="31">
        <v>77412</v>
      </c>
      <c r="K168" s="8">
        <v>3</v>
      </c>
      <c r="L168" s="28">
        <v>0.08</v>
      </c>
      <c r="M168" s="25" t="str">
        <f t="shared" si="6"/>
        <v>Marcu</v>
      </c>
      <c r="N168" s="25" t="str">
        <f t="shared" si="7"/>
        <v>Bruce</v>
      </c>
      <c r="O168" t="str">
        <f t="shared" si="8"/>
        <v>Marcus,</v>
      </c>
    </row>
    <row r="169" spans="1:15" x14ac:dyDescent="0.25">
      <c r="A169" s="8">
        <v>168</v>
      </c>
      <c r="B169" s="7" t="s">
        <v>1463</v>
      </c>
      <c r="C169" s="7" t="s">
        <v>1230</v>
      </c>
      <c r="D169" s="8" t="s">
        <v>799</v>
      </c>
      <c r="E169" s="7" t="s">
        <v>165</v>
      </c>
      <c r="F169" s="7" t="s">
        <v>1197</v>
      </c>
      <c r="G169" s="9">
        <v>28283</v>
      </c>
      <c r="H169" s="9">
        <v>39326</v>
      </c>
      <c r="I169" s="9">
        <v>39746</v>
      </c>
      <c r="J169" s="31">
        <v>87480</v>
      </c>
      <c r="K169" s="8">
        <v>3</v>
      </c>
      <c r="L169" s="28">
        <v>0.08</v>
      </c>
      <c r="M169" s="25" t="str">
        <f t="shared" si="6"/>
        <v>Misa</v>
      </c>
      <c r="N169" s="25" t="str">
        <f t="shared" si="7"/>
        <v>Myra</v>
      </c>
      <c r="O169" t="str">
        <f t="shared" si="8"/>
        <v>Misael,</v>
      </c>
    </row>
    <row r="170" spans="1:15" x14ac:dyDescent="0.25">
      <c r="A170" s="8">
        <v>169</v>
      </c>
      <c r="B170" s="7" t="s">
        <v>1464</v>
      </c>
      <c r="C170" s="7" t="s">
        <v>1228</v>
      </c>
      <c r="D170" s="8" t="s">
        <v>799</v>
      </c>
      <c r="E170" s="7" t="s">
        <v>165</v>
      </c>
      <c r="F170" s="7" t="s">
        <v>1197</v>
      </c>
      <c r="G170" s="9">
        <v>28450</v>
      </c>
      <c r="H170" s="9">
        <v>36414</v>
      </c>
      <c r="I170" s="9">
        <v>40994</v>
      </c>
      <c r="J170" s="31">
        <v>47616</v>
      </c>
      <c r="K170" s="8">
        <v>5</v>
      </c>
      <c r="L170" s="28">
        <v>0.15</v>
      </c>
      <c r="M170" s="25" t="str">
        <f t="shared" si="6"/>
        <v>Devont</v>
      </c>
      <c r="N170" s="25" t="str">
        <f t="shared" si="7"/>
        <v>Sophie</v>
      </c>
      <c r="O170" t="str">
        <f t="shared" si="8"/>
        <v>Devonte,</v>
      </c>
    </row>
    <row r="171" spans="1:15" x14ac:dyDescent="0.25">
      <c r="A171" s="8">
        <v>170</v>
      </c>
      <c r="B171" s="7" t="s">
        <v>1465</v>
      </c>
      <c r="C171" s="7" t="s">
        <v>794</v>
      </c>
      <c r="D171" s="8" t="s">
        <v>799</v>
      </c>
      <c r="E171" s="7" t="s">
        <v>165</v>
      </c>
      <c r="F171" s="7" t="s">
        <v>1196</v>
      </c>
      <c r="G171" s="9">
        <v>27775</v>
      </c>
      <c r="H171" s="9">
        <v>36082</v>
      </c>
      <c r="I171" s="9">
        <v>40795</v>
      </c>
      <c r="J171" s="31">
        <v>98880</v>
      </c>
      <c r="K171" s="8">
        <v>2</v>
      </c>
      <c r="L171" s="28">
        <v>0.04</v>
      </c>
      <c r="M171" s="25" t="str">
        <f t="shared" si="6"/>
        <v>Bob, Pr</v>
      </c>
      <c r="N171" s="25" t="str">
        <f t="shared" si="7"/>
        <v>Preston</v>
      </c>
      <c r="O171" t="str">
        <f t="shared" si="8"/>
        <v>Bob,</v>
      </c>
    </row>
    <row r="172" spans="1:15" x14ac:dyDescent="0.25">
      <c r="A172" s="8">
        <v>171</v>
      </c>
      <c r="B172" s="7" t="s">
        <v>1466</v>
      </c>
      <c r="C172" s="7" t="s">
        <v>1229</v>
      </c>
      <c r="D172" s="8" t="s">
        <v>799</v>
      </c>
      <c r="E172" s="7" t="s">
        <v>165</v>
      </c>
      <c r="F172" s="7" t="s">
        <v>1196</v>
      </c>
      <c r="G172" s="9">
        <v>30221</v>
      </c>
      <c r="H172" s="9">
        <v>40470</v>
      </c>
      <c r="I172" s="9"/>
      <c r="J172" s="31">
        <v>51144</v>
      </c>
      <c r="K172" s="8">
        <v>3</v>
      </c>
      <c r="L172" s="28">
        <v>0.08</v>
      </c>
      <c r="M172" s="25" t="str">
        <f t="shared" si="6"/>
        <v>Dona</v>
      </c>
      <c r="N172" s="25" t="str">
        <f t="shared" si="7"/>
        <v>Dock</v>
      </c>
      <c r="O172" t="str">
        <f t="shared" si="8"/>
        <v>Donald,</v>
      </c>
    </row>
    <row r="173" spans="1:15" x14ac:dyDescent="0.25">
      <c r="A173" s="8">
        <v>172</v>
      </c>
      <c r="B173" s="7" t="s">
        <v>1467</v>
      </c>
      <c r="C173" s="7" t="s">
        <v>792</v>
      </c>
      <c r="D173" s="8" t="s">
        <v>799</v>
      </c>
      <c r="E173" s="7" t="s">
        <v>165</v>
      </c>
      <c r="F173" s="7" t="s">
        <v>1197</v>
      </c>
      <c r="G173" s="9">
        <v>30162</v>
      </c>
      <c r="H173" s="9">
        <v>41228</v>
      </c>
      <c r="I173" s="9"/>
      <c r="J173" s="31">
        <v>55608</v>
      </c>
      <c r="K173" s="8">
        <v>5</v>
      </c>
      <c r="L173" s="28">
        <v>0.15</v>
      </c>
      <c r="M173" s="25" t="str">
        <f t="shared" si="6"/>
        <v xml:space="preserve">Sage, </v>
      </c>
      <c r="N173" s="25" t="str">
        <f t="shared" si="7"/>
        <v>Tillie</v>
      </c>
      <c r="O173" t="str">
        <f t="shared" si="8"/>
        <v>Sage,</v>
      </c>
    </row>
    <row r="174" spans="1:15" x14ac:dyDescent="0.25">
      <c r="A174" s="8">
        <v>173</v>
      </c>
      <c r="B174" s="7" t="s">
        <v>1468</v>
      </c>
      <c r="C174" s="7" t="s">
        <v>796</v>
      </c>
      <c r="D174" s="8" t="s">
        <v>799</v>
      </c>
      <c r="E174" s="7" t="s">
        <v>165</v>
      </c>
      <c r="F174" s="7" t="s">
        <v>1196</v>
      </c>
      <c r="G174" s="9">
        <v>29049</v>
      </c>
      <c r="H174" s="9">
        <v>39768</v>
      </c>
      <c r="I174" s="9">
        <v>40837</v>
      </c>
      <c r="J174" s="31">
        <v>47418</v>
      </c>
      <c r="K174" s="8">
        <v>5</v>
      </c>
      <c r="L174" s="28">
        <v>0.15</v>
      </c>
      <c r="M174" s="25" t="str">
        <f t="shared" si="6"/>
        <v xml:space="preserve">Cecil, </v>
      </c>
      <c r="N174" s="25" t="str">
        <f t="shared" si="7"/>
        <v>Jackson</v>
      </c>
      <c r="O174" t="str">
        <f t="shared" si="8"/>
        <v>Cecil,</v>
      </c>
    </row>
    <row r="175" spans="1:15" x14ac:dyDescent="0.25">
      <c r="A175" s="8">
        <v>174</v>
      </c>
      <c r="B175" s="7" t="s">
        <v>1469</v>
      </c>
      <c r="C175" s="7" t="s">
        <v>1230</v>
      </c>
      <c r="D175" s="8" t="s">
        <v>799</v>
      </c>
      <c r="E175" s="7" t="s">
        <v>165</v>
      </c>
      <c r="F175" s="7" t="s">
        <v>1196</v>
      </c>
      <c r="G175" s="9">
        <v>26988</v>
      </c>
      <c r="H175" s="9">
        <v>41254</v>
      </c>
      <c r="I175" s="9"/>
      <c r="J175" s="31">
        <v>97284</v>
      </c>
      <c r="K175" s="8">
        <v>5</v>
      </c>
      <c r="L175" s="28">
        <v>0.15</v>
      </c>
      <c r="M175" s="25" t="str">
        <f t="shared" si="6"/>
        <v>Delber</v>
      </c>
      <c r="N175" s="25" t="str">
        <f t="shared" si="7"/>
        <v>Barney</v>
      </c>
      <c r="O175" t="str">
        <f t="shared" si="8"/>
        <v>Delbert,</v>
      </c>
    </row>
    <row r="176" spans="1:15" x14ac:dyDescent="0.25">
      <c r="A176" s="8">
        <v>175</v>
      </c>
      <c r="B176" s="7" t="s">
        <v>1470</v>
      </c>
      <c r="C176" s="7" t="s">
        <v>1229</v>
      </c>
      <c r="D176" s="8" t="s">
        <v>799</v>
      </c>
      <c r="E176" s="7" t="s">
        <v>204</v>
      </c>
      <c r="F176" s="7" t="s">
        <v>1196</v>
      </c>
      <c r="G176" s="9">
        <v>29541</v>
      </c>
      <c r="H176" s="9">
        <v>39515</v>
      </c>
      <c r="I176" s="9"/>
      <c r="J176" s="31">
        <v>107736</v>
      </c>
      <c r="K176" s="8">
        <v>4</v>
      </c>
      <c r="L176" s="28">
        <v>0.12</v>
      </c>
      <c r="M176" s="25" t="str">
        <f t="shared" si="6"/>
        <v>Anders</v>
      </c>
      <c r="N176" s="25" t="str">
        <f t="shared" si="7"/>
        <v>Edmond</v>
      </c>
      <c r="O176" t="str">
        <f t="shared" si="8"/>
        <v>Anderson,</v>
      </c>
    </row>
    <row r="177" spans="1:15" x14ac:dyDescent="0.25">
      <c r="A177" s="8">
        <v>176</v>
      </c>
      <c r="B177" s="7" t="s">
        <v>1471</v>
      </c>
      <c r="C177" s="7" t="s">
        <v>793</v>
      </c>
      <c r="D177" s="8" t="s">
        <v>799</v>
      </c>
      <c r="E177" s="7" t="s">
        <v>204</v>
      </c>
      <c r="F177" s="7" t="s">
        <v>1196</v>
      </c>
      <c r="G177" s="9">
        <v>28578</v>
      </c>
      <c r="H177" s="9">
        <v>40263</v>
      </c>
      <c r="I177" s="9"/>
      <c r="J177" s="31">
        <v>85428</v>
      </c>
      <c r="K177" s="8">
        <v>4</v>
      </c>
      <c r="L177" s="28">
        <v>0.12</v>
      </c>
      <c r="M177" s="25" t="str">
        <f t="shared" si="6"/>
        <v>Glenn, Ch</v>
      </c>
      <c r="N177" s="25" t="str">
        <f t="shared" si="7"/>
        <v>Christian</v>
      </c>
      <c r="O177" t="str">
        <f t="shared" si="8"/>
        <v>Glenn,</v>
      </c>
    </row>
    <row r="178" spans="1:15" x14ac:dyDescent="0.25">
      <c r="A178" s="8">
        <v>177</v>
      </c>
      <c r="B178" s="7" t="s">
        <v>1472</v>
      </c>
      <c r="C178" s="7" t="s">
        <v>1228</v>
      </c>
      <c r="D178" s="8" t="s">
        <v>799</v>
      </c>
      <c r="E178" s="7" t="s">
        <v>204</v>
      </c>
      <c r="F178" s="7" t="s">
        <v>1196</v>
      </c>
      <c r="G178" s="9">
        <v>25626</v>
      </c>
      <c r="H178" s="9">
        <v>40690</v>
      </c>
      <c r="I178" s="9"/>
      <c r="J178" s="31">
        <v>106968</v>
      </c>
      <c r="K178" s="8" t="s">
        <v>1233</v>
      </c>
      <c r="L178" s="28">
        <v>0</v>
      </c>
      <c r="M178" s="25" t="str">
        <f t="shared" si="6"/>
        <v>Luke, Jef</v>
      </c>
      <c r="N178" s="25" t="str">
        <f t="shared" si="7"/>
        <v>Jefferson</v>
      </c>
      <c r="O178" t="str">
        <f t="shared" si="8"/>
        <v>Luke,</v>
      </c>
    </row>
    <row r="179" spans="1:15" x14ac:dyDescent="0.25">
      <c r="A179" s="8">
        <v>178</v>
      </c>
      <c r="B179" s="7" t="s">
        <v>1473</v>
      </c>
      <c r="C179" s="7" t="s">
        <v>1229</v>
      </c>
      <c r="D179" s="8" t="s">
        <v>799</v>
      </c>
      <c r="E179" s="7" t="s">
        <v>204</v>
      </c>
      <c r="F179" s="7" t="s">
        <v>1196</v>
      </c>
      <c r="G179" s="9">
        <v>25737</v>
      </c>
      <c r="H179" s="9">
        <v>36673</v>
      </c>
      <c r="I179" s="9">
        <v>37248</v>
      </c>
      <c r="J179" s="31">
        <v>83292</v>
      </c>
      <c r="K179" s="8">
        <v>4</v>
      </c>
      <c r="L179" s="28">
        <v>0.12</v>
      </c>
      <c r="M179" s="25" t="str">
        <f t="shared" si="6"/>
        <v>Burt</v>
      </c>
      <c r="N179" s="25" t="str">
        <f t="shared" si="7"/>
        <v>Neal</v>
      </c>
      <c r="O179" t="str">
        <f t="shared" si="8"/>
        <v>Burt,</v>
      </c>
    </row>
    <row r="180" spans="1:15" x14ac:dyDescent="0.25">
      <c r="A180" s="8">
        <v>179</v>
      </c>
      <c r="B180" s="7" t="s">
        <v>1474</v>
      </c>
      <c r="C180" s="7" t="s">
        <v>792</v>
      </c>
      <c r="D180" s="8" t="s">
        <v>799</v>
      </c>
      <c r="E180" s="7" t="s">
        <v>204</v>
      </c>
      <c r="F180" s="7" t="s">
        <v>1197</v>
      </c>
      <c r="G180" s="9">
        <v>25450</v>
      </c>
      <c r="H180" s="9">
        <v>37043</v>
      </c>
      <c r="I180" s="9">
        <v>41063</v>
      </c>
      <c r="J180" s="31">
        <v>54180</v>
      </c>
      <c r="K180" s="8" t="s">
        <v>1233</v>
      </c>
      <c r="L180" s="28">
        <v>0</v>
      </c>
      <c r="M180" s="25" t="str">
        <f t="shared" si="6"/>
        <v>Dillan</v>
      </c>
      <c r="N180" s="25" t="str">
        <f t="shared" si="7"/>
        <v>Isabel</v>
      </c>
      <c r="O180" t="str">
        <f t="shared" si="8"/>
        <v>Dillan,</v>
      </c>
    </row>
    <row r="181" spans="1:15" x14ac:dyDescent="0.25">
      <c r="A181" s="8">
        <v>180</v>
      </c>
      <c r="B181" s="7" t="s">
        <v>1475</v>
      </c>
      <c r="C181" s="7" t="s">
        <v>795</v>
      </c>
      <c r="D181" s="8" t="s">
        <v>799</v>
      </c>
      <c r="E181" s="7" t="s">
        <v>204</v>
      </c>
      <c r="F181" s="7" t="s">
        <v>1197</v>
      </c>
      <c r="G181" s="9">
        <v>26884</v>
      </c>
      <c r="H181" s="9">
        <v>37505</v>
      </c>
      <c r="I181" s="9">
        <v>40595</v>
      </c>
      <c r="J181" s="31">
        <v>62160</v>
      </c>
      <c r="K181" s="8" t="s">
        <v>1233</v>
      </c>
      <c r="L181" s="28">
        <v>0</v>
      </c>
      <c r="M181" s="25" t="str">
        <f t="shared" si="6"/>
        <v>Gunnar</v>
      </c>
      <c r="N181" s="25" t="str">
        <f t="shared" si="7"/>
        <v>Sylvia</v>
      </c>
      <c r="O181" t="str">
        <f t="shared" si="8"/>
        <v>Gunnar,</v>
      </c>
    </row>
    <row r="182" spans="1:15" x14ac:dyDescent="0.25">
      <c r="A182" s="8">
        <v>181</v>
      </c>
      <c r="B182" s="7" t="s">
        <v>1476</v>
      </c>
      <c r="C182" s="7" t="s">
        <v>796</v>
      </c>
      <c r="D182" s="8" t="s">
        <v>799</v>
      </c>
      <c r="E182" s="7" t="s">
        <v>204</v>
      </c>
      <c r="F182" s="7" t="s">
        <v>1196</v>
      </c>
      <c r="G182" s="9">
        <v>27361</v>
      </c>
      <c r="H182" s="9">
        <v>37946</v>
      </c>
      <c r="I182" s="9">
        <v>39645</v>
      </c>
      <c r="J182" s="31">
        <v>102156</v>
      </c>
      <c r="K182" s="8">
        <v>5</v>
      </c>
      <c r="L182" s="28">
        <v>0.15</v>
      </c>
      <c r="M182" s="25" t="str">
        <f t="shared" si="6"/>
        <v>Myr</v>
      </c>
      <c r="N182" s="25" t="str">
        <f t="shared" si="7"/>
        <v>Ike</v>
      </c>
      <c r="O182" t="str">
        <f t="shared" si="8"/>
        <v>Myron,</v>
      </c>
    </row>
    <row r="183" spans="1:15" x14ac:dyDescent="0.25">
      <c r="A183" s="8">
        <v>182</v>
      </c>
      <c r="B183" s="7" t="s">
        <v>1477</v>
      </c>
      <c r="C183" s="7" t="s">
        <v>796</v>
      </c>
      <c r="D183" s="8" t="s">
        <v>799</v>
      </c>
      <c r="E183" s="7" t="s">
        <v>204</v>
      </c>
      <c r="F183" s="7" t="s">
        <v>1196</v>
      </c>
      <c r="G183" s="9">
        <v>29740</v>
      </c>
      <c r="H183" s="9">
        <v>36519</v>
      </c>
      <c r="I183" s="9">
        <v>41226</v>
      </c>
      <c r="J183" s="31">
        <v>74232</v>
      </c>
      <c r="K183" s="8">
        <v>5</v>
      </c>
      <c r="L183" s="28">
        <v>0.15</v>
      </c>
      <c r="M183" s="25" t="str">
        <f t="shared" si="6"/>
        <v>Conr</v>
      </c>
      <c r="N183" s="25" t="str">
        <f t="shared" si="7"/>
        <v>Tony</v>
      </c>
      <c r="O183" t="str">
        <f t="shared" si="8"/>
        <v>Conrad,</v>
      </c>
    </row>
    <row r="184" spans="1:15" x14ac:dyDescent="0.25">
      <c r="A184" s="8">
        <v>183</v>
      </c>
      <c r="B184" s="7" t="s">
        <v>1478</v>
      </c>
      <c r="C184" s="7" t="s">
        <v>1231</v>
      </c>
      <c r="D184" s="8" t="s">
        <v>799</v>
      </c>
      <c r="E184" s="7" t="s">
        <v>213</v>
      </c>
      <c r="F184" s="7" t="s">
        <v>1196</v>
      </c>
      <c r="G184" s="9">
        <v>27088</v>
      </c>
      <c r="H184" s="9">
        <v>40918</v>
      </c>
      <c r="I184" s="9"/>
      <c r="J184" s="31">
        <v>68280</v>
      </c>
      <c r="K184" s="8">
        <v>5</v>
      </c>
      <c r="L184" s="28">
        <v>0.15</v>
      </c>
      <c r="M184" s="25" t="str">
        <f t="shared" si="6"/>
        <v>Matt</v>
      </c>
      <c r="N184" s="25" t="str">
        <f t="shared" si="7"/>
        <v>Joel</v>
      </c>
      <c r="O184" t="str">
        <f t="shared" si="8"/>
        <v>Matt,</v>
      </c>
    </row>
    <row r="185" spans="1:15" x14ac:dyDescent="0.25">
      <c r="A185" s="8">
        <v>184</v>
      </c>
      <c r="B185" s="7" t="s">
        <v>1479</v>
      </c>
      <c r="C185" s="7" t="s">
        <v>796</v>
      </c>
      <c r="D185" s="8" t="s">
        <v>799</v>
      </c>
      <c r="E185" s="7" t="s">
        <v>213</v>
      </c>
      <c r="F185" s="7" t="s">
        <v>1196</v>
      </c>
      <c r="G185" s="9">
        <v>31277</v>
      </c>
      <c r="H185" s="9">
        <v>40936</v>
      </c>
      <c r="I185" s="9"/>
      <c r="J185" s="31">
        <v>63528</v>
      </c>
      <c r="K185" s="8">
        <v>4</v>
      </c>
      <c r="L185" s="28">
        <v>0.12</v>
      </c>
      <c r="M185" s="25" t="str">
        <f t="shared" si="6"/>
        <v>Vince</v>
      </c>
      <c r="N185" s="25" t="str">
        <f t="shared" si="7"/>
        <v>Riley</v>
      </c>
      <c r="O185" t="str">
        <f t="shared" si="8"/>
        <v>Vincent,</v>
      </c>
    </row>
    <row r="186" spans="1:15" x14ac:dyDescent="0.25">
      <c r="A186" s="8">
        <v>185</v>
      </c>
      <c r="B186" s="7" t="s">
        <v>1480</v>
      </c>
      <c r="C186" s="7" t="s">
        <v>792</v>
      </c>
      <c r="D186" s="8" t="s">
        <v>799</v>
      </c>
      <c r="E186" s="7" t="s">
        <v>213</v>
      </c>
      <c r="F186" s="7" t="s">
        <v>1197</v>
      </c>
      <c r="G186" s="9">
        <v>24889</v>
      </c>
      <c r="H186" s="9">
        <v>39092</v>
      </c>
      <c r="I186" s="9">
        <v>39293</v>
      </c>
      <c r="J186" s="31">
        <v>88788</v>
      </c>
      <c r="K186" s="8">
        <v>3</v>
      </c>
      <c r="L186" s="28">
        <v>0.08</v>
      </c>
      <c r="M186" s="25" t="str">
        <f t="shared" si="6"/>
        <v>Shaquill</v>
      </c>
      <c r="N186" s="25" t="str">
        <f t="shared" si="7"/>
        <v>Isabelle</v>
      </c>
      <c r="O186" t="str">
        <f t="shared" si="8"/>
        <v>Shaquille,</v>
      </c>
    </row>
    <row r="187" spans="1:15" x14ac:dyDescent="0.25">
      <c r="A187" s="8">
        <v>186</v>
      </c>
      <c r="B187" s="7" t="s">
        <v>1481</v>
      </c>
      <c r="C187" s="7" t="s">
        <v>1230</v>
      </c>
      <c r="D187" s="8" t="s">
        <v>799</v>
      </c>
      <c r="E187" s="7" t="s">
        <v>213</v>
      </c>
      <c r="F187" s="7" t="s">
        <v>1196</v>
      </c>
      <c r="G187" s="9">
        <v>31948</v>
      </c>
      <c r="H187" s="9">
        <v>39106</v>
      </c>
      <c r="I187" s="9"/>
      <c r="J187" s="31">
        <v>54600</v>
      </c>
      <c r="K187" s="8">
        <v>3</v>
      </c>
      <c r="L187" s="28">
        <v>0.08</v>
      </c>
      <c r="M187" s="25" t="str">
        <f t="shared" si="6"/>
        <v>Isaia</v>
      </c>
      <c r="N187" s="25" t="str">
        <f t="shared" si="7"/>
        <v>Emory</v>
      </c>
      <c r="O187" t="str">
        <f t="shared" si="8"/>
        <v>Isaiah,</v>
      </c>
    </row>
    <row r="188" spans="1:15" x14ac:dyDescent="0.25">
      <c r="A188" s="8">
        <v>187</v>
      </c>
      <c r="B188" s="7" t="s">
        <v>1482</v>
      </c>
      <c r="C188" s="7" t="s">
        <v>1229</v>
      </c>
      <c r="D188" s="8" t="s">
        <v>799</v>
      </c>
      <c r="E188" s="7" t="s">
        <v>213</v>
      </c>
      <c r="F188" s="7" t="s">
        <v>1197</v>
      </c>
      <c r="G188" s="9">
        <v>30378</v>
      </c>
      <c r="H188" s="9">
        <v>38738</v>
      </c>
      <c r="I188" s="9"/>
      <c r="J188" s="31">
        <v>50580</v>
      </c>
      <c r="K188" s="8">
        <v>5</v>
      </c>
      <c r="L188" s="28">
        <v>0.15</v>
      </c>
      <c r="M188" s="25" t="str">
        <f t="shared" si="6"/>
        <v>Dilli</v>
      </c>
      <c r="N188" s="25" t="str">
        <f t="shared" si="7"/>
        <v>Leila</v>
      </c>
      <c r="O188" t="str">
        <f t="shared" si="8"/>
        <v>Dillion,</v>
      </c>
    </row>
    <row r="189" spans="1:15" x14ac:dyDescent="0.25">
      <c r="A189" s="8">
        <v>188</v>
      </c>
      <c r="B189" s="7" t="s">
        <v>1483</v>
      </c>
      <c r="C189" s="7" t="s">
        <v>1231</v>
      </c>
      <c r="D189" s="8" t="s">
        <v>799</v>
      </c>
      <c r="E189" s="7" t="s">
        <v>213</v>
      </c>
      <c r="F189" s="7" t="s">
        <v>1196</v>
      </c>
      <c r="G189" s="9">
        <v>25752</v>
      </c>
      <c r="H189" s="9">
        <v>35801</v>
      </c>
      <c r="I189" s="9">
        <v>39686</v>
      </c>
      <c r="J189" s="31">
        <v>94284</v>
      </c>
      <c r="K189" s="8" t="s">
        <v>1233</v>
      </c>
      <c r="L189" s="28">
        <v>0</v>
      </c>
      <c r="M189" s="25" t="str">
        <f t="shared" si="6"/>
        <v>Ezra</v>
      </c>
      <c r="N189" s="25" t="str">
        <f t="shared" si="7"/>
        <v>Nick</v>
      </c>
      <c r="O189" t="str">
        <f t="shared" si="8"/>
        <v>Ezra,</v>
      </c>
    </row>
    <row r="190" spans="1:15" x14ac:dyDescent="0.25">
      <c r="A190" s="8">
        <v>189</v>
      </c>
      <c r="B190" s="7" t="s">
        <v>1484</v>
      </c>
      <c r="C190" s="7" t="s">
        <v>793</v>
      </c>
      <c r="D190" s="8" t="s">
        <v>799</v>
      </c>
      <c r="E190" s="7" t="s">
        <v>213</v>
      </c>
      <c r="F190" s="7" t="s">
        <v>1197</v>
      </c>
      <c r="G190" s="9">
        <v>27397</v>
      </c>
      <c r="H190" s="9">
        <v>35807</v>
      </c>
      <c r="I190" s="9">
        <v>41022</v>
      </c>
      <c r="J190" s="31">
        <v>58602</v>
      </c>
      <c r="K190" s="8">
        <v>5</v>
      </c>
      <c r="L190" s="28">
        <v>0.15</v>
      </c>
      <c r="M190" s="25" t="str">
        <f t="shared" si="6"/>
        <v>Dylon</v>
      </c>
      <c r="N190" s="25" t="str">
        <f t="shared" si="7"/>
        <v>Sally</v>
      </c>
      <c r="O190" t="str">
        <f t="shared" si="8"/>
        <v>Dylon,</v>
      </c>
    </row>
    <row r="191" spans="1:15" x14ac:dyDescent="0.25">
      <c r="A191" s="8">
        <v>190</v>
      </c>
      <c r="B191" s="7" t="s">
        <v>1485</v>
      </c>
      <c r="C191" s="7" t="s">
        <v>1230</v>
      </c>
      <c r="D191" s="8" t="s">
        <v>799</v>
      </c>
      <c r="E191" s="7" t="s">
        <v>213</v>
      </c>
      <c r="F191" s="7" t="s">
        <v>1196</v>
      </c>
      <c r="G191" s="9">
        <v>28614</v>
      </c>
      <c r="H191" s="9">
        <v>36177</v>
      </c>
      <c r="I191" s="9">
        <v>39112</v>
      </c>
      <c r="J191" s="31">
        <v>26004</v>
      </c>
      <c r="K191" s="8">
        <v>2</v>
      </c>
      <c r="L191" s="28">
        <v>0.04</v>
      </c>
      <c r="M191" s="25" t="str">
        <f t="shared" si="6"/>
        <v>Juan,</v>
      </c>
      <c r="N191" s="25" t="str">
        <f t="shared" si="7"/>
        <v>Green</v>
      </c>
      <c r="O191" t="str">
        <f t="shared" si="8"/>
        <v>Juan,</v>
      </c>
    </row>
    <row r="192" spans="1:15" x14ac:dyDescent="0.25">
      <c r="A192" s="8">
        <v>191</v>
      </c>
      <c r="B192" s="7" t="s">
        <v>1486</v>
      </c>
      <c r="C192" s="7" t="s">
        <v>1230</v>
      </c>
      <c r="D192" s="8" t="s">
        <v>799</v>
      </c>
      <c r="E192" s="7" t="s">
        <v>213</v>
      </c>
      <c r="F192" s="7" t="s">
        <v>1196</v>
      </c>
      <c r="G192" s="9">
        <v>26990</v>
      </c>
      <c r="H192" s="9">
        <v>36535</v>
      </c>
      <c r="I192" s="9">
        <v>36596</v>
      </c>
      <c r="J192" s="31">
        <v>91430.399999999994</v>
      </c>
      <c r="K192" s="8">
        <v>4</v>
      </c>
      <c r="L192" s="28">
        <v>0.12</v>
      </c>
      <c r="M192" s="25" t="str">
        <f t="shared" si="6"/>
        <v>Lucius,</v>
      </c>
      <c r="N192" s="25" t="str">
        <f t="shared" si="7"/>
        <v>Clifton</v>
      </c>
      <c r="O192" t="str">
        <f t="shared" si="8"/>
        <v>Lucius,</v>
      </c>
    </row>
    <row r="193" spans="1:15" x14ac:dyDescent="0.25">
      <c r="A193" s="8">
        <v>192</v>
      </c>
      <c r="B193" s="7" t="s">
        <v>1487</v>
      </c>
      <c r="C193" s="7" t="s">
        <v>795</v>
      </c>
      <c r="D193" s="8" t="s">
        <v>799</v>
      </c>
      <c r="E193" s="7" t="s">
        <v>213</v>
      </c>
      <c r="F193" s="7" t="s">
        <v>1196</v>
      </c>
      <c r="G193" s="9">
        <v>29112</v>
      </c>
      <c r="H193" s="9">
        <v>37634</v>
      </c>
      <c r="I193" s="9">
        <v>38330</v>
      </c>
      <c r="J193" s="31">
        <v>73644</v>
      </c>
      <c r="K193" s="8">
        <v>3</v>
      </c>
      <c r="L193" s="28">
        <v>0.08</v>
      </c>
      <c r="M193" s="25" t="str">
        <f t="shared" si="6"/>
        <v>Arnold</v>
      </c>
      <c r="N193" s="25" t="str">
        <f t="shared" si="7"/>
        <v>Porter</v>
      </c>
      <c r="O193" t="str">
        <f t="shared" si="8"/>
        <v>Arnold,</v>
      </c>
    </row>
    <row r="194" spans="1:15" x14ac:dyDescent="0.25">
      <c r="A194" s="8">
        <v>193</v>
      </c>
      <c r="B194" s="7" t="s">
        <v>1488</v>
      </c>
      <c r="C194" s="7" t="s">
        <v>1231</v>
      </c>
      <c r="D194" s="8" t="s">
        <v>799</v>
      </c>
      <c r="E194" s="7" t="s">
        <v>213</v>
      </c>
      <c r="F194" s="7" t="s">
        <v>1196</v>
      </c>
      <c r="G194" s="9">
        <v>31164</v>
      </c>
      <c r="H194" s="9">
        <v>39472</v>
      </c>
      <c r="I194" s="9">
        <v>40149</v>
      </c>
      <c r="J194" s="31">
        <v>49272</v>
      </c>
      <c r="K194" s="8">
        <v>3</v>
      </c>
      <c r="L194" s="28">
        <v>0.08</v>
      </c>
      <c r="M194" s="25" t="str">
        <f t="shared" si="6"/>
        <v>Jer</v>
      </c>
      <c r="N194" s="25" t="str">
        <f t="shared" si="7"/>
        <v>Bud</v>
      </c>
      <c r="O194" t="str">
        <f t="shared" si="8"/>
        <v>Jeremiah,</v>
      </c>
    </row>
    <row r="195" spans="1:15" x14ac:dyDescent="0.25">
      <c r="A195" s="8">
        <v>194</v>
      </c>
      <c r="B195" s="7" t="s">
        <v>1489</v>
      </c>
      <c r="C195" s="7" t="s">
        <v>792</v>
      </c>
      <c r="D195" s="8" t="s">
        <v>799</v>
      </c>
      <c r="E195" s="7" t="s">
        <v>213</v>
      </c>
      <c r="F195" s="7" t="s">
        <v>1196</v>
      </c>
      <c r="G195" s="9">
        <v>25869</v>
      </c>
      <c r="H195" s="9">
        <v>39472</v>
      </c>
      <c r="I195" s="9"/>
      <c r="J195" s="31">
        <v>105312</v>
      </c>
      <c r="K195" s="8" t="s">
        <v>1233</v>
      </c>
      <c r="L195" s="28">
        <v>0</v>
      </c>
      <c r="M195" s="25" t="str">
        <f t="shared" ref="M195:M258" si="9">LEFT(B195,(LEN(B195)-FIND(",",B195,1))-1)</f>
        <v>Forres</v>
      </c>
      <c r="N195" s="25" t="str">
        <f t="shared" ref="N195:N258" si="10">RIGHT(B195,(LEN(B195)-FIND(",",B195,1))-1)</f>
        <v>Taylor</v>
      </c>
      <c r="O195" t="str">
        <f t="shared" ref="O195:O258" si="11">MID(B195,1,FIND(",",B195,1))</f>
        <v>Forrest,</v>
      </c>
    </row>
    <row r="196" spans="1:15" x14ac:dyDescent="0.25">
      <c r="A196" s="8">
        <v>195</v>
      </c>
      <c r="B196" s="7" t="s">
        <v>1490</v>
      </c>
      <c r="C196" s="7" t="s">
        <v>1231</v>
      </c>
      <c r="D196" s="8" t="s">
        <v>799</v>
      </c>
      <c r="E196" s="7" t="s">
        <v>213</v>
      </c>
      <c r="F196" s="7" t="s">
        <v>1196</v>
      </c>
      <c r="G196" s="9">
        <v>31064</v>
      </c>
      <c r="H196" s="9">
        <v>38733</v>
      </c>
      <c r="I196" s="9">
        <v>41260</v>
      </c>
      <c r="J196" s="31">
        <v>82452</v>
      </c>
      <c r="K196" s="8">
        <v>4</v>
      </c>
      <c r="L196" s="28">
        <v>0.12</v>
      </c>
      <c r="M196" s="25" t="str">
        <f t="shared" si="9"/>
        <v>Spence</v>
      </c>
      <c r="N196" s="25" t="str">
        <f t="shared" si="10"/>
        <v>Roland</v>
      </c>
      <c r="O196" t="str">
        <f t="shared" si="11"/>
        <v>Spencer,</v>
      </c>
    </row>
    <row r="197" spans="1:15" x14ac:dyDescent="0.25">
      <c r="A197" s="8">
        <v>196</v>
      </c>
      <c r="B197" s="7" t="s">
        <v>1491</v>
      </c>
      <c r="C197" s="7" t="s">
        <v>1230</v>
      </c>
      <c r="D197" s="8" t="s">
        <v>799</v>
      </c>
      <c r="E197" s="7" t="s">
        <v>213</v>
      </c>
      <c r="F197" s="7" t="s">
        <v>1196</v>
      </c>
      <c r="G197" s="9">
        <v>29003</v>
      </c>
      <c r="H197" s="9">
        <v>39087</v>
      </c>
      <c r="I197" s="9">
        <v>39656</v>
      </c>
      <c r="J197" s="31">
        <v>17299.2</v>
      </c>
      <c r="K197" s="8">
        <v>4</v>
      </c>
      <c r="L197" s="28">
        <v>0.12</v>
      </c>
      <c r="M197" s="25" t="str">
        <f t="shared" si="9"/>
        <v>Don, B</v>
      </c>
      <c r="N197" s="25" t="str">
        <f t="shared" si="10"/>
        <v>Burton</v>
      </c>
      <c r="O197" t="str">
        <f t="shared" si="11"/>
        <v>Don,</v>
      </c>
    </row>
    <row r="198" spans="1:15" x14ac:dyDescent="0.25">
      <c r="A198" s="8">
        <v>197</v>
      </c>
      <c r="B198" s="7" t="s">
        <v>1492</v>
      </c>
      <c r="C198" s="7" t="s">
        <v>1228</v>
      </c>
      <c r="D198" s="8" t="s">
        <v>799</v>
      </c>
      <c r="E198" s="7" t="s">
        <v>213</v>
      </c>
      <c r="F198" s="7" t="s">
        <v>1197</v>
      </c>
      <c r="G198" s="9">
        <v>32334</v>
      </c>
      <c r="H198" s="9">
        <v>39455</v>
      </c>
      <c r="I198" s="9"/>
      <c r="J198" s="31">
        <v>71304</v>
      </c>
      <c r="K198" s="8">
        <v>4</v>
      </c>
      <c r="L198" s="28">
        <v>0.12</v>
      </c>
      <c r="M198" s="25" t="str">
        <f t="shared" si="9"/>
        <v>Sto</v>
      </c>
      <c r="N198" s="25" t="str">
        <f t="shared" si="10"/>
        <v>Ina</v>
      </c>
      <c r="O198" t="str">
        <f t="shared" si="11"/>
        <v>Storm,</v>
      </c>
    </row>
    <row r="199" spans="1:15" x14ac:dyDescent="0.25">
      <c r="A199" s="8">
        <v>198</v>
      </c>
      <c r="B199" s="7" t="s">
        <v>1493</v>
      </c>
      <c r="C199" s="7" t="s">
        <v>795</v>
      </c>
      <c r="D199" s="8" t="s">
        <v>799</v>
      </c>
      <c r="E199" s="7" t="s">
        <v>213</v>
      </c>
      <c r="F199" s="7" t="s">
        <v>1196</v>
      </c>
      <c r="G199" s="9">
        <v>29983</v>
      </c>
      <c r="H199" s="9">
        <v>39822</v>
      </c>
      <c r="I199" s="9"/>
      <c r="J199" s="31">
        <v>72048</v>
      </c>
      <c r="K199" s="8">
        <v>5</v>
      </c>
      <c r="L199" s="28">
        <v>0.15</v>
      </c>
      <c r="M199" s="25" t="str">
        <f t="shared" si="9"/>
        <v>Gusta</v>
      </c>
      <c r="N199" s="25" t="str">
        <f t="shared" si="10"/>
        <v>Emmet</v>
      </c>
      <c r="O199" t="str">
        <f t="shared" si="11"/>
        <v>Gustav,</v>
      </c>
    </row>
    <row r="200" spans="1:15" x14ac:dyDescent="0.25">
      <c r="A200" s="8">
        <v>199</v>
      </c>
      <c r="B200" s="7" t="s">
        <v>1494</v>
      </c>
      <c r="C200" s="7" t="s">
        <v>1228</v>
      </c>
      <c r="D200" s="8" t="s">
        <v>799</v>
      </c>
      <c r="E200" s="7" t="s">
        <v>213</v>
      </c>
      <c r="F200" s="7" t="s">
        <v>1196</v>
      </c>
      <c r="G200" s="9">
        <v>28412</v>
      </c>
      <c r="H200" s="9">
        <v>39830</v>
      </c>
      <c r="I200" s="9"/>
      <c r="J200" s="31">
        <v>94224</v>
      </c>
      <c r="K200" s="8">
        <v>4</v>
      </c>
      <c r="L200" s="28">
        <v>0.12</v>
      </c>
      <c r="M200" s="25" t="str">
        <f t="shared" si="9"/>
        <v>Morga</v>
      </c>
      <c r="N200" s="25" t="str">
        <f t="shared" si="10"/>
        <v>Louie</v>
      </c>
      <c r="O200" t="str">
        <f t="shared" si="11"/>
        <v>Morgan,</v>
      </c>
    </row>
    <row r="201" spans="1:15" x14ac:dyDescent="0.25">
      <c r="A201" s="8">
        <v>200</v>
      </c>
      <c r="B201" s="7" t="s">
        <v>1495</v>
      </c>
      <c r="C201" s="7" t="s">
        <v>791</v>
      </c>
      <c r="D201" s="8" t="s">
        <v>799</v>
      </c>
      <c r="E201" s="7" t="s">
        <v>213</v>
      </c>
      <c r="F201" s="7" t="s">
        <v>1196</v>
      </c>
      <c r="G201" s="9">
        <v>29526</v>
      </c>
      <c r="H201" s="9">
        <v>40203</v>
      </c>
      <c r="I201" s="9"/>
      <c r="J201" s="31">
        <v>42720</v>
      </c>
      <c r="K201" s="8">
        <v>5</v>
      </c>
      <c r="L201" s="28">
        <v>0.15</v>
      </c>
      <c r="M201" s="25" t="str">
        <f t="shared" si="9"/>
        <v>Van</v>
      </c>
      <c r="N201" s="25" t="str">
        <f t="shared" si="10"/>
        <v>Ned</v>
      </c>
      <c r="O201" t="str">
        <f t="shared" si="11"/>
        <v>Van,</v>
      </c>
    </row>
    <row r="202" spans="1:15" x14ac:dyDescent="0.25">
      <c r="A202" s="8">
        <v>201</v>
      </c>
      <c r="B202" s="7" t="s">
        <v>1496</v>
      </c>
      <c r="C202" s="7" t="s">
        <v>792</v>
      </c>
      <c r="D202" s="8" t="s">
        <v>799</v>
      </c>
      <c r="E202" s="7" t="s">
        <v>213</v>
      </c>
      <c r="F202" s="7" t="s">
        <v>1197</v>
      </c>
      <c r="G202" s="9">
        <v>32731</v>
      </c>
      <c r="H202" s="9">
        <v>40574</v>
      </c>
      <c r="I202" s="9">
        <v>40654</v>
      </c>
      <c r="J202" s="31">
        <v>34108.800000000003</v>
      </c>
      <c r="K202" s="8">
        <v>4</v>
      </c>
      <c r="L202" s="28">
        <v>0.12</v>
      </c>
      <c r="M202" s="25" t="str">
        <f t="shared" si="9"/>
        <v>Domo</v>
      </c>
      <c r="N202" s="25" t="str">
        <f t="shared" si="10"/>
        <v>Nell</v>
      </c>
      <c r="O202" t="str">
        <f t="shared" si="11"/>
        <v>Domonique,</v>
      </c>
    </row>
    <row r="203" spans="1:15" x14ac:dyDescent="0.25">
      <c r="A203" s="8">
        <v>202</v>
      </c>
      <c r="B203" s="7" t="s">
        <v>1497</v>
      </c>
      <c r="C203" s="7" t="s">
        <v>1231</v>
      </c>
      <c r="D203" s="8" t="s">
        <v>799</v>
      </c>
      <c r="E203" s="7" t="s">
        <v>213</v>
      </c>
      <c r="F203" s="7" t="s">
        <v>1197</v>
      </c>
      <c r="G203" s="9">
        <v>26251</v>
      </c>
      <c r="H203" s="9">
        <v>40953</v>
      </c>
      <c r="I203" s="9"/>
      <c r="J203" s="31">
        <v>72456</v>
      </c>
      <c r="K203" s="8">
        <v>4</v>
      </c>
      <c r="L203" s="28">
        <v>0.12</v>
      </c>
      <c r="M203" s="25" t="str">
        <f t="shared" si="9"/>
        <v>Codi, A</v>
      </c>
      <c r="N203" s="25" t="str">
        <f t="shared" si="10"/>
        <v>Alberta</v>
      </c>
      <c r="O203" t="str">
        <f t="shared" si="11"/>
        <v>Codi,</v>
      </c>
    </row>
    <row r="204" spans="1:15" x14ac:dyDescent="0.25">
      <c r="A204" s="8">
        <v>203</v>
      </c>
      <c r="B204" s="7" t="s">
        <v>1498</v>
      </c>
      <c r="C204" s="7" t="s">
        <v>1230</v>
      </c>
      <c r="D204" s="8" t="s">
        <v>799</v>
      </c>
      <c r="E204" s="7" t="s">
        <v>213</v>
      </c>
      <c r="F204" s="7" t="s">
        <v>1196</v>
      </c>
      <c r="G204" s="9">
        <v>26165</v>
      </c>
      <c r="H204" s="9">
        <v>35829</v>
      </c>
      <c r="I204" s="9">
        <v>40599</v>
      </c>
      <c r="J204" s="31">
        <v>35011.199999999997</v>
      </c>
      <c r="K204" s="8">
        <v>3</v>
      </c>
      <c r="L204" s="28">
        <v>0.08</v>
      </c>
      <c r="M204" s="25" t="str">
        <f t="shared" si="9"/>
        <v>Chaunce</v>
      </c>
      <c r="N204" s="25" t="str">
        <f t="shared" si="10"/>
        <v>Ambrose</v>
      </c>
      <c r="O204" t="str">
        <f t="shared" si="11"/>
        <v>Chauncey,</v>
      </c>
    </row>
    <row r="205" spans="1:15" x14ac:dyDescent="0.25">
      <c r="A205" s="8">
        <v>204</v>
      </c>
      <c r="B205" s="7" t="s">
        <v>1499</v>
      </c>
      <c r="C205" s="7" t="s">
        <v>796</v>
      </c>
      <c r="D205" s="8" t="s">
        <v>799</v>
      </c>
      <c r="E205" s="7" t="s">
        <v>213</v>
      </c>
      <c r="F205" s="7" t="s">
        <v>1196</v>
      </c>
      <c r="G205" s="9">
        <v>27118</v>
      </c>
      <c r="H205" s="9">
        <v>35830</v>
      </c>
      <c r="I205" s="9">
        <v>38836</v>
      </c>
      <c r="J205" s="31">
        <v>42552</v>
      </c>
      <c r="K205" s="8">
        <v>5</v>
      </c>
      <c r="L205" s="28">
        <v>0.15</v>
      </c>
      <c r="M205" s="25" t="str">
        <f t="shared" si="9"/>
        <v>Ferdin</v>
      </c>
      <c r="N205" s="25" t="str">
        <f t="shared" si="10"/>
        <v>Elisha</v>
      </c>
      <c r="O205" t="str">
        <f t="shared" si="11"/>
        <v>Ferdinand,</v>
      </c>
    </row>
    <row r="206" spans="1:15" x14ac:dyDescent="0.25">
      <c r="A206" s="8">
        <v>205</v>
      </c>
      <c r="B206" s="7" t="s">
        <v>1500</v>
      </c>
      <c r="C206" s="7" t="s">
        <v>792</v>
      </c>
      <c r="D206" s="8" t="s">
        <v>799</v>
      </c>
      <c r="E206" s="7" t="s">
        <v>213</v>
      </c>
      <c r="F206" s="7" t="s">
        <v>1196</v>
      </c>
      <c r="G206" s="9">
        <v>26363</v>
      </c>
      <c r="H206" s="9">
        <v>36198</v>
      </c>
      <c r="I206" s="9">
        <v>39003</v>
      </c>
      <c r="J206" s="31">
        <v>97680</v>
      </c>
      <c r="K206" s="8">
        <v>2</v>
      </c>
      <c r="L206" s="28">
        <v>0.04</v>
      </c>
      <c r="M206" s="25" t="str">
        <f t="shared" si="9"/>
        <v>Julian,</v>
      </c>
      <c r="N206" s="25" t="str">
        <f t="shared" si="10"/>
        <v>General</v>
      </c>
      <c r="O206" t="str">
        <f t="shared" si="11"/>
        <v>Julian,</v>
      </c>
    </row>
    <row r="207" spans="1:15" x14ac:dyDescent="0.25">
      <c r="A207" s="8">
        <v>206</v>
      </c>
      <c r="B207" s="7" t="s">
        <v>1501</v>
      </c>
      <c r="C207" s="7" t="s">
        <v>792</v>
      </c>
      <c r="D207" s="8" t="s">
        <v>799</v>
      </c>
      <c r="E207" s="7" t="s">
        <v>213</v>
      </c>
      <c r="F207" s="7" t="s">
        <v>1196</v>
      </c>
      <c r="G207" s="9">
        <v>27561</v>
      </c>
      <c r="H207" s="9">
        <v>40088</v>
      </c>
      <c r="I207" s="9">
        <v>40088</v>
      </c>
      <c r="J207" s="31">
        <v>68892</v>
      </c>
      <c r="K207" s="8">
        <v>2</v>
      </c>
      <c r="L207" s="28">
        <v>0.04</v>
      </c>
      <c r="M207" s="25" t="str">
        <f t="shared" si="9"/>
        <v>Mitchel</v>
      </c>
      <c r="N207" s="25" t="str">
        <f t="shared" si="10"/>
        <v>Kenneth</v>
      </c>
      <c r="O207" t="str">
        <f t="shared" si="11"/>
        <v>Mitchell,</v>
      </c>
    </row>
    <row r="208" spans="1:15" x14ac:dyDescent="0.25">
      <c r="A208" s="8">
        <v>207</v>
      </c>
      <c r="B208" s="7" t="s">
        <v>1502</v>
      </c>
      <c r="C208" s="7" t="s">
        <v>791</v>
      </c>
      <c r="D208" s="8" t="s">
        <v>799</v>
      </c>
      <c r="E208" s="7" t="s">
        <v>213</v>
      </c>
      <c r="F208" s="7" t="s">
        <v>1196</v>
      </c>
      <c r="G208" s="9">
        <v>28607</v>
      </c>
      <c r="H208" s="9">
        <v>40578</v>
      </c>
      <c r="I208" s="9"/>
      <c r="J208" s="31">
        <v>52584</v>
      </c>
      <c r="K208" s="8">
        <v>2</v>
      </c>
      <c r="L208" s="28">
        <v>0.04</v>
      </c>
      <c r="M208" s="25" t="str">
        <f t="shared" si="9"/>
        <v>Josh,</v>
      </c>
      <c r="N208" s="25" t="str">
        <f t="shared" si="10"/>
        <v>Allie</v>
      </c>
      <c r="O208" t="str">
        <f t="shared" si="11"/>
        <v>Josh,</v>
      </c>
    </row>
    <row r="209" spans="1:15" x14ac:dyDescent="0.25">
      <c r="A209" s="8">
        <v>208</v>
      </c>
      <c r="B209" s="7" t="s">
        <v>1503</v>
      </c>
      <c r="C209" s="7" t="s">
        <v>1228</v>
      </c>
      <c r="D209" s="8" t="s">
        <v>799</v>
      </c>
      <c r="E209" s="7" t="s">
        <v>213</v>
      </c>
      <c r="F209" s="7" t="s">
        <v>1197</v>
      </c>
      <c r="G209" s="9">
        <v>27722</v>
      </c>
      <c r="H209" s="9">
        <v>39144</v>
      </c>
      <c r="I209" s="9">
        <v>40239</v>
      </c>
      <c r="J209" s="31">
        <v>77316</v>
      </c>
      <c r="K209" s="8">
        <v>4</v>
      </c>
      <c r="L209" s="28">
        <v>0.12</v>
      </c>
      <c r="M209" s="25" t="str">
        <f t="shared" si="9"/>
        <v>Jaleel, K</v>
      </c>
      <c r="N209" s="25" t="str">
        <f t="shared" si="10"/>
        <v>Katharine</v>
      </c>
      <c r="O209" t="str">
        <f t="shared" si="11"/>
        <v>Jaleel,</v>
      </c>
    </row>
    <row r="210" spans="1:15" x14ac:dyDescent="0.25">
      <c r="A210" s="8">
        <v>209</v>
      </c>
      <c r="B210" s="7" t="s">
        <v>1504</v>
      </c>
      <c r="C210" s="7" t="s">
        <v>1230</v>
      </c>
      <c r="D210" s="8" t="s">
        <v>799</v>
      </c>
      <c r="E210" s="7" t="s">
        <v>213</v>
      </c>
      <c r="F210" s="7" t="s">
        <v>1196</v>
      </c>
      <c r="G210" s="9">
        <v>28993</v>
      </c>
      <c r="H210" s="9">
        <v>39166</v>
      </c>
      <c r="I210" s="9"/>
      <c r="J210" s="31">
        <v>95064</v>
      </c>
      <c r="K210" s="8">
        <v>4</v>
      </c>
      <c r="L210" s="28">
        <v>0.12</v>
      </c>
      <c r="M210" s="25" t="str">
        <f t="shared" si="9"/>
        <v>Lyman,</v>
      </c>
      <c r="N210" s="25" t="str">
        <f t="shared" si="10"/>
        <v>Judson</v>
      </c>
      <c r="O210" t="str">
        <f t="shared" si="11"/>
        <v>Lyman,</v>
      </c>
    </row>
    <row r="211" spans="1:15" x14ac:dyDescent="0.25">
      <c r="A211" s="8">
        <v>210</v>
      </c>
      <c r="B211" s="7" t="s">
        <v>1505</v>
      </c>
      <c r="C211" s="7" t="s">
        <v>1229</v>
      </c>
      <c r="D211" s="8" t="s">
        <v>799</v>
      </c>
      <c r="E211" s="7" t="s">
        <v>213</v>
      </c>
      <c r="F211" s="7" t="s">
        <v>1196</v>
      </c>
      <c r="G211" s="9">
        <v>26667</v>
      </c>
      <c r="H211" s="9">
        <v>39518</v>
      </c>
      <c r="I211" s="9"/>
      <c r="J211" s="31">
        <v>29652</v>
      </c>
      <c r="K211" s="8">
        <v>2</v>
      </c>
      <c r="L211" s="28">
        <v>0.04</v>
      </c>
      <c r="M211" s="25" t="str">
        <f t="shared" si="9"/>
        <v>Pedro, N</v>
      </c>
      <c r="N211" s="25" t="str">
        <f t="shared" si="10"/>
        <v>Napoleon</v>
      </c>
      <c r="O211" t="str">
        <f t="shared" si="11"/>
        <v>Pedro,</v>
      </c>
    </row>
    <row r="212" spans="1:15" x14ac:dyDescent="0.25">
      <c r="A212" s="8">
        <v>211</v>
      </c>
      <c r="B212" s="7" t="s">
        <v>1506</v>
      </c>
      <c r="C212" s="7" t="s">
        <v>792</v>
      </c>
      <c r="D212" s="8" t="s">
        <v>799</v>
      </c>
      <c r="E212" s="7" t="s">
        <v>213</v>
      </c>
      <c r="F212" s="7" t="s">
        <v>1197</v>
      </c>
      <c r="G212" s="9">
        <v>31768</v>
      </c>
      <c r="H212" s="9">
        <v>39168</v>
      </c>
      <c r="I212" s="9"/>
      <c r="J212" s="31">
        <v>29160</v>
      </c>
      <c r="K212" s="8">
        <v>3</v>
      </c>
      <c r="L212" s="28">
        <v>0.08</v>
      </c>
      <c r="M212" s="25" t="str">
        <f t="shared" si="9"/>
        <v>Davi</v>
      </c>
      <c r="N212" s="25" t="str">
        <f t="shared" si="10"/>
        <v>Rena</v>
      </c>
      <c r="O212" t="str">
        <f t="shared" si="11"/>
        <v>Davion,</v>
      </c>
    </row>
    <row r="213" spans="1:15" x14ac:dyDescent="0.25">
      <c r="A213" s="8">
        <v>212</v>
      </c>
      <c r="B213" s="7" t="s">
        <v>1507</v>
      </c>
      <c r="C213" s="7" t="s">
        <v>1228</v>
      </c>
      <c r="D213" s="8" t="s">
        <v>799</v>
      </c>
      <c r="E213" s="7" t="s">
        <v>213</v>
      </c>
      <c r="F213" s="7" t="s">
        <v>1197</v>
      </c>
      <c r="G213" s="9">
        <v>28434</v>
      </c>
      <c r="H213" s="9">
        <v>39012</v>
      </c>
      <c r="I213" s="9">
        <v>39012</v>
      </c>
      <c r="J213" s="31">
        <v>26966.400000000001</v>
      </c>
      <c r="K213" s="8" t="s">
        <v>1233</v>
      </c>
      <c r="L213" s="28">
        <v>0</v>
      </c>
      <c r="M213" s="25" t="str">
        <f t="shared" si="9"/>
        <v>Bray</v>
      </c>
      <c r="N213" s="25" t="str">
        <f t="shared" si="10"/>
        <v>Mina</v>
      </c>
      <c r="O213" t="str">
        <f t="shared" si="11"/>
        <v>Brayden,</v>
      </c>
    </row>
    <row r="214" spans="1:15" x14ac:dyDescent="0.25">
      <c r="A214" s="8">
        <v>213</v>
      </c>
      <c r="B214" s="7" t="s">
        <v>1508</v>
      </c>
      <c r="C214" s="7" t="s">
        <v>796</v>
      </c>
      <c r="D214" s="8" t="s">
        <v>799</v>
      </c>
      <c r="E214" s="7" t="s">
        <v>213</v>
      </c>
      <c r="F214" s="7" t="s">
        <v>1196</v>
      </c>
      <c r="G214" s="9">
        <v>30666</v>
      </c>
      <c r="H214" s="9">
        <v>38798</v>
      </c>
      <c r="I214" s="9"/>
      <c r="J214" s="31">
        <v>87772.800000000003</v>
      </c>
      <c r="K214" s="8">
        <v>5</v>
      </c>
      <c r="L214" s="28">
        <v>0.15</v>
      </c>
      <c r="M214" s="25" t="str">
        <f t="shared" si="9"/>
        <v>Dewit</v>
      </c>
      <c r="N214" s="25" t="str">
        <f t="shared" si="10"/>
        <v>Berry</v>
      </c>
      <c r="O214" t="str">
        <f t="shared" si="11"/>
        <v>Dewitt,</v>
      </c>
    </row>
    <row r="215" spans="1:15" x14ac:dyDescent="0.25">
      <c r="A215" s="8">
        <v>214</v>
      </c>
      <c r="B215" s="7" t="s">
        <v>1509</v>
      </c>
      <c r="C215" s="7" t="s">
        <v>792</v>
      </c>
      <c r="D215" s="8" t="s">
        <v>799</v>
      </c>
      <c r="E215" s="7" t="s">
        <v>213</v>
      </c>
      <c r="F215" s="7" t="s">
        <v>1196</v>
      </c>
      <c r="G215" s="9">
        <v>23630</v>
      </c>
      <c r="H215" s="9">
        <v>39063</v>
      </c>
      <c r="I215" s="9">
        <v>39063</v>
      </c>
      <c r="J215" s="31">
        <v>95676</v>
      </c>
      <c r="K215" s="8">
        <v>2</v>
      </c>
      <c r="L215" s="28">
        <v>0.04</v>
      </c>
      <c r="M215" s="25" t="str">
        <f t="shared" si="9"/>
        <v>Fores</v>
      </c>
      <c r="N215" s="25" t="str">
        <f t="shared" si="10"/>
        <v>Ervin</v>
      </c>
      <c r="O215" t="str">
        <f t="shared" si="11"/>
        <v>Forest,</v>
      </c>
    </row>
    <row r="216" spans="1:15" x14ac:dyDescent="0.25">
      <c r="A216" s="8">
        <v>215</v>
      </c>
      <c r="B216" s="7" t="s">
        <v>1510</v>
      </c>
      <c r="C216" s="7" t="s">
        <v>795</v>
      </c>
      <c r="D216" s="8" t="s">
        <v>799</v>
      </c>
      <c r="E216" s="7" t="s">
        <v>213</v>
      </c>
      <c r="F216" s="7" t="s">
        <v>1196</v>
      </c>
      <c r="G216" s="9">
        <v>27939</v>
      </c>
      <c r="H216" s="9">
        <v>36600</v>
      </c>
      <c r="I216" s="9">
        <v>38057</v>
      </c>
      <c r="J216" s="31">
        <v>50208</v>
      </c>
      <c r="K216" s="8">
        <v>2</v>
      </c>
      <c r="L216" s="28">
        <v>0.04</v>
      </c>
      <c r="M216" s="25" t="str">
        <f t="shared" si="9"/>
        <v>Pink</v>
      </c>
      <c r="N216" s="25" t="str">
        <f t="shared" si="10"/>
        <v>Lynn</v>
      </c>
      <c r="O216" t="str">
        <f t="shared" si="11"/>
        <v>Pink,</v>
      </c>
    </row>
    <row r="217" spans="1:15" x14ac:dyDescent="0.25">
      <c r="A217" s="8">
        <v>216</v>
      </c>
      <c r="B217" s="7" t="s">
        <v>1511</v>
      </c>
      <c r="C217" s="7" t="s">
        <v>792</v>
      </c>
      <c r="D217" s="8" t="s">
        <v>799</v>
      </c>
      <c r="E217" s="7" t="s">
        <v>213</v>
      </c>
      <c r="F217" s="7" t="s">
        <v>1197</v>
      </c>
      <c r="G217" s="9">
        <v>29333</v>
      </c>
      <c r="H217" s="9">
        <v>36604</v>
      </c>
      <c r="I217" s="9">
        <v>38237</v>
      </c>
      <c r="J217" s="31">
        <v>56052</v>
      </c>
      <c r="K217" s="8">
        <v>3</v>
      </c>
      <c r="L217" s="28">
        <v>0.08</v>
      </c>
      <c r="M217" s="25" t="str">
        <f t="shared" si="9"/>
        <v>Denzell,</v>
      </c>
      <c r="N217" s="25" t="str">
        <f t="shared" si="10"/>
        <v>Mathilda</v>
      </c>
      <c r="O217" t="str">
        <f t="shared" si="11"/>
        <v>Denzell,</v>
      </c>
    </row>
    <row r="218" spans="1:15" x14ac:dyDescent="0.25">
      <c r="A218" s="8">
        <v>217</v>
      </c>
      <c r="B218" s="7" t="s">
        <v>1512</v>
      </c>
      <c r="C218" s="7" t="s">
        <v>1230</v>
      </c>
      <c r="D218" s="8" t="s">
        <v>799</v>
      </c>
      <c r="E218" s="7" t="s">
        <v>213</v>
      </c>
      <c r="F218" s="7" t="s">
        <v>1196</v>
      </c>
      <c r="G218" s="9">
        <v>25966</v>
      </c>
      <c r="H218" s="9">
        <v>38707</v>
      </c>
      <c r="I218" s="9">
        <v>38707</v>
      </c>
      <c r="J218" s="31">
        <v>82212</v>
      </c>
      <c r="K218" s="8">
        <v>5</v>
      </c>
      <c r="L218" s="28">
        <v>0.15</v>
      </c>
      <c r="M218" s="25" t="str">
        <f t="shared" si="9"/>
        <v>Sanfo</v>
      </c>
      <c r="N218" s="25" t="str">
        <f t="shared" si="10"/>
        <v>Ruben</v>
      </c>
      <c r="O218" t="str">
        <f t="shared" si="11"/>
        <v>Sanford,</v>
      </c>
    </row>
    <row r="219" spans="1:15" x14ac:dyDescent="0.25">
      <c r="A219" s="8">
        <v>218</v>
      </c>
      <c r="B219" s="7" t="s">
        <v>1513</v>
      </c>
      <c r="C219" s="7" t="s">
        <v>794</v>
      </c>
      <c r="D219" s="8" t="s">
        <v>799</v>
      </c>
      <c r="E219" s="7" t="s">
        <v>213</v>
      </c>
      <c r="F219" s="7" t="s">
        <v>1196</v>
      </c>
      <c r="G219" s="9">
        <v>26694</v>
      </c>
      <c r="H219" s="9">
        <v>37326</v>
      </c>
      <c r="I219" s="9"/>
      <c r="J219" s="31">
        <v>63324</v>
      </c>
      <c r="K219" s="8">
        <v>2</v>
      </c>
      <c r="L219" s="28">
        <v>0.04</v>
      </c>
      <c r="M219" s="25" t="str">
        <f t="shared" si="9"/>
        <v>Doug</v>
      </c>
      <c r="N219" s="25" t="str">
        <f t="shared" si="10"/>
        <v>Ward</v>
      </c>
      <c r="O219" t="str">
        <f t="shared" si="11"/>
        <v>Douglas,</v>
      </c>
    </row>
    <row r="220" spans="1:15" x14ac:dyDescent="0.25">
      <c r="A220" s="8">
        <v>219</v>
      </c>
      <c r="B220" s="7" t="s">
        <v>1514</v>
      </c>
      <c r="C220" s="7" t="s">
        <v>794</v>
      </c>
      <c r="D220" s="8" t="s">
        <v>799</v>
      </c>
      <c r="E220" s="7" t="s">
        <v>213</v>
      </c>
      <c r="F220" s="7" t="s">
        <v>1197</v>
      </c>
      <c r="G220" s="9">
        <v>28835</v>
      </c>
      <c r="H220" s="9">
        <v>37331</v>
      </c>
      <c r="I220" s="9"/>
      <c r="J220" s="31">
        <v>75300</v>
      </c>
      <c r="K220" s="8">
        <v>3</v>
      </c>
      <c r="L220" s="28">
        <v>0.08</v>
      </c>
      <c r="M220" s="25" t="str">
        <f t="shared" si="9"/>
        <v>Devant</v>
      </c>
      <c r="N220" s="25" t="str">
        <f t="shared" si="10"/>
        <v>Dollie</v>
      </c>
      <c r="O220" t="str">
        <f t="shared" si="11"/>
        <v>Devante,</v>
      </c>
    </row>
    <row r="221" spans="1:15" x14ac:dyDescent="0.25">
      <c r="A221" s="8">
        <v>220</v>
      </c>
      <c r="B221" s="7" t="s">
        <v>1515</v>
      </c>
      <c r="C221" s="7" t="s">
        <v>1229</v>
      </c>
      <c r="D221" s="8" t="s">
        <v>799</v>
      </c>
      <c r="E221" s="7" t="s">
        <v>213</v>
      </c>
      <c r="F221" s="7" t="s">
        <v>1196</v>
      </c>
      <c r="G221" s="9">
        <v>26369</v>
      </c>
      <c r="H221" s="9">
        <v>38073</v>
      </c>
      <c r="I221" s="9">
        <v>39607</v>
      </c>
      <c r="J221" s="31">
        <v>47160</v>
      </c>
      <c r="K221" s="8">
        <v>2</v>
      </c>
      <c r="L221" s="28">
        <v>0.04</v>
      </c>
      <c r="M221" s="25" t="str">
        <f t="shared" si="9"/>
        <v>Ome</v>
      </c>
      <c r="N221" s="25" t="str">
        <f t="shared" si="10"/>
        <v>Ole</v>
      </c>
      <c r="O221" t="str">
        <f t="shared" si="11"/>
        <v>Omer,</v>
      </c>
    </row>
    <row r="222" spans="1:15" x14ac:dyDescent="0.25">
      <c r="A222" s="8">
        <v>221</v>
      </c>
      <c r="B222" s="7" t="s">
        <v>1516</v>
      </c>
      <c r="C222" s="7" t="s">
        <v>1230</v>
      </c>
      <c r="D222" s="8" t="s">
        <v>799</v>
      </c>
      <c r="E222" s="7" t="s">
        <v>213</v>
      </c>
      <c r="F222" s="7" t="s">
        <v>1197</v>
      </c>
      <c r="G222" s="9">
        <v>26692</v>
      </c>
      <c r="H222" s="9">
        <v>39538</v>
      </c>
      <c r="I222" s="9"/>
      <c r="J222" s="31">
        <v>75336</v>
      </c>
      <c r="K222" s="8">
        <v>4</v>
      </c>
      <c r="L222" s="28">
        <v>0.12</v>
      </c>
      <c r="M222" s="25" t="str">
        <f t="shared" si="9"/>
        <v>Dijon,</v>
      </c>
      <c r="N222" s="25" t="str">
        <f t="shared" si="10"/>
        <v>Hettie</v>
      </c>
      <c r="O222" t="str">
        <f t="shared" si="11"/>
        <v>Dijon,</v>
      </c>
    </row>
    <row r="223" spans="1:15" x14ac:dyDescent="0.25">
      <c r="A223" s="8">
        <v>222</v>
      </c>
      <c r="B223" s="7" t="s">
        <v>1517</v>
      </c>
      <c r="C223" s="7" t="s">
        <v>796</v>
      </c>
      <c r="D223" s="8" t="s">
        <v>799</v>
      </c>
      <c r="E223" s="7" t="s">
        <v>213</v>
      </c>
      <c r="F223" s="7" t="s">
        <v>1197</v>
      </c>
      <c r="G223" s="13">
        <v>26289</v>
      </c>
      <c r="H223" s="13">
        <v>40603</v>
      </c>
      <c r="I223" s="9"/>
      <c r="J223" s="31">
        <v>53112</v>
      </c>
      <c r="K223" s="8">
        <v>1</v>
      </c>
      <c r="L223" s="28">
        <v>0</v>
      </c>
      <c r="M223" s="25" t="str">
        <f t="shared" si="9"/>
        <v>Keife</v>
      </c>
      <c r="N223" s="25" t="str">
        <f t="shared" si="10"/>
        <v>Fanny</v>
      </c>
      <c r="O223" t="str">
        <f t="shared" si="11"/>
        <v>Keifer,</v>
      </c>
    </row>
    <row r="224" spans="1:15" x14ac:dyDescent="0.25">
      <c r="A224" s="8">
        <v>223</v>
      </c>
      <c r="B224" s="7" t="s">
        <v>1518</v>
      </c>
      <c r="C224" s="7" t="s">
        <v>1228</v>
      </c>
      <c r="D224" s="8" t="s">
        <v>799</v>
      </c>
      <c r="E224" s="7" t="s">
        <v>213</v>
      </c>
      <c r="F224" s="7" t="s">
        <v>1196</v>
      </c>
      <c r="G224" s="9">
        <v>29327</v>
      </c>
      <c r="H224" s="9">
        <v>41025</v>
      </c>
      <c r="I224" s="9"/>
      <c r="J224" s="31">
        <v>70692</v>
      </c>
      <c r="K224" s="8">
        <v>1</v>
      </c>
      <c r="L224" s="28">
        <v>0</v>
      </c>
      <c r="M224" s="25" t="str">
        <f t="shared" si="9"/>
        <v>Walker,</v>
      </c>
      <c r="N224" s="25" t="str">
        <f t="shared" si="10"/>
        <v>Ulysses</v>
      </c>
      <c r="O224" t="str">
        <f t="shared" si="11"/>
        <v>Walker,</v>
      </c>
    </row>
    <row r="225" spans="1:15" x14ac:dyDescent="0.25">
      <c r="A225" s="8">
        <v>224</v>
      </c>
      <c r="B225" s="7" t="s">
        <v>1519</v>
      </c>
      <c r="C225" s="7" t="s">
        <v>794</v>
      </c>
      <c r="D225" s="8" t="s">
        <v>799</v>
      </c>
      <c r="E225" s="7" t="s">
        <v>213</v>
      </c>
      <c r="F225" s="7" t="s">
        <v>1197</v>
      </c>
      <c r="G225" s="9">
        <v>31087</v>
      </c>
      <c r="H225" s="9">
        <v>41026</v>
      </c>
      <c r="I225" s="9"/>
      <c r="J225" s="31">
        <v>31428</v>
      </c>
      <c r="K225" s="8">
        <v>5</v>
      </c>
      <c r="L225" s="28">
        <v>0.15</v>
      </c>
      <c r="M225" s="25" t="str">
        <f t="shared" si="9"/>
        <v>Tariq,</v>
      </c>
      <c r="N225" s="25" t="str">
        <f t="shared" si="10"/>
        <v>Lenora</v>
      </c>
      <c r="O225" t="str">
        <f t="shared" si="11"/>
        <v>Tariq,</v>
      </c>
    </row>
    <row r="226" spans="1:15" x14ac:dyDescent="0.25">
      <c r="A226" s="8">
        <v>225</v>
      </c>
      <c r="B226" s="7" t="s">
        <v>1520</v>
      </c>
      <c r="C226" s="7" t="s">
        <v>795</v>
      </c>
      <c r="D226" s="8" t="s">
        <v>799</v>
      </c>
      <c r="E226" s="7" t="s">
        <v>213</v>
      </c>
      <c r="F226" s="7" t="s">
        <v>1197</v>
      </c>
      <c r="G226" s="9">
        <v>26019</v>
      </c>
      <c r="H226" s="9">
        <v>39816</v>
      </c>
      <c r="I226" s="9">
        <v>39816</v>
      </c>
      <c r="J226" s="31">
        <v>27996</v>
      </c>
      <c r="K226" s="8">
        <v>4</v>
      </c>
      <c r="L226" s="28">
        <v>0.12</v>
      </c>
      <c r="M226" s="25" t="str">
        <f t="shared" si="9"/>
        <v>Babyboy,</v>
      </c>
      <c r="N226" s="25" t="str">
        <f t="shared" si="10"/>
        <v>Adelaide</v>
      </c>
      <c r="O226" t="str">
        <f t="shared" si="11"/>
        <v>Babyboy,</v>
      </c>
    </row>
    <row r="227" spans="1:15" x14ac:dyDescent="0.25">
      <c r="A227" s="8">
        <v>226</v>
      </c>
      <c r="B227" s="7" t="s">
        <v>1521</v>
      </c>
      <c r="C227" s="7" t="s">
        <v>793</v>
      </c>
      <c r="D227" s="8" t="s">
        <v>799</v>
      </c>
      <c r="E227" s="7" t="s">
        <v>213</v>
      </c>
      <c r="F227" s="7" t="s">
        <v>1196</v>
      </c>
      <c r="G227" s="9">
        <v>32332</v>
      </c>
      <c r="H227" s="9">
        <v>39539</v>
      </c>
      <c r="I227" s="9">
        <v>40313</v>
      </c>
      <c r="J227" s="31">
        <v>75972</v>
      </c>
      <c r="K227" s="8">
        <v>3</v>
      </c>
      <c r="L227" s="28">
        <v>0.08</v>
      </c>
      <c r="M227" s="25" t="str">
        <f t="shared" si="9"/>
        <v>Adelber</v>
      </c>
      <c r="N227" s="25" t="str">
        <f t="shared" si="10"/>
        <v>Wilbert</v>
      </c>
      <c r="O227" t="str">
        <f t="shared" si="11"/>
        <v>Adelbert,</v>
      </c>
    </row>
    <row r="228" spans="1:15" x14ac:dyDescent="0.25">
      <c r="A228" s="8">
        <v>227</v>
      </c>
      <c r="B228" s="7" t="s">
        <v>1522</v>
      </c>
      <c r="C228" s="7" t="s">
        <v>791</v>
      </c>
      <c r="D228" s="8" t="s">
        <v>799</v>
      </c>
      <c r="E228" s="7" t="s">
        <v>213</v>
      </c>
      <c r="F228" s="7" t="s">
        <v>1197</v>
      </c>
      <c r="G228" s="9">
        <v>27394</v>
      </c>
      <c r="H228" s="9">
        <v>40269</v>
      </c>
      <c r="I228" s="9"/>
      <c r="J228" s="31">
        <v>103512</v>
      </c>
      <c r="K228" s="8">
        <v>3</v>
      </c>
      <c r="L228" s="28">
        <v>0.08</v>
      </c>
      <c r="M228" s="25" t="str">
        <f t="shared" si="9"/>
        <v>Sawye</v>
      </c>
      <c r="N228" s="25" t="str">
        <f t="shared" si="10"/>
        <v>Lelia</v>
      </c>
      <c r="O228" t="str">
        <f t="shared" si="11"/>
        <v>Sawyer,</v>
      </c>
    </row>
    <row r="229" spans="1:15" x14ac:dyDescent="0.25">
      <c r="A229" s="8">
        <v>228</v>
      </c>
      <c r="B229" s="7" t="s">
        <v>1523</v>
      </c>
      <c r="C229" s="7" t="s">
        <v>791</v>
      </c>
      <c r="D229" s="8" t="s">
        <v>799</v>
      </c>
      <c r="E229" s="7" t="s">
        <v>213</v>
      </c>
      <c r="F229" s="7" t="s">
        <v>1197</v>
      </c>
      <c r="G229" s="9">
        <v>28741</v>
      </c>
      <c r="H229" s="9">
        <v>40298</v>
      </c>
      <c r="I229" s="9">
        <v>40988</v>
      </c>
      <c r="J229" s="31">
        <v>29292</v>
      </c>
      <c r="K229" s="8">
        <v>3</v>
      </c>
      <c r="L229" s="28">
        <v>0.08</v>
      </c>
      <c r="M229" s="25" t="str">
        <f t="shared" si="9"/>
        <v>Desea</v>
      </c>
      <c r="N229" s="25" t="str">
        <f t="shared" si="10"/>
        <v>Nelle</v>
      </c>
      <c r="O229" t="str">
        <f t="shared" si="11"/>
        <v>Desean,</v>
      </c>
    </row>
    <row r="230" spans="1:15" x14ac:dyDescent="0.25">
      <c r="A230" s="8">
        <v>229</v>
      </c>
      <c r="B230" s="7" t="s">
        <v>1524</v>
      </c>
      <c r="C230" s="7" t="s">
        <v>791</v>
      </c>
      <c r="D230" s="8" t="s">
        <v>799</v>
      </c>
      <c r="E230" s="7" t="s">
        <v>213</v>
      </c>
      <c r="F230" s="7" t="s">
        <v>1197</v>
      </c>
      <c r="G230" s="9">
        <v>30874</v>
      </c>
      <c r="H230" s="9">
        <v>38813</v>
      </c>
      <c r="I230" s="9">
        <v>40330</v>
      </c>
      <c r="J230" s="31">
        <v>38868</v>
      </c>
      <c r="K230" s="8">
        <v>2</v>
      </c>
      <c r="L230" s="28">
        <v>0.04</v>
      </c>
      <c r="M230" s="25" t="str">
        <f t="shared" si="9"/>
        <v>Deo</v>
      </c>
      <c r="N230" s="25" t="str">
        <f t="shared" si="10"/>
        <v>Sue</v>
      </c>
      <c r="O230" t="str">
        <f t="shared" si="11"/>
        <v>Deonta,</v>
      </c>
    </row>
    <row r="231" spans="1:15" x14ac:dyDescent="0.25">
      <c r="A231" s="8">
        <v>230</v>
      </c>
      <c r="B231" s="7" t="s">
        <v>1525</v>
      </c>
      <c r="C231" s="7" t="s">
        <v>1231</v>
      </c>
      <c r="D231" s="8" t="s">
        <v>799</v>
      </c>
      <c r="E231" s="7" t="s">
        <v>213</v>
      </c>
      <c r="F231" s="7" t="s">
        <v>1196</v>
      </c>
      <c r="G231" s="9">
        <v>30284</v>
      </c>
      <c r="H231" s="9">
        <v>38816</v>
      </c>
      <c r="I231" s="9"/>
      <c r="J231" s="31">
        <v>53904</v>
      </c>
      <c r="K231" s="8">
        <v>1</v>
      </c>
      <c r="L231" s="28">
        <v>0</v>
      </c>
      <c r="M231" s="25" t="str">
        <f t="shared" si="9"/>
        <v>Ivan, Be</v>
      </c>
      <c r="N231" s="25" t="str">
        <f t="shared" si="10"/>
        <v>Benjiman</v>
      </c>
      <c r="O231" t="str">
        <f t="shared" si="11"/>
        <v>Ivan,</v>
      </c>
    </row>
    <row r="232" spans="1:15" x14ac:dyDescent="0.25">
      <c r="A232" s="8">
        <v>231</v>
      </c>
      <c r="B232" s="7" t="s">
        <v>1526</v>
      </c>
      <c r="C232" s="7" t="s">
        <v>791</v>
      </c>
      <c r="D232" s="8" t="s">
        <v>799</v>
      </c>
      <c r="E232" s="7" t="s">
        <v>213</v>
      </c>
      <c r="F232" s="7" t="s">
        <v>1196</v>
      </c>
      <c r="G232" s="9">
        <v>25810</v>
      </c>
      <c r="H232" s="9">
        <v>36269</v>
      </c>
      <c r="I232" s="9">
        <v>36530</v>
      </c>
      <c r="J232" s="31">
        <v>57828</v>
      </c>
      <c r="K232" s="8">
        <v>1</v>
      </c>
      <c r="L232" s="28">
        <v>0</v>
      </c>
      <c r="M232" s="25" t="str">
        <f t="shared" si="9"/>
        <v>Major</v>
      </c>
      <c r="N232" s="25" t="str">
        <f t="shared" si="10"/>
        <v>Jonas</v>
      </c>
      <c r="O232" t="str">
        <f t="shared" si="11"/>
        <v>Major,</v>
      </c>
    </row>
    <row r="233" spans="1:15" x14ac:dyDescent="0.25">
      <c r="A233" s="8">
        <v>232</v>
      </c>
      <c r="B233" s="7" t="s">
        <v>1527</v>
      </c>
      <c r="C233" s="7" t="s">
        <v>1228</v>
      </c>
      <c r="D233" s="8" t="s">
        <v>799</v>
      </c>
      <c r="E233" s="7" t="s">
        <v>213</v>
      </c>
      <c r="F233" s="7" t="s">
        <v>1196</v>
      </c>
      <c r="G233" s="9">
        <v>27458</v>
      </c>
      <c r="H233" s="9">
        <v>37495</v>
      </c>
      <c r="I233" s="9">
        <v>37495</v>
      </c>
      <c r="J233" s="31">
        <v>73596</v>
      </c>
      <c r="K233" s="8">
        <v>4</v>
      </c>
      <c r="L233" s="28">
        <v>0.12</v>
      </c>
      <c r="M233" s="25" t="str">
        <f t="shared" si="9"/>
        <v>Archi</v>
      </c>
      <c r="N233" s="25" t="str">
        <f t="shared" si="10"/>
        <v>Abner</v>
      </c>
      <c r="O233" t="str">
        <f t="shared" si="11"/>
        <v>Archibald,</v>
      </c>
    </row>
    <row r="234" spans="1:15" x14ac:dyDescent="0.25">
      <c r="A234" s="8">
        <v>233</v>
      </c>
      <c r="B234" s="7" t="s">
        <v>1528</v>
      </c>
      <c r="C234" s="7" t="s">
        <v>1228</v>
      </c>
      <c r="D234" s="8" t="s">
        <v>799</v>
      </c>
      <c r="E234" s="7" t="s">
        <v>213</v>
      </c>
      <c r="F234" s="7" t="s">
        <v>1196</v>
      </c>
      <c r="G234" s="9">
        <v>27524</v>
      </c>
      <c r="H234" s="9">
        <v>37742</v>
      </c>
      <c r="I234" s="9">
        <v>37742</v>
      </c>
      <c r="J234" s="31">
        <v>69120</v>
      </c>
      <c r="K234" s="8">
        <v>3</v>
      </c>
      <c r="L234" s="28">
        <v>0.08</v>
      </c>
      <c r="M234" s="25" t="str">
        <f t="shared" si="9"/>
        <v>Clint</v>
      </c>
      <c r="N234" s="25" t="str">
        <f t="shared" si="10"/>
        <v>Caleb</v>
      </c>
      <c r="O234" t="str">
        <f t="shared" si="11"/>
        <v>Clint,</v>
      </c>
    </row>
    <row r="235" spans="1:15" x14ac:dyDescent="0.25">
      <c r="A235" s="8">
        <v>234</v>
      </c>
      <c r="B235" s="7" t="s">
        <v>1529</v>
      </c>
      <c r="C235" s="7" t="s">
        <v>1228</v>
      </c>
      <c r="D235" s="8" t="s">
        <v>799</v>
      </c>
      <c r="E235" s="7" t="s">
        <v>213</v>
      </c>
      <c r="F235" s="7" t="s">
        <v>1196</v>
      </c>
      <c r="G235" s="9">
        <v>28208</v>
      </c>
      <c r="H235" s="9">
        <v>37730</v>
      </c>
      <c r="I235" s="9"/>
      <c r="J235" s="31">
        <v>10670.4</v>
      </c>
      <c r="K235" s="8">
        <v>1</v>
      </c>
      <c r="L235" s="28">
        <v>0</v>
      </c>
      <c r="M235" s="25" t="str">
        <f t="shared" si="9"/>
        <v>Granvi</v>
      </c>
      <c r="N235" s="25" t="str">
        <f t="shared" si="10"/>
        <v>Dudley</v>
      </c>
      <c r="O235" t="str">
        <f t="shared" si="11"/>
        <v>Granville,</v>
      </c>
    </row>
    <row r="236" spans="1:15" x14ac:dyDescent="0.25">
      <c r="A236" s="8">
        <v>235</v>
      </c>
      <c r="B236" s="7" t="s">
        <v>1530</v>
      </c>
      <c r="C236" s="7" t="s">
        <v>1228</v>
      </c>
      <c r="D236" s="8" t="s">
        <v>799</v>
      </c>
      <c r="E236" s="7" t="s">
        <v>213</v>
      </c>
      <c r="F236" s="7" t="s">
        <v>1196</v>
      </c>
      <c r="G236" s="9">
        <v>29300</v>
      </c>
      <c r="H236" s="9">
        <v>38809</v>
      </c>
      <c r="I236" s="9">
        <v>41198</v>
      </c>
      <c r="J236" s="31">
        <v>91900.800000000003</v>
      </c>
      <c r="K236" s="8">
        <v>1</v>
      </c>
      <c r="L236" s="28">
        <v>0</v>
      </c>
      <c r="M236" s="25" t="str">
        <f t="shared" si="9"/>
        <v>Mary</v>
      </c>
      <c r="N236" s="25" t="str">
        <f t="shared" si="10"/>
        <v>King</v>
      </c>
      <c r="O236" t="str">
        <f t="shared" si="11"/>
        <v>Mary,</v>
      </c>
    </row>
    <row r="237" spans="1:15" x14ac:dyDescent="0.25">
      <c r="A237" s="8">
        <v>236</v>
      </c>
      <c r="B237" s="7" t="s">
        <v>1531</v>
      </c>
      <c r="C237" s="7" t="s">
        <v>796</v>
      </c>
      <c r="D237" s="8" t="s">
        <v>799</v>
      </c>
      <c r="E237" s="7" t="s">
        <v>213</v>
      </c>
      <c r="F237" s="7" t="s">
        <v>1197</v>
      </c>
      <c r="G237" s="9">
        <v>28735</v>
      </c>
      <c r="H237" s="9">
        <v>38821</v>
      </c>
      <c r="I237" s="9">
        <v>40242</v>
      </c>
      <c r="J237" s="31">
        <v>78864</v>
      </c>
      <c r="K237" s="8">
        <v>1</v>
      </c>
      <c r="L237" s="28">
        <v>0</v>
      </c>
      <c r="M237" s="25" t="str">
        <f t="shared" si="9"/>
        <v>Kolton,</v>
      </c>
      <c r="N237" s="25" t="str">
        <f t="shared" si="10"/>
        <v>Johanna</v>
      </c>
      <c r="O237" t="str">
        <f t="shared" si="11"/>
        <v>Kolton,</v>
      </c>
    </row>
    <row r="238" spans="1:15" x14ac:dyDescent="0.25">
      <c r="A238" s="8">
        <v>237</v>
      </c>
      <c r="B238" s="7" t="s">
        <v>1532</v>
      </c>
      <c r="C238" s="7" t="s">
        <v>796</v>
      </c>
      <c r="D238" s="8" t="s">
        <v>799</v>
      </c>
      <c r="E238" s="7" t="s">
        <v>213</v>
      </c>
      <c r="F238" s="7" t="s">
        <v>1196</v>
      </c>
      <c r="G238" s="9">
        <v>26619</v>
      </c>
      <c r="H238" s="9">
        <v>38832</v>
      </c>
      <c r="I238" s="9">
        <v>41078</v>
      </c>
      <c r="J238" s="31">
        <v>35304</v>
      </c>
      <c r="K238" s="8">
        <v>5</v>
      </c>
      <c r="L238" s="28">
        <v>0.15</v>
      </c>
      <c r="M238" s="25" t="str">
        <f t="shared" si="9"/>
        <v>Antoni</v>
      </c>
      <c r="N238" s="25" t="str">
        <f t="shared" si="10"/>
        <v>Merton</v>
      </c>
      <c r="O238" t="str">
        <f t="shared" si="11"/>
        <v>Antonio,</v>
      </c>
    </row>
    <row r="239" spans="1:15" x14ac:dyDescent="0.25">
      <c r="A239" s="8">
        <v>238</v>
      </c>
      <c r="B239" s="7" t="s">
        <v>1533</v>
      </c>
      <c r="C239" s="7" t="s">
        <v>1229</v>
      </c>
      <c r="D239" s="8" t="s">
        <v>799</v>
      </c>
      <c r="E239" s="7" t="s">
        <v>213</v>
      </c>
      <c r="F239" s="7" t="s">
        <v>1196</v>
      </c>
      <c r="G239" s="9">
        <v>29330</v>
      </c>
      <c r="H239" s="9">
        <v>39189</v>
      </c>
      <c r="I239" s="9"/>
      <c r="J239" s="31">
        <v>76620</v>
      </c>
      <c r="K239" s="8">
        <v>2</v>
      </c>
      <c r="L239" s="28">
        <v>0.04</v>
      </c>
      <c r="M239" s="25" t="str">
        <f t="shared" si="9"/>
        <v>Carrol</v>
      </c>
      <c r="N239" s="25" t="str">
        <f t="shared" si="10"/>
        <v>Bennie</v>
      </c>
      <c r="O239" t="str">
        <f t="shared" si="11"/>
        <v>Carroll,</v>
      </c>
    </row>
    <row r="240" spans="1:15" x14ac:dyDescent="0.25">
      <c r="A240" s="8">
        <v>239</v>
      </c>
      <c r="B240" s="7" t="s">
        <v>1534</v>
      </c>
      <c r="C240" s="7" t="s">
        <v>793</v>
      </c>
      <c r="D240" s="8" t="s">
        <v>799</v>
      </c>
      <c r="E240" s="7" t="s">
        <v>213</v>
      </c>
      <c r="F240" s="7" t="s">
        <v>1197</v>
      </c>
      <c r="G240" s="9">
        <v>32274</v>
      </c>
      <c r="H240" s="9">
        <v>39545</v>
      </c>
      <c r="I240" s="9"/>
      <c r="J240" s="31">
        <v>101004</v>
      </c>
      <c r="K240" s="8">
        <v>2</v>
      </c>
      <c r="L240" s="28">
        <v>0.04</v>
      </c>
      <c r="M240" s="25" t="str">
        <f t="shared" si="9"/>
        <v>Justy</v>
      </c>
      <c r="N240" s="25" t="str">
        <f t="shared" si="10"/>
        <v>Lilly</v>
      </c>
      <c r="O240" t="str">
        <f t="shared" si="11"/>
        <v>Justyn,</v>
      </c>
    </row>
    <row r="241" spans="1:15" x14ac:dyDescent="0.25">
      <c r="A241" s="8">
        <v>240</v>
      </c>
      <c r="B241" s="7" t="s">
        <v>1535</v>
      </c>
      <c r="C241" s="7" t="s">
        <v>792</v>
      </c>
      <c r="D241" s="8" t="s">
        <v>799</v>
      </c>
      <c r="E241" s="7" t="s">
        <v>213</v>
      </c>
      <c r="F241" s="7" t="s">
        <v>1197</v>
      </c>
      <c r="G241" s="9">
        <v>27888</v>
      </c>
      <c r="H241" s="9">
        <v>40270</v>
      </c>
      <c r="I241" s="9"/>
      <c r="J241" s="31">
        <v>42360</v>
      </c>
      <c r="K241" s="8">
        <v>5</v>
      </c>
      <c r="L241" s="28">
        <v>0.15</v>
      </c>
      <c r="M241" s="25" t="str">
        <f t="shared" si="9"/>
        <v>Unnamed</v>
      </c>
      <c r="N241" s="25" t="str">
        <f t="shared" si="10"/>
        <v>Lucinda</v>
      </c>
      <c r="O241" t="str">
        <f t="shared" si="11"/>
        <v>Unnamed,</v>
      </c>
    </row>
    <row r="242" spans="1:15" x14ac:dyDescent="0.25">
      <c r="A242" s="8">
        <v>241</v>
      </c>
      <c r="B242" s="7" t="s">
        <v>1536</v>
      </c>
      <c r="C242" s="7" t="s">
        <v>791</v>
      </c>
      <c r="D242" s="8" t="s">
        <v>799</v>
      </c>
      <c r="E242" s="7" t="s">
        <v>213</v>
      </c>
      <c r="F242" s="7" t="s">
        <v>1197</v>
      </c>
      <c r="G242" s="9">
        <v>29880</v>
      </c>
      <c r="H242" s="9">
        <v>40634</v>
      </c>
      <c r="I242" s="9">
        <v>40864</v>
      </c>
      <c r="J242" s="31">
        <v>56928</v>
      </c>
      <c r="K242" s="8">
        <v>3</v>
      </c>
      <c r="L242" s="28">
        <v>0.08</v>
      </c>
      <c r="M242" s="25" t="str">
        <f t="shared" si="9"/>
        <v xml:space="preserve">Dejon, </v>
      </c>
      <c r="N242" s="25" t="str">
        <f t="shared" si="10"/>
        <v>Minerva</v>
      </c>
      <c r="O242" t="str">
        <f t="shared" si="11"/>
        <v>Dejon,</v>
      </c>
    </row>
    <row r="243" spans="1:15" x14ac:dyDescent="0.25">
      <c r="A243" s="8">
        <v>242</v>
      </c>
      <c r="B243" s="7" t="s">
        <v>1537</v>
      </c>
      <c r="C243" s="7" t="s">
        <v>796</v>
      </c>
      <c r="D243" s="8" t="s">
        <v>799</v>
      </c>
      <c r="E243" s="7" t="s">
        <v>213</v>
      </c>
      <c r="F243" s="7" t="s">
        <v>1196</v>
      </c>
      <c r="G243" s="9">
        <v>32387</v>
      </c>
      <c r="H243" s="9">
        <v>41056</v>
      </c>
      <c r="I243" s="9">
        <v>41185</v>
      </c>
      <c r="J243" s="31">
        <v>26812.799999999999</v>
      </c>
      <c r="K243" s="8">
        <v>4</v>
      </c>
      <c r="L243" s="28">
        <v>0.12</v>
      </c>
      <c r="M243" s="25" t="str">
        <f t="shared" si="9"/>
        <v>Josiah,</v>
      </c>
      <c r="N243" s="25" t="str">
        <f t="shared" si="10"/>
        <v>Freeman</v>
      </c>
      <c r="O243" t="str">
        <f t="shared" si="11"/>
        <v>Josiah,</v>
      </c>
    </row>
    <row r="244" spans="1:15" x14ac:dyDescent="0.25">
      <c r="A244" s="8">
        <v>243</v>
      </c>
      <c r="B244" s="7" t="s">
        <v>1538</v>
      </c>
      <c r="C244" s="7" t="s">
        <v>1230</v>
      </c>
      <c r="D244" s="8" t="s">
        <v>799</v>
      </c>
      <c r="E244" s="7" t="s">
        <v>213</v>
      </c>
      <c r="F244" s="7" t="s">
        <v>1197</v>
      </c>
      <c r="G244" s="9">
        <v>27600</v>
      </c>
      <c r="H244" s="9">
        <v>40043</v>
      </c>
      <c r="I244" s="9">
        <v>40043</v>
      </c>
      <c r="J244" s="31">
        <v>97212</v>
      </c>
      <c r="K244" s="8">
        <v>4</v>
      </c>
      <c r="L244" s="28">
        <v>0.12</v>
      </c>
      <c r="M244" s="25" t="str">
        <f t="shared" si="9"/>
        <v>Bilal,</v>
      </c>
      <c r="N244" s="25" t="str">
        <f t="shared" si="10"/>
        <v>Lettie</v>
      </c>
      <c r="O244" t="str">
        <f t="shared" si="11"/>
        <v>Bilal,</v>
      </c>
    </row>
    <row r="245" spans="1:15" x14ac:dyDescent="0.25">
      <c r="A245" s="8">
        <v>244</v>
      </c>
      <c r="B245" s="7" t="s">
        <v>1539</v>
      </c>
      <c r="C245" s="7" t="s">
        <v>1228</v>
      </c>
      <c r="D245" s="8" t="s">
        <v>799</v>
      </c>
      <c r="E245" s="7" t="s">
        <v>213</v>
      </c>
      <c r="F245" s="7" t="s">
        <v>1197</v>
      </c>
      <c r="G245" s="9">
        <v>28358</v>
      </c>
      <c r="H245" s="9">
        <v>40301</v>
      </c>
      <c r="I245" s="9">
        <v>40919</v>
      </c>
      <c r="J245" s="31">
        <v>53124</v>
      </c>
      <c r="K245" s="8">
        <v>2</v>
      </c>
      <c r="L245" s="28">
        <v>0.04</v>
      </c>
      <c r="M245" s="25" t="str">
        <f t="shared" si="9"/>
        <v>Deant</v>
      </c>
      <c r="N245" s="25" t="str">
        <f t="shared" si="10"/>
        <v>Roxie</v>
      </c>
      <c r="O245" t="str">
        <f t="shared" si="11"/>
        <v>Deante,</v>
      </c>
    </row>
    <row r="246" spans="1:15" x14ac:dyDescent="0.25">
      <c r="A246" s="8">
        <v>245</v>
      </c>
      <c r="B246" s="7" t="s">
        <v>1540</v>
      </c>
      <c r="C246" s="7" t="s">
        <v>1230</v>
      </c>
      <c r="D246" s="8" t="s">
        <v>799</v>
      </c>
      <c r="E246" s="7" t="s">
        <v>213</v>
      </c>
      <c r="F246" s="7" t="s">
        <v>1197</v>
      </c>
      <c r="G246" s="9">
        <v>32503</v>
      </c>
      <c r="H246" s="9">
        <v>40302</v>
      </c>
      <c r="I246" s="9"/>
      <c r="J246" s="31">
        <v>55542</v>
      </c>
      <c r="K246" s="8">
        <v>5</v>
      </c>
      <c r="L246" s="28">
        <v>0.15</v>
      </c>
      <c r="M246" s="25" t="str">
        <f t="shared" si="9"/>
        <v>Jalen,</v>
      </c>
      <c r="N246" s="25" t="str">
        <f t="shared" si="10"/>
        <v>Helena</v>
      </c>
      <c r="O246" t="str">
        <f t="shared" si="11"/>
        <v>Jalen,</v>
      </c>
    </row>
    <row r="247" spans="1:15" x14ac:dyDescent="0.25">
      <c r="A247" s="8">
        <v>246</v>
      </c>
      <c r="B247" s="7" t="s">
        <v>1541</v>
      </c>
      <c r="C247" s="7" t="s">
        <v>1231</v>
      </c>
      <c r="D247" s="8" t="s">
        <v>799</v>
      </c>
      <c r="E247" s="7" t="s">
        <v>213</v>
      </c>
      <c r="F247" s="7" t="s">
        <v>1197</v>
      </c>
      <c r="G247" s="9">
        <v>28314</v>
      </c>
      <c r="H247" s="9">
        <v>40312</v>
      </c>
      <c r="I247" s="9"/>
      <c r="J247" s="31">
        <v>88140</v>
      </c>
      <c r="K247" s="8">
        <v>3</v>
      </c>
      <c r="L247" s="28">
        <v>0.08</v>
      </c>
      <c r="M247" s="25" t="str">
        <f t="shared" si="9"/>
        <v xml:space="preserve">Tre, </v>
      </c>
      <c r="N247" s="25" t="str">
        <f t="shared" si="10"/>
        <v>Hilda</v>
      </c>
      <c r="O247" t="str">
        <f t="shared" si="11"/>
        <v>Tre,</v>
      </c>
    </row>
    <row r="248" spans="1:15" x14ac:dyDescent="0.25">
      <c r="A248" s="8">
        <v>247</v>
      </c>
      <c r="B248" s="7" t="s">
        <v>1542</v>
      </c>
      <c r="C248" s="7" t="s">
        <v>793</v>
      </c>
      <c r="D248" s="8" t="s">
        <v>799</v>
      </c>
      <c r="E248" s="7" t="s">
        <v>213</v>
      </c>
      <c r="F248" s="7" t="s">
        <v>1197</v>
      </c>
      <c r="G248" s="9">
        <v>29021</v>
      </c>
      <c r="H248" s="9">
        <v>38461</v>
      </c>
      <c r="I248" s="9">
        <v>38461</v>
      </c>
      <c r="J248" s="31">
        <v>92292</v>
      </c>
      <c r="K248" s="8">
        <v>1</v>
      </c>
      <c r="L248" s="28">
        <v>0</v>
      </c>
      <c r="M248" s="25" t="str">
        <f t="shared" si="9"/>
        <v>Davon</v>
      </c>
      <c r="N248" s="25" t="str">
        <f t="shared" si="10"/>
        <v>Hulda</v>
      </c>
      <c r="O248" t="str">
        <f t="shared" si="11"/>
        <v>Davonte,</v>
      </c>
    </row>
    <row r="249" spans="1:15" x14ac:dyDescent="0.25">
      <c r="A249" s="8">
        <v>248</v>
      </c>
      <c r="B249" s="7" t="s">
        <v>1543</v>
      </c>
      <c r="C249" s="7" t="s">
        <v>1229</v>
      </c>
      <c r="D249" s="8" t="s">
        <v>799</v>
      </c>
      <c r="E249" s="7" t="s">
        <v>213</v>
      </c>
      <c r="F249" s="7" t="s">
        <v>1197</v>
      </c>
      <c r="G249" s="9">
        <v>25417</v>
      </c>
      <c r="H249" s="9">
        <v>35932</v>
      </c>
      <c r="I249" s="9">
        <v>37137</v>
      </c>
      <c r="J249" s="31">
        <v>107688</v>
      </c>
      <c r="K249" s="8">
        <v>5</v>
      </c>
      <c r="L249" s="28">
        <v>0.15</v>
      </c>
      <c r="M249" s="25" t="str">
        <f t="shared" si="9"/>
        <v xml:space="preserve">Devonta, </v>
      </c>
      <c r="N249" s="25" t="str">
        <f t="shared" si="10"/>
        <v>Genevieve</v>
      </c>
      <c r="O249" t="str">
        <f t="shared" si="11"/>
        <v>Devonta,</v>
      </c>
    </row>
    <row r="250" spans="1:15" x14ac:dyDescent="0.25">
      <c r="A250" s="8">
        <v>249</v>
      </c>
      <c r="B250" s="7" t="s">
        <v>1544</v>
      </c>
      <c r="C250" s="7" t="s">
        <v>1229</v>
      </c>
      <c r="D250" s="8" t="s">
        <v>799</v>
      </c>
      <c r="E250" s="7" t="s">
        <v>213</v>
      </c>
      <c r="F250" s="7" t="s">
        <v>1196</v>
      </c>
      <c r="G250" s="9">
        <v>27374</v>
      </c>
      <c r="H250" s="9">
        <v>35938</v>
      </c>
      <c r="I250" s="9">
        <v>40291</v>
      </c>
      <c r="J250" s="31">
        <v>66540</v>
      </c>
      <c r="K250" s="8">
        <v>5</v>
      </c>
      <c r="L250" s="28">
        <v>0.15</v>
      </c>
      <c r="M250" s="25" t="str">
        <f t="shared" si="9"/>
        <v>Roya</v>
      </c>
      <c r="N250" s="25" t="str">
        <f t="shared" si="10"/>
        <v>Milo</v>
      </c>
      <c r="O250" t="str">
        <f t="shared" si="11"/>
        <v>Royal,</v>
      </c>
    </row>
    <row r="251" spans="1:15" x14ac:dyDescent="0.25">
      <c r="A251" s="8">
        <v>250</v>
      </c>
      <c r="B251" s="7" t="s">
        <v>1545</v>
      </c>
      <c r="C251" s="7" t="s">
        <v>1229</v>
      </c>
      <c r="D251" s="8" t="s">
        <v>799</v>
      </c>
      <c r="E251" s="7" t="s">
        <v>213</v>
      </c>
      <c r="F251" s="7" t="s">
        <v>1197</v>
      </c>
      <c r="G251" s="9">
        <v>28313</v>
      </c>
      <c r="H251" s="9">
        <v>36283</v>
      </c>
      <c r="I251" s="9"/>
      <c r="J251" s="31">
        <v>30156</v>
      </c>
      <c r="K251" s="8">
        <v>5</v>
      </c>
      <c r="L251" s="28">
        <v>0.15</v>
      </c>
      <c r="M251" s="25" t="str">
        <f t="shared" si="9"/>
        <v>Javonte,</v>
      </c>
      <c r="N251" s="25" t="str">
        <f t="shared" si="10"/>
        <v>Cordelia</v>
      </c>
      <c r="O251" t="str">
        <f t="shared" si="11"/>
        <v>Javonte,</v>
      </c>
    </row>
    <row r="252" spans="1:15" x14ac:dyDescent="0.25">
      <c r="A252" s="8">
        <v>251</v>
      </c>
      <c r="B252" s="7" t="s">
        <v>1546</v>
      </c>
      <c r="C252" s="7" t="s">
        <v>1228</v>
      </c>
      <c r="D252" s="8" t="s">
        <v>799</v>
      </c>
      <c r="E252" s="7" t="s">
        <v>213</v>
      </c>
      <c r="F252" s="7" t="s">
        <v>1196</v>
      </c>
      <c r="G252" s="9">
        <v>24502</v>
      </c>
      <c r="H252" s="9">
        <v>36305</v>
      </c>
      <c r="I252" s="9"/>
      <c r="J252" s="31">
        <v>11308.8</v>
      </c>
      <c r="K252" s="8">
        <v>4</v>
      </c>
      <c r="L252" s="28">
        <v>0.12</v>
      </c>
      <c r="M252" s="25" t="str">
        <f t="shared" si="9"/>
        <v>Earl</v>
      </c>
      <c r="N252" s="25" t="str">
        <f t="shared" si="10"/>
        <v>Dick</v>
      </c>
      <c r="O252" t="str">
        <f t="shared" si="11"/>
        <v>Earle,</v>
      </c>
    </row>
    <row r="253" spans="1:15" x14ac:dyDescent="0.25">
      <c r="A253" s="8">
        <v>252</v>
      </c>
      <c r="B253" s="7" t="s">
        <v>1547</v>
      </c>
      <c r="C253" s="7" t="s">
        <v>1229</v>
      </c>
      <c r="D253" s="8" t="s">
        <v>799</v>
      </c>
      <c r="E253" s="7" t="s">
        <v>213</v>
      </c>
      <c r="F253" s="7" t="s">
        <v>1197</v>
      </c>
      <c r="G253" s="9">
        <v>25946</v>
      </c>
      <c r="H253" s="9">
        <v>37394</v>
      </c>
      <c r="I253" s="9"/>
      <c r="J253" s="31">
        <v>34764</v>
      </c>
      <c r="K253" s="8">
        <v>3</v>
      </c>
      <c r="L253" s="28">
        <v>0.08</v>
      </c>
      <c r="M253" s="25" t="str">
        <f t="shared" si="9"/>
        <v>Devontae</v>
      </c>
      <c r="N253" s="25" t="str">
        <f t="shared" si="10"/>
        <v>Jeanette</v>
      </c>
      <c r="O253" t="str">
        <f t="shared" si="11"/>
        <v>Devontae,</v>
      </c>
    </row>
    <row r="254" spans="1:15" x14ac:dyDescent="0.25">
      <c r="A254" s="8">
        <v>253</v>
      </c>
      <c r="B254" s="7" t="s">
        <v>1548</v>
      </c>
      <c r="C254" s="7" t="s">
        <v>795</v>
      </c>
      <c r="D254" s="8" t="s">
        <v>799</v>
      </c>
      <c r="E254" s="7" t="s">
        <v>213</v>
      </c>
      <c r="F254" s="7" t="s">
        <v>1196</v>
      </c>
      <c r="G254" s="13">
        <v>30736</v>
      </c>
      <c r="H254" s="13">
        <v>40680</v>
      </c>
      <c r="I254" s="9"/>
      <c r="J254" s="31">
        <v>68532</v>
      </c>
      <c r="K254" s="8">
        <v>3</v>
      </c>
      <c r="L254" s="28">
        <v>0.08</v>
      </c>
      <c r="M254" s="25" t="str">
        <f t="shared" si="9"/>
        <v>Emer</v>
      </c>
      <c r="N254" s="25" t="str">
        <f t="shared" si="10"/>
        <v>Elza</v>
      </c>
      <c r="O254" t="str">
        <f t="shared" si="11"/>
        <v>Emerson,</v>
      </c>
    </row>
    <row r="255" spans="1:15" x14ac:dyDescent="0.25">
      <c r="A255" s="8">
        <v>254</v>
      </c>
      <c r="B255" s="7" t="s">
        <v>1549</v>
      </c>
      <c r="C255" s="7" t="s">
        <v>795</v>
      </c>
      <c r="D255" s="8" t="s">
        <v>799</v>
      </c>
      <c r="E255" s="7" t="s">
        <v>213</v>
      </c>
      <c r="F255" s="7" t="s">
        <v>1196</v>
      </c>
      <c r="G255" s="9">
        <v>30261</v>
      </c>
      <c r="H255" s="9">
        <v>41079</v>
      </c>
      <c r="I255" s="9"/>
      <c r="J255" s="31">
        <v>38628</v>
      </c>
      <c r="K255" s="8">
        <v>3</v>
      </c>
      <c r="L255" s="28">
        <v>0.08</v>
      </c>
      <c r="M255" s="25" t="str">
        <f t="shared" si="9"/>
        <v>Judge, F</v>
      </c>
      <c r="N255" s="25" t="str">
        <f t="shared" si="10"/>
        <v>Fletcher</v>
      </c>
      <c r="O255" t="str">
        <f t="shared" si="11"/>
        <v>Judge,</v>
      </c>
    </row>
    <row r="256" spans="1:15" x14ac:dyDescent="0.25">
      <c r="A256" s="8">
        <v>255</v>
      </c>
      <c r="B256" s="7" t="s">
        <v>1550</v>
      </c>
      <c r="C256" s="7" t="s">
        <v>794</v>
      </c>
      <c r="D256" s="8" t="s">
        <v>799</v>
      </c>
      <c r="E256" s="7" t="s">
        <v>213</v>
      </c>
      <c r="F256" s="7" t="s">
        <v>1196</v>
      </c>
      <c r="G256" s="9">
        <v>25799</v>
      </c>
      <c r="H256" s="9">
        <v>39262</v>
      </c>
      <c r="I256" s="9"/>
      <c r="J256" s="31">
        <v>54924</v>
      </c>
      <c r="K256" s="8">
        <v>5</v>
      </c>
      <c r="L256" s="28">
        <v>0.15</v>
      </c>
      <c r="M256" s="25" t="str">
        <f t="shared" si="9"/>
        <v>Neil, La</v>
      </c>
      <c r="N256" s="25" t="str">
        <f t="shared" si="10"/>
        <v>Laurence</v>
      </c>
      <c r="O256" t="str">
        <f t="shared" si="11"/>
        <v>Neil,</v>
      </c>
    </row>
    <row r="257" spans="1:15" x14ac:dyDescent="0.25">
      <c r="A257" s="8">
        <v>256</v>
      </c>
      <c r="B257" s="7" t="s">
        <v>1551</v>
      </c>
      <c r="C257" s="7" t="s">
        <v>1231</v>
      </c>
      <c r="D257" s="8" t="s">
        <v>799</v>
      </c>
      <c r="E257" s="7" t="s">
        <v>213</v>
      </c>
      <c r="F257" s="7" t="s">
        <v>1196</v>
      </c>
      <c r="G257" s="9">
        <v>27020</v>
      </c>
      <c r="H257" s="9">
        <v>38876</v>
      </c>
      <c r="I257" s="9"/>
      <c r="J257" s="31">
        <v>72336</v>
      </c>
      <c r="K257" s="8">
        <v>1</v>
      </c>
      <c r="L257" s="28">
        <v>0</v>
      </c>
      <c r="M257" s="25" t="str">
        <f t="shared" si="9"/>
        <v>Seth,</v>
      </c>
      <c r="N257" s="25" t="str">
        <f t="shared" si="10"/>
        <v>Roger</v>
      </c>
      <c r="O257" t="str">
        <f t="shared" si="11"/>
        <v>Seth,</v>
      </c>
    </row>
    <row r="258" spans="1:15" x14ac:dyDescent="0.25">
      <c r="A258" s="8">
        <v>257</v>
      </c>
      <c r="B258" s="7" t="s">
        <v>1552</v>
      </c>
      <c r="C258" s="7" t="s">
        <v>794</v>
      </c>
      <c r="D258" s="8" t="s">
        <v>799</v>
      </c>
      <c r="E258" s="7" t="s">
        <v>213</v>
      </c>
      <c r="F258" s="7" t="s">
        <v>1196</v>
      </c>
      <c r="G258" s="9">
        <v>21989</v>
      </c>
      <c r="H258" s="9">
        <v>38878</v>
      </c>
      <c r="I258" s="9"/>
      <c r="J258" s="31">
        <v>73380</v>
      </c>
      <c r="K258" s="8">
        <v>2</v>
      </c>
      <c r="L258" s="28">
        <v>0.04</v>
      </c>
      <c r="M258" s="25" t="str">
        <f t="shared" si="9"/>
        <v>Hugo</v>
      </c>
      <c r="N258" s="25" t="str">
        <f t="shared" si="10"/>
        <v>Glen</v>
      </c>
      <c r="O258" t="str">
        <f t="shared" si="11"/>
        <v>Hugo,</v>
      </c>
    </row>
    <row r="259" spans="1:15" x14ac:dyDescent="0.25">
      <c r="A259" s="8">
        <v>258</v>
      </c>
      <c r="B259" s="7" t="s">
        <v>1553</v>
      </c>
      <c r="C259" s="7" t="s">
        <v>795</v>
      </c>
      <c r="D259" s="8" t="s">
        <v>799</v>
      </c>
      <c r="E259" s="7" t="s">
        <v>213</v>
      </c>
      <c r="F259" s="7" t="s">
        <v>1196</v>
      </c>
      <c r="G259" s="9">
        <v>23811</v>
      </c>
      <c r="H259" s="9">
        <v>35972</v>
      </c>
      <c r="I259" s="9"/>
      <c r="J259" s="31">
        <v>86052</v>
      </c>
      <c r="K259" s="8">
        <v>5</v>
      </c>
      <c r="L259" s="28">
        <v>0.15</v>
      </c>
      <c r="M259" s="25" t="str">
        <f t="shared" ref="M259:M322" si="12">LEFT(B259,(LEN(B259)-FIND(",",B259,1))-1)</f>
        <v>Johnni</v>
      </c>
      <c r="N259" s="25" t="str">
        <f t="shared" ref="N259:N322" si="13">RIGHT(B259,(LEN(B259)-FIND(",",B259,1))-1)</f>
        <v>Jimmie</v>
      </c>
      <c r="O259" t="str">
        <f t="shared" ref="O259:O322" si="14">MID(B259,1,FIND(",",B259,1))</f>
        <v>Johnnie,</v>
      </c>
    </row>
    <row r="260" spans="1:15" x14ac:dyDescent="0.25">
      <c r="A260" s="8">
        <v>259</v>
      </c>
      <c r="B260" s="7" t="s">
        <v>1554</v>
      </c>
      <c r="C260" s="7" t="s">
        <v>796</v>
      </c>
      <c r="D260" s="8" t="s">
        <v>799</v>
      </c>
      <c r="E260" s="7" t="s">
        <v>213</v>
      </c>
      <c r="F260" s="7" t="s">
        <v>1196</v>
      </c>
      <c r="G260" s="9">
        <v>27876</v>
      </c>
      <c r="H260" s="9">
        <v>36318</v>
      </c>
      <c r="I260" s="9">
        <v>38388</v>
      </c>
      <c r="J260" s="31">
        <v>82500</v>
      </c>
      <c r="K260" s="8">
        <v>1</v>
      </c>
      <c r="L260" s="28">
        <v>0</v>
      </c>
      <c r="M260" s="25" t="str">
        <f t="shared" si="12"/>
        <v>Elwood, Wa</v>
      </c>
      <c r="N260" s="25" t="str">
        <f t="shared" si="13"/>
        <v>Washington</v>
      </c>
      <c r="O260" t="str">
        <f t="shared" si="14"/>
        <v>Elwood,</v>
      </c>
    </row>
    <row r="261" spans="1:15" x14ac:dyDescent="0.25">
      <c r="A261" s="8">
        <v>260</v>
      </c>
      <c r="B261" s="7" t="s">
        <v>1555</v>
      </c>
      <c r="C261" s="7" t="s">
        <v>793</v>
      </c>
      <c r="D261" s="8" t="s">
        <v>799</v>
      </c>
      <c r="E261" s="7" t="s">
        <v>213</v>
      </c>
      <c r="F261" s="7" t="s">
        <v>1196</v>
      </c>
      <c r="G261" s="9">
        <v>27095</v>
      </c>
      <c r="H261" s="9">
        <v>36332</v>
      </c>
      <c r="I261" s="9"/>
      <c r="J261" s="31">
        <v>45312</v>
      </c>
      <c r="K261" s="8">
        <v>2</v>
      </c>
      <c r="L261" s="28">
        <v>0.04</v>
      </c>
      <c r="M261" s="25" t="str">
        <f t="shared" si="12"/>
        <v>Harm</v>
      </c>
      <c r="N261" s="25" t="str">
        <f t="shared" si="13"/>
        <v>Gust</v>
      </c>
      <c r="O261" t="str">
        <f t="shared" si="14"/>
        <v>Harmon,</v>
      </c>
    </row>
    <row r="262" spans="1:15" x14ac:dyDescent="0.25">
      <c r="A262" s="8">
        <v>261</v>
      </c>
      <c r="B262" s="7" t="s">
        <v>1556</v>
      </c>
      <c r="C262" s="7" t="s">
        <v>794</v>
      </c>
      <c r="D262" s="8" t="s">
        <v>799</v>
      </c>
      <c r="E262" s="7" t="s">
        <v>213</v>
      </c>
      <c r="F262" s="7" t="s">
        <v>1196</v>
      </c>
      <c r="G262" s="9">
        <v>27460</v>
      </c>
      <c r="H262" s="9">
        <v>36698</v>
      </c>
      <c r="I262" s="9"/>
      <c r="J262" s="31">
        <v>28380</v>
      </c>
      <c r="K262" s="8">
        <v>1</v>
      </c>
      <c r="L262" s="28">
        <v>0</v>
      </c>
      <c r="M262" s="25" t="str">
        <f t="shared" si="12"/>
        <v>Simeon</v>
      </c>
      <c r="N262" s="25" t="str">
        <f t="shared" si="13"/>
        <v>Jordan</v>
      </c>
      <c r="O262" t="str">
        <f t="shared" si="14"/>
        <v>Simeon,</v>
      </c>
    </row>
    <row r="263" spans="1:15" x14ac:dyDescent="0.25">
      <c r="A263" s="8">
        <v>262</v>
      </c>
      <c r="B263" s="7" t="s">
        <v>1557</v>
      </c>
      <c r="C263" s="7" t="s">
        <v>792</v>
      </c>
      <c r="D263" s="8" t="s">
        <v>799</v>
      </c>
      <c r="E263" s="7" t="s">
        <v>213</v>
      </c>
      <c r="F263" s="7" t="s">
        <v>1197</v>
      </c>
      <c r="G263" s="9">
        <v>26706</v>
      </c>
      <c r="H263" s="9">
        <v>36704</v>
      </c>
      <c r="I263" s="9"/>
      <c r="J263" s="31">
        <v>69312</v>
      </c>
      <c r="K263" s="8">
        <v>3</v>
      </c>
      <c r="L263" s="28">
        <v>0.08</v>
      </c>
      <c r="M263" s="25" t="str">
        <f t="shared" si="12"/>
        <v xml:space="preserve">Deion, </v>
      </c>
      <c r="N263" s="25" t="str">
        <f t="shared" si="13"/>
        <v>Adeline</v>
      </c>
      <c r="O263" t="str">
        <f t="shared" si="14"/>
        <v>Deion,</v>
      </c>
    </row>
    <row r="264" spans="1:15" x14ac:dyDescent="0.25">
      <c r="A264" s="8">
        <v>263</v>
      </c>
      <c r="B264" s="7" t="s">
        <v>1558</v>
      </c>
      <c r="C264" s="7" t="s">
        <v>794</v>
      </c>
      <c r="D264" s="8" t="s">
        <v>799</v>
      </c>
      <c r="E264" s="7" t="s">
        <v>213</v>
      </c>
      <c r="F264" s="7" t="s">
        <v>1197</v>
      </c>
      <c r="G264" s="9">
        <v>24832</v>
      </c>
      <c r="H264" s="9">
        <v>36707</v>
      </c>
      <c r="I264" s="9"/>
      <c r="J264" s="31">
        <v>46644</v>
      </c>
      <c r="K264" s="8">
        <v>2</v>
      </c>
      <c r="L264" s="28">
        <v>0.04</v>
      </c>
      <c r="M264" s="25" t="str">
        <f t="shared" si="12"/>
        <v>Deme</v>
      </c>
      <c r="N264" s="25" t="str">
        <f t="shared" si="13"/>
        <v>Leah</v>
      </c>
      <c r="O264" t="str">
        <f t="shared" si="14"/>
        <v>Demetri,</v>
      </c>
    </row>
    <row r="265" spans="1:15" x14ac:dyDescent="0.25">
      <c r="A265" s="8">
        <v>264</v>
      </c>
      <c r="B265" s="7" t="s">
        <v>1559</v>
      </c>
      <c r="C265" s="7" t="s">
        <v>796</v>
      </c>
      <c r="D265" s="8" t="s">
        <v>799</v>
      </c>
      <c r="E265" s="7" t="s">
        <v>213</v>
      </c>
      <c r="F265" s="7" t="s">
        <v>1196</v>
      </c>
      <c r="G265" s="9">
        <v>28685</v>
      </c>
      <c r="H265" s="9">
        <v>37068</v>
      </c>
      <c r="I265" s="9"/>
      <c r="J265" s="31">
        <v>79212</v>
      </c>
      <c r="K265" s="8">
        <v>5</v>
      </c>
      <c r="L265" s="28">
        <v>0.15</v>
      </c>
      <c r="M265" s="25" t="str">
        <f t="shared" si="12"/>
        <v>Wilbe</v>
      </c>
      <c r="N265" s="25" t="str">
        <f t="shared" si="13"/>
        <v>Wayne</v>
      </c>
      <c r="O265" t="str">
        <f t="shared" si="14"/>
        <v>Wilber,</v>
      </c>
    </row>
    <row r="266" spans="1:15" x14ac:dyDescent="0.25">
      <c r="A266" s="8">
        <v>265</v>
      </c>
      <c r="B266" s="7" t="s">
        <v>1560</v>
      </c>
      <c r="C266" s="7" t="s">
        <v>791</v>
      </c>
      <c r="D266" s="8" t="s">
        <v>799</v>
      </c>
      <c r="E266" s="7" t="s">
        <v>213</v>
      </c>
      <c r="F266" s="7" t="s">
        <v>1196</v>
      </c>
      <c r="G266" s="9">
        <v>27947</v>
      </c>
      <c r="H266" s="9">
        <v>37436</v>
      </c>
      <c r="I266" s="9"/>
      <c r="J266" s="31">
        <v>76956</v>
      </c>
      <c r="K266" s="8">
        <v>1</v>
      </c>
      <c r="L266" s="28">
        <v>0</v>
      </c>
      <c r="M266" s="25" t="str">
        <f t="shared" si="12"/>
        <v>Evan</v>
      </c>
      <c r="N266" s="25" t="str">
        <f t="shared" si="13"/>
        <v>Clem</v>
      </c>
      <c r="O266" t="str">
        <f t="shared" si="14"/>
        <v>Evan,</v>
      </c>
    </row>
    <row r="267" spans="1:15" x14ac:dyDescent="0.25">
      <c r="A267" s="8">
        <v>266</v>
      </c>
      <c r="B267" s="7" t="s">
        <v>1561</v>
      </c>
      <c r="C267" s="7" t="s">
        <v>792</v>
      </c>
      <c r="D267" s="8" t="s">
        <v>799</v>
      </c>
      <c r="E267" s="7" t="s">
        <v>213</v>
      </c>
      <c r="F267" s="7" t="s">
        <v>1197</v>
      </c>
      <c r="G267" s="9">
        <v>29954</v>
      </c>
      <c r="H267" s="9">
        <v>38146</v>
      </c>
      <c r="I267" s="9"/>
      <c r="J267" s="31">
        <v>56808</v>
      </c>
      <c r="K267" s="8">
        <v>2</v>
      </c>
      <c r="L267" s="28">
        <v>0.04</v>
      </c>
      <c r="M267" s="25" t="str">
        <f t="shared" si="12"/>
        <v>Dava</v>
      </c>
      <c r="N267" s="25" t="str">
        <f t="shared" si="13"/>
        <v>Lura</v>
      </c>
      <c r="O267" t="str">
        <f t="shared" si="14"/>
        <v>Davante,</v>
      </c>
    </row>
    <row r="268" spans="1:15" x14ac:dyDescent="0.25">
      <c r="A268" s="8">
        <v>267</v>
      </c>
      <c r="B268" s="7" t="s">
        <v>1562</v>
      </c>
      <c r="C268" s="7" t="s">
        <v>1231</v>
      </c>
      <c r="D268" s="8" t="s">
        <v>799</v>
      </c>
      <c r="E268" s="7" t="s">
        <v>213</v>
      </c>
      <c r="F268" s="7" t="s">
        <v>1196</v>
      </c>
      <c r="G268" s="9">
        <v>29296</v>
      </c>
      <c r="H268" s="9">
        <v>39603</v>
      </c>
      <c r="I268" s="9">
        <v>40879</v>
      </c>
      <c r="J268" s="31">
        <v>49128</v>
      </c>
      <c r="K268" s="8">
        <v>2</v>
      </c>
      <c r="L268" s="28">
        <v>0.04</v>
      </c>
      <c r="M268" s="25" t="str">
        <f t="shared" si="12"/>
        <v>Irwin, F</v>
      </c>
      <c r="N268" s="25" t="str">
        <f t="shared" si="13"/>
        <v>Frederic</v>
      </c>
      <c r="O268" t="str">
        <f t="shared" si="14"/>
        <v>Irwin,</v>
      </c>
    </row>
    <row r="269" spans="1:15" x14ac:dyDescent="0.25">
      <c r="A269" s="8">
        <v>268</v>
      </c>
      <c r="B269" s="7" t="s">
        <v>1563</v>
      </c>
      <c r="C269" s="7" t="s">
        <v>795</v>
      </c>
      <c r="D269" s="8" t="s">
        <v>799</v>
      </c>
      <c r="E269" s="7" t="s">
        <v>213</v>
      </c>
      <c r="F269" s="7" t="s">
        <v>1196</v>
      </c>
      <c r="G269" s="9">
        <v>27492</v>
      </c>
      <c r="H269" s="9">
        <v>38874</v>
      </c>
      <c r="I269" s="9"/>
      <c r="J269" s="31">
        <v>71196</v>
      </c>
      <c r="K269" s="8">
        <v>4</v>
      </c>
      <c r="L269" s="28">
        <v>0.12</v>
      </c>
      <c r="M269" s="25" t="str">
        <f t="shared" si="12"/>
        <v>Lafaye</v>
      </c>
      <c r="N269" s="25" t="str">
        <f t="shared" si="13"/>
        <v>Junius</v>
      </c>
      <c r="O269" t="str">
        <f t="shared" si="14"/>
        <v>Lafayette,</v>
      </c>
    </row>
    <row r="270" spans="1:15" x14ac:dyDescent="0.25">
      <c r="A270" s="8">
        <v>269</v>
      </c>
      <c r="B270" s="7" t="s">
        <v>1564</v>
      </c>
      <c r="C270" s="7" t="s">
        <v>794</v>
      </c>
      <c r="D270" s="8" t="s">
        <v>799</v>
      </c>
      <c r="E270" s="7" t="s">
        <v>213</v>
      </c>
      <c r="F270" s="7" t="s">
        <v>1196</v>
      </c>
      <c r="G270" s="9">
        <v>29169</v>
      </c>
      <c r="H270" s="9">
        <v>39972</v>
      </c>
      <c r="I270" s="9"/>
      <c r="J270" s="31">
        <v>93804</v>
      </c>
      <c r="K270" s="8">
        <v>5</v>
      </c>
      <c r="L270" s="28">
        <v>0.15</v>
      </c>
      <c r="M270" s="25" t="str">
        <f t="shared" si="12"/>
        <v>Madis</v>
      </c>
      <c r="N270" s="25" t="str">
        <f t="shared" si="13"/>
        <v>Loren</v>
      </c>
      <c r="O270" t="str">
        <f t="shared" si="14"/>
        <v>Madison,</v>
      </c>
    </row>
    <row r="271" spans="1:15" x14ac:dyDescent="0.25">
      <c r="A271" s="8">
        <v>270</v>
      </c>
      <c r="B271" s="7" t="s">
        <v>1565</v>
      </c>
      <c r="C271" s="7" t="s">
        <v>793</v>
      </c>
      <c r="D271" s="8" t="s">
        <v>799</v>
      </c>
      <c r="E271" s="7" t="s">
        <v>213</v>
      </c>
      <c r="F271" s="7" t="s">
        <v>1197</v>
      </c>
      <c r="G271" s="9">
        <v>32180</v>
      </c>
      <c r="H271" s="9">
        <v>39264</v>
      </c>
      <c r="I271" s="9"/>
      <c r="J271" s="31">
        <v>98376</v>
      </c>
      <c r="K271" s="8">
        <v>2</v>
      </c>
      <c r="L271" s="28">
        <v>0.04</v>
      </c>
      <c r="M271" s="25" t="str">
        <f t="shared" si="12"/>
        <v>Dyllan</v>
      </c>
      <c r="N271" s="25" t="str">
        <f t="shared" si="13"/>
        <v>Mittie</v>
      </c>
      <c r="O271" t="str">
        <f t="shared" si="14"/>
        <v>Dyllan,</v>
      </c>
    </row>
    <row r="272" spans="1:15" x14ac:dyDescent="0.25">
      <c r="A272" s="8">
        <v>271</v>
      </c>
      <c r="B272" s="7" t="s">
        <v>1566</v>
      </c>
      <c r="C272" s="7" t="s">
        <v>796</v>
      </c>
      <c r="D272" s="8" t="s">
        <v>799</v>
      </c>
      <c r="E272" s="7" t="s">
        <v>213</v>
      </c>
      <c r="F272" s="7" t="s">
        <v>1197</v>
      </c>
      <c r="G272" s="9">
        <v>30638</v>
      </c>
      <c r="H272" s="9">
        <v>39276</v>
      </c>
      <c r="I272" s="9"/>
      <c r="J272" s="31">
        <v>22674</v>
      </c>
      <c r="K272" s="8">
        <v>4</v>
      </c>
      <c r="L272" s="28">
        <v>0.12</v>
      </c>
      <c r="M272" s="25" t="str">
        <f t="shared" si="12"/>
        <v>Trae, Is</v>
      </c>
      <c r="N272" s="25" t="str">
        <f t="shared" si="13"/>
        <v>Isabella</v>
      </c>
      <c r="O272" t="str">
        <f t="shared" si="14"/>
        <v>Trae,</v>
      </c>
    </row>
    <row r="273" spans="1:15" x14ac:dyDescent="0.25">
      <c r="A273" s="8">
        <v>272</v>
      </c>
      <c r="B273" s="7" t="s">
        <v>1567</v>
      </c>
      <c r="C273" s="7" t="s">
        <v>1230</v>
      </c>
      <c r="D273" s="8" t="s">
        <v>799</v>
      </c>
      <c r="E273" s="7" t="s">
        <v>213</v>
      </c>
      <c r="F273" s="7" t="s">
        <v>1197</v>
      </c>
      <c r="G273" s="9">
        <v>30656</v>
      </c>
      <c r="H273" s="9">
        <v>39278</v>
      </c>
      <c r="I273" s="9"/>
      <c r="J273" s="31">
        <v>36499.199999999997</v>
      </c>
      <c r="K273" s="8">
        <v>1</v>
      </c>
      <c r="L273" s="28">
        <v>0</v>
      </c>
      <c r="M273" s="25" t="str">
        <f t="shared" si="12"/>
        <v>Dond</v>
      </c>
      <c r="N273" s="25" t="str">
        <f t="shared" si="13"/>
        <v>Olga</v>
      </c>
      <c r="O273" t="str">
        <f t="shared" si="14"/>
        <v>Dondre,</v>
      </c>
    </row>
    <row r="274" spans="1:15" x14ac:dyDescent="0.25">
      <c r="A274" s="8">
        <v>273</v>
      </c>
      <c r="B274" s="7" t="s">
        <v>1568</v>
      </c>
      <c r="C274" s="7" t="s">
        <v>796</v>
      </c>
      <c r="D274" s="8" t="s">
        <v>799</v>
      </c>
      <c r="E274" s="7" t="s">
        <v>213</v>
      </c>
      <c r="F274" s="7" t="s">
        <v>1196</v>
      </c>
      <c r="G274" s="9">
        <v>27226</v>
      </c>
      <c r="H274" s="9">
        <v>39655</v>
      </c>
      <c r="I274" s="9"/>
      <c r="J274" s="31">
        <v>41376</v>
      </c>
      <c r="K274" s="8">
        <v>3</v>
      </c>
      <c r="L274" s="28">
        <v>0.08</v>
      </c>
      <c r="M274" s="25" t="str">
        <f t="shared" si="12"/>
        <v>Orval</v>
      </c>
      <c r="N274" s="25" t="str">
        <f t="shared" si="13"/>
        <v>Mason</v>
      </c>
      <c r="O274" t="str">
        <f t="shared" si="14"/>
        <v>Orval,</v>
      </c>
    </row>
    <row r="275" spans="1:15" x14ac:dyDescent="0.25">
      <c r="A275" s="8">
        <v>274</v>
      </c>
      <c r="B275" s="7" t="s">
        <v>1569</v>
      </c>
      <c r="C275" s="7" t="s">
        <v>791</v>
      </c>
      <c r="D275" s="8" t="s">
        <v>799</v>
      </c>
      <c r="E275" s="7" t="s">
        <v>213</v>
      </c>
      <c r="F275" s="7" t="s">
        <v>1196</v>
      </c>
      <c r="G275" s="9">
        <v>26019</v>
      </c>
      <c r="H275" s="9">
        <v>39264</v>
      </c>
      <c r="I275" s="9"/>
      <c r="J275" s="31">
        <v>75684</v>
      </c>
      <c r="K275" s="8">
        <v>1</v>
      </c>
      <c r="L275" s="28">
        <v>0</v>
      </c>
      <c r="M275" s="25" t="str">
        <f t="shared" si="12"/>
        <v>Aubre</v>
      </c>
      <c r="N275" s="25" t="str">
        <f t="shared" si="13"/>
        <v>Abram</v>
      </c>
      <c r="O275" t="str">
        <f t="shared" si="14"/>
        <v>Aubrey,</v>
      </c>
    </row>
    <row r="276" spans="1:15" x14ac:dyDescent="0.25">
      <c r="A276" s="8">
        <v>275</v>
      </c>
      <c r="B276" s="7" t="s">
        <v>1570</v>
      </c>
      <c r="C276" s="7" t="s">
        <v>1231</v>
      </c>
      <c r="D276" s="8" t="s">
        <v>799</v>
      </c>
      <c r="E276" s="7" t="s">
        <v>213</v>
      </c>
      <c r="F276" s="7" t="s">
        <v>1196</v>
      </c>
      <c r="G276" s="9">
        <v>27333</v>
      </c>
      <c r="H276" s="9">
        <v>35982</v>
      </c>
      <c r="I276" s="9"/>
      <c r="J276" s="31">
        <v>10684.8</v>
      </c>
      <c r="K276" s="8">
        <v>3</v>
      </c>
      <c r="L276" s="28">
        <v>0.08</v>
      </c>
      <c r="M276" s="25" t="str">
        <f t="shared" si="12"/>
        <v>Hans, E</v>
      </c>
      <c r="N276" s="25" t="str">
        <f t="shared" si="13"/>
        <v>Elliott</v>
      </c>
      <c r="O276" t="str">
        <f t="shared" si="14"/>
        <v>Hans,</v>
      </c>
    </row>
    <row r="277" spans="1:15" x14ac:dyDescent="0.25">
      <c r="A277" s="8">
        <v>276</v>
      </c>
      <c r="B277" s="7" t="s">
        <v>1571</v>
      </c>
      <c r="C277" s="7" t="s">
        <v>793</v>
      </c>
      <c r="D277" s="8" t="s">
        <v>799</v>
      </c>
      <c r="E277" s="7" t="s">
        <v>213</v>
      </c>
      <c r="F277" s="7" t="s">
        <v>1196</v>
      </c>
      <c r="G277" s="9">
        <v>28588</v>
      </c>
      <c r="H277" s="9">
        <v>35992</v>
      </c>
      <c r="I277" s="9"/>
      <c r="J277" s="31">
        <v>81912</v>
      </c>
      <c r="K277" s="8">
        <v>5</v>
      </c>
      <c r="L277" s="28">
        <v>0.15</v>
      </c>
      <c r="M277" s="25" t="str">
        <f t="shared" si="12"/>
        <v>Mino</v>
      </c>
      <c r="N277" s="25" t="str">
        <f t="shared" si="13"/>
        <v>Karl</v>
      </c>
      <c r="O277" t="str">
        <f t="shared" si="14"/>
        <v>Minor,</v>
      </c>
    </row>
    <row r="278" spans="1:15" x14ac:dyDescent="0.25">
      <c r="A278" s="8">
        <v>277</v>
      </c>
      <c r="B278" s="7" t="s">
        <v>1572</v>
      </c>
      <c r="C278" s="7" t="s">
        <v>794</v>
      </c>
      <c r="D278" s="8" t="s">
        <v>799</v>
      </c>
      <c r="E278" s="7" t="s">
        <v>213</v>
      </c>
      <c r="F278" s="7" t="s">
        <v>1197</v>
      </c>
      <c r="G278" s="9">
        <v>28187</v>
      </c>
      <c r="H278" s="9">
        <v>35996</v>
      </c>
      <c r="I278" s="9"/>
      <c r="J278" s="31">
        <v>48408</v>
      </c>
      <c r="K278" s="8">
        <v>2</v>
      </c>
      <c r="L278" s="28">
        <v>0.04</v>
      </c>
      <c r="M278" s="25" t="str">
        <f t="shared" si="12"/>
        <v>Tayler</v>
      </c>
      <c r="N278" s="25" t="str">
        <f t="shared" si="13"/>
        <v>Phoebe</v>
      </c>
      <c r="O278" t="str">
        <f t="shared" si="14"/>
        <v>Tayler,</v>
      </c>
    </row>
    <row r="279" spans="1:15" x14ac:dyDescent="0.25">
      <c r="A279" s="8">
        <v>278</v>
      </c>
      <c r="B279" s="7" t="s">
        <v>1573</v>
      </c>
      <c r="C279" s="7" t="s">
        <v>793</v>
      </c>
      <c r="D279" s="8" t="s">
        <v>799</v>
      </c>
      <c r="E279" s="7" t="s">
        <v>213</v>
      </c>
      <c r="F279" s="7" t="s">
        <v>1196</v>
      </c>
      <c r="G279" s="9">
        <v>29396</v>
      </c>
      <c r="H279" s="9">
        <v>35997</v>
      </c>
      <c r="I279" s="9"/>
      <c r="J279" s="31">
        <v>87024</v>
      </c>
      <c r="K279" s="8">
        <v>3</v>
      </c>
      <c r="L279" s="28">
        <v>0.08</v>
      </c>
      <c r="M279" s="25" t="str">
        <f t="shared" si="12"/>
        <v>Wilf</v>
      </c>
      <c r="N279" s="25" t="str">
        <f t="shared" si="13"/>
        <v>Wash</v>
      </c>
      <c r="O279" t="str">
        <f t="shared" si="14"/>
        <v>Wilfred,</v>
      </c>
    </row>
    <row r="280" spans="1:15" x14ac:dyDescent="0.25">
      <c r="A280" s="8">
        <v>279</v>
      </c>
      <c r="B280" s="7" t="s">
        <v>1574</v>
      </c>
      <c r="C280" s="7" t="s">
        <v>1231</v>
      </c>
      <c r="D280" s="8" t="s">
        <v>799</v>
      </c>
      <c r="E280" s="7" t="s">
        <v>213</v>
      </c>
      <c r="F280" s="7" t="s">
        <v>1197</v>
      </c>
      <c r="G280" s="9">
        <v>28640</v>
      </c>
      <c r="H280" s="9">
        <v>36350</v>
      </c>
      <c r="I280" s="9"/>
      <c r="J280" s="31">
        <v>32856</v>
      </c>
      <c r="K280" s="8">
        <v>3</v>
      </c>
      <c r="L280" s="28">
        <v>0.08</v>
      </c>
      <c r="M280" s="25" t="str">
        <f t="shared" si="12"/>
        <v>Caden,</v>
      </c>
      <c r="N280" s="25" t="str">
        <f t="shared" si="13"/>
        <v>Teresa</v>
      </c>
      <c r="O280" t="str">
        <f t="shared" si="14"/>
        <v>Caden,</v>
      </c>
    </row>
    <row r="281" spans="1:15" x14ac:dyDescent="0.25">
      <c r="A281" s="8">
        <v>280</v>
      </c>
      <c r="B281" s="7" t="s">
        <v>1575</v>
      </c>
      <c r="C281" s="7" t="s">
        <v>796</v>
      </c>
      <c r="D281" s="8" t="s">
        <v>799</v>
      </c>
      <c r="E281" s="7" t="s">
        <v>213</v>
      </c>
      <c r="F281" s="7" t="s">
        <v>1197</v>
      </c>
      <c r="G281" s="9">
        <v>28432</v>
      </c>
      <c r="H281" s="9">
        <v>36360</v>
      </c>
      <c r="I281" s="9">
        <v>37909</v>
      </c>
      <c r="J281" s="31">
        <v>13278</v>
      </c>
      <c r="K281" s="8">
        <v>1</v>
      </c>
      <c r="L281" s="28">
        <v>0</v>
      </c>
      <c r="M281" s="25" t="str">
        <f t="shared" si="12"/>
        <v>Dako</v>
      </c>
      <c r="N281" s="25" t="str">
        <f t="shared" si="13"/>
        <v>Lida</v>
      </c>
      <c r="O281" t="str">
        <f t="shared" si="14"/>
        <v>Dakotah,</v>
      </c>
    </row>
    <row r="282" spans="1:15" x14ac:dyDescent="0.25">
      <c r="A282" s="8">
        <v>281</v>
      </c>
      <c r="B282" s="7" t="s">
        <v>1576</v>
      </c>
      <c r="C282" s="7" t="s">
        <v>794</v>
      </c>
      <c r="D282" s="8" t="s">
        <v>799</v>
      </c>
      <c r="E282" s="7" t="s">
        <v>213</v>
      </c>
      <c r="F282" s="7" t="s">
        <v>1196</v>
      </c>
      <c r="G282" s="9">
        <v>24666</v>
      </c>
      <c r="H282" s="9">
        <v>36718</v>
      </c>
      <c r="I282" s="9"/>
      <c r="J282" s="31">
        <v>107424</v>
      </c>
      <c r="K282" s="8">
        <v>5</v>
      </c>
      <c r="L282" s="28">
        <v>0.15</v>
      </c>
      <c r="M282" s="25" t="str">
        <f t="shared" si="12"/>
        <v>Alpho</v>
      </c>
      <c r="N282" s="25" t="str">
        <f t="shared" si="13"/>
        <v>Allan</v>
      </c>
      <c r="O282" t="str">
        <f t="shared" si="14"/>
        <v>Alphonse,</v>
      </c>
    </row>
    <row r="283" spans="1:15" x14ac:dyDescent="0.25">
      <c r="A283" s="8">
        <v>282</v>
      </c>
      <c r="B283" s="7" t="s">
        <v>1577</v>
      </c>
      <c r="C283" s="7" t="s">
        <v>1229</v>
      </c>
      <c r="D283" s="8" t="s">
        <v>799</v>
      </c>
      <c r="E283" s="7" t="s">
        <v>213</v>
      </c>
      <c r="F283" s="7" t="s">
        <v>1197</v>
      </c>
      <c r="G283" s="9">
        <v>23088</v>
      </c>
      <c r="H283" s="9">
        <v>36729</v>
      </c>
      <c r="I283" s="9"/>
      <c r="J283" s="31">
        <v>54504</v>
      </c>
      <c r="K283" s="8">
        <v>1</v>
      </c>
      <c r="L283" s="28">
        <v>0</v>
      </c>
      <c r="M283" s="25" t="str">
        <f t="shared" si="12"/>
        <v>Mont</v>
      </c>
      <c r="N283" s="25" t="str">
        <f t="shared" si="13"/>
        <v>Lina</v>
      </c>
      <c r="O283" t="str">
        <f t="shared" si="14"/>
        <v>Montel,</v>
      </c>
    </row>
    <row r="284" spans="1:15" x14ac:dyDescent="0.25">
      <c r="A284" s="8">
        <v>283</v>
      </c>
      <c r="B284" s="7" t="s">
        <v>1578</v>
      </c>
      <c r="C284" s="7" t="s">
        <v>1230</v>
      </c>
      <c r="D284" s="8" t="s">
        <v>799</v>
      </c>
      <c r="E284" s="7" t="s">
        <v>213</v>
      </c>
      <c r="F284" s="7" t="s">
        <v>1196</v>
      </c>
      <c r="G284" s="9">
        <v>23236</v>
      </c>
      <c r="H284" s="9">
        <v>37820</v>
      </c>
      <c r="I284" s="9"/>
      <c r="J284" s="31">
        <v>90504</v>
      </c>
      <c r="K284" s="8">
        <v>1</v>
      </c>
      <c r="L284" s="28">
        <v>0</v>
      </c>
      <c r="M284" s="25" t="str">
        <f t="shared" si="12"/>
        <v>Dee, D</v>
      </c>
      <c r="N284" s="25" t="str">
        <f t="shared" si="13"/>
        <v>Dallas</v>
      </c>
      <c r="O284" t="str">
        <f t="shared" si="14"/>
        <v>Dee,</v>
      </c>
    </row>
    <row r="285" spans="1:15" x14ac:dyDescent="0.25">
      <c r="A285" s="8">
        <v>284</v>
      </c>
      <c r="B285" s="7" t="s">
        <v>1579</v>
      </c>
      <c r="C285" s="7" t="s">
        <v>793</v>
      </c>
      <c r="D285" s="8" t="s">
        <v>799</v>
      </c>
      <c r="E285" s="7" t="s">
        <v>213</v>
      </c>
      <c r="F285" s="7" t="s">
        <v>1196</v>
      </c>
      <c r="G285" s="9">
        <v>31357</v>
      </c>
      <c r="H285" s="9">
        <v>39633</v>
      </c>
      <c r="I285" s="9"/>
      <c r="J285" s="31">
        <v>47616</v>
      </c>
      <c r="K285" s="8">
        <v>1</v>
      </c>
      <c r="L285" s="28">
        <v>0</v>
      </c>
      <c r="M285" s="25" t="str">
        <f t="shared" si="12"/>
        <v>Jason</v>
      </c>
      <c r="N285" s="25" t="str">
        <f t="shared" si="13"/>
        <v>Isiah</v>
      </c>
      <c r="O285" t="str">
        <f t="shared" si="14"/>
        <v>Jason,</v>
      </c>
    </row>
    <row r="286" spans="1:15" x14ac:dyDescent="0.25">
      <c r="A286" s="8">
        <v>285</v>
      </c>
      <c r="B286" s="7" t="s">
        <v>1580</v>
      </c>
      <c r="C286" s="7" t="s">
        <v>1229</v>
      </c>
      <c r="D286" s="8" t="s">
        <v>799</v>
      </c>
      <c r="E286" s="7" t="s">
        <v>213</v>
      </c>
      <c r="F286" s="7" t="s">
        <v>1196</v>
      </c>
      <c r="G286" s="9">
        <v>30743</v>
      </c>
      <c r="H286" s="9">
        <v>38912</v>
      </c>
      <c r="I286" s="9"/>
      <c r="J286" s="31">
        <v>96396</v>
      </c>
      <c r="K286" s="8">
        <v>4</v>
      </c>
      <c r="L286" s="28">
        <v>0.12</v>
      </c>
      <c r="M286" s="25" t="str">
        <f t="shared" si="12"/>
        <v>Lawson</v>
      </c>
      <c r="N286" s="25" t="str">
        <f t="shared" si="13"/>
        <v>Johnny</v>
      </c>
      <c r="O286" t="str">
        <f t="shared" si="14"/>
        <v>Lawson,</v>
      </c>
    </row>
    <row r="287" spans="1:15" x14ac:dyDescent="0.25">
      <c r="A287" s="8">
        <v>286</v>
      </c>
      <c r="B287" s="7" t="s">
        <v>1581</v>
      </c>
      <c r="C287" s="7" t="s">
        <v>1231</v>
      </c>
      <c r="D287" s="8" t="s">
        <v>799</v>
      </c>
      <c r="E287" s="7" t="s">
        <v>213</v>
      </c>
      <c r="F287" s="7" t="s">
        <v>1197</v>
      </c>
      <c r="G287" s="9">
        <v>28052</v>
      </c>
      <c r="H287" s="9">
        <v>41124</v>
      </c>
      <c r="I287" s="9"/>
      <c r="J287" s="31">
        <v>59436</v>
      </c>
      <c r="K287" s="8">
        <v>2</v>
      </c>
      <c r="L287" s="28">
        <v>0.04</v>
      </c>
      <c r="M287" s="25" t="str">
        <f t="shared" si="12"/>
        <v>Davonta, M</v>
      </c>
      <c r="N287" s="25" t="str">
        <f t="shared" si="13"/>
        <v>Marguerite</v>
      </c>
      <c r="O287" t="str">
        <f t="shared" si="14"/>
        <v>Davonta,</v>
      </c>
    </row>
    <row r="288" spans="1:15" x14ac:dyDescent="0.25">
      <c r="A288" s="8">
        <v>287</v>
      </c>
      <c r="B288" s="7" t="s">
        <v>1582</v>
      </c>
      <c r="C288" s="7" t="s">
        <v>1229</v>
      </c>
      <c r="D288" s="8" t="s">
        <v>799</v>
      </c>
      <c r="E288" s="7" t="s">
        <v>213</v>
      </c>
      <c r="F288" s="7" t="s">
        <v>1197</v>
      </c>
      <c r="G288" s="9">
        <v>28167</v>
      </c>
      <c r="H288" s="9">
        <v>36009</v>
      </c>
      <c r="I288" s="9"/>
      <c r="J288" s="31">
        <v>90144</v>
      </c>
      <c r="K288" s="8">
        <v>5</v>
      </c>
      <c r="L288" s="28">
        <v>0.15</v>
      </c>
      <c r="M288" s="25" t="str">
        <f t="shared" si="12"/>
        <v>Dalvin,</v>
      </c>
      <c r="N288" s="25" t="str">
        <f t="shared" si="13"/>
        <v>Claudia</v>
      </c>
      <c r="O288" t="str">
        <f t="shared" si="14"/>
        <v>Dalvin,</v>
      </c>
    </row>
    <row r="289" spans="1:15" x14ac:dyDescent="0.25">
      <c r="A289" s="8">
        <v>288</v>
      </c>
      <c r="B289" s="7" t="s">
        <v>1583</v>
      </c>
      <c r="C289" s="7" t="s">
        <v>795</v>
      </c>
      <c r="D289" s="8" t="s">
        <v>799</v>
      </c>
      <c r="E289" s="7" t="s">
        <v>213</v>
      </c>
      <c r="F289" s="7" t="s">
        <v>1196</v>
      </c>
      <c r="G289" s="9">
        <v>26683</v>
      </c>
      <c r="H289" s="9">
        <v>36011</v>
      </c>
      <c r="I289" s="9"/>
      <c r="J289" s="31">
        <v>54060</v>
      </c>
      <c r="K289" s="8">
        <v>1</v>
      </c>
      <c r="L289" s="28">
        <v>0</v>
      </c>
      <c r="M289" s="25" t="str">
        <f t="shared" si="12"/>
        <v>Mic</v>
      </c>
      <c r="N289" s="25" t="str">
        <f t="shared" si="13"/>
        <v>Lew</v>
      </c>
      <c r="O289" t="str">
        <f t="shared" si="14"/>
        <v>Micheal,</v>
      </c>
    </row>
    <row r="290" spans="1:15" x14ac:dyDescent="0.25">
      <c r="A290" s="8">
        <v>289</v>
      </c>
      <c r="B290" s="7" t="s">
        <v>1584</v>
      </c>
      <c r="C290" s="7" t="s">
        <v>796</v>
      </c>
      <c r="D290" s="8" t="s">
        <v>799</v>
      </c>
      <c r="E290" s="7" t="s">
        <v>213</v>
      </c>
      <c r="F290" s="7" t="s">
        <v>1197</v>
      </c>
      <c r="G290" s="9">
        <v>29242</v>
      </c>
      <c r="H290" s="9">
        <v>39312</v>
      </c>
      <c r="I290" s="9"/>
      <c r="J290" s="31">
        <v>85236</v>
      </c>
      <c r="K290" s="8">
        <v>3</v>
      </c>
      <c r="L290" s="28">
        <v>0.08</v>
      </c>
      <c r="M290" s="25" t="str">
        <f t="shared" si="12"/>
        <v>Tyshawn</v>
      </c>
      <c r="N290" s="25" t="str">
        <f t="shared" si="13"/>
        <v>Cecelia</v>
      </c>
      <c r="O290" t="str">
        <f t="shared" si="14"/>
        <v>Tyshawn,</v>
      </c>
    </row>
    <row r="291" spans="1:15" x14ac:dyDescent="0.25">
      <c r="A291" s="8">
        <v>290</v>
      </c>
      <c r="B291" s="7" t="s">
        <v>1585</v>
      </c>
      <c r="C291" s="7" t="s">
        <v>792</v>
      </c>
      <c r="D291" s="8" t="s">
        <v>799</v>
      </c>
      <c r="E291" s="7" t="s">
        <v>213</v>
      </c>
      <c r="F291" s="7" t="s">
        <v>1196</v>
      </c>
      <c r="G291" s="9">
        <v>29941</v>
      </c>
      <c r="H291" s="9">
        <v>39697</v>
      </c>
      <c r="I291" s="9"/>
      <c r="J291" s="31">
        <v>18312</v>
      </c>
      <c r="K291" s="8">
        <v>2</v>
      </c>
      <c r="L291" s="28">
        <v>0.04</v>
      </c>
      <c r="M291" s="25" t="str">
        <f t="shared" si="12"/>
        <v>Addi</v>
      </c>
      <c r="N291" s="25" t="str">
        <f t="shared" si="13"/>
        <v>Orin</v>
      </c>
      <c r="O291" t="str">
        <f t="shared" si="14"/>
        <v>Addison,</v>
      </c>
    </row>
    <row r="292" spans="1:15" x14ac:dyDescent="0.25">
      <c r="A292" s="8">
        <v>291</v>
      </c>
      <c r="B292" s="7" t="s">
        <v>1586</v>
      </c>
      <c r="C292" s="7" t="s">
        <v>791</v>
      </c>
      <c r="D292" s="8" t="s">
        <v>799</v>
      </c>
      <c r="E292" s="7" t="s">
        <v>213</v>
      </c>
      <c r="F292" s="7" t="s">
        <v>1196</v>
      </c>
      <c r="G292" s="9">
        <v>32706</v>
      </c>
      <c r="H292" s="9">
        <v>39354</v>
      </c>
      <c r="I292" s="9"/>
      <c r="J292" s="31">
        <v>80460</v>
      </c>
      <c r="K292" s="8">
        <v>4</v>
      </c>
      <c r="L292" s="28">
        <v>0.12</v>
      </c>
      <c r="M292" s="25" t="str">
        <f t="shared" si="12"/>
        <v>Era</v>
      </c>
      <c r="N292" s="25" t="str">
        <f t="shared" si="13"/>
        <v>Cal</v>
      </c>
      <c r="O292" t="str">
        <f t="shared" si="14"/>
        <v>Erastus,</v>
      </c>
    </row>
    <row r="293" spans="1:15" x14ac:dyDescent="0.25">
      <c r="A293" s="8">
        <v>292</v>
      </c>
      <c r="B293" s="7" t="s">
        <v>1587</v>
      </c>
      <c r="C293" s="7" t="s">
        <v>1230</v>
      </c>
      <c r="D293" s="8" t="s">
        <v>799</v>
      </c>
      <c r="E293" s="7" t="s">
        <v>213</v>
      </c>
      <c r="F293" s="7" t="s">
        <v>1196</v>
      </c>
      <c r="G293" s="9">
        <v>26737</v>
      </c>
      <c r="H293" s="9">
        <v>40424</v>
      </c>
      <c r="I293" s="9"/>
      <c r="J293" s="31">
        <v>47424</v>
      </c>
      <c r="K293" s="8">
        <v>5</v>
      </c>
      <c r="L293" s="28">
        <v>0.15</v>
      </c>
      <c r="M293" s="25" t="str">
        <f t="shared" si="12"/>
        <v>Hardy, Fr</v>
      </c>
      <c r="N293" s="25" t="str">
        <f t="shared" si="13"/>
        <v>Francisco</v>
      </c>
      <c r="O293" t="str">
        <f t="shared" si="14"/>
        <v>Hardy,</v>
      </c>
    </row>
    <row r="294" spans="1:15" x14ac:dyDescent="0.25">
      <c r="A294" s="8">
        <v>293</v>
      </c>
      <c r="B294" s="7" t="s">
        <v>1588</v>
      </c>
      <c r="C294" s="7" t="s">
        <v>791</v>
      </c>
      <c r="D294" s="8" t="s">
        <v>799</v>
      </c>
      <c r="E294" s="7" t="s">
        <v>213</v>
      </c>
      <c r="F294" s="7" t="s">
        <v>1197</v>
      </c>
      <c r="G294" s="9">
        <v>27819</v>
      </c>
      <c r="H294" s="9">
        <v>38982</v>
      </c>
      <c r="I294" s="9"/>
      <c r="J294" s="31">
        <v>72120</v>
      </c>
      <c r="K294" s="8">
        <v>1</v>
      </c>
      <c r="L294" s="28">
        <v>0</v>
      </c>
      <c r="M294" s="25" t="str">
        <f t="shared" si="12"/>
        <v>Maxi</v>
      </c>
      <c r="N294" s="25" t="str">
        <f t="shared" si="13"/>
        <v>Bess</v>
      </c>
      <c r="O294" t="str">
        <f t="shared" si="14"/>
        <v>Maximillian,</v>
      </c>
    </row>
    <row r="295" spans="1:15" x14ac:dyDescent="0.25">
      <c r="A295" s="8">
        <v>294</v>
      </c>
      <c r="B295" s="7" t="s">
        <v>1589</v>
      </c>
      <c r="C295" s="7" t="s">
        <v>794</v>
      </c>
      <c r="D295" s="8" t="s">
        <v>799</v>
      </c>
      <c r="E295" s="7" t="s">
        <v>213</v>
      </c>
      <c r="F295" s="7" t="s">
        <v>1196</v>
      </c>
      <c r="G295" s="9">
        <v>28106</v>
      </c>
      <c r="H295" s="9">
        <v>38990</v>
      </c>
      <c r="I295" s="9"/>
      <c r="J295" s="31">
        <v>79716</v>
      </c>
      <c r="K295" s="8">
        <v>2</v>
      </c>
      <c r="L295" s="28">
        <v>0.04</v>
      </c>
      <c r="M295" s="25" t="str">
        <f t="shared" si="12"/>
        <v>Randol</v>
      </c>
      <c r="N295" s="25" t="str">
        <f t="shared" si="13"/>
        <v>Lucien</v>
      </c>
      <c r="O295" t="str">
        <f t="shared" si="14"/>
        <v>Randolph,</v>
      </c>
    </row>
    <row r="296" spans="1:15" x14ac:dyDescent="0.25">
      <c r="A296" s="8">
        <v>295</v>
      </c>
      <c r="B296" s="7" t="s">
        <v>1590</v>
      </c>
      <c r="C296" s="7" t="s">
        <v>1231</v>
      </c>
      <c r="D296" s="8" t="s">
        <v>799</v>
      </c>
      <c r="E296" s="7" t="s">
        <v>213</v>
      </c>
      <c r="F296" s="7" t="s">
        <v>1196</v>
      </c>
      <c r="G296" s="9">
        <v>28395</v>
      </c>
      <c r="H296" s="9">
        <v>36067</v>
      </c>
      <c r="I296" s="9"/>
      <c r="J296" s="31">
        <v>45134.400000000001</v>
      </c>
      <c r="K296" s="8">
        <v>4</v>
      </c>
      <c r="L296" s="28">
        <v>0.12</v>
      </c>
      <c r="M296" s="25" t="str">
        <f t="shared" si="12"/>
        <v>Vern, S</v>
      </c>
      <c r="N296" s="25" t="str">
        <f t="shared" si="13"/>
        <v>Stewart</v>
      </c>
      <c r="O296" t="str">
        <f t="shared" si="14"/>
        <v>Vern,</v>
      </c>
    </row>
    <row r="297" spans="1:15" x14ac:dyDescent="0.25">
      <c r="A297" s="8">
        <v>296</v>
      </c>
      <c r="B297" s="7" t="s">
        <v>1591</v>
      </c>
      <c r="C297" s="7" t="s">
        <v>1229</v>
      </c>
      <c r="D297" s="8" t="s">
        <v>799</v>
      </c>
      <c r="E297" s="7" t="s">
        <v>213</v>
      </c>
      <c r="F297" s="7" t="s">
        <v>1196</v>
      </c>
      <c r="G297" s="9">
        <v>27154</v>
      </c>
      <c r="H297" s="9">
        <v>36413</v>
      </c>
      <c r="I297" s="9"/>
      <c r="J297" s="31">
        <v>48072</v>
      </c>
      <c r="K297" s="8">
        <v>3</v>
      </c>
      <c r="L297" s="28">
        <v>0.08</v>
      </c>
      <c r="M297" s="25" t="str">
        <f t="shared" si="12"/>
        <v xml:space="preserve">Zack, </v>
      </c>
      <c r="N297" s="25" t="str">
        <f t="shared" si="13"/>
        <v>Wilmer</v>
      </c>
      <c r="O297" t="str">
        <f t="shared" si="14"/>
        <v>Zack,</v>
      </c>
    </row>
    <row r="298" spans="1:15" x14ac:dyDescent="0.25">
      <c r="A298" s="8">
        <v>297</v>
      </c>
      <c r="B298" s="7" t="s">
        <v>1592</v>
      </c>
      <c r="C298" s="7" t="s">
        <v>1228</v>
      </c>
      <c r="D298" s="8" t="s">
        <v>799</v>
      </c>
      <c r="E298" s="7" t="s">
        <v>213</v>
      </c>
      <c r="F298" s="7" t="s">
        <v>1196</v>
      </c>
      <c r="G298" s="9">
        <v>26982</v>
      </c>
      <c r="H298" s="9">
        <v>36422</v>
      </c>
      <c r="I298" s="9">
        <v>38638</v>
      </c>
      <c r="J298" s="31">
        <v>20724</v>
      </c>
      <c r="K298" s="8">
        <v>5</v>
      </c>
      <c r="L298" s="28">
        <v>0.15</v>
      </c>
      <c r="M298" s="25" t="str">
        <f t="shared" si="12"/>
        <v>Alvah,</v>
      </c>
      <c r="N298" s="25" t="str">
        <f t="shared" si="13"/>
        <v>Adrian</v>
      </c>
      <c r="O298" t="str">
        <f t="shared" si="14"/>
        <v>Alvah,</v>
      </c>
    </row>
    <row r="299" spans="1:15" x14ac:dyDescent="0.25">
      <c r="A299" s="8">
        <v>298</v>
      </c>
      <c r="B299" s="7" t="s">
        <v>1593</v>
      </c>
      <c r="C299" s="7" t="s">
        <v>1228</v>
      </c>
      <c r="D299" s="8" t="s">
        <v>799</v>
      </c>
      <c r="E299" s="7" t="s">
        <v>213</v>
      </c>
      <c r="F299" s="7" t="s">
        <v>1196</v>
      </c>
      <c r="G299" s="9">
        <v>26583</v>
      </c>
      <c r="H299" s="9">
        <v>36431</v>
      </c>
      <c r="I299" s="9">
        <v>39107</v>
      </c>
      <c r="J299" s="31">
        <v>42984</v>
      </c>
      <c r="K299" s="8">
        <v>2</v>
      </c>
      <c r="L299" s="28">
        <v>0.04</v>
      </c>
      <c r="M299" s="25" t="str">
        <f t="shared" si="12"/>
        <v>Clay, B</v>
      </c>
      <c r="N299" s="25" t="str">
        <f t="shared" si="13"/>
        <v>Bertram</v>
      </c>
      <c r="O299" t="str">
        <f t="shared" si="14"/>
        <v>Clay,</v>
      </c>
    </row>
    <row r="300" spans="1:15" x14ac:dyDescent="0.25">
      <c r="A300" s="8">
        <v>299</v>
      </c>
      <c r="B300" s="7" t="s">
        <v>1594</v>
      </c>
      <c r="C300" s="7" t="s">
        <v>794</v>
      </c>
      <c r="D300" s="8" t="s">
        <v>799</v>
      </c>
      <c r="E300" s="7" t="s">
        <v>213</v>
      </c>
      <c r="F300" s="7" t="s">
        <v>1197</v>
      </c>
      <c r="G300" s="9">
        <v>30793</v>
      </c>
      <c r="H300" s="9">
        <v>37509</v>
      </c>
      <c r="I300" s="9"/>
      <c r="J300" s="31">
        <v>82896</v>
      </c>
      <c r="K300" s="8">
        <v>3</v>
      </c>
      <c r="L300" s="28">
        <v>0.08</v>
      </c>
      <c r="M300" s="25" t="str">
        <f t="shared" si="12"/>
        <v>Juwan,</v>
      </c>
      <c r="N300" s="25" t="str">
        <f t="shared" si="13"/>
        <v>Emilie</v>
      </c>
      <c r="O300" t="str">
        <f t="shared" si="14"/>
        <v>Juwan,</v>
      </c>
    </row>
    <row r="301" spans="1:15" x14ac:dyDescent="0.25">
      <c r="A301" s="8">
        <v>300</v>
      </c>
      <c r="B301" s="7" t="s">
        <v>1595</v>
      </c>
      <c r="C301" s="7" t="s">
        <v>796</v>
      </c>
      <c r="D301" s="8" t="s">
        <v>799</v>
      </c>
      <c r="E301" s="7" t="s">
        <v>213</v>
      </c>
      <c r="F301" s="7" t="s">
        <v>1196</v>
      </c>
      <c r="G301" s="9">
        <v>27602</v>
      </c>
      <c r="H301" s="9">
        <v>37866</v>
      </c>
      <c r="I301" s="9"/>
      <c r="J301" s="31">
        <v>65076</v>
      </c>
      <c r="K301" s="8">
        <v>5</v>
      </c>
      <c r="L301" s="28">
        <v>0.15</v>
      </c>
      <c r="M301" s="25" t="str">
        <f t="shared" si="12"/>
        <v xml:space="preserve">Fritz, </v>
      </c>
      <c r="N301" s="25" t="str">
        <f t="shared" si="13"/>
        <v>Ephraim</v>
      </c>
      <c r="O301" t="str">
        <f t="shared" si="14"/>
        <v>Fritz,</v>
      </c>
    </row>
    <row r="302" spans="1:15" x14ac:dyDescent="0.25">
      <c r="A302" s="8">
        <v>301</v>
      </c>
      <c r="B302" s="7" t="s">
        <v>1596</v>
      </c>
      <c r="C302" s="7" t="s">
        <v>1230</v>
      </c>
      <c r="D302" s="8" t="s">
        <v>799</v>
      </c>
      <c r="E302" s="7" t="s">
        <v>213</v>
      </c>
      <c r="F302" s="7" t="s">
        <v>1197</v>
      </c>
      <c r="G302" s="9">
        <v>27944</v>
      </c>
      <c r="H302" s="9">
        <v>39348</v>
      </c>
      <c r="I302" s="9"/>
      <c r="J302" s="31">
        <v>55464</v>
      </c>
      <c r="K302" s="8">
        <v>2</v>
      </c>
      <c r="L302" s="28">
        <v>0.04</v>
      </c>
      <c r="M302" s="25" t="str">
        <f t="shared" si="12"/>
        <v>Tyquan,</v>
      </c>
      <c r="N302" s="25" t="str">
        <f t="shared" si="13"/>
        <v>Rosetta</v>
      </c>
      <c r="O302" t="str">
        <f t="shared" si="14"/>
        <v>Tyquan,</v>
      </c>
    </row>
    <row r="303" spans="1:15" x14ac:dyDescent="0.25">
      <c r="A303" s="8">
        <v>302</v>
      </c>
      <c r="B303" s="7" t="s">
        <v>1597</v>
      </c>
      <c r="C303" s="7" t="s">
        <v>1231</v>
      </c>
      <c r="D303" s="8" t="s">
        <v>799</v>
      </c>
      <c r="E303" s="7" t="s">
        <v>213</v>
      </c>
      <c r="F303" s="7" t="s">
        <v>1196</v>
      </c>
      <c r="G303" s="9">
        <v>27218</v>
      </c>
      <c r="H303" s="9">
        <v>39696</v>
      </c>
      <c r="I303" s="9"/>
      <c r="J303" s="31">
        <v>83184</v>
      </c>
      <c r="K303" s="8">
        <v>3</v>
      </c>
      <c r="L303" s="28">
        <v>0.08</v>
      </c>
      <c r="M303" s="25" t="str">
        <f t="shared" si="12"/>
        <v>Grove</v>
      </c>
      <c r="N303" s="25" t="str">
        <f t="shared" si="13"/>
        <v>Giles</v>
      </c>
      <c r="O303" t="str">
        <f t="shared" si="14"/>
        <v>Grover,</v>
      </c>
    </row>
    <row r="304" spans="1:15" x14ac:dyDescent="0.25">
      <c r="A304" s="8">
        <v>303</v>
      </c>
      <c r="B304" s="7" t="s">
        <v>1598</v>
      </c>
      <c r="C304" s="7" t="s">
        <v>793</v>
      </c>
      <c r="D304" s="8" t="s">
        <v>799</v>
      </c>
      <c r="E304" s="7" t="s">
        <v>213</v>
      </c>
      <c r="F304" s="7" t="s">
        <v>1196</v>
      </c>
      <c r="G304" s="13">
        <v>30555</v>
      </c>
      <c r="H304" s="13">
        <v>40449</v>
      </c>
      <c r="I304" s="9"/>
      <c r="J304" s="31">
        <v>106608</v>
      </c>
      <c r="K304" s="8">
        <v>5</v>
      </c>
      <c r="L304" s="28">
        <v>0.15</v>
      </c>
      <c r="M304" s="25" t="str">
        <f t="shared" si="12"/>
        <v xml:space="preserve">Isom, </v>
      </c>
      <c r="N304" s="25" t="str">
        <f t="shared" si="13"/>
        <v>Harris</v>
      </c>
      <c r="O304" t="str">
        <f t="shared" si="14"/>
        <v>Isom,</v>
      </c>
    </row>
    <row r="305" spans="1:15" x14ac:dyDescent="0.25">
      <c r="A305" s="8">
        <v>304</v>
      </c>
      <c r="B305" s="7" t="s">
        <v>1599</v>
      </c>
      <c r="C305" s="7" t="s">
        <v>796</v>
      </c>
      <c r="D305" s="8" t="s">
        <v>799</v>
      </c>
      <c r="E305" s="7" t="s">
        <v>213</v>
      </c>
      <c r="F305" s="7" t="s">
        <v>1196</v>
      </c>
      <c r="G305" s="9">
        <v>28908</v>
      </c>
      <c r="H305" s="9">
        <v>39378</v>
      </c>
      <c r="I305" s="9"/>
      <c r="J305" s="31">
        <v>42552</v>
      </c>
      <c r="K305" s="8">
        <v>3</v>
      </c>
      <c r="L305" s="28">
        <v>0.08</v>
      </c>
      <c r="M305" s="25" t="str">
        <f t="shared" si="12"/>
        <v>Johni</v>
      </c>
      <c r="N305" s="25" t="str">
        <f t="shared" si="13"/>
        <v>Jesus</v>
      </c>
      <c r="O305" t="str">
        <f t="shared" si="14"/>
        <v>Johnie,</v>
      </c>
    </row>
    <row r="306" spans="1:15" x14ac:dyDescent="0.25">
      <c r="A306" s="8">
        <v>305</v>
      </c>
      <c r="B306" s="7" t="s">
        <v>1600</v>
      </c>
      <c r="C306" s="7" t="s">
        <v>1231</v>
      </c>
      <c r="D306" s="8" t="s">
        <v>799</v>
      </c>
      <c r="E306" s="7" t="s">
        <v>213</v>
      </c>
      <c r="F306" s="7" t="s">
        <v>1196</v>
      </c>
      <c r="G306" s="9">
        <v>29975</v>
      </c>
      <c r="H306" s="9">
        <v>40456</v>
      </c>
      <c r="I306" s="9"/>
      <c r="J306" s="31">
        <v>55974</v>
      </c>
      <c r="K306" s="8">
        <v>5</v>
      </c>
      <c r="L306" s="28">
        <v>0.15</v>
      </c>
      <c r="M306" s="25" t="str">
        <f t="shared" si="12"/>
        <v xml:space="preserve">Lucian, </v>
      </c>
      <c r="N306" s="25" t="str">
        <f t="shared" si="13"/>
        <v>Jonathan</v>
      </c>
      <c r="O306" t="str">
        <f t="shared" si="14"/>
        <v>Lucian,</v>
      </c>
    </row>
    <row r="307" spans="1:15" x14ac:dyDescent="0.25">
      <c r="A307" s="8">
        <v>306</v>
      </c>
      <c r="B307" s="7" t="s">
        <v>1601</v>
      </c>
      <c r="C307" s="7" t="s">
        <v>792</v>
      </c>
      <c r="D307" s="8" t="s">
        <v>799</v>
      </c>
      <c r="E307" s="7" t="s">
        <v>213</v>
      </c>
      <c r="F307" s="7" t="s">
        <v>1196</v>
      </c>
      <c r="G307" s="9">
        <v>27609</v>
      </c>
      <c r="H307" s="9">
        <v>40462</v>
      </c>
      <c r="I307" s="9"/>
      <c r="J307" s="31">
        <v>63528</v>
      </c>
      <c r="K307" s="8">
        <v>4</v>
      </c>
      <c r="L307" s="28">
        <v>0.12</v>
      </c>
      <c r="M307" s="25" t="str">
        <f t="shared" si="12"/>
        <v>Merritt</v>
      </c>
      <c r="N307" s="25" t="str">
        <f t="shared" si="13"/>
        <v>Malcolm</v>
      </c>
      <c r="O307" t="str">
        <f t="shared" si="14"/>
        <v>Merritt,</v>
      </c>
    </row>
    <row r="308" spans="1:15" x14ac:dyDescent="0.25">
      <c r="A308" s="8">
        <v>307</v>
      </c>
      <c r="B308" s="7" t="s">
        <v>1602</v>
      </c>
      <c r="C308" s="7" t="s">
        <v>796</v>
      </c>
      <c r="D308" s="8" t="s">
        <v>799</v>
      </c>
      <c r="E308" s="7" t="s">
        <v>213</v>
      </c>
      <c r="F308" s="7" t="s">
        <v>1196</v>
      </c>
      <c r="G308" s="9">
        <v>27591</v>
      </c>
      <c r="H308" s="9">
        <v>40469</v>
      </c>
      <c r="I308" s="9"/>
      <c r="J308" s="31">
        <v>54576</v>
      </c>
      <c r="K308" s="8">
        <v>4</v>
      </c>
      <c r="L308" s="28">
        <v>0.12</v>
      </c>
      <c r="M308" s="25" t="str">
        <f t="shared" si="12"/>
        <v>Perl</v>
      </c>
      <c r="N308" s="25" t="str">
        <f t="shared" si="13"/>
        <v>Otho</v>
      </c>
      <c r="O308" t="str">
        <f t="shared" si="14"/>
        <v>Perley,</v>
      </c>
    </row>
    <row r="309" spans="1:15" x14ac:dyDescent="0.25">
      <c r="A309" s="8">
        <v>308</v>
      </c>
      <c r="B309" s="7" t="s">
        <v>1603</v>
      </c>
      <c r="C309" s="7" t="s">
        <v>793</v>
      </c>
      <c r="D309" s="8" t="s">
        <v>799</v>
      </c>
      <c r="E309" s="7" t="s">
        <v>213</v>
      </c>
      <c r="F309" s="7" t="s">
        <v>1196</v>
      </c>
      <c r="G309" s="9">
        <v>32345</v>
      </c>
      <c r="H309" s="9">
        <v>40473</v>
      </c>
      <c r="I309" s="9"/>
      <c r="J309" s="31">
        <v>33912</v>
      </c>
      <c r="K309" s="8">
        <v>5</v>
      </c>
      <c r="L309" s="28">
        <v>0.15</v>
      </c>
      <c r="M309" s="25" t="str">
        <f t="shared" si="12"/>
        <v>Sandy</v>
      </c>
      <c r="N309" s="25" t="str">
        <f t="shared" si="13"/>
        <v>Rolla</v>
      </c>
      <c r="O309" t="str">
        <f t="shared" si="14"/>
        <v>Sandy,</v>
      </c>
    </row>
    <row r="310" spans="1:15" x14ac:dyDescent="0.25">
      <c r="A310" s="8">
        <v>309</v>
      </c>
      <c r="B310" s="7" t="s">
        <v>1604</v>
      </c>
      <c r="C310" s="7" t="s">
        <v>1230</v>
      </c>
      <c r="D310" s="8" t="s">
        <v>799</v>
      </c>
      <c r="E310" s="7" t="s">
        <v>213</v>
      </c>
      <c r="F310" s="7" t="s">
        <v>1197</v>
      </c>
      <c r="G310" s="9">
        <v>31520</v>
      </c>
      <c r="H310" s="9">
        <v>40474</v>
      </c>
      <c r="I310" s="9"/>
      <c r="J310" s="31">
        <v>71184</v>
      </c>
      <c r="K310" s="8">
        <v>4</v>
      </c>
      <c r="L310" s="28">
        <v>0.12</v>
      </c>
      <c r="M310" s="25" t="str">
        <f t="shared" si="12"/>
        <v>Kieran</v>
      </c>
      <c r="N310" s="25" t="str">
        <f t="shared" si="13"/>
        <v>Myrtie</v>
      </c>
      <c r="O310" t="str">
        <f t="shared" si="14"/>
        <v>Kieran,</v>
      </c>
    </row>
    <row r="311" spans="1:15" x14ac:dyDescent="0.25">
      <c r="A311" s="8">
        <v>310</v>
      </c>
      <c r="B311" s="7" t="s">
        <v>1605</v>
      </c>
      <c r="C311" s="7" t="s">
        <v>795</v>
      </c>
      <c r="D311" s="8" t="s">
        <v>799</v>
      </c>
      <c r="E311" s="7" t="s">
        <v>213</v>
      </c>
      <c r="F311" s="7" t="s">
        <v>1197</v>
      </c>
      <c r="G311" s="9">
        <v>31249</v>
      </c>
      <c r="H311" s="9">
        <v>39001</v>
      </c>
      <c r="I311" s="9"/>
      <c r="J311" s="31">
        <v>84024</v>
      </c>
      <c r="K311" s="8">
        <v>3</v>
      </c>
      <c r="L311" s="28">
        <v>0.08</v>
      </c>
      <c r="M311" s="25" t="str">
        <f t="shared" si="12"/>
        <v>Colter,</v>
      </c>
      <c r="N311" s="25" t="str">
        <f t="shared" si="13"/>
        <v>Cecilia</v>
      </c>
      <c r="O311" t="str">
        <f t="shared" si="14"/>
        <v>Colter,</v>
      </c>
    </row>
    <row r="312" spans="1:15" x14ac:dyDescent="0.25">
      <c r="A312" s="8">
        <v>311</v>
      </c>
      <c r="B312" s="7" t="s">
        <v>1606</v>
      </c>
      <c r="C312" s="7" t="s">
        <v>791</v>
      </c>
      <c r="D312" s="8" t="s">
        <v>799</v>
      </c>
      <c r="E312" s="7" t="s">
        <v>213</v>
      </c>
      <c r="F312" s="7" t="s">
        <v>1197</v>
      </c>
      <c r="G312" s="9">
        <v>28238</v>
      </c>
      <c r="H312" s="9">
        <v>36084</v>
      </c>
      <c r="I312" s="9"/>
      <c r="J312" s="31">
        <v>39852</v>
      </c>
      <c r="K312" s="8">
        <v>4</v>
      </c>
      <c r="L312" s="28">
        <v>0.12</v>
      </c>
      <c r="M312" s="25" t="str">
        <f t="shared" si="12"/>
        <v>Jaylen</v>
      </c>
      <c r="N312" s="25" t="str">
        <f t="shared" si="13"/>
        <v>Olivia</v>
      </c>
      <c r="O312" t="str">
        <f t="shared" si="14"/>
        <v>Jaylen,</v>
      </c>
    </row>
    <row r="313" spans="1:15" x14ac:dyDescent="0.25">
      <c r="A313" s="8">
        <v>312</v>
      </c>
      <c r="B313" s="7" t="s">
        <v>1607</v>
      </c>
      <c r="C313" s="7" t="s">
        <v>793</v>
      </c>
      <c r="D313" s="8" t="s">
        <v>799</v>
      </c>
      <c r="E313" s="7" t="s">
        <v>213</v>
      </c>
      <c r="F313" s="7" t="s">
        <v>1196</v>
      </c>
      <c r="G313" s="9">
        <v>28569</v>
      </c>
      <c r="H313" s="9">
        <v>36444</v>
      </c>
      <c r="I313" s="9"/>
      <c r="J313" s="31">
        <v>80736</v>
      </c>
      <c r="K313" s="8">
        <v>3</v>
      </c>
      <c r="L313" s="28">
        <v>0.08</v>
      </c>
      <c r="M313" s="25" t="str">
        <f t="shared" si="12"/>
        <v>Wilfo</v>
      </c>
      <c r="N313" s="25" t="str">
        <f t="shared" si="13"/>
        <v>Tomas</v>
      </c>
      <c r="O313" t="str">
        <f t="shared" si="14"/>
        <v>Wilford,</v>
      </c>
    </row>
    <row r="314" spans="1:15" x14ac:dyDescent="0.25">
      <c r="A314" s="8">
        <v>313</v>
      </c>
      <c r="B314" s="7" t="s">
        <v>1608</v>
      </c>
      <c r="C314" s="7" t="s">
        <v>796</v>
      </c>
      <c r="D314" s="8" t="s">
        <v>799</v>
      </c>
      <c r="E314" s="7" t="s">
        <v>213</v>
      </c>
      <c r="F314" s="7" t="s">
        <v>1196</v>
      </c>
      <c r="G314" s="9">
        <v>23352</v>
      </c>
      <c r="H314" s="9">
        <v>36455</v>
      </c>
      <c r="I314" s="9">
        <v>38533</v>
      </c>
      <c r="J314" s="31">
        <v>28572</v>
      </c>
      <c r="K314" s="8">
        <v>4</v>
      </c>
      <c r="L314" s="28">
        <v>0.12</v>
      </c>
      <c r="M314" s="25" t="str">
        <f t="shared" si="12"/>
        <v>Angus, A</v>
      </c>
      <c r="N314" s="25" t="str">
        <f t="shared" si="13"/>
        <v>Adolphus</v>
      </c>
      <c r="O314" t="str">
        <f t="shared" si="14"/>
        <v>Angus,</v>
      </c>
    </row>
    <row r="315" spans="1:15" x14ac:dyDescent="0.25">
      <c r="A315" s="8">
        <v>314</v>
      </c>
      <c r="B315" s="7" t="s">
        <v>1609</v>
      </c>
      <c r="C315" s="7" t="s">
        <v>796</v>
      </c>
      <c r="D315" s="8" t="s">
        <v>799</v>
      </c>
      <c r="E315" s="7" t="s">
        <v>213</v>
      </c>
      <c r="F315" s="7" t="s">
        <v>1196</v>
      </c>
      <c r="G315" s="9">
        <v>26018</v>
      </c>
      <c r="H315" s="9">
        <v>37899</v>
      </c>
      <c r="I315" s="9"/>
      <c r="J315" s="31">
        <v>77064</v>
      </c>
      <c r="K315" s="8">
        <v>5</v>
      </c>
      <c r="L315" s="28">
        <v>0.15</v>
      </c>
      <c r="M315" s="25" t="str">
        <f t="shared" si="12"/>
        <v>Carlos</v>
      </c>
      <c r="N315" s="25" t="str">
        <f t="shared" si="13"/>
        <v>Arther</v>
      </c>
      <c r="O315" t="str">
        <f t="shared" si="14"/>
        <v>Carlos,</v>
      </c>
    </row>
    <row r="316" spans="1:15" x14ac:dyDescent="0.25">
      <c r="A316" s="8">
        <v>315</v>
      </c>
      <c r="B316" s="7" t="s">
        <v>1610</v>
      </c>
      <c r="C316" s="7" t="s">
        <v>792</v>
      </c>
      <c r="D316" s="8" t="s">
        <v>799</v>
      </c>
      <c r="E316" s="7" t="s">
        <v>213</v>
      </c>
      <c r="F316" s="7" t="s">
        <v>1196</v>
      </c>
      <c r="G316" s="9">
        <v>27004</v>
      </c>
      <c r="H316" s="9">
        <v>38289</v>
      </c>
      <c r="I316" s="9"/>
      <c r="J316" s="31">
        <v>86196</v>
      </c>
      <c r="K316" s="8">
        <v>3</v>
      </c>
      <c r="L316" s="28">
        <v>0.08</v>
      </c>
      <c r="M316" s="25" t="str">
        <f t="shared" si="12"/>
        <v>Cass</v>
      </c>
      <c r="N316" s="25" t="str">
        <f t="shared" si="13"/>
        <v>Cary</v>
      </c>
      <c r="O316" t="str">
        <f t="shared" si="14"/>
        <v>Cassius,</v>
      </c>
    </row>
    <row r="317" spans="1:15" x14ac:dyDescent="0.25">
      <c r="A317" s="8">
        <v>316</v>
      </c>
      <c r="B317" s="7" t="s">
        <v>1611</v>
      </c>
      <c r="C317" s="7" t="s">
        <v>794</v>
      </c>
      <c r="D317" s="8" t="s">
        <v>799</v>
      </c>
      <c r="E317" s="7" t="s">
        <v>213</v>
      </c>
      <c r="F317" s="7" t="s">
        <v>1196</v>
      </c>
      <c r="G317" s="9">
        <v>27885</v>
      </c>
      <c r="H317" s="9">
        <v>39747</v>
      </c>
      <c r="I317" s="9"/>
      <c r="J317" s="31">
        <v>12686.4</v>
      </c>
      <c r="K317" s="8">
        <v>4</v>
      </c>
      <c r="L317" s="28">
        <v>0.12</v>
      </c>
      <c r="M317" s="25" t="str">
        <f t="shared" si="12"/>
        <v>Hamil</v>
      </c>
      <c r="N317" s="25" t="str">
        <f t="shared" si="13"/>
        <v>Davis</v>
      </c>
      <c r="O317" t="str">
        <f t="shared" si="14"/>
        <v>Hamilton,</v>
      </c>
    </row>
    <row r="318" spans="1:15" x14ac:dyDescent="0.25">
      <c r="A318" s="8">
        <v>317</v>
      </c>
      <c r="B318" s="7" t="s">
        <v>1612</v>
      </c>
      <c r="C318" s="7" t="s">
        <v>792</v>
      </c>
      <c r="D318" s="8" t="s">
        <v>799</v>
      </c>
      <c r="E318" s="7" t="s">
        <v>213</v>
      </c>
      <c r="F318" s="7" t="s">
        <v>1197</v>
      </c>
      <c r="G318" s="9">
        <v>30046</v>
      </c>
      <c r="H318" s="9">
        <v>40470</v>
      </c>
      <c r="I318" s="9"/>
      <c r="J318" s="31">
        <v>45408</v>
      </c>
      <c r="K318" s="8">
        <v>1</v>
      </c>
      <c r="L318" s="28">
        <v>0</v>
      </c>
      <c r="M318" s="25" t="str">
        <f t="shared" si="12"/>
        <v xml:space="preserve">Devyn, </v>
      </c>
      <c r="N318" s="25" t="str">
        <f t="shared" si="13"/>
        <v>Ophelia</v>
      </c>
      <c r="O318" t="str">
        <f t="shared" si="14"/>
        <v>Devyn,</v>
      </c>
    </row>
    <row r="319" spans="1:15" x14ac:dyDescent="0.25">
      <c r="A319" s="8">
        <v>318</v>
      </c>
      <c r="B319" s="7" t="s">
        <v>1613</v>
      </c>
      <c r="C319" s="7" t="s">
        <v>1228</v>
      </c>
      <c r="D319" s="8" t="s">
        <v>799</v>
      </c>
      <c r="E319" s="7" t="s">
        <v>213</v>
      </c>
      <c r="F319" s="7" t="s">
        <v>1197</v>
      </c>
      <c r="G319" s="9">
        <v>27811</v>
      </c>
      <c r="H319" s="9">
        <v>39403</v>
      </c>
      <c r="I319" s="9"/>
      <c r="J319" s="31">
        <v>46728</v>
      </c>
      <c r="K319" s="8">
        <v>2</v>
      </c>
      <c r="L319" s="28">
        <v>0.04</v>
      </c>
      <c r="M319" s="25" t="str">
        <f t="shared" si="12"/>
        <v>Savon,</v>
      </c>
      <c r="N319" s="25" t="str">
        <f t="shared" si="13"/>
        <v>Elnora</v>
      </c>
      <c r="O319" t="str">
        <f t="shared" si="14"/>
        <v>Savon,</v>
      </c>
    </row>
    <row r="320" spans="1:15" x14ac:dyDescent="0.25">
      <c r="A320" s="8">
        <v>319</v>
      </c>
      <c r="B320" s="7" t="s">
        <v>1614</v>
      </c>
      <c r="C320" s="7" t="s">
        <v>1231</v>
      </c>
      <c r="D320" s="8" t="s">
        <v>799</v>
      </c>
      <c r="E320" s="7" t="s">
        <v>213</v>
      </c>
      <c r="F320" s="7" t="s">
        <v>1196</v>
      </c>
      <c r="G320" s="9">
        <v>29917</v>
      </c>
      <c r="H320" s="9">
        <v>39407</v>
      </c>
      <c r="I320" s="9"/>
      <c r="J320" s="31">
        <v>87686.399999999994</v>
      </c>
      <c r="K320" s="8">
        <v>5</v>
      </c>
      <c r="L320" s="28">
        <v>0.15</v>
      </c>
      <c r="M320" s="25" t="str">
        <f t="shared" si="12"/>
        <v>Israe</v>
      </c>
      <c r="N320" s="25" t="str">
        <f t="shared" si="13"/>
        <v>Harve</v>
      </c>
      <c r="O320" t="str">
        <f t="shared" si="14"/>
        <v>Israel,</v>
      </c>
    </row>
    <row r="321" spans="1:15" x14ac:dyDescent="0.25">
      <c r="A321" s="8">
        <v>320</v>
      </c>
      <c r="B321" s="7" t="s">
        <v>1615</v>
      </c>
      <c r="C321" s="7" t="s">
        <v>793</v>
      </c>
      <c r="D321" s="8" t="s">
        <v>799</v>
      </c>
      <c r="E321" s="7" t="s">
        <v>213</v>
      </c>
      <c r="F321" s="7" t="s">
        <v>1197</v>
      </c>
      <c r="G321" s="9">
        <v>28419</v>
      </c>
      <c r="H321" s="9">
        <v>40492</v>
      </c>
      <c r="I321" s="9"/>
      <c r="J321" s="31">
        <v>79212</v>
      </c>
      <c r="K321" s="8">
        <v>2</v>
      </c>
      <c r="L321" s="28">
        <v>0.04</v>
      </c>
      <c r="M321" s="25" t="str">
        <f t="shared" si="12"/>
        <v>Deondr</v>
      </c>
      <c r="N321" s="25" t="str">
        <f t="shared" si="13"/>
        <v>Violet</v>
      </c>
      <c r="O321" t="str">
        <f t="shared" si="14"/>
        <v>Deondre,</v>
      </c>
    </row>
    <row r="322" spans="1:15" x14ac:dyDescent="0.25">
      <c r="A322" s="8">
        <v>321</v>
      </c>
      <c r="B322" s="7" t="s">
        <v>1616</v>
      </c>
      <c r="C322" s="7" t="s">
        <v>1229</v>
      </c>
      <c r="D322" s="8" t="s">
        <v>799</v>
      </c>
      <c r="E322" s="7" t="s">
        <v>213</v>
      </c>
      <c r="F322" s="7" t="s">
        <v>1197</v>
      </c>
      <c r="G322" s="9">
        <v>27003</v>
      </c>
      <c r="H322" s="9">
        <v>36101</v>
      </c>
      <c r="I322" s="9"/>
      <c r="J322" s="31">
        <v>105888</v>
      </c>
      <c r="K322" s="8">
        <v>5</v>
      </c>
      <c r="L322" s="28">
        <v>0.15</v>
      </c>
      <c r="M322" s="25" t="str">
        <f t="shared" si="12"/>
        <v>Darri</v>
      </c>
      <c r="N322" s="25" t="str">
        <f t="shared" si="13"/>
        <v>Adele</v>
      </c>
      <c r="O322" t="str">
        <f t="shared" si="14"/>
        <v>Darrian,</v>
      </c>
    </row>
    <row r="323" spans="1:15" x14ac:dyDescent="0.25">
      <c r="A323" s="8">
        <v>322</v>
      </c>
      <c r="B323" s="7" t="s">
        <v>1617</v>
      </c>
      <c r="C323" s="7" t="s">
        <v>792</v>
      </c>
      <c r="D323" s="8" t="s">
        <v>799</v>
      </c>
      <c r="E323" s="7" t="s">
        <v>213</v>
      </c>
      <c r="F323" s="7" t="s">
        <v>1196</v>
      </c>
      <c r="G323" s="9">
        <v>24630</v>
      </c>
      <c r="H323" s="9">
        <v>36122</v>
      </c>
      <c r="I323" s="9"/>
      <c r="J323" s="31">
        <v>27192</v>
      </c>
      <c r="K323" s="8">
        <v>2</v>
      </c>
      <c r="L323" s="28">
        <v>0.04</v>
      </c>
      <c r="M323" s="25" t="str">
        <f t="shared" ref="M323:M386" si="15">LEFT(B323,(LEN(B323)-FIND(",",B323,1))-1)</f>
        <v>Melvill</v>
      </c>
      <c r="N323" s="25" t="str">
        <f t="shared" ref="N323:N386" si="16">RIGHT(B323,(LEN(B323)-FIND(",",B323,1))-1)</f>
        <v>Leander</v>
      </c>
      <c r="O323" t="str">
        <f t="shared" ref="O323:O386" si="17">MID(B323,1,FIND(",",B323,1))</f>
        <v>Melville,</v>
      </c>
    </row>
    <row r="324" spans="1:15" x14ac:dyDescent="0.25">
      <c r="A324" s="8">
        <v>323</v>
      </c>
      <c r="B324" s="7" t="s">
        <v>1618</v>
      </c>
      <c r="C324" s="7" t="s">
        <v>793</v>
      </c>
      <c r="D324" s="8" t="s">
        <v>799</v>
      </c>
      <c r="E324" s="7" t="s">
        <v>213</v>
      </c>
      <c r="F324" s="7" t="s">
        <v>1197</v>
      </c>
      <c r="G324" s="9">
        <v>26980</v>
      </c>
      <c r="H324" s="9">
        <v>37936</v>
      </c>
      <c r="I324" s="9"/>
      <c r="J324" s="31">
        <v>37104</v>
      </c>
      <c r="K324" s="8">
        <v>5</v>
      </c>
      <c r="L324" s="28">
        <v>0.15</v>
      </c>
      <c r="M324" s="25" t="str">
        <f t="shared" si="15"/>
        <v>Dall</v>
      </c>
      <c r="N324" s="25" t="str">
        <f t="shared" si="16"/>
        <v>Lily</v>
      </c>
      <c r="O324" t="str">
        <f t="shared" si="17"/>
        <v>Dallin,</v>
      </c>
    </row>
    <row r="325" spans="1:15" x14ac:dyDescent="0.25">
      <c r="A325" s="8">
        <v>324</v>
      </c>
      <c r="B325" s="7" t="s">
        <v>1619</v>
      </c>
      <c r="C325" s="7" t="s">
        <v>1229</v>
      </c>
      <c r="D325" s="8" t="s">
        <v>799</v>
      </c>
      <c r="E325" s="7" t="s">
        <v>213</v>
      </c>
      <c r="F325" s="7" t="s">
        <v>1196</v>
      </c>
      <c r="G325" s="9">
        <v>28971</v>
      </c>
      <c r="H325" s="9">
        <v>37943</v>
      </c>
      <c r="I325" s="9"/>
      <c r="J325" s="31">
        <v>90211.199999999997</v>
      </c>
      <c r="K325" s="8">
        <v>3</v>
      </c>
      <c r="L325" s="28">
        <v>0.08</v>
      </c>
      <c r="M325" s="25" t="str">
        <f t="shared" si="15"/>
        <v>Murra</v>
      </c>
      <c r="N325" s="25" t="str">
        <f t="shared" si="16"/>
        <v>Merle</v>
      </c>
      <c r="O325" t="str">
        <f t="shared" si="17"/>
        <v>Murray,</v>
      </c>
    </row>
    <row r="326" spans="1:15" x14ac:dyDescent="0.25">
      <c r="A326" s="8">
        <v>325</v>
      </c>
      <c r="B326" s="7" t="s">
        <v>1620</v>
      </c>
      <c r="C326" s="7" t="s">
        <v>793</v>
      </c>
      <c r="D326" s="8" t="s">
        <v>799</v>
      </c>
      <c r="E326" s="7" t="s">
        <v>213</v>
      </c>
      <c r="F326" s="7" t="s">
        <v>1197</v>
      </c>
      <c r="G326" s="9">
        <v>25832</v>
      </c>
      <c r="H326" s="9">
        <v>38321</v>
      </c>
      <c r="I326" s="9"/>
      <c r="J326" s="31">
        <v>45576</v>
      </c>
      <c r="K326" s="8">
        <v>4</v>
      </c>
      <c r="L326" s="28">
        <v>0.12</v>
      </c>
      <c r="M326" s="25" t="str">
        <f t="shared" si="15"/>
        <v xml:space="preserve">Jordy, </v>
      </c>
      <c r="N326" s="25" t="str">
        <f t="shared" si="16"/>
        <v>Loretta</v>
      </c>
      <c r="O326" t="str">
        <f t="shared" si="17"/>
        <v>Jordy,</v>
      </c>
    </row>
    <row r="327" spans="1:15" x14ac:dyDescent="0.25">
      <c r="A327" s="8">
        <v>326</v>
      </c>
      <c r="B327" s="7" t="s">
        <v>1621</v>
      </c>
      <c r="C327" s="7" t="s">
        <v>1231</v>
      </c>
      <c r="D327" s="8" t="s">
        <v>799</v>
      </c>
      <c r="E327" s="7" t="s">
        <v>213</v>
      </c>
      <c r="F327" s="7" t="s">
        <v>1197</v>
      </c>
      <c r="G327" s="9">
        <v>25830</v>
      </c>
      <c r="H327" s="9">
        <v>38321</v>
      </c>
      <c r="I327" s="9"/>
      <c r="J327" s="31">
        <v>84912</v>
      </c>
      <c r="K327" s="8">
        <v>1</v>
      </c>
      <c r="L327" s="28">
        <v>0</v>
      </c>
      <c r="M327" s="25" t="str">
        <f t="shared" si="15"/>
        <v>Mikal</v>
      </c>
      <c r="N327" s="25" t="str">
        <f t="shared" si="16"/>
        <v>Madge</v>
      </c>
      <c r="O327" t="str">
        <f t="shared" si="17"/>
        <v>Mikal,</v>
      </c>
    </row>
    <row r="328" spans="1:15" x14ac:dyDescent="0.25">
      <c r="A328" s="8">
        <v>327</v>
      </c>
      <c r="B328" s="7" t="s">
        <v>1622</v>
      </c>
      <c r="C328" s="7" t="s">
        <v>796</v>
      </c>
      <c r="D328" s="8" t="s">
        <v>799</v>
      </c>
      <c r="E328" s="7" t="s">
        <v>213</v>
      </c>
      <c r="F328" s="7" t="s">
        <v>1197</v>
      </c>
      <c r="G328" s="9">
        <v>30274</v>
      </c>
      <c r="H328" s="9">
        <v>39760</v>
      </c>
      <c r="I328" s="9"/>
      <c r="J328" s="31">
        <v>73272</v>
      </c>
      <c r="K328" s="8">
        <v>5</v>
      </c>
      <c r="L328" s="28">
        <v>0.15</v>
      </c>
      <c r="M328" s="25" t="str">
        <f t="shared" si="15"/>
        <v>Adoni</v>
      </c>
      <c r="N328" s="25" t="str">
        <f t="shared" si="16"/>
        <v>Polly</v>
      </c>
      <c r="O328" t="str">
        <f t="shared" si="17"/>
        <v>Adonis,</v>
      </c>
    </row>
    <row r="329" spans="1:15" x14ac:dyDescent="0.25">
      <c r="A329" s="8">
        <v>328</v>
      </c>
      <c r="B329" s="7" t="s">
        <v>1623</v>
      </c>
      <c r="C329" s="7" t="s">
        <v>792</v>
      </c>
      <c r="D329" s="8" t="s">
        <v>799</v>
      </c>
      <c r="E329" s="7" t="s">
        <v>213</v>
      </c>
      <c r="F329" s="7" t="s">
        <v>1196</v>
      </c>
      <c r="G329" s="9">
        <v>32278</v>
      </c>
      <c r="H329" s="9">
        <v>39390</v>
      </c>
      <c r="I329" s="9"/>
      <c r="J329" s="31">
        <v>85788</v>
      </c>
      <c r="K329" s="8">
        <v>5</v>
      </c>
      <c r="L329" s="28">
        <v>0.15</v>
      </c>
      <c r="M329" s="25" t="str">
        <f t="shared" si="15"/>
        <v>Sterling</v>
      </c>
      <c r="N329" s="25" t="str">
        <f t="shared" si="16"/>
        <v>Pleasant</v>
      </c>
      <c r="O329" t="str">
        <f t="shared" si="17"/>
        <v>Sterling,</v>
      </c>
    </row>
    <row r="330" spans="1:15" x14ac:dyDescent="0.25">
      <c r="A330" s="8">
        <v>329</v>
      </c>
      <c r="B330" s="7" t="s">
        <v>1624</v>
      </c>
      <c r="C330" s="7" t="s">
        <v>792</v>
      </c>
      <c r="D330" s="8" t="s">
        <v>799</v>
      </c>
      <c r="E330" s="7" t="s">
        <v>213</v>
      </c>
      <c r="F330" s="7" t="s">
        <v>1197</v>
      </c>
      <c r="G330" s="9">
        <v>28475</v>
      </c>
      <c r="H330" s="9">
        <v>39785</v>
      </c>
      <c r="I330" s="9"/>
      <c r="J330" s="31">
        <v>96828</v>
      </c>
      <c r="K330" s="8">
        <v>3</v>
      </c>
      <c r="L330" s="28">
        <v>0.08</v>
      </c>
      <c r="M330" s="25" t="str">
        <f t="shared" si="15"/>
        <v>Kelton,</v>
      </c>
      <c r="N330" s="25" t="str">
        <f t="shared" si="16"/>
        <v>Eugenia</v>
      </c>
      <c r="O330" t="str">
        <f t="shared" si="17"/>
        <v>Kelton,</v>
      </c>
    </row>
    <row r="331" spans="1:15" x14ac:dyDescent="0.25">
      <c r="A331" s="8">
        <v>330</v>
      </c>
      <c r="B331" s="7" t="s">
        <v>1625</v>
      </c>
      <c r="C331" s="7" t="s">
        <v>1231</v>
      </c>
      <c r="D331" s="8" t="s">
        <v>799</v>
      </c>
      <c r="E331" s="7" t="s">
        <v>213</v>
      </c>
      <c r="F331" s="7" t="s">
        <v>1197</v>
      </c>
      <c r="G331" s="9">
        <v>29662</v>
      </c>
      <c r="H331" s="9">
        <v>36503</v>
      </c>
      <c r="I331" s="9"/>
      <c r="J331" s="31">
        <v>49938</v>
      </c>
      <c r="K331" s="8">
        <v>1</v>
      </c>
      <c r="L331" s="28">
        <v>0</v>
      </c>
      <c r="M331" s="25" t="str">
        <f t="shared" si="15"/>
        <v>Shaqua</v>
      </c>
      <c r="N331" s="25" t="str">
        <f t="shared" si="16"/>
        <v>Lucile</v>
      </c>
      <c r="O331" t="str">
        <f t="shared" si="17"/>
        <v>Shaquan,</v>
      </c>
    </row>
    <row r="332" spans="1:15" x14ac:dyDescent="0.25">
      <c r="A332" s="8">
        <v>331</v>
      </c>
      <c r="B332" s="7" t="s">
        <v>1626</v>
      </c>
      <c r="C332" s="7" t="s">
        <v>792</v>
      </c>
      <c r="D332" s="8" t="s">
        <v>799</v>
      </c>
      <c r="E332" s="7" t="s">
        <v>213</v>
      </c>
      <c r="F332" s="7" t="s">
        <v>1196</v>
      </c>
      <c r="G332" s="9">
        <v>27397</v>
      </c>
      <c r="H332" s="9">
        <v>37229</v>
      </c>
      <c r="I332" s="9"/>
      <c r="J332" s="31">
        <v>30372</v>
      </c>
      <c r="K332" s="8">
        <v>4</v>
      </c>
      <c r="L332" s="28">
        <v>0.12</v>
      </c>
      <c r="M332" s="25" t="str">
        <f t="shared" si="15"/>
        <v xml:space="preserve">Axel, </v>
      </c>
      <c r="N332" s="25" t="str">
        <f t="shared" si="16"/>
        <v>Steven</v>
      </c>
      <c r="O332" t="str">
        <f t="shared" si="17"/>
        <v>Axel,</v>
      </c>
    </row>
    <row r="333" spans="1:15" x14ac:dyDescent="0.25">
      <c r="A333" s="8">
        <v>332</v>
      </c>
      <c r="B333" s="7" t="s">
        <v>1627</v>
      </c>
      <c r="C333" s="7" t="s">
        <v>1230</v>
      </c>
      <c r="D333" s="8" t="s">
        <v>799</v>
      </c>
      <c r="E333" s="7" t="s">
        <v>213</v>
      </c>
      <c r="F333" s="7" t="s">
        <v>1196</v>
      </c>
      <c r="G333" s="9">
        <v>25782</v>
      </c>
      <c r="H333" s="9">
        <v>37620</v>
      </c>
      <c r="I333" s="9"/>
      <c r="J333" s="31">
        <v>29352</v>
      </c>
      <c r="K333" s="8">
        <v>1</v>
      </c>
      <c r="L333" s="28">
        <v>0</v>
      </c>
      <c r="M333" s="25" t="str">
        <f t="shared" si="15"/>
        <v>Brya</v>
      </c>
      <c r="N333" s="25" t="str">
        <f t="shared" si="16"/>
        <v>Boyd</v>
      </c>
      <c r="O333" t="str">
        <f t="shared" si="17"/>
        <v>Bryant,</v>
      </c>
    </row>
    <row r="334" spans="1:15" x14ac:dyDescent="0.25">
      <c r="A334" s="8">
        <v>333</v>
      </c>
      <c r="B334" s="7" t="s">
        <v>1628</v>
      </c>
      <c r="C334" s="7" t="s">
        <v>793</v>
      </c>
      <c r="D334" s="8" t="s">
        <v>799</v>
      </c>
      <c r="E334" s="7" t="s">
        <v>213</v>
      </c>
      <c r="F334" s="7" t="s">
        <v>1197</v>
      </c>
      <c r="G334" s="9">
        <v>27044</v>
      </c>
      <c r="H334" s="9">
        <v>40175</v>
      </c>
      <c r="I334" s="9"/>
      <c r="J334" s="31">
        <v>41628</v>
      </c>
      <c r="K334" s="8">
        <v>2</v>
      </c>
      <c r="L334" s="28">
        <v>0.04</v>
      </c>
      <c r="M334" s="25" t="str">
        <f t="shared" si="15"/>
        <v>Devaugh</v>
      </c>
      <c r="N334" s="25" t="str">
        <f t="shared" si="16"/>
        <v>Mabelle</v>
      </c>
      <c r="O334" t="str">
        <f t="shared" si="17"/>
        <v>Devaughn,</v>
      </c>
    </row>
    <row r="335" spans="1:15" x14ac:dyDescent="0.25">
      <c r="A335" s="8">
        <v>334</v>
      </c>
      <c r="B335" s="7" t="s">
        <v>1629</v>
      </c>
      <c r="C335" s="7" t="s">
        <v>796</v>
      </c>
      <c r="D335" s="8" t="s">
        <v>805</v>
      </c>
      <c r="E335" s="8" t="s">
        <v>805</v>
      </c>
      <c r="F335" s="7" t="s">
        <v>1196</v>
      </c>
      <c r="G335" s="13">
        <v>27590</v>
      </c>
      <c r="H335" s="13">
        <v>40292</v>
      </c>
      <c r="I335" s="9"/>
      <c r="J335" s="31">
        <v>74268</v>
      </c>
      <c r="K335" s="8">
        <v>2</v>
      </c>
      <c r="L335" s="28">
        <v>0.04</v>
      </c>
      <c r="M335" s="25" t="str">
        <f t="shared" si="15"/>
        <v xml:space="preserve">Erwin, </v>
      </c>
      <c r="N335" s="25" t="str">
        <f t="shared" si="16"/>
        <v>Clement</v>
      </c>
      <c r="O335" t="str">
        <f t="shared" si="17"/>
        <v>Erwin,</v>
      </c>
    </row>
    <row r="336" spans="1:15" x14ac:dyDescent="0.25">
      <c r="A336" s="8">
        <v>335</v>
      </c>
      <c r="B336" s="7" t="s">
        <v>1630</v>
      </c>
      <c r="C336" s="7" t="s">
        <v>796</v>
      </c>
      <c r="D336" s="8" t="s">
        <v>805</v>
      </c>
      <c r="E336" s="8" t="s">
        <v>805</v>
      </c>
      <c r="F336" s="7" t="s">
        <v>1196</v>
      </c>
      <c r="G336" s="9">
        <v>30334</v>
      </c>
      <c r="H336" s="9">
        <v>37407</v>
      </c>
      <c r="I336" s="9">
        <v>37620</v>
      </c>
      <c r="J336" s="31">
        <v>70968</v>
      </c>
      <c r="K336" s="8">
        <v>5</v>
      </c>
      <c r="L336" s="28">
        <v>0.15</v>
      </c>
      <c r="M336" s="25" t="str">
        <f t="shared" si="15"/>
        <v>Foster,</v>
      </c>
      <c r="N336" s="25" t="str">
        <f t="shared" si="16"/>
        <v>Ezekiel</v>
      </c>
      <c r="O336" t="str">
        <f t="shared" si="17"/>
        <v>Foster,</v>
      </c>
    </row>
    <row r="337" spans="1:15" x14ac:dyDescent="0.25">
      <c r="A337" s="8">
        <v>336</v>
      </c>
      <c r="B337" s="7" t="s">
        <v>1631</v>
      </c>
      <c r="C337" s="7" t="s">
        <v>796</v>
      </c>
      <c r="D337" s="8" t="s">
        <v>805</v>
      </c>
      <c r="E337" s="8" t="s">
        <v>805</v>
      </c>
      <c r="F337" s="7" t="s">
        <v>1196</v>
      </c>
      <c r="G337" s="13">
        <v>32391</v>
      </c>
      <c r="H337" s="13">
        <v>40313</v>
      </c>
      <c r="I337" s="9"/>
      <c r="J337" s="31">
        <v>32700</v>
      </c>
      <c r="K337" s="8">
        <v>5</v>
      </c>
      <c r="L337" s="28">
        <v>0.15</v>
      </c>
      <c r="M337" s="25" t="str">
        <f t="shared" si="15"/>
        <v>Geo, Fr</v>
      </c>
      <c r="N337" s="25" t="str">
        <f t="shared" si="16"/>
        <v>Frances</v>
      </c>
      <c r="O337" t="str">
        <f t="shared" si="17"/>
        <v>Geo,</v>
      </c>
    </row>
    <row r="338" spans="1:15" x14ac:dyDescent="0.25">
      <c r="A338" s="8">
        <v>337</v>
      </c>
      <c r="B338" s="7" t="s">
        <v>1632</v>
      </c>
      <c r="C338" s="7" t="s">
        <v>796</v>
      </c>
      <c r="D338" s="8" t="s">
        <v>805</v>
      </c>
      <c r="E338" s="8" t="s">
        <v>805</v>
      </c>
      <c r="F338" s="7" t="s">
        <v>1197</v>
      </c>
      <c r="G338" s="9">
        <v>31389</v>
      </c>
      <c r="H338" s="9">
        <v>41137</v>
      </c>
      <c r="I338" s="9"/>
      <c r="J338" s="31">
        <v>46992</v>
      </c>
      <c r="K338" s="8">
        <v>3</v>
      </c>
      <c r="L338" s="28">
        <v>0.08</v>
      </c>
      <c r="M338" s="25" t="str">
        <f t="shared" si="15"/>
        <v>Darrien</v>
      </c>
      <c r="N338" s="25" t="str">
        <f t="shared" si="16"/>
        <v>Rosalie</v>
      </c>
      <c r="O338" t="str">
        <f t="shared" si="17"/>
        <v>Darrien,</v>
      </c>
    </row>
    <row r="339" spans="1:15" x14ac:dyDescent="0.25">
      <c r="A339" s="8">
        <v>338</v>
      </c>
      <c r="B339" s="7" t="s">
        <v>1633</v>
      </c>
      <c r="C339" s="7" t="s">
        <v>796</v>
      </c>
      <c r="D339" s="8" t="s">
        <v>805</v>
      </c>
      <c r="E339" s="8" t="s">
        <v>805</v>
      </c>
      <c r="F339" s="7" t="s">
        <v>1196</v>
      </c>
      <c r="G339" s="9">
        <v>22552</v>
      </c>
      <c r="H339" s="9">
        <v>36765</v>
      </c>
      <c r="I339" s="9"/>
      <c r="J339" s="31">
        <v>89400</v>
      </c>
      <c r="K339" s="8">
        <v>4</v>
      </c>
      <c r="L339" s="28">
        <v>0.12</v>
      </c>
      <c r="M339" s="25" t="str">
        <f t="shared" si="15"/>
        <v xml:space="preserve">Issac, </v>
      </c>
      <c r="N339" s="25" t="str">
        <f t="shared" si="16"/>
        <v>Houston</v>
      </c>
      <c r="O339" t="str">
        <f t="shared" si="17"/>
        <v>Issac,</v>
      </c>
    </row>
    <row r="340" spans="1:15" x14ac:dyDescent="0.25">
      <c r="A340" s="8">
        <v>339</v>
      </c>
      <c r="B340" s="7" t="s">
        <v>1634</v>
      </c>
      <c r="C340" s="7" t="s">
        <v>796</v>
      </c>
      <c r="D340" s="8" t="s">
        <v>805</v>
      </c>
      <c r="E340" s="8" t="s">
        <v>805</v>
      </c>
      <c r="F340" s="7" t="s">
        <v>1196</v>
      </c>
      <c r="G340" s="9">
        <v>30383</v>
      </c>
      <c r="H340" s="9">
        <v>37936</v>
      </c>
      <c r="I340" s="9"/>
      <c r="J340" s="31">
        <v>64644</v>
      </c>
      <c r="K340" s="8">
        <v>2</v>
      </c>
      <c r="L340" s="28">
        <v>0.04</v>
      </c>
      <c r="M340" s="25" t="str">
        <f t="shared" si="15"/>
        <v>Larki</v>
      </c>
      <c r="N340" s="25" t="str">
        <f t="shared" si="16"/>
        <v>Jules</v>
      </c>
      <c r="O340" t="str">
        <f t="shared" si="17"/>
        <v>Larkin,</v>
      </c>
    </row>
    <row r="341" spans="1:15" x14ac:dyDescent="0.25">
      <c r="A341" s="8">
        <v>340</v>
      </c>
      <c r="B341" s="7" t="s">
        <v>1635</v>
      </c>
      <c r="C341" s="7" t="s">
        <v>796</v>
      </c>
      <c r="D341" s="8" t="s">
        <v>805</v>
      </c>
      <c r="E341" s="8" t="s">
        <v>805</v>
      </c>
      <c r="F341" s="7" t="s">
        <v>1196</v>
      </c>
      <c r="G341" s="9">
        <v>30540</v>
      </c>
      <c r="H341" s="9">
        <v>39038</v>
      </c>
      <c r="I341" s="9"/>
      <c r="J341" s="31">
        <v>85680</v>
      </c>
      <c r="K341" s="8">
        <v>4</v>
      </c>
      <c r="L341" s="28">
        <v>0.12</v>
      </c>
      <c r="M341" s="25" t="str">
        <f t="shared" si="15"/>
        <v>Mor</v>
      </c>
      <c r="N341" s="25" t="str">
        <f t="shared" si="16"/>
        <v>Mat</v>
      </c>
      <c r="O341" t="str">
        <f t="shared" si="17"/>
        <v>Morton,</v>
      </c>
    </row>
    <row r="342" spans="1:15" x14ac:dyDescent="0.25">
      <c r="A342" s="8">
        <v>341</v>
      </c>
      <c r="B342" s="7" t="s">
        <v>1636</v>
      </c>
      <c r="C342" s="7" t="s">
        <v>1231</v>
      </c>
      <c r="D342" s="8" t="s">
        <v>804</v>
      </c>
      <c r="E342" s="7" t="s">
        <v>802</v>
      </c>
      <c r="F342" s="7" t="s">
        <v>1196</v>
      </c>
      <c r="G342" s="9">
        <v>26449</v>
      </c>
      <c r="H342" s="9">
        <v>40552</v>
      </c>
      <c r="I342" s="9"/>
      <c r="J342" s="31">
        <v>75288</v>
      </c>
      <c r="K342" s="8">
        <v>4</v>
      </c>
      <c r="L342" s="28">
        <v>0.12</v>
      </c>
      <c r="M342" s="25" t="str">
        <f t="shared" si="15"/>
        <v>Pierce,</v>
      </c>
      <c r="N342" s="25" t="str">
        <f t="shared" si="16"/>
        <v>Orlando</v>
      </c>
      <c r="O342" t="str">
        <f t="shared" si="17"/>
        <v>Pierce,</v>
      </c>
    </row>
    <row r="343" spans="1:15" x14ac:dyDescent="0.25">
      <c r="A343" s="8">
        <v>342</v>
      </c>
      <c r="B343" s="7" t="s">
        <v>1637</v>
      </c>
      <c r="C343" s="7" t="s">
        <v>1228</v>
      </c>
      <c r="D343" s="8" t="s">
        <v>804</v>
      </c>
      <c r="E343" s="7" t="s">
        <v>802</v>
      </c>
      <c r="F343" s="7" t="s">
        <v>1196</v>
      </c>
      <c r="G343" s="9">
        <v>26636</v>
      </c>
      <c r="H343" s="9">
        <v>40911</v>
      </c>
      <c r="I343" s="9"/>
      <c r="J343" s="31">
        <v>104544</v>
      </c>
      <c r="K343" s="8">
        <v>3</v>
      </c>
      <c r="L343" s="28">
        <v>0.08</v>
      </c>
      <c r="M343" s="25" t="str">
        <f t="shared" si="15"/>
        <v>Rollie</v>
      </c>
      <c r="N343" s="25" t="str">
        <f t="shared" si="16"/>
        <v>Prince</v>
      </c>
      <c r="O343" t="str">
        <f t="shared" si="17"/>
        <v>Rollie,</v>
      </c>
    </row>
    <row r="344" spans="1:15" x14ac:dyDescent="0.25">
      <c r="A344" s="8">
        <v>343</v>
      </c>
      <c r="B344" s="7" t="s">
        <v>1638</v>
      </c>
      <c r="C344" s="7" t="s">
        <v>794</v>
      </c>
      <c r="D344" s="8" t="s">
        <v>804</v>
      </c>
      <c r="E344" s="7" t="s">
        <v>802</v>
      </c>
      <c r="F344" s="7" t="s">
        <v>1196</v>
      </c>
      <c r="G344" s="9">
        <v>26136</v>
      </c>
      <c r="H344" s="9">
        <v>39457</v>
      </c>
      <c r="I344" s="9"/>
      <c r="J344" s="31">
        <v>37506</v>
      </c>
      <c r="K344" s="8">
        <v>5</v>
      </c>
      <c r="L344" s="28">
        <v>0.15</v>
      </c>
      <c r="M344" s="25" t="str">
        <f t="shared" si="15"/>
        <v>Sim, R</v>
      </c>
      <c r="N344" s="25" t="str">
        <f t="shared" si="16"/>
        <v>Rollin</v>
      </c>
      <c r="O344" t="str">
        <f t="shared" si="17"/>
        <v>Sim,</v>
      </c>
    </row>
    <row r="345" spans="1:15" x14ac:dyDescent="0.25">
      <c r="A345" s="8">
        <v>344</v>
      </c>
      <c r="B345" s="7" t="s">
        <v>1639</v>
      </c>
      <c r="C345" s="7" t="s">
        <v>1230</v>
      </c>
      <c r="D345" s="8" t="s">
        <v>804</v>
      </c>
      <c r="E345" s="7" t="s">
        <v>802</v>
      </c>
      <c r="F345" s="7" t="s">
        <v>1196</v>
      </c>
      <c r="G345" s="9">
        <v>30917</v>
      </c>
      <c r="H345" s="9">
        <v>39098</v>
      </c>
      <c r="I345" s="9"/>
      <c r="J345" s="31">
        <v>57246</v>
      </c>
      <c r="K345" s="8">
        <v>5</v>
      </c>
      <c r="L345" s="28">
        <v>0.15</v>
      </c>
      <c r="M345" s="25" t="str">
        <f t="shared" si="15"/>
        <v>Wilbur</v>
      </c>
      <c r="N345" s="25" t="str">
        <f t="shared" si="16"/>
        <v>Stuart</v>
      </c>
      <c r="O345" t="str">
        <f t="shared" si="17"/>
        <v>Wilburn,</v>
      </c>
    </row>
    <row r="346" spans="1:15" x14ac:dyDescent="0.25">
      <c r="A346" s="8">
        <v>345</v>
      </c>
      <c r="B346" s="7" t="s">
        <v>1640</v>
      </c>
      <c r="C346" s="7" t="s">
        <v>792</v>
      </c>
      <c r="D346" s="8" t="s">
        <v>804</v>
      </c>
      <c r="E346" s="7" t="s">
        <v>802</v>
      </c>
      <c r="F346" s="7" t="s">
        <v>1197</v>
      </c>
      <c r="G346" s="9">
        <v>27484</v>
      </c>
      <c r="H346" s="9">
        <v>40209</v>
      </c>
      <c r="I346" s="9"/>
      <c r="J346" s="31">
        <v>54312</v>
      </c>
      <c r="K346" s="8">
        <v>4</v>
      </c>
      <c r="L346" s="28">
        <v>0.12</v>
      </c>
      <c r="M346" s="25" t="str">
        <f t="shared" si="15"/>
        <v>Austyn</v>
      </c>
      <c r="N346" s="25" t="str">
        <f t="shared" si="16"/>
        <v>Kittie</v>
      </c>
      <c r="O346" t="str">
        <f t="shared" si="17"/>
        <v>Austyn,</v>
      </c>
    </row>
    <row r="347" spans="1:15" x14ac:dyDescent="0.25">
      <c r="A347" s="8">
        <v>346</v>
      </c>
      <c r="B347" s="7" t="s">
        <v>1641</v>
      </c>
      <c r="C347" s="7" t="s">
        <v>1228</v>
      </c>
      <c r="D347" s="8" t="s">
        <v>804</v>
      </c>
      <c r="E347" s="7" t="s">
        <v>802</v>
      </c>
      <c r="F347" s="7" t="s">
        <v>1196</v>
      </c>
      <c r="G347" s="9">
        <v>25341</v>
      </c>
      <c r="H347" s="9">
        <v>36192</v>
      </c>
      <c r="I347" s="9"/>
      <c r="J347" s="31">
        <v>57144</v>
      </c>
      <c r="K347" s="8">
        <v>5</v>
      </c>
      <c r="L347" s="28">
        <v>0.15</v>
      </c>
      <c r="M347" s="25" t="str">
        <f t="shared" si="15"/>
        <v>Casper,</v>
      </c>
      <c r="N347" s="25" t="str">
        <f t="shared" si="16"/>
        <v>Bennett</v>
      </c>
      <c r="O347" t="str">
        <f t="shared" si="17"/>
        <v>Casper,</v>
      </c>
    </row>
    <row r="348" spans="1:15" x14ac:dyDescent="0.25">
      <c r="A348" s="8">
        <v>347</v>
      </c>
      <c r="B348" s="7" t="s">
        <v>1642</v>
      </c>
      <c r="C348" s="7" t="s">
        <v>792</v>
      </c>
      <c r="D348" s="8" t="s">
        <v>804</v>
      </c>
      <c r="E348" s="7" t="s">
        <v>802</v>
      </c>
      <c r="F348" s="7" t="s">
        <v>1197</v>
      </c>
      <c r="G348" s="9">
        <v>28370</v>
      </c>
      <c r="H348" s="9">
        <v>36199</v>
      </c>
      <c r="I348" s="9"/>
      <c r="J348" s="31">
        <v>37524</v>
      </c>
      <c r="K348" s="8">
        <v>5</v>
      </c>
      <c r="L348" s="28">
        <v>0.15</v>
      </c>
      <c r="M348" s="25" t="str">
        <f t="shared" si="15"/>
        <v>Kade</v>
      </c>
      <c r="N348" s="25" t="str">
        <f t="shared" si="16"/>
        <v>Meta</v>
      </c>
      <c r="O348" t="str">
        <f t="shared" si="17"/>
        <v>Kaden,</v>
      </c>
    </row>
    <row r="349" spans="1:15" x14ac:dyDescent="0.25">
      <c r="A349" s="8">
        <v>348</v>
      </c>
      <c r="B349" s="7" t="s">
        <v>1643</v>
      </c>
      <c r="C349" s="7" t="s">
        <v>1230</v>
      </c>
      <c r="D349" s="8" t="s">
        <v>804</v>
      </c>
      <c r="E349" s="7" t="s">
        <v>802</v>
      </c>
      <c r="F349" s="7" t="s">
        <v>1197</v>
      </c>
      <c r="G349" s="9">
        <v>24137</v>
      </c>
      <c r="H349" s="9">
        <v>36940</v>
      </c>
      <c r="I349" s="9"/>
      <c r="J349" s="31">
        <v>58788</v>
      </c>
      <c r="K349" s="8">
        <v>5</v>
      </c>
      <c r="L349" s="28">
        <v>0.15</v>
      </c>
      <c r="M349" s="25" t="str">
        <f t="shared" si="15"/>
        <v>Darri</v>
      </c>
      <c r="N349" s="25" t="str">
        <f t="shared" si="16"/>
        <v>Angie</v>
      </c>
      <c r="O349" t="str">
        <f t="shared" si="17"/>
        <v>Darrion,</v>
      </c>
    </row>
    <row r="350" spans="1:15" x14ac:dyDescent="0.25">
      <c r="A350" s="8">
        <v>349</v>
      </c>
      <c r="B350" s="7" t="s">
        <v>1644</v>
      </c>
      <c r="C350" s="7" t="s">
        <v>791</v>
      </c>
      <c r="D350" s="8" t="s">
        <v>804</v>
      </c>
      <c r="E350" s="7" t="s">
        <v>802</v>
      </c>
      <c r="F350" s="7" t="s">
        <v>1196</v>
      </c>
      <c r="G350" s="9">
        <v>28807</v>
      </c>
      <c r="H350" s="9">
        <v>39871</v>
      </c>
      <c r="I350" s="9"/>
      <c r="J350" s="31">
        <v>46290</v>
      </c>
      <c r="K350" s="8">
        <v>2</v>
      </c>
      <c r="L350" s="28">
        <v>0.04</v>
      </c>
      <c r="M350" s="25" t="str">
        <f t="shared" si="15"/>
        <v xml:space="preserve">Dell, </v>
      </c>
      <c r="N350" s="25" t="str">
        <f t="shared" si="16"/>
        <v>Christ</v>
      </c>
      <c r="O350" t="str">
        <f t="shared" si="17"/>
        <v>Dell,</v>
      </c>
    </row>
    <row r="351" spans="1:15" x14ac:dyDescent="0.25">
      <c r="A351" s="8">
        <v>350</v>
      </c>
      <c r="B351" s="7" t="s">
        <v>1645</v>
      </c>
      <c r="C351" s="7" t="s">
        <v>796</v>
      </c>
      <c r="D351" s="8" t="s">
        <v>804</v>
      </c>
      <c r="E351" s="7" t="s">
        <v>802</v>
      </c>
      <c r="F351" s="7" t="s">
        <v>1196</v>
      </c>
      <c r="G351" s="9">
        <v>27607</v>
      </c>
      <c r="H351" s="9">
        <v>40610</v>
      </c>
      <c r="I351" s="9"/>
      <c r="J351" s="31">
        <v>44212.800000000003</v>
      </c>
      <c r="K351" s="8">
        <v>4</v>
      </c>
      <c r="L351" s="28">
        <v>0.12</v>
      </c>
      <c r="M351" s="25" t="str">
        <f t="shared" si="15"/>
        <v>Daquan,</v>
      </c>
      <c r="N351" s="25" t="str">
        <f t="shared" si="16"/>
        <v>Jasmine</v>
      </c>
      <c r="O351" t="str">
        <f t="shared" si="17"/>
        <v>Daquan,</v>
      </c>
    </row>
    <row r="352" spans="1:15" x14ac:dyDescent="0.25">
      <c r="A352" s="8">
        <v>351</v>
      </c>
      <c r="B352" s="7" t="s">
        <v>1646</v>
      </c>
      <c r="C352" s="7" t="s">
        <v>794</v>
      </c>
      <c r="D352" s="8" t="s">
        <v>804</v>
      </c>
      <c r="E352" s="7" t="s">
        <v>803</v>
      </c>
      <c r="F352" s="7" t="s">
        <v>1196</v>
      </c>
      <c r="G352" s="9">
        <v>27440</v>
      </c>
      <c r="H352" s="9">
        <v>40624</v>
      </c>
      <c r="I352" s="9"/>
      <c r="J352" s="31">
        <v>15708</v>
      </c>
      <c r="K352" s="8">
        <v>4</v>
      </c>
      <c r="L352" s="28">
        <v>0.12</v>
      </c>
      <c r="M352" s="25" t="str">
        <f t="shared" si="15"/>
        <v>Rake</v>
      </c>
      <c r="N352" s="25" t="str">
        <f t="shared" si="16"/>
        <v>Niko</v>
      </c>
      <c r="O352" t="str">
        <f t="shared" si="17"/>
        <v>Rakeem,</v>
      </c>
    </row>
    <row r="353" spans="1:15" x14ac:dyDescent="0.25">
      <c r="A353" s="8">
        <v>352</v>
      </c>
      <c r="B353" s="7" t="s">
        <v>1647</v>
      </c>
      <c r="C353" s="7" t="s">
        <v>1231</v>
      </c>
      <c r="D353" s="8" t="s">
        <v>804</v>
      </c>
      <c r="E353" s="7" t="s">
        <v>803</v>
      </c>
      <c r="F353" s="7" t="s">
        <v>1196</v>
      </c>
      <c r="G353" s="9">
        <v>30112</v>
      </c>
      <c r="H353" s="9">
        <v>39147</v>
      </c>
      <c r="I353" s="9"/>
      <c r="J353" s="31">
        <v>54216</v>
      </c>
      <c r="K353" s="8">
        <v>5</v>
      </c>
      <c r="L353" s="28">
        <v>0.15</v>
      </c>
      <c r="M353" s="25" t="str">
        <f t="shared" si="15"/>
        <v>Diont</v>
      </c>
      <c r="N353" s="25" t="str">
        <f t="shared" si="16"/>
        <v>Nikko</v>
      </c>
      <c r="O353" t="str">
        <f t="shared" si="17"/>
        <v>Dionte,</v>
      </c>
    </row>
    <row r="354" spans="1:15" x14ac:dyDescent="0.25">
      <c r="A354" s="8">
        <v>353</v>
      </c>
      <c r="B354" s="7" t="s">
        <v>1648</v>
      </c>
      <c r="C354" s="7" t="s">
        <v>793</v>
      </c>
      <c r="D354" s="8" t="s">
        <v>804</v>
      </c>
      <c r="E354" s="7" t="s">
        <v>803</v>
      </c>
      <c r="F354" s="7" t="s">
        <v>1197</v>
      </c>
      <c r="G354" s="9">
        <v>30027</v>
      </c>
      <c r="H354" s="9">
        <v>39167</v>
      </c>
      <c r="I354" s="9"/>
      <c r="J354" s="31">
        <v>34800</v>
      </c>
      <c r="K354" s="8">
        <v>5</v>
      </c>
      <c r="L354" s="28">
        <v>0.15</v>
      </c>
      <c r="M354" s="25" t="str">
        <f t="shared" si="15"/>
        <v>Fredy, Ge</v>
      </c>
      <c r="N354" s="25" t="str">
        <f t="shared" si="16"/>
        <v>Georgiana</v>
      </c>
      <c r="O354" t="str">
        <f t="shared" si="17"/>
        <v>Fredy,</v>
      </c>
    </row>
    <row r="355" spans="1:15" x14ac:dyDescent="0.25">
      <c r="A355" s="8">
        <v>354</v>
      </c>
      <c r="B355" s="7" t="s">
        <v>1649</v>
      </c>
      <c r="C355" s="7" t="s">
        <v>1230</v>
      </c>
      <c r="D355" s="8" t="s">
        <v>804</v>
      </c>
      <c r="E355" s="7" t="s">
        <v>803</v>
      </c>
      <c r="F355" s="7" t="s">
        <v>1196</v>
      </c>
      <c r="G355" s="9">
        <v>25778</v>
      </c>
      <c r="H355" s="9">
        <v>38805</v>
      </c>
      <c r="I355" s="9">
        <v>40427</v>
      </c>
      <c r="J355" s="31">
        <v>64644</v>
      </c>
      <c r="K355" s="8">
        <v>2</v>
      </c>
      <c r="L355" s="28">
        <v>0.04</v>
      </c>
      <c r="M355" s="25" t="str">
        <f t="shared" si="15"/>
        <v xml:space="preserve">Darion, </v>
      </c>
      <c r="N355" s="25" t="str">
        <f t="shared" si="16"/>
        <v>Samantha</v>
      </c>
      <c r="O355" t="str">
        <f t="shared" si="17"/>
        <v>Darion,</v>
      </c>
    </row>
    <row r="356" spans="1:15" x14ac:dyDescent="0.25">
      <c r="A356" s="8">
        <v>355</v>
      </c>
      <c r="B356" s="7" t="s">
        <v>1650</v>
      </c>
      <c r="C356" s="7" t="s">
        <v>794</v>
      </c>
      <c r="D356" s="8" t="s">
        <v>804</v>
      </c>
      <c r="E356" s="7" t="s">
        <v>803</v>
      </c>
      <c r="F356" s="7" t="s">
        <v>1196</v>
      </c>
      <c r="G356" s="9">
        <v>22309</v>
      </c>
      <c r="H356" s="9">
        <v>35856</v>
      </c>
      <c r="I356" s="9"/>
      <c r="J356" s="31">
        <v>104196</v>
      </c>
      <c r="K356" s="8">
        <v>3</v>
      </c>
      <c r="L356" s="28">
        <v>0.08</v>
      </c>
      <c r="M356" s="25" t="str">
        <f t="shared" si="15"/>
        <v>Kiara,</v>
      </c>
      <c r="N356" s="25" t="str">
        <f t="shared" si="16"/>
        <v>Kendal</v>
      </c>
      <c r="O356" t="str">
        <f t="shared" si="17"/>
        <v>Kiara,</v>
      </c>
    </row>
    <row r="357" spans="1:15" x14ac:dyDescent="0.25">
      <c r="A357" s="8">
        <v>356</v>
      </c>
      <c r="B357" s="7" t="s">
        <v>1651</v>
      </c>
      <c r="C357" s="7" t="s">
        <v>792</v>
      </c>
      <c r="D357" s="8" t="s">
        <v>804</v>
      </c>
      <c r="E357" s="7" t="s">
        <v>803</v>
      </c>
      <c r="F357" s="7" t="s">
        <v>1196</v>
      </c>
      <c r="G357" s="9">
        <v>23586</v>
      </c>
      <c r="H357" s="9">
        <v>35857</v>
      </c>
      <c r="I357" s="9"/>
      <c r="J357" s="31">
        <v>98532</v>
      </c>
      <c r="K357" s="8">
        <v>3</v>
      </c>
      <c r="L357" s="28">
        <v>0.08</v>
      </c>
      <c r="M357" s="25" t="str">
        <f t="shared" si="15"/>
        <v>Khalil,</v>
      </c>
      <c r="N357" s="25" t="str">
        <f t="shared" si="16"/>
        <v>Tiffany</v>
      </c>
      <c r="O357" t="str">
        <f t="shared" si="17"/>
        <v>Khalil,</v>
      </c>
    </row>
    <row r="358" spans="1:15" x14ac:dyDescent="0.25">
      <c r="A358" s="8">
        <v>357</v>
      </c>
      <c r="B358" s="7" t="s">
        <v>1652</v>
      </c>
      <c r="C358" s="7" t="s">
        <v>1228</v>
      </c>
      <c r="D358" s="8" t="s">
        <v>804</v>
      </c>
      <c r="E358" s="7" t="s">
        <v>803</v>
      </c>
      <c r="F358" s="7" t="s">
        <v>1197</v>
      </c>
      <c r="G358" s="9">
        <v>27470</v>
      </c>
      <c r="H358" s="9">
        <v>39157</v>
      </c>
      <c r="I358" s="9"/>
      <c r="J358" s="31">
        <v>57132</v>
      </c>
      <c r="K358" s="8">
        <v>4</v>
      </c>
      <c r="L358" s="28">
        <v>0.12</v>
      </c>
      <c r="M358" s="25" t="str">
        <f t="shared" si="15"/>
        <v>Mont</v>
      </c>
      <c r="N358" s="25" t="str">
        <f t="shared" si="16"/>
        <v>Lila</v>
      </c>
      <c r="O358" t="str">
        <f t="shared" si="17"/>
        <v>Montana,</v>
      </c>
    </row>
    <row r="359" spans="1:15" x14ac:dyDescent="0.25">
      <c r="A359" s="8">
        <v>358</v>
      </c>
      <c r="B359" s="7" t="s">
        <v>1653</v>
      </c>
      <c r="C359" s="7" t="s">
        <v>796</v>
      </c>
      <c r="D359" s="8" t="s">
        <v>804</v>
      </c>
      <c r="E359" s="7" t="s">
        <v>803</v>
      </c>
      <c r="F359" s="7" t="s">
        <v>1196</v>
      </c>
      <c r="G359" s="9">
        <v>30208</v>
      </c>
      <c r="H359" s="9">
        <v>41000</v>
      </c>
      <c r="I359" s="9"/>
      <c r="J359" s="31">
        <v>72672</v>
      </c>
      <c r="K359" s="8">
        <v>4</v>
      </c>
      <c r="L359" s="28">
        <v>0.12</v>
      </c>
      <c r="M359" s="25" t="str">
        <f t="shared" si="15"/>
        <v>Ladar</v>
      </c>
      <c r="N359" s="25" t="str">
        <f t="shared" si="16"/>
        <v>Najee</v>
      </c>
      <c r="O359" t="str">
        <f t="shared" si="17"/>
        <v>Ladarius,</v>
      </c>
    </row>
    <row r="360" spans="1:15" x14ac:dyDescent="0.25">
      <c r="A360" s="8">
        <v>359</v>
      </c>
      <c r="B360" s="7" t="s">
        <v>1654</v>
      </c>
      <c r="C360" s="7" t="s">
        <v>792</v>
      </c>
      <c r="D360" s="8" t="s">
        <v>804</v>
      </c>
      <c r="E360" s="7" t="s">
        <v>803</v>
      </c>
      <c r="F360" s="7" t="s">
        <v>1196</v>
      </c>
      <c r="G360" s="9">
        <v>32737</v>
      </c>
      <c r="H360" s="9">
        <v>41007</v>
      </c>
      <c r="I360" s="9"/>
      <c r="J360" s="31">
        <v>44424</v>
      </c>
      <c r="K360" s="8">
        <v>2</v>
      </c>
      <c r="L360" s="28">
        <v>0.04</v>
      </c>
      <c r="M360" s="25" t="str">
        <f t="shared" si="15"/>
        <v xml:space="preserve">Yosef, </v>
      </c>
      <c r="N360" s="25" t="str">
        <f t="shared" si="16"/>
        <v>Stetson</v>
      </c>
      <c r="O360" t="str">
        <f t="shared" si="17"/>
        <v>Yosef,</v>
      </c>
    </row>
    <row r="361" spans="1:15" x14ac:dyDescent="0.25">
      <c r="A361" s="8">
        <v>360</v>
      </c>
      <c r="B361" s="7" t="s">
        <v>1655</v>
      </c>
      <c r="C361" s="7" t="s">
        <v>791</v>
      </c>
      <c r="D361" s="8" t="s">
        <v>804</v>
      </c>
      <c r="E361" s="7" t="s">
        <v>803</v>
      </c>
      <c r="F361" s="7" t="s">
        <v>1197</v>
      </c>
      <c r="G361" s="9">
        <v>31847</v>
      </c>
      <c r="H361" s="9">
        <v>39180</v>
      </c>
      <c r="I361" s="9"/>
      <c r="J361" s="31">
        <v>103848</v>
      </c>
      <c r="K361" s="8">
        <v>4</v>
      </c>
      <c r="L361" s="28">
        <v>0.12</v>
      </c>
      <c r="M361" s="25" t="str">
        <f t="shared" si="15"/>
        <v xml:space="preserve">Kole, </v>
      </c>
      <c r="N361" s="25" t="str">
        <f t="shared" si="16"/>
        <v>Regina</v>
      </c>
      <c r="O361" t="str">
        <f t="shared" si="17"/>
        <v>Kole,</v>
      </c>
    </row>
    <row r="362" spans="1:15" x14ac:dyDescent="0.25">
      <c r="A362" s="8">
        <v>361</v>
      </c>
      <c r="B362" s="7" t="s">
        <v>1656</v>
      </c>
      <c r="C362" s="7" t="s">
        <v>1231</v>
      </c>
      <c r="D362" s="8" t="s">
        <v>804</v>
      </c>
      <c r="E362" s="7" t="s">
        <v>803</v>
      </c>
      <c r="F362" s="7" t="s">
        <v>1196</v>
      </c>
      <c r="G362" s="9">
        <v>29564</v>
      </c>
      <c r="H362" s="9">
        <v>38834</v>
      </c>
      <c r="I362" s="9"/>
      <c r="J362" s="31">
        <v>97968</v>
      </c>
      <c r="K362" s="8">
        <v>4</v>
      </c>
      <c r="L362" s="28">
        <v>0.12</v>
      </c>
      <c r="M362" s="25" t="str">
        <f t="shared" si="15"/>
        <v>Dimitr</v>
      </c>
      <c r="N362" s="25" t="str">
        <f t="shared" si="16"/>
        <v>Trevon</v>
      </c>
      <c r="O362" t="str">
        <f t="shared" si="17"/>
        <v>Dimitri,</v>
      </c>
    </row>
    <row r="363" spans="1:15" x14ac:dyDescent="0.25">
      <c r="A363" s="8">
        <v>362</v>
      </c>
      <c r="B363" s="7" t="s">
        <v>1657</v>
      </c>
      <c r="C363" s="7" t="s">
        <v>791</v>
      </c>
      <c r="D363" s="8" t="s">
        <v>804</v>
      </c>
      <c r="E363" s="7" t="s">
        <v>803</v>
      </c>
      <c r="F363" s="7" t="s">
        <v>1196</v>
      </c>
      <c r="G363" s="9">
        <v>28746</v>
      </c>
      <c r="H363" s="9">
        <v>36297</v>
      </c>
      <c r="I363" s="9"/>
      <c r="J363" s="31">
        <v>55236</v>
      </c>
      <c r="K363" s="8">
        <v>2</v>
      </c>
      <c r="L363" s="28">
        <v>0.04</v>
      </c>
      <c r="M363" s="25" t="str">
        <f t="shared" si="15"/>
        <v>Denze</v>
      </c>
      <c r="N363" s="25" t="str">
        <f t="shared" si="16"/>
        <v>Tevin</v>
      </c>
      <c r="O363" t="str">
        <f t="shared" si="17"/>
        <v>Denzel,</v>
      </c>
    </row>
    <row r="364" spans="1:15" x14ac:dyDescent="0.25">
      <c r="A364" s="8">
        <v>363</v>
      </c>
      <c r="B364" s="7" t="s">
        <v>1658</v>
      </c>
      <c r="C364" s="7" t="s">
        <v>1230</v>
      </c>
      <c r="D364" s="8" t="s">
        <v>804</v>
      </c>
      <c r="E364" s="7" t="s">
        <v>803</v>
      </c>
      <c r="F364" s="7" t="s">
        <v>1196</v>
      </c>
      <c r="G364" s="9">
        <v>24297</v>
      </c>
      <c r="H364" s="9">
        <v>36662</v>
      </c>
      <c r="I364" s="9"/>
      <c r="J364" s="31">
        <v>62988</v>
      </c>
      <c r="K364" s="8">
        <v>4</v>
      </c>
      <c r="L364" s="28">
        <v>0.12</v>
      </c>
      <c r="M364" s="25" t="str">
        <f t="shared" si="15"/>
        <v>Laqu</v>
      </c>
      <c r="N364" s="25" t="str">
        <f t="shared" si="16"/>
        <v>Male</v>
      </c>
      <c r="O364" t="str">
        <f t="shared" si="17"/>
        <v>Laquan,</v>
      </c>
    </row>
    <row r="365" spans="1:15" x14ac:dyDescent="0.25">
      <c r="A365" s="8">
        <v>364</v>
      </c>
      <c r="B365" s="7" t="s">
        <v>1659</v>
      </c>
      <c r="C365" s="7" t="s">
        <v>1230</v>
      </c>
      <c r="D365" s="8" t="s">
        <v>804</v>
      </c>
      <c r="E365" s="7" t="s">
        <v>424</v>
      </c>
      <c r="F365" s="7" t="s">
        <v>1197</v>
      </c>
      <c r="G365" s="9">
        <v>29838</v>
      </c>
      <c r="H365" s="9">
        <v>39592</v>
      </c>
      <c r="I365" s="9"/>
      <c r="J365" s="31">
        <v>69024</v>
      </c>
      <c r="K365" s="8">
        <v>3</v>
      </c>
      <c r="L365" s="28">
        <v>0.08</v>
      </c>
      <c r="M365" s="25" t="str">
        <f t="shared" si="15"/>
        <v>Syed,</v>
      </c>
      <c r="N365" s="25" t="str">
        <f t="shared" si="16"/>
        <v>Selma</v>
      </c>
      <c r="O365" t="str">
        <f t="shared" si="17"/>
        <v>Syed,</v>
      </c>
    </row>
    <row r="366" spans="1:15" x14ac:dyDescent="0.25">
      <c r="A366" s="8">
        <v>365</v>
      </c>
      <c r="B366" s="7" t="s">
        <v>1660</v>
      </c>
      <c r="C366" s="7" t="s">
        <v>793</v>
      </c>
      <c r="D366" s="8" t="s">
        <v>804</v>
      </c>
      <c r="E366" s="7" t="s">
        <v>424</v>
      </c>
      <c r="F366" s="7" t="s">
        <v>1196</v>
      </c>
      <c r="G366" s="9">
        <v>29445</v>
      </c>
      <c r="H366" s="9">
        <v>40712</v>
      </c>
      <c r="I366" s="9"/>
      <c r="J366" s="31">
        <v>27480</v>
      </c>
      <c r="K366" s="8">
        <v>1</v>
      </c>
      <c r="L366" s="28">
        <v>0</v>
      </c>
      <c r="M366" s="25" t="str">
        <f t="shared" si="15"/>
        <v>Jorden</v>
      </c>
      <c r="N366" s="25" t="str">
        <f t="shared" si="16"/>
        <v>Kiefer</v>
      </c>
      <c r="O366" t="str">
        <f t="shared" si="17"/>
        <v>Jorden,</v>
      </c>
    </row>
    <row r="367" spans="1:15" x14ac:dyDescent="0.25">
      <c r="A367" s="8">
        <v>366</v>
      </c>
      <c r="B367" s="7" t="s">
        <v>1661</v>
      </c>
      <c r="C367" s="7" t="s">
        <v>794</v>
      </c>
      <c r="D367" s="8" t="s">
        <v>804</v>
      </c>
      <c r="E367" s="7" t="s">
        <v>424</v>
      </c>
      <c r="F367" s="7" t="s">
        <v>1197</v>
      </c>
      <c r="G367" s="9">
        <v>28946</v>
      </c>
      <c r="H367" s="9">
        <v>41070</v>
      </c>
      <c r="I367" s="9"/>
      <c r="J367" s="31">
        <v>88716</v>
      </c>
      <c r="K367" s="8">
        <v>1</v>
      </c>
      <c r="L367" s="28">
        <v>0</v>
      </c>
      <c r="M367" s="25" t="str">
        <f t="shared" si="15"/>
        <v>Demonte, W</v>
      </c>
      <c r="N367" s="25" t="str">
        <f t="shared" si="16"/>
        <v>Wilhelmina</v>
      </c>
      <c r="O367" t="str">
        <f t="shared" si="17"/>
        <v>Demonte,</v>
      </c>
    </row>
    <row r="368" spans="1:15" x14ac:dyDescent="0.25">
      <c r="A368" s="8">
        <v>367</v>
      </c>
      <c r="B368" s="7" t="s">
        <v>1662</v>
      </c>
      <c r="C368" s="7" t="s">
        <v>796</v>
      </c>
      <c r="D368" s="8" t="s">
        <v>804</v>
      </c>
      <c r="E368" s="7" t="s">
        <v>424</v>
      </c>
      <c r="F368" s="7" t="s">
        <v>1196</v>
      </c>
      <c r="G368" s="9">
        <v>26304</v>
      </c>
      <c r="H368" s="9">
        <v>39258</v>
      </c>
      <c r="I368" s="9"/>
      <c r="J368" s="31">
        <v>80304</v>
      </c>
      <c r="K368" s="8">
        <v>2</v>
      </c>
      <c r="L368" s="28">
        <v>0.04</v>
      </c>
      <c r="M368" s="25" t="str">
        <f t="shared" si="15"/>
        <v xml:space="preserve">Mykel, </v>
      </c>
      <c r="N368" s="25" t="str">
        <f t="shared" si="16"/>
        <v>Ibrahim</v>
      </c>
      <c r="O368" t="str">
        <f t="shared" si="17"/>
        <v>Mykel,</v>
      </c>
    </row>
    <row r="369" spans="1:15" x14ac:dyDescent="0.25">
      <c r="A369" s="8">
        <v>368</v>
      </c>
      <c r="B369" s="7" t="s">
        <v>1663</v>
      </c>
      <c r="C369" s="7" t="s">
        <v>1229</v>
      </c>
      <c r="D369" s="8" t="s">
        <v>804</v>
      </c>
      <c r="E369" s="7" t="s">
        <v>424</v>
      </c>
      <c r="F369" s="7" t="s">
        <v>1197</v>
      </c>
      <c r="G369" s="9">
        <v>28537</v>
      </c>
      <c r="H369" s="9">
        <v>40333</v>
      </c>
      <c r="I369" s="9"/>
      <c r="J369" s="31">
        <v>84576</v>
      </c>
      <c r="K369" s="8">
        <v>4</v>
      </c>
      <c r="L369" s="28">
        <v>0.12</v>
      </c>
      <c r="M369" s="25" t="str">
        <f t="shared" si="15"/>
        <v>Dakoda,</v>
      </c>
      <c r="N369" s="25" t="str">
        <f t="shared" si="16"/>
        <v>Bridget</v>
      </c>
      <c r="O369" t="str">
        <f t="shared" si="17"/>
        <v>Dakoda,</v>
      </c>
    </row>
    <row r="370" spans="1:15" x14ac:dyDescent="0.25">
      <c r="A370" s="8">
        <v>369</v>
      </c>
      <c r="B370" s="7" t="s">
        <v>1664</v>
      </c>
      <c r="C370" s="7" t="s">
        <v>791</v>
      </c>
      <c r="D370" s="8" t="s">
        <v>804</v>
      </c>
      <c r="E370" s="7" t="s">
        <v>424</v>
      </c>
      <c r="F370" s="7" t="s">
        <v>1196</v>
      </c>
      <c r="G370" s="9">
        <v>29224</v>
      </c>
      <c r="H370" s="9">
        <v>36703</v>
      </c>
      <c r="I370" s="9"/>
      <c r="J370" s="31">
        <v>60240</v>
      </c>
      <c r="K370" s="8">
        <v>4</v>
      </c>
      <c r="L370" s="28">
        <v>0.12</v>
      </c>
      <c r="M370" s="25" t="str">
        <f t="shared" si="15"/>
        <v>Zakar</v>
      </c>
      <c r="N370" s="25" t="str">
        <f t="shared" si="16"/>
        <v>Kevon</v>
      </c>
      <c r="O370" t="str">
        <f t="shared" si="17"/>
        <v>Zakary,</v>
      </c>
    </row>
    <row r="371" spans="1:15" x14ac:dyDescent="0.25">
      <c r="A371" s="8">
        <v>370</v>
      </c>
      <c r="B371" s="7" t="s">
        <v>1665</v>
      </c>
      <c r="C371" s="7" t="s">
        <v>795</v>
      </c>
      <c r="D371" s="8" t="s">
        <v>804</v>
      </c>
      <c r="E371" s="7" t="s">
        <v>424</v>
      </c>
      <c r="F371" s="7" t="s">
        <v>1196</v>
      </c>
      <c r="G371" s="9">
        <v>30994</v>
      </c>
      <c r="H371" s="9">
        <v>40351</v>
      </c>
      <c r="I371" s="9"/>
      <c r="J371" s="31">
        <v>24048</v>
      </c>
      <c r="K371" s="8">
        <v>3</v>
      </c>
      <c r="L371" s="28">
        <v>0.08</v>
      </c>
      <c r="M371" s="25" t="str">
        <f t="shared" si="15"/>
        <v>Talon</v>
      </c>
      <c r="N371" s="25" t="str">
        <f t="shared" si="16"/>
        <v>Aidan</v>
      </c>
      <c r="O371" t="str">
        <f t="shared" si="17"/>
        <v>Talon,</v>
      </c>
    </row>
    <row r="372" spans="1:15" x14ac:dyDescent="0.25">
      <c r="A372" s="8">
        <v>371</v>
      </c>
      <c r="B372" s="7" t="s">
        <v>1666</v>
      </c>
      <c r="C372" s="7" t="s">
        <v>1230</v>
      </c>
      <c r="D372" s="8" t="s">
        <v>804</v>
      </c>
      <c r="E372" s="7" t="s">
        <v>424</v>
      </c>
      <c r="F372" s="7" t="s">
        <v>1196</v>
      </c>
      <c r="G372" s="9">
        <v>27314</v>
      </c>
      <c r="H372" s="9">
        <v>39290</v>
      </c>
      <c r="I372" s="9"/>
      <c r="J372" s="31">
        <v>78300</v>
      </c>
      <c r="K372" s="8">
        <v>2</v>
      </c>
      <c r="L372" s="28">
        <v>0.04</v>
      </c>
      <c r="M372" s="25" t="str">
        <f t="shared" si="15"/>
        <v>Herna</v>
      </c>
      <c r="N372" s="25" t="str">
        <f t="shared" si="16"/>
        <v>Codie</v>
      </c>
      <c r="O372" t="str">
        <f t="shared" si="17"/>
        <v>Hernan,</v>
      </c>
    </row>
    <row r="373" spans="1:15" x14ac:dyDescent="0.25">
      <c r="A373" s="8">
        <v>372</v>
      </c>
      <c r="B373" s="7" t="s">
        <v>1667</v>
      </c>
      <c r="C373" s="7" t="s">
        <v>795</v>
      </c>
      <c r="D373" s="8" t="s">
        <v>804</v>
      </c>
      <c r="E373" s="7" t="s">
        <v>424</v>
      </c>
      <c r="F373" s="7" t="s">
        <v>1196</v>
      </c>
      <c r="G373" s="9">
        <v>32074</v>
      </c>
      <c r="H373" s="9">
        <v>40367</v>
      </c>
      <c r="I373" s="9">
        <v>40932</v>
      </c>
      <c r="J373" s="31">
        <v>58560</v>
      </c>
      <c r="K373" s="8">
        <v>4</v>
      </c>
      <c r="L373" s="28">
        <v>0.12</v>
      </c>
      <c r="M373" s="25" t="str">
        <f t="shared" si="15"/>
        <v>Deonta</v>
      </c>
      <c r="N373" s="25" t="str">
        <f t="shared" si="16"/>
        <v>Camden</v>
      </c>
      <c r="O373" t="str">
        <f t="shared" si="17"/>
        <v>Deontae,</v>
      </c>
    </row>
    <row r="374" spans="1:15" x14ac:dyDescent="0.25">
      <c r="A374" s="8">
        <v>373</v>
      </c>
      <c r="B374" s="7" t="s">
        <v>1668</v>
      </c>
      <c r="C374" s="7" t="s">
        <v>1228</v>
      </c>
      <c r="D374" s="8" t="s">
        <v>804</v>
      </c>
      <c r="E374" s="7" t="s">
        <v>424</v>
      </c>
      <c r="F374" s="7" t="s">
        <v>1197</v>
      </c>
      <c r="G374" s="9">
        <v>28231</v>
      </c>
      <c r="H374" s="9">
        <v>36371</v>
      </c>
      <c r="I374" s="9"/>
      <c r="J374" s="31">
        <v>32148</v>
      </c>
      <c r="K374" s="8">
        <v>2</v>
      </c>
      <c r="L374" s="28">
        <v>0.04</v>
      </c>
      <c r="M374" s="25" t="str">
        <f t="shared" si="15"/>
        <v>Jaden</v>
      </c>
      <c r="N374" s="25" t="str">
        <f t="shared" si="16"/>
        <v>Lilla</v>
      </c>
      <c r="O374" t="str">
        <f t="shared" si="17"/>
        <v>Jaden,</v>
      </c>
    </row>
    <row r="375" spans="1:15" x14ac:dyDescent="0.25">
      <c r="A375" s="8">
        <v>374</v>
      </c>
      <c r="B375" s="7" t="s">
        <v>1669</v>
      </c>
      <c r="C375" s="7" t="s">
        <v>796</v>
      </c>
      <c r="D375" s="8" t="s">
        <v>804</v>
      </c>
      <c r="E375" s="7" t="s">
        <v>424</v>
      </c>
      <c r="F375" s="7" t="s">
        <v>1196</v>
      </c>
      <c r="G375" s="9">
        <v>32447</v>
      </c>
      <c r="H375" s="9">
        <v>39283</v>
      </c>
      <c r="I375" s="9"/>
      <c r="J375" s="31">
        <v>89364</v>
      </c>
      <c r="K375" s="8">
        <v>3</v>
      </c>
      <c r="L375" s="28">
        <v>0.08</v>
      </c>
      <c r="M375" s="25" t="str">
        <f t="shared" si="15"/>
        <v>Misael</v>
      </c>
      <c r="N375" s="25" t="str">
        <f t="shared" si="16"/>
        <v>Keenen</v>
      </c>
      <c r="O375" t="str">
        <f t="shared" si="17"/>
        <v>Misael,</v>
      </c>
    </row>
    <row r="376" spans="1:15" x14ac:dyDescent="0.25">
      <c r="A376" s="8">
        <v>375</v>
      </c>
      <c r="B376" s="7" t="s">
        <v>1670</v>
      </c>
      <c r="C376" s="7" t="s">
        <v>794</v>
      </c>
      <c r="D376" s="8" t="s">
        <v>804</v>
      </c>
      <c r="E376" s="7" t="s">
        <v>424</v>
      </c>
      <c r="F376" s="7" t="s">
        <v>1196</v>
      </c>
      <c r="G376" s="9">
        <v>29139</v>
      </c>
      <c r="H376" s="9">
        <v>40361</v>
      </c>
      <c r="I376" s="9"/>
      <c r="J376" s="31">
        <v>90936</v>
      </c>
      <c r="K376" s="8">
        <v>2</v>
      </c>
      <c r="L376" s="28">
        <v>0.04</v>
      </c>
      <c r="M376" s="25" t="str">
        <f t="shared" si="15"/>
        <v>Sage, D</v>
      </c>
      <c r="N376" s="25" t="str">
        <f t="shared" si="16"/>
        <v>Devonte</v>
      </c>
      <c r="O376" t="str">
        <f t="shared" si="17"/>
        <v>Sage,</v>
      </c>
    </row>
    <row r="377" spans="1:15" x14ac:dyDescent="0.25">
      <c r="A377" s="8">
        <v>376</v>
      </c>
      <c r="B377" s="7" t="s">
        <v>1671</v>
      </c>
      <c r="C377" s="7" t="s">
        <v>796</v>
      </c>
      <c r="D377" s="8" t="s">
        <v>804</v>
      </c>
      <c r="E377" s="7" t="s">
        <v>424</v>
      </c>
      <c r="F377" s="7" t="s">
        <v>1197</v>
      </c>
      <c r="G377" s="9">
        <v>28725</v>
      </c>
      <c r="H377" s="9">
        <v>40395</v>
      </c>
      <c r="I377" s="9"/>
      <c r="J377" s="31">
        <v>69072</v>
      </c>
      <c r="K377" s="8">
        <v>4</v>
      </c>
      <c r="L377" s="28">
        <v>0.12</v>
      </c>
      <c r="M377" s="25" t="str">
        <f t="shared" si="15"/>
        <v xml:space="preserve">Keanu, </v>
      </c>
      <c r="N377" s="25" t="str">
        <f t="shared" si="16"/>
        <v>Malinda</v>
      </c>
      <c r="O377" t="str">
        <f t="shared" si="17"/>
        <v>Keanu,</v>
      </c>
    </row>
    <row r="378" spans="1:15" x14ac:dyDescent="0.25">
      <c r="A378" s="8">
        <v>377</v>
      </c>
      <c r="B378" s="7" t="s">
        <v>1672</v>
      </c>
      <c r="C378" s="7" t="s">
        <v>1231</v>
      </c>
      <c r="D378" s="8" t="s">
        <v>804</v>
      </c>
      <c r="E378" s="7" t="s">
        <v>424</v>
      </c>
      <c r="F378" s="7" t="s">
        <v>1196</v>
      </c>
      <c r="G378" s="9">
        <v>26171</v>
      </c>
      <c r="H378" s="9">
        <v>36392</v>
      </c>
      <c r="I378" s="9"/>
      <c r="J378" s="31">
        <v>61692</v>
      </c>
      <c r="K378" s="8">
        <v>4</v>
      </c>
      <c r="L378" s="28">
        <v>0.12</v>
      </c>
      <c r="M378" s="25" t="str">
        <f t="shared" si="15"/>
        <v>Gunnar</v>
      </c>
      <c r="N378" s="25" t="str">
        <f t="shared" si="16"/>
        <v>Dillan</v>
      </c>
      <c r="O378" t="str">
        <f t="shared" si="17"/>
        <v>Gunnar,</v>
      </c>
    </row>
    <row r="379" spans="1:15" x14ac:dyDescent="0.25">
      <c r="A379" s="8">
        <v>378</v>
      </c>
      <c r="B379" s="7" t="s">
        <v>1673</v>
      </c>
      <c r="C379" s="7" t="s">
        <v>791</v>
      </c>
      <c r="D379" s="8" t="s">
        <v>804</v>
      </c>
      <c r="E379" s="7" t="s">
        <v>424</v>
      </c>
      <c r="F379" s="7" t="s">
        <v>1197</v>
      </c>
      <c r="G379" s="9">
        <v>28142</v>
      </c>
      <c r="H379" s="9">
        <v>39330</v>
      </c>
      <c r="I379" s="9"/>
      <c r="J379" s="31">
        <v>98316</v>
      </c>
      <c r="K379" s="8">
        <v>5</v>
      </c>
      <c r="L379" s="28">
        <v>0.15</v>
      </c>
      <c r="M379" s="25" t="str">
        <f t="shared" si="15"/>
        <v>Jayl</v>
      </c>
      <c r="N379" s="25" t="str">
        <f t="shared" si="16"/>
        <v>Vina</v>
      </c>
      <c r="O379" t="str">
        <f t="shared" si="17"/>
        <v>Jaylon,</v>
      </c>
    </row>
    <row r="380" spans="1:15" x14ac:dyDescent="0.25">
      <c r="A380" s="8">
        <v>379</v>
      </c>
      <c r="B380" s="7" t="s">
        <v>1674</v>
      </c>
      <c r="C380" s="7" t="s">
        <v>793</v>
      </c>
      <c r="D380" s="8" t="s">
        <v>804</v>
      </c>
      <c r="E380" s="7" t="s">
        <v>424</v>
      </c>
      <c r="F380" s="7" t="s">
        <v>1197</v>
      </c>
      <c r="G380" s="9">
        <v>26296</v>
      </c>
      <c r="H380" s="9">
        <v>38969</v>
      </c>
      <c r="I380" s="9"/>
      <c r="J380" s="31">
        <v>76620</v>
      </c>
      <c r="K380" s="8">
        <v>2</v>
      </c>
      <c r="L380" s="28">
        <v>0.04</v>
      </c>
      <c r="M380" s="25" t="str">
        <f t="shared" si="15"/>
        <v>Dault</v>
      </c>
      <c r="N380" s="25" t="str">
        <f t="shared" si="16"/>
        <v>Freda</v>
      </c>
      <c r="O380" t="str">
        <f t="shared" si="17"/>
        <v>Daulton,</v>
      </c>
    </row>
    <row r="381" spans="1:15" x14ac:dyDescent="0.25">
      <c r="A381" s="8">
        <v>380</v>
      </c>
      <c r="B381" s="7" t="s">
        <v>1675</v>
      </c>
      <c r="C381" s="7" t="s">
        <v>1229</v>
      </c>
      <c r="D381" s="8" t="s">
        <v>804</v>
      </c>
      <c r="E381" s="7" t="s">
        <v>424</v>
      </c>
      <c r="F381" s="7" t="s">
        <v>1196</v>
      </c>
      <c r="G381" s="9">
        <v>26305</v>
      </c>
      <c r="H381" s="9">
        <v>37138</v>
      </c>
      <c r="I381" s="9"/>
      <c r="J381" s="31">
        <v>37332</v>
      </c>
      <c r="K381" s="8">
        <v>1</v>
      </c>
      <c r="L381" s="28">
        <v>0</v>
      </c>
      <c r="M381" s="25" t="str">
        <f t="shared" si="15"/>
        <v xml:space="preserve">Dillion, </v>
      </c>
      <c r="N381" s="25" t="str">
        <f t="shared" si="16"/>
        <v>Shaquille</v>
      </c>
      <c r="O381" t="str">
        <f t="shared" si="17"/>
        <v>Dillion,</v>
      </c>
    </row>
    <row r="382" spans="1:15" x14ac:dyDescent="0.25">
      <c r="A382" s="8">
        <v>381</v>
      </c>
      <c r="B382" s="7" t="s">
        <v>1676</v>
      </c>
      <c r="C382" s="7" t="s">
        <v>1228</v>
      </c>
      <c r="D382" s="8" t="s">
        <v>804</v>
      </c>
      <c r="E382" s="7" t="s">
        <v>424</v>
      </c>
      <c r="F382" s="7" t="s">
        <v>1196</v>
      </c>
      <c r="G382" s="9">
        <v>25030</v>
      </c>
      <c r="H382" s="9">
        <v>37141</v>
      </c>
      <c r="I382" s="9"/>
      <c r="J382" s="31">
        <v>19092</v>
      </c>
      <c r="K382" s="8">
        <v>3</v>
      </c>
      <c r="L382" s="28">
        <v>0.08</v>
      </c>
      <c r="M382" s="25" t="str">
        <f t="shared" si="15"/>
        <v>Storm</v>
      </c>
      <c r="N382" s="25" t="str">
        <f t="shared" si="16"/>
        <v>Dylon</v>
      </c>
      <c r="O382" t="str">
        <f t="shared" si="17"/>
        <v>Storm,</v>
      </c>
    </row>
    <row r="383" spans="1:15" x14ac:dyDescent="0.25">
      <c r="A383" s="8">
        <v>382</v>
      </c>
      <c r="B383" s="7" t="s">
        <v>1677</v>
      </c>
      <c r="C383" s="7" t="s">
        <v>791</v>
      </c>
      <c r="D383" s="8" t="s">
        <v>804</v>
      </c>
      <c r="E383" s="7" t="s">
        <v>424</v>
      </c>
      <c r="F383" s="7" t="s">
        <v>1196</v>
      </c>
      <c r="G383" s="9">
        <v>29715</v>
      </c>
      <c r="H383" s="9">
        <v>40083</v>
      </c>
      <c r="I383" s="9"/>
      <c r="J383" s="31">
        <v>52980</v>
      </c>
      <c r="K383" s="8">
        <v>4</v>
      </c>
      <c r="L383" s="28">
        <v>0.12</v>
      </c>
      <c r="M383" s="25" t="str">
        <f t="shared" si="15"/>
        <v>Codi, Dom</v>
      </c>
      <c r="N383" s="25" t="str">
        <f t="shared" si="16"/>
        <v>Domonique</v>
      </c>
      <c r="O383" t="str">
        <f t="shared" si="17"/>
        <v>Codi,</v>
      </c>
    </row>
    <row r="384" spans="1:15" x14ac:dyDescent="0.25">
      <c r="A384" s="8">
        <v>383</v>
      </c>
      <c r="B384" s="7" t="s">
        <v>1678</v>
      </c>
      <c r="C384" s="7" t="s">
        <v>795</v>
      </c>
      <c r="D384" s="8" t="s">
        <v>804</v>
      </c>
      <c r="E384" s="7" t="s">
        <v>424</v>
      </c>
      <c r="F384" s="7" t="s">
        <v>1197</v>
      </c>
      <c r="G384" s="9">
        <v>28190</v>
      </c>
      <c r="H384" s="9">
        <v>40447</v>
      </c>
      <c r="I384" s="9"/>
      <c r="J384" s="31">
        <v>40764</v>
      </c>
      <c r="K384" s="8">
        <v>4</v>
      </c>
      <c r="L384" s="28">
        <v>0.12</v>
      </c>
      <c r="M384" s="25" t="str">
        <f t="shared" si="15"/>
        <v>Shyhei</v>
      </c>
      <c r="N384" s="25" t="str">
        <f t="shared" si="16"/>
        <v>Gertie</v>
      </c>
      <c r="O384" t="str">
        <f t="shared" si="17"/>
        <v>Shyheim,</v>
      </c>
    </row>
    <row r="385" spans="1:15" x14ac:dyDescent="0.25">
      <c r="A385" s="8">
        <v>384</v>
      </c>
      <c r="B385" s="7" t="s">
        <v>1679</v>
      </c>
      <c r="C385" s="7" t="s">
        <v>1229</v>
      </c>
      <c r="D385" s="8" t="s">
        <v>804</v>
      </c>
      <c r="E385" s="7" t="s">
        <v>424</v>
      </c>
      <c r="F385" s="7" t="s">
        <v>1196</v>
      </c>
      <c r="G385" s="9">
        <v>28514</v>
      </c>
      <c r="H385" s="9">
        <v>36094</v>
      </c>
      <c r="I385" s="9"/>
      <c r="J385" s="31">
        <v>57462</v>
      </c>
      <c r="K385" s="8">
        <v>1</v>
      </c>
      <c r="L385" s="28">
        <v>0</v>
      </c>
      <c r="M385" s="25" t="str">
        <f t="shared" si="15"/>
        <v>Davion</v>
      </c>
      <c r="N385" s="25" t="str">
        <f t="shared" si="16"/>
        <v>Jaleel</v>
      </c>
      <c r="O385" t="str">
        <f t="shared" si="17"/>
        <v>Davion,</v>
      </c>
    </row>
    <row r="386" spans="1:15" x14ac:dyDescent="0.25">
      <c r="A386" s="8">
        <v>385</v>
      </c>
      <c r="B386" s="7" t="s">
        <v>1680</v>
      </c>
      <c r="C386" s="7" t="s">
        <v>793</v>
      </c>
      <c r="D386" s="8" t="s">
        <v>804</v>
      </c>
      <c r="E386" s="7" t="s">
        <v>424</v>
      </c>
      <c r="F386" s="7" t="s">
        <v>1196</v>
      </c>
      <c r="G386" s="9">
        <v>27992</v>
      </c>
      <c r="H386" s="9">
        <v>36456</v>
      </c>
      <c r="I386" s="9"/>
      <c r="J386" s="31">
        <v>52152</v>
      </c>
      <c r="K386" s="8">
        <v>5</v>
      </c>
      <c r="L386" s="28">
        <v>0.15</v>
      </c>
      <c r="M386" s="25" t="str">
        <f t="shared" si="15"/>
        <v>Denzell</v>
      </c>
      <c r="N386" s="25" t="str">
        <f t="shared" si="16"/>
        <v>Brayden</v>
      </c>
      <c r="O386" t="str">
        <f t="shared" si="17"/>
        <v>Denzell,</v>
      </c>
    </row>
    <row r="387" spans="1:15" x14ac:dyDescent="0.25">
      <c r="A387" s="8">
        <v>386</v>
      </c>
      <c r="B387" s="7" t="s">
        <v>1681</v>
      </c>
      <c r="C387" s="7" t="s">
        <v>1229</v>
      </c>
      <c r="D387" s="8" t="s">
        <v>804</v>
      </c>
      <c r="E387" s="7" t="s">
        <v>424</v>
      </c>
      <c r="F387" s="7" t="s">
        <v>1196</v>
      </c>
      <c r="G387" s="9">
        <v>27421</v>
      </c>
      <c r="H387" s="9">
        <v>36463</v>
      </c>
      <c r="I387" s="9"/>
      <c r="J387" s="31">
        <v>53064</v>
      </c>
      <c r="K387" s="8">
        <v>3</v>
      </c>
      <c r="L387" s="28">
        <v>0.08</v>
      </c>
      <c r="M387" s="25" t="str">
        <f t="shared" ref="M387:M450" si="18">LEFT(B387,(LEN(B387)-FIND(",",B387,1))-1)</f>
        <v xml:space="preserve">Dijon, </v>
      </c>
      <c r="N387" s="25" t="str">
        <f t="shared" ref="N387:N450" si="19">RIGHT(B387,(LEN(B387)-FIND(",",B387,1))-1)</f>
        <v>Devante</v>
      </c>
      <c r="O387" t="str">
        <f t="shared" ref="O387:O450" si="20">MID(B387,1,FIND(",",B387,1))</f>
        <v>Dijon,</v>
      </c>
    </row>
    <row r="388" spans="1:15" x14ac:dyDescent="0.25">
      <c r="A388" s="8">
        <v>387</v>
      </c>
      <c r="B388" s="7" t="s">
        <v>1682</v>
      </c>
      <c r="C388" s="7" t="s">
        <v>794</v>
      </c>
      <c r="D388" s="8" t="s">
        <v>804</v>
      </c>
      <c r="E388" s="7" t="s">
        <v>424</v>
      </c>
      <c r="F388" s="7" t="s">
        <v>1196</v>
      </c>
      <c r="G388" s="9">
        <v>27036</v>
      </c>
      <c r="H388" s="9">
        <v>37166</v>
      </c>
      <c r="I388" s="9"/>
      <c r="J388" s="31">
        <v>56754</v>
      </c>
      <c r="K388" s="8">
        <v>4</v>
      </c>
      <c r="L388" s="28">
        <v>0.12</v>
      </c>
      <c r="M388" s="25" t="str">
        <f t="shared" si="18"/>
        <v>Tariq,</v>
      </c>
      <c r="N388" s="25" t="str">
        <f t="shared" si="19"/>
        <v>Keifer</v>
      </c>
      <c r="O388" t="str">
        <f t="shared" si="20"/>
        <v>Tariq,</v>
      </c>
    </row>
    <row r="389" spans="1:15" x14ac:dyDescent="0.25">
      <c r="A389" s="8">
        <v>388</v>
      </c>
      <c r="B389" s="7" t="s">
        <v>1683</v>
      </c>
      <c r="C389" s="7" t="s">
        <v>792</v>
      </c>
      <c r="D389" s="8" t="s">
        <v>804</v>
      </c>
      <c r="E389" s="7" t="s">
        <v>424</v>
      </c>
      <c r="F389" s="7" t="s">
        <v>1197</v>
      </c>
      <c r="G389" s="9">
        <v>25486</v>
      </c>
      <c r="H389" s="9">
        <v>36116</v>
      </c>
      <c r="I389" s="9">
        <v>37382</v>
      </c>
      <c r="J389" s="31">
        <v>59724</v>
      </c>
      <c r="K389" s="8">
        <v>1</v>
      </c>
      <c r="L389" s="28">
        <v>0</v>
      </c>
      <c r="M389" s="25" t="str">
        <f t="shared" si="18"/>
        <v xml:space="preserve">Markell, </v>
      </c>
      <c r="N389" s="25" t="str">
        <f t="shared" si="19"/>
        <v>Jeannette</v>
      </c>
      <c r="O389" t="str">
        <f t="shared" si="20"/>
        <v>Markell,</v>
      </c>
    </row>
    <row r="390" spans="1:15" x14ac:dyDescent="0.25">
      <c r="A390" s="8">
        <v>389</v>
      </c>
      <c r="B390" s="7" t="s">
        <v>1684</v>
      </c>
      <c r="C390" s="7" t="s">
        <v>1229</v>
      </c>
      <c r="D390" s="8" t="s">
        <v>804</v>
      </c>
      <c r="E390" s="7" t="s">
        <v>424</v>
      </c>
      <c r="F390" s="7" t="s">
        <v>1197</v>
      </c>
      <c r="G390" s="9">
        <v>28320</v>
      </c>
      <c r="H390" s="9">
        <v>36121</v>
      </c>
      <c r="I390" s="9"/>
      <c r="J390" s="31">
        <v>34656</v>
      </c>
      <c r="K390" s="8">
        <v>3</v>
      </c>
      <c r="L390" s="28">
        <v>0.08</v>
      </c>
      <c r="M390" s="25" t="str">
        <f t="shared" si="18"/>
        <v>Menache</v>
      </c>
      <c r="N390" s="25" t="str">
        <f t="shared" si="19"/>
        <v>Louella</v>
      </c>
      <c r="O390" t="str">
        <f t="shared" si="20"/>
        <v>Menachem,</v>
      </c>
    </row>
    <row r="391" spans="1:15" x14ac:dyDescent="0.25">
      <c r="A391" s="8">
        <v>390</v>
      </c>
      <c r="B391" s="7" t="s">
        <v>1685</v>
      </c>
      <c r="C391" s="7" t="s">
        <v>1229</v>
      </c>
      <c r="D391" s="8" t="s">
        <v>804</v>
      </c>
      <c r="E391" s="7" t="s">
        <v>424</v>
      </c>
      <c r="F391" s="7" t="s">
        <v>1196</v>
      </c>
      <c r="G391" s="9">
        <v>22830</v>
      </c>
      <c r="H391" s="9">
        <v>36145</v>
      </c>
      <c r="I391" s="9"/>
      <c r="J391" s="31">
        <v>37512</v>
      </c>
      <c r="K391" s="8">
        <v>5</v>
      </c>
      <c r="L391" s="28">
        <v>0.15</v>
      </c>
      <c r="M391" s="25" t="str">
        <f t="shared" si="18"/>
        <v>Sawyer,</v>
      </c>
      <c r="N391" s="25" t="str">
        <f t="shared" si="19"/>
        <v>Babyboy</v>
      </c>
      <c r="O391" t="str">
        <f t="shared" si="20"/>
        <v>Sawyer,</v>
      </c>
    </row>
    <row r="392" spans="1:15" x14ac:dyDescent="0.25">
      <c r="A392" s="8">
        <v>391</v>
      </c>
      <c r="B392" s="7" t="s">
        <v>1686</v>
      </c>
      <c r="C392" s="7" t="s">
        <v>1231</v>
      </c>
      <c r="D392" s="8" t="s">
        <v>804</v>
      </c>
      <c r="E392" s="7" t="s">
        <v>424</v>
      </c>
      <c r="F392" s="7" t="s">
        <v>1196</v>
      </c>
      <c r="G392" s="9">
        <v>28945</v>
      </c>
      <c r="H392" s="9">
        <v>39063</v>
      </c>
      <c r="I392" s="9"/>
      <c r="J392" s="31">
        <v>93516</v>
      </c>
      <c r="K392" s="8">
        <v>5</v>
      </c>
      <c r="L392" s="28">
        <v>0.15</v>
      </c>
      <c r="M392" s="25" t="str">
        <f t="shared" si="18"/>
        <v>Deonta</v>
      </c>
      <c r="N392" s="25" t="str">
        <f t="shared" si="19"/>
        <v>Desean</v>
      </c>
      <c r="O392" t="str">
        <f t="shared" si="20"/>
        <v>Deonta,</v>
      </c>
    </row>
    <row r="393" spans="1:15" x14ac:dyDescent="0.25">
      <c r="A393" s="8">
        <v>392</v>
      </c>
      <c r="B393" s="7" t="s">
        <v>1687</v>
      </c>
      <c r="C393" s="7" t="s">
        <v>795</v>
      </c>
      <c r="D393" s="8" t="s">
        <v>804</v>
      </c>
      <c r="E393" s="7" t="s">
        <v>424</v>
      </c>
      <c r="F393" s="7" t="s">
        <v>1197</v>
      </c>
      <c r="G393" s="9">
        <v>32624</v>
      </c>
      <c r="H393" s="9">
        <v>40922</v>
      </c>
      <c r="I393" s="9"/>
      <c r="J393" s="31">
        <v>46932</v>
      </c>
      <c r="K393" s="8">
        <v>5</v>
      </c>
      <c r="L393" s="28">
        <v>0.15</v>
      </c>
      <c r="M393" s="25" t="str">
        <f t="shared" si="18"/>
        <v>Marke</v>
      </c>
      <c r="N393" s="25" t="str">
        <f t="shared" si="19"/>
        <v>Mandy</v>
      </c>
      <c r="O393" t="str">
        <f t="shared" si="20"/>
        <v>Markel,</v>
      </c>
    </row>
    <row r="394" spans="1:15" x14ac:dyDescent="0.25">
      <c r="A394" s="8">
        <v>393</v>
      </c>
      <c r="B394" s="7" t="s">
        <v>1688</v>
      </c>
      <c r="C394" s="7" t="s">
        <v>792</v>
      </c>
      <c r="D394" s="8" t="s">
        <v>804</v>
      </c>
      <c r="E394" s="7" t="s">
        <v>424</v>
      </c>
      <c r="F394" s="7" t="s">
        <v>1197</v>
      </c>
      <c r="G394" s="9">
        <v>30489</v>
      </c>
      <c r="H394" s="9">
        <v>38734</v>
      </c>
      <c r="I394" s="9"/>
      <c r="J394" s="31">
        <v>65028</v>
      </c>
      <c r="K394" s="8">
        <v>4</v>
      </c>
      <c r="L394" s="28">
        <v>0.12</v>
      </c>
      <c r="M394" s="25" t="str">
        <f t="shared" si="18"/>
        <v>Jayden,</v>
      </c>
      <c r="N394" s="25" t="str">
        <f t="shared" si="19"/>
        <v>Roberta</v>
      </c>
      <c r="O394" t="str">
        <f t="shared" si="20"/>
        <v>Jayden,</v>
      </c>
    </row>
    <row r="395" spans="1:15" x14ac:dyDescent="0.25">
      <c r="A395" s="8">
        <v>394</v>
      </c>
      <c r="B395" s="7" t="s">
        <v>1689</v>
      </c>
      <c r="C395" s="7" t="s">
        <v>794</v>
      </c>
      <c r="D395" s="8" t="s">
        <v>804</v>
      </c>
      <c r="E395" s="7" t="s">
        <v>424</v>
      </c>
      <c r="F395" s="7" t="s">
        <v>1197</v>
      </c>
      <c r="G395" s="9">
        <v>25536</v>
      </c>
      <c r="H395" s="9">
        <v>36175</v>
      </c>
      <c r="I395" s="9"/>
      <c r="J395" s="31">
        <v>28224</v>
      </c>
      <c r="K395" s="8">
        <v>2</v>
      </c>
      <c r="L395" s="28">
        <v>0.04</v>
      </c>
      <c r="M395" s="25" t="str">
        <f t="shared" si="18"/>
        <v xml:space="preserve">Khari, </v>
      </c>
      <c r="N395" s="25" t="str">
        <f t="shared" si="19"/>
        <v>Corinne</v>
      </c>
      <c r="O395" t="str">
        <f t="shared" si="20"/>
        <v>Khari,</v>
      </c>
    </row>
    <row r="396" spans="1:15" x14ac:dyDescent="0.25">
      <c r="A396" s="8">
        <v>395</v>
      </c>
      <c r="B396" s="7" t="s">
        <v>1690</v>
      </c>
      <c r="C396" s="7" t="s">
        <v>791</v>
      </c>
      <c r="D396" s="8" t="s">
        <v>804</v>
      </c>
      <c r="E396" s="7" t="s">
        <v>424</v>
      </c>
      <c r="F396" s="7" t="s">
        <v>1197</v>
      </c>
      <c r="G396" s="9">
        <v>29270</v>
      </c>
      <c r="H396" s="9">
        <v>36898</v>
      </c>
      <c r="I396" s="9"/>
      <c r="J396" s="31">
        <v>86184</v>
      </c>
      <c r="K396" s="8">
        <v>2</v>
      </c>
      <c r="L396" s="28">
        <v>0.04</v>
      </c>
      <c r="M396" s="25" t="str">
        <f t="shared" si="18"/>
        <v>Tray</v>
      </c>
      <c r="N396" s="25" t="str">
        <f t="shared" si="19"/>
        <v>Lyda</v>
      </c>
      <c r="O396" t="str">
        <f t="shared" si="20"/>
        <v>Trayvon,</v>
      </c>
    </row>
    <row r="397" spans="1:15" x14ac:dyDescent="0.25">
      <c r="A397" s="8">
        <v>396</v>
      </c>
      <c r="B397" s="7" t="s">
        <v>1691</v>
      </c>
      <c r="C397" s="7" t="s">
        <v>1228</v>
      </c>
      <c r="D397" s="8" t="s">
        <v>804</v>
      </c>
      <c r="E397" s="7" t="s">
        <v>424</v>
      </c>
      <c r="F397" s="7" t="s">
        <v>1197</v>
      </c>
      <c r="G397" s="9">
        <v>31900</v>
      </c>
      <c r="H397" s="9">
        <v>40235</v>
      </c>
      <c r="I397" s="9"/>
      <c r="J397" s="31">
        <v>27432</v>
      </c>
      <c r="K397" s="8">
        <v>5</v>
      </c>
      <c r="L397" s="28">
        <v>0.15</v>
      </c>
      <c r="M397" s="25" t="str">
        <f t="shared" si="18"/>
        <v>Gunne</v>
      </c>
      <c r="N397" s="25" t="str">
        <f t="shared" si="19"/>
        <v>Naomi</v>
      </c>
      <c r="O397" t="str">
        <f t="shared" si="20"/>
        <v>Gunner,</v>
      </c>
    </row>
    <row r="398" spans="1:15" x14ac:dyDescent="0.25">
      <c r="A398" s="8">
        <v>397</v>
      </c>
      <c r="B398" s="7" t="s">
        <v>1692</v>
      </c>
      <c r="C398" s="7" t="s">
        <v>1231</v>
      </c>
      <c r="D398" s="8" t="s">
        <v>804</v>
      </c>
      <c r="E398" s="7" t="s">
        <v>424</v>
      </c>
      <c r="F398" s="7" t="s">
        <v>1197</v>
      </c>
      <c r="G398" s="9">
        <v>27821</v>
      </c>
      <c r="H398" s="9">
        <v>36567</v>
      </c>
      <c r="I398" s="9"/>
      <c r="J398" s="31">
        <v>54540</v>
      </c>
      <c r="K398" s="8">
        <v>5</v>
      </c>
      <c r="L398" s="28">
        <v>0.15</v>
      </c>
      <c r="M398" s="25" t="str">
        <f t="shared" si="18"/>
        <v>Austo</v>
      </c>
      <c r="N398" s="25" t="str">
        <f t="shared" si="19"/>
        <v>Norma</v>
      </c>
      <c r="O398" t="str">
        <f t="shared" si="20"/>
        <v>Auston,</v>
      </c>
    </row>
    <row r="399" spans="1:15" x14ac:dyDescent="0.25">
      <c r="A399" s="8">
        <v>398</v>
      </c>
      <c r="B399" s="7" t="s">
        <v>1693</v>
      </c>
      <c r="C399" s="7" t="s">
        <v>796</v>
      </c>
      <c r="D399" s="8" t="s">
        <v>804</v>
      </c>
      <c r="E399" s="7" t="s">
        <v>424</v>
      </c>
      <c r="F399" s="7" t="s">
        <v>1197</v>
      </c>
      <c r="G399" s="9">
        <v>26900</v>
      </c>
      <c r="H399" s="9">
        <v>40263</v>
      </c>
      <c r="I399" s="9"/>
      <c r="J399" s="31">
        <v>59286</v>
      </c>
      <c r="K399" s="8">
        <v>4</v>
      </c>
      <c r="L399" s="28">
        <v>0.12</v>
      </c>
      <c r="M399" s="25" t="str">
        <f t="shared" si="18"/>
        <v xml:space="preserve">Cain, </v>
      </c>
      <c r="N399" s="25" t="str">
        <f t="shared" si="19"/>
        <v>Margie</v>
      </c>
      <c r="O399" t="str">
        <f t="shared" si="20"/>
        <v>Cain,</v>
      </c>
    </row>
    <row r="400" spans="1:15" x14ac:dyDescent="0.25">
      <c r="A400" s="8">
        <v>399</v>
      </c>
      <c r="B400" s="7" t="s">
        <v>1694</v>
      </c>
      <c r="C400" s="7" t="s">
        <v>795</v>
      </c>
      <c r="D400" s="8" t="s">
        <v>804</v>
      </c>
      <c r="E400" s="7" t="s">
        <v>424</v>
      </c>
      <c r="F400" s="7" t="s">
        <v>1196</v>
      </c>
      <c r="G400" s="9">
        <v>27417</v>
      </c>
      <c r="H400" s="9">
        <v>41046</v>
      </c>
      <c r="I400" s="9"/>
      <c r="J400" s="31">
        <v>58260</v>
      </c>
      <c r="K400" s="8">
        <v>5</v>
      </c>
      <c r="L400" s="28">
        <v>0.15</v>
      </c>
      <c r="M400" s="25" t="str">
        <f t="shared" si="18"/>
        <v>Justyn</v>
      </c>
      <c r="N400" s="25" t="str">
        <f t="shared" si="19"/>
        <v>Kolton</v>
      </c>
      <c r="O400" t="str">
        <f t="shared" si="20"/>
        <v>Justyn,</v>
      </c>
    </row>
    <row r="401" spans="1:15" x14ac:dyDescent="0.25">
      <c r="A401" s="8">
        <v>400</v>
      </c>
      <c r="B401" s="7" t="s">
        <v>1695</v>
      </c>
      <c r="C401" s="7" t="s">
        <v>796</v>
      </c>
      <c r="D401" s="8" t="s">
        <v>804</v>
      </c>
      <c r="E401" s="7" t="s">
        <v>424</v>
      </c>
      <c r="F401" s="7" t="s">
        <v>1196</v>
      </c>
      <c r="G401" s="9">
        <v>22252</v>
      </c>
      <c r="H401" s="9">
        <v>35961</v>
      </c>
      <c r="I401" s="9"/>
      <c r="J401" s="31">
        <v>24600</v>
      </c>
      <c r="K401" s="8">
        <v>3</v>
      </c>
      <c r="L401" s="28">
        <v>0.08</v>
      </c>
      <c r="M401" s="25" t="str">
        <f t="shared" si="18"/>
        <v xml:space="preserve">Dejon, </v>
      </c>
      <c r="N401" s="25" t="str">
        <f t="shared" si="19"/>
        <v>Unnamed</v>
      </c>
      <c r="O401" t="str">
        <f t="shared" si="20"/>
        <v>Dejon,</v>
      </c>
    </row>
    <row r="402" spans="1:15" x14ac:dyDescent="0.25">
      <c r="A402" s="8">
        <v>401</v>
      </c>
      <c r="B402" s="7" t="s">
        <v>1696</v>
      </c>
      <c r="C402" s="7" t="s">
        <v>1229</v>
      </c>
      <c r="D402" s="8" t="s">
        <v>804</v>
      </c>
      <c r="E402" s="7" t="s">
        <v>424</v>
      </c>
      <c r="F402" s="7" t="s">
        <v>1197</v>
      </c>
      <c r="G402" s="9">
        <v>29595</v>
      </c>
      <c r="H402" s="9">
        <v>40333</v>
      </c>
      <c r="I402" s="9"/>
      <c r="J402" s="31">
        <v>88824</v>
      </c>
      <c r="K402" s="8">
        <v>2</v>
      </c>
      <c r="L402" s="28">
        <v>0.04</v>
      </c>
      <c r="M402" s="25" t="str">
        <f t="shared" si="18"/>
        <v>Jayl</v>
      </c>
      <c r="N402" s="25" t="str">
        <f t="shared" si="19"/>
        <v>Nona</v>
      </c>
      <c r="O402" t="str">
        <f t="shared" si="20"/>
        <v>Jaylin,</v>
      </c>
    </row>
    <row r="403" spans="1:15" x14ac:dyDescent="0.25">
      <c r="A403" s="8">
        <v>402</v>
      </c>
      <c r="B403" s="7" t="s">
        <v>1697</v>
      </c>
      <c r="C403" s="7" t="s">
        <v>792</v>
      </c>
      <c r="D403" s="8" t="s">
        <v>804</v>
      </c>
      <c r="E403" s="7" t="s">
        <v>424</v>
      </c>
      <c r="F403" s="7" t="s">
        <v>1196</v>
      </c>
      <c r="G403" s="9">
        <v>29199</v>
      </c>
      <c r="H403" s="9">
        <v>37803</v>
      </c>
      <c r="I403" s="9"/>
      <c r="J403" s="31">
        <v>93720</v>
      </c>
      <c r="K403" s="8">
        <v>3</v>
      </c>
      <c r="L403" s="28">
        <v>0.08</v>
      </c>
      <c r="M403" s="25" t="str">
        <f t="shared" si="18"/>
        <v>Deant</v>
      </c>
      <c r="N403" s="25" t="str">
        <f t="shared" si="19"/>
        <v>Bilal</v>
      </c>
      <c r="O403" t="str">
        <f t="shared" si="20"/>
        <v>Deante,</v>
      </c>
    </row>
    <row r="404" spans="1:15" x14ac:dyDescent="0.25">
      <c r="A404" s="8">
        <v>403</v>
      </c>
      <c r="B404" s="7" t="s">
        <v>1698</v>
      </c>
      <c r="C404" s="7" t="s">
        <v>1229</v>
      </c>
      <c r="D404" s="8" t="s">
        <v>804</v>
      </c>
      <c r="E404" s="7" t="s">
        <v>424</v>
      </c>
      <c r="F404" s="7" t="s">
        <v>1197</v>
      </c>
      <c r="G404" s="9">
        <v>26673</v>
      </c>
      <c r="H404" s="9">
        <v>37827</v>
      </c>
      <c r="I404" s="9"/>
      <c r="J404" s="31">
        <v>13252.8</v>
      </c>
      <c r="K404" s="8">
        <v>2</v>
      </c>
      <c r="L404" s="28">
        <v>0.04</v>
      </c>
      <c r="M404" s="25" t="str">
        <f t="shared" si="18"/>
        <v>River</v>
      </c>
      <c r="N404" s="25" t="str">
        <f t="shared" si="19"/>
        <v>Zella</v>
      </c>
      <c r="O404" t="str">
        <f t="shared" si="20"/>
        <v>River,</v>
      </c>
    </row>
    <row r="405" spans="1:15" x14ac:dyDescent="0.25">
      <c r="A405" s="8">
        <v>404</v>
      </c>
      <c r="B405" s="7" t="s">
        <v>1699</v>
      </c>
      <c r="C405" s="7" t="s">
        <v>793</v>
      </c>
      <c r="D405" s="8" t="s">
        <v>804</v>
      </c>
      <c r="E405" s="7" t="s">
        <v>424</v>
      </c>
      <c r="F405" s="7" t="s">
        <v>1196</v>
      </c>
      <c r="G405" s="9">
        <v>27501</v>
      </c>
      <c r="H405" s="9">
        <v>40372</v>
      </c>
      <c r="I405" s="9"/>
      <c r="J405" s="31">
        <v>90120</v>
      </c>
      <c r="K405" s="8">
        <v>4</v>
      </c>
      <c r="L405" s="28">
        <v>0.12</v>
      </c>
      <c r="M405" s="25" t="str">
        <f t="shared" si="18"/>
        <v xml:space="preserve">Tre, </v>
      </c>
      <c r="N405" s="25" t="str">
        <f t="shared" si="19"/>
        <v>Jalen</v>
      </c>
      <c r="O405" t="str">
        <f t="shared" si="20"/>
        <v>Tre,</v>
      </c>
    </row>
    <row r="406" spans="1:15" x14ac:dyDescent="0.25">
      <c r="A406" s="8">
        <v>405</v>
      </c>
      <c r="B406" s="7" t="s">
        <v>1700</v>
      </c>
      <c r="C406" s="7" t="s">
        <v>1228</v>
      </c>
      <c r="D406" s="8" t="s">
        <v>804</v>
      </c>
      <c r="E406" s="7" t="s">
        <v>424</v>
      </c>
      <c r="F406" s="7" t="s">
        <v>1196</v>
      </c>
      <c r="G406" s="9">
        <v>28777</v>
      </c>
      <c r="H406" s="9">
        <v>36047</v>
      </c>
      <c r="I406" s="9">
        <v>37012</v>
      </c>
      <c r="J406" s="31">
        <v>86976</v>
      </c>
      <c r="K406" s="8">
        <v>2</v>
      </c>
      <c r="L406" s="28">
        <v>0.04</v>
      </c>
      <c r="M406" s="25" t="str">
        <f t="shared" si="18"/>
        <v>Devonta</v>
      </c>
      <c r="N406" s="25" t="str">
        <f t="shared" si="19"/>
        <v>Davonte</v>
      </c>
      <c r="O406" t="str">
        <f t="shared" si="20"/>
        <v>Devonta,</v>
      </c>
    </row>
    <row r="407" spans="1:15" x14ac:dyDescent="0.25">
      <c r="A407" s="8">
        <v>406</v>
      </c>
      <c r="B407" s="7" t="s">
        <v>1701</v>
      </c>
      <c r="C407" s="7" t="s">
        <v>795</v>
      </c>
      <c r="D407" s="8" t="s">
        <v>804</v>
      </c>
      <c r="E407" s="7" t="s">
        <v>424</v>
      </c>
      <c r="F407" s="7" t="s">
        <v>1197</v>
      </c>
      <c r="G407" s="9">
        <v>26707</v>
      </c>
      <c r="H407" s="9">
        <v>41209</v>
      </c>
      <c r="I407" s="9"/>
      <c r="J407" s="31">
        <v>105576</v>
      </c>
      <c r="K407" s="8">
        <v>1</v>
      </c>
      <c r="L407" s="28">
        <v>0</v>
      </c>
      <c r="M407" s="25" t="str">
        <f t="shared" si="18"/>
        <v>Alek,</v>
      </c>
      <c r="N407" s="25" t="str">
        <f t="shared" si="19"/>
        <v>Dovie</v>
      </c>
      <c r="O407" t="str">
        <f t="shared" si="20"/>
        <v>Alek,</v>
      </c>
    </row>
    <row r="408" spans="1:15" x14ac:dyDescent="0.25">
      <c r="A408" s="8">
        <v>407</v>
      </c>
      <c r="B408" s="7" t="s">
        <v>1702</v>
      </c>
      <c r="C408" s="7" t="s">
        <v>1229</v>
      </c>
      <c r="D408" s="8" t="s">
        <v>804</v>
      </c>
      <c r="E408" s="7" t="s">
        <v>424</v>
      </c>
      <c r="F408" s="7" t="s">
        <v>1196</v>
      </c>
      <c r="G408" s="9">
        <v>30246</v>
      </c>
      <c r="H408" s="9">
        <v>39011</v>
      </c>
      <c r="I408" s="9"/>
      <c r="J408" s="31">
        <v>103764</v>
      </c>
      <c r="K408" s="8">
        <v>4</v>
      </c>
      <c r="L408" s="28">
        <v>0.12</v>
      </c>
      <c r="M408" s="25" t="str">
        <f t="shared" si="18"/>
        <v>Devonta</v>
      </c>
      <c r="N408" s="25" t="str">
        <f t="shared" si="19"/>
        <v>Javonte</v>
      </c>
      <c r="O408" t="str">
        <f t="shared" si="20"/>
        <v>Devontae,</v>
      </c>
    </row>
    <row r="409" spans="1:15" x14ac:dyDescent="0.25">
      <c r="A409" s="8">
        <v>408</v>
      </c>
      <c r="B409" s="7" t="s">
        <v>1703</v>
      </c>
      <c r="C409" s="7" t="s">
        <v>792</v>
      </c>
      <c r="D409" s="8" t="s">
        <v>804</v>
      </c>
      <c r="E409" s="7" t="s">
        <v>424</v>
      </c>
      <c r="F409" s="7" t="s">
        <v>1197</v>
      </c>
      <c r="G409" s="9">
        <v>27174</v>
      </c>
      <c r="H409" s="9">
        <v>36084</v>
      </c>
      <c r="I409" s="9"/>
      <c r="J409" s="31">
        <v>26001.599999999999</v>
      </c>
      <c r="K409" s="8">
        <v>4</v>
      </c>
      <c r="L409" s="28">
        <v>0.12</v>
      </c>
      <c r="M409" s="25" t="str">
        <f t="shared" si="18"/>
        <v>Destin</v>
      </c>
      <c r="N409" s="25" t="str">
        <f t="shared" si="19"/>
        <v>Elvira</v>
      </c>
      <c r="O409" t="str">
        <f t="shared" si="20"/>
        <v>Destin,</v>
      </c>
    </row>
    <row r="410" spans="1:15" x14ac:dyDescent="0.25">
      <c r="A410" s="8">
        <v>409</v>
      </c>
      <c r="B410" s="7" t="s">
        <v>1704</v>
      </c>
      <c r="C410" s="7" t="s">
        <v>1228</v>
      </c>
      <c r="D410" s="8" t="s">
        <v>804</v>
      </c>
      <c r="E410" s="7" t="s">
        <v>424</v>
      </c>
      <c r="F410" s="7" t="s">
        <v>1197</v>
      </c>
      <c r="G410" s="9">
        <v>27104</v>
      </c>
      <c r="H410" s="9">
        <v>40494</v>
      </c>
      <c r="I410" s="9"/>
      <c r="J410" s="31">
        <v>42374.400000000001</v>
      </c>
      <c r="K410" s="8">
        <v>3</v>
      </c>
      <c r="L410" s="28">
        <v>0.08</v>
      </c>
      <c r="M410" s="25" t="str">
        <f t="shared" si="18"/>
        <v>Tyri</v>
      </c>
      <c r="N410" s="25" t="str">
        <f t="shared" si="19"/>
        <v>Erma</v>
      </c>
      <c r="O410" t="str">
        <f t="shared" si="20"/>
        <v>Tyrin,</v>
      </c>
    </row>
    <row r="411" spans="1:15" x14ac:dyDescent="0.25">
      <c r="A411" s="8">
        <v>410</v>
      </c>
      <c r="B411" s="7" t="s">
        <v>1705</v>
      </c>
      <c r="C411" s="7" t="s">
        <v>1230</v>
      </c>
      <c r="D411" s="8" t="s">
        <v>804</v>
      </c>
      <c r="E411" s="7" t="s">
        <v>424</v>
      </c>
      <c r="F411" s="7" t="s">
        <v>1197</v>
      </c>
      <c r="G411" s="9">
        <v>22115</v>
      </c>
      <c r="H411" s="9">
        <v>36466</v>
      </c>
      <c r="I411" s="9"/>
      <c r="J411" s="31">
        <v>82092</v>
      </c>
      <c r="K411" s="8">
        <v>5</v>
      </c>
      <c r="L411" s="28">
        <v>0.15</v>
      </c>
      <c r="M411" s="25" t="str">
        <f t="shared" si="18"/>
        <v>Ryde</v>
      </c>
      <c r="N411" s="25" t="str">
        <f t="shared" si="19"/>
        <v>Irma</v>
      </c>
      <c r="O411" t="str">
        <f t="shared" si="20"/>
        <v>Ryder,</v>
      </c>
    </row>
    <row r="412" spans="1:15" x14ac:dyDescent="0.25">
      <c r="A412" s="8">
        <v>411</v>
      </c>
      <c r="B412" s="7" t="s">
        <v>1706</v>
      </c>
      <c r="C412" s="7" t="s">
        <v>1231</v>
      </c>
      <c r="D412" s="8" t="s">
        <v>804</v>
      </c>
      <c r="E412" s="7" t="s">
        <v>424</v>
      </c>
      <c r="F412" s="7" t="s">
        <v>1196</v>
      </c>
      <c r="G412" s="9">
        <v>22111</v>
      </c>
      <c r="H412" s="9">
        <v>37236</v>
      </c>
      <c r="I412" s="9"/>
      <c r="J412" s="31">
        <v>35448</v>
      </c>
      <c r="K412" s="8">
        <v>3</v>
      </c>
      <c r="L412" s="28">
        <v>0.08</v>
      </c>
      <c r="M412" s="25" t="str">
        <f t="shared" si="18"/>
        <v>Demet</v>
      </c>
      <c r="N412" s="25" t="str">
        <f t="shared" si="19"/>
        <v>Deion</v>
      </c>
      <c r="O412" t="str">
        <f t="shared" si="20"/>
        <v>Demetri,</v>
      </c>
    </row>
    <row r="413" spans="1:15" x14ac:dyDescent="0.25">
      <c r="A413" s="8">
        <v>412</v>
      </c>
      <c r="B413" s="7" t="s">
        <v>1707</v>
      </c>
      <c r="C413" s="7" t="s">
        <v>1230</v>
      </c>
      <c r="D413" s="8" t="s">
        <v>804</v>
      </c>
      <c r="E413" s="7" t="s">
        <v>424</v>
      </c>
      <c r="F413" s="7" t="s">
        <v>1196</v>
      </c>
      <c r="G413" s="9">
        <v>28372</v>
      </c>
      <c r="H413" s="9">
        <v>40533</v>
      </c>
      <c r="I413" s="9"/>
      <c r="J413" s="31">
        <v>74616</v>
      </c>
      <c r="K413" s="8">
        <v>2</v>
      </c>
      <c r="L413" s="28">
        <v>0.04</v>
      </c>
      <c r="M413" s="25" t="str">
        <f t="shared" si="18"/>
        <v>Dyllan,</v>
      </c>
      <c r="N413" s="25" t="str">
        <f t="shared" si="19"/>
        <v>Davante</v>
      </c>
      <c r="O413" t="str">
        <f t="shared" si="20"/>
        <v>Dyllan,</v>
      </c>
    </row>
    <row r="414" spans="1:15" x14ac:dyDescent="0.25">
      <c r="A414" s="8">
        <v>413</v>
      </c>
      <c r="B414" s="7" t="s">
        <v>1708</v>
      </c>
      <c r="C414" s="7" t="s">
        <v>796</v>
      </c>
      <c r="D414" s="8" t="s">
        <v>159</v>
      </c>
      <c r="E414" s="7" t="s">
        <v>1203</v>
      </c>
      <c r="F414" s="7" t="s">
        <v>1196</v>
      </c>
      <c r="G414" s="9">
        <v>28547</v>
      </c>
      <c r="H414" s="9">
        <v>38738</v>
      </c>
      <c r="I414" s="9"/>
      <c r="J414" s="31">
        <v>30144</v>
      </c>
      <c r="K414" s="8">
        <v>2</v>
      </c>
      <c r="L414" s="28">
        <v>0.04</v>
      </c>
      <c r="M414" s="25" t="str">
        <f t="shared" si="18"/>
        <v>Dond</v>
      </c>
      <c r="N414" s="25" t="str">
        <f t="shared" si="19"/>
        <v>Trae</v>
      </c>
      <c r="O414" t="str">
        <f t="shared" si="20"/>
        <v>Dondre,</v>
      </c>
    </row>
    <row r="415" spans="1:15" x14ac:dyDescent="0.25">
      <c r="A415" s="8">
        <v>414</v>
      </c>
      <c r="B415" s="7" t="s">
        <v>1709</v>
      </c>
      <c r="C415" s="7" t="s">
        <v>796</v>
      </c>
      <c r="D415" s="8" t="s">
        <v>159</v>
      </c>
      <c r="E415" s="7" t="s">
        <v>1203</v>
      </c>
      <c r="F415" s="7" t="s">
        <v>1196</v>
      </c>
      <c r="G415" s="9">
        <v>29632</v>
      </c>
      <c r="H415" s="9">
        <v>39522</v>
      </c>
      <c r="I415" s="9"/>
      <c r="J415" s="31">
        <v>86040</v>
      </c>
      <c r="K415" s="8">
        <v>2</v>
      </c>
      <c r="L415" s="28">
        <v>0.04</v>
      </c>
      <c r="M415" s="25" t="str">
        <f t="shared" si="18"/>
        <v>Caden,</v>
      </c>
      <c r="N415" s="25" t="str">
        <f t="shared" si="19"/>
        <v>Tayler</v>
      </c>
      <c r="O415" t="str">
        <f t="shared" si="20"/>
        <v>Caden,</v>
      </c>
    </row>
    <row r="416" spans="1:15" x14ac:dyDescent="0.25">
      <c r="A416" s="8">
        <v>415</v>
      </c>
      <c r="B416" s="7" t="s">
        <v>1710</v>
      </c>
      <c r="C416" s="7" t="s">
        <v>796</v>
      </c>
      <c r="D416" s="8" t="s">
        <v>159</v>
      </c>
      <c r="E416" s="7" t="s">
        <v>1203</v>
      </c>
      <c r="F416" s="7" t="s">
        <v>1196</v>
      </c>
      <c r="G416" s="9">
        <v>26468</v>
      </c>
      <c r="H416" s="9">
        <v>39197</v>
      </c>
      <c r="I416" s="9"/>
      <c r="J416" s="31">
        <v>75828</v>
      </c>
      <c r="K416" s="8">
        <v>1</v>
      </c>
      <c r="L416" s="28">
        <v>0</v>
      </c>
      <c r="M416" s="25" t="str">
        <f t="shared" si="18"/>
        <v>Montel,</v>
      </c>
      <c r="N416" s="25" t="str">
        <f t="shared" si="19"/>
        <v>Dakotah</v>
      </c>
      <c r="O416" t="str">
        <f t="shared" si="20"/>
        <v>Montel,</v>
      </c>
    </row>
    <row r="417" spans="1:15" x14ac:dyDescent="0.25">
      <c r="A417" s="8">
        <v>416</v>
      </c>
      <c r="B417" s="7" t="s">
        <v>1711</v>
      </c>
      <c r="C417" s="7" t="s">
        <v>796</v>
      </c>
      <c r="D417" s="8" t="s">
        <v>159</v>
      </c>
      <c r="E417" s="7" t="s">
        <v>1203</v>
      </c>
      <c r="F417" s="7" t="s">
        <v>1196</v>
      </c>
      <c r="G417" s="9">
        <v>26765</v>
      </c>
      <c r="H417" s="9">
        <v>38854</v>
      </c>
      <c r="I417" s="9"/>
      <c r="J417" s="31">
        <v>53784</v>
      </c>
      <c r="K417" s="8">
        <v>4</v>
      </c>
      <c r="L417" s="28">
        <v>0.12</v>
      </c>
      <c r="M417" s="25" t="str">
        <f t="shared" si="18"/>
        <v>Dalvin,</v>
      </c>
      <c r="N417" s="25" t="str">
        <f t="shared" si="19"/>
        <v>Davonta</v>
      </c>
      <c r="O417" t="str">
        <f t="shared" si="20"/>
        <v>Dalvin,</v>
      </c>
    </row>
    <row r="418" spans="1:15" x14ac:dyDescent="0.25">
      <c r="A418" s="8">
        <v>417</v>
      </c>
      <c r="B418" s="7" t="s">
        <v>1712</v>
      </c>
      <c r="C418" s="7" t="s">
        <v>796</v>
      </c>
      <c r="D418" s="8" t="s">
        <v>808</v>
      </c>
      <c r="E418" s="7" t="s">
        <v>450</v>
      </c>
      <c r="F418" s="7" t="s">
        <v>1197</v>
      </c>
      <c r="G418" s="9">
        <v>30916</v>
      </c>
      <c r="H418" s="9">
        <v>40925</v>
      </c>
      <c r="I418" s="9"/>
      <c r="J418" s="31">
        <v>51828</v>
      </c>
      <c r="K418" s="8">
        <v>2</v>
      </c>
      <c r="L418" s="28">
        <v>0.04</v>
      </c>
      <c r="M418" s="25" t="str">
        <f t="shared" si="18"/>
        <v>Arman</v>
      </c>
      <c r="N418" s="25" t="str">
        <f t="shared" si="19"/>
        <v>Leota</v>
      </c>
      <c r="O418" t="str">
        <f t="shared" si="20"/>
        <v>Armani,</v>
      </c>
    </row>
    <row r="419" spans="1:15" x14ac:dyDescent="0.25">
      <c r="A419" s="8">
        <v>418</v>
      </c>
      <c r="B419" s="7" t="s">
        <v>1713</v>
      </c>
      <c r="C419" s="7" t="s">
        <v>796</v>
      </c>
      <c r="D419" s="8" t="s">
        <v>808</v>
      </c>
      <c r="E419" s="7" t="s">
        <v>450</v>
      </c>
      <c r="F419" s="7" t="s">
        <v>1196</v>
      </c>
      <c r="G419" s="9">
        <v>30456</v>
      </c>
      <c r="H419" s="9">
        <v>39085</v>
      </c>
      <c r="I419" s="9"/>
      <c r="J419" s="31">
        <v>104436</v>
      </c>
      <c r="K419" s="8">
        <v>3</v>
      </c>
      <c r="L419" s="28">
        <v>0.08</v>
      </c>
      <c r="M419" s="25" t="str">
        <f t="shared" si="18"/>
        <v>Maximil</v>
      </c>
      <c r="N419" s="25" t="str">
        <f t="shared" si="19"/>
        <v>Tyshawn</v>
      </c>
      <c r="O419" t="str">
        <f t="shared" si="20"/>
        <v>Maximillian,</v>
      </c>
    </row>
    <row r="420" spans="1:15" x14ac:dyDescent="0.25">
      <c r="A420" s="8">
        <v>419</v>
      </c>
      <c r="B420" s="7" t="s">
        <v>1714</v>
      </c>
      <c r="C420" s="7" t="s">
        <v>796</v>
      </c>
      <c r="D420" s="8" t="s">
        <v>808</v>
      </c>
      <c r="E420" s="7" t="s">
        <v>450</v>
      </c>
      <c r="F420" s="7" t="s">
        <v>1196</v>
      </c>
      <c r="G420" s="9">
        <v>27640</v>
      </c>
      <c r="H420" s="9">
        <v>40941</v>
      </c>
      <c r="I420" s="9"/>
      <c r="J420" s="31">
        <v>31632</v>
      </c>
      <c r="K420" s="8">
        <v>1</v>
      </c>
      <c r="L420" s="28">
        <v>0</v>
      </c>
      <c r="M420" s="25" t="str">
        <f t="shared" si="18"/>
        <v>Tyqua</v>
      </c>
      <c r="N420" s="25" t="str">
        <f t="shared" si="19"/>
        <v>Juwan</v>
      </c>
      <c r="O420" t="str">
        <f t="shared" si="20"/>
        <v>Tyquan,</v>
      </c>
    </row>
    <row r="421" spans="1:15" x14ac:dyDescent="0.25">
      <c r="A421" s="8">
        <v>420</v>
      </c>
      <c r="B421" s="7" t="s">
        <v>1715</v>
      </c>
      <c r="C421" s="7" t="s">
        <v>796</v>
      </c>
      <c r="D421" s="8" t="s">
        <v>808</v>
      </c>
      <c r="E421" s="7" t="s">
        <v>450</v>
      </c>
      <c r="F421" s="7" t="s">
        <v>1196</v>
      </c>
      <c r="G421" s="9">
        <v>32432</v>
      </c>
      <c r="H421" s="9">
        <v>40947</v>
      </c>
      <c r="I421" s="9"/>
      <c r="J421" s="31">
        <v>95724</v>
      </c>
      <c r="K421" s="8">
        <v>4</v>
      </c>
      <c r="L421" s="28">
        <v>0.12</v>
      </c>
      <c r="M421" s="25" t="str">
        <f t="shared" si="18"/>
        <v>Colter</v>
      </c>
      <c r="N421" s="25" t="str">
        <f t="shared" si="19"/>
        <v>Kieran</v>
      </c>
      <c r="O421" t="str">
        <f t="shared" si="20"/>
        <v>Colter,</v>
      </c>
    </row>
    <row r="422" spans="1:15" x14ac:dyDescent="0.25">
      <c r="A422" s="8">
        <v>421</v>
      </c>
      <c r="B422" s="7" t="s">
        <v>1716</v>
      </c>
      <c r="C422" s="7" t="s">
        <v>796</v>
      </c>
      <c r="D422" s="8" t="s">
        <v>808</v>
      </c>
      <c r="E422" s="7" t="s">
        <v>450</v>
      </c>
      <c r="F422" s="7" t="s">
        <v>1196</v>
      </c>
      <c r="G422" s="9">
        <v>27332</v>
      </c>
      <c r="H422" s="9">
        <v>39120</v>
      </c>
      <c r="I422" s="9"/>
      <c r="J422" s="31">
        <v>106620</v>
      </c>
      <c r="K422" s="8">
        <v>3</v>
      </c>
      <c r="L422" s="28">
        <v>0.08</v>
      </c>
      <c r="M422" s="25" t="str">
        <f t="shared" si="18"/>
        <v>Devyn,</v>
      </c>
      <c r="N422" s="25" t="str">
        <f t="shared" si="19"/>
        <v>Jaylen</v>
      </c>
      <c r="O422" t="str">
        <f t="shared" si="20"/>
        <v>Devyn,</v>
      </c>
    </row>
    <row r="423" spans="1:15" x14ac:dyDescent="0.25">
      <c r="A423" s="8">
        <v>422</v>
      </c>
      <c r="B423" s="7" t="s">
        <v>1717</v>
      </c>
      <c r="C423" s="7" t="s">
        <v>794</v>
      </c>
      <c r="D423" s="8" t="s">
        <v>808</v>
      </c>
      <c r="E423" s="7" t="s">
        <v>450</v>
      </c>
      <c r="F423" s="7" t="s">
        <v>1197</v>
      </c>
      <c r="G423" s="9">
        <v>29911</v>
      </c>
      <c r="H423" s="9">
        <v>39123</v>
      </c>
      <c r="I423" s="9">
        <v>41006</v>
      </c>
      <c r="J423" s="31">
        <v>93408</v>
      </c>
      <c r="K423" s="8">
        <v>2</v>
      </c>
      <c r="L423" s="28">
        <v>0.04</v>
      </c>
      <c r="M423" s="25" t="str">
        <f t="shared" si="18"/>
        <v>Kahlil</v>
      </c>
      <c r="N423" s="25" t="str">
        <f t="shared" si="19"/>
        <v>Blanch</v>
      </c>
      <c r="O423" t="str">
        <f t="shared" si="20"/>
        <v>Kahlil,</v>
      </c>
    </row>
    <row r="424" spans="1:15" x14ac:dyDescent="0.25">
      <c r="A424" s="8">
        <v>423</v>
      </c>
      <c r="B424" s="7" t="s">
        <v>1718</v>
      </c>
      <c r="C424" s="7" t="s">
        <v>791</v>
      </c>
      <c r="D424" s="8" t="s">
        <v>808</v>
      </c>
      <c r="E424" s="7" t="s">
        <v>450</v>
      </c>
      <c r="F424" s="7" t="s">
        <v>1196</v>
      </c>
      <c r="G424" s="9">
        <v>30040</v>
      </c>
      <c r="H424" s="9">
        <v>40246</v>
      </c>
      <c r="I424" s="9"/>
      <c r="J424" s="31">
        <v>75696</v>
      </c>
      <c r="K424" s="8">
        <v>5</v>
      </c>
      <c r="L424" s="28">
        <v>0.15</v>
      </c>
      <c r="M424" s="25" t="str">
        <f t="shared" si="18"/>
        <v>Deond</v>
      </c>
      <c r="N424" s="25" t="str">
        <f t="shared" si="19"/>
        <v>Savon</v>
      </c>
      <c r="O424" t="str">
        <f t="shared" si="20"/>
        <v>Deondre,</v>
      </c>
    </row>
    <row r="425" spans="1:15" x14ac:dyDescent="0.25">
      <c r="A425" s="8">
        <v>424</v>
      </c>
      <c r="B425" s="7" t="s">
        <v>1719</v>
      </c>
      <c r="C425" s="7" t="s">
        <v>793</v>
      </c>
      <c r="D425" s="8" t="s">
        <v>808</v>
      </c>
      <c r="E425" s="7" t="s">
        <v>450</v>
      </c>
      <c r="F425" s="7" t="s">
        <v>1196</v>
      </c>
      <c r="G425" s="9">
        <v>25593</v>
      </c>
      <c r="H425" s="9">
        <v>37711</v>
      </c>
      <c r="I425" s="9"/>
      <c r="J425" s="31">
        <v>25977.599999999999</v>
      </c>
      <c r="K425" s="8">
        <v>2</v>
      </c>
      <c r="L425" s="28">
        <v>0.04</v>
      </c>
      <c r="M425" s="25" t="str">
        <f t="shared" si="18"/>
        <v>Dallin,</v>
      </c>
      <c r="N425" s="25" t="str">
        <f t="shared" si="19"/>
        <v>Darrian</v>
      </c>
      <c r="O425" t="str">
        <f t="shared" si="20"/>
        <v>Dallin,</v>
      </c>
    </row>
    <row r="426" spans="1:15" x14ac:dyDescent="0.25">
      <c r="A426" s="8">
        <v>425</v>
      </c>
      <c r="B426" s="7" t="s">
        <v>1720</v>
      </c>
      <c r="C426" s="7" t="s">
        <v>1230</v>
      </c>
      <c r="D426" s="8" t="s">
        <v>808</v>
      </c>
      <c r="E426" s="7" t="s">
        <v>450</v>
      </c>
      <c r="F426" s="7" t="s">
        <v>1196</v>
      </c>
      <c r="G426" s="9">
        <v>27234</v>
      </c>
      <c r="H426" s="9">
        <v>38807</v>
      </c>
      <c r="I426" s="9"/>
      <c r="J426" s="31">
        <v>56472</v>
      </c>
      <c r="K426" s="8">
        <v>4</v>
      </c>
      <c r="L426" s="28">
        <v>0.12</v>
      </c>
      <c r="M426" s="25" t="str">
        <f t="shared" si="18"/>
        <v>Mikal</v>
      </c>
      <c r="N426" s="25" t="str">
        <f t="shared" si="19"/>
        <v>Jordy</v>
      </c>
      <c r="O426" t="str">
        <f t="shared" si="20"/>
        <v>Mikal,</v>
      </c>
    </row>
    <row r="427" spans="1:15" x14ac:dyDescent="0.25">
      <c r="A427" s="8">
        <v>426</v>
      </c>
      <c r="B427" s="7" t="s">
        <v>1721</v>
      </c>
      <c r="C427" s="7" t="s">
        <v>796</v>
      </c>
      <c r="D427" s="8" t="s">
        <v>808</v>
      </c>
      <c r="E427" s="7" t="s">
        <v>450</v>
      </c>
      <c r="F427" s="7" t="s">
        <v>1196</v>
      </c>
      <c r="G427" s="16">
        <v>31531</v>
      </c>
      <c r="H427" s="16">
        <v>40620</v>
      </c>
      <c r="I427" s="9"/>
      <c r="J427" s="31">
        <v>101160</v>
      </c>
      <c r="K427" s="8">
        <v>1</v>
      </c>
      <c r="L427" s="28">
        <v>0</v>
      </c>
      <c r="M427" s="25" t="str">
        <f t="shared" si="18"/>
        <v>Kelton</v>
      </c>
      <c r="N427" s="25" t="str">
        <f t="shared" si="19"/>
        <v>Adonis</v>
      </c>
      <c r="O427" t="str">
        <f t="shared" si="20"/>
        <v>Kelton,</v>
      </c>
    </row>
    <row r="428" spans="1:15" x14ac:dyDescent="0.25">
      <c r="A428" s="8">
        <v>427</v>
      </c>
      <c r="B428" s="7" t="s">
        <v>1722</v>
      </c>
      <c r="C428" s="7" t="s">
        <v>791</v>
      </c>
      <c r="D428" s="8" t="s">
        <v>808</v>
      </c>
      <c r="E428" s="7" t="s">
        <v>450</v>
      </c>
      <c r="F428" s="7" t="s">
        <v>1196</v>
      </c>
      <c r="G428" s="9">
        <v>28290</v>
      </c>
      <c r="H428" s="9">
        <v>35903</v>
      </c>
      <c r="I428" s="9"/>
      <c r="J428" s="31">
        <v>82224</v>
      </c>
      <c r="K428" s="8">
        <v>5</v>
      </c>
      <c r="L428" s="28">
        <v>0.15</v>
      </c>
      <c r="M428" s="25" t="str">
        <f t="shared" si="18"/>
        <v>Devaugh</v>
      </c>
      <c r="N428" s="25" t="str">
        <f t="shared" si="19"/>
        <v>Shaquan</v>
      </c>
      <c r="O428" t="str">
        <f t="shared" si="20"/>
        <v>Devaughn,</v>
      </c>
    </row>
    <row r="429" spans="1:15" x14ac:dyDescent="0.25">
      <c r="A429" s="8">
        <v>428</v>
      </c>
      <c r="B429" s="7" t="s">
        <v>1723</v>
      </c>
      <c r="C429" s="7" t="s">
        <v>794</v>
      </c>
      <c r="D429" s="8" t="s">
        <v>808</v>
      </c>
      <c r="E429" s="7" t="s">
        <v>450</v>
      </c>
      <c r="F429" s="7" t="s">
        <v>1196</v>
      </c>
      <c r="G429" s="9">
        <v>28147</v>
      </c>
      <c r="H429" s="9">
        <v>36623</v>
      </c>
      <c r="I429" s="9"/>
      <c r="J429" s="31">
        <v>36360</v>
      </c>
      <c r="K429" s="8">
        <v>1</v>
      </c>
      <c r="L429" s="28">
        <v>0</v>
      </c>
      <c r="M429" s="25" t="str">
        <f t="shared" si="18"/>
        <v>Austyn,</v>
      </c>
      <c r="N429" s="25" t="str">
        <f t="shared" si="19"/>
        <v>Darrien</v>
      </c>
      <c r="O429" t="str">
        <f t="shared" si="20"/>
        <v>Austyn,</v>
      </c>
    </row>
    <row r="430" spans="1:15" x14ac:dyDescent="0.25">
      <c r="A430" s="8">
        <v>429</v>
      </c>
      <c r="B430" s="7" t="s">
        <v>1724</v>
      </c>
      <c r="C430" s="7" t="s">
        <v>1230</v>
      </c>
      <c r="D430" s="8" t="s">
        <v>808</v>
      </c>
      <c r="E430" s="7" t="s">
        <v>450</v>
      </c>
      <c r="F430" s="7" t="s">
        <v>1196</v>
      </c>
      <c r="G430" s="9">
        <v>32266</v>
      </c>
      <c r="H430" s="9">
        <v>39224</v>
      </c>
      <c r="I430" s="9"/>
      <c r="J430" s="31">
        <v>87636</v>
      </c>
      <c r="K430" s="8">
        <v>5</v>
      </c>
      <c r="L430" s="28">
        <v>0.15</v>
      </c>
      <c r="M430" s="25" t="str">
        <f t="shared" si="18"/>
        <v>Darri</v>
      </c>
      <c r="N430" s="25" t="str">
        <f t="shared" si="19"/>
        <v>Kaden</v>
      </c>
      <c r="O430" t="str">
        <f t="shared" si="20"/>
        <v>Darrion,</v>
      </c>
    </row>
    <row r="431" spans="1:15" x14ac:dyDescent="0.25">
      <c r="A431" s="8">
        <v>430</v>
      </c>
      <c r="B431" s="7" t="s">
        <v>1725</v>
      </c>
      <c r="C431" s="7" t="s">
        <v>796</v>
      </c>
      <c r="D431" s="8" t="s">
        <v>808</v>
      </c>
      <c r="E431" s="7" t="s">
        <v>450</v>
      </c>
      <c r="F431" s="7" t="s">
        <v>1196</v>
      </c>
      <c r="G431" s="9">
        <v>25586</v>
      </c>
      <c r="H431" s="9">
        <v>35921</v>
      </c>
      <c r="I431" s="9"/>
      <c r="J431" s="31">
        <v>75996</v>
      </c>
      <c r="K431" s="8">
        <v>4</v>
      </c>
      <c r="L431" s="28">
        <v>0.12</v>
      </c>
      <c r="M431" s="25" t="str">
        <f t="shared" si="18"/>
        <v>Monta</v>
      </c>
      <c r="N431" s="25" t="str">
        <f t="shared" si="19"/>
        <v>Fredy</v>
      </c>
      <c r="O431" t="str">
        <f t="shared" si="20"/>
        <v>Montana,</v>
      </c>
    </row>
    <row r="432" spans="1:15" x14ac:dyDescent="0.25">
      <c r="A432" s="8">
        <v>431</v>
      </c>
      <c r="B432" s="7" t="s">
        <v>1726</v>
      </c>
      <c r="C432" s="7" t="s">
        <v>791</v>
      </c>
      <c r="D432" s="8" t="s">
        <v>808</v>
      </c>
      <c r="E432" s="7" t="s">
        <v>450</v>
      </c>
      <c r="F432" s="7" t="s">
        <v>1196</v>
      </c>
      <c r="G432" s="9">
        <v>28386</v>
      </c>
      <c r="H432" s="9">
        <v>39616</v>
      </c>
      <c r="I432" s="9"/>
      <c r="J432" s="31">
        <v>80052</v>
      </c>
      <c r="K432" s="8">
        <v>2</v>
      </c>
      <c r="L432" s="28">
        <v>0.04</v>
      </c>
      <c r="M432" s="25" t="str">
        <f t="shared" si="18"/>
        <v>Syed</v>
      </c>
      <c r="N432" s="25" t="str">
        <f t="shared" si="19"/>
        <v>Kole</v>
      </c>
      <c r="O432" t="str">
        <f t="shared" si="20"/>
        <v>Syed,</v>
      </c>
    </row>
    <row r="433" spans="1:15" x14ac:dyDescent="0.25">
      <c r="A433" s="8">
        <v>432</v>
      </c>
      <c r="B433" s="7" t="s">
        <v>1727</v>
      </c>
      <c r="C433" s="7" t="s">
        <v>1228</v>
      </c>
      <c r="D433" s="8" t="s">
        <v>808</v>
      </c>
      <c r="E433" s="7" t="s">
        <v>450</v>
      </c>
      <c r="F433" s="7" t="s">
        <v>1196</v>
      </c>
      <c r="G433" s="9">
        <v>27231</v>
      </c>
      <c r="H433" s="9">
        <v>35969</v>
      </c>
      <c r="I433" s="9"/>
      <c r="J433" s="31">
        <v>89436</v>
      </c>
      <c r="K433" s="8">
        <v>5</v>
      </c>
      <c r="L433" s="28">
        <v>0.15</v>
      </c>
      <c r="M433" s="25" t="str">
        <f t="shared" si="18"/>
        <v>Dakoda,</v>
      </c>
      <c r="N433" s="25" t="str">
        <f t="shared" si="19"/>
        <v>Demonte</v>
      </c>
      <c r="O433" t="str">
        <f t="shared" si="20"/>
        <v>Dakoda,</v>
      </c>
    </row>
    <row r="434" spans="1:15" x14ac:dyDescent="0.25">
      <c r="A434" s="8">
        <v>433</v>
      </c>
      <c r="B434" s="7" t="s">
        <v>1728</v>
      </c>
      <c r="C434" s="7" t="s">
        <v>794</v>
      </c>
      <c r="D434" s="8" t="s">
        <v>808</v>
      </c>
      <c r="E434" s="7" t="s">
        <v>450</v>
      </c>
      <c r="F434" s="7" t="s">
        <v>1197</v>
      </c>
      <c r="G434" s="9">
        <v>29023</v>
      </c>
      <c r="H434" s="9">
        <v>36329</v>
      </c>
      <c r="I434" s="9"/>
      <c r="J434" s="31">
        <v>47716.800000000003</v>
      </c>
      <c r="K434" s="8">
        <v>1</v>
      </c>
      <c r="L434" s="28">
        <v>0</v>
      </c>
      <c r="M434" s="25" t="str">
        <f t="shared" si="18"/>
        <v>Bryton,</v>
      </c>
      <c r="N434" s="25" t="str">
        <f t="shared" si="19"/>
        <v>Charity</v>
      </c>
      <c r="O434" t="str">
        <f t="shared" si="20"/>
        <v>Bryton,</v>
      </c>
    </row>
    <row r="435" spans="1:15" x14ac:dyDescent="0.25">
      <c r="A435" s="8">
        <v>434</v>
      </c>
      <c r="B435" s="7" t="s">
        <v>1729</v>
      </c>
      <c r="C435" s="7" t="s">
        <v>795</v>
      </c>
      <c r="D435" s="8" t="s">
        <v>808</v>
      </c>
      <c r="E435" s="7" t="s">
        <v>450</v>
      </c>
      <c r="F435" s="7" t="s">
        <v>1196</v>
      </c>
      <c r="G435" s="9">
        <v>27816</v>
      </c>
      <c r="H435" s="9">
        <v>36695</v>
      </c>
      <c r="I435" s="9">
        <v>37459</v>
      </c>
      <c r="J435" s="31">
        <v>34806</v>
      </c>
      <c r="K435" s="8">
        <v>1</v>
      </c>
      <c r="L435" s="28">
        <v>0</v>
      </c>
      <c r="M435" s="25" t="str">
        <f t="shared" si="18"/>
        <v>Keanu</v>
      </c>
      <c r="N435" s="25" t="str">
        <f t="shared" si="19"/>
        <v>Jaden</v>
      </c>
      <c r="O435" t="str">
        <f t="shared" si="20"/>
        <v>Keanu,</v>
      </c>
    </row>
    <row r="436" spans="1:15" x14ac:dyDescent="0.25">
      <c r="A436" s="8">
        <v>435</v>
      </c>
      <c r="B436" s="7" t="s">
        <v>1730</v>
      </c>
      <c r="C436" s="7" t="s">
        <v>1230</v>
      </c>
      <c r="D436" s="8" t="s">
        <v>808</v>
      </c>
      <c r="E436" s="7" t="s">
        <v>450</v>
      </c>
      <c r="F436" s="7" t="s">
        <v>1197</v>
      </c>
      <c r="G436" s="9">
        <v>29688</v>
      </c>
      <c r="H436" s="9">
        <v>38144</v>
      </c>
      <c r="I436" s="9"/>
      <c r="J436" s="31">
        <v>40214.400000000001</v>
      </c>
      <c r="K436" s="8">
        <v>4</v>
      </c>
      <c r="L436" s="28">
        <v>0.12</v>
      </c>
      <c r="M436" s="25" t="str">
        <f t="shared" si="18"/>
        <v>Jonata</v>
      </c>
      <c r="N436" s="25" t="str">
        <f t="shared" si="19"/>
        <v>Lorena</v>
      </c>
      <c r="O436" t="str">
        <f t="shared" si="20"/>
        <v>Jonatan,</v>
      </c>
    </row>
    <row r="437" spans="1:15" x14ac:dyDescent="0.25">
      <c r="A437" s="8">
        <v>436</v>
      </c>
      <c r="B437" s="7" t="s">
        <v>1731</v>
      </c>
      <c r="C437" s="7" t="s">
        <v>791</v>
      </c>
      <c r="D437" s="8" t="s">
        <v>808</v>
      </c>
      <c r="E437" s="7" t="s">
        <v>450</v>
      </c>
      <c r="F437" s="7" t="s">
        <v>1196</v>
      </c>
      <c r="G437" s="9">
        <v>32429</v>
      </c>
      <c r="H437" s="9">
        <v>41116</v>
      </c>
      <c r="I437" s="9"/>
      <c r="J437" s="31">
        <v>39180</v>
      </c>
      <c r="K437" s="8">
        <v>1</v>
      </c>
      <c r="L437" s="28">
        <v>0</v>
      </c>
      <c r="M437" s="25" t="str">
        <f t="shared" si="18"/>
        <v>Daulto</v>
      </c>
      <c r="N437" s="25" t="str">
        <f t="shared" si="19"/>
        <v>Jaylon</v>
      </c>
      <c r="O437" t="str">
        <f t="shared" si="20"/>
        <v>Daulton,</v>
      </c>
    </row>
    <row r="438" spans="1:15" x14ac:dyDescent="0.25">
      <c r="A438" s="8">
        <v>437</v>
      </c>
      <c r="B438" s="7" t="s">
        <v>1732</v>
      </c>
      <c r="C438" s="7" t="s">
        <v>1228</v>
      </c>
      <c r="D438" s="8" t="s">
        <v>808</v>
      </c>
      <c r="E438" s="7" t="s">
        <v>450</v>
      </c>
      <c r="F438" s="7" t="s">
        <v>1197</v>
      </c>
      <c r="G438" s="9">
        <v>25882</v>
      </c>
      <c r="H438" s="9">
        <v>39284</v>
      </c>
      <c r="I438" s="9"/>
      <c r="J438" s="31">
        <v>30996</v>
      </c>
      <c r="K438" s="8">
        <v>5</v>
      </c>
      <c r="L438" s="28">
        <v>0.15</v>
      </c>
      <c r="M438" s="25" t="str">
        <f t="shared" si="18"/>
        <v>Tristen,</v>
      </c>
      <c r="N438" s="25" t="str">
        <f t="shared" si="19"/>
        <v>Lucretia</v>
      </c>
      <c r="O438" t="str">
        <f t="shared" si="20"/>
        <v>Tristen,</v>
      </c>
    </row>
    <row r="439" spans="1:15" x14ac:dyDescent="0.25">
      <c r="A439" s="8">
        <v>438</v>
      </c>
      <c r="B439" s="7" t="s">
        <v>1733</v>
      </c>
      <c r="C439" s="7" t="s">
        <v>1231</v>
      </c>
      <c r="D439" s="8" t="s">
        <v>808</v>
      </c>
      <c r="E439" s="7" t="s">
        <v>450</v>
      </c>
      <c r="F439" s="7" t="s">
        <v>1196</v>
      </c>
      <c r="G439" s="9">
        <v>29531</v>
      </c>
      <c r="H439" s="9">
        <v>38916</v>
      </c>
      <c r="I439" s="9"/>
      <c r="J439" s="31">
        <v>33072</v>
      </c>
      <c r="K439" s="8">
        <v>2</v>
      </c>
      <c r="L439" s="28">
        <v>0.04</v>
      </c>
      <c r="M439" s="25" t="str">
        <f t="shared" si="18"/>
        <v>Markell</v>
      </c>
      <c r="N439" s="25" t="str">
        <f t="shared" si="19"/>
        <v>Shyheim</v>
      </c>
      <c r="O439" t="str">
        <f t="shared" si="20"/>
        <v>Markell,</v>
      </c>
    </row>
    <row r="440" spans="1:15" x14ac:dyDescent="0.25">
      <c r="A440" s="8">
        <v>439</v>
      </c>
      <c r="B440" s="7" t="s">
        <v>1734</v>
      </c>
      <c r="C440" s="7" t="s">
        <v>796</v>
      </c>
      <c r="D440" s="8" t="s">
        <v>808</v>
      </c>
      <c r="E440" s="7" t="s">
        <v>806</v>
      </c>
      <c r="F440" s="7" t="s">
        <v>1196</v>
      </c>
      <c r="G440" s="9">
        <v>28759</v>
      </c>
      <c r="H440" s="9">
        <v>39657</v>
      </c>
      <c r="I440" s="9"/>
      <c r="J440" s="31">
        <v>97056</v>
      </c>
      <c r="K440" s="8">
        <v>1</v>
      </c>
      <c r="L440" s="28">
        <v>0</v>
      </c>
      <c r="M440" s="25" t="str">
        <f t="shared" si="18"/>
        <v xml:space="preserve">Markel, </v>
      </c>
      <c r="N440" s="25" t="str">
        <f t="shared" si="19"/>
        <v>Menachem</v>
      </c>
      <c r="O440" t="str">
        <f t="shared" si="20"/>
        <v>Markel,</v>
      </c>
    </row>
    <row r="441" spans="1:15" x14ac:dyDescent="0.25">
      <c r="A441" s="8">
        <v>440</v>
      </c>
      <c r="B441" s="7" t="s">
        <v>1735</v>
      </c>
      <c r="C441" s="7" t="s">
        <v>796</v>
      </c>
      <c r="D441" s="8" t="s">
        <v>808</v>
      </c>
      <c r="E441" s="7" t="s">
        <v>806</v>
      </c>
      <c r="F441" s="7" t="s">
        <v>1196</v>
      </c>
      <c r="G441" s="9">
        <v>27937</v>
      </c>
      <c r="H441" s="9">
        <v>40370</v>
      </c>
      <c r="I441" s="9"/>
      <c r="J441" s="31">
        <v>80208</v>
      </c>
      <c r="K441" s="8">
        <v>4</v>
      </c>
      <c r="L441" s="28">
        <v>0.12</v>
      </c>
      <c r="M441" s="25" t="str">
        <f t="shared" si="18"/>
        <v>Khari,</v>
      </c>
      <c r="N441" s="25" t="str">
        <f t="shared" si="19"/>
        <v>Jayden</v>
      </c>
      <c r="O441" t="str">
        <f t="shared" si="20"/>
        <v>Khari,</v>
      </c>
    </row>
    <row r="442" spans="1:15" x14ac:dyDescent="0.25">
      <c r="A442" s="8">
        <v>441</v>
      </c>
      <c r="B442" s="7" t="s">
        <v>1736</v>
      </c>
      <c r="C442" s="7" t="s">
        <v>796</v>
      </c>
      <c r="D442" s="8" t="s">
        <v>808</v>
      </c>
      <c r="E442" s="7" t="s">
        <v>806</v>
      </c>
      <c r="F442" s="7" t="s">
        <v>1197</v>
      </c>
      <c r="G442" s="9">
        <v>32773</v>
      </c>
      <c r="H442" s="9">
        <v>40762</v>
      </c>
      <c r="I442" s="9"/>
      <c r="J442" s="31">
        <v>73764</v>
      </c>
      <c r="K442" s="8">
        <v>5</v>
      </c>
      <c r="L442" s="28">
        <v>0.15</v>
      </c>
      <c r="M442" s="25" t="str">
        <f t="shared" si="18"/>
        <v>Trist</v>
      </c>
      <c r="N442" s="25" t="str">
        <f t="shared" si="19"/>
        <v>Orpha</v>
      </c>
      <c r="O442" t="str">
        <f t="shared" si="20"/>
        <v>Triston,</v>
      </c>
    </row>
    <row r="443" spans="1:15" x14ac:dyDescent="0.25">
      <c r="A443" s="8">
        <v>442</v>
      </c>
      <c r="B443" s="7" t="s">
        <v>1737</v>
      </c>
      <c r="C443" s="7" t="s">
        <v>796</v>
      </c>
      <c r="D443" s="8" t="s">
        <v>808</v>
      </c>
      <c r="E443" s="7" t="s">
        <v>806</v>
      </c>
      <c r="F443" s="7" t="s">
        <v>1196</v>
      </c>
      <c r="G443" s="9">
        <v>29205</v>
      </c>
      <c r="H443" s="9">
        <v>37470</v>
      </c>
      <c r="I443" s="9"/>
      <c r="J443" s="31">
        <v>40572</v>
      </c>
      <c r="K443" s="8">
        <v>5</v>
      </c>
      <c r="L443" s="28">
        <v>0.15</v>
      </c>
      <c r="M443" s="25" t="str">
        <f t="shared" si="18"/>
        <v>Gunner,</v>
      </c>
      <c r="N443" s="25" t="str">
        <f t="shared" si="19"/>
        <v>Trayvon</v>
      </c>
      <c r="O443" t="str">
        <f t="shared" si="20"/>
        <v>Gunner,</v>
      </c>
    </row>
    <row r="444" spans="1:15" x14ac:dyDescent="0.25">
      <c r="A444" s="8">
        <v>443</v>
      </c>
      <c r="B444" s="7" t="s">
        <v>1738</v>
      </c>
      <c r="C444" s="7" t="s">
        <v>796</v>
      </c>
      <c r="D444" s="8" t="s">
        <v>808</v>
      </c>
      <c r="E444" s="7" t="s">
        <v>806</v>
      </c>
      <c r="F444" s="7" t="s">
        <v>1197</v>
      </c>
      <c r="G444" s="9">
        <v>26626</v>
      </c>
      <c r="H444" s="9">
        <v>38227</v>
      </c>
      <c r="I444" s="9">
        <v>39684</v>
      </c>
      <c r="J444" s="31">
        <v>103440</v>
      </c>
      <c r="K444" s="8">
        <v>3</v>
      </c>
      <c r="L444" s="28">
        <v>0.08</v>
      </c>
      <c r="M444" s="25" t="str">
        <f t="shared" si="18"/>
        <v>Raekwo</v>
      </c>
      <c r="N444" s="25" t="str">
        <f t="shared" si="19"/>
        <v>Alvina</v>
      </c>
      <c r="O444" t="str">
        <f t="shared" si="20"/>
        <v>Raekwon,</v>
      </c>
    </row>
    <row r="445" spans="1:15" x14ac:dyDescent="0.25">
      <c r="A445" s="8">
        <v>444</v>
      </c>
      <c r="B445" s="7" t="s">
        <v>1739</v>
      </c>
      <c r="C445" s="7" t="s">
        <v>796</v>
      </c>
      <c r="D445" s="8" t="s">
        <v>808</v>
      </c>
      <c r="E445" s="7" t="s">
        <v>806</v>
      </c>
      <c r="F445" s="7" t="s">
        <v>1197</v>
      </c>
      <c r="G445" s="9">
        <v>27244</v>
      </c>
      <c r="H445" s="9">
        <v>39299</v>
      </c>
      <c r="I445" s="9">
        <v>40273</v>
      </c>
      <c r="J445" s="31">
        <v>57312</v>
      </c>
      <c r="K445" s="8">
        <v>3</v>
      </c>
      <c r="L445" s="28">
        <v>0.08</v>
      </c>
      <c r="M445" s="25" t="str">
        <f t="shared" si="18"/>
        <v>Tristin</v>
      </c>
      <c r="N445" s="25" t="str">
        <f t="shared" si="19"/>
        <v>Annette</v>
      </c>
      <c r="O445" t="str">
        <f t="shared" si="20"/>
        <v>Tristin,</v>
      </c>
    </row>
    <row r="446" spans="1:15" x14ac:dyDescent="0.25">
      <c r="A446" s="8">
        <v>445</v>
      </c>
      <c r="B446" s="7" t="s">
        <v>1740</v>
      </c>
      <c r="C446" s="7" t="s">
        <v>796</v>
      </c>
      <c r="D446" s="8" t="s">
        <v>808</v>
      </c>
      <c r="E446" s="7" t="s">
        <v>806</v>
      </c>
      <c r="F446" s="7" t="s">
        <v>1197</v>
      </c>
      <c r="G446" s="9">
        <v>29051</v>
      </c>
      <c r="H446" s="9">
        <v>39678</v>
      </c>
      <c r="I446" s="9"/>
      <c r="J446" s="31">
        <v>96108</v>
      </c>
      <c r="K446" s="8">
        <v>2</v>
      </c>
      <c r="L446" s="28">
        <v>0.04</v>
      </c>
      <c r="M446" s="25" t="str">
        <f t="shared" si="18"/>
        <v>Anfernee,</v>
      </c>
      <c r="N446" s="25" t="str">
        <f t="shared" si="19"/>
        <v>Catharine</v>
      </c>
      <c r="O446" t="str">
        <f t="shared" si="20"/>
        <v>Anfernee,</v>
      </c>
    </row>
    <row r="447" spans="1:15" x14ac:dyDescent="0.25">
      <c r="A447" s="8">
        <v>446</v>
      </c>
      <c r="B447" s="7" t="s">
        <v>1741</v>
      </c>
      <c r="C447" s="7" t="s">
        <v>796</v>
      </c>
      <c r="D447" s="8" t="s">
        <v>808</v>
      </c>
      <c r="E447" s="7" t="s">
        <v>806</v>
      </c>
      <c r="F447" s="7" t="s">
        <v>1196</v>
      </c>
      <c r="G447" s="13">
        <v>25697</v>
      </c>
      <c r="H447" s="13">
        <v>40393</v>
      </c>
      <c r="I447" s="9"/>
      <c r="J447" s="31">
        <v>20310</v>
      </c>
      <c r="K447" s="8">
        <v>1</v>
      </c>
      <c r="L447" s="28">
        <v>0</v>
      </c>
      <c r="M447" s="25" t="str">
        <f t="shared" si="18"/>
        <v xml:space="preserve">Cain, </v>
      </c>
      <c r="N447" s="25" t="str">
        <f t="shared" si="19"/>
        <v>Auston</v>
      </c>
      <c r="O447" t="str">
        <f t="shared" si="20"/>
        <v>Cain,</v>
      </c>
    </row>
    <row r="448" spans="1:15" x14ac:dyDescent="0.25">
      <c r="A448" s="8">
        <v>447</v>
      </c>
      <c r="B448" s="7" t="s">
        <v>1742</v>
      </c>
      <c r="C448" s="7" t="s">
        <v>796</v>
      </c>
      <c r="D448" s="8" t="s">
        <v>808</v>
      </c>
      <c r="E448" s="7" t="s">
        <v>806</v>
      </c>
      <c r="F448" s="7" t="s">
        <v>1197</v>
      </c>
      <c r="G448" s="16">
        <v>27287</v>
      </c>
      <c r="H448" s="16">
        <v>40403</v>
      </c>
      <c r="I448" s="9"/>
      <c r="J448" s="31">
        <v>18067.2</v>
      </c>
      <c r="K448" s="8">
        <v>5</v>
      </c>
      <c r="L448" s="28">
        <v>0.15</v>
      </c>
      <c r="M448" s="25" t="str">
        <f t="shared" si="18"/>
        <v>Drav</v>
      </c>
      <c r="N448" s="25" t="str">
        <f t="shared" si="19"/>
        <v>Elma</v>
      </c>
      <c r="O448" t="str">
        <f t="shared" si="20"/>
        <v>Draven,</v>
      </c>
    </row>
    <row r="449" spans="1:15" x14ac:dyDescent="0.25">
      <c r="A449" s="8">
        <v>448</v>
      </c>
      <c r="B449" s="7" t="s">
        <v>1743</v>
      </c>
      <c r="C449" s="7" t="s">
        <v>796</v>
      </c>
      <c r="D449" s="8" t="s">
        <v>808</v>
      </c>
      <c r="E449" s="7" t="s">
        <v>806</v>
      </c>
      <c r="F449" s="7" t="s">
        <v>1197</v>
      </c>
      <c r="G449" s="9">
        <v>31561</v>
      </c>
      <c r="H449" s="9">
        <v>40807</v>
      </c>
      <c r="I449" s="9"/>
      <c r="J449" s="31">
        <v>42054</v>
      </c>
      <c r="K449" s="8">
        <v>4</v>
      </c>
      <c r="L449" s="28">
        <v>0.12</v>
      </c>
      <c r="M449" s="25" t="str">
        <f t="shared" si="18"/>
        <v>Romell</v>
      </c>
      <c r="N449" s="25" t="str">
        <f t="shared" si="19"/>
        <v>Geneva</v>
      </c>
      <c r="O449" t="str">
        <f t="shared" si="20"/>
        <v>Romello,</v>
      </c>
    </row>
    <row r="450" spans="1:15" x14ac:dyDescent="0.25">
      <c r="A450" s="8">
        <v>449</v>
      </c>
      <c r="B450" s="7" t="s">
        <v>1744</v>
      </c>
      <c r="C450" s="7" t="s">
        <v>796</v>
      </c>
      <c r="D450" s="8" t="s">
        <v>808</v>
      </c>
      <c r="E450" s="7" t="s">
        <v>806</v>
      </c>
      <c r="F450" s="7" t="s">
        <v>1197</v>
      </c>
      <c r="G450" s="9">
        <v>25580</v>
      </c>
      <c r="H450" s="9">
        <v>41183</v>
      </c>
      <c r="I450" s="9"/>
      <c r="J450" s="31">
        <v>90444</v>
      </c>
      <c r="K450" s="8">
        <v>2</v>
      </c>
      <c r="L450" s="28">
        <v>0.04</v>
      </c>
      <c r="M450" s="25" t="str">
        <f t="shared" si="18"/>
        <v>Stone</v>
      </c>
      <c r="N450" s="25" t="str">
        <f t="shared" si="19"/>
        <v>Leora</v>
      </c>
      <c r="O450" t="str">
        <f t="shared" si="20"/>
        <v>Stone,</v>
      </c>
    </row>
    <row r="451" spans="1:15" x14ac:dyDescent="0.25">
      <c r="A451" s="8">
        <v>450</v>
      </c>
      <c r="B451" s="7" t="s">
        <v>1745</v>
      </c>
      <c r="C451" s="7" t="s">
        <v>791</v>
      </c>
      <c r="D451" s="8" t="s">
        <v>808</v>
      </c>
      <c r="E451" s="7" t="s">
        <v>806</v>
      </c>
      <c r="F451" s="7" t="s">
        <v>1196</v>
      </c>
      <c r="G451" s="9">
        <v>30269</v>
      </c>
      <c r="H451" s="9">
        <v>41186</v>
      </c>
      <c r="I451" s="9"/>
      <c r="J451" s="31">
        <v>56292</v>
      </c>
      <c r="K451" s="8">
        <v>3</v>
      </c>
      <c r="L451" s="28">
        <v>0.08</v>
      </c>
      <c r="M451" s="25" t="str">
        <f t="shared" ref="M451:M514" si="21">LEFT(B451,(LEN(B451)-FIND(",",B451,1))-1)</f>
        <v>River,</v>
      </c>
      <c r="N451" s="25" t="str">
        <f t="shared" ref="N451:N514" si="22">RIGHT(B451,(LEN(B451)-FIND(",",B451,1))-1)</f>
        <v>Jaylin</v>
      </c>
      <c r="O451" t="str">
        <f t="shared" ref="O451:O514" si="23">MID(B451,1,FIND(",",B451,1))</f>
        <v>River,</v>
      </c>
    </row>
    <row r="452" spans="1:15" x14ac:dyDescent="0.25">
      <c r="A452" s="8">
        <v>451</v>
      </c>
      <c r="B452" s="7" t="s">
        <v>1746</v>
      </c>
      <c r="C452" s="7" t="s">
        <v>1230</v>
      </c>
      <c r="D452" s="8" t="s">
        <v>808</v>
      </c>
      <c r="E452" s="7" t="s">
        <v>806</v>
      </c>
      <c r="F452" s="7" t="s">
        <v>1197</v>
      </c>
      <c r="G452" s="9">
        <v>27841</v>
      </c>
      <c r="H452" s="9">
        <v>39731</v>
      </c>
      <c r="I452" s="9"/>
      <c r="J452" s="31">
        <v>16122</v>
      </c>
      <c r="K452" s="8">
        <v>1</v>
      </c>
      <c r="L452" s="28">
        <v>0</v>
      </c>
      <c r="M452" s="25" t="str">
        <f t="shared" si="21"/>
        <v>Tris</v>
      </c>
      <c r="N452" s="25" t="str">
        <f t="shared" si="22"/>
        <v>Lona</v>
      </c>
      <c r="O452" t="str">
        <f t="shared" si="23"/>
        <v>Tristian,</v>
      </c>
    </row>
    <row r="453" spans="1:15" x14ac:dyDescent="0.25">
      <c r="A453" s="8">
        <v>452</v>
      </c>
      <c r="B453" s="7" t="s">
        <v>1747</v>
      </c>
      <c r="C453" s="7" t="s">
        <v>793</v>
      </c>
      <c r="D453" s="8" t="s">
        <v>808</v>
      </c>
      <c r="E453" s="7" t="s">
        <v>806</v>
      </c>
      <c r="F453" s="7" t="s">
        <v>1197</v>
      </c>
      <c r="G453" s="9">
        <v>29957</v>
      </c>
      <c r="H453" s="9">
        <v>40452</v>
      </c>
      <c r="I453" s="9"/>
      <c r="J453" s="31">
        <v>52092</v>
      </c>
      <c r="K453" s="8">
        <v>1</v>
      </c>
      <c r="L453" s="28">
        <v>0</v>
      </c>
      <c r="M453" s="25" t="str">
        <f t="shared" si="21"/>
        <v>Easton</v>
      </c>
      <c r="N453" s="25" t="str">
        <f t="shared" si="22"/>
        <v>Miriam</v>
      </c>
      <c r="O453" t="str">
        <f t="shared" si="23"/>
        <v>Easton,</v>
      </c>
    </row>
    <row r="454" spans="1:15" x14ac:dyDescent="0.25">
      <c r="A454" s="8">
        <v>453</v>
      </c>
      <c r="B454" s="7" t="s">
        <v>1748</v>
      </c>
      <c r="C454" s="7" t="s">
        <v>1231</v>
      </c>
      <c r="D454" s="8" t="s">
        <v>808</v>
      </c>
      <c r="E454" s="7" t="s">
        <v>806</v>
      </c>
      <c r="F454" s="7" t="s">
        <v>1196</v>
      </c>
      <c r="G454" s="13">
        <v>25793</v>
      </c>
      <c r="H454" s="13">
        <v>40452</v>
      </c>
      <c r="I454" s="9"/>
      <c r="J454" s="31">
        <v>11016</v>
      </c>
      <c r="K454" s="8">
        <v>3</v>
      </c>
      <c r="L454" s="28">
        <v>0.08</v>
      </c>
      <c r="M454" s="25" t="str">
        <f t="shared" si="21"/>
        <v>Dest</v>
      </c>
      <c r="N454" s="25" t="str">
        <f t="shared" si="22"/>
        <v>Alek</v>
      </c>
      <c r="O454" t="str">
        <f t="shared" si="23"/>
        <v>Destin,</v>
      </c>
    </row>
    <row r="455" spans="1:15" x14ac:dyDescent="0.25">
      <c r="A455" s="8">
        <v>454</v>
      </c>
      <c r="B455" s="7" t="s">
        <v>1749</v>
      </c>
      <c r="C455" s="7" t="s">
        <v>1230</v>
      </c>
      <c r="D455" s="8" t="s">
        <v>808</v>
      </c>
      <c r="E455" s="7" t="s">
        <v>806</v>
      </c>
      <c r="F455" s="7" t="s">
        <v>1196</v>
      </c>
      <c r="G455" s="9">
        <v>31779</v>
      </c>
      <c r="H455" s="9">
        <v>40468</v>
      </c>
      <c r="I455" s="9"/>
      <c r="J455" s="31">
        <v>47328</v>
      </c>
      <c r="K455" s="8">
        <v>4</v>
      </c>
      <c r="L455" s="28">
        <v>0.12</v>
      </c>
      <c r="M455" s="25" t="str">
        <f t="shared" si="21"/>
        <v>Ryder</v>
      </c>
      <c r="N455" s="25" t="str">
        <f t="shared" si="22"/>
        <v>Tyrin</v>
      </c>
      <c r="O455" t="str">
        <f t="shared" si="23"/>
        <v>Ryder,</v>
      </c>
    </row>
    <row r="456" spans="1:15" x14ac:dyDescent="0.25">
      <c r="A456" s="8">
        <v>455</v>
      </c>
      <c r="B456" s="7" t="s">
        <v>1750</v>
      </c>
      <c r="C456" s="7" t="s">
        <v>792</v>
      </c>
      <c r="D456" s="8" t="s">
        <v>808</v>
      </c>
      <c r="E456" s="7" t="s">
        <v>806</v>
      </c>
      <c r="F456" s="7" t="s">
        <v>1196</v>
      </c>
      <c r="G456" s="9">
        <v>28845</v>
      </c>
      <c r="H456" s="9">
        <v>41233</v>
      </c>
      <c r="I456" s="9"/>
      <c r="J456" s="31">
        <v>81612</v>
      </c>
      <c r="K456" s="8">
        <v>1</v>
      </c>
      <c r="L456" s="28">
        <v>0</v>
      </c>
      <c r="M456" s="25" t="str">
        <f t="shared" si="21"/>
        <v>Kahlil</v>
      </c>
      <c r="N456" s="25" t="str">
        <f t="shared" si="22"/>
        <v>Armani</v>
      </c>
      <c r="O456" t="str">
        <f t="shared" si="23"/>
        <v>Kahlil,</v>
      </c>
    </row>
    <row r="457" spans="1:15" x14ac:dyDescent="0.25">
      <c r="A457" s="8">
        <v>456</v>
      </c>
      <c r="B457" s="7" t="s">
        <v>1751</v>
      </c>
      <c r="C457" s="7" t="s">
        <v>793</v>
      </c>
      <c r="D457" s="8" t="s">
        <v>808</v>
      </c>
      <c r="E457" s="7" t="s">
        <v>806</v>
      </c>
      <c r="F457" s="7" t="s">
        <v>1196</v>
      </c>
      <c r="G457" s="9">
        <v>26264</v>
      </c>
      <c r="H457" s="9">
        <v>40492</v>
      </c>
      <c r="I457" s="9"/>
      <c r="J457" s="31">
        <v>80676</v>
      </c>
      <c r="K457" s="8">
        <v>4</v>
      </c>
      <c r="L457" s="28">
        <v>0.12</v>
      </c>
      <c r="M457" s="25" t="str">
        <f t="shared" si="21"/>
        <v>Jonata</v>
      </c>
      <c r="N457" s="25" t="str">
        <f t="shared" si="22"/>
        <v>Bryton</v>
      </c>
      <c r="O457" t="str">
        <f t="shared" si="23"/>
        <v>Jonatan,</v>
      </c>
    </row>
    <row r="458" spans="1:15" x14ac:dyDescent="0.25">
      <c r="A458" s="8">
        <v>457</v>
      </c>
      <c r="B458" s="7" t="s">
        <v>1752</v>
      </c>
      <c r="C458" s="7" t="s">
        <v>795</v>
      </c>
      <c r="D458" s="8" t="s">
        <v>808</v>
      </c>
      <c r="E458" s="7" t="s">
        <v>806</v>
      </c>
      <c r="F458" s="7" t="s">
        <v>1196</v>
      </c>
      <c r="G458" s="9">
        <v>29884</v>
      </c>
      <c r="H458" s="9">
        <v>39404</v>
      </c>
      <c r="I458" s="9">
        <v>41072</v>
      </c>
      <c r="J458" s="31">
        <v>61188</v>
      </c>
      <c r="K458" s="8">
        <v>4</v>
      </c>
      <c r="L458" s="28">
        <v>0.12</v>
      </c>
      <c r="M458" s="25" t="str">
        <f t="shared" si="21"/>
        <v>Triston</v>
      </c>
      <c r="N458" s="25" t="str">
        <f t="shared" si="22"/>
        <v>Tristen</v>
      </c>
      <c r="O458" t="str">
        <f t="shared" si="23"/>
        <v>Triston,</v>
      </c>
    </row>
    <row r="459" spans="1:15" x14ac:dyDescent="0.25">
      <c r="A459" s="8">
        <v>458</v>
      </c>
      <c r="B459" s="7" t="s">
        <v>1753</v>
      </c>
      <c r="C459" s="7" t="s">
        <v>794</v>
      </c>
      <c r="D459" s="8" t="s">
        <v>808</v>
      </c>
      <c r="E459" s="7" t="s">
        <v>806</v>
      </c>
      <c r="F459" s="7" t="s">
        <v>1196</v>
      </c>
      <c r="G459" s="9">
        <v>32578</v>
      </c>
      <c r="H459" s="9">
        <v>40883</v>
      </c>
      <c r="I459" s="9"/>
      <c r="J459" s="31">
        <v>52296</v>
      </c>
      <c r="K459" s="8">
        <v>5</v>
      </c>
      <c r="L459" s="28">
        <v>0.15</v>
      </c>
      <c r="M459" s="25" t="str">
        <f t="shared" si="21"/>
        <v>Tristin</v>
      </c>
      <c r="N459" s="25" t="str">
        <f t="shared" si="22"/>
        <v>Raekwon</v>
      </c>
      <c r="O459" t="str">
        <f t="shared" si="23"/>
        <v>Tristin,</v>
      </c>
    </row>
    <row r="460" spans="1:15" x14ac:dyDescent="0.25">
      <c r="A460" s="8">
        <v>459</v>
      </c>
      <c r="B460" s="7" t="s">
        <v>1754</v>
      </c>
      <c r="C460" s="7" t="s">
        <v>793</v>
      </c>
      <c r="D460" s="8" t="s">
        <v>808</v>
      </c>
      <c r="E460" s="7" t="s">
        <v>806</v>
      </c>
      <c r="F460" s="7" t="s">
        <v>1196</v>
      </c>
      <c r="G460" s="9">
        <v>32350</v>
      </c>
      <c r="H460" s="9">
        <v>40525</v>
      </c>
      <c r="I460" s="9"/>
      <c r="J460" s="31">
        <v>93540</v>
      </c>
      <c r="K460" s="8">
        <v>4</v>
      </c>
      <c r="L460" s="28">
        <v>0.12</v>
      </c>
      <c r="M460" s="25" t="str">
        <f t="shared" si="21"/>
        <v xml:space="preserve">Draven, </v>
      </c>
      <c r="N460" s="25" t="str">
        <f t="shared" si="22"/>
        <v>Anfernee</v>
      </c>
      <c r="O460" t="str">
        <f t="shared" si="23"/>
        <v>Draven,</v>
      </c>
    </row>
    <row r="461" spans="1:15" x14ac:dyDescent="0.25">
      <c r="A461" s="8">
        <v>460</v>
      </c>
      <c r="B461" s="7" t="s">
        <v>1755</v>
      </c>
      <c r="C461" s="7" t="s">
        <v>1230</v>
      </c>
      <c r="D461" s="8" t="s">
        <v>808</v>
      </c>
      <c r="E461" s="7" t="s">
        <v>806</v>
      </c>
      <c r="F461" s="7" t="s">
        <v>1197</v>
      </c>
      <c r="G461" s="9">
        <v>32512</v>
      </c>
      <c r="H461" s="9">
        <v>39783</v>
      </c>
      <c r="I461" s="9"/>
      <c r="J461" s="31">
        <v>64800</v>
      </c>
      <c r="K461" s="8">
        <v>3</v>
      </c>
      <c r="L461" s="28">
        <v>0.08</v>
      </c>
      <c r="M461" s="25" t="str">
        <f t="shared" si="21"/>
        <v>Trey</v>
      </c>
      <c r="N461" s="25" t="str">
        <f t="shared" si="22"/>
        <v>Zora</v>
      </c>
      <c r="O461" t="str">
        <f t="shared" si="23"/>
        <v>Treyvon,</v>
      </c>
    </row>
    <row r="462" spans="1:15" x14ac:dyDescent="0.25">
      <c r="A462" s="8">
        <v>461</v>
      </c>
      <c r="B462" s="7" t="s">
        <v>1756</v>
      </c>
      <c r="C462" s="7" t="s">
        <v>1230</v>
      </c>
      <c r="D462" s="8" t="s">
        <v>159</v>
      </c>
      <c r="E462" s="7" t="s">
        <v>495</v>
      </c>
      <c r="F462" s="7" t="s">
        <v>1196</v>
      </c>
      <c r="G462" s="9">
        <v>26468</v>
      </c>
      <c r="H462" s="9">
        <v>40551</v>
      </c>
      <c r="I462" s="9"/>
      <c r="J462" s="31">
        <v>86076</v>
      </c>
      <c r="K462" s="8">
        <v>1</v>
      </c>
      <c r="L462" s="28">
        <v>0</v>
      </c>
      <c r="M462" s="25" t="str">
        <f t="shared" si="21"/>
        <v xml:space="preserve">Stone, </v>
      </c>
      <c r="N462" s="25" t="str">
        <f t="shared" si="22"/>
        <v>Romello</v>
      </c>
      <c r="O462" t="str">
        <f t="shared" si="23"/>
        <v>Stone,</v>
      </c>
    </row>
    <row r="463" spans="1:15" x14ac:dyDescent="0.25">
      <c r="A463" s="8">
        <v>462</v>
      </c>
      <c r="B463" s="7" t="s">
        <v>1757</v>
      </c>
      <c r="C463" s="7" t="s">
        <v>1228</v>
      </c>
      <c r="D463" s="8" t="s">
        <v>159</v>
      </c>
      <c r="E463" s="7" t="s">
        <v>495</v>
      </c>
      <c r="F463" s="7" t="s">
        <v>1196</v>
      </c>
      <c r="G463" s="9">
        <v>32685</v>
      </c>
      <c r="H463" s="9">
        <v>40585</v>
      </c>
      <c r="I463" s="9"/>
      <c r="J463" s="31">
        <v>105540</v>
      </c>
      <c r="K463" s="8">
        <v>4</v>
      </c>
      <c r="L463" s="28">
        <v>0.12</v>
      </c>
      <c r="M463" s="25" t="str">
        <f t="shared" si="21"/>
        <v xml:space="preserve">Easton, </v>
      </c>
      <c r="N463" s="25" t="str">
        <f t="shared" si="22"/>
        <v>Tristian</v>
      </c>
      <c r="O463" t="str">
        <f t="shared" si="23"/>
        <v>Easton,</v>
      </c>
    </row>
    <row r="464" spans="1:15" x14ac:dyDescent="0.25">
      <c r="A464" s="8">
        <v>463</v>
      </c>
      <c r="B464" s="7" t="s">
        <v>1758</v>
      </c>
      <c r="C464" s="7" t="s">
        <v>1230</v>
      </c>
      <c r="D464" s="8" t="s">
        <v>159</v>
      </c>
      <c r="E464" s="7" t="s">
        <v>495</v>
      </c>
      <c r="F464" s="7" t="s">
        <v>1196</v>
      </c>
      <c r="G464" s="9">
        <v>26402</v>
      </c>
      <c r="H464" s="9">
        <v>40591</v>
      </c>
      <c r="I464" s="9"/>
      <c r="J464" s="31">
        <v>58884</v>
      </c>
      <c r="K464" s="8">
        <v>3</v>
      </c>
      <c r="L464" s="28">
        <v>0.08</v>
      </c>
      <c r="M464" s="25" t="str">
        <f t="shared" si="21"/>
        <v xml:space="preserve">Aiden, </v>
      </c>
      <c r="N464" s="25" t="str">
        <f t="shared" si="22"/>
        <v>Treyvon</v>
      </c>
      <c r="O464" t="str">
        <f t="shared" si="23"/>
        <v>Aiden,</v>
      </c>
    </row>
    <row r="465" spans="1:15" x14ac:dyDescent="0.25">
      <c r="A465" s="8">
        <v>464</v>
      </c>
      <c r="B465" s="7" t="s">
        <v>1759</v>
      </c>
      <c r="C465" s="7" t="s">
        <v>1230</v>
      </c>
      <c r="D465" s="8" t="s">
        <v>159</v>
      </c>
      <c r="E465" s="7" t="s">
        <v>495</v>
      </c>
      <c r="F465" s="7" t="s">
        <v>1196</v>
      </c>
      <c r="G465" s="9">
        <v>29724</v>
      </c>
      <c r="H465" s="9">
        <v>40625</v>
      </c>
      <c r="I465" s="9"/>
      <c r="J465" s="31">
        <v>42384</v>
      </c>
      <c r="K465" s="8" t="s">
        <v>1233</v>
      </c>
      <c r="L465" s="28">
        <v>0</v>
      </c>
      <c r="M465" s="25" t="str">
        <f t="shared" si="21"/>
        <v xml:space="preserve">Rohan, </v>
      </c>
      <c r="N465" s="25" t="str">
        <f t="shared" si="22"/>
        <v>Rashaan</v>
      </c>
      <c r="O465" t="str">
        <f t="shared" si="23"/>
        <v>Rohan,</v>
      </c>
    </row>
    <row r="466" spans="1:15" x14ac:dyDescent="0.25">
      <c r="A466" s="8">
        <v>465</v>
      </c>
      <c r="B466" s="7" t="s">
        <v>1760</v>
      </c>
      <c r="C466" s="7" t="s">
        <v>791</v>
      </c>
      <c r="D466" s="8" t="s">
        <v>159</v>
      </c>
      <c r="E466" s="7" t="s">
        <v>495</v>
      </c>
      <c r="F466" s="7" t="s">
        <v>1196</v>
      </c>
      <c r="G466" s="9">
        <v>29744</v>
      </c>
      <c r="H466" s="9">
        <v>40654</v>
      </c>
      <c r="I466" s="9"/>
      <c r="J466" s="31">
        <v>19218</v>
      </c>
      <c r="K466" s="8" t="s">
        <v>1233</v>
      </c>
      <c r="L466" s="28">
        <v>0</v>
      </c>
      <c r="M466" s="25" t="str">
        <f t="shared" si="21"/>
        <v>Phoenix</v>
      </c>
      <c r="N466" s="25" t="str">
        <f t="shared" si="22"/>
        <v>Killian</v>
      </c>
      <c r="O466" t="str">
        <f t="shared" si="23"/>
        <v>Phoenix,</v>
      </c>
    </row>
    <row r="467" spans="1:15" x14ac:dyDescent="0.25">
      <c r="A467" s="8">
        <v>466</v>
      </c>
      <c r="B467" s="7" t="s">
        <v>1761</v>
      </c>
      <c r="C467" s="7" t="s">
        <v>1230</v>
      </c>
      <c r="D467" s="8" t="s">
        <v>159</v>
      </c>
      <c r="E467" s="7" t="s">
        <v>495</v>
      </c>
      <c r="F467" s="7" t="s">
        <v>1196</v>
      </c>
      <c r="G467" s="9">
        <v>26846</v>
      </c>
      <c r="H467" s="9">
        <v>40745</v>
      </c>
      <c r="I467" s="9"/>
      <c r="J467" s="31">
        <v>83280</v>
      </c>
      <c r="K467" s="8">
        <v>5</v>
      </c>
      <c r="L467" s="28">
        <v>0.15</v>
      </c>
      <c r="M467" s="25" t="str">
        <f t="shared" si="21"/>
        <v>Latrell</v>
      </c>
      <c r="N467" s="25" t="str">
        <f t="shared" si="22"/>
        <v>Greyson</v>
      </c>
      <c r="O467" t="str">
        <f t="shared" si="23"/>
        <v>Latrell,</v>
      </c>
    </row>
    <row r="468" spans="1:15" x14ac:dyDescent="0.25">
      <c r="A468" s="8">
        <v>467</v>
      </c>
      <c r="B468" s="7" t="s">
        <v>1762</v>
      </c>
      <c r="C468" s="7" t="s">
        <v>792</v>
      </c>
      <c r="D468" s="8" t="s">
        <v>159</v>
      </c>
      <c r="E468" s="7" t="s">
        <v>495</v>
      </c>
      <c r="F468" s="7" t="s">
        <v>1196</v>
      </c>
      <c r="G468" s="9">
        <v>31150</v>
      </c>
      <c r="H468" s="9">
        <v>39687</v>
      </c>
      <c r="I468" s="9"/>
      <c r="J468" s="31">
        <v>29778</v>
      </c>
      <c r="K468" s="8">
        <v>1</v>
      </c>
      <c r="L468" s="28">
        <v>0</v>
      </c>
      <c r="M468" s="25" t="str">
        <f t="shared" si="21"/>
        <v>Seamus,</v>
      </c>
      <c r="N468" s="25" t="str">
        <f t="shared" si="22"/>
        <v>Brennon</v>
      </c>
      <c r="O468" t="str">
        <f t="shared" si="23"/>
        <v>Seamus,</v>
      </c>
    </row>
    <row r="469" spans="1:15" x14ac:dyDescent="0.25">
      <c r="A469" s="8">
        <v>468</v>
      </c>
      <c r="B469" s="7" t="s">
        <v>1763</v>
      </c>
      <c r="C469" s="7" t="s">
        <v>792</v>
      </c>
      <c r="D469" s="8" t="s">
        <v>159</v>
      </c>
      <c r="E469" s="7" t="s">
        <v>495</v>
      </c>
      <c r="F469" s="7" t="s">
        <v>1196</v>
      </c>
      <c r="G469" s="9">
        <v>25902</v>
      </c>
      <c r="H469" s="9">
        <v>39688</v>
      </c>
      <c r="I469" s="9"/>
      <c r="J469" s="31">
        <v>39120</v>
      </c>
      <c r="K469" s="8">
        <v>5</v>
      </c>
      <c r="L469" s="28">
        <v>0.15</v>
      </c>
      <c r="M469" s="25" t="str">
        <f t="shared" si="21"/>
        <v>Bran</v>
      </c>
      <c r="N469" s="25" t="str">
        <f t="shared" si="22"/>
        <v>Isai</v>
      </c>
      <c r="O469" t="str">
        <f t="shared" si="23"/>
        <v>Branson,</v>
      </c>
    </row>
    <row r="470" spans="1:15" x14ac:dyDescent="0.25">
      <c r="A470" s="8">
        <v>469</v>
      </c>
      <c r="B470" s="7" t="s">
        <v>1764</v>
      </c>
      <c r="C470" s="7" t="s">
        <v>1231</v>
      </c>
      <c r="D470" s="8" t="s">
        <v>159</v>
      </c>
      <c r="E470" s="7" t="s">
        <v>495</v>
      </c>
      <c r="F470" s="7" t="s">
        <v>1196</v>
      </c>
      <c r="G470" s="9">
        <v>29568</v>
      </c>
      <c r="H470" s="9">
        <v>40765</v>
      </c>
      <c r="I470" s="9"/>
      <c r="J470" s="31">
        <v>93264</v>
      </c>
      <c r="K470" s="8" t="s">
        <v>1233</v>
      </c>
      <c r="L470" s="28">
        <v>0</v>
      </c>
      <c r="M470" s="25" t="str">
        <f t="shared" si="21"/>
        <v>Mateo, D</v>
      </c>
      <c r="N470" s="25" t="str">
        <f t="shared" si="22"/>
        <v>Damarcus</v>
      </c>
      <c r="O470" t="str">
        <f t="shared" si="23"/>
        <v>Mateo,</v>
      </c>
    </row>
    <row r="471" spans="1:15" x14ac:dyDescent="0.25">
      <c r="A471" s="8">
        <v>470</v>
      </c>
      <c r="B471" s="7" t="s">
        <v>1765</v>
      </c>
      <c r="C471" s="7" t="s">
        <v>796</v>
      </c>
      <c r="D471" s="8" t="s">
        <v>159</v>
      </c>
      <c r="E471" s="7" t="s">
        <v>495</v>
      </c>
      <c r="F471" s="7" t="s">
        <v>1196</v>
      </c>
      <c r="G471" s="9">
        <v>31913</v>
      </c>
      <c r="H471" s="9">
        <v>39733</v>
      </c>
      <c r="I471" s="9"/>
      <c r="J471" s="31">
        <v>39878.400000000001</v>
      </c>
      <c r="K471" s="8">
        <v>4</v>
      </c>
      <c r="L471" s="28">
        <v>0.12</v>
      </c>
      <c r="M471" s="25" t="str">
        <f t="shared" si="21"/>
        <v>Keyshaw</v>
      </c>
      <c r="N471" s="25" t="str">
        <f t="shared" si="22"/>
        <v>Keshawn</v>
      </c>
      <c r="O471" t="str">
        <f t="shared" si="23"/>
        <v>Keyshawn,</v>
      </c>
    </row>
    <row r="472" spans="1:15" x14ac:dyDescent="0.25">
      <c r="A472" s="8">
        <v>471</v>
      </c>
      <c r="B472" s="7" t="s">
        <v>1766</v>
      </c>
      <c r="C472" s="7" t="s">
        <v>792</v>
      </c>
      <c r="D472" s="8" t="s">
        <v>159</v>
      </c>
      <c r="E472" s="7" t="s">
        <v>495</v>
      </c>
      <c r="F472" s="7" t="s">
        <v>1196</v>
      </c>
      <c r="G472" s="9">
        <v>27696</v>
      </c>
      <c r="H472" s="9">
        <v>39735</v>
      </c>
      <c r="I472" s="9"/>
      <c r="J472" s="31">
        <v>47544</v>
      </c>
      <c r="K472" s="8">
        <v>5</v>
      </c>
      <c r="L472" s="28">
        <v>0.15</v>
      </c>
      <c r="M472" s="25" t="str">
        <f t="shared" si="21"/>
        <v>Braeden</v>
      </c>
      <c r="N472" s="25" t="str">
        <f t="shared" si="22"/>
        <v>Trystan</v>
      </c>
      <c r="O472" t="str">
        <f t="shared" si="23"/>
        <v>Braeden,</v>
      </c>
    </row>
    <row r="473" spans="1:15" x14ac:dyDescent="0.25">
      <c r="A473" s="8">
        <v>472</v>
      </c>
      <c r="B473" s="7" t="s">
        <v>1767</v>
      </c>
      <c r="C473" s="7" t="s">
        <v>1228</v>
      </c>
      <c r="D473" s="8" t="s">
        <v>159</v>
      </c>
      <c r="E473" s="7" t="s">
        <v>495</v>
      </c>
      <c r="F473" s="7" t="s">
        <v>1197</v>
      </c>
      <c r="G473" s="9">
        <v>32850</v>
      </c>
      <c r="H473" s="9">
        <v>40818</v>
      </c>
      <c r="I473" s="9"/>
      <c r="J473" s="31">
        <v>53472</v>
      </c>
      <c r="K473" s="8">
        <v>2</v>
      </c>
      <c r="L473" s="28">
        <v>0.04</v>
      </c>
      <c r="M473" s="25" t="str">
        <f t="shared" si="21"/>
        <v xml:space="preserve">Aiden, </v>
      </c>
      <c r="N473" s="25" t="str">
        <f t="shared" si="22"/>
        <v>Octavia</v>
      </c>
      <c r="O473" t="str">
        <f t="shared" si="23"/>
        <v>Aiden,</v>
      </c>
    </row>
    <row r="474" spans="1:15" x14ac:dyDescent="0.25">
      <c r="A474" s="8">
        <v>473</v>
      </c>
      <c r="B474" s="7" t="s">
        <v>1768</v>
      </c>
      <c r="C474" s="7" t="s">
        <v>793</v>
      </c>
      <c r="D474" s="8" t="s">
        <v>159</v>
      </c>
      <c r="E474" s="7" t="s">
        <v>495</v>
      </c>
      <c r="F474" s="7" t="s">
        <v>1196</v>
      </c>
      <c r="G474" s="9">
        <v>28042</v>
      </c>
      <c r="H474" s="9">
        <v>40841</v>
      </c>
      <c r="I474" s="9"/>
      <c r="J474" s="31">
        <v>97836</v>
      </c>
      <c r="K474" s="8">
        <v>5</v>
      </c>
      <c r="L474" s="28">
        <v>0.15</v>
      </c>
      <c r="M474" s="25" t="str">
        <f t="shared" si="21"/>
        <v>Shamar</v>
      </c>
      <c r="N474" s="25" t="str">
        <f t="shared" si="22"/>
        <v>Brayan</v>
      </c>
      <c r="O474" t="str">
        <f t="shared" si="23"/>
        <v>Shamar,</v>
      </c>
    </row>
    <row r="475" spans="1:15" x14ac:dyDescent="0.25">
      <c r="A475" s="8">
        <v>474</v>
      </c>
      <c r="B475" s="7" t="s">
        <v>1769</v>
      </c>
      <c r="C475" s="7" t="s">
        <v>1229</v>
      </c>
      <c r="D475" s="8" t="s">
        <v>159</v>
      </c>
      <c r="E475" s="7" t="s">
        <v>495</v>
      </c>
      <c r="F475" s="7" t="s">
        <v>1196</v>
      </c>
      <c r="G475" s="9">
        <v>31404</v>
      </c>
      <c r="H475" s="9">
        <v>39754</v>
      </c>
      <c r="I475" s="9"/>
      <c r="J475" s="31">
        <v>51732</v>
      </c>
      <c r="K475" s="8">
        <v>2</v>
      </c>
      <c r="L475" s="28">
        <v>0.04</v>
      </c>
      <c r="M475" s="25" t="str">
        <f t="shared" si="21"/>
        <v>Raqua</v>
      </c>
      <c r="N475" s="25" t="str">
        <f t="shared" si="22"/>
        <v>Keion</v>
      </c>
      <c r="O475" t="str">
        <f t="shared" si="23"/>
        <v>Raquan,</v>
      </c>
    </row>
    <row r="476" spans="1:15" x14ac:dyDescent="0.25">
      <c r="A476" s="8">
        <v>475</v>
      </c>
      <c r="B476" s="7" t="s">
        <v>1770</v>
      </c>
      <c r="C476" s="7" t="s">
        <v>796</v>
      </c>
      <c r="D476" s="8" t="s">
        <v>159</v>
      </c>
      <c r="E476" s="7" t="s">
        <v>495</v>
      </c>
      <c r="F476" s="7" t="s">
        <v>1197</v>
      </c>
      <c r="G476" s="9">
        <v>31394</v>
      </c>
      <c r="H476" s="9">
        <v>39761</v>
      </c>
      <c r="I476" s="9"/>
      <c r="J476" s="31">
        <v>49128</v>
      </c>
      <c r="K476" s="8" t="s">
        <v>1233</v>
      </c>
      <c r="L476" s="28">
        <v>0</v>
      </c>
      <c r="M476" s="25" t="str">
        <f t="shared" si="21"/>
        <v>Rasha</v>
      </c>
      <c r="N476" s="25" t="str">
        <f t="shared" si="22"/>
        <v>Sudie</v>
      </c>
      <c r="O476" t="str">
        <f t="shared" si="23"/>
        <v>Rashaan,</v>
      </c>
    </row>
    <row r="477" spans="1:15" x14ac:dyDescent="0.25">
      <c r="A477" s="8">
        <v>476</v>
      </c>
      <c r="B477" s="7" t="s">
        <v>1771</v>
      </c>
      <c r="C477" s="7" t="s">
        <v>795</v>
      </c>
      <c r="D477" s="8" t="s">
        <v>159</v>
      </c>
      <c r="E477" s="7" t="s">
        <v>495</v>
      </c>
      <c r="F477" s="7" t="s">
        <v>1196</v>
      </c>
      <c r="G477" s="9">
        <v>31030</v>
      </c>
      <c r="H477" s="9">
        <v>40893</v>
      </c>
      <c r="I477" s="9"/>
      <c r="J477" s="31">
        <v>53544</v>
      </c>
      <c r="K477" s="8">
        <v>5</v>
      </c>
      <c r="L477" s="28">
        <v>0.15</v>
      </c>
      <c r="M477" s="25" t="str">
        <f t="shared" si="21"/>
        <v>Bray</v>
      </c>
      <c r="N477" s="25" t="str">
        <f t="shared" si="22"/>
        <v>Jair</v>
      </c>
      <c r="O477" t="str">
        <f t="shared" si="23"/>
        <v>Braydon,</v>
      </c>
    </row>
    <row r="478" spans="1:15" x14ac:dyDescent="0.25">
      <c r="A478" s="8">
        <v>477</v>
      </c>
      <c r="B478" s="7" t="s">
        <v>1772</v>
      </c>
      <c r="C478" s="7" t="s">
        <v>1228</v>
      </c>
      <c r="D478" s="8" t="s">
        <v>801</v>
      </c>
      <c r="E478" s="7" t="s">
        <v>1202</v>
      </c>
      <c r="F478" s="7" t="s">
        <v>1197</v>
      </c>
      <c r="G478" s="9">
        <v>28691</v>
      </c>
      <c r="H478" s="9">
        <v>39109</v>
      </c>
      <c r="I478" s="9"/>
      <c r="J478" s="31">
        <v>39744</v>
      </c>
      <c r="K478" s="8">
        <v>2</v>
      </c>
      <c r="L478" s="28">
        <v>0.04</v>
      </c>
      <c r="M478" s="25" t="str">
        <f t="shared" si="21"/>
        <v>Roha</v>
      </c>
      <c r="N478" s="25" t="str">
        <f t="shared" si="22"/>
        <v>Zula</v>
      </c>
      <c r="O478" t="str">
        <f t="shared" si="23"/>
        <v>Rohan,</v>
      </c>
    </row>
    <row r="479" spans="1:15" x14ac:dyDescent="0.25">
      <c r="A479" s="8">
        <v>478</v>
      </c>
      <c r="B479" s="7" t="s">
        <v>1773</v>
      </c>
      <c r="C479" s="7" t="s">
        <v>1228</v>
      </c>
      <c r="D479" s="8" t="s">
        <v>801</v>
      </c>
      <c r="E479" s="7" t="s">
        <v>512</v>
      </c>
      <c r="F479" s="7" t="s">
        <v>1196</v>
      </c>
      <c r="G479" s="9">
        <v>26704</v>
      </c>
      <c r="H479" s="9">
        <v>40208</v>
      </c>
      <c r="I479" s="9"/>
      <c r="J479" s="31">
        <v>73377.600000000006</v>
      </c>
      <c r="K479" s="8">
        <v>2</v>
      </c>
      <c r="L479" s="28">
        <v>0.04</v>
      </c>
      <c r="M479" s="25" t="str">
        <f t="shared" si="21"/>
        <v>Reilly</v>
      </c>
      <c r="N479" s="25" t="str">
        <f t="shared" si="22"/>
        <v>Shemar</v>
      </c>
      <c r="O479" t="str">
        <f t="shared" si="23"/>
        <v>Reilly,</v>
      </c>
    </row>
    <row r="480" spans="1:15" x14ac:dyDescent="0.25">
      <c r="A480" s="8">
        <v>479</v>
      </c>
      <c r="B480" s="7" t="s">
        <v>1774</v>
      </c>
      <c r="C480" s="7" t="s">
        <v>796</v>
      </c>
      <c r="D480" s="8" t="s">
        <v>801</v>
      </c>
      <c r="E480" s="7" t="s">
        <v>512</v>
      </c>
      <c r="F480" s="7" t="s">
        <v>1197</v>
      </c>
      <c r="G480" s="9">
        <v>27715</v>
      </c>
      <c r="H480" s="9">
        <v>35821</v>
      </c>
      <c r="I480" s="9"/>
      <c r="J480" s="31">
        <v>27444</v>
      </c>
      <c r="K480" s="8" t="s">
        <v>1233</v>
      </c>
      <c r="L480" s="28">
        <v>0</v>
      </c>
      <c r="M480" s="25" t="str">
        <f t="shared" si="21"/>
        <v>Killia</v>
      </c>
      <c r="N480" s="25" t="str">
        <f t="shared" si="22"/>
        <v>Adella</v>
      </c>
      <c r="O480" t="str">
        <f t="shared" si="23"/>
        <v>Killian,</v>
      </c>
    </row>
    <row r="481" spans="1:15" x14ac:dyDescent="0.25">
      <c r="A481" s="8">
        <v>480</v>
      </c>
      <c r="B481" s="7" t="s">
        <v>1775</v>
      </c>
      <c r="C481" s="7" t="s">
        <v>796</v>
      </c>
      <c r="D481" s="8" t="s">
        <v>801</v>
      </c>
      <c r="E481" s="7" t="s">
        <v>512</v>
      </c>
      <c r="F481" s="7" t="s">
        <v>1196</v>
      </c>
      <c r="G481" s="9">
        <v>27544</v>
      </c>
      <c r="H481" s="9">
        <v>35826</v>
      </c>
      <c r="I481" s="9"/>
      <c r="J481" s="31">
        <v>37446</v>
      </c>
      <c r="K481" s="8">
        <v>2</v>
      </c>
      <c r="L481" s="28">
        <v>0.04</v>
      </c>
      <c r="M481" s="25" t="str">
        <f t="shared" si="21"/>
        <v>Jaylan</v>
      </c>
      <c r="N481" s="25" t="str">
        <f t="shared" si="22"/>
        <v>Reagan</v>
      </c>
      <c r="O481" t="str">
        <f t="shared" si="23"/>
        <v>Jaylan,</v>
      </c>
    </row>
    <row r="482" spans="1:15" x14ac:dyDescent="0.25">
      <c r="A482" s="8">
        <v>481</v>
      </c>
      <c r="B482" s="7" t="s">
        <v>1776</v>
      </c>
      <c r="C482" s="7" t="s">
        <v>1230</v>
      </c>
      <c r="D482" s="8" t="s">
        <v>801</v>
      </c>
      <c r="E482" s="7" t="s">
        <v>1202</v>
      </c>
      <c r="F482" s="7" t="s">
        <v>1196</v>
      </c>
      <c r="G482" s="9">
        <v>27763</v>
      </c>
      <c r="H482" s="9">
        <v>36536</v>
      </c>
      <c r="I482" s="9"/>
      <c r="J482" s="31">
        <v>74880</v>
      </c>
      <c r="K482" s="8">
        <v>4</v>
      </c>
      <c r="L482" s="28">
        <v>0.12</v>
      </c>
      <c r="M482" s="25" t="str">
        <f t="shared" si="21"/>
        <v>Abdul</v>
      </c>
      <c r="N482" s="25" t="str">
        <f t="shared" si="22"/>
        <v>Nasir</v>
      </c>
      <c r="O482" t="str">
        <f t="shared" si="23"/>
        <v>Abdullah,</v>
      </c>
    </row>
    <row r="483" spans="1:15" x14ac:dyDescent="0.25">
      <c r="A483" s="8">
        <v>482</v>
      </c>
      <c r="B483" s="7" t="s">
        <v>1777</v>
      </c>
      <c r="C483" s="7" t="s">
        <v>1229</v>
      </c>
      <c r="D483" s="8" t="s">
        <v>801</v>
      </c>
      <c r="E483" s="7" t="s">
        <v>512</v>
      </c>
      <c r="F483" s="7" t="s">
        <v>1196</v>
      </c>
      <c r="G483" s="9">
        <v>26979</v>
      </c>
      <c r="H483" s="9">
        <v>38723</v>
      </c>
      <c r="I483" s="9"/>
      <c r="J483" s="31">
        <v>12756</v>
      </c>
      <c r="K483" s="8" t="s">
        <v>1233</v>
      </c>
      <c r="L483" s="28">
        <v>0</v>
      </c>
      <c r="M483" s="25" t="str">
        <f t="shared" si="21"/>
        <v>Keagan,</v>
      </c>
      <c r="N483" s="25" t="str">
        <f t="shared" si="22"/>
        <v>Dominik</v>
      </c>
      <c r="O483" t="str">
        <f t="shared" si="23"/>
        <v>Keagan,</v>
      </c>
    </row>
    <row r="484" spans="1:15" x14ac:dyDescent="0.25">
      <c r="A484" s="8">
        <v>483</v>
      </c>
      <c r="B484" s="7" t="s">
        <v>1778</v>
      </c>
      <c r="C484" s="7" t="s">
        <v>792</v>
      </c>
      <c r="D484" s="8" t="s">
        <v>801</v>
      </c>
      <c r="E484" s="7" t="s">
        <v>512</v>
      </c>
      <c r="F484" s="7" t="s">
        <v>1196</v>
      </c>
      <c r="G484" s="9">
        <v>26388</v>
      </c>
      <c r="H484" s="9">
        <v>40943</v>
      </c>
      <c r="I484" s="9"/>
      <c r="J484" s="31">
        <v>57108</v>
      </c>
      <c r="K484" s="8" t="s">
        <v>1233</v>
      </c>
      <c r="L484" s="28">
        <v>0</v>
      </c>
      <c r="M484" s="25" t="str">
        <f t="shared" si="21"/>
        <v>Kobe, K</v>
      </c>
      <c r="N484" s="25" t="str">
        <f t="shared" si="22"/>
        <v>Kordell</v>
      </c>
      <c r="O484" t="str">
        <f t="shared" si="23"/>
        <v>Kobe,</v>
      </c>
    </row>
    <row r="485" spans="1:15" x14ac:dyDescent="0.25">
      <c r="A485" s="8">
        <v>484</v>
      </c>
      <c r="B485" s="7" t="s">
        <v>1779</v>
      </c>
      <c r="C485" s="7" t="s">
        <v>1228</v>
      </c>
      <c r="D485" s="8" t="s">
        <v>801</v>
      </c>
      <c r="E485" s="7" t="s">
        <v>1202</v>
      </c>
      <c r="F485" s="7" t="s">
        <v>1196</v>
      </c>
      <c r="G485" s="9">
        <v>25912</v>
      </c>
      <c r="H485" s="9">
        <v>40963</v>
      </c>
      <c r="I485" s="9"/>
      <c r="J485" s="31">
        <v>72660</v>
      </c>
      <c r="K485" s="8">
        <v>2</v>
      </c>
      <c r="L485" s="28">
        <v>0.04</v>
      </c>
      <c r="M485" s="25" t="str">
        <f t="shared" si="21"/>
        <v>Jaret,</v>
      </c>
      <c r="N485" s="25" t="str">
        <f t="shared" si="22"/>
        <v>Gianni</v>
      </c>
      <c r="O485" t="str">
        <f t="shared" si="23"/>
        <v>Jaret,</v>
      </c>
    </row>
    <row r="486" spans="1:15" x14ac:dyDescent="0.25">
      <c r="A486" s="8">
        <v>485</v>
      </c>
      <c r="B486" s="7" t="s">
        <v>1780</v>
      </c>
      <c r="C486" s="7" t="s">
        <v>1229</v>
      </c>
      <c r="D486" s="8" t="s">
        <v>801</v>
      </c>
      <c r="E486" s="7" t="s">
        <v>512</v>
      </c>
      <c r="F486" s="7" t="s">
        <v>1196</v>
      </c>
      <c r="G486" s="9">
        <v>26045</v>
      </c>
      <c r="H486" s="9">
        <v>36195</v>
      </c>
      <c r="I486" s="9"/>
      <c r="J486" s="31">
        <v>55632</v>
      </c>
      <c r="K486" s="8">
        <v>5</v>
      </c>
      <c r="L486" s="28">
        <v>0.15</v>
      </c>
      <c r="M486" s="25" t="str">
        <f t="shared" si="21"/>
        <v>Nash</v>
      </c>
      <c r="N486" s="25" t="str">
        <f t="shared" si="22"/>
        <v>Koby</v>
      </c>
      <c r="O486" t="str">
        <f t="shared" si="23"/>
        <v>Nash,</v>
      </c>
    </row>
    <row r="487" spans="1:15" x14ac:dyDescent="0.25">
      <c r="A487" s="8">
        <v>486</v>
      </c>
      <c r="B487" s="7" t="s">
        <v>1781</v>
      </c>
      <c r="C487" s="7" t="s">
        <v>1230</v>
      </c>
      <c r="D487" s="8" t="s">
        <v>801</v>
      </c>
      <c r="E487" s="7" t="s">
        <v>512</v>
      </c>
      <c r="F487" s="7" t="s">
        <v>1196</v>
      </c>
      <c r="G487" s="9">
        <v>22596</v>
      </c>
      <c r="H487" s="9">
        <v>36217</v>
      </c>
      <c r="I487" s="9"/>
      <c r="J487" s="31">
        <v>26970</v>
      </c>
      <c r="K487" s="8">
        <v>4</v>
      </c>
      <c r="L487" s="28">
        <v>0.12</v>
      </c>
      <c r="M487" s="25" t="str">
        <f t="shared" si="21"/>
        <v>Jaxon</v>
      </c>
      <c r="N487" s="25" t="str">
        <f t="shared" si="22"/>
        <v>Rylan</v>
      </c>
      <c r="O487" t="str">
        <f t="shared" si="23"/>
        <v>Jaxon,</v>
      </c>
    </row>
    <row r="488" spans="1:15" x14ac:dyDescent="0.25">
      <c r="A488" s="8">
        <v>487</v>
      </c>
      <c r="B488" s="7" t="s">
        <v>1782</v>
      </c>
      <c r="C488" s="7" t="s">
        <v>791</v>
      </c>
      <c r="D488" s="8" t="s">
        <v>801</v>
      </c>
      <c r="E488" s="7" t="s">
        <v>512</v>
      </c>
      <c r="F488" s="7" t="s">
        <v>1197</v>
      </c>
      <c r="G488" s="9">
        <v>31768</v>
      </c>
      <c r="H488" s="9">
        <v>39864</v>
      </c>
      <c r="I488" s="9"/>
      <c r="J488" s="31">
        <v>77184</v>
      </c>
      <c r="K488" s="8">
        <v>5</v>
      </c>
      <c r="L488" s="28">
        <v>0.15</v>
      </c>
      <c r="M488" s="25" t="str">
        <f t="shared" si="21"/>
        <v>Phoeni</v>
      </c>
      <c r="N488" s="25" t="str">
        <f t="shared" si="22"/>
        <v>Frieda</v>
      </c>
      <c r="O488" t="str">
        <f t="shared" si="23"/>
        <v>Phoenix,</v>
      </c>
    </row>
    <row r="489" spans="1:15" x14ac:dyDescent="0.25">
      <c r="A489" s="8">
        <v>488</v>
      </c>
      <c r="B489" s="7" t="s">
        <v>1783</v>
      </c>
      <c r="C489" s="7" t="s">
        <v>796</v>
      </c>
      <c r="D489" s="8" t="s">
        <v>801</v>
      </c>
      <c r="E489" s="7" t="s">
        <v>1202</v>
      </c>
      <c r="F489" s="7" t="s">
        <v>1197</v>
      </c>
      <c r="G489" s="9">
        <v>30848</v>
      </c>
      <c r="H489" s="9">
        <v>40976</v>
      </c>
      <c r="I489" s="9"/>
      <c r="J489" s="31">
        <v>55656</v>
      </c>
      <c r="K489" s="8" t="s">
        <v>1233</v>
      </c>
      <c r="L489" s="28">
        <v>0</v>
      </c>
      <c r="M489" s="25" t="str">
        <f t="shared" si="21"/>
        <v>Greyso</v>
      </c>
      <c r="N489" s="25" t="str">
        <f t="shared" si="22"/>
        <v>Joanna</v>
      </c>
      <c r="O489" t="str">
        <f t="shared" si="23"/>
        <v>Greyson,</v>
      </c>
    </row>
    <row r="490" spans="1:15" x14ac:dyDescent="0.25">
      <c r="A490" s="8">
        <v>489</v>
      </c>
      <c r="B490" s="7" t="s">
        <v>1784</v>
      </c>
      <c r="C490" s="7" t="s">
        <v>792</v>
      </c>
      <c r="D490" s="8" t="s">
        <v>801</v>
      </c>
      <c r="E490" s="7" t="s">
        <v>1202</v>
      </c>
      <c r="F490" s="7" t="s">
        <v>1197</v>
      </c>
      <c r="G490" s="9">
        <v>26057</v>
      </c>
      <c r="H490" s="9">
        <v>40259</v>
      </c>
      <c r="I490" s="9">
        <v>41038</v>
      </c>
      <c r="J490" s="31">
        <v>87828</v>
      </c>
      <c r="K490" s="8">
        <v>1</v>
      </c>
      <c r="L490" s="28">
        <v>0</v>
      </c>
      <c r="M490" s="25" t="str">
        <f t="shared" si="21"/>
        <v>Latrell</v>
      </c>
      <c r="N490" s="25" t="str">
        <f t="shared" si="22"/>
        <v>Leonora</v>
      </c>
      <c r="O490" t="str">
        <f t="shared" si="23"/>
        <v>Latrell,</v>
      </c>
    </row>
    <row r="491" spans="1:15" x14ac:dyDescent="0.25">
      <c r="A491" s="8">
        <v>490</v>
      </c>
      <c r="B491" s="7" t="s">
        <v>1785</v>
      </c>
      <c r="C491" s="7" t="s">
        <v>1228</v>
      </c>
      <c r="D491" s="8" t="s">
        <v>801</v>
      </c>
      <c r="E491" s="7" t="s">
        <v>1202</v>
      </c>
      <c r="F491" s="7" t="s">
        <v>1197</v>
      </c>
      <c r="G491" s="9">
        <v>28553</v>
      </c>
      <c r="H491" s="9">
        <v>40264</v>
      </c>
      <c r="I491" s="9"/>
      <c r="J491" s="31">
        <v>35712</v>
      </c>
      <c r="K491" s="8">
        <v>2</v>
      </c>
      <c r="L491" s="28">
        <v>0.04</v>
      </c>
      <c r="M491" s="25" t="str">
        <f t="shared" si="21"/>
        <v xml:space="preserve">Brennon, </v>
      </c>
      <c r="N491" s="25" t="str">
        <f t="shared" si="22"/>
        <v>Priscilla</v>
      </c>
      <c r="O491" t="str">
        <f t="shared" si="23"/>
        <v>Brennon,</v>
      </c>
    </row>
    <row r="492" spans="1:15" x14ac:dyDescent="0.25">
      <c r="A492" s="8">
        <v>491</v>
      </c>
      <c r="B492" s="7" t="s">
        <v>1786</v>
      </c>
      <c r="C492" s="7" t="s">
        <v>796</v>
      </c>
      <c r="D492" s="8" t="s">
        <v>801</v>
      </c>
      <c r="E492" s="7" t="s">
        <v>512</v>
      </c>
      <c r="F492" s="7" t="s">
        <v>1197</v>
      </c>
      <c r="G492" s="9">
        <v>26717</v>
      </c>
      <c r="H492" s="9">
        <v>37701</v>
      </c>
      <c r="I492" s="9"/>
      <c r="J492" s="31">
        <v>28272</v>
      </c>
      <c r="K492" s="8" t="s">
        <v>1233</v>
      </c>
      <c r="L492" s="28">
        <v>0</v>
      </c>
      <c r="M492" s="25" t="str">
        <f t="shared" si="21"/>
        <v>Seamus</v>
      </c>
      <c r="N492" s="25" t="str">
        <f t="shared" si="22"/>
        <v>Tennie</v>
      </c>
      <c r="O492" t="str">
        <f t="shared" si="23"/>
        <v>Seamus,</v>
      </c>
    </row>
    <row r="493" spans="1:15" x14ac:dyDescent="0.25">
      <c r="A493" s="8">
        <v>492</v>
      </c>
      <c r="B493" s="7" t="s">
        <v>1787</v>
      </c>
      <c r="C493" s="7" t="s">
        <v>795</v>
      </c>
      <c r="D493" s="8" t="s">
        <v>801</v>
      </c>
      <c r="E493" s="7" t="s">
        <v>512</v>
      </c>
      <c r="F493" s="7" t="s">
        <v>1196</v>
      </c>
      <c r="G493" s="9">
        <v>31027</v>
      </c>
      <c r="H493" s="9">
        <v>39519</v>
      </c>
      <c r="I493" s="9"/>
      <c r="J493" s="31">
        <v>73596</v>
      </c>
      <c r="K493" s="8">
        <v>2</v>
      </c>
      <c r="L493" s="28">
        <v>0.04</v>
      </c>
      <c r="M493" s="25" t="str">
        <f t="shared" si="21"/>
        <v>Ronaldo,</v>
      </c>
      <c r="N493" s="25" t="str">
        <f t="shared" si="22"/>
        <v>Giovanny</v>
      </c>
      <c r="O493" t="str">
        <f t="shared" si="23"/>
        <v>Ronaldo,</v>
      </c>
    </row>
    <row r="494" spans="1:15" x14ac:dyDescent="0.25">
      <c r="A494" s="8">
        <v>493</v>
      </c>
      <c r="B494" s="7" t="s">
        <v>1788</v>
      </c>
      <c r="C494" s="7" t="s">
        <v>791</v>
      </c>
      <c r="D494" s="8" t="s">
        <v>801</v>
      </c>
      <c r="E494" s="7" t="s">
        <v>512</v>
      </c>
      <c r="F494" s="7" t="s">
        <v>1197</v>
      </c>
      <c r="G494" s="9">
        <v>29247</v>
      </c>
      <c r="H494" s="9">
        <v>38790</v>
      </c>
      <c r="I494" s="9"/>
      <c r="J494" s="31">
        <v>75225.600000000006</v>
      </c>
      <c r="K494" s="8" t="s">
        <v>1233</v>
      </c>
      <c r="L494" s="28">
        <v>0</v>
      </c>
      <c r="M494" s="25" t="str">
        <f t="shared" si="21"/>
        <v>Isai, An</v>
      </c>
      <c r="N494" s="25" t="str">
        <f t="shared" si="22"/>
        <v>Angeline</v>
      </c>
      <c r="O494" t="str">
        <f t="shared" si="23"/>
        <v>Isai,</v>
      </c>
    </row>
    <row r="495" spans="1:15" x14ac:dyDescent="0.25">
      <c r="A495" s="8">
        <v>494</v>
      </c>
      <c r="B495" s="7" t="s">
        <v>1789</v>
      </c>
      <c r="C495" s="7" t="s">
        <v>792</v>
      </c>
      <c r="D495" s="8" t="s">
        <v>801</v>
      </c>
      <c r="E495" s="7" t="s">
        <v>1202</v>
      </c>
      <c r="F495" s="7" t="s">
        <v>1197</v>
      </c>
      <c r="G495" s="9">
        <v>26776</v>
      </c>
      <c r="H495" s="9">
        <v>39899</v>
      </c>
      <c r="I495" s="9"/>
      <c r="J495" s="31">
        <v>29748</v>
      </c>
      <c r="K495" s="8" t="s">
        <v>1233</v>
      </c>
      <c r="L495" s="28">
        <v>0</v>
      </c>
      <c r="M495" s="25" t="str">
        <f t="shared" si="21"/>
        <v>Brans</v>
      </c>
      <c r="N495" s="25" t="str">
        <f t="shared" si="22"/>
        <v>Docia</v>
      </c>
      <c r="O495" t="str">
        <f t="shared" si="23"/>
        <v>Branson,</v>
      </c>
    </row>
    <row r="496" spans="1:15" x14ac:dyDescent="0.25">
      <c r="A496" s="8">
        <v>495</v>
      </c>
      <c r="B496" s="7" t="s">
        <v>1790</v>
      </c>
      <c r="C496" s="7" t="s">
        <v>793</v>
      </c>
      <c r="D496" s="8" t="s">
        <v>801</v>
      </c>
      <c r="E496" s="7" t="s">
        <v>512</v>
      </c>
      <c r="F496" s="7" t="s">
        <v>1196</v>
      </c>
      <c r="G496" s="13">
        <v>27339</v>
      </c>
      <c r="H496" s="13">
        <v>40254</v>
      </c>
      <c r="I496" s="9"/>
      <c r="J496" s="31">
        <v>58440</v>
      </c>
      <c r="K496" s="8" t="s">
        <v>1233</v>
      </c>
      <c r="L496" s="28">
        <v>0</v>
      </c>
      <c r="M496" s="25" t="str">
        <f t="shared" si="21"/>
        <v xml:space="preserve">Amari, </v>
      </c>
      <c r="N496" s="25" t="str">
        <f t="shared" si="22"/>
        <v>Coleton</v>
      </c>
      <c r="O496" t="str">
        <f t="shared" si="23"/>
        <v>Amari,</v>
      </c>
    </row>
    <row r="497" spans="1:15" x14ac:dyDescent="0.25">
      <c r="A497" s="8">
        <v>496</v>
      </c>
      <c r="B497" s="7" t="s">
        <v>1791</v>
      </c>
      <c r="C497" s="7" t="s">
        <v>1229</v>
      </c>
      <c r="D497" s="8" t="s">
        <v>801</v>
      </c>
      <c r="E497" s="7" t="s">
        <v>512</v>
      </c>
      <c r="F497" s="7" t="s">
        <v>1196</v>
      </c>
      <c r="G497" s="9">
        <v>27866</v>
      </c>
      <c r="H497" s="9">
        <v>40624</v>
      </c>
      <c r="I497" s="9"/>
      <c r="J497" s="31">
        <v>103800</v>
      </c>
      <c r="K497" s="8">
        <v>1</v>
      </c>
      <c r="L497" s="28">
        <v>0</v>
      </c>
      <c r="M497" s="25" t="str">
        <f t="shared" si="21"/>
        <v>Keyon,</v>
      </c>
      <c r="N497" s="25" t="str">
        <f t="shared" si="22"/>
        <v>Jarett</v>
      </c>
      <c r="O497" t="str">
        <f t="shared" si="23"/>
        <v>Keyon,</v>
      </c>
    </row>
    <row r="498" spans="1:15" x14ac:dyDescent="0.25">
      <c r="A498" s="8">
        <v>497</v>
      </c>
      <c r="B498" s="7" t="s">
        <v>1792</v>
      </c>
      <c r="C498" s="7" t="s">
        <v>792</v>
      </c>
      <c r="D498" s="8" t="s">
        <v>801</v>
      </c>
      <c r="E498" s="7" t="s">
        <v>512</v>
      </c>
      <c r="F498" s="7" t="s">
        <v>1197</v>
      </c>
      <c r="G498" s="9">
        <v>28086</v>
      </c>
      <c r="H498" s="9">
        <v>39174</v>
      </c>
      <c r="I498" s="9"/>
      <c r="J498" s="31">
        <v>27984</v>
      </c>
      <c r="K498" s="8">
        <v>4</v>
      </c>
      <c r="L498" s="28">
        <v>0.12</v>
      </c>
      <c r="M498" s="25" t="str">
        <f t="shared" si="21"/>
        <v>Damar</v>
      </c>
      <c r="N498" s="25" t="str">
        <f t="shared" si="22"/>
        <v>Ettie</v>
      </c>
      <c r="O498" t="str">
        <f t="shared" si="23"/>
        <v>Damarcus,</v>
      </c>
    </row>
    <row r="499" spans="1:15" x14ac:dyDescent="0.25">
      <c r="A499" s="8">
        <v>498</v>
      </c>
      <c r="B499" s="7" t="s">
        <v>1793</v>
      </c>
      <c r="C499" s="7" t="s">
        <v>795</v>
      </c>
      <c r="D499" s="8" t="s">
        <v>801</v>
      </c>
      <c r="E499" s="7" t="s">
        <v>512</v>
      </c>
      <c r="F499" s="7" t="s">
        <v>1196</v>
      </c>
      <c r="G499" s="9">
        <v>27386</v>
      </c>
      <c r="H499" s="9">
        <v>39176</v>
      </c>
      <c r="I499" s="9"/>
      <c r="J499" s="31">
        <v>12840</v>
      </c>
      <c r="K499" s="8">
        <v>4</v>
      </c>
      <c r="L499" s="28">
        <v>0.12</v>
      </c>
      <c r="M499" s="25" t="str">
        <f t="shared" si="21"/>
        <v>Landen</v>
      </c>
      <c r="N499" s="25" t="str">
        <f t="shared" si="22"/>
        <v>Paxton</v>
      </c>
      <c r="O499" t="str">
        <f t="shared" si="23"/>
        <v>Landen,</v>
      </c>
    </row>
    <row r="500" spans="1:15" x14ac:dyDescent="0.25">
      <c r="A500" s="8">
        <v>499</v>
      </c>
      <c r="B500" s="7" t="s">
        <v>1794</v>
      </c>
      <c r="C500" s="7" t="s">
        <v>795</v>
      </c>
      <c r="D500" s="8" t="s">
        <v>801</v>
      </c>
      <c r="E500" s="7" t="s">
        <v>512</v>
      </c>
      <c r="F500" s="7" t="s">
        <v>1197</v>
      </c>
      <c r="G500" s="9">
        <v>27975</v>
      </c>
      <c r="H500" s="9">
        <v>40282</v>
      </c>
      <c r="I500" s="9"/>
      <c r="J500" s="31">
        <v>87168</v>
      </c>
      <c r="K500" s="8" t="s">
        <v>1233</v>
      </c>
      <c r="L500" s="28">
        <v>0</v>
      </c>
      <c r="M500" s="25" t="str">
        <f t="shared" si="21"/>
        <v xml:space="preserve">Mateo, </v>
      </c>
      <c r="N500" s="25" t="str">
        <f t="shared" si="22"/>
        <v>Flossie</v>
      </c>
      <c r="O500" t="str">
        <f t="shared" si="23"/>
        <v>Mateo,</v>
      </c>
    </row>
    <row r="501" spans="1:15" x14ac:dyDescent="0.25">
      <c r="A501" s="8">
        <v>500</v>
      </c>
      <c r="B501" s="7" t="s">
        <v>1795</v>
      </c>
      <c r="C501" s="7" t="s">
        <v>1229</v>
      </c>
      <c r="D501" s="8" t="s">
        <v>801</v>
      </c>
      <c r="E501" s="7" t="s">
        <v>1202</v>
      </c>
      <c r="F501" s="7" t="s">
        <v>1196</v>
      </c>
      <c r="G501" s="9">
        <v>26454</v>
      </c>
      <c r="H501" s="9">
        <v>38815</v>
      </c>
      <c r="I501" s="9"/>
      <c r="J501" s="31">
        <v>75924</v>
      </c>
      <c r="K501" s="8">
        <v>1</v>
      </c>
      <c r="L501" s="28">
        <v>0</v>
      </c>
      <c r="M501" s="25" t="str">
        <f t="shared" si="21"/>
        <v>Jamar</v>
      </c>
      <c r="N501" s="25" t="str">
        <f t="shared" si="22"/>
        <v>Raven</v>
      </c>
      <c r="O501" t="str">
        <f t="shared" si="23"/>
        <v>Jamari,</v>
      </c>
    </row>
    <row r="502" spans="1:15" x14ac:dyDescent="0.25">
      <c r="A502" s="8">
        <v>501</v>
      </c>
      <c r="B502" s="7" t="s">
        <v>1796</v>
      </c>
      <c r="C502" s="7" t="s">
        <v>1228</v>
      </c>
      <c r="D502" s="8" t="s">
        <v>801</v>
      </c>
      <c r="E502" s="7" t="s">
        <v>512</v>
      </c>
      <c r="F502" s="7" t="s">
        <v>1196</v>
      </c>
      <c r="G502" s="9">
        <v>29485</v>
      </c>
      <c r="H502" s="9">
        <v>38828</v>
      </c>
      <c r="I502" s="9"/>
      <c r="J502" s="31">
        <v>59436</v>
      </c>
      <c r="K502" s="8">
        <v>4</v>
      </c>
      <c r="L502" s="28">
        <v>0.12</v>
      </c>
      <c r="M502" s="25" t="str">
        <f t="shared" si="21"/>
        <v>Jovann</v>
      </c>
      <c r="N502" s="25" t="str">
        <f t="shared" si="22"/>
        <v>Jovani</v>
      </c>
      <c r="O502" t="str">
        <f t="shared" si="23"/>
        <v>Jovanny,</v>
      </c>
    </row>
    <row r="503" spans="1:15" x14ac:dyDescent="0.25">
      <c r="A503" s="8">
        <v>502</v>
      </c>
      <c r="B503" s="7" t="s">
        <v>1797</v>
      </c>
      <c r="C503" s="7" t="s">
        <v>796</v>
      </c>
      <c r="D503" s="8" t="s">
        <v>801</v>
      </c>
      <c r="E503" s="7" t="s">
        <v>512</v>
      </c>
      <c r="F503" s="7" t="s">
        <v>1196</v>
      </c>
      <c r="G503" s="9">
        <v>29664</v>
      </c>
      <c r="H503" s="9">
        <v>40293</v>
      </c>
      <c r="I503" s="9"/>
      <c r="J503" s="31">
        <v>14172</v>
      </c>
      <c r="K503" s="8">
        <v>1</v>
      </c>
      <c r="L503" s="28">
        <v>0</v>
      </c>
      <c r="M503" s="25" t="str">
        <f t="shared" si="21"/>
        <v xml:space="preserve">Kenan, </v>
      </c>
      <c r="N503" s="25" t="str">
        <f t="shared" si="22"/>
        <v>Keandre</v>
      </c>
      <c r="O503" t="str">
        <f t="shared" si="23"/>
        <v>Kenan,</v>
      </c>
    </row>
    <row r="504" spans="1:15" x14ac:dyDescent="0.25">
      <c r="A504" s="8">
        <v>503</v>
      </c>
      <c r="B504" s="7" t="s">
        <v>1798</v>
      </c>
      <c r="C504" s="7" t="s">
        <v>1231</v>
      </c>
      <c r="D504" s="8" t="s">
        <v>801</v>
      </c>
      <c r="E504" s="7" t="s">
        <v>512</v>
      </c>
      <c r="F504" s="7" t="s">
        <v>1196</v>
      </c>
      <c r="G504" s="9">
        <v>29690</v>
      </c>
      <c r="H504" s="9">
        <v>40666</v>
      </c>
      <c r="I504" s="9"/>
      <c r="J504" s="31">
        <v>28908</v>
      </c>
      <c r="K504" s="8">
        <v>4</v>
      </c>
      <c r="L504" s="28">
        <v>0.12</v>
      </c>
      <c r="M504" s="25" t="str">
        <f t="shared" si="21"/>
        <v>Ryley,</v>
      </c>
      <c r="N504" s="25" t="str">
        <f t="shared" si="22"/>
        <v>Jajuan</v>
      </c>
      <c r="O504" t="str">
        <f t="shared" si="23"/>
        <v>Ryley,</v>
      </c>
    </row>
    <row r="505" spans="1:15" x14ac:dyDescent="0.25">
      <c r="A505" s="8">
        <v>504</v>
      </c>
      <c r="B505" s="7" t="s">
        <v>1799</v>
      </c>
      <c r="C505" s="7" t="s">
        <v>1231</v>
      </c>
      <c r="D505" s="8" t="s">
        <v>801</v>
      </c>
      <c r="E505" s="7" t="s">
        <v>512</v>
      </c>
      <c r="F505" s="7" t="s">
        <v>1196</v>
      </c>
      <c r="G505" s="9">
        <v>28846</v>
      </c>
      <c r="H505" s="9">
        <v>39592</v>
      </c>
      <c r="I505" s="9"/>
      <c r="J505" s="31">
        <v>67980</v>
      </c>
      <c r="K505" s="8">
        <v>1</v>
      </c>
      <c r="L505" s="28">
        <v>0</v>
      </c>
      <c r="M505" s="25" t="str">
        <f t="shared" si="21"/>
        <v>Tyrese</v>
      </c>
      <c r="N505" s="25" t="str">
        <f t="shared" si="22"/>
        <v>Nikhil</v>
      </c>
      <c r="O505" t="str">
        <f t="shared" si="23"/>
        <v>Tyrese,</v>
      </c>
    </row>
    <row r="506" spans="1:15" x14ac:dyDescent="0.25">
      <c r="A506" s="8">
        <v>505</v>
      </c>
      <c r="B506" s="7" t="s">
        <v>1800</v>
      </c>
      <c r="C506" s="7" t="s">
        <v>794</v>
      </c>
      <c r="D506" s="8" t="s">
        <v>801</v>
      </c>
      <c r="E506" s="7" t="s">
        <v>1202</v>
      </c>
      <c r="F506" s="7" t="s">
        <v>1197</v>
      </c>
      <c r="G506" s="9">
        <v>23033</v>
      </c>
      <c r="H506" s="9">
        <v>35918</v>
      </c>
      <c r="I506" s="9"/>
      <c r="J506" s="31">
        <v>88488</v>
      </c>
      <c r="K506" s="8">
        <v>4</v>
      </c>
      <c r="L506" s="28">
        <v>0.12</v>
      </c>
      <c r="M506" s="25" t="str">
        <f t="shared" si="21"/>
        <v>Kesha</v>
      </c>
      <c r="N506" s="25" t="str">
        <f t="shared" si="22"/>
        <v>Hanna</v>
      </c>
      <c r="O506" t="str">
        <f t="shared" si="23"/>
        <v>Keshawn,</v>
      </c>
    </row>
    <row r="507" spans="1:15" x14ac:dyDescent="0.25">
      <c r="A507" s="8">
        <v>506</v>
      </c>
      <c r="B507" s="7" t="s">
        <v>1801</v>
      </c>
      <c r="C507" s="7" t="s">
        <v>791</v>
      </c>
      <c r="D507" s="8" t="s">
        <v>801</v>
      </c>
      <c r="E507" s="7" t="s">
        <v>512</v>
      </c>
      <c r="F507" s="7" t="s">
        <v>1197</v>
      </c>
      <c r="G507" s="9">
        <v>26352</v>
      </c>
      <c r="H507" s="9">
        <v>35946</v>
      </c>
      <c r="I507" s="9"/>
      <c r="J507" s="31">
        <v>17198.400000000001</v>
      </c>
      <c r="K507" s="8">
        <v>5</v>
      </c>
      <c r="L507" s="28">
        <v>0.15</v>
      </c>
      <c r="M507" s="25" t="str">
        <f t="shared" si="21"/>
        <v>Keysh</v>
      </c>
      <c r="N507" s="25" t="str">
        <f t="shared" si="22"/>
        <v>Letha</v>
      </c>
      <c r="O507" t="str">
        <f t="shared" si="23"/>
        <v>Keyshawn,</v>
      </c>
    </row>
    <row r="508" spans="1:15" x14ac:dyDescent="0.25">
      <c r="A508" s="8">
        <v>507</v>
      </c>
      <c r="B508" s="7" t="s">
        <v>1802</v>
      </c>
      <c r="C508" s="7" t="s">
        <v>792</v>
      </c>
      <c r="D508" s="8" t="s">
        <v>801</v>
      </c>
      <c r="E508" s="7" t="s">
        <v>512</v>
      </c>
      <c r="F508" s="7" t="s">
        <v>1196</v>
      </c>
      <c r="G508" s="9">
        <v>27188</v>
      </c>
      <c r="H508" s="9">
        <v>36297</v>
      </c>
      <c r="I508" s="9"/>
      <c r="J508" s="31">
        <v>69588</v>
      </c>
      <c r="K508" s="8">
        <v>5</v>
      </c>
      <c r="L508" s="28">
        <v>0.15</v>
      </c>
      <c r="M508" s="25" t="str">
        <f t="shared" si="21"/>
        <v>Zion,</v>
      </c>
      <c r="N508" s="25" t="str">
        <f t="shared" si="22"/>
        <v>Tyrek</v>
      </c>
      <c r="O508" t="str">
        <f t="shared" si="23"/>
        <v>Zion,</v>
      </c>
    </row>
    <row r="509" spans="1:15" x14ac:dyDescent="0.25">
      <c r="A509" s="8">
        <v>508</v>
      </c>
      <c r="B509" s="7" t="s">
        <v>1803</v>
      </c>
      <c r="C509" s="7" t="s">
        <v>796</v>
      </c>
      <c r="D509" s="8" t="s">
        <v>801</v>
      </c>
      <c r="E509" s="7" t="s">
        <v>512</v>
      </c>
      <c r="F509" s="7" t="s">
        <v>1196</v>
      </c>
      <c r="G509" s="9">
        <v>26930</v>
      </c>
      <c r="H509" s="9">
        <v>36673</v>
      </c>
      <c r="I509" s="9"/>
      <c r="J509" s="31">
        <v>57996</v>
      </c>
      <c r="K509" s="8">
        <v>1</v>
      </c>
      <c r="L509" s="28">
        <v>0</v>
      </c>
      <c r="M509" s="25" t="str">
        <f t="shared" si="21"/>
        <v>Savion</v>
      </c>
      <c r="N509" s="25" t="str">
        <f t="shared" si="22"/>
        <v>Declan</v>
      </c>
      <c r="O509" t="str">
        <f t="shared" si="23"/>
        <v>Savion,</v>
      </c>
    </row>
    <row r="510" spans="1:15" x14ac:dyDescent="0.25">
      <c r="A510" s="8">
        <v>509</v>
      </c>
      <c r="B510" s="7" t="s">
        <v>1804</v>
      </c>
      <c r="C510" s="7" t="s">
        <v>792</v>
      </c>
      <c r="D510" s="8" t="s">
        <v>801</v>
      </c>
      <c r="E510" s="7" t="s">
        <v>512</v>
      </c>
      <c r="F510" s="7" t="s">
        <v>1196</v>
      </c>
      <c r="G510" s="9">
        <v>29216</v>
      </c>
      <c r="H510" s="9">
        <v>37404</v>
      </c>
      <c r="I510" s="9">
        <v>38599</v>
      </c>
      <c r="J510" s="31">
        <v>72084</v>
      </c>
      <c r="K510" s="8" t="s">
        <v>1233</v>
      </c>
      <c r="L510" s="28">
        <v>0</v>
      </c>
      <c r="M510" s="25" t="str">
        <f t="shared" si="21"/>
        <v>Jadon,</v>
      </c>
      <c r="N510" s="25" t="str">
        <f t="shared" si="22"/>
        <v>Kamron</v>
      </c>
      <c r="O510" t="str">
        <f t="shared" si="23"/>
        <v>Jadon,</v>
      </c>
    </row>
    <row r="511" spans="1:15" x14ac:dyDescent="0.25">
      <c r="A511" s="8">
        <v>510</v>
      </c>
      <c r="B511" s="7" t="s">
        <v>1805</v>
      </c>
      <c r="C511" s="7" t="s">
        <v>1228</v>
      </c>
      <c r="D511" s="8" t="s">
        <v>801</v>
      </c>
      <c r="E511" s="7" t="s">
        <v>512</v>
      </c>
      <c r="F511" s="7" t="s">
        <v>1197</v>
      </c>
      <c r="G511" s="9">
        <v>31895</v>
      </c>
      <c r="H511" s="9">
        <v>39217</v>
      </c>
      <c r="I511" s="9"/>
      <c r="J511" s="31">
        <v>88596</v>
      </c>
      <c r="K511" s="8">
        <v>2</v>
      </c>
      <c r="L511" s="28">
        <v>0.04</v>
      </c>
      <c r="M511" s="25" t="str">
        <f t="shared" si="21"/>
        <v>Tryst</v>
      </c>
      <c r="N511" s="25" t="str">
        <f t="shared" si="22"/>
        <v>Minta</v>
      </c>
      <c r="O511" t="str">
        <f t="shared" si="23"/>
        <v>Trystan,</v>
      </c>
    </row>
    <row r="512" spans="1:15" x14ac:dyDescent="0.25">
      <c r="A512" s="8">
        <v>511</v>
      </c>
      <c r="B512" s="7" t="s">
        <v>1806</v>
      </c>
      <c r="C512" s="7" t="s">
        <v>1228</v>
      </c>
      <c r="D512" s="8" t="s">
        <v>801</v>
      </c>
      <c r="E512" s="7" t="s">
        <v>512</v>
      </c>
      <c r="F512" s="7" t="s">
        <v>1197</v>
      </c>
      <c r="G512" s="9">
        <v>26125</v>
      </c>
      <c r="H512" s="9">
        <v>40707</v>
      </c>
      <c r="I512" s="9"/>
      <c r="J512" s="31">
        <v>95256</v>
      </c>
      <c r="K512" s="8">
        <v>1</v>
      </c>
      <c r="L512" s="28">
        <v>0</v>
      </c>
      <c r="M512" s="25" t="str">
        <f t="shared" si="21"/>
        <v>Braed</v>
      </c>
      <c r="N512" s="25" t="str">
        <f t="shared" si="22"/>
        <v>Retta</v>
      </c>
      <c r="O512" t="str">
        <f t="shared" si="23"/>
        <v>Braeden,</v>
      </c>
    </row>
    <row r="513" spans="1:15" x14ac:dyDescent="0.25">
      <c r="A513" s="8">
        <v>512</v>
      </c>
      <c r="B513" s="7" t="s">
        <v>1807</v>
      </c>
      <c r="C513" s="7" t="s">
        <v>796</v>
      </c>
      <c r="D513" s="8" t="s">
        <v>801</v>
      </c>
      <c r="E513" s="7" t="s">
        <v>512</v>
      </c>
      <c r="F513" s="7" t="s">
        <v>1196</v>
      </c>
      <c r="G513" s="9">
        <v>32330</v>
      </c>
      <c r="H513" s="9">
        <v>39262</v>
      </c>
      <c r="I513" s="9"/>
      <c r="J513" s="31">
        <v>76128</v>
      </c>
      <c r="K513" s="8" t="s">
        <v>1233</v>
      </c>
      <c r="L513" s="28">
        <v>0</v>
      </c>
      <c r="M513" s="25" t="str">
        <f t="shared" si="21"/>
        <v>Tahj, T</v>
      </c>
      <c r="N513" s="25" t="str">
        <f t="shared" si="22"/>
        <v>Tyrique</v>
      </c>
      <c r="O513" t="str">
        <f t="shared" si="23"/>
        <v>Tahj,</v>
      </c>
    </row>
    <row r="514" spans="1:15" x14ac:dyDescent="0.25">
      <c r="A514" s="8">
        <v>513</v>
      </c>
      <c r="B514" s="7" t="s">
        <v>1808</v>
      </c>
      <c r="C514" s="7" t="s">
        <v>1228</v>
      </c>
      <c r="D514" s="8" t="s">
        <v>801</v>
      </c>
      <c r="E514" s="7" t="s">
        <v>512</v>
      </c>
      <c r="F514" s="7" t="s">
        <v>1197</v>
      </c>
      <c r="G514" s="9">
        <v>31779</v>
      </c>
      <c r="H514" s="9">
        <v>40332</v>
      </c>
      <c r="I514" s="9"/>
      <c r="J514" s="31">
        <v>56808</v>
      </c>
      <c r="K514" s="8">
        <v>2</v>
      </c>
      <c r="L514" s="28">
        <v>0.04</v>
      </c>
      <c r="M514" s="25" t="str">
        <f t="shared" si="21"/>
        <v>Brayan,</v>
      </c>
      <c r="N514" s="25" t="str">
        <f t="shared" si="22"/>
        <v>Rosella</v>
      </c>
      <c r="O514" t="str">
        <f t="shared" si="23"/>
        <v>Brayan,</v>
      </c>
    </row>
    <row r="515" spans="1:15" x14ac:dyDescent="0.25">
      <c r="A515" s="8">
        <v>514</v>
      </c>
      <c r="B515" s="7" t="s">
        <v>1809</v>
      </c>
      <c r="C515" s="7" t="s">
        <v>791</v>
      </c>
      <c r="D515" s="8" t="s">
        <v>801</v>
      </c>
      <c r="E515" s="7" t="s">
        <v>512</v>
      </c>
      <c r="F515" s="7" t="s">
        <v>1196</v>
      </c>
      <c r="G515" s="9">
        <v>28784</v>
      </c>
      <c r="H515" s="9">
        <v>35958</v>
      </c>
      <c r="I515" s="9"/>
      <c r="J515" s="31">
        <v>73704</v>
      </c>
      <c r="K515" s="8">
        <v>4</v>
      </c>
      <c r="L515" s="28">
        <v>0.12</v>
      </c>
      <c r="M515" s="25" t="str">
        <f t="shared" ref="M515:M578" si="24">LEFT(B515,(LEN(B515)-FIND(",",B515,1))-1)</f>
        <v>Tyree</v>
      </c>
      <c r="N515" s="25" t="str">
        <f t="shared" ref="N515:N578" si="25">RIGHT(B515,(LEN(B515)-FIND(",",B515,1))-1)</f>
        <v>Tyriq</v>
      </c>
      <c r="O515" t="str">
        <f t="shared" ref="O515:O578" si="26">MID(B515,1,FIND(",",B515,1))</f>
        <v>Tyreek,</v>
      </c>
    </row>
    <row r="516" spans="1:15" x14ac:dyDescent="0.25">
      <c r="A516" s="8">
        <v>515</v>
      </c>
      <c r="B516" s="7" t="s">
        <v>1810</v>
      </c>
      <c r="C516" s="7" t="s">
        <v>793</v>
      </c>
      <c r="D516" s="8" t="s">
        <v>801</v>
      </c>
      <c r="E516" s="7" t="s">
        <v>512</v>
      </c>
      <c r="F516" s="7" t="s">
        <v>1197</v>
      </c>
      <c r="G516" s="9">
        <v>26709</v>
      </c>
      <c r="H516" s="9">
        <v>36340</v>
      </c>
      <c r="I516" s="9"/>
      <c r="J516" s="31">
        <v>44419.199999999997</v>
      </c>
      <c r="K516" s="8">
        <v>4</v>
      </c>
      <c r="L516" s="28">
        <v>0.12</v>
      </c>
      <c r="M516" s="25" t="str">
        <f t="shared" si="24"/>
        <v>Sham</v>
      </c>
      <c r="N516" s="25" t="str">
        <f t="shared" si="25"/>
        <v>Adah</v>
      </c>
      <c r="O516" t="str">
        <f t="shared" si="26"/>
        <v>Shamar,</v>
      </c>
    </row>
    <row r="517" spans="1:15" x14ac:dyDescent="0.25">
      <c r="A517" s="8">
        <v>516</v>
      </c>
      <c r="B517" s="7" t="s">
        <v>1811</v>
      </c>
      <c r="C517" s="7" t="s">
        <v>794</v>
      </c>
      <c r="D517" s="8" t="s">
        <v>801</v>
      </c>
      <c r="E517" s="7" t="s">
        <v>512</v>
      </c>
      <c r="F517" s="7" t="s">
        <v>1196</v>
      </c>
      <c r="G517" s="9">
        <v>29995</v>
      </c>
      <c r="H517" s="9">
        <v>39282</v>
      </c>
      <c r="I517" s="9"/>
      <c r="J517" s="31">
        <v>83304</v>
      </c>
      <c r="K517" s="8">
        <v>2</v>
      </c>
      <c r="L517" s="28">
        <v>0.04</v>
      </c>
      <c r="M517" s="25" t="str">
        <f t="shared" si="24"/>
        <v>Tavian</v>
      </c>
      <c r="N517" s="25" t="str">
        <f t="shared" si="25"/>
        <v>Izaiah</v>
      </c>
      <c r="O517" t="str">
        <f t="shared" si="26"/>
        <v>Tavian,</v>
      </c>
    </row>
    <row r="518" spans="1:15" x14ac:dyDescent="0.25">
      <c r="A518" s="8">
        <v>517</v>
      </c>
      <c r="B518" s="7" t="s">
        <v>1812</v>
      </c>
      <c r="C518" s="7" t="s">
        <v>795</v>
      </c>
      <c r="D518" s="8" t="s">
        <v>801</v>
      </c>
      <c r="E518" s="7" t="s">
        <v>512</v>
      </c>
      <c r="F518" s="7" t="s">
        <v>1197</v>
      </c>
      <c r="G518" s="9">
        <v>26126</v>
      </c>
      <c r="H518" s="9">
        <v>38903</v>
      </c>
      <c r="I518" s="9"/>
      <c r="J518" s="31">
        <v>40872</v>
      </c>
      <c r="K518" s="8">
        <v>2</v>
      </c>
      <c r="L518" s="28">
        <v>0.04</v>
      </c>
      <c r="M518" s="25" t="str">
        <f t="shared" si="24"/>
        <v>Keion</v>
      </c>
      <c r="N518" s="25" t="str">
        <f t="shared" si="25"/>
        <v>Berta</v>
      </c>
      <c r="O518" t="str">
        <f t="shared" si="26"/>
        <v>Keion,</v>
      </c>
    </row>
    <row r="519" spans="1:15" x14ac:dyDescent="0.25">
      <c r="A519" s="8">
        <v>518</v>
      </c>
      <c r="B519" s="7" t="s">
        <v>1813</v>
      </c>
      <c r="C519" s="7" t="s">
        <v>793</v>
      </c>
      <c r="D519" s="8" t="s">
        <v>801</v>
      </c>
      <c r="E519" s="7" t="s">
        <v>512</v>
      </c>
      <c r="F519" s="7" t="s">
        <v>1196</v>
      </c>
      <c r="G519" s="9">
        <v>26650</v>
      </c>
      <c r="H519" s="9">
        <v>35990</v>
      </c>
      <c r="I519" s="9"/>
      <c r="J519" s="31">
        <v>44268</v>
      </c>
      <c r="K519" s="8">
        <v>1</v>
      </c>
      <c r="L519" s="28">
        <v>0</v>
      </c>
      <c r="M519" s="25" t="str">
        <f t="shared" si="24"/>
        <v>Alessan</v>
      </c>
      <c r="N519" s="25" t="str">
        <f t="shared" si="25"/>
        <v>Jacquez</v>
      </c>
      <c r="O519" t="str">
        <f t="shared" si="26"/>
        <v>Alessandro,</v>
      </c>
    </row>
    <row r="520" spans="1:15" x14ac:dyDescent="0.25">
      <c r="A520" s="8">
        <v>519</v>
      </c>
      <c r="B520" s="7" t="s">
        <v>1814</v>
      </c>
      <c r="C520" s="7" t="s">
        <v>793</v>
      </c>
      <c r="D520" s="8" t="s">
        <v>801</v>
      </c>
      <c r="E520" s="7" t="s">
        <v>512</v>
      </c>
      <c r="F520" s="7" t="s">
        <v>1196</v>
      </c>
      <c r="G520" s="9">
        <v>28399</v>
      </c>
      <c r="H520" s="9">
        <v>38173</v>
      </c>
      <c r="I520" s="9"/>
      <c r="J520" s="31">
        <v>39480</v>
      </c>
      <c r="K520" s="8">
        <v>2</v>
      </c>
      <c r="L520" s="28">
        <v>0.04</v>
      </c>
      <c r="M520" s="25" t="str">
        <f t="shared" si="24"/>
        <v>Tyrik</v>
      </c>
      <c r="N520" s="25" t="str">
        <f t="shared" si="25"/>
        <v>Kyree</v>
      </c>
      <c r="O520" t="str">
        <f t="shared" si="26"/>
        <v>Tyrik,</v>
      </c>
    </row>
    <row r="521" spans="1:15" x14ac:dyDescent="0.25">
      <c r="A521" s="8">
        <v>520</v>
      </c>
      <c r="B521" s="7" t="s">
        <v>1815</v>
      </c>
      <c r="C521" s="7" t="s">
        <v>795</v>
      </c>
      <c r="D521" s="8" t="s">
        <v>801</v>
      </c>
      <c r="E521" s="7" t="s">
        <v>512</v>
      </c>
      <c r="F521" s="7" t="s">
        <v>1196</v>
      </c>
      <c r="G521" s="9">
        <v>31312</v>
      </c>
      <c r="H521" s="9">
        <v>39673</v>
      </c>
      <c r="I521" s="9"/>
      <c r="J521" s="31">
        <v>57696</v>
      </c>
      <c r="K521" s="8">
        <v>2</v>
      </c>
      <c r="L521" s="28">
        <v>0.04</v>
      </c>
      <c r="M521" s="25" t="str">
        <f t="shared" si="24"/>
        <v>Jalon</v>
      </c>
      <c r="N521" s="25" t="str">
        <f t="shared" si="25"/>
        <v>Jordi</v>
      </c>
      <c r="O521" t="str">
        <f t="shared" si="26"/>
        <v>Jalon,</v>
      </c>
    </row>
    <row r="522" spans="1:15" x14ac:dyDescent="0.25">
      <c r="A522" s="8">
        <v>521</v>
      </c>
      <c r="B522" s="7" t="s">
        <v>1816</v>
      </c>
      <c r="C522" s="7" t="s">
        <v>794</v>
      </c>
      <c r="D522" s="8" t="s">
        <v>801</v>
      </c>
      <c r="E522" s="7" t="s">
        <v>512</v>
      </c>
      <c r="F522" s="7" t="s">
        <v>1196</v>
      </c>
      <c r="G522" s="9">
        <v>28696</v>
      </c>
      <c r="H522" s="9">
        <v>40765</v>
      </c>
      <c r="I522" s="9"/>
      <c r="J522" s="31">
        <v>93288</v>
      </c>
      <c r="K522" s="8">
        <v>1</v>
      </c>
      <c r="L522" s="28">
        <v>0</v>
      </c>
      <c r="M522" s="25" t="str">
        <f t="shared" si="24"/>
        <v>Jelan</v>
      </c>
      <c r="N522" s="25" t="str">
        <f t="shared" si="25"/>
        <v>Mekhi</v>
      </c>
      <c r="O522" t="str">
        <f t="shared" si="26"/>
        <v>Jelani,</v>
      </c>
    </row>
    <row r="523" spans="1:15" x14ac:dyDescent="0.25">
      <c r="A523" s="8">
        <v>522</v>
      </c>
      <c r="B523" s="7" t="s">
        <v>1817</v>
      </c>
      <c r="C523" s="7" t="s">
        <v>793</v>
      </c>
      <c r="D523" s="8" t="s">
        <v>801</v>
      </c>
      <c r="E523" s="7" t="s">
        <v>512</v>
      </c>
      <c r="F523" s="7" t="s">
        <v>1197</v>
      </c>
      <c r="G523" s="9">
        <v>31132</v>
      </c>
      <c r="H523" s="9">
        <v>39298</v>
      </c>
      <c r="I523" s="9"/>
      <c r="J523" s="31">
        <v>92244</v>
      </c>
      <c r="K523" s="8">
        <v>5</v>
      </c>
      <c r="L523" s="28">
        <v>0.15</v>
      </c>
      <c r="M523" s="25" t="str">
        <f t="shared" si="24"/>
        <v>Raquan, E</v>
      </c>
      <c r="N523" s="25" t="str">
        <f t="shared" si="25"/>
        <v>Elisabeth</v>
      </c>
      <c r="O523" t="str">
        <f t="shared" si="26"/>
        <v>Raquan,</v>
      </c>
    </row>
    <row r="524" spans="1:15" x14ac:dyDescent="0.25">
      <c r="A524" s="8">
        <v>523</v>
      </c>
      <c r="B524" s="7" t="s">
        <v>1818</v>
      </c>
      <c r="C524" s="7" t="s">
        <v>1229</v>
      </c>
      <c r="D524" s="8" t="s">
        <v>801</v>
      </c>
      <c r="E524" s="7" t="s">
        <v>512</v>
      </c>
      <c r="F524" s="7" t="s">
        <v>1196</v>
      </c>
      <c r="G524" s="9">
        <v>25622</v>
      </c>
      <c r="H524" s="9">
        <v>40399</v>
      </c>
      <c r="I524" s="9"/>
      <c r="J524" s="31">
        <v>87240</v>
      </c>
      <c r="K524" s="8">
        <v>5</v>
      </c>
      <c r="L524" s="28">
        <v>0.15</v>
      </c>
      <c r="M524" s="25" t="str">
        <f t="shared" si="24"/>
        <v>Johan,</v>
      </c>
      <c r="N524" s="25" t="str">
        <f t="shared" si="25"/>
        <v>Matteo</v>
      </c>
      <c r="O524" t="str">
        <f t="shared" si="26"/>
        <v>Johan,</v>
      </c>
    </row>
    <row r="525" spans="1:15" x14ac:dyDescent="0.25">
      <c r="A525" s="8">
        <v>524</v>
      </c>
      <c r="B525" s="7" t="s">
        <v>1819</v>
      </c>
      <c r="C525" s="7" t="s">
        <v>793</v>
      </c>
      <c r="D525" s="8" t="s">
        <v>801</v>
      </c>
      <c r="E525" s="7" t="s">
        <v>512</v>
      </c>
      <c r="F525" s="7" t="s">
        <v>1196</v>
      </c>
      <c r="G525" s="9">
        <v>30115</v>
      </c>
      <c r="H525" s="9">
        <v>40414</v>
      </c>
      <c r="I525" s="9"/>
      <c r="J525" s="31">
        <v>72084</v>
      </c>
      <c r="K525" s="8">
        <v>2</v>
      </c>
      <c r="L525" s="28">
        <v>0.04</v>
      </c>
      <c r="M525" s="25" t="str">
        <f t="shared" si="24"/>
        <v>Bryce</v>
      </c>
      <c r="N525" s="25" t="str">
        <f t="shared" si="25"/>
        <v>Hamza</v>
      </c>
      <c r="O525" t="str">
        <f t="shared" si="26"/>
        <v>Brycen,</v>
      </c>
    </row>
    <row r="526" spans="1:15" x14ac:dyDescent="0.25">
      <c r="A526" s="8">
        <v>525</v>
      </c>
      <c r="B526" s="7" t="s">
        <v>1820</v>
      </c>
      <c r="C526" s="7" t="s">
        <v>794</v>
      </c>
      <c r="D526" s="8" t="s">
        <v>801</v>
      </c>
      <c r="E526" s="7" t="s">
        <v>512</v>
      </c>
      <c r="F526" s="7" t="s">
        <v>1197</v>
      </c>
      <c r="G526" s="9">
        <v>27378</v>
      </c>
      <c r="H526" s="9">
        <v>36028</v>
      </c>
      <c r="I526" s="9">
        <v>37033</v>
      </c>
      <c r="J526" s="31">
        <v>20025.599999999999</v>
      </c>
      <c r="K526" s="8" t="s">
        <v>1233</v>
      </c>
      <c r="L526" s="28">
        <v>0</v>
      </c>
      <c r="M526" s="25" t="str">
        <f t="shared" si="24"/>
        <v>Jair,</v>
      </c>
      <c r="N526" s="25" t="str">
        <f t="shared" si="25"/>
        <v>Elise</v>
      </c>
      <c r="O526" t="str">
        <f t="shared" si="26"/>
        <v>Jair,</v>
      </c>
    </row>
    <row r="527" spans="1:15" x14ac:dyDescent="0.25">
      <c r="A527" s="8">
        <v>526</v>
      </c>
      <c r="B527" s="7" t="s">
        <v>1821</v>
      </c>
      <c r="C527" s="7" t="s">
        <v>791</v>
      </c>
      <c r="D527" s="8" t="s">
        <v>801</v>
      </c>
      <c r="E527" s="7" t="s">
        <v>512</v>
      </c>
      <c r="F527" s="7" t="s">
        <v>1196</v>
      </c>
      <c r="G527" s="9">
        <v>22875</v>
      </c>
      <c r="H527" s="9">
        <v>36375</v>
      </c>
      <c r="I527" s="9"/>
      <c r="J527" s="31">
        <v>85560</v>
      </c>
      <c r="K527" s="8">
        <v>5</v>
      </c>
      <c r="L527" s="28">
        <v>0.15</v>
      </c>
      <c r="M527" s="25" t="str">
        <f t="shared" si="24"/>
        <v>Miguel</v>
      </c>
      <c r="N527" s="25" t="str">
        <f t="shared" si="25"/>
        <v>Jovany</v>
      </c>
      <c r="O527" t="str">
        <f t="shared" si="26"/>
        <v>Miguelangel,</v>
      </c>
    </row>
    <row r="528" spans="1:15" x14ac:dyDescent="0.25">
      <c r="A528" s="8">
        <v>527</v>
      </c>
      <c r="B528" s="7" t="s">
        <v>1822</v>
      </c>
      <c r="C528" s="7" t="s">
        <v>796</v>
      </c>
      <c r="D528" s="8" t="s">
        <v>801</v>
      </c>
      <c r="E528" s="7" t="s">
        <v>512</v>
      </c>
      <c r="F528" s="7" t="s">
        <v>1196</v>
      </c>
      <c r="G528" s="9">
        <v>27649</v>
      </c>
      <c r="H528" s="9">
        <v>36380</v>
      </c>
      <c r="I528" s="9"/>
      <c r="J528" s="31">
        <v>43262.400000000001</v>
      </c>
      <c r="K528" s="8">
        <v>5</v>
      </c>
      <c r="L528" s="28">
        <v>0.15</v>
      </c>
      <c r="M528" s="25" t="str">
        <f t="shared" si="24"/>
        <v>Rahul,</v>
      </c>
      <c r="N528" s="25" t="str">
        <f t="shared" si="25"/>
        <v>Jensen</v>
      </c>
      <c r="O528" t="str">
        <f t="shared" si="26"/>
        <v>Rahul,</v>
      </c>
    </row>
    <row r="529" spans="1:15" x14ac:dyDescent="0.25">
      <c r="A529" s="8">
        <v>528</v>
      </c>
      <c r="B529" s="7" t="s">
        <v>1823</v>
      </c>
      <c r="C529" s="7" t="s">
        <v>1230</v>
      </c>
      <c r="D529" s="8" t="s">
        <v>801</v>
      </c>
      <c r="E529" s="7" t="s">
        <v>512</v>
      </c>
      <c r="F529" s="7" t="s">
        <v>1196</v>
      </c>
      <c r="G529" s="9">
        <v>26424</v>
      </c>
      <c r="H529" s="9">
        <v>36393</v>
      </c>
      <c r="I529" s="9"/>
      <c r="J529" s="31">
        <v>79092</v>
      </c>
      <c r="K529" s="8">
        <v>5</v>
      </c>
      <c r="L529" s="28">
        <v>0.15</v>
      </c>
      <c r="M529" s="25" t="str">
        <f t="shared" si="24"/>
        <v>Judah, Ch</v>
      </c>
      <c r="N529" s="25" t="str">
        <f t="shared" si="25"/>
        <v>Christion</v>
      </c>
      <c r="O529" t="str">
        <f t="shared" si="26"/>
        <v>Judah,</v>
      </c>
    </row>
    <row r="530" spans="1:15" x14ac:dyDescent="0.25">
      <c r="A530" s="8">
        <v>529</v>
      </c>
      <c r="B530" s="7" t="s">
        <v>1824</v>
      </c>
      <c r="C530" s="7" t="s">
        <v>796</v>
      </c>
      <c r="D530" s="8" t="s">
        <v>801</v>
      </c>
      <c r="E530" s="7" t="s">
        <v>512</v>
      </c>
      <c r="F530" s="7" t="s">
        <v>1196</v>
      </c>
      <c r="G530" s="9">
        <v>29796</v>
      </c>
      <c r="H530" s="9">
        <v>37848</v>
      </c>
      <c r="I530" s="9"/>
      <c r="J530" s="31">
        <v>92292</v>
      </c>
      <c r="K530" s="8">
        <v>2</v>
      </c>
      <c r="L530" s="28">
        <v>0.04</v>
      </c>
      <c r="M530" s="25" t="str">
        <f t="shared" si="24"/>
        <v>Kylan,</v>
      </c>
      <c r="N530" s="25" t="str">
        <f t="shared" si="25"/>
        <v>Konnor</v>
      </c>
      <c r="O530" t="str">
        <f t="shared" si="26"/>
        <v>Kylan,</v>
      </c>
    </row>
    <row r="531" spans="1:15" x14ac:dyDescent="0.25">
      <c r="A531" s="8">
        <v>530</v>
      </c>
      <c r="B531" s="7" t="s">
        <v>1825</v>
      </c>
      <c r="C531" s="7" t="s">
        <v>1228</v>
      </c>
      <c r="D531" s="8" t="s">
        <v>801</v>
      </c>
      <c r="E531" s="7" t="s">
        <v>512</v>
      </c>
      <c r="F531" s="7" t="s">
        <v>1196</v>
      </c>
      <c r="G531" s="13">
        <v>27484</v>
      </c>
      <c r="H531" s="13">
        <v>40404</v>
      </c>
      <c r="I531" s="9"/>
      <c r="J531" s="31">
        <v>47460</v>
      </c>
      <c r="K531" s="8">
        <v>5</v>
      </c>
      <c r="L531" s="28">
        <v>0.15</v>
      </c>
      <c r="M531" s="25" t="str">
        <f t="shared" si="24"/>
        <v>Tyreke</v>
      </c>
      <c r="N531" s="25" t="str">
        <f t="shared" si="25"/>
        <v>Jaiden</v>
      </c>
      <c r="O531" t="str">
        <f t="shared" si="26"/>
        <v>Tyreke,</v>
      </c>
    </row>
    <row r="532" spans="1:15" x14ac:dyDescent="0.25">
      <c r="A532" s="8">
        <v>531</v>
      </c>
      <c r="B532" s="7" t="s">
        <v>1826</v>
      </c>
      <c r="C532" s="7" t="s">
        <v>792</v>
      </c>
      <c r="D532" s="8" t="s">
        <v>801</v>
      </c>
      <c r="E532" s="7" t="s">
        <v>512</v>
      </c>
      <c r="F532" s="7" t="s">
        <v>1197</v>
      </c>
      <c r="G532" s="13">
        <v>31848</v>
      </c>
      <c r="H532" s="13">
        <v>40410</v>
      </c>
      <c r="I532" s="9"/>
      <c r="J532" s="31">
        <v>69216</v>
      </c>
      <c r="K532" s="8">
        <v>4</v>
      </c>
      <c r="L532" s="28">
        <v>0.12</v>
      </c>
      <c r="M532" s="25" t="str">
        <f t="shared" si="24"/>
        <v>Brayd</v>
      </c>
      <c r="N532" s="25" t="str">
        <f t="shared" si="25"/>
        <v>Leola</v>
      </c>
      <c r="O532" t="str">
        <f t="shared" si="26"/>
        <v>Braydon,</v>
      </c>
    </row>
    <row r="533" spans="1:15" x14ac:dyDescent="0.25">
      <c r="A533" s="8">
        <v>532</v>
      </c>
      <c r="B533" s="7" t="s">
        <v>1827</v>
      </c>
      <c r="C533" s="7" t="s">
        <v>791</v>
      </c>
      <c r="D533" s="8" t="s">
        <v>801</v>
      </c>
      <c r="E533" s="7" t="s">
        <v>512</v>
      </c>
      <c r="F533" s="7" t="s">
        <v>1197</v>
      </c>
      <c r="G533" s="13">
        <v>29786</v>
      </c>
      <c r="H533" s="13">
        <v>40421</v>
      </c>
      <c r="I533" s="9"/>
      <c r="J533" s="31">
        <v>59226</v>
      </c>
      <c r="K533" s="8">
        <v>5</v>
      </c>
      <c r="L533" s="28">
        <v>0.15</v>
      </c>
      <c r="M533" s="25" t="str">
        <f t="shared" si="24"/>
        <v>Shemar,</v>
      </c>
      <c r="N533" s="25" t="str">
        <f t="shared" si="25"/>
        <v>Margret</v>
      </c>
      <c r="O533" t="str">
        <f t="shared" si="26"/>
        <v>Shemar,</v>
      </c>
    </row>
    <row r="534" spans="1:15" x14ac:dyDescent="0.25">
      <c r="A534" s="8">
        <v>533</v>
      </c>
      <c r="B534" s="7" t="s">
        <v>1828</v>
      </c>
      <c r="C534" s="7" t="s">
        <v>1230</v>
      </c>
      <c r="D534" s="8" t="s">
        <v>801</v>
      </c>
      <c r="E534" s="7" t="s">
        <v>512</v>
      </c>
      <c r="F534" s="7" t="s">
        <v>1196</v>
      </c>
      <c r="G534" s="9">
        <v>28582</v>
      </c>
      <c r="H534" s="9">
        <v>39703</v>
      </c>
      <c r="I534" s="9"/>
      <c r="J534" s="31">
        <v>55332</v>
      </c>
      <c r="K534" s="8">
        <v>4</v>
      </c>
      <c r="L534" s="28">
        <v>0.12</v>
      </c>
      <c r="M534" s="25" t="str">
        <f t="shared" si="24"/>
        <v xml:space="preserve">Jett, </v>
      </c>
      <c r="N534" s="25" t="str">
        <f t="shared" si="25"/>
        <v>Cayden</v>
      </c>
      <c r="O534" t="str">
        <f t="shared" si="26"/>
        <v>Jett,</v>
      </c>
    </row>
    <row r="535" spans="1:15" x14ac:dyDescent="0.25">
      <c r="A535" s="8">
        <v>534</v>
      </c>
      <c r="B535" s="7" t="s">
        <v>1829</v>
      </c>
      <c r="C535" s="7" t="s">
        <v>796</v>
      </c>
      <c r="D535" s="8" t="s">
        <v>801</v>
      </c>
      <c r="E535" s="7" t="s">
        <v>512</v>
      </c>
      <c r="F535" s="7" t="s">
        <v>1196</v>
      </c>
      <c r="G535" s="9">
        <v>28047</v>
      </c>
      <c r="H535" s="9">
        <v>40815</v>
      </c>
      <c r="I535" s="9"/>
      <c r="J535" s="31">
        <v>65400</v>
      </c>
      <c r="K535" s="8">
        <v>5</v>
      </c>
      <c r="L535" s="28">
        <v>0.15</v>
      </c>
      <c r="M535" s="25" t="str">
        <f t="shared" si="24"/>
        <v>Jaydo</v>
      </c>
      <c r="N535" s="25" t="str">
        <f t="shared" si="25"/>
        <v>Zaire</v>
      </c>
      <c r="O535" t="str">
        <f t="shared" si="26"/>
        <v>Jaydon,</v>
      </c>
    </row>
    <row r="536" spans="1:15" x14ac:dyDescent="0.25">
      <c r="A536" s="8">
        <v>535</v>
      </c>
      <c r="B536" s="7" t="s">
        <v>1830</v>
      </c>
      <c r="C536" s="7" t="s">
        <v>795</v>
      </c>
      <c r="D536" s="8" t="s">
        <v>801</v>
      </c>
      <c r="E536" s="7" t="s">
        <v>512</v>
      </c>
      <c r="F536" s="7" t="s">
        <v>1196</v>
      </c>
      <c r="G536" s="9">
        <v>29977</v>
      </c>
      <c r="H536" s="9">
        <v>39335</v>
      </c>
      <c r="I536" s="9"/>
      <c r="J536" s="31">
        <v>75225.600000000006</v>
      </c>
      <c r="K536" s="8">
        <v>2</v>
      </c>
      <c r="L536" s="28">
        <v>0.04</v>
      </c>
      <c r="M536" s="25" t="str">
        <f t="shared" si="24"/>
        <v>Tyrees</v>
      </c>
      <c r="N536" s="25" t="str">
        <f t="shared" si="25"/>
        <v>Korbin</v>
      </c>
      <c r="O536" t="str">
        <f t="shared" si="26"/>
        <v>Tyreese,</v>
      </c>
    </row>
    <row r="537" spans="1:15" x14ac:dyDescent="0.25">
      <c r="A537" s="8">
        <v>536</v>
      </c>
      <c r="B537" s="7" t="s">
        <v>1831</v>
      </c>
      <c r="C537" s="7" t="s">
        <v>792</v>
      </c>
      <c r="D537" s="8" t="s">
        <v>801</v>
      </c>
      <c r="E537" s="7" t="s">
        <v>512</v>
      </c>
      <c r="F537" s="7" t="s">
        <v>1197</v>
      </c>
      <c r="G537" s="9">
        <v>25674</v>
      </c>
      <c r="H537" s="9">
        <v>38980</v>
      </c>
      <c r="I537" s="9"/>
      <c r="J537" s="31">
        <v>29208</v>
      </c>
      <c r="K537" s="8">
        <v>4</v>
      </c>
      <c r="L537" s="28">
        <v>0.12</v>
      </c>
      <c r="M537" s="25" t="str">
        <f t="shared" si="24"/>
        <v>Reilly,</v>
      </c>
      <c r="N537" s="25" t="str">
        <f t="shared" si="25"/>
        <v>Adaline</v>
      </c>
      <c r="O537" t="str">
        <f t="shared" si="26"/>
        <v>Reilly,</v>
      </c>
    </row>
    <row r="538" spans="1:15" x14ac:dyDescent="0.25">
      <c r="A538" s="8">
        <v>537</v>
      </c>
      <c r="B538" s="7" t="s">
        <v>1832</v>
      </c>
      <c r="C538" s="7" t="s">
        <v>791</v>
      </c>
      <c r="D538" s="8" t="s">
        <v>801</v>
      </c>
      <c r="E538" s="7" t="s">
        <v>512</v>
      </c>
      <c r="F538" s="7" t="s">
        <v>1197</v>
      </c>
      <c r="G538" s="9">
        <v>24506</v>
      </c>
      <c r="H538" s="9">
        <v>38986</v>
      </c>
      <c r="I538" s="9"/>
      <c r="J538" s="31">
        <v>43476</v>
      </c>
      <c r="K538" s="8">
        <v>2</v>
      </c>
      <c r="L538" s="28">
        <v>0.04</v>
      </c>
      <c r="M538" s="25" t="str">
        <f t="shared" si="24"/>
        <v>Reagan</v>
      </c>
      <c r="N538" s="25" t="str">
        <f t="shared" si="25"/>
        <v>Idella</v>
      </c>
      <c r="O538" t="str">
        <f t="shared" si="26"/>
        <v>Reagan,</v>
      </c>
    </row>
    <row r="539" spans="1:15" x14ac:dyDescent="0.25">
      <c r="A539" s="8">
        <v>538</v>
      </c>
      <c r="B539" s="7" t="s">
        <v>1833</v>
      </c>
      <c r="C539" s="7" t="s">
        <v>1229</v>
      </c>
      <c r="D539" s="8" t="s">
        <v>801</v>
      </c>
      <c r="E539" s="7" t="s">
        <v>512</v>
      </c>
      <c r="F539" s="7" t="s">
        <v>1196</v>
      </c>
      <c r="G539" s="9">
        <v>29250</v>
      </c>
      <c r="H539" s="9">
        <v>36787</v>
      </c>
      <c r="I539" s="9"/>
      <c r="J539" s="31">
        <v>107568</v>
      </c>
      <c r="K539" s="8">
        <v>4</v>
      </c>
      <c r="L539" s="28">
        <v>0.12</v>
      </c>
      <c r="M539" s="25" t="str">
        <f t="shared" si="24"/>
        <v>Jaxson,</v>
      </c>
      <c r="N539" s="25" t="str">
        <f t="shared" si="25"/>
        <v>Braedon</v>
      </c>
      <c r="O539" t="str">
        <f t="shared" si="26"/>
        <v>Jaxson,</v>
      </c>
    </row>
    <row r="540" spans="1:15" x14ac:dyDescent="0.25">
      <c r="A540" s="8">
        <v>539</v>
      </c>
      <c r="B540" s="7" t="s">
        <v>1834</v>
      </c>
      <c r="C540" s="7" t="s">
        <v>792</v>
      </c>
      <c r="D540" s="8" t="s">
        <v>801</v>
      </c>
      <c r="E540" s="7" t="s">
        <v>512</v>
      </c>
      <c r="F540" s="7" t="s">
        <v>1197</v>
      </c>
      <c r="G540" s="9">
        <v>26217</v>
      </c>
      <c r="H540" s="9">
        <v>37138</v>
      </c>
      <c r="I540" s="9"/>
      <c r="J540" s="31">
        <v>34956</v>
      </c>
      <c r="K540" s="8">
        <v>1</v>
      </c>
      <c r="L540" s="28">
        <v>0</v>
      </c>
      <c r="M540" s="25" t="str">
        <f t="shared" si="24"/>
        <v>Jaylan,</v>
      </c>
      <c r="N540" s="25" t="str">
        <f t="shared" si="25"/>
        <v>Juanita</v>
      </c>
      <c r="O540" t="str">
        <f t="shared" si="26"/>
        <v>Jaylan,</v>
      </c>
    </row>
    <row r="541" spans="1:15" x14ac:dyDescent="0.25">
      <c r="A541" s="8">
        <v>540</v>
      </c>
      <c r="B541" s="7" t="s">
        <v>1835</v>
      </c>
      <c r="C541" s="7" t="s">
        <v>795</v>
      </c>
      <c r="D541" s="8" t="s">
        <v>801</v>
      </c>
      <c r="E541" s="7" t="s">
        <v>512</v>
      </c>
      <c r="F541" s="7" t="s">
        <v>1196</v>
      </c>
      <c r="G541" s="9">
        <v>27166</v>
      </c>
      <c r="H541" s="9">
        <v>37526</v>
      </c>
      <c r="I541" s="9"/>
      <c r="J541" s="31">
        <v>73896</v>
      </c>
      <c r="K541" s="8" t="s">
        <v>1233</v>
      </c>
      <c r="L541" s="28">
        <v>0</v>
      </c>
      <c r="M541" s="25" t="str">
        <f t="shared" si="24"/>
        <v>Camren</v>
      </c>
      <c r="N541" s="25" t="str">
        <f t="shared" si="25"/>
        <v>Xander</v>
      </c>
      <c r="O541" t="str">
        <f t="shared" si="26"/>
        <v>Camren,</v>
      </c>
    </row>
    <row r="542" spans="1:15" x14ac:dyDescent="0.25">
      <c r="A542" s="8">
        <v>541</v>
      </c>
      <c r="B542" s="7" t="s">
        <v>1836</v>
      </c>
      <c r="C542" s="7" t="s">
        <v>1228</v>
      </c>
      <c r="D542" s="8" t="s">
        <v>801</v>
      </c>
      <c r="E542" s="7" t="s">
        <v>512</v>
      </c>
      <c r="F542" s="7" t="s">
        <v>1196</v>
      </c>
      <c r="G542" s="9">
        <v>27758</v>
      </c>
      <c r="H542" s="9">
        <v>40438</v>
      </c>
      <c r="I542" s="9"/>
      <c r="J542" s="31">
        <v>70980</v>
      </c>
      <c r="K542" s="8">
        <v>4</v>
      </c>
      <c r="L542" s="28">
        <v>0.12</v>
      </c>
      <c r="M542" s="25" t="str">
        <f t="shared" si="24"/>
        <v xml:space="preserve">Ean, </v>
      </c>
      <c r="N542" s="25" t="str">
        <f t="shared" si="25"/>
        <v>Semaj</v>
      </c>
      <c r="O542" t="str">
        <f t="shared" si="26"/>
        <v>Ean,</v>
      </c>
    </row>
    <row r="543" spans="1:15" x14ac:dyDescent="0.25">
      <c r="A543" s="8">
        <v>542</v>
      </c>
      <c r="B543" s="7" t="s">
        <v>1837</v>
      </c>
      <c r="C543" s="7" t="s">
        <v>794</v>
      </c>
      <c r="D543" s="8" t="s">
        <v>801</v>
      </c>
      <c r="E543" s="7" t="s">
        <v>512</v>
      </c>
      <c r="F543" s="7" t="s">
        <v>1196</v>
      </c>
      <c r="G543" s="9">
        <v>28059</v>
      </c>
      <c r="H543" s="9">
        <v>39742</v>
      </c>
      <c r="I543" s="9"/>
      <c r="J543" s="31">
        <v>27624</v>
      </c>
      <c r="K543" s="8">
        <v>4</v>
      </c>
      <c r="L543" s="28">
        <v>0.12</v>
      </c>
      <c r="M543" s="25" t="str">
        <f t="shared" si="24"/>
        <v>Karso</v>
      </c>
      <c r="N543" s="25" t="str">
        <f t="shared" si="25"/>
        <v>Gaven</v>
      </c>
      <c r="O543" t="str">
        <f t="shared" si="26"/>
        <v>Karson,</v>
      </c>
    </row>
    <row r="544" spans="1:15" x14ac:dyDescent="0.25">
      <c r="A544" s="8">
        <v>543</v>
      </c>
      <c r="B544" s="7" t="s">
        <v>1838</v>
      </c>
      <c r="C544" s="7" t="s">
        <v>795</v>
      </c>
      <c r="D544" s="8" t="s">
        <v>801</v>
      </c>
      <c r="E544" s="7" t="s">
        <v>512</v>
      </c>
      <c r="F544" s="7" t="s">
        <v>1197</v>
      </c>
      <c r="G544" s="9">
        <v>26075</v>
      </c>
      <c r="H544" s="9">
        <v>40820</v>
      </c>
      <c r="I544" s="9"/>
      <c r="J544" s="31">
        <v>63300</v>
      </c>
      <c r="K544" s="8">
        <v>1</v>
      </c>
      <c r="L544" s="28">
        <v>0</v>
      </c>
      <c r="M544" s="25" t="str">
        <f t="shared" si="24"/>
        <v>Nasir</v>
      </c>
      <c r="N544" s="25" t="str">
        <f t="shared" si="25"/>
        <v>Lenna</v>
      </c>
      <c r="O544" t="str">
        <f t="shared" si="26"/>
        <v>Nasir,</v>
      </c>
    </row>
    <row r="545" spans="1:15" x14ac:dyDescent="0.25">
      <c r="A545" s="8">
        <v>544</v>
      </c>
      <c r="B545" s="7" t="s">
        <v>1839</v>
      </c>
      <c r="C545" s="7" t="s">
        <v>793</v>
      </c>
      <c r="D545" s="8" t="s">
        <v>801</v>
      </c>
      <c r="E545" s="7" t="s">
        <v>512</v>
      </c>
      <c r="F545" s="7" t="s">
        <v>1196</v>
      </c>
      <c r="G545" s="9">
        <v>31494</v>
      </c>
      <c r="H545" s="9">
        <v>40831</v>
      </c>
      <c r="I545" s="9"/>
      <c r="J545" s="31">
        <v>95280</v>
      </c>
      <c r="K545" s="8">
        <v>4</v>
      </c>
      <c r="L545" s="28">
        <v>0.12</v>
      </c>
      <c r="M545" s="25" t="str">
        <f t="shared" si="24"/>
        <v xml:space="preserve">Ayden, </v>
      </c>
      <c r="N545" s="25" t="str">
        <f t="shared" si="25"/>
        <v>Trevion</v>
      </c>
      <c r="O545" t="str">
        <f t="shared" si="26"/>
        <v>Ayden,</v>
      </c>
    </row>
    <row r="546" spans="1:15" x14ac:dyDescent="0.25">
      <c r="A546" s="8">
        <v>545</v>
      </c>
      <c r="B546" s="7" t="s">
        <v>1840</v>
      </c>
      <c r="C546" s="7" t="s">
        <v>792</v>
      </c>
      <c r="D546" s="8" t="s">
        <v>801</v>
      </c>
      <c r="E546" s="7" t="s">
        <v>512</v>
      </c>
      <c r="F546" s="7" t="s">
        <v>1197</v>
      </c>
      <c r="G546" s="9">
        <v>26662</v>
      </c>
      <c r="H546" s="9">
        <v>39372</v>
      </c>
      <c r="I546" s="9"/>
      <c r="J546" s="31">
        <v>60684</v>
      </c>
      <c r="K546" s="8">
        <v>4</v>
      </c>
      <c r="L546" s="28">
        <v>0.12</v>
      </c>
      <c r="M546" s="25" t="str">
        <f t="shared" si="24"/>
        <v>Abdul</v>
      </c>
      <c r="N546" s="25" t="str">
        <f t="shared" si="25"/>
        <v>Lucie</v>
      </c>
      <c r="O546" t="str">
        <f t="shared" si="26"/>
        <v>Abdullah,</v>
      </c>
    </row>
    <row r="547" spans="1:15" x14ac:dyDescent="0.25">
      <c r="A547" s="8">
        <v>546</v>
      </c>
      <c r="B547" s="7" t="s">
        <v>1841</v>
      </c>
      <c r="C547" s="7" t="s">
        <v>793</v>
      </c>
      <c r="D547" s="8" t="s">
        <v>801</v>
      </c>
      <c r="E547" s="7" t="s">
        <v>512</v>
      </c>
      <c r="F547" s="7" t="s">
        <v>1197</v>
      </c>
      <c r="G547" s="9">
        <v>27661</v>
      </c>
      <c r="H547" s="9">
        <v>36084</v>
      </c>
      <c r="I547" s="9"/>
      <c r="J547" s="31">
        <v>54900</v>
      </c>
      <c r="K547" s="8">
        <v>5</v>
      </c>
      <c r="L547" s="28">
        <v>0.15</v>
      </c>
      <c r="M547" s="25" t="str">
        <f t="shared" si="24"/>
        <v>Dominik,</v>
      </c>
      <c r="N547" s="25" t="str">
        <f t="shared" si="25"/>
        <v>Missouri</v>
      </c>
      <c r="O547" t="str">
        <f t="shared" si="26"/>
        <v>Dominik,</v>
      </c>
    </row>
    <row r="548" spans="1:15" x14ac:dyDescent="0.25">
      <c r="A548" s="8">
        <v>547</v>
      </c>
      <c r="B548" s="7" t="s">
        <v>1842</v>
      </c>
      <c r="C548" s="7" t="s">
        <v>794</v>
      </c>
      <c r="D548" s="8" t="s">
        <v>801</v>
      </c>
      <c r="E548" s="7" t="s">
        <v>512</v>
      </c>
      <c r="F548" s="7" t="s">
        <v>1196</v>
      </c>
      <c r="G548" s="9">
        <v>27881</v>
      </c>
      <c r="H548" s="9">
        <v>36086</v>
      </c>
      <c r="I548" s="9"/>
      <c r="J548" s="31">
        <v>57024</v>
      </c>
      <c r="K548" s="8">
        <v>1</v>
      </c>
      <c r="L548" s="28">
        <v>0</v>
      </c>
      <c r="M548" s="25" t="str">
        <f t="shared" si="24"/>
        <v>Tav</v>
      </c>
      <c r="N548" s="25" t="str">
        <f t="shared" si="25"/>
        <v>Rey</v>
      </c>
      <c r="O548" t="str">
        <f t="shared" si="26"/>
        <v>Tavion,</v>
      </c>
    </row>
    <row r="549" spans="1:15" x14ac:dyDescent="0.25">
      <c r="A549" s="8">
        <v>548</v>
      </c>
      <c r="B549" s="7" t="s">
        <v>1843</v>
      </c>
      <c r="C549" s="7" t="s">
        <v>792</v>
      </c>
      <c r="D549" s="8" t="s">
        <v>801</v>
      </c>
      <c r="E549" s="7" t="s">
        <v>512</v>
      </c>
      <c r="F549" s="7" t="s">
        <v>1196</v>
      </c>
      <c r="G549" s="9">
        <v>28051</v>
      </c>
      <c r="H549" s="9">
        <v>36088</v>
      </c>
      <c r="I549" s="9">
        <v>37839</v>
      </c>
      <c r="J549" s="31">
        <v>65496</v>
      </c>
      <c r="K549" s="8">
        <v>4</v>
      </c>
      <c r="L549" s="28">
        <v>0.12</v>
      </c>
      <c r="M549" s="25" t="str">
        <f t="shared" si="24"/>
        <v xml:space="preserve">Kadin, </v>
      </c>
      <c r="N549" s="25" t="str">
        <f t="shared" si="25"/>
        <v>Braiden</v>
      </c>
      <c r="O549" t="str">
        <f t="shared" si="26"/>
        <v>Kadin,</v>
      </c>
    </row>
    <row r="550" spans="1:15" x14ac:dyDescent="0.25">
      <c r="A550" s="8">
        <v>549</v>
      </c>
      <c r="B550" s="7" t="s">
        <v>1844</v>
      </c>
      <c r="C550" s="7" t="s">
        <v>1230</v>
      </c>
      <c r="D550" s="8" t="s">
        <v>801</v>
      </c>
      <c r="E550" s="7" t="s">
        <v>512</v>
      </c>
      <c r="F550" s="7" t="s">
        <v>1196</v>
      </c>
      <c r="G550" s="9">
        <v>30077</v>
      </c>
      <c r="H550" s="9">
        <v>39362</v>
      </c>
      <c r="I550" s="9"/>
      <c r="J550" s="31">
        <v>50424</v>
      </c>
      <c r="K550" s="8">
        <v>5</v>
      </c>
      <c r="L550" s="28">
        <v>0.15</v>
      </c>
      <c r="M550" s="25" t="str">
        <f t="shared" si="24"/>
        <v>Adity</v>
      </c>
      <c r="N550" s="25" t="str">
        <f t="shared" si="25"/>
        <v>Arman</v>
      </c>
      <c r="O550" t="str">
        <f t="shared" si="26"/>
        <v>Aditya,</v>
      </c>
    </row>
    <row r="551" spans="1:15" x14ac:dyDescent="0.25">
      <c r="A551" s="8">
        <v>550</v>
      </c>
      <c r="B551" s="7" t="s">
        <v>1845</v>
      </c>
      <c r="C551" s="7" t="s">
        <v>795</v>
      </c>
      <c r="D551" s="8" t="s">
        <v>801</v>
      </c>
      <c r="E551" s="7" t="s">
        <v>512</v>
      </c>
      <c r="F551" s="7" t="s">
        <v>1196</v>
      </c>
      <c r="G551" s="9">
        <v>31492</v>
      </c>
      <c r="H551" s="9">
        <v>39728</v>
      </c>
      <c r="I551" s="9"/>
      <c r="J551" s="31">
        <v>54678</v>
      </c>
      <c r="K551" s="8">
        <v>1</v>
      </c>
      <c r="L551" s="28">
        <v>0</v>
      </c>
      <c r="M551" s="25" t="str">
        <f t="shared" si="24"/>
        <v>Bridg</v>
      </c>
      <c r="N551" s="25" t="str">
        <f t="shared" si="25"/>
        <v>Rowan</v>
      </c>
      <c r="O551" t="str">
        <f t="shared" si="26"/>
        <v>Bridger,</v>
      </c>
    </row>
    <row r="552" spans="1:15" x14ac:dyDescent="0.25">
      <c r="A552" s="8">
        <v>551</v>
      </c>
      <c r="B552" s="7" t="s">
        <v>1846</v>
      </c>
      <c r="C552" s="7" t="s">
        <v>1228</v>
      </c>
      <c r="D552" s="8" t="s">
        <v>801</v>
      </c>
      <c r="E552" s="7" t="s">
        <v>512</v>
      </c>
      <c r="F552" s="7" t="s">
        <v>1196</v>
      </c>
      <c r="G552" s="9">
        <v>30563</v>
      </c>
      <c r="H552" s="9">
        <v>40477</v>
      </c>
      <c r="I552" s="9"/>
      <c r="J552" s="31">
        <v>75847.199999999997</v>
      </c>
      <c r="K552" s="8">
        <v>1</v>
      </c>
      <c r="L552" s="28">
        <v>0</v>
      </c>
      <c r="M552" s="25" t="str">
        <f t="shared" si="24"/>
        <v>Elian,</v>
      </c>
      <c r="N552" s="25" t="str">
        <f t="shared" si="25"/>
        <v>Kayden</v>
      </c>
      <c r="O552" t="str">
        <f t="shared" si="26"/>
        <v>Elian,</v>
      </c>
    </row>
    <row r="553" spans="1:15" x14ac:dyDescent="0.25">
      <c r="A553" s="8">
        <v>552</v>
      </c>
      <c r="B553" s="7" t="s">
        <v>1847</v>
      </c>
      <c r="C553" s="7" t="s">
        <v>795</v>
      </c>
      <c r="D553" s="8" t="s">
        <v>801</v>
      </c>
      <c r="E553" s="7" t="s">
        <v>512</v>
      </c>
      <c r="F553" s="7" t="s">
        <v>1196</v>
      </c>
      <c r="G553" s="9">
        <v>30513</v>
      </c>
      <c r="H553" s="9">
        <v>39772</v>
      </c>
      <c r="I553" s="9"/>
      <c r="J553" s="31">
        <v>103176</v>
      </c>
      <c r="K553" s="8">
        <v>2</v>
      </c>
      <c r="L553" s="28">
        <v>0.04</v>
      </c>
      <c r="M553" s="25" t="str">
        <f t="shared" si="24"/>
        <v>Finn</v>
      </c>
      <c r="N553" s="25" t="str">
        <f t="shared" si="25"/>
        <v>Luca</v>
      </c>
      <c r="O553" t="str">
        <f t="shared" si="26"/>
        <v>Finn,</v>
      </c>
    </row>
    <row r="554" spans="1:15" x14ac:dyDescent="0.25">
      <c r="A554" s="8">
        <v>553</v>
      </c>
      <c r="B554" s="7" t="s">
        <v>1848</v>
      </c>
      <c r="C554" s="7" t="s">
        <v>791</v>
      </c>
      <c r="D554" s="8" t="s">
        <v>801</v>
      </c>
      <c r="E554" s="7" t="s">
        <v>512</v>
      </c>
      <c r="F554" s="7" t="s">
        <v>1196</v>
      </c>
      <c r="G554" s="9">
        <v>26491</v>
      </c>
      <c r="H554" s="9">
        <v>37568</v>
      </c>
      <c r="I554" s="9"/>
      <c r="J554" s="31">
        <v>54120</v>
      </c>
      <c r="K554" s="8">
        <v>2</v>
      </c>
      <c r="L554" s="28">
        <v>0.04</v>
      </c>
      <c r="M554" s="25" t="str">
        <f t="shared" si="24"/>
        <v>Sincer</v>
      </c>
      <c r="N554" s="25" t="str">
        <f t="shared" si="25"/>
        <v>Kaiden</v>
      </c>
      <c r="O554" t="str">
        <f t="shared" si="26"/>
        <v>Sincere,</v>
      </c>
    </row>
    <row r="555" spans="1:15" x14ac:dyDescent="0.25">
      <c r="A555" s="8">
        <v>554</v>
      </c>
      <c r="B555" s="7" t="s">
        <v>1849</v>
      </c>
      <c r="C555" s="7" t="s">
        <v>792</v>
      </c>
      <c r="D555" s="8" t="s">
        <v>801</v>
      </c>
      <c r="E555" s="7" t="s">
        <v>512</v>
      </c>
      <c r="F555" s="7" t="s">
        <v>1197</v>
      </c>
      <c r="G555" s="9">
        <v>31576</v>
      </c>
      <c r="H555" s="9">
        <v>39047</v>
      </c>
      <c r="I555" s="9"/>
      <c r="J555" s="31">
        <v>79056</v>
      </c>
      <c r="K555" s="8">
        <v>5</v>
      </c>
      <c r="L555" s="28">
        <v>0.15</v>
      </c>
      <c r="M555" s="25" t="str">
        <f t="shared" si="24"/>
        <v>Keag</v>
      </c>
      <c r="N555" s="25" t="str">
        <f t="shared" si="25"/>
        <v>Nola</v>
      </c>
      <c r="O555" t="str">
        <f t="shared" si="26"/>
        <v>Keagan,</v>
      </c>
    </row>
    <row r="556" spans="1:15" x14ac:dyDescent="0.25">
      <c r="A556" s="8">
        <v>555</v>
      </c>
      <c r="B556" s="7" t="s">
        <v>1850</v>
      </c>
      <c r="C556" s="7" t="s">
        <v>1229</v>
      </c>
      <c r="D556" s="8" t="s">
        <v>801</v>
      </c>
      <c r="E556" s="7" t="s">
        <v>512</v>
      </c>
      <c r="F556" s="7" t="s">
        <v>1196</v>
      </c>
      <c r="G556" s="9">
        <v>31366</v>
      </c>
      <c r="H556" s="9">
        <v>40137</v>
      </c>
      <c r="I556" s="9"/>
      <c r="J556" s="31">
        <v>65028</v>
      </c>
      <c r="K556" s="8">
        <v>4</v>
      </c>
      <c r="L556" s="28">
        <v>0.12</v>
      </c>
      <c r="M556" s="25" t="str">
        <f t="shared" si="24"/>
        <v>Xzavier</v>
      </c>
      <c r="N556" s="25" t="str">
        <f t="shared" si="25"/>
        <v>Maximus</v>
      </c>
      <c r="O556" t="str">
        <f t="shared" si="26"/>
        <v>Xzavier,</v>
      </c>
    </row>
    <row r="557" spans="1:15" x14ac:dyDescent="0.25">
      <c r="A557" s="8">
        <v>556</v>
      </c>
      <c r="B557" s="7" t="s">
        <v>1851</v>
      </c>
      <c r="C557" s="7" t="s">
        <v>792</v>
      </c>
      <c r="D557" s="8" t="s">
        <v>801</v>
      </c>
      <c r="E557" s="7" t="s">
        <v>512</v>
      </c>
      <c r="F557" s="7" t="s">
        <v>1196</v>
      </c>
      <c r="G557" s="9">
        <v>29748</v>
      </c>
      <c r="H557" s="9">
        <v>39809</v>
      </c>
      <c r="I557" s="9"/>
      <c r="J557" s="31">
        <v>70380</v>
      </c>
      <c r="K557" s="8">
        <v>4</v>
      </c>
      <c r="L557" s="28">
        <v>0.12</v>
      </c>
      <c r="M557" s="25" t="str">
        <f t="shared" si="24"/>
        <v>Gaige</v>
      </c>
      <c r="N557" s="25" t="str">
        <f t="shared" si="25"/>
        <v>Blaze</v>
      </c>
      <c r="O557" t="str">
        <f t="shared" si="26"/>
        <v>Gaige,</v>
      </c>
    </row>
    <row r="558" spans="1:15" x14ac:dyDescent="0.25">
      <c r="A558" s="8">
        <v>557</v>
      </c>
      <c r="B558" s="7" t="s">
        <v>1852</v>
      </c>
      <c r="C558" s="7" t="s">
        <v>793</v>
      </c>
      <c r="D558" s="8" t="s">
        <v>801</v>
      </c>
      <c r="E558" s="7" t="s">
        <v>512</v>
      </c>
      <c r="F558" s="7" t="s">
        <v>1196</v>
      </c>
      <c r="G558" s="9">
        <v>29419</v>
      </c>
      <c r="H558" s="9">
        <v>40878</v>
      </c>
      <c r="I558" s="9"/>
      <c r="J558" s="31">
        <v>86016</v>
      </c>
      <c r="K558" s="8">
        <v>4</v>
      </c>
      <c r="L558" s="28">
        <v>0.12</v>
      </c>
      <c r="M558" s="25" t="str">
        <f t="shared" si="24"/>
        <v>Keshau</v>
      </c>
      <c r="N558" s="25" t="str">
        <f t="shared" si="25"/>
        <v>London</v>
      </c>
      <c r="O558" t="str">
        <f t="shared" si="26"/>
        <v>Keshaun,</v>
      </c>
    </row>
    <row r="559" spans="1:15" x14ac:dyDescent="0.25">
      <c r="A559" s="8">
        <v>558</v>
      </c>
      <c r="B559" s="7" t="s">
        <v>1853</v>
      </c>
      <c r="C559" s="7" t="s">
        <v>794</v>
      </c>
      <c r="D559" s="8" t="s">
        <v>801</v>
      </c>
      <c r="E559" s="7" t="s">
        <v>1202</v>
      </c>
      <c r="F559" s="7" t="s">
        <v>1196</v>
      </c>
      <c r="G559" s="9">
        <v>27988</v>
      </c>
      <c r="H559" s="9">
        <v>40883</v>
      </c>
      <c r="I559" s="9"/>
      <c r="J559" s="31">
        <v>61008</v>
      </c>
      <c r="K559" s="8">
        <v>4</v>
      </c>
      <c r="L559" s="28">
        <v>0.12</v>
      </c>
      <c r="M559" s="25" t="str">
        <f t="shared" si="24"/>
        <v>Kavon, Sa</v>
      </c>
      <c r="N559" s="25" t="str">
        <f t="shared" si="25"/>
        <v>Sabastian</v>
      </c>
      <c r="O559" t="str">
        <f t="shared" si="26"/>
        <v>Kavon,</v>
      </c>
    </row>
    <row r="560" spans="1:15" x14ac:dyDescent="0.25">
      <c r="A560" s="8">
        <v>559</v>
      </c>
      <c r="B560" s="7" t="s">
        <v>1854</v>
      </c>
      <c r="C560" s="7" t="s">
        <v>795</v>
      </c>
      <c r="D560" s="8" t="s">
        <v>801</v>
      </c>
      <c r="E560" s="7" t="s">
        <v>1202</v>
      </c>
      <c r="F560" s="7" t="s">
        <v>1196</v>
      </c>
      <c r="G560" s="9">
        <v>30351</v>
      </c>
      <c r="H560" s="9">
        <v>41254</v>
      </c>
      <c r="I560" s="9"/>
      <c r="J560" s="31">
        <v>53664</v>
      </c>
      <c r="K560" s="8">
        <v>2</v>
      </c>
      <c r="L560" s="28">
        <v>0.04</v>
      </c>
      <c r="M560" s="25" t="str">
        <f t="shared" si="24"/>
        <v>Brod</v>
      </c>
      <c r="N560" s="25" t="str">
        <f t="shared" si="25"/>
        <v>Kian</v>
      </c>
      <c r="O560" t="str">
        <f t="shared" si="26"/>
        <v>Brodie,</v>
      </c>
    </row>
    <row r="561" spans="1:15" x14ac:dyDescent="0.25">
      <c r="A561" s="8">
        <v>560</v>
      </c>
      <c r="B561" s="7" t="s">
        <v>1855</v>
      </c>
      <c r="C561" s="7" t="s">
        <v>793</v>
      </c>
      <c r="D561" s="8" t="s">
        <v>801</v>
      </c>
      <c r="E561" s="7" t="s">
        <v>1202</v>
      </c>
      <c r="F561" s="7" t="s">
        <v>1196</v>
      </c>
      <c r="G561" s="9">
        <v>30434</v>
      </c>
      <c r="H561" s="9">
        <v>39807</v>
      </c>
      <c r="I561" s="9"/>
      <c r="J561" s="31">
        <v>106584</v>
      </c>
      <c r="K561" s="8">
        <v>2</v>
      </c>
      <c r="L561" s="28">
        <v>0.04</v>
      </c>
      <c r="M561" s="25" t="str">
        <f t="shared" si="24"/>
        <v>Javion</v>
      </c>
      <c r="N561" s="25" t="str">
        <f t="shared" si="25"/>
        <v>Jaeden</v>
      </c>
      <c r="O561" t="str">
        <f t="shared" si="26"/>
        <v>Javion,</v>
      </c>
    </row>
    <row r="562" spans="1:15" x14ac:dyDescent="0.25">
      <c r="A562" s="8">
        <v>561</v>
      </c>
      <c r="B562" s="7" t="s">
        <v>1856</v>
      </c>
      <c r="C562" s="7" t="s">
        <v>792</v>
      </c>
      <c r="D562" s="8" t="s">
        <v>801</v>
      </c>
      <c r="E562" s="7" t="s">
        <v>1202</v>
      </c>
      <c r="F562" s="7" t="s">
        <v>1197</v>
      </c>
      <c r="G562" s="9">
        <v>28907</v>
      </c>
      <c r="H562" s="9">
        <v>36136</v>
      </c>
      <c r="I562" s="9"/>
      <c r="J562" s="31">
        <v>54000</v>
      </c>
      <c r="K562" s="8">
        <v>4</v>
      </c>
      <c r="L562" s="28">
        <v>0.12</v>
      </c>
      <c r="M562" s="25" t="str">
        <f t="shared" si="24"/>
        <v>Kor</v>
      </c>
      <c r="N562" s="25" t="str">
        <f t="shared" si="25"/>
        <v>Zoe</v>
      </c>
      <c r="O562" t="str">
        <f t="shared" si="26"/>
        <v>Kordell,</v>
      </c>
    </row>
    <row r="563" spans="1:15" x14ac:dyDescent="0.25">
      <c r="A563" s="8">
        <v>562</v>
      </c>
      <c r="B563" s="7" t="s">
        <v>1857</v>
      </c>
      <c r="C563" s="7" t="s">
        <v>791</v>
      </c>
      <c r="D563" s="8" t="s">
        <v>801</v>
      </c>
      <c r="E563" s="7" t="s">
        <v>512</v>
      </c>
      <c r="F563" s="7" t="s">
        <v>1196</v>
      </c>
      <c r="G563" s="9">
        <v>26169</v>
      </c>
      <c r="H563" s="9">
        <v>37249</v>
      </c>
      <c r="I563" s="9"/>
      <c r="J563" s="31">
        <v>15054</v>
      </c>
      <c r="K563" s="8">
        <v>4</v>
      </c>
      <c r="L563" s="28">
        <v>0.12</v>
      </c>
      <c r="M563" s="25" t="str">
        <f t="shared" si="24"/>
        <v>Maxim</v>
      </c>
      <c r="N563" s="25" t="str">
        <f t="shared" si="25"/>
        <v>Jamir</v>
      </c>
      <c r="O563" t="str">
        <f t="shared" si="26"/>
        <v>Maxim,</v>
      </c>
    </row>
    <row r="564" spans="1:15" x14ac:dyDescent="0.25">
      <c r="A564" s="8">
        <v>563</v>
      </c>
      <c r="B564" s="7" t="s">
        <v>1858</v>
      </c>
      <c r="C564" s="7" t="s">
        <v>793</v>
      </c>
      <c r="D564" s="8" t="s">
        <v>801</v>
      </c>
      <c r="E564" s="7" t="s">
        <v>512</v>
      </c>
      <c r="F564" s="7" t="s">
        <v>1196</v>
      </c>
      <c r="G564" s="9">
        <v>31687</v>
      </c>
      <c r="H564" s="9">
        <v>39446</v>
      </c>
      <c r="I564" s="9"/>
      <c r="J564" s="31">
        <v>53580</v>
      </c>
      <c r="K564" s="8">
        <v>1</v>
      </c>
      <c r="L564" s="28">
        <v>0</v>
      </c>
      <c r="M564" s="25" t="str">
        <f t="shared" si="24"/>
        <v>Kamren, Al</v>
      </c>
      <c r="N564" s="25" t="str">
        <f t="shared" si="25"/>
        <v>Alexzander</v>
      </c>
      <c r="O564" t="str">
        <f t="shared" si="26"/>
        <v>Kamren,</v>
      </c>
    </row>
    <row r="565" spans="1:15" x14ac:dyDescent="0.25">
      <c r="A565" s="8">
        <v>564</v>
      </c>
      <c r="B565" s="7" t="s">
        <v>1859</v>
      </c>
      <c r="C565" s="7" t="s">
        <v>793</v>
      </c>
      <c r="D565" s="8" t="s">
        <v>801</v>
      </c>
      <c r="E565" s="7" t="s">
        <v>512</v>
      </c>
      <c r="F565" s="7" t="s">
        <v>1196</v>
      </c>
      <c r="G565" s="9">
        <v>29898</v>
      </c>
      <c r="H565" s="9">
        <v>40166</v>
      </c>
      <c r="I565" s="9">
        <v>40947</v>
      </c>
      <c r="J565" s="31">
        <v>30294</v>
      </c>
      <c r="K565" s="8">
        <v>5</v>
      </c>
      <c r="L565" s="28">
        <v>0.15</v>
      </c>
      <c r="M565" s="25" t="str">
        <f t="shared" si="24"/>
        <v>Dayne,</v>
      </c>
      <c r="N565" s="25" t="str">
        <f t="shared" si="25"/>
        <v>Zander</v>
      </c>
      <c r="O565" t="str">
        <f t="shared" si="26"/>
        <v>Dayne,</v>
      </c>
    </row>
    <row r="566" spans="1:15" x14ac:dyDescent="0.25">
      <c r="A566" s="8">
        <v>565</v>
      </c>
      <c r="B566" s="7" t="s">
        <v>1860</v>
      </c>
      <c r="C566" s="7" t="s">
        <v>1228</v>
      </c>
      <c r="D566" s="8" t="s">
        <v>807</v>
      </c>
      <c r="E566" s="7" t="s">
        <v>601</v>
      </c>
      <c r="F566" s="7" t="s">
        <v>1196</v>
      </c>
      <c r="G566" s="9">
        <v>31878</v>
      </c>
      <c r="H566" s="9">
        <v>40561</v>
      </c>
      <c r="I566" s="9"/>
      <c r="J566" s="31">
        <v>36561.599999999999</v>
      </c>
      <c r="K566" s="8">
        <v>2</v>
      </c>
      <c r="L566" s="28">
        <v>0.04</v>
      </c>
      <c r="M566" s="25" t="str">
        <f t="shared" si="24"/>
        <v>Jahei</v>
      </c>
      <c r="N566" s="25" t="str">
        <f t="shared" si="25"/>
        <v>Isaak</v>
      </c>
      <c r="O566" t="str">
        <f t="shared" si="26"/>
        <v>Jaheim,</v>
      </c>
    </row>
    <row r="567" spans="1:15" x14ac:dyDescent="0.25">
      <c r="A567" s="8">
        <v>566</v>
      </c>
      <c r="B567" s="7" t="s">
        <v>1861</v>
      </c>
      <c r="C567" s="7" t="s">
        <v>1230</v>
      </c>
      <c r="D567" s="8" t="s">
        <v>807</v>
      </c>
      <c r="E567" s="7" t="s">
        <v>601</v>
      </c>
      <c r="F567" s="7" t="s">
        <v>1196</v>
      </c>
      <c r="G567" s="9">
        <v>26846</v>
      </c>
      <c r="H567" s="9">
        <v>40574</v>
      </c>
      <c r="I567" s="9"/>
      <c r="J567" s="31">
        <v>29808</v>
      </c>
      <c r="K567" s="8">
        <v>1</v>
      </c>
      <c r="L567" s="28">
        <v>0</v>
      </c>
      <c r="M567" s="25" t="str">
        <f t="shared" si="24"/>
        <v>Oswald</v>
      </c>
      <c r="N567" s="25" t="str">
        <f t="shared" si="25"/>
        <v>Jagger</v>
      </c>
      <c r="O567" t="str">
        <f t="shared" si="26"/>
        <v>Oswaldo,</v>
      </c>
    </row>
    <row r="568" spans="1:15" x14ac:dyDescent="0.25">
      <c r="A568" s="8">
        <v>567</v>
      </c>
      <c r="B568" s="7" t="s">
        <v>1862</v>
      </c>
      <c r="C568" s="7" t="s">
        <v>796</v>
      </c>
      <c r="D568" s="8" t="s">
        <v>807</v>
      </c>
      <c r="E568" s="7" t="s">
        <v>601</v>
      </c>
      <c r="F568" s="7" t="s">
        <v>1197</v>
      </c>
      <c r="G568" s="9">
        <v>30385</v>
      </c>
      <c r="H568" s="9">
        <v>40909</v>
      </c>
      <c r="I568" s="9"/>
      <c r="J568" s="31">
        <v>65796</v>
      </c>
      <c r="K568" s="8">
        <v>1</v>
      </c>
      <c r="L568" s="28">
        <v>0</v>
      </c>
      <c r="M568" s="25" t="str">
        <f t="shared" si="24"/>
        <v>Kob</v>
      </c>
      <c r="N568" s="25" t="str">
        <f t="shared" si="25"/>
        <v>Eda</v>
      </c>
      <c r="O568" t="str">
        <f t="shared" si="26"/>
        <v>Kobe,</v>
      </c>
    </row>
    <row r="569" spans="1:15" x14ac:dyDescent="0.25">
      <c r="A569" s="8">
        <v>568</v>
      </c>
      <c r="B569" s="7" t="s">
        <v>1863</v>
      </c>
      <c r="C569" s="7" t="s">
        <v>794</v>
      </c>
      <c r="D569" s="8" t="s">
        <v>807</v>
      </c>
      <c r="E569" s="7" t="s">
        <v>601</v>
      </c>
      <c r="F569" s="7" t="s">
        <v>1197</v>
      </c>
      <c r="G569" s="9">
        <v>31519</v>
      </c>
      <c r="H569" s="9">
        <v>39458</v>
      </c>
      <c r="I569" s="9"/>
      <c r="J569" s="31">
        <v>44145.599999999999</v>
      </c>
      <c r="K569" s="8">
        <v>4</v>
      </c>
      <c r="L569" s="28">
        <v>0.12</v>
      </c>
      <c r="M569" s="25" t="str">
        <f t="shared" si="24"/>
        <v>Gianni,</v>
      </c>
      <c r="N569" s="25" t="str">
        <f t="shared" si="25"/>
        <v>Isabell</v>
      </c>
      <c r="O569" t="str">
        <f t="shared" si="26"/>
        <v>Gianni,</v>
      </c>
    </row>
    <row r="570" spans="1:15" x14ac:dyDescent="0.25">
      <c r="A570" s="8">
        <v>569</v>
      </c>
      <c r="B570" s="7" t="s">
        <v>1864</v>
      </c>
      <c r="C570" s="7" t="s">
        <v>793</v>
      </c>
      <c r="D570" s="8" t="s">
        <v>807</v>
      </c>
      <c r="E570" s="7" t="s">
        <v>601</v>
      </c>
      <c r="F570" s="7" t="s">
        <v>1197</v>
      </c>
      <c r="G570" s="9">
        <v>26174</v>
      </c>
      <c r="H570" s="9">
        <v>38738</v>
      </c>
      <c r="I570" s="9"/>
      <c r="J570" s="31">
        <v>75558</v>
      </c>
      <c r="K570" s="8">
        <v>1</v>
      </c>
      <c r="L570" s="28">
        <v>0</v>
      </c>
      <c r="M570" s="25" t="str">
        <f t="shared" si="24"/>
        <v>Jaret</v>
      </c>
      <c r="N570" s="25" t="str">
        <f t="shared" si="25"/>
        <v>Julie</v>
      </c>
      <c r="O570" t="str">
        <f t="shared" si="26"/>
        <v>Jaret,</v>
      </c>
    </row>
    <row r="571" spans="1:15" x14ac:dyDescent="0.25">
      <c r="A571" s="8">
        <v>570</v>
      </c>
      <c r="B571" s="7" t="s">
        <v>1865</v>
      </c>
      <c r="C571" s="7" t="s">
        <v>1231</v>
      </c>
      <c r="D571" s="8" t="s">
        <v>807</v>
      </c>
      <c r="E571" s="7" t="s">
        <v>601</v>
      </c>
      <c r="F571" s="7" t="s">
        <v>1196</v>
      </c>
      <c r="G571" s="9">
        <v>26719</v>
      </c>
      <c r="H571" s="9">
        <v>35806</v>
      </c>
      <c r="I571" s="9"/>
      <c r="J571" s="31">
        <v>103320</v>
      </c>
      <c r="K571" s="8">
        <v>4</v>
      </c>
      <c r="L571" s="28">
        <v>0.12</v>
      </c>
      <c r="M571" s="25" t="str">
        <f t="shared" si="24"/>
        <v>Haden</v>
      </c>
      <c r="N571" s="25" t="str">
        <f t="shared" si="25"/>
        <v>Ronan</v>
      </c>
      <c r="O571" t="str">
        <f t="shared" si="26"/>
        <v>Haden,</v>
      </c>
    </row>
    <row r="572" spans="1:15" x14ac:dyDescent="0.25">
      <c r="A572" s="8">
        <v>571</v>
      </c>
      <c r="B572" s="7" t="s">
        <v>1866</v>
      </c>
      <c r="C572" s="7" t="s">
        <v>796</v>
      </c>
      <c r="D572" s="8" t="s">
        <v>807</v>
      </c>
      <c r="E572" s="7" t="s">
        <v>601</v>
      </c>
      <c r="F572" s="7" t="s">
        <v>1196</v>
      </c>
      <c r="G572" s="9">
        <v>28597</v>
      </c>
      <c r="H572" s="9">
        <v>36526</v>
      </c>
      <c r="I572" s="9"/>
      <c r="J572" s="31">
        <v>35112</v>
      </c>
      <c r="K572" s="8">
        <v>4</v>
      </c>
      <c r="L572" s="28">
        <v>0.12</v>
      </c>
      <c r="M572" s="25" t="str">
        <f t="shared" si="24"/>
        <v>Imman</v>
      </c>
      <c r="N572" s="25" t="str">
        <f t="shared" si="25"/>
        <v>Jadyn</v>
      </c>
      <c r="O572" t="str">
        <f t="shared" si="26"/>
        <v>Immanuel,</v>
      </c>
    </row>
    <row r="573" spans="1:15" x14ac:dyDescent="0.25">
      <c r="A573" s="8">
        <v>572</v>
      </c>
      <c r="B573" s="7" t="s">
        <v>1867</v>
      </c>
      <c r="C573" s="7" t="s">
        <v>791</v>
      </c>
      <c r="D573" s="8" t="s">
        <v>807</v>
      </c>
      <c r="E573" s="7" t="s">
        <v>601</v>
      </c>
      <c r="F573" s="7" t="s">
        <v>1196</v>
      </c>
      <c r="G573" s="9">
        <v>28428</v>
      </c>
      <c r="H573" s="9">
        <v>36531</v>
      </c>
      <c r="I573" s="9"/>
      <c r="J573" s="31">
        <v>25188</v>
      </c>
      <c r="K573" s="8">
        <v>4</v>
      </c>
      <c r="L573" s="28">
        <v>0.12</v>
      </c>
      <c r="M573" s="25" t="str">
        <f t="shared" si="24"/>
        <v>Jakobe</v>
      </c>
      <c r="N573" s="25" t="str">
        <f t="shared" si="25"/>
        <v>Alijah</v>
      </c>
      <c r="O573" t="str">
        <f t="shared" si="26"/>
        <v>Jakobe,</v>
      </c>
    </row>
    <row r="574" spans="1:15" x14ac:dyDescent="0.25">
      <c r="A574" s="8">
        <v>573</v>
      </c>
      <c r="B574" s="7" t="s">
        <v>1868</v>
      </c>
      <c r="C574" s="7" t="s">
        <v>1230</v>
      </c>
      <c r="D574" s="8" t="s">
        <v>807</v>
      </c>
      <c r="E574" s="7" t="s">
        <v>601</v>
      </c>
      <c r="F574" s="7" t="s">
        <v>1196</v>
      </c>
      <c r="G574" s="9">
        <v>30627</v>
      </c>
      <c r="H574" s="9">
        <v>37625</v>
      </c>
      <c r="I574" s="9"/>
      <c r="J574" s="31">
        <v>98988</v>
      </c>
      <c r="K574" s="8">
        <v>5</v>
      </c>
      <c r="L574" s="28">
        <v>0.15</v>
      </c>
      <c r="M574" s="25" t="str">
        <f t="shared" si="24"/>
        <v>Jordyn</v>
      </c>
      <c r="N574" s="25" t="str">
        <f t="shared" si="25"/>
        <v>Imanol</v>
      </c>
      <c r="O574" t="str">
        <f t="shared" si="26"/>
        <v>Jordyn,</v>
      </c>
    </row>
    <row r="575" spans="1:15" x14ac:dyDescent="0.25">
      <c r="A575" s="8">
        <v>574</v>
      </c>
      <c r="B575" s="7" t="s">
        <v>1869</v>
      </c>
      <c r="C575" s="7" t="s">
        <v>793</v>
      </c>
      <c r="D575" s="8" t="s">
        <v>807</v>
      </c>
      <c r="E575" s="7" t="s">
        <v>601</v>
      </c>
      <c r="F575" s="7" t="s">
        <v>1197</v>
      </c>
      <c r="G575" s="9">
        <v>30033</v>
      </c>
      <c r="H575" s="9">
        <v>39448</v>
      </c>
      <c r="I575" s="9"/>
      <c r="J575" s="31">
        <v>100452</v>
      </c>
      <c r="K575" s="8" t="s">
        <v>1233</v>
      </c>
      <c r="L575" s="28">
        <v>0</v>
      </c>
      <c r="M575" s="25" t="str">
        <f t="shared" si="24"/>
        <v>Koby, L</v>
      </c>
      <c r="N575" s="25" t="str">
        <f t="shared" si="25"/>
        <v>Letitia</v>
      </c>
      <c r="O575" t="str">
        <f t="shared" si="26"/>
        <v>Koby,</v>
      </c>
    </row>
    <row r="576" spans="1:15" x14ac:dyDescent="0.25">
      <c r="A576" s="8">
        <v>575</v>
      </c>
      <c r="B576" s="7" t="s">
        <v>1870</v>
      </c>
      <c r="C576" s="7" t="s">
        <v>795</v>
      </c>
      <c r="D576" s="8" t="s">
        <v>807</v>
      </c>
      <c r="E576" s="7" t="s">
        <v>601</v>
      </c>
      <c r="F576" s="7" t="s">
        <v>1196</v>
      </c>
      <c r="G576" s="9">
        <v>31310</v>
      </c>
      <c r="H576" s="9">
        <v>39815</v>
      </c>
      <c r="I576" s="9">
        <v>40728</v>
      </c>
      <c r="J576" s="31">
        <v>86472</v>
      </c>
      <c r="K576" s="8">
        <v>2</v>
      </c>
      <c r="L576" s="28">
        <v>0.04</v>
      </c>
      <c r="M576" s="25" t="str">
        <f t="shared" si="24"/>
        <v>Yusu</v>
      </c>
      <c r="N576" s="25" t="str">
        <f t="shared" si="25"/>
        <v>Zain</v>
      </c>
      <c r="O576" t="str">
        <f t="shared" si="26"/>
        <v>Yusuf,</v>
      </c>
    </row>
    <row r="577" spans="1:15" x14ac:dyDescent="0.25">
      <c r="A577" s="8">
        <v>576</v>
      </c>
      <c r="B577" s="7" t="s">
        <v>1871</v>
      </c>
      <c r="C577" s="7" t="s">
        <v>1229</v>
      </c>
      <c r="D577" s="8" t="s">
        <v>807</v>
      </c>
      <c r="E577" s="7" t="s">
        <v>601</v>
      </c>
      <c r="F577" s="7" t="s">
        <v>1196</v>
      </c>
      <c r="G577" s="9">
        <v>29832</v>
      </c>
      <c r="H577" s="9">
        <v>40587</v>
      </c>
      <c r="I577" s="9"/>
      <c r="J577" s="31">
        <v>107340</v>
      </c>
      <c r="K577" s="8">
        <v>2</v>
      </c>
      <c r="L577" s="28">
        <v>0.04</v>
      </c>
      <c r="M577" s="25" t="str">
        <f t="shared" si="24"/>
        <v>Prana</v>
      </c>
      <c r="N577" s="25" t="str">
        <f t="shared" si="25"/>
        <v>Gavyn</v>
      </c>
      <c r="O577" t="str">
        <f t="shared" si="26"/>
        <v>Pranav,</v>
      </c>
    </row>
    <row r="578" spans="1:15" x14ac:dyDescent="0.25">
      <c r="A578" s="8">
        <v>577</v>
      </c>
      <c r="B578" s="7" t="s">
        <v>1872</v>
      </c>
      <c r="C578" s="7" t="s">
        <v>796</v>
      </c>
      <c r="D578" s="8" t="s">
        <v>807</v>
      </c>
      <c r="E578" s="7" t="s">
        <v>601</v>
      </c>
      <c r="F578" s="7" t="s">
        <v>1197</v>
      </c>
      <c r="G578" s="9">
        <v>32334</v>
      </c>
      <c r="H578" s="9">
        <v>39123</v>
      </c>
      <c r="I578" s="9"/>
      <c r="J578" s="31">
        <v>65124</v>
      </c>
      <c r="K578" s="8" t="s">
        <v>1233</v>
      </c>
      <c r="L578" s="28">
        <v>0</v>
      </c>
      <c r="M578" s="25" t="str">
        <f t="shared" si="24"/>
        <v>Nash, Ma</v>
      </c>
      <c r="N578" s="25" t="str">
        <f t="shared" si="25"/>
        <v>Madeline</v>
      </c>
      <c r="O578" t="str">
        <f t="shared" si="26"/>
        <v>Nash,</v>
      </c>
    </row>
    <row r="579" spans="1:15" x14ac:dyDescent="0.25">
      <c r="A579" s="8">
        <v>578</v>
      </c>
      <c r="B579" s="7" t="s">
        <v>1873</v>
      </c>
      <c r="C579" s="7" t="s">
        <v>1231</v>
      </c>
      <c r="D579" s="8" t="s">
        <v>807</v>
      </c>
      <c r="E579" s="7" t="s">
        <v>601</v>
      </c>
      <c r="F579" s="7" t="s">
        <v>1196</v>
      </c>
      <c r="G579" s="9">
        <v>25602</v>
      </c>
      <c r="H579" s="9">
        <v>39134</v>
      </c>
      <c r="I579" s="9"/>
      <c r="J579" s="31">
        <v>54132</v>
      </c>
      <c r="K579" s="8">
        <v>2</v>
      </c>
      <c r="L579" s="28">
        <v>0.04</v>
      </c>
      <c r="M579" s="25" t="str">
        <f t="shared" ref="M579:M642" si="27">LEFT(B579,(LEN(B579)-FIND(",",B579,1))-1)</f>
        <v>Daunte</v>
      </c>
      <c r="N579" s="25" t="str">
        <f t="shared" ref="N579:N642" si="28">RIGHT(B579,(LEN(B579)-FIND(",",B579,1))-1)</f>
        <v>Yehuda</v>
      </c>
      <c r="O579" t="str">
        <f t="shared" ref="O579:O642" si="29">MID(B579,1,FIND(",",B579,1))</f>
        <v>Daunte,</v>
      </c>
    </row>
    <row r="580" spans="1:15" x14ac:dyDescent="0.25">
      <c r="A580" s="8">
        <v>579</v>
      </c>
      <c r="B580" s="7" t="s">
        <v>1874</v>
      </c>
      <c r="C580" s="7" t="s">
        <v>795</v>
      </c>
      <c r="D580" s="8" t="s">
        <v>807</v>
      </c>
      <c r="E580" s="7" t="s">
        <v>601</v>
      </c>
      <c r="F580" s="7" t="s">
        <v>1197</v>
      </c>
      <c r="G580" s="9">
        <v>30943</v>
      </c>
      <c r="H580" s="9">
        <v>39141</v>
      </c>
      <c r="I580" s="9"/>
      <c r="J580" s="31">
        <v>80188.800000000003</v>
      </c>
      <c r="K580" s="8">
        <v>2</v>
      </c>
      <c r="L580" s="28">
        <v>0.04</v>
      </c>
      <c r="M580" s="25" t="str">
        <f t="shared" si="27"/>
        <v xml:space="preserve">Rylan, </v>
      </c>
      <c r="N580" s="25" t="str">
        <f t="shared" si="28"/>
        <v>Malissa</v>
      </c>
      <c r="O580" t="str">
        <f t="shared" si="29"/>
        <v>Rylan,</v>
      </c>
    </row>
    <row r="581" spans="1:15" x14ac:dyDescent="0.25">
      <c r="A581" s="8">
        <v>580</v>
      </c>
      <c r="B581" s="7" t="s">
        <v>1875</v>
      </c>
      <c r="C581" s="7" t="s">
        <v>795</v>
      </c>
      <c r="D581" s="8" t="s">
        <v>807</v>
      </c>
      <c r="E581" s="7" t="s">
        <v>601</v>
      </c>
      <c r="F581" s="7" t="s">
        <v>1196</v>
      </c>
      <c r="G581" s="9">
        <v>29831</v>
      </c>
      <c r="H581" s="9">
        <v>39137</v>
      </c>
      <c r="I581" s="9"/>
      <c r="J581" s="31">
        <v>46800</v>
      </c>
      <c r="K581" s="8">
        <v>5</v>
      </c>
      <c r="L581" s="28">
        <v>0.15</v>
      </c>
      <c r="M581" s="25" t="str">
        <f t="shared" si="27"/>
        <v>Arjun,</v>
      </c>
      <c r="N581" s="25" t="str">
        <f t="shared" si="28"/>
        <v>Caiden</v>
      </c>
      <c r="O581" t="str">
        <f t="shared" si="29"/>
        <v>Arjun,</v>
      </c>
    </row>
    <row r="582" spans="1:15" x14ac:dyDescent="0.25">
      <c r="A582" s="8">
        <v>581</v>
      </c>
      <c r="B582" s="7" t="s">
        <v>1876</v>
      </c>
      <c r="C582" s="7" t="s">
        <v>1228</v>
      </c>
      <c r="D582" s="8" t="s">
        <v>807</v>
      </c>
      <c r="E582" s="7" t="s">
        <v>601</v>
      </c>
      <c r="F582" s="7" t="s">
        <v>1197</v>
      </c>
      <c r="G582" s="9">
        <v>24218</v>
      </c>
      <c r="H582" s="9">
        <v>35842</v>
      </c>
      <c r="I582" s="9"/>
      <c r="J582" s="31">
        <v>47436</v>
      </c>
      <c r="K582" s="8">
        <v>5</v>
      </c>
      <c r="L582" s="28">
        <v>0.15</v>
      </c>
      <c r="M582" s="25" t="str">
        <f t="shared" si="27"/>
        <v>Jaxon,</v>
      </c>
      <c r="N582" s="25" t="str">
        <f t="shared" si="28"/>
        <v>Mariah</v>
      </c>
      <c r="O582" t="str">
        <f t="shared" si="29"/>
        <v>Jaxon,</v>
      </c>
    </row>
    <row r="583" spans="1:15" x14ac:dyDescent="0.25">
      <c r="A583" s="8">
        <v>582</v>
      </c>
      <c r="B583" s="7" t="s">
        <v>1877</v>
      </c>
      <c r="C583" s="7" t="s">
        <v>791</v>
      </c>
      <c r="D583" s="8" t="s">
        <v>807</v>
      </c>
      <c r="E583" s="7" t="s">
        <v>601</v>
      </c>
      <c r="F583" s="7" t="s">
        <v>1197</v>
      </c>
      <c r="G583" s="9">
        <v>26052</v>
      </c>
      <c r="H583" s="9">
        <v>36196</v>
      </c>
      <c r="I583" s="9"/>
      <c r="J583" s="31">
        <v>41976</v>
      </c>
      <c r="K583" s="8">
        <v>2</v>
      </c>
      <c r="L583" s="28">
        <v>0.04</v>
      </c>
      <c r="M583" s="25" t="str">
        <f t="shared" si="27"/>
        <v>Giovan</v>
      </c>
      <c r="N583" s="25" t="str">
        <f t="shared" si="28"/>
        <v>Pattie</v>
      </c>
      <c r="O583" t="str">
        <f t="shared" si="29"/>
        <v>Giovanny,</v>
      </c>
    </row>
    <row r="584" spans="1:15" x14ac:dyDescent="0.25">
      <c r="A584" s="8">
        <v>583</v>
      </c>
      <c r="B584" s="7" t="s">
        <v>1878</v>
      </c>
      <c r="C584" s="7" t="s">
        <v>794</v>
      </c>
      <c r="D584" s="8" t="s">
        <v>807</v>
      </c>
      <c r="E584" s="7" t="s">
        <v>601</v>
      </c>
      <c r="F584" s="7" t="s">
        <v>1196</v>
      </c>
      <c r="G584" s="9">
        <v>27435</v>
      </c>
      <c r="H584" s="9">
        <v>36214</v>
      </c>
      <c r="I584" s="9"/>
      <c r="J584" s="31">
        <v>63972</v>
      </c>
      <c r="K584" s="8">
        <v>5</v>
      </c>
      <c r="L584" s="28">
        <v>0.15</v>
      </c>
      <c r="M584" s="25" t="str">
        <f t="shared" si="27"/>
        <v>Zavier</v>
      </c>
      <c r="N584" s="25" t="str">
        <f t="shared" si="28"/>
        <v>Jahiem</v>
      </c>
      <c r="O584" t="str">
        <f t="shared" si="29"/>
        <v>Zavier,</v>
      </c>
    </row>
    <row r="585" spans="1:15" x14ac:dyDescent="0.25">
      <c r="A585" s="8">
        <v>584</v>
      </c>
      <c r="B585" s="7" t="s">
        <v>1879</v>
      </c>
      <c r="C585" s="7" t="s">
        <v>793</v>
      </c>
      <c r="D585" s="8" t="s">
        <v>807</v>
      </c>
      <c r="E585" s="7" t="s">
        <v>601</v>
      </c>
      <c r="F585" s="7" t="s">
        <v>1196</v>
      </c>
      <c r="G585" s="9">
        <v>26928</v>
      </c>
      <c r="H585" s="9">
        <v>36557</v>
      </c>
      <c r="I585" s="9"/>
      <c r="J585" s="31">
        <v>18662.400000000001</v>
      </c>
      <c r="K585" s="8">
        <v>4</v>
      </c>
      <c r="L585" s="28">
        <v>0.12</v>
      </c>
      <c r="M585" s="25" t="str">
        <f t="shared" si="27"/>
        <v xml:space="preserve">Rylee, </v>
      </c>
      <c r="N585" s="25" t="str">
        <f t="shared" si="28"/>
        <v>Mustafa</v>
      </c>
      <c r="O585" t="str">
        <f t="shared" si="29"/>
        <v>Rylee,</v>
      </c>
    </row>
    <row r="586" spans="1:15" x14ac:dyDescent="0.25">
      <c r="A586" s="8">
        <v>585</v>
      </c>
      <c r="B586" s="7" t="s">
        <v>1880</v>
      </c>
      <c r="C586" s="7" t="s">
        <v>1230</v>
      </c>
      <c r="D586" s="8" t="s">
        <v>807</v>
      </c>
      <c r="E586" s="7" t="s">
        <v>601</v>
      </c>
      <c r="F586" s="7" t="s">
        <v>1196</v>
      </c>
      <c r="G586" s="9">
        <v>28868</v>
      </c>
      <c r="H586" s="9">
        <v>38027</v>
      </c>
      <c r="I586" s="9"/>
      <c r="J586" s="31">
        <v>77508</v>
      </c>
      <c r="K586" s="8">
        <v>1</v>
      </c>
      <c r="L586" s="28">
        <v>0</v>
      </c>
      <c r="M586" s="25" t="str">
        <f t="shared" si="27"/>
        <v>Jovanni</v>
      </c>
      <c r="N586" s="25" t="str">
        <f t="shared" si="28"/>
        <v>Giovani</v>
      </c>
      <c r="O586" t="str">
        <f t="shared" si="29"/>
        <v>Jovanni,</v>
      </c>
    </row>
    <row r="587" spans="1:15" x14ac:dyDescent="0.25">
      <c r="A587" s="8">
        <v>586</v>
      </c>
      <c r="B587" s="7" t="s">
        <v>1881</v>
      </c>
      <c r="C587" s="7" t="s">
        <v>1231</v>
      </c>
      <c r="D587" s="8" t="s">
        <v>807</v>
      </c>
      <c r="E587" s="7" t="s">
        <v>601</v>
      </c>
      <c r="F587" s="7" t="s">
        <v>1197</v>
      </c>
      <c r="G587" s="9">
        <v>28837</v>
      </c>
      <c r="H587" s="9">
        <v>40581</v>
      </c>
      <c r="I587" s="9"/>
      <c r="J587" s="31">
        <v>96312</v>
      </c>
      <c r="K587" s="8" t="s">
        <v>1233</v>
      </c>
      <c r="L587" s="28">
        <v>0</v>
      </c>
      <c r="M587" s="25" t="str">
        <f t="shared" si="27"/>
        <v>Ronald</v>
      </c>
      <c r="N587" s="25" t="str">
        <f t="shared" si="28"/>
        <v>Almeda</v>
      </c>
      <c r="O587" t="str">
        <f t="shared" si="29"/>
        <v>Ronaldo,</v>
      </c>
    </row>
    <row r="588" spans="1:15" x14ac:dyDescent="0.25">
      <c r="A588" s="8">
        <v>587</v>
      </c>
      <c r="B588" s="7" t="s">
        <v>1882</v>
      </c>
      <c r="C588" s="7" t="s">
        <v>793</v>
      </c>
      <c r="D588" s="8" t="s">
        <v>807</v>
      </c>
      <c r="E588" s="7" t="s">
        <v>601</v>
      </c>
      <c r="F588" s="7" t="s">
        <v>1197</v>
      </c>
      <c r="G588" s="9">
        <v>26910</v>
      </c>
      <c r="H588" s="9">
        <v>40990</v>
      </c>
      <c r="I588" s="9"/>
      <c r="J588" s="31">
        <v>78685.2</v>
      </c>
      <c r="K588" s="8" t="s">
        <v>1233</v>
      </c>
      <c r="L588" s="28">
        <v>0</v>
      </c>
      <c r="M588" s="25" t="str">
        <f t="shared" si="27"/>
        <v>Coleton</v>
      </c>
      <c r="N588" s="25" t="str">
        <f t="shared" si="28"/>
        <v>Aurelia</v>
      </c>
      <c r="O588" t="str">
        <f t="shared" si="29"/>
        <v>Coleton,</v>
      </c>
    </row>
    <row r="589" spans="1:15" x14ac:dyDescent="0.25">
      <c r="A589" s="8">
        <v>588</v>
      </c>
      <c r="B589" s="7" t="s">
        <v>1883</v>
      </c>
      <c r="C589" s="7" t="s">
        <v>795</v>
      </c>
      <c r="D589" s="8" t="s">
        <v>807</v>
      </c>
      <c r="E589" s="7" t="s">
        <v>601</v>
      </c>
      <c r="F589" s="7" t="s">
        <v>1196</v>
      </c>
      <c r="G589" s="9">
        <v>25991</v>
      </c>
      <c r="H589" s="9">
        <v>38784</v>
      </c>
      <c r="I589" s="9"/>
      <c r="J589" s="31">
        <v>94452</v>
      </c>
      <c r="K589" s="8">
        <v>4</v>
      </c>
      <c r="L589" s="28">
        <v>0.12</v>
      </c>
      <c r="M589" s="25" t="str">
        <f t="shared" si="27"/>
        <v xml:space="preserve">Yahir, </v>
      </c>
      <c r="N589" s="25" t="str">
        <f t="shared" si="28"/>
        <v>Omarion</v>
      </c>
      <c r="O589" t="str">
        <f t="shared" si="29"/>
        <v>Yahir,</v>
      </c>
    </row>
    <row r="590" spans="1:15" x14ac:dyDescent="0.25">
      <c r="A590" s="8">
        <v>589</v>
      </c>
      <c r="B590" s="7" t="s">
        <v>1884</v>
      </c>
      <c r="C590" s="7" t="s">
        <v>791</v>
      </c>
      <c r="D590" s="8" t="s">
        <v>807</v>
      </c>
      <c r="E590" s="7" t="s">
        <v>601</v>
      </c>
      <c r="F590" s="7" t="s">
        <v>1196</v>
      </c>
      <c r="G590" s="9">
        <v>27536</v>
      </c>
      <c r="H590" s="9">
        <v>35861</v>
      </c>
      <c r="I590" s="9"/>
      <c r="J590" s="31">
        <v>15403.2</v>
      </c>
      <c r="K590" s="8">
        <v>5</v>
      </c>
      <c r="L590" s="28">
        <v>0.15</v>
      </c>
      <c r="M590" s="25" t="str">
        <f t="shared" si="27"/>
        <v>Gael, A</v>
      </c>
      <c r="N590" s="25" t="str">
        <f t="shared" si="28"/>
        <v>Amarion</v>
      </c>
      <c r="O590" t="str">
        <f t="shared" si="29"/>
        <v>Gael,</v>
      </c>
    </row>
    <row r="591" spans="1:15" x14ac:dyDescent="0.25">
      <c r="A591" s="8">
        <v>590</v>
      </c>
      <c r="B591" s="7" t="s">
        <v>1885</v>
      </c>
      <c r="C591" s="7" t="s">
        <v>792</v>
      </c>
      <c r="D591" s="8" t="s">
        <v>807</v>
      </c>
      <c r="E591" s="7" t="s">
        <v>601</v>
      </c>
      <c r="F591" s="7" t="s">
        <v>1196</v>
      </c>
      <c r="G591" s="9">
        <v>25001</v>
      </c>
      <c r="H591" s="9">
        <v>35869</v>
      </c>
      <c r="I591" s="9"/>
      <c r="J591" s="31">
        <v>21494.400000000001</v>
      </c>
      <c r="K591" s="8">
        <v>5</v>
      </c>
      <c r="L591" s="28">
        <v>0.15</v>
      </c>
      <c r="M591" s="25" t="str">
        <f t="shared" si="27"/>
        <v>Trey</v>
      </c>
      <c r="N591" s="25" t="str">
        <f t="shared" si="28"/>
        <v>Cael</v>
      </c>
      <c r="O591" t="str">
        <f t="shared" si="29"/>
        <v>Treyton,</v>
      </c>
    </row>
    <row r="592" spans="1:15" x14ac:dyDescent="0.25">
      <c r="A592" s="8">
        <v>591</v>
      </c>
      <c r="B592" s="7" t="s">
        <v>1886</v>
      </c>
      <c r="C592" s="7" t="s">
        <v>794</v>
      </c>
      <c r="D592" s="8" t="s">
        <v>807</v>
      </c>
      <c r="E592" s="7" t="s">
        <v>601</v>
      </c>
      <c r="F592" s="7" t="s">
        <v>1196</v>
      </c>
      <c r="G592" s="9">
        <v>27676</v>
      </c>
      <c r="H592" s="9">
        <v>36245</v>
      </c>
      <c r="I592" s="9">
        <v>40270</v>
      </c>
      <c r="J592" s="31">
        <v>70092</v>
      </c>
      <c r="K592" s="8">
        <v>5</v>
      </c>
      <c r="L592" s="28">
        <v>0.15</v>
      </c>
      <c r="M592" s="25" t="str">
        <f t="shared" si="27"/>
        <v>Jahee</v>
      </c>
      <c r="N592" s="25" t="str">
        <f t="shared" si="28"/>
        <v>Aryan</v>
      </c>
      <c r="O592" t="str">
        <f t="shared" si="29"/>
        <v>Jaheem,</v>
      </c>
    </row>
    <row r="593" spans="1:15" x14ac:dyDescent="0.25">
      <c r="A593" s="8">
        <v>592</v>
      </c>
      <c r="B593" s="7" t="s">
        <v>1887</v>
      </c>
      <c r="C593" s="7" t="s">
        <v>791</v>
      </c>
      <c r="D593" s="8" t="s">
        <v>807</v>
      </c>
      <c r="E593" s="7" t="s">
        <v>601</v>
      </c>
      <c r="F593" s="7" t="s">
        <v>1196</v>
      </c>
      <c r="G593" s="9">
        <v>28663</v>
      </c>
      <c r="H593" s="9">
        <v>38793</v>
      </c>
      <c r="I593" s="9"/>
      <c r="J593" s="31">
        <v>103116</v>
      </c>
      <c r="K593" s="8">
        <v>2</v>
      </c>
      <c r="L593" s="28">
        <v>0.04</v>
      </c>
      <c r="M593" s="25" t="str">
        <f t="shared" si="27"/>
        <v xml:space="preserve">Javen, </v>
      </c>
      <c r="N593" s="25" t="str">
        <f t="shared" si="28"/>
        <v>Malakai</v>
      </c>
      <c r="O593" t="str">
        <f t="shared" si="29"/>
        <v>Javen,</v>
      </c>
    </row>
    <row r="594" spans="1:15" x14ac:dyDescent="0.25">
      <c r="A594" s="8">
        <v>593</v>
      </c>
      <c r="B594" s="7" t="s">
        <v>1888</v>
      </c>
      <c r="C594" s="7" t="s">
        <v>792</v>
      </c>
      <c r="D594" s="8" t="s">
        <v>807</v>
      </c>
      <c r="E594" s="7" t="s">
        <v>601</v>
      </c>
      <c r="F594" s="7" t="s">
        <v>1196</v>
      </c>
      <c r="G594" s="9">
        <v>31509</v>
      </c>
      <c r="H594" s="9">
        <v>39153</v>
      </c>
      <c r="I594" s="9"/>
      <c r="J594" s="31">
        <v>52320</v>
      </c>
      <c r="K594" s="8">
        <v>5</v>
      </c>
      <c r="L594" s="28">
        <v>0.15</v>
      </c>
      <c r="M594" s="25" t="str">
        <f t="shared" si="27"/>
        <v>Santino,</v>
      </c>
      <c r="N594" s="25" t="str">
        <f t="shared" si="28"/>
        <v>Lisandro</v>
      </c>
      <c r="O594" t="str">
        <f t="shared" si="29"/>
        <v>Santino,</v>
      </c>
    </row>
    <row r="595" spans="1:15" x14ac:dyDescent="0.25">
      <c r="A595" s="8">
        <v>594</v>
      </c>
      <c r="B595" s="7" t="s">
        <v>1889</v>
      </c>
      <c r="C595" s="7" t="s">
        <v>791</v>
      </c>
      <c r="D595" s="8" t="s">
        <v>807</v>
      </c>
      <c r="E595" s="7" t="s">
        <v>601</v>
      </c>
      <c r="F595" s="7" t="s">
        <v>1196</v>
      </c>
      <c r="G595" s="9">
        <v>25867</v>
      </c>
      <c r="H595" s="9">
        <v>41016</v>
      </c>
      <c r="I595" s="9"/>
      <c r="J595" s="31">
        <v>82164</v>
      </c>
      <c r="K595" s="8">
        <v>4</v>
      </c>
      <c r="L595" s="28">
        <v>0.12</v>
      </c>
      <c r="M595" s="25" t="str">
        <f t="shared" si="27"/>
        <v>Ethen,</v>
      </c>
      <c r="N595" s="25" t="str">
        <f t="shared" si="28"/>
        <v>Adriel</v>
      </c>
      <c r="O595" t="str">
        <f t="shared" si="29"/>
        <v>Ethen,</v>
      </c>
    </row>
    <row r="596" spans="1:15" x14ac:dyDescent="0.25">
      <c r="A596" s="8">
        <v>595</v>
      </c>
      <c r="B596" s="7" t="s">
        <v>1890</v>
      </c>
      <c r="C596" s="7" t="s">
        <v>795</v>
      </c>
      <c r="D596" s="8" t="s">
        <v>807</v>
      </c>
      <c r="E596" s="7" t="s">
        <v>601</v>
      </c>
      <c r="F596" s="7" t="s">
        <v>1196</v>
      </c>
      <c r="G596" s="9">
        <v>26302</v>
      </c>
      <c r="H596" s="9">
        <v>39183</v>
      </c>
      <c r="I596" s="9"/>
      <c r="J596" s="31">
        <v>99240</v>
      </c>
      <c r="K596" s="8" t="s">
        <v>1233</v>
      </c>
      <c r="L596" s="28">
        <v>0</v>
      </c>
      <c r="M596" s="25" t="str">
        <f t="shared" si="27"/>
        <v>Max</v>
      </c>
      <c r="N596" s="25" t="str">
        <f t="shared" si="28"/>
        <v>Luc</v>
      </c>
      <c r="O596" t="str">
        <f t="shared" si="29"/>
        <v>Maximo,</v>
      </c>
    </row>
    <row r="597" spans="1:15" x14ac:dyDescent="0.25">
      <c r="A597" s="8">
        <v>596</v>
      </c>
      <c r="B597" s="7" t="s">
        <v>1891</v>
      </c>
      <c r="C597" s="7" t="s">
        <v>1228</v>
      </c>
      <c r="D597" s="8" t="s">
        <v>807</v>
      </c>
      <c r="E597" s="7" t="s">
        <v>601</v>
      </c>
      <c r="F597" s="7" t="s">
        <v>1196</v>
      </c>
      <c r="G597" s="9">
        <v>26216</v>
      </c>
      <c r="H597" s="9">
        <v>35896</v>
      </c>
      <c r="I597" s="9"/>
      <c r="J597" s="31">
        <v>84336</v>
      </c>
      <c r="K597" s="8" t="s">
        <v>1233</v>
      </c>
      <c r="L597" s="28">
        <v>0</v>
      </c>
      <c r="M597" s="25" t="str">
        <f t="shared" si="27"/>
        <v>Ganno</v>
      </c>
      <c r="N597" s="25" t="str">
        <f t="shared" si="28"/>
        <v>Cason</v>
      </c>
      <c r="O597" t="str">
        <f t="shared" si="29"/>
        <v>Gannon,</v>
      </c>
    </row>
    <row r="598" spans="1:15" x14ac:dyDescent="0.25">
      <c r="A598" s="8">
        <v>597</v>
      </c>
      <c r="B598" s="7" t="s">
        <v>1892</v>
      </c>
      <c r="C598" s="7" t="s">
        <v>795</v>
      </c>
      <c r="D598" s="8" t="s">
        <v>807</v>
      </c>
      <c r="E598" s="7" t="s">
        <v>601</v>
      </c>
      <c r="F598" s="7" t="s">
        <v>1196</v>
      </c>
      <c r="G598" s="9">
        <v>23730</v>
      </c>
      <c r="H598" s="9">
        <v>36642</v>
      </c>
      <c r="I598" s="9"/>
      <c r="J598" s="31">
        <v>93312</v>
      </c>
      <c r="K598" s="8" t="s">
        <v>1233</v>
      </c>
      <c r="L598" s="28">
        <v>0</v>
      </c>
      <c r="M598" s="25" t="str">
        <f t="shared" si="27"/>
        <v>Bradyn</v>
      </c>
      <c r="N598" s="25" t="str">
        <f t="shared" si="28"/>
        <v>Jaquez</v>
      </c>
      <c r="O598" t="str">
        <f t="shared" si="29"/>
        <v>Bradyn,</v>
      </c>
    </row>
    <row r="599" spans="1:15" x14ac:dyDescent="0.25">
      <c r="A599" s="8">
        <v>598</v>
      </c>
      <c r="B599" s="7" t="s">
        <v>1893</v>
      </c>
      <c r="C599" s="7" t="s">
        <v>791</v>
      </c>
      <c r="D599" s="8" t="s">
        <v>807</v>
      </c>
      <c r="E599" s="7" t="s">
        <v>601</v>
      </c>
      <c r="F599" s="7" t="s">
        <v>1197</v>
      </c>
      <c r="G599" s="9">
        <v>31699</v>
      </c>
      <c r="H599" s="9">
        <v>38856</v>
      </c>
      <c r="I599" s="9"/>
      <c r="J599" s="31">
        <v>45324</v>
      </c>
      <c r="K599" s="8">
        <v>5</v>
      </c>
      <c r="L599" s="28">
        <v>0.15</v>
      </c>
      <c r="M599" s="25" t="str">
        <f t="shared" si="27"/>
        <v>Amari</v>
      </c>
      <c r="N599" s="25" t="str">
        <f t="shared" si="28"/>
        <v>Dolly</v>
      </c>
      <c r="O599" t="str">
        <f t="shared" si="29"/>
        <v>Amari,</v>
      </c>
    </row>
    <row r="600" spans="1:15" x14ac:dyDescent="0.25">
      <c r="A600" s="8">
        <v>599</v>
      </c>
      <c r="B600" s="7" t="s">
        <v>1894</v>
      </c>
      <c r="C600" s="7" t="s">
        <v>791</v>
      </c>
      <c r="D600" s="8" t="s">
        <v>807</v>
      </c>
      <c r="E600" s="7" t="s">
        <v>601</v>
      </c>
      <c r="F600" s="7" t="s">
        <v>1196</v>
      </c>
      <c r="G600" s="9">
        <v>27710</v>
      </c>
      <c r="H600" s="9">
        <v>36290</v>
      </c>
      <c r="I600" s="9"/>
      <c r="J600" s="31">
        <v>46800</v>
      </c>
      <c r="K600" s="8" t="s">
        <v>1233</v>
      </c>
      <c r="L600" s="28">
        <v>0</v>
      </c>
      <c r="M600" s="25" t="str">
        <f t="shared" si="27"/>
        <v>Zayn</v>
      </c>
      <c r="N600" s="25" t="str">
        <f t="shared" si="28"/>
        <v>Jase</v>
      </c>
      <c r="O600" t="str">
        <f t="shared" si="29"/>
        <v>Zayne,</v>
      </c>
    </row>
    <row r="601" spans="1:15" x14ac:dyDescent="0.25">
      <c r="A601" s="8">
        <v>600</v>
      </c>
      <c r="B601" s="7" t="s">
        <v>1895</v>
      </c>
      <c r="C601" s="7" t="s">
        <v>1228</v>
      </c>
      <c r="D601" s="8" t="s">
        <v>807</v>
      </c>
      <c r="E601" s="7" t="s">
        <v>601</v>
      </c>
      <c r="F601" s="7" t="s">
        <v>1197</v>
      </c>
      <c r="G601" s="9">
        <v>28982</v>
      </c>
      <c r="H601" s="9">
        <v>36312</v>
      </c>
      <c r="I601" s="9"/>
      <c r="J601" s="31">
        <v>83040</v>
      </c>
      <c r="K601" s="8">
        <v>4</v>
      </c>
      <c r="L601" s="28">
        <v>0.12</v>
      </c>
      <c r="M601" s="25" t="str">
        <f t="shared" si="27"/>
        <v>Jarett</v>
      </c>
      <c r="N601" s="25" t="str">
        <f t="shared" si="28"/>
        <v>Jannie</v>
      </c>
      <c r="O601" t="str">
        <f t="shared" si="29"/>
        <v>Jarett,</v>
      </c>
    </row>
    <row r="602" spans="1:15" x14ac:dyDescent="0.25">
      <c r="A602" s="8">
        <v>601</v>
      </c>
      <c r="B602" s="7" t="s">
        <v>1896</v>
      </c>
      <c r="C602" s="7" t="s">
        <v>791</v>
      </c>
      <c r="D602" s="8" t="s">
        <v>807</v>
      </c>
      <c r="E602" s="7" t="s">
        <v>601</v>
      </c>
      <c r="F602" s="7" t="s">
        <v>1197</v>
      </c>
      <c r="G602" s="9">
        <v>30887</v>
      </c>
      <c r="H602" s="9">
        <v>37775</v>
      </c>
      <c r="I602" s="9"/>
      <c r="J602" s="31">
        <v>34230</v>
      </c>
      <c r="K602" s="8">
        <v>4</v>
      </c>
      <c r="L602" s="28">
        <v>0.12</v>
      </c>
      <c r="M602" s="25" t="str">
        <f t="shared" si="27"/>
        <v>Keyon, K</v>
      </c>
      <c r="N602" s="25" t="str">
        <f t="shared" si="28"/>
        <v>Kathrine</v>
      </c>
      <c r="O602" t="str">
        <f t="shared" si="29"/>
        <v>Keyon,</v>
      </c>
    </row>
    <row r="603" spans="1:15" x14ac:dyDescent="0.25">
      <c r="A603" s="8">
        <v>602</v>
      </c>
      <c r="B603" s="7" t="s">
        <v>1897</v>
      </c>
      <c r="C603" s="7" t="s">
        <v>791</v>
      </c>
      <c r="D603" s="8" t="s">
        <v>807</v>
      </c>
      <c r="E603" s="7" t="s">
        <v>601</v>
      </c>
      <c r="F603" s="7" t="s">
        <v>1196</v>
      </c>
      <c r="G603" s="9">
        <v>26550</v>
      </c>
      <c r="H603" s="9">
        <v>37793</v>
      </c>
      <c r="I603" s="9"/>
      <c r="J603" s="31">
        <v>35052</v>
      </c>
      <c r="K603" s="8">
        <v>5</v>
      </c>
      <c r="L603" s="28">
        <v>0.15</v>
      </c>
      <c r="M603" s="25" t="str">
        <f t="shared" si="27"/>
        <v>Maddox,</v>
      </c>
      <c r="N603" s="25" t="str">
        <f t="shared" si="28"/>
        <v>Osbaldo</v>
      </c>
      <c r="O603" t="str">
        <f t="shared" si="29"/>
        <v>Maddox,</v>
      </c>
    </row>
    <row r="604" spans="1:15" x14ac:dyDescent="0.25">
      <c r="A604" s="8">
        <v>603</v>
      </c>
      <c r="B604" s="7" t="s">
        <v>1898</v>
      </c>
      <c r="C604" s="7" t="s">
        <v>1228</v>
      </c>
      <c r="D604" s="8" t="s">
        <v>807</v>
      </c>
      <c r="E604" s="7" t="s">
        <v>601</v>
      </c>
      <c r="F604" s="7" t="s">
        <v>1197</v>
      </c>
      <c r="G604" s="9">
        <v>27085</v>
      </c>
      <c r="H604" s="9">
        <v>40350</v>
      </c>
      <c r="I604" s="9"/>
      <c r="J604" s="31">
        <v>25896</v>
      </c>
      <c r="K604" s="8" t="s">
        <v>1233</v>
      </c>
      <c r="L604" s="28">
        <v>0</v>
      </c>
      <c r="M604" s="25" t="str">
        <f t="shared" si="27"/>
        <v>Paxton,</v>
      </c>
      <c r="N604" s="25" t="str">
        <f t="shared" si="28"/>
        <v>Lavinia</v>
      </c>
      <c r="O604" t="str">
        <f t="shared" si="29"/>
        <v>Paxton,</v>
      </c>
    </row>
    <row r="605" spans="1:15" x14ac:dyDescent="0.25">
      <c r="A605" s="8">
        <v>604</v>
      </c>
      <c r="B605" s="7" t="s">
        <v>1899</v>
      </c>
      <c r="C605" s="7" t="s">
        <v>1229</v>
      </c>
      <c r="D605" s="8" t="s">
        <v>807</v>
      </c>
      <c r="E605" s="7" t="s">
        <v>601</v>
      </c>
      <c r="F605" s="7" t="s">
        <v>1197</v>
      </c>
      <c r="G605" s="9">
        <v>30972</v>
      </c>
      <c r="H605" s="9">
        <v>40726</v>
      </c>
      <c r="I605" s="9"/>
      <c r="J605" s="31">
        <v>55980</v>
      </c>
      <c r="K605" s="8">
        <v>2</v>
      </c>
      <c r="L605" s="28">
        <v>0.04</v>
      </c>
      <c r="M605" s="25" t="str">
        <f t="shared" si="27"/>
        <v xml:space="preserve">Landen, </v>
      </c>
      <c r="N605" s="25" t="str">
        <f t="shared" si="28"/>
        <v>Marietta</v>
      </c>
      <c r="O605" t="str">
        <f t="shared" si="29"/>
        <v>Landen,</v>
      </c>
    </row>
    <row r="606" spans="1:15" x14ac:dyDescent="0.25">
      <c r="A606" s="8">
        <v>605</v>
      </c>
      <c r="B606" s="7" t="s">
        <v>1900</v>
      </c>
      <c r="C606" s="7" t="s">
        <v>792</v>
      </c>
      <c r="D606" s="8" t="s">
        <v>807</v>
      </c>
      <c r="E606" s="7" t="s">
        <v>601</v>
      </c>
      <c r="F606" s="7" t="s">
        <v>1196</v>
      </c>
      <c r="G606" s="9">
        <v>30964</v>
      </c>
      <c r="H606" s="9">
        <v>39273</v>
      </c>
      <c r="I606" s="9"/>
      <c r="J606" s="31">
        <v>65040</v>
      </c>
      <c r="K606" s="8">
        <v>4</v>
      </c>
      <c r="L606" s="28">
        <v>0.12</v>
      </c>
      <c r="M606" s="25" t="str">
        <f t="shared" si="27"/>
        <v>Yair, Ja</v>
      </c>
      <c r="N606" s="25" t="str">
        <f t="shared" si="28"/>
        <v>Jamarion</v>
      </c>
      <c r="O606" t="str">
        <f t="shared" si="29"/>
        <v>Yair,</v>
      </c>
    </row>
    <row r="607" spans="1:15" x14ac:dyDescent="0.25">
      <c r="A607" s="8">
        <v>606</v>
      </c>
      <c r="B607" s="7" t="s">
        <v>1901</v>
      </c>
      <c r="C607" s="7" t="s">
        <v>1229</v>
      </c>
      <c r="D607" s="8" t="s">
        <v>807</v>
      </c>
      <c r="E607" s="7" t="s">
        <v>601</v>
      </c>
      <c r="F607" s="7" t="s">
        <v>1196</v>
      </c>
      <c r="G607" s="9">
        <v>29968</v>
      </c>
      <c r="H607" s="9">
        <v>39293</v>
      </c>
      <c r="I607" s="9"/>
      <c r="J607" s="31">
        <v>31780.799999999999</v>
      </c>
      <c r="K607" s="8">
        <v>5</v>
      </c>
      <c r="L607" s="28">
        <v>0.15</v>
      </c>
      <c r="M607" s="25" t="str">
        <f t="shared" si="27"/>
        <v>Konne</v>
      </c>
      <c r="N607" s="25" t="str">
        <f t="shared" si="28"/>
        <v>Aydan</v>
      </c>
      <c r="O607" t="str">
        <f t="shared" si="29"/>
        <v>Konner,</v>
      </c>
    </row>
    <row r="608" spans="1:15" x14ac:dyDescent="0.25">
      <c r="A608" s="8">
        <v>607</v>
      </c>
      <c r="B608" s="7" t="s">
        <v>1902</v>
      </c>
      <c r="C608" s="7" t="s">
        <v>793</v>
      </c>
      <c r="D608" s="8" t="s">
        <v>807</v>
      </c>
      <c r="E608" s="7" t="s">
        <v>601</v>
      </c>
      <c r="F608" s="7" t="s">
        <v>1196</v>
      </c>
      <c r="G608" s="9">
        <v>26538</v>
      </c>
      <c r="H608" s="9">
        <v>36360</v>
      </c>
      <c r="I608" s="9"/>
      <c r="J608" s="31">
        <v>80424</v>
      </c>
      <c r="K608" s="8">
        <v>1</v>
      </c>
      <c r="L608" s="28">
        <v>0</v>
      </c>
      <c r="M608" s="25" t="str">
        <f t="shared" si="27"/>
        <v>Jahir, D</v>
      </c>
      <c r="N608" s="25" t="str">
        <f t="shared" si="28"/>
        <v>Damarion</v>
      </c>
      <c r="O608" t="str">
        <f t="shared" si="29"/>
        <v>Jahir,</v>
      </c>
    </row>
    <row r="609" spans="1:15" x14ac:dyDescent="0.25">
      <c r="A609" s="8">
        <v>608</v>
      </c>
      <c r="B609" s="7" t="s">
        <v>1903</v>
      </c>
      <c r="C609" s="7" t="s">
        <v>1230</v>
      </c>
      <c r="D609" s="8" t="s">
        <v>807</v>
      </c>
      <c r="E609" s="7" t="s">
        <v>601</v>
      </c>
      <c r="F609" s="7" t="s">
        <v>1196</v>
      </c>
      <c r="G609" s="9">
        <v>26500</v>
      </c>
      <c r="H609" s="9">
        <v>37082</v>
      </c>
      <c r="I609" s="9"/>
      <c r="J609" s="31">
        <v>56136</v>
      </c>
      <c r="K609" s="8">
        <v>2</v>
      </c>
      <c r="L609" s="28">
        <v>0.04</v>
      </c>
      <c r="M609" s="25" t="str">
        <f t="shared" si="27"/>
        <v>Cann</v>
      </c>
      <c r="N609" s="25" t="str">
        <f t="shared" si="28"/>
        <v>Enzo</v>
      </c>
      <c r="O609" t="str">
        <f t="shared" si="29"/>
        <v>Cannon,</v>
      </c>
    </row>
    <row r="610" spans="1:15" x14ac:dyDescent="0.25">
      <c r="A610" s="8">
        <v>609</v>
      </c>
      <c r="B610" s="7" t="s">
        <v>1904</v>
      </c>
      <c r="C610" s="7" t="s">
        <v>795</v>
      </c>
      <c r="D610" s="8" t="s">
        <v>807</v>
      </c>
      <c r="E610" s="7" t="s">
        <v>601</v>
      </c>
      <c r="F610" s="7" t="s">
        <v>1196</v>
      </c>
      <c r="G610" s="9">
        <v>27569</v>
      </c>
      <c r="H610" s="9">
        <v>37815</v>
      </c>
      <c r="I610" s="9"/>
      <c r="J610" s="31">
        <v>58488</v>
      </c>
      <c r="K610" s="8">
        <v>1</v>
      </c>
      <c r="L610" s="28">
        <v>0</v>
      </c>
      <c r="M610" s="25" t="str">
        <f t="shared" si="27"/>
        <v>Kaeden</v>
      </c>
      <c r="N610" s="25" t="str">
        <f t="shared" si="28"/>
        <v>Kamari</v>
      </c>
      <c r="O610" t="str">
        <f t="shared" si="29"/>
        <v>Kaeden,</v>
      </c>
    </row>
    <row r="611" spans="1:15" x14ac:dyDescent="0.25">
      <c r="A611" s="8">
        <v>610</v>
      </c>
      <c r="B611" s="7" t="s">
        <v>1905</v>
      </c>
      <c r="C611" s="7" t="s">
        <v>1231</v>
      </c>
      <c r="D611" s="8" t="s">
        <v>807</v>
      </c>
      <c r="E611" s="7" t="s">
        <v>601</v>
      </c>
      <c r="F611" s="7" t="s">
        <v>1196</v>
      </c>
      <c r="G611" s="9">
        <v>30956</v>
      </c>
      <c r="H611" s="9">
        <v>38902</v>
      </c>
      <c r="I611" s="9"/>
      <c r="J611" s="31">
        <v>88272</v>
      </c>
      <c r="K611" s="8" t="s">
        <v>1233</v>
      </c>
      <c r="L611" s="28">
        <v>0</v>
      </c>
      <c r="M611" s="25" t="str">
        <f t="shared" si="27"/>
        <v>Soren</v>
      </c>
      <c r="N611" s="25" t="str">
        <f t="shared" si="28"/>
        <v>Ryker</v>
      </c>
      <c r="O611" t="str">
        <f t="shared" si="29"/>
        <v>Soren,</v>
      </c>
    </row>
    <row r="612" spans="1:15" x14ac:dyDescent="0.25">
      <c r="A612" s="8">
        <v>611</v>
      </c>
      <c r="B612" s="7" t="s">
        <v>1906</v>
      </c>
      <c r="C612" s="7" t="s">
        <v>793</v>
      </c>
      <c r="D612" s="8" t="s">
        <v>807</v>
      </c>
      <c r="E612" s="7" t="s">
        <v>601</v>
      </c>
      <c r="F612" s="7" t="s">
        <v>1196</v>
      </c>
      <c r="G612" s="9">
        <v>30574</v>
      </c>
      <c r="H612" s="9">
        <v>40759</v>
      </c>
      <c r="I612" s="9"/>
      <c r="J612" s="31">
        <v>81504</v>
      </c>
      <c r="K612" s="8">
        <v>4</v>
      </c>
      <c r="L612" s="28">
        <v>0.12</v>
      </c>
      <c r="M612" s="25" t="str">
        <f t="shared" si="27"/>
        <v>Cristofer</v>
      </c>
      <c r="N612" s="25" t="str">
        <f t="shared" si="28"/>
        <v>Mordechai</v>
      </c>
      <c r="O612" t="str">
        <f t="shared" si="29"/>
        <v>Cristofer,</v>
      </c>
    </row>
    <row r="613" spans="1:15" x14ac:dyDescent="0.25">
      <c r="A613" s="8">
        <v>612</v>
      </c>
      <c r="B613" s="7" t="s">
        <v>1907</v>
      </c>
      <c r="C613" s="7" t="s">
        <v>1228</v>
      </c>
      <c r="D613" s="8" t="s">
        <v>807</v>
      </c>
      <c r="E613" s="7" t="s">
        <v>601</v>
      </c>
      <c r="F613" s="7" t="s">
        <v>1197</v>
      </c>
      <c r="G613" s="9">
        <v>28880</v>
      </c>
      <c r="H613" s="9">
        <v>36012</v>
      </c>
      <c r="I613" s="9">
        <v>37675</v>
      </c>
      <c r="J613" s="31">
        <v>94740</v>
      </c>
      <c r="K613" s="8">
        <v>1</v>
      </c>
      <c r="L613" s="28">
        <v>0</v>
      </c>
      <c r="M613" s="25" t="str">
        <f t="shared" si="27"/>
        <v xml:space="preserve">Raven, </v>
      </c>
      <c r="N613" s="25" t="str">
        <f t="shared" si="28"/>
        <v>Melvina</v>
      </c>
      <c r="O613" t="str">
        <f t="shared" si="29"/>
        <v>Raven,</v>
      </c>
    </row>
    <row r="614" spans="1:15" x14ac:dyDescent="0.25">
      <c r="A614" s="8">
        <v>613</v>
      </c>
      <c r="B614" s="7" t="s">
        <v>1908</v>
      </c>
      <c r="C614" s="7" t="s">
        <v>1231</v>
      </c>
      <c r="D614" s="8" t="s">
        <v>807</v>
      </c>
      <c r="E614" s="7" t="s">
        <v>601</v>
      </c>
      <c r="F614" s="7" t="s">
        <v>1196</v>
      </c>
      <c r="G614" s="9">
        <v>32239</v>
      </c>
      <c r="H614" s="9">
        <v>41157</v>
      </c>
      <c r="I614" s="9"/>
      <c r="J614" s="31">
        <v>103488</v>
      </c>
      <c r="K614" s="8">
        <v>1</v>
      </c>
      <c r="L614" s="28">
        <v>0</v>
      </c>
      <c r="M614" s="25" t="str">
        <f t="shared" si="27"/>
        <v xml:space="preserve">Zaid, </v>
      </c>
      <c r="N614" s="25" t="str">
        <f t="shared" si="28"/>
        <v>Ryland</v>
      </c>
      <c r="O614" t="str">
        <f t="shared" si="29"/>
        <v>Zaid,</v>
      </c>
    </row>
    <row r="615" spans="1:15" x14ac:dyDescent="0.25">
      <c r="A615" s="8">
        <v>614</v>
      </c>
      <c r="B615" s="7" t="s">
        <v>1909</v>
      </c>
      <c r="C615" s="7" t="s">
        <v>1230</v>
      </c>
      <c r="D615" s="8" t="s">
        <v>807</v>
      </c>
      <c r="E615" s="7" t="s">
        <v>601</v>
      </c>
      <c r="F615" s="7" t="s">
        <v>1196</v>
      </c>
      <c r="G615" s="9">
        <v>27818</v>
      </c>
      <c r="H615" s="9">
        <v>38975</v>
      </c>
      <c r="I615" s="9"/>
      <c r="J615" s="31">
        <v>51288</v>
      </c>
      <c r="K615" s="8">
        <v>2</v>
      </c>
      <c r="L615" s="28">
        <v>0.04</v>
      </c>
      <c r="M615" s="25" t="str">
        <f t="shared" si="27"/>
        <v>Canyo</v>
      </c>
      <c r="N615" s="25" t="str">
        <f t="shared" si="28"/>
        <v>Arnav</v>
      </c>
      <c r="O615" t="str">
        <f t="shared" si="29"/>
        <v>Canyon,</v>
      </c>
    </row>
    <row r="616" spans="1:15" x14ac:dyDescent="0.25">
      <c r="A616" s="8">
        <v>615</v>
      </c>
      <c r="B616" s="7" t="s">
        <v>1910</v>
      </c>
      <c r="C616" s="7" t="s">
        <v>796</v>
      </c>
      <c r="D616" s="8" t="s">
        <v>807</v>
      </c>
      <c r="E616" s="7" t="s">
        <v>601</v>
      </c>
      <c r="F616" s="7" t="s">
        <v>1196</v>
      </c>
      <c r="G616" s="9">
        <v>26701</v>
      </c>
      <c r="H616" s="9">
        <v>36406</v>
      </c>
      <c r="I616" s="9"/>
      <c r="J616" s="31">
        <v>72960</v>
      </c>
      <c r="K616" s="8">
        <v>4</v>
      </c>
      <c r="L616" s="28">
        <v>0.12</v>
      </c>
      <c r="M616" s="25" t="str">
        <f t="shared" si="27"/>
        <v>Kyan,</v>
      </c>
      <c r="N616" s="25" t="str">
        <f t="shared" si="28"/>
        <v>Kanye</v>
      </c>
      <c r="O616" t="str">
        <f t="shared" si="29"/>
        <v>Kyan,</v>
      </c>
    </row>
    <row r="617" spans="1:15" x14ac:dyDescent="0.25">
      <c r="A617" s="8">
        <v>616</v>
      </c>
      <c r="B617" s="7" t="s">
        <v>1911</v>
      </c>
      <c r="C617" s="7" t="s">
        <v>795</v>
      </c>
      <c r="D617" s="8" t="s">
        <v>807</v>
      </c>
      <c r="E617" s="7" t="s">
        <v>601</v>
      </c>
      <c r="F617" s="7" t="s">
        <v>1196</v>
      </c>
      <c r="G617" s="9">
        <v>23704</v>
      </c>
      <c r="H617" s="9">
        <v>36407</v>
      </c>
      <c r="I617" s="9"/>
      <c r="J617" s="31">
        <v>55056</v>
      </c>
      <c r="K617" s="8">
        <v>5</v>
      </c>
      <c r="L617" s="28">
        <v>0.15</v>
      </c>
      <c r="M617" s="25" t="str">
        <f t="shared" si="27"/>
        <v>Brayl</v>
      </c>
      <c r="N617" s="25" t="str">
        <f t="shared" si="28"/>
        <v>Cohen</v>
      </c>
      <c r="O617" t="str">
        <f t="shared" si="29"/>
        <v>Braylon,</v>
      </c>
    </row>
    <row r="618" spans="1:15" x14ac:dyDescent="0.25">
      <c r="A618" s="8">
        <v>617</v>
      </c>
      <c r="B618" s="7" t="s">
        <v>1912</v>
      </c>
      <c r="C618" s="7" t="s">
        <v>791</v>
      </c>
      <c r="D618" s="8" t="s">
        <v>807</v>
      </c>
      <c r="E618" s="7" t="s">
        <v>601</v>
      </c>
      <c r="F618" s="7" t="s">
        <v>1196</v>
      </c>
      <c r="G618" s="9">
        <v>25716</v>
      </c>
      <c r="H618" s="9">
        <v>36423</v>
      </c>
      <c r="I618" s="9"/>
      <c r="J618" s="31">
        <v>56820</v>
      </c>
      <c r="K618" s="8">
        <v>1</v>
      </c>
      <c r="L618" s="28">
        <v>0</v>
      </c>
      <c r="M618" s="25" t="str">
        <f t="shared" si="27"/>
        <v>Jaidyn</v>
      </c>
      <c r="N618" s="25" t="str">
        <f t="shared" si="28"/>
        <v>Davian</v>
      </c>
      <c r="O618" t="str">
        <f t="shared" si="29"/>
        <v>Jaidyn,</v>
      </c>
    </row>
    <row r="619" spans="1:15" x14ac:dyDescent="0.25">
      <c r="A619" s="8">
        <v>618</v>
      </c>
      <c r="B619" s="7" t="s">
        <v>1913</v>
      </c>
      <c r="C619" s="7" t="s">
        <v>1229</v>
      </c>
      <c r="D619" s="8" t="s">
        <v>807</v>
      </c>
      <c r="E619" s="7" t="s">
        <v>601</v>
      </c>
      <c r="F619" s="7" t="s">
        <v>1196</v>
      </c>
      <c r="G619" s="9">
        <v>27934</v>
      </c>
      <c r="H619" s="9">
        <v>38237</v>
      </c>
      <c r="I619" s="9"/>
      <c r="J619" s="31">
        <v>38292</v>
      </c>
      <c r="K619" s="8">
        <v>5</v>
      </c>
      <c r="L619" s="28">
        <v>0.15</v>
      </c>
      <c r="M619" s="25" t="str">
        <f t="shared" si="27"/>
        <v xml:space="preserve">Landyn, </v>
      </c>
      <c r="N619" s="25" t="str">
        <f t="shared" si="28"/>
        <v>Demarion</v>
      </c>
      <c r="O619" t="str">
        <f t="shared" si="29"/>
        <v>Landyn,</v>
      </c>
    </row>
    <row r="620" spans="1:15" x14ac:dyDescent="0.25">
      <c r="A620" s="8">
        <v>619</v>
      </c>
      <c r="B620" s="7" t="s">
        <v>1914</v>
      </c>
      <c r="C620" s="7" t="s">
        <v>1228</v>
      </c>
      <c r="D620" s="8" t="s">
        <v>807</v>
      </c>
      <c r="E620" s="7" t="s">
        <v>601</v>
      </c>
      <c r="F620" s="7" t="s">
        <v>1196</v>
      </c>
      <c r="G620" s="9">
        <v>25966</v>
      </c>
      <c r="H620" s="9">
        <v>39720</v>
      </c>
      <c r="I620" s="9"/>
      <c r="J620" s="31">
        <v>51984</v>
      </c>
      <c r="K620" s="8">
        <v>5</v>
      </c>
      <c r="L620" s="28">
        <v>0.15</v>
      </c>
      <c r="M620" s="25" t="str">
        <f t="shared" si="27"/>
        <v>Brau</v>
      </c>
      <c r="N620" s="25" t="str">
        <f t="shared" si="28"/>
        <v>Luka</v>
      </c>
      <c r="O620" t="str">
        <f t="shared" si="29"/>
        <v>Braulio,</v>
      </c>
    </row>
    <row r="621" spans="1:15" x14ac:dyDescent="0.25">
      <c r="A621" s="8">
        <v>620</v>
      </c>
      <c r="B621" s="7" t="s">
        <v>1915</v>
      </c>
      <c r="C621" s="7" t="s">
        <v>1231</v>
      </c>
      <c r="D621" s="8" t="s">
        <v>807</v>
      </c>
      <c r="E621" s="7" t="s">
        <v>601</v>
      </c>
      <c r="F621" s="7" t="s">
        <v>1196</v>
      </c>
      <c r="G621" s="9">
        <v>30167</v>
      </c>
      <c r="H621" s="9">
        <v>40078</v>
      </c>
      <c r="I621" s="9"/>
      <c r="J621" s="31">
        <v>27828</v>
      </c>
      <c r="K621" s="8">
        <v>5</v>
      </c>
      <c r="L621" s="28">
        <v>0.15</v>
      </c>
      <c r="M621" s="25" t="str">
        <f t="shared" si="27"/>
        <v>Aydin</v>
      </c>
      <c r="N621" s="25" t="str">
        <f t="shared" si="28"/>
        <v>Andon</v>
      </c>
      <c r="O621" t="str">
        <f t="shared" si="29"/>
        <v>Aydin,</v>
      </c>
    </row>
    <row r="622" spans="1:15" x14ac:dyDescent="0.25">
      <c r="A622" s="8">
        <v>621</v>
      </c>
      <c r="B622" s="7" t="s">
        <v>1916</v>
      </c>
      <c r="C622" s="7" t="s">
        <v>792</v>
      </c>
      <c r="D622" s="8" t="s">
        <v>807</v>
      </c>
      <c r="E622" s="7" t="s">
        <v>601</v>
      </c>
      <c r="F622" s="7" t="s">
        <v>1196</v>
      </c>
      <c r="G622" s="9">
        <v>30365</v>
      </c>
      <c r="H622" s="9">
        <v>41195</v>
      </c>
      <c r="I622" s="9"/>
      <c r="J622" s="31">
        <v>31062</v>
      </c>
      <c r="K622" s="8">
        <v>5</v>
      </c>
      <c r="L622" s="28">
        <v>0.15</v>
      </c>
      <c r="M622" s="25" t="str">
        <f t="shared" si="27"/>
        <v>Jaydin</v>
      </c>
      <c r="N622" s="25" t="str">
        <f t="shared" si="28"/>
        <v>Matias</v>
      </c>
      <c r="O622" t="str">
        <f t="shared" si="29"/>
        <v>Jaydin,</v>
      </c>
    </row>
    <row r="623" spans="1:15" x14ac:dyDescent="0.25">
      <c r="A623" s="8">
        <v>622</v>
      </c>
      <c r="B623" s="7" t="s">
        <v>1917</v>
      </c>
      <c r="C623" s="7" t="s">
        <v>793</v>
      </c>
      <c r="D623" s="8" t="s">
        <v>807</v>
      </c>
      <c r="E623" s="7" t="s">
        <v>601</v>
      </c>
      <c r="F623" s="7" t="s">
        <v>1196</v>
      </c>
      <c r="G623" s="9">
        <v>25572</v>
      </c>
      <c r="H623" s="9">
        <v>40469</v>
      </c>
      <c r="I623" s="9"/>
      <c r="J623" s="31">
        <v>75636</v>
      </c>
      <c r="K623" s="8">
        <v>1</v>
      </c>
      <c r="L623" s="28">
        <v>0</v>
      </c>
      <c r="M623" s="25" t="str">
        <f t="shared" si="27"/>
        <v>Teagan</v>
      </c>
      <c r="N623" s="25" t="str">
        <f t="shared" si="28"/>
        <v>Deacon</v>
      </c>
      <c r="O623" t="str">
        <f t="shared" si="29"/>
        <v>Teagan,</v>
      </c>
    </row>
    <row r="624" spans="1:15" x14ac:dyDescent="0.25">
      <c r="A624" s="8">
        <v>623</v>
      </c>
      <c r="B624" s="7" t="s">
        <v>1918</v>
      </c>
      <c r="C624" s="7" t="s">
        <v>1230</v>
      </c>
      <c r="D624" s="8" t="s">
        <v>807</v>
      </c>
      <c r="E624" s="7" t="s">
        <v>601</v>
      </c>
      <c r="F624" s="7" t="s">
        <v>1196</v>
      </c>
      <c r="G624" s="9">
        <v>30978</v>
      </c>
      <c r="H624" s="9">
        <v>39002</v>
      </c>
      <c r="I624" s="9"/>
      <c r="J624" s="31">
        <v>38544</v>
      </c>
      <c r="K624" s="8">
        <v>1</v>
      </c>
      <c r="L624" s="28">
        <v>0</v>
      </c>
      <c r="M624" s="25" t="str">
        <f t="shared" si="27"/>
        <v>Malaki</v>
      </c>
      <c r="N624" s="25" t="str">
        <f t="shared" si="28"/>
        <v>Kamden</v>
      </c>
      <c r="O624" t="str">
        <f t="shared" si="29"/>
        <v>Malaki,</v>
      </c>
    </row>
    <row r="625" spans="1:15" x14ac:dyDescent="0.25">
      <c r="A625" s="8">
        <v>624</v>
      </c>
      <c r="B625" s="7" t="s">
        <v>1919</v>
      </c>
      <c r="C625" s="7" t="s">
        <v>1230</v>
      </c>
      <c r="D625" s="8" t="s">
        <v>807</v>
      </c>
      <c r="E625" s="7" t="s">
        <v>601</v>
      </c>
      <c r="F625" s="7" t="s">
        <v>1197</v>
      </c>
      <c r="G625" s="9">
        <v>28491</v>
      </c>
      <c r="H625" s="9">
        <v>36070</v>
      </c>
      <c r="I625" s="9"/>
      <c r="J625" s="31">
        <v>70860</v>
      </c>
      <c r="K625" s="8">
        <v>4</v>
      </c>
      <c r="L625" s="28">
        <v>0.12</v>
      </c>
      <c r="M625" s="25" t="str">
        <f t="shared" si="27"/>
        <v>Jam</v>
      </c>
      <c r="N625" s="25" t="str">
        <f t="shared" si="28"/>
        <v>Ona</v>
      </c>
      <c r="O625" t="str">
        <f t="shared" si="29"/>
        <v>Jamari,</v>
      </c>
    </row>
    <row r="626" spans="1:15" x14ac:dyDescent="0.25">
      <c r="A626" s="8">
        <v>625</v>
      </c>
      <c r="B626" s="7" t="s">
        <v>1920</v>
      </c>
      <c r="C626" s="7" t="s">
        <v>1229</v>
      </c>
      <c r="D626" s="8" t="s">
        <v>807</v>
      </c>
      <c r="E626" s="7" t="s">
        <v>601</v>
      </c>
      <c r="F626" s="7" t="s">
        <v>1196</v>
      </c>
      <c r="G626" s="9">
        <v>29014</v>
      </c>
      <c r="H626" s="9">
        <v>36078</v>
      </c>
      <c r="I626" s="9"/>
      <c r="J626" s="31">
        <v>95532</v>
      </c>
      <c r="K626" s="8">
        <v>2</v>
      </c>
      <c r="L626" s="28">
        <v>0.04</v>
      </c>
      <c r="M626" s="25" t="str">
        <f t="shared" si="27"/>
        <v>Rhys</v>
      </c>
      <c r="N626" s="25" t="str">
        <f t="shared" si="28"/>
        <v>Koda</v>
      </c>
      <c r="O626" t="str">
        <f t="shared" si="29"/>
        <v>Rhys,</v>
      </c>
    </row>
    <row r="627" spans="1:15" x14ac:dyDescent="0.25">
      <c r="A627" s="8">
        <v>626</v>
      </c>
      <c r="B627" s="7" t="s">
        <v>1921</v>
      </c>
      <c r="C627" s="7" t="s">
        <v>795</v>
      </c>
      <c r="D627" s="8" t="s">
        <v>807</v>
      </c>
      <c r="E627" s="7" t="s">
        <v>601</v>
      </c>
      <c r="F627" s="7" t="s">
        <v>1196</v>
      </c>
      <c r="G627" s="9">
        <v>28199</v>
      </c>
      <c r="H627" s="9">
        <v>36081</v>
      </c>
      <c r="I627" s="9"/>
      <c r="J627" s="31">
        <v>80888.399999999994</v>
      </c>
      <c r="K627" s="8">
        <v>5</v>
      </c>
      <c r="L627" s="28">
        <v>0.15</v>
      </c>
      <c r="M627" s="25" t="str">
        <f t="shared" si="27"/>
        <v>Taysha</v>
      </c>
      <c r="N627" s="25" t="str">
        <f t="shared" si="28"/>
        <v>Haiden</v>
      </c>
      <c r="O627" t="str">
        <f t="shared" si="29"/>
        <v>Tayshaun,</v>
      </c>
    </row>
    <row r="628" spans="1:15" x14ac:dyDescent="0.25">
      <c r="A628" s="8">
        <v>627</v>
      </c>
      <c r="B628" s="7" t="s">
        <v>1922</v>
      </c>
      <c r="C628" s="7" t="s">
        <v>791</v>
      </c>
      <c r="D628" s="8" t="s">
        <v>807</v>
      </c>
      <c r="E628" s="7" t="s">
        <v>601</v>
      </c>
      <c r="F628" s="7" t="s">
        <v>1197</v>
      </c>
      <c r="G628" s="9">
        <v>31341</v>
      </c>
      <c r="H628" s="9">
        <v>39745</v>
      </c>
      <c r="I628" s="9"/>
      <c r="J628" s="31">
        <v>35196</v>
      </c>
      <c r="K628" s="8">
        <v>5</v>
      </c>
      <c r="L628" s="28">
        <v>0.15</v>
      </c>
      <c r="M628" s="25" t="str">
        <f t="shared" si="27"/>
        <v>Jovani</v>
      </c>
      <c r="N628" s="25" t="str">
        <f t="shared" si="28"/>
        <v>Pinkie</v>
      </c>
      <c r="O628" t="str">
        <f t="shared" si="29"/>
        <v>Jovani,</v>
      </c>
    </row>
    <row r="629" spans="1:15" x14ac:dyDescent="0.25">
      <c r="A629" s="8">
        <v>628</v>
      </c>
      <c r="B629" s="7" t="s">
        <v>1923</v>
      </c>
      <c r="C629" s="7" t="s">
        <v>1229</v>
      </c>
      <c r="D629" s="8" t="s">
        <v>807</v>
      </c>
      <c r="E629" s="7" t="s">
        <v>601</v>
      </c>
      <c r="F629" s="7" t="s">
        <v>1196</v>
      </c>
      <c r="G629" s="9">
        <v>32700</v>
      </c>
      <c r="H629" s="9">
        <v>40853</v>
      </c>
      <c r="I629" s="9"/>
      <c r="J629" s="31">
        <v>75660</v>
      </c>
      <c r="K629" s="8" t="s">
        <v>1233</v>
      </c>
      <c r="L629" s="28">
        <v>0</v>
      </c>
      <c r="M629" s="25" t="str">
        <f t="shared" si="27"/>
        <v>Trente</v>
      </c>
      <c r="N629" s="25" t="str">
        <f t="shared" si="28"/>
        <v>Jayvon</v>
      </c>
      <c r="O629" t="str">
        <f t="shared" si="29"/>
        <v>Trenten,</v>
      </c>
    </row>
    <row r="630" spans="1:15" x14ac:dyDescent="0.25">
      <c r="A630" s="8">
        <v>629</v>
      </c>
      <c r="B630" s="7" t="s">
        <v>1924</v>
      </c>
      <c r="C630" s="7" t="s">
        <v>793</v>
      </c>
      <c r="D630" s="8" t="s">
        <v>807</v>
      </c>
      <c r="E630" s="7" t="s">
        <v>601</v>
      </c>
      <c r="F630" s="7" t="s">
        <v>1197</v>
      </c>
      <c r="G630" s="9">
        <v>27889</v>
      </c>
      <c r="H630" s="9">
        <v>41219</v>
      </c>
      <c r="I630" s="9"/>
      <c r="J630" s="31">
        <v>66828</v>
      </c>
      <c r="K630" s="8">
        <v>2</v>
      </c>
      <c r="L630" s="28">
        <v>0.04</v>
      </c>
      <c r="M630" s="25" t="str">
        <f t="shared" si="27"/>
        <v>Jovanny</v>
      </c>
      <c r="N630" s="25" t="str">
        <f t="shared" si="28"/>
        <v>Susanna</v>
      </c>
      <c r="O630" t="str">
        <f t="shared" si="29"/>
        <v>Jovanny,</v>
      </c>
    </row>
    <row r="631" spans="1:15" x14ac:dyDescent="0.25">
      <c r="A631" s="8">
        <v>630</v>
      </c>
      <c r="B631" s="7" t="s">
        <v>1925</v>
      </c>
      <c r="C631" s="7" t="s">
        <v>795</v>
      </c>
      <c r="D631" s="8" t="s">
        <v>807</v>
      </c>
      <c r="E631" s="7" t="s">
        <v>601</v>
      </c>
      <c r="F631" s="7" t="s">
        <v>1196</v>
      </c>
      <c r="G631" s="9">
        <v>27431</v>
      </c>
      <c r="H631" s="9">
        <v>39398</v>
      </c>
      <c r="I631" s="9"/>
      <c r="J631" s="31">
        <v>58188</v>
      </c>
      <c r="K631" s="8">
        <v>2</v>
      </c>
      <c r="L631" s="28">
        <v>0.04</v>
      </c>
      <c r="M631" s="25" t="str">
        <f t="shared" si="27"/>
        <v>Kason</v>
      </c>
      <c r="N631" s="25" t="str">
        <f t="shared" si="28"/>
        <v>Rishi</v>
      </c>
      <c r="O631" t="str">
        <f t="shared" si="29"/>
        <v>Kason,</v>
      </c>
    </row>
    <row r="632" spans="1:15" x14ac:dyDescent="0.25">
      <c r="A632" s="8">
        <v>631</v>
      </c>
      <c r="B632" s="7" t="s">
        <v>1926</v>
      </c>
      <c r="C632" s="7" t="s">
        <v>793</v>
      </c>
      <c r="D632" s="8" t="s">
        <v>807</v>
      </c>
      <c r="E632" s="7" t="s">
        <v>601</v>
      </c>
      <c r="F632" s="7" t="s">
        <v>1197</v>
      </c>
      <c r="G632" s="9">
        <v>29049</v>
      </c>
      <c r="H632" s="9">
        <v>40486</v>
      </c>
      <c r="I632" s="9">
        <v>40917</v>
      </c>
      <c r="J632" s="31">
        <v>79728</v>
      </c>
      <c r="K632" s="8" t="s">
        <v>1233</v>
      </c>
      <c r="L632" s="28">
        <v>0</v>
      </c>
      <c r="M632" s="25" t="str">
        <f t="shared" si="27"/>
        <v>Keand</v>
      </c>
      <c r="N632" s="25" t="str">
        <f t="shared" si="28"/>
        <v>Chloe</v>
      </c>
      <c r="O632" t="str">
        <f t="shared" si="29"/>
        <v>Keandre,</v>
      </c>
    </row>
    <row r="633" spans="1:15" x14ac:dyDescent="0.25">
      <c r="A633" s="8">
        <v>632</v>
      </c>
      <c r="B633" s="7" t="s">
        <v>1927</v>
      </c>
      <c r="C633" s="7" t="s">
        <v>1230</v>
      </c>
      <c r="D633" s="8" t="s">
        <v>807</v>
      </c>
      <c r="E633" s="7" t="s">
        <v>601</v>
      </c>
      <c r="F633" s="7" t="s">
        <v>1196</v>
      </c>
      <c r="G633" s="9">
        <v>25649</v>
      </c>
      <c r="H633" s="9">
        <v>36479</v>
      </c>
      <c r="I633" s="9"/>
      <c r="J633" s="31">
        <v>65808</v>
      </c>
      <c r="K633" s="8">
        <v>4</v>
      </c>
      <c r="L633" s="28">
        <v>0.12</v>
      </c>
      <c r="M633" s="25" t="str">
        <f t="shared" si="27"/>
        <v>Amare</v>
      </c>
      <c r="N633" s="25" t="str">
        <f t="shared" si="28"/>
        <v>Talan</v>
      </c>
      <c r="O633" t="str">
        <f t="shared" si="29"/>
        <v>Amare,</v>
      </c>
    </row>
    <row r="634" spans="1:15" x14ac:dyDescent="0.25">
      <c r="A634" s="8">
        <v>633</v>
      </c>
      <c r="B634" s="7" t="s">
        <v>1928</v>
      </c>
      <c r="C634" s="7" t="s">
        <v>1228</v>
      </c>
      <c r="D634" s="8" t="s">
        <v>807</v>
      </c>
      <c r="E634" s="7" t="s">
        <v>601</v>
      </c>
      <c r="F634" s="7" t="s">
        <v>1196</v>
      </c>
      <c r="G634" s="9">
        <v>29645</v>
      </c>
      <c r="H634" s="9">
        <v>39797</v>
      </c>
      <c r="I634" s="9"/>
      <c r="J634" s="31">
        <v>64680</v>
      </c>
      <c r="K634" s="8">
        <v>5</v>
      </c>
      <c r="L634" s="28">
        <v>0.15</v>
      </c>
      <c r="M634" s="25" t="str">
        <f t="shared" si="27"/>
        <v>Brayl</v>
      </c>
      <c r="N634" s="25" t="str">
        <f t="shared" si="28"/>
        <v>Makai</v>
      </c>
      <c r="O634" t="str">
        <f t="shared" si="29"/>
        <v>Braylen,</v>
      </c>
    </row>
    <row r="635" spans="1:15" x14ac:dyDescent="0.25">
      <c r="A635" s="8">
        <v>634</v>
      </c>
      <c r="B635" s="7" t="s">
        <v>1929</v>
      </c>
      <c r="C635" s="7" t="s">
        <v>794</v>
      </c>
      <c r="D635" s="8" t="s">
        <v>807</v>
      </c>
      <c r="E635" s="7" t="s">
        <v>601</v>
      </c>
      <c r="F635" s="7" t="s">
        <v>1196</v>
      </c>
      <c r="G635" s="9">
        <v>30244</v>
      </c>
      <c r="H635" s="9">
        <v>39417</v>
      </c>
      <c r="I635" s="9"/>
      <c r="J635" s="31">
        <v>28430.400000000001</v>
      </c>
      <c r="K635" s="8">
        <v>4</v>
      </c>
      <c r="L635" s="28">
        <v>0.12</v>
      </c>
      <c r="M635" s="25" t="str">
        <f t="shared" si="27"/>
        <v>Leand</v>
      </c>
      <c r="N635" s="25" t="str">
        <f t="shared" si="28"/>
        <v>Kadyn</v>
      </c>
      <c r="O635" t="str">
        <f t="shared" si="29"/>
        <v>Leandro,</v>
      </c>
    </row>
    <row r="636" spans="1:15" x14ac:dyDescent="0.25">
      <c r="A636" s="8">
        <v>635</v>
      </c>
      <c r="B636" s="7" t="s">
        <v>1930</v>
      </c>
      <c r="C636" s="7" t="s">
        <v>1228</v>
      </c>
      <c r="D636" s="8" t="s">
        <v>807</v>
      </c>
      <c r="E636" s="7" t="s">
        <v>601</v>
      </c>
      <c r="F636" s="7" t="s">
        <v>1196</v>
      </c>
      <c r="G636" s="9">
        <v>29540</v>
      </c>
      <c r="H636" s="9">
        <v>40515</v>
      </c>
      <c r="I636" s="9"/>
      <c r="J636" s="31">
        <v>40209.599999999999</v>
      </c>
      <c r="K636" s="8">
        <v>4</v>
      </c>
      <c r="L636" s="28">
        <v>0.12</v>
      </c>
      <c r="M636" s="25" t="str">
        <f t="shared" si="27"/>
        <v>Finne</v>
      </c>
      <c r="N636" s="25" t="str">
        <f t="shared" si="28"/>
        <v>Aedan</v>
      </c>
      <c r="O636" t="str">
        <f t="shared" si="29"/>
        <v>Finnegan,</v>
      </c>
    </row>
    <row r="637" spans="1:15" x14ac:dyDescent="0.25">
      <c r="A637" s="8">
        <v>636</v>
      </c>
      <c r="B637" s="7" t="s">
        <v>1931</v>
      </c>
      <c r="C637" s="7" t="s">
        <v>1231</v>
      </c>
      <c r="D637" s="8" t="s">
        <v>807</v>
      </c>
      <c r="E637" s="7" t="s">
        <v>601</v>
      </c>
      <c r="F637" s="7" t="s">
        <v>1197</v>
      </c>
      <c r="G637" s="9">
        <v>26856</v>
      </c>
      <c r="H637" s="9">
        <v>40521</v>
      </c>
      <c r="I637" s="9"/>
      <c r="J637" s="31">
        <v>41196</v>
      </c>
      <c r="K637" s="8" t="s">
        <v>1233</v>
      </c>
      <c r="L637" s="28">
        <v>0</v>
      </c>
      <c r="M637" s="25" t="str">
        <f t="shared" si="27"/>
        <v>Kena</v>
      </c>
      <c r="N637" s="25" t="str">
        <f t="shared" si="28"/>
        <v>Elsa</v>
      </c>
      <c r="O637" t="str">
        <f t="shared" si="29"/>
        <v>Kenan,</v>
      </c>
    </row>
    <row r="638" spans="1:15" x14ac:dyDescent="0.25">
      <c r="A638" s="8">
        <v>637</v>
      </c>
      <c r="B638" s="7" t="s">
        <v>1932</v>
      </c>
      <c r="C638" s="7" t="s">
        <v>1230</v>
      </c>
      <c r="D638" s="8" t="s">
        <v>807</v>
      </c>
      <c r="E638" s="7" t="s">
        <v>601</v>
      </c>
      <c r="F638" s="7" t="s">
        <v>1196</v>
      </c>
      <c r="G638" s="9">
        <v>29693</v>
      </c>
      <c r="H638" s="9">
        <v>36514</v>
      </c>
      <c r="I638" s="9"/>
      <c r="J638" s="31">
        <v>57900</v>
      </c>
      <c r="K638" s="8" t="s">
        <v>1233</v>
      </c>
      <c r="L638" s="28">
        <v>0</v>
      </c>
      <c r="M638" s="25" t="str">
        <f t="shared" si="27"/>
        <v>Damari</v>
      </c>
      <c r="N638" s="25" t="str">
        <f t="shared" si="28"/>
        <v>Karter</v>
      </c>
      <c r="O638" t="str">
        <f t="shared" si="29"/>
        <v>Damari,</v>
      </c>
    </row>
    <row r="639" spans="1:15" x14ac:dyDescent="0.25">
      <c r="A639" s="8">
        <v>638</v>
      </c>
      <c r="B639" s="7" t="s">
        <v>1933</v>
      </c>
      <c r="C639" s="7" t="s">
        <v>792</v>
      </c>
      <c r="D639" s="8" t="s">
        <v>807</v>
      </c>
      <c r="E639" s="7" t="s">
        <v>675</v>
      </c>
      <c r="F639" s="7" t="s">
        <v>1197</v>
      </c>
      <c r="G639" s="9">
        <v>27298</v>
      </c>
      <c r="H639" s="9">
        <v>39087</v>
      </c>
      <c r="I639" s="9"/>
      <c r="J639" s="31">
        <v>84180</v>
      </c>
      <c r="K639" s="8">
        <v>2</v>
      </c>
      <c r="L639" s="28">
        <v>0.04</v>
      </c>
      <c r="M639" s="25" t="str">
        <f t="shared" si="27"/>
        <v>Jajua</v>
      </c>
      <c r="N639" s="25" t="str">
        <f t="shared" si="28"/>
        <v>Matie</v>
      </c>
      <c r="O639" t="str">
        <f t="shared" si="29"/>
        <v>Jajuan,</v>
      </c>
    </row>
    <row r="640" spans="1:15" x14ac:dyDescent="0.25">
      <c r="A640" s="8">
        <v>639</v>
      </c>
      <c r="B640" s="7" t="s">
        <v>1934</v>
      </c>
      <c r="C640" s="7" t="s">
        <v>795</v>
      </c>
      <c r="D640" s="8" t="s">
        <v>807</v>
      </c>
      <c r="E640" s="7" t="s">
        <v>675</v>
      </c>
      <c r="F640" s="7" t="s">
        <v>1196</v>
      </c>
      <c r="G640" s="9">
        <v>28427</v>
      </c>
      <c r="H640" s="9">
        <v>39090</v>
      </c>
      <c r="I640" s="9"/>
      <c r="J640" s="31">
        <v>75948</v>
      </c>
      <c r="K640" s="8">
        <v>5</v>
      </c>
      <c r="L640" s="28">
        <v>0.15</v>
      </c>
      <c r="M640" s="25" t="str">
        <f t="shared" si="27"/>
        <v xml:space="preserve">Makhi, </v>
      </c>
      <c r="N640" s="25" t="str">
        <f t="shared" si="28"/>
        <v>Messiah</v>
      </c>
      <c r="O640" t="str">
        <f t="shared" si="29"/>
        <v>Makhi,</v>
      </c>
    </row>
    <row r="641" spans="1:15" x14ac:dyDescent="0.25">
      <c r="A641" s="8">
        <v>640</v>
      </c>
      <c r="B641" s="7" t="s">
        <v>1935</v>
      </c>
      <c r="C641" s="7" t="s">
        <v>795</v>
      </c>
      <c r="D641" s="8" t="s">
        <v>807</v>
      </c>
      <c r="E641" s="7" t="s">
        <v>675</v>
      </c>
      <c r="F641" s="7" t="s">
        <v>1197</v>
      </c>
      <c r="G641" s="9">
        <v>27912</v>
      </c>
      <c r="H641" s="9">
        <v>39091</v>
      </c>
      <c r="I641" s="9"/>
      <c r="J641" s="31">
        <v>55692</v>
      </c>
      <c r="K641" s="8">
        <v>2</v>
      </c>
      <c r="L641" s="28">
        <v>0.04</v>
      </c>
      <c r="M641" s="25" t="str">
        <f t="shared" si="27"/>
        <v>Ryley,</v>
      </c>
      <c r="N641" s="25" t="str">
        <f t="shared" si="28"/>
        <v>Pearle</v>
      </c>
      <c r="O641" t="str">
        <f t="shared" si="29"/>
        <v>Ryley,</v>
      </c>
    </row>
    <row r="642" spans="1:15" x14ac:dyDescent="0.25">
      <c r="A642" s="8">
        <v>641</v>
      </c>
      <c r="B642" s="7" t="s">
        <v>1936</v>
      </c>
      <c r="C642" s="7" t="s">
        <v>795</v>
      </c>
      <c r="D642" s="8" t="s">
        <v>807</v>
      </c>
      <c r="E642" s="7" t="s">
        <v>675</v>
      </c>
      <c r="F642" s="7" t="s">
        <v>1197</v>
      </c>
      <c r="G642" s="9">
        <v>30517</v>
      </c>
      <c r="H642" s="9">
        <v>39106</v>
      </c>
      <c r="I642" s="9"/>
      <c r="J642" s="31">
        <v>77115.600000000006</v>
      </c>
      <c r="K642" s="8" t="s">
        <v>1233</v>
      </c>
      <c r="L642" s="28">
        <v>0</v>
      </c>
      <c r="M642" s="25" t="str">
        <f t="shared" si="27"/>
        <v>Nikhi</v>
      </c>
      <c r="N642" s="25" t="str">
        <f t="shared" si="28"/>
        <v>Vesta</v>
      </c>
      <c r="O642" t="str">
        <f t="shared" si="29"/>
        <v>Nikhil,</v>
      </c>
    </row>
    <row r="643" spans="1:15" x14ac:dyDescent="0.25">
      <c r="A643" s="8">
        <v>642</v>
      </c>
      <c r="B643" s="7" t="s">
        <v>1937</v>
      </c>
      <c r="C643" s="7" t="s">
        <v>1231</v>
      </c>
      <c r="D643" s="8" t="s">
        <v>807</v>
      </c>
      <c r="E643" s="7" t="s">
        <v>675</v>
      </c>
      <c r="F643" s="7" t="s">
        <v>1196</v>
      </c>
      <c r="G643" s="9">
        <v>25221</v>
      </c>
      <c r="H643" s="9">
        <v>35826</v>
      </c>
      <c r="I643" s="9">
        <v>40877</v>
      </c>
      <c r="J643" s="31">
        <v>54036</v>
      </c>
      <c r="K643" s="8" t="s">
        <v>1233</v>
      </c>
      <c r="L643" s="28">
        <v>0</v>
      </c>
      <c r="M643" s="25" t="str">
        <f t="shared" ref="M643:M706" si="30">LEFT(B643,(LEN(B643)-FIND(",",B643,1))-1)</f>
        <v>Gauge,</v>
      </c>
      <c r="N643" s="25" t="str">
        <f t="shared" ref="N643:N706" si="31">RIGHT(B643,(LEN(B643)-FIND(",",B643,1))-1)</f>
        <v>Camryn</v>
      </c>
      <c r="O643" t="str">
        <f t="shared" ref="O643:O706" si="32">MID(B643,1,FIND(",",B643,1))</f>
        <v>Gauge,</v>
      </c>
    </row>
    <row r="644" spans="1:15" x14ac:dyDescent="0.25">
      <c r="A644" s="8">
        <v>643</v>
      </c>
      <c r="B644" s="7" t="s">
        <v>1938</v>
      </c>
      <c r="C644" s="7" t="s">
        <v>1229</v>
      </c>
      <c r="D644" s="8" t="s">
        <v>807</v>
      </c>
      <c r="E644" s="7" t="s">
        <v>675</v>
      </c>
      <c r="F644" s="7" t="s">
        <v>1196</v>
      </c>
      <c r="G644" s="9">
        <v>28679</v>
      </c>
      <c r="H644" s="9">
        <v>36549</v>
      </c>
      <c r="I644" s="9">
        <v>40298</v>
      </c>
      <c r="J644" s="31">
        <v>42552</v>
      </c>
      <c r="K644" s="8">
        <v>1</v>
      </c>
      <c r="L644" s="28">
        <v>0</v>
      </c>
      <c r="M644" s="25" t="str">
        <f t="shared" si="30"/>
        <v>Adi</v>
      </c>
      <c r="N644" s="25" t="str">
        <f t="shared" si="31"/>
        <v>Jax</v>
      </c>
      <c r="O644" t="str">
        <f t="shared" si="32"/>
        <v>Adin,</v>
      </c>
    </row>
    <row r="645" spans="1:15" x14ac:dyDescent="0.25">
      <c r="A645" s="8">
        <v>644</v>
      </c>
      <c r="B645" s="7" t="s">
        <v>1939</v>
      </c>
      <c r="C645" s="7" t="s">
        <v>1229</v>
      </c>
      <c r="D645" s="8" t="s">
        <v>807</v>
      </c>
      <c r="E645" s="7" t="s">
        <v>675</v>
      </c>
      <c r="F645" s="7" t="s">
        <v>1197</v>
      </c>
      <c r="G645" s="9">
        <v>30128</v>
      </c>
      <c r="H645" s="9">
        <v>36918</v>
      </c>
      <c r="I645" s="9"/>
      <c r="J645" s="31">
        <v>20646</v>
      </c>
      <c r="K645" s="8">
        <v>5</v>
      </c>
      <c r="L645" s="28">
        <v>0.15</v>
      </c>
      <c r="M645" s="25" t="str">
        <f t="shared" si="30"/>
        <v>Tyrese</v>
      </c>
      <c r="N645" s="25" t="str">
        <f t="shared" si="31"/>
        <v>Vinnie</v>
      </c>
      <c r="O645" t="str">
        <f t="shared" si="32"/>
        <v>Tyrese,</v>
      </c>
    </row>
    <row r="646" spans="1:15" x14ac:dyDescent="0.25">
      <c r="A646" s="8">
        <v>645</v>
      </c>
      <c r="B646" s="7" t="s">
        <v>1940</v>
      </c>
      <c r="C646" s="7" t="s">
        <v>796</v>
      </c>
      <c r="D646" s="8" t="s">
        <v>807</v>
      </c>
      <c r="E646" s="7" t="s">
        <v>675</v>
      </c>
      <c r="F646" s="7" t="s">
        <v>1196</v>
      </c>
      <c r="G646" s="13">
        <v>26770</v>
      </c>
      <c r="H646" s="13">
        <v>40563</v>
      </c>
      <c r="I646" s="9"/>
      <c r="J646" s="31">
        <v>66612</v>
      </c>
      <c r="K646" s="8" t="s">
        <v>1233</v>
      </c>
      <c r="L646" s="28">
        <v>0</v>
      </c>
      <c r="M646" s="25" t="str">
        <f t="shared" si="30"/>
        <v>Yande</v>
      </c>
      <c r="N646" s="25" t="str">
        <f t="shared" si="31"/>
        <v>Krish</v>
      </c>
      <c r="O646" t="str">
        <f t="shared" si="32"/>
        <v>Yandel,</v>
      </c>
    </row>
    <row r="647" spans="1:15" x14ac:dyDescent="0.25">
      <c r="A647" s="8">
        <v>646</v>
      </c>
      <c r="B647" s="7" t="s">
        <v>1941</v>
      </c>
      <c r="C647" s="7" t="s">
        <v>1231</v>
      </c>
      <c r="D647" s="8" t="s">
        <v>807</v>
      </c>
      <c r="E647" s="7" t="s">
        <v>675</v>
      </c>
      <c r="F647" s="7" t="s">
        <v>1196</v>
      </c>
      <c r="G647" s="9">
        <v>28398</v>
      </c>
      <c r="H647" s="9">
        <v>40568</v>
      </c>
      <c r="I647" s="9"/>
      <c r="J647" s="31">
        <v>55668</v>
      </c>
      <c r="K647" s="8">
        <v>5</v>
      </c>
      <c r="L647" s="28">
        <v>0.15</v>
      </c>
      <c r="M647" s="25" t="str">
        <f t="shared" si="30"/>
        <v>Kael, B</v>
      </c>
      <c r="N647" s="25" t="str">
        <f t="shared" si="31"/>
        <v>Beckett</v>
      </c>
      <c r="O647" t="str">
        <f t="shared" si="32"/>
        <v>Kael,</v>
      </c>
    </row>
    <row r="648" spans="1:15" x14ac:dyDescent="0.25">
      <c r="A648" s="8">
        <v>647</v>
      </c>
      <c r="B648" s="7" t="s">
        <v>1942</v>
      </c>
      <c r="C648" s="7" t="s">
        <v>792</v>
      </c>
      <c r="D648" s="8" t="s">
        <v>807</v>
      </c>
      <c r="E648" s="7" t="s">
        <v>675</v>
      </c>
      <c r="F648" s="7" t="s">
        <v>1197</v>
      </c>
      <c r="G648" s="9">
        <v>28642</v>
      </c>
      <c r="H648" s="9">
        <v>40584</v>
      </c>
      <c r="I648" s="9"/>
      <c r="J648" s="31">
        <v>29040</v>
      </c>
      <c r="K648" s="8">
        <v>5</v>
      </c>
      <c r="L648" s="28">
        <v>0.15</v>
      </c>
      <c r="M648" s="25" t="str">
        <f t="shared" si="30"/>
        <v>Tyrek, Ant</v>
      </c>
      <c r="N648" s="25" t="str">
        <f t="shared" si="31"/>
        <v>Antoinette</v>
      </c>
      <c r="O648" t="str">
        <f t="shared" si="32"/>
        <v>Tyrek,</v>
      </c>
    </row>
    <row r="649" spans="1:15" x14ac:dyDescent="0.25">
      <c r="A649" s="8">
        <v>648</v>
      </c>
      <c r="B649" s="7" t="s">
        <v>1943</v>
      </c>
      <c r="C649" s="7" t="s">
        <v>792</v>
      </c>
      <c r="D649" s="8" t="s">
        <v>807</v>
      </c>
      <c r="E649" s="7" t="s">
        <v>675</v>
      </c>
      <c r="F649" s="7" t="s">
        <v>1196</v>
      </c>
      <c r="G649" s="9">
        <v>30022</v>
      </c>
      <c r="H649" s="9">
        <v>39118</v>
      </c>
      <c r="I649" s="9"/>
      <c r="J649" s="31">
        <v>24090</v>
      </c>
      <c r="K649" s="8">
        <v>1</v>
      </c>
      <c r="L649" s="28">
        <v>0</v>
      </c>
      <c r="M649" s="25" t="str">
        <f t="shared" si="30"/>
        <v>Koen</v>
      </c>
      <c r="N649" s="25" t="str">
        <f t="shared" si="31"/>
        <v>Bode</v>
      </c>
      <c r="O649" t="str">
        <f t="shared" si="32"/>
        <v>Koen,</v>
      </c>
    </row>
    <row r="650" spans="1:15" x14ac:dyDescent="0.25">
      <c r="A650" s="8">
        <v>649</v>
      </c>
      <c r="B650" s="7" t="s">
        <v>1944</v>
      </c>
      <c r="C650" s="7" t="s">
        <v>791</v>
      </c>
      <c r="D650" s="8" t="s">
        <v>807</v>
      </c>
      <c r="E650" s="7" t="s">
        <v>675</v>
      </c>
      <c r="F650" s="7" t="s">
        <v>1196</v>
      </c>
      <c r="G650" s="9">
        <v>30693</v>
      </c>
      <c r="H650" s="9">
        <v>38753</v>
      </c>
      <c r="I650" s="9"/>
      <c r="J650" s="31">
        <v>45192</v>
      </c>
      <c r="K650" s="8">
        <v>4</v>
      </c>
      <c r="L650" s="28">
        <v>0.12</v>
      </c>
      <c r="M650" s="25" t="str">
        <f t="shared" si="30"/>
        <v>Santan</v>
      </c>
      <c r="N650" s="25" t="str">
        <f t="shared" si="31"/>
        <v>Zayden</v>
      </c>
      <c r="O650" t="str">
        <f t="shared" si="32"/>
        <v>Santana,</v>
      </c>
    </row>
    <row r="651" spans="1:15" x14ac:dyDescent="0.25">
      <c r="A651" s="8">
        <v>650</v>
      </c>
      <c r="B651" s="7" t="s">
        <v>1945</v>
      </c>
      <c r="C651" s="7" t="s">
        <v>796</v>
      </c>
      <c r="D651" s="8" t="s">
        <v>807</v>
      </c>
      <c r="E651" s="7" t="s">
        <v>675</v>
      </c>
      <c r="F651" s="7" t="s">
        <v>1196</v>
      </c>
      <c r="G651" s="9">
        <v>25950</v>
      </c>
      <c r="H651" s="9">
        <v>36193</v>
      </c>
      <c r="I651" s="9"/>
      <c r="J651" s="31">
        <v>69900</v>
      </c>
      <c r="K651" s="8">
        <v>2</v>
      </c>
      <c r="L651" s="28">
        <v>0.04</v>
      </c>
      <c r="M651" s="25" t="str">
        <f t="shared" si="30"/>
        <v>Talen,</v>
      </c>
      <c r="N651" s="25" t="str">
        <f t="shared" si="31"/>
        <v>Landin</v>
      </c>
      <c r="O651" t="str">
        <f t="shared" si="32"/>
        <v>Talen,</v>
      </c>
    </row>
    <row r="652" spans="1:15" x14ac:dyDescent="0.25">
      <c r="A652" s="8">
        <v>651</v>
      </c>
      <c r="B652" s="7" t="s">
        <v>1946</v>
      </c>
      <c r="C652" s="7" t="s">
        <v>791</v>
      </c>
      <c r="D652" s="8" t="s">
        <v>807</v>
      </c>
      <c r="E652" s="7" t="s">
        <v>675</v>
      </c>
      <c r="F652" s="7" t="s">
        <v>1196</v>
      </c>
      <c r="G652" s="9">
        <v>28426</v>
      </c>
      <c r="H652" s="9">
        <v>40235</v>
      </c>
      <c r="I652" s="9"/>
      <c r="J652" s="31">
        <v>96874.8</v>
      </c>
      <c r="K652" s="8" t="s">
        <v>1233</v>
      </c>
      <c r="L652" s="28">
        <v>0</v>
      </c>
      <c r="M652" s="25" t="str">
        <f t="shared" si="30"/>
        <v>Aidyn</v>
      </c>
      <c r="N652" s="25" t="str">
        <f t="shared" si="31"/>
        <v>Kasen</v>
      </c>
      <c r="O652" t="str">
        <f t="shared" si="32"/>
        <v>Aidyn,</v>
      </c>
    </row>
    <row r="653" spans="1:15" x14ac:dyDescent="0.25">
      <c r="A653" s="8">
        <v>652</v>
      </c>
      <c r="B653" s="7" t="s">
        <v>1947</v>
      </c>
      <c r="C653" s="7" t="s">
        <v>1228</v>
      </c>
      <c r="D653" s="8" t="s">
        <v>807</v>
      </c>
      <c r="E653" s="7" t="s">
        <v>675</v>
      </c>
      <c r="F653" s="7" t="s">
        <v>1196</v>
      </c>
      <c r="G653" s="9">
        <v>28261</v>
      </c>
      <c r="H653" s="9">
        <v>40986</v>
      </c>
      <c r="I653" s="9"/>
      <c r="J653" s="31">
        <v>55860</v>
      </c>
      <c r="K653" s="8">
        <v>4</v>
      </c>
      <c r="L653" s="28">
        <v>0.12</v>
      </c>
      <c r="M653" s="25" t="str">
        <f t="shared" si="30"/>
        <v>Memphi</v>
      </c>
      <c r="N653" s="25" t="str">
        <f t="shared" si="31"/>
        <v>Jasiah</v>
      </c>
      <c r="O653" t="str">
        <f t="shared" si="32"/>
        <v>Memphis,</v>
      </c>
    </row>
    <row r="654" spans="1:15" x14ac:dyDescent="0.25">
      <c r="A654" s="8">
        <v>653</v>
      </c>
      <c r="B654" s="7" t="s">
        <v>1948</v>
      </c>
      <c r="C654" s="7" t="s">
        <v>1228</v>
      </c>
      <c r="D654" s="8" t="s">
        <v>807</v>
      </c>
      <c r="E654" s="7" t="s">
        <v>675</v>
      </c>
      <c r="F654" s="7" t="s">
        <v>1196</v>
      </c>
      <c r="G654" s="9">
        <v>25900</v>
      </c>
      <c r="H654" s="9">
        <v>39155</v>
      </c>
      <c r="I654" s="9"/>
      <c r="J654" s="31">
        <v>33252</v>
      </c>
      <c r="K654" s="8" t="s">
        <v>1233</v>
      </c>
      <c r="L654" s="28">
        <v>0</v>
      </c>
      <c r="M654" s="25" t="str">
        <f t="shared" si="30"/>
        <v xml:space="preserve">Landan, </v>
      </c>
      <c r="N654" s="25" t="str">
        <f t="shared" si="31"/>
        <v>Kingston</v>
      </c>
      <c r="O654" t="str">
        <f t="shared" si="32"/>
        <v>Landan,</v>
      </c>
    </row>
    <row r="655" spans="1:15" x14ac:dyDescent="0.25">
      <c r="A655" s="8">
        <v>654</v>
      </c>
      <c r="B655" s="7" t="s">
        <v>1949</v>
      </c>
      <c r="C655" s="7" t="s">
        <v>1231</v>
      </c>
      <c r="D655" s="8" t="s">
        <v>807</v>
      </c>
      <c r="E655" s="7" t="s">
        <v>675</v>
      </c>
      <c r="F655" s="7" t="s">
        <v>1196</v>
      </c>
      <c r="G655" s="9">
        <v>26431</v>
      </c>
      <c r="H655" s="9">
        <v>40250</v>
      </c>
      <c r="I655" s="9"/>
      <c r="J655" s="31">
        <v>40308</v>
      </c>
      <c r="K655" s="8">
        <v>5</v>
      </c>
      <c r="L655" s="28">
        <v>0.15</v>
      </c>
      <c r="M655" s="25" t="str">
        <f t="shared" si="30"/>
        <v>Coen</v>
      </c>
      <c r="N655" s="25" t="str">
        <f t="shared" si="31"/>
        <v>Case</v>
      </c>
      <c r="O655" t="str">
        <f t="shared" si="32"/>
        <v>Coen,</v>
      </c>
    </row>
    <row r="656" spans="1:15" x14ac:dyDescent="0.25">
      <c r="A656" s="8">
        <v>655</v>
      </c>
      <c r="B656" s="7" t="s">
        <v>1950</v>
      </c>
      <c r="C656" s="7" t="s">
        <v>1231</v>
      </c>
      <c r="D656" s="8" t="s">
        <v>807</v>
      </c>
      <c r="E656" s="7" t="s">
        <v>675</v>
      </c>
      <c r="F656" s="7" t="s">
        <v>1196</v>
      </c>
      <c r="G656" s="9">
        <v>31044</v>
      </c>
      <c r="H656" s="9">
        <v>38805</v>
      </c>
      <c r="I656" s="9"/>
      <c r="J656" s="31">
        <v>16428</v>
      </c>
      <c r="K656" s="8">
        <v>5</v>
      </c>
      <c r="L656" s="28">
        <v>0.15</v>
      </c>
      <c r="M656" s="25" t="str">
        <f t="shared" si="30"/>
        <v>Anders</v>
      </c>
      <c r="N656" s="25" t="str">
        <f t="shared" si="31"/>
        <v>Izayah</v>
      </c>
      <c r="O656" t="str">
        <f t="shared" si="32"/>
        <v>Anders,</v>
      </c>
    </row>
    <row r="657" spans="1:15" x14ac:dyDescent="0.25">
      <c r="A657" s="8">
        <v>656</v>
      </c>
      <c r="B657" s="7" t="s">
        <v>1951</v>
      </c>
      <c r="C657" s="7" t="s">
        <v>1229</v>
      </c>
      <c r="D657" s="8" t="s">
        <v>807</v>
      </c>
      <c r="E657" s="7" t="s">
        <v>675</v>
      </c>
      <c r="F657" s="7" t="s">
        <v>1197</v>
      </c>
      <c r="G657" s="9">
        <v>28217</v>
      </c>
      <c r="H657" s="9">
        <v>36243</v>
      </c>
      <c r="I657" s="9"/>
      <c r="J657" s="31">
        <v>93216</v>
      </c>
      <c r="K657" s="8" t="s">
        <v>1233</v>
      </c>
      <c r="L657" s="28">
        <v>0</v>
      </c>
      <c r="M657" s="25" t="str">
        <f t="shared" si="30"/>
        <v>Zion, Clem</v>
      </c>
      <c r="N657" s="25" t="str">
        <f t="shared" si="31"/>
        <v>Clementine</v>
      </c>
      <c r="O657" t="str">
        <f t="shared" si="32"/>
        <v>Zion,</v>
      </c>
    </row>
    <row r="658" spans="1:15" x14ac:dyDescent="0.25">
      <c r="A658" s="8">
        <v>657</v>
      </c>
      <c r="B658" s="7" t="s">
        <v>1952</v>
      </c>
      <c r="C658" s="7" t="s">
        <v>1230</v>
      </c>
      <c r="D658" s="8" t="s">
        <v>807</v>
      </c>
      <c r="E658" s="7" t="s">
        <v>675</v>
      </c>
      <c r="F658" s="7" t="s">
        <v>1197</v>
      </c>
      <c r="G658" s="9">
        <v>26832</v>
      </c>
      <c r="H658" s="9">
        <v>36956</v>
      </c>
      <c r="I658" s="9">
        <v>37849</v>
      </c>
      <c r="J658" s="31">
        <v>59916</v>
      </c>
      <c r="K658" s="8">
        <v>1</v>
      </c>
      <c r="L658" s="28">
        <v>0</v>
      </c>
      <c r="M658" s="25" t="str">
        <f t="shared" si="30"/>
        <v>Declan</v>
      </c>
      <c r="N658" s="25" t="str">
        <f t="shared" si="31"/>
        <v>Edythe</v>
      </c>
      <c r="O658" t="str">
        <f t="shared" si="32"/>
        <v>Declan,</v>
      </c>
    </row>
    <row r="659" spans="1:15" x14ac:dyDescent="0.25">
      <c r="A659" s="8">
        <v>658</v>
      </c>
      <c r="B659" s="7" t="s">
        <v>1953</v>
      </c>
      <c r="C659" s="7" t="s">
        <v>1229</v>
      </c>
      <c r="D659" s="8" t="s">
        <v>807</v>
      </c>
      <c r="E659" s="7" t="s">
        <v>675</v>
      </c>
      <c r="F659" s="7" t="s">
        <v>1196</v>
      </c>
      <c r="G659" s="9">
        <v>28842</v>
      </c>
      <c r="H659" s="9">
        <v>36967</v>
      </c>
      <c r="I659" s="9"/>
      <c r="J659" s="31">
        <v>75672</v>
      </c>
      <c r="K659" s="8">
        <v>4</v>
      </c>
      <c r="L659" s="28">
        <v>0.12</v>
      </c>
      <c r="M659" s="25" t="str">
        <f t="shared" si="30"/>
        <v>Madden</v>
      </c>
      <c r="N659" s="25" t="str">
        <f t="shared" si="31"/>
        <v>Brogan</v>
      </c>
      <c r="O659" t="str">
        <f t="shared" si="32"/>
        <v>Madden,</v>
      </c>
    </row>
    <row r="660" spans="1:15" x14ac:dyDescent="0.25">
      <c r="A660" s="8">
        <v>659</v>
      </c>
      <c r="B660" s="7" t="s">
        <v>1954</v>
      </c>
      <c r="C660" s="7" t="s">
        <v>1229</v>
      </c>
      <c r="D660" s="8" t="s">
        <v>807</v>
      </c>
      <c r="E660" s="7" t="s">
        <v>675</v>
      </c>
      <c r="F660" s="7" t="s">
        <v>1197</v>
      </c>
      <c r="G660" s="9">
        <v>28007</v>
      </c>
      <c r="H660" s="9">
        <v>39534</v>
      </c>
      <c r="I660" s="9"/>
      <c r="J660" s="31">
        <v>39456</v>
      </c>
      <c r="K660" s="8" t="s">
        <v>1233</v>
      </c>
      <c r="L660" s="28">
        <v>0</v>
      </c>
      <c r="M660" s="25" t="str">
        <f t="shared" si="30"/>
        <v>Savion, H</v>
      </c>
      <c r="N660" s="25" t="str">
        <f t="shared" si="31"/>
        <v>Harriette</v>
      </c>
      <c r="O660" t="str">
        <f t="shared" si="32"/>
        <v>Savion,</v>
      </c>
    </row>
    <row r="661" spans="1:15" x14ac:dyDescent="0.25">
      <c r="A661" s="8">
        <v>660</v>
      </c>
      <c r="B661" s="7" t="s">
        <v>1955</v>
      </c>
      <c r="C661" s="7" t="s">
        <v>795</v>
      </c>
      <c r="D661" s="8" t="s">
        <v>807</v>
      </c>
      <c r="E661" s="7" t="s">
        <v>675</v>
      </c>
      <c r="F661" s="7" t="s">
        <v>1196</v>
      </c>
      <c r="G661" s="9">
        <v>29846</v>
      </c>
      <c r="H661" s="9">
        <v>39171</v>
      </c>
      <c r="I661" s="9"/>
      <c r="J661" s="31">
        <v>30828</v>
      </c>
      <c r="K661" s="8">
        <v>2</v>
      </c>
      <c r="L661" s="28">
        <v>0.04</v>
      </c>
      <c r="M661" s="25" t="str">
        <f t="shared" si="30"/>
        <v>Kella</v>
      </c>
      <c r="N661" s="25" t="str">
        <f t="shared" si="31"/>
        <v>Slade</v>
      </c>
      <c r="O661" t="str">
        <f t="shared" si="32"/>
        <v>Kellan,</v>
      </c>
    </row>
    <row r="662" spans="1:15" x14ac:dyDescent="0.25">
      <c r="A662" s="8">
        <v>661</v>
      </c>
      <c r="B662" s="7" t="s">
        <v>1956</v>
      </c>
      <c r="C662" s="7" t="s">
        <v>791</v>
      </c>
      <c r="D662" s="8" t="s">
        <v>807</v>
      </c>
      <c r="E662" s="7" t="s">
        <v>675</v>
      </c>
      <c r="F662" s="7" t="s">
        <v>1197</v>
      </c>
      <c r="G662" s="9">
        <v>32432</v>
      </c>
      <c r="H662" s="9">
        <v>39535</v>
      </c>
      <c r="I662" s="9"/>
      <c r="J662" s="31">
        <v>58896</v>
      </c>
      <c r="K662" s="8">
        <v>5</v>
      </c>
      <c r="L662" s="28">
        <v>0.15</v>
      </c>
      <c r="M662" s="25" t="str">
        <f t="shared" si="30"/>
        <v>Kamron</v>
      </c>
      <c r="N662" s="25" t="str">
        <f t="shared" si="31"/>
        <v>Libbie</v>
      </c>
      <c r="O662" t="str">
        <f t="shared" si="32"/>
        <v>Kamron,</v>
      </c>
    </row>
    <row r="663" spans="1:15" x14ac:dyDescent="0.25">
      <c r="A663" s="8">
        <v>662</v>
      </c>
      <c r="B663" s="7" t="s">
        <v>1957</v>
      </c>
      <c r="C663" s="7" t="s">
        <v>1231</v>
      </c>
      <c r="D663" s="8" t="s">
        <v>807</v>
      </c>
      <c r="E663" s="7" t="s">
        <v>675</v>
      </c>
      <c r="F663" s="7" t="s">
        <v>1197</v>
      </c>
      <c r="G663" s="9">
        <v>28259</v>
      </c>
      <c r="H663" s="9">
        <v>39539</v>
      </c>
      <c r="I663" s="9"/>
      <c r="J663" s="31">
        <v>88620</v>
      </c>
      <c r="K663" s="8">
        <v>2</v>
      </c>
      <c r="L663" s="28">
        <v>0.04</v>
      </c>
      <c r="M663" s="25" t="str">
        <f t="shared" si="30"/>
        <v>Jadon,</v>
      </c>
      <c r="N663" s="25" t="str">
        <f t="shared" si="31"/>
        <v>Lilian</v>
      </c>
      <c r="O663" t="str">
        <f t="shared" si="32"/>
        <v>Jadon,</v>
      </c>
    </row>
    <row r="664" spans="1:15" x14ac:dyDescent="0.25">
      <c r="A664" s="8">
        <v>663</v>
      </c>
      <c r="B664" s="7" t="s">
        <v>1958</v>
      </c>
      <c r="C664" s="7" t="s">
        <v>795</v>
      </c>
      <c r="D664" s="8" t="s">
        <v>807</v>
      </c>
      <c r="E664" s="7" t="s">
        <v>675</v>
      </c>
      <c r="F664" s="7" t="s">
        <v>1196</v>
      </c>
      <c r="G664" s="9">
        <v>24108</v>
      </c>
      <c r="H664" s="9">
        <v>36619</v>
      </c>
      <c r="I664" s="9"/>
      <c r="J664" s="31">
        <v>86364</v>
      </c>
      <c r="K664" s="8">
        <v>4</v>
      </c>
      <c r="L664" s="28">
        <v>0.12</v>
      </c>
      <c r="M664" s="25" t="str">
        <f t="shared" si="30"/>
        <v xml:space="preserve">Nery, </v>
      </c>
      <c r="N664" s="25" t="str">
        <f t="shared" si="31"/>
        <v>Jaydan</v>
      </c>
      <c r="O664" t="str">
        <f t="shared" si="32"/>
        <v>Nery,</v>
      </c>
    </row>
    <row r="665" spans="1:15" x14ac:dyDescent="0.25">
      <c r="A665" s="8">
        <v>664</v>
      </c>
      <c r="B665" s="7" t="s">
        <v>1959</v>
      </c>
      <c r="C665" s="7" t="s">
        <v>795</v>
      </c>
      <c r="D665" s="8" t="s">
        <v>807</v>
      </c>
      <c r="E665" s="7" t="s">
        <v>675</v>
      </c>
      <c r="F665" s="7" t="s">
        <v>1196</v>
      </c>
      <c r="G665" s="9">
        <v>26120</v>
      </c>
      <c r="H665" s="9">
        <v>37009</v>
      </c>
      <c r="I665" s="9"/>
      <c r="J665" s="31">
        <v>94452</v>
      </c>
      <c r="K665" s="8">
        <v>2</v>
      </c>
      <c r="L665" s="28">
        <v>0.04</v>
      </c>
      <c r="M665" s="25" t="str">
        <f t="shared" si="30"/>
        <v>Dereo</v>
      </c>
      <c r="N665" s="25" t="str">
        <f t="shared" si="31"/>
        <v>Rayan</v>
      </c>
      <c r="O665" t="str">
        <f t="shared" si="32"/>
        <v>Dereon,</v>
      </c>
    </row>
    <row r="666" spans="1:15" x14ac:dyDescent="0.25">
      <c r="A666" s="8">
        <v>665</v>
      </c>
      <c r="B666" s="7" t="s">
        <v>1960</v>
      </c>
      <c r="C666" s="7" t="s">
        <v>792</v>
      </c>
      <c r="D666" s="8" t="s">
        <v>807</v>
      </c>
      <c r="E666" s="7" t="s">
        <v>675</v>
      </c>
      <c r="F666" s="7" t="s">
        <v>1196</v>
      </c>
      <c r="G666" s="9">
        <v>31480</v>
      </c>
      <c r="H666" s="9">
        <v>40637</v>
      </c>
      <c r="I666" s="9"/>
      <c r="J666" s="31">
        <v>103968</v>
      </c>
      <c r="K666" s="8" t="s">
        <v>1233</v>
      </c>
      <c r="L666" s="28">
        <v>0</v>
      </c>
      <c r="M666" s="25" t="str">
        <f t="shared" si="30"/>
        <v>Raid</v>
      </c>
      <c r="N666" s="25" t="str">
        <f t="shared" si="31"/>
        <v>Yael</v>
      </c>
      <c r="O666" t="str">
        <f t="shared" si="32"/>
        <v>Raiden,</v>
      </c>
    </row>
    <row r="667" spans="1:15" x14ac:dyDescent="0.25">
      <c r="A667" s="8">
        <v>666</v>
      </c>
      <c r="B667" s="7" t="s">
        <v>1961</v>
      </c>
      <c r="C667" s="7" t="s">
        <v>794</v>
      </c>
      <c r="D667" s="8" t="s">
        <v>807</v>
      </c>
      <c r="E667" s="7" t="s">
        <v>675</v>
      </c>
      <c r="F667" s="7" t="s">
        <v>1196</v>
      </c>
      <c r="G667" s="13">
        <v>27745</v>
      </c>
      <c r="H667" s="13">
        <v>40638</v>
      </c>
      <c r="I667" s="9"/>
      <c r="J667" s="31">
        <v>51588</v>
      </c>
      <c r="K667" s="8">
        <v>4</v>
      </c>
      <c r="L667" s="28">
        <v>0.12</v>
      </c>
      <c r="M667" s="25" t="str">
        <f t="shared" si="30"/>
        <v xml:space="preserve">Yurem, </v>
      </c>
      <c r="N667" s="25" t="str">
        <f t="shared" si="31"/>
        <v>Nikolai</v>
      </c>
      <c r="O667" t="str">
        <f t="shared" si="32"/>
        <v>Yurem,</v>
      </c>
    </row>
    <row r="668" spans="1:15" x14ac:dyDescent="0.25">
      <c r="A668" s="8">
        <v>667</v>
      </c>
      <c r="B668" s="7" t="s">
        <v>1962</v>
      </c>
      <c r="C668" s="7" t="s">
        <v>1228</v>
      </c>
      <c r="D668" s="8" t="s">
        <v>807</v>
      </c>
      <c r="E668" s="7" t="s">
        <v>675</v>
      </c>
      <c r="F668" s="7" t="s">
        <v>1196</v>
      </c>
      <c r="G668" s="9">
        <v>26690</v>
      </c>
      <c r="H668" s="9">
        <v>39208</v>
      </c>
      <c r="I668" s="9">
        <v>41209</v>
      </c>
      <c r="J668" s="31">
        <v>32332.799999999999</v>
      </c>
      <c r="K668" s="8">
        <v>4</v>
      </c>
      <c r="L668" s="28">
        <v>0.12</v>
      </c>
      <c r="M668" s="25" t="str">
        <f t="shared" si="30"/>
        <v>Kelan</v>
      </c>
      <c r="N668" s="25" t="str">
        <f t="shared" si="31"/>
        <v>Lyric</v>
      </c>
      <c r="O668" t="str">
        <f t="shared" si="32"/>
        <v>Kelan,</v>
      </c>
    </row>
    <row r="669" spans="1:15" x14ac:dyDescent="0.25">
      <c r="A669" s="8">
        <v>668</v>
      </c>
      <c r="B669" s="7" t="s">
        <v>1963</v>
      </c>
      <c r="C669" s="7" t="s">
        <v>793</v>
      </c>
      <c r="D669" s="8" t="s">
        <v>807</v>
      </c>
      <c r="E669" s="7" t="s">
        <v>675</v>
      </c>
      <c r="F669" s="7" t="s">
        <v>1196</v>
      </c>
      <c r="G669" s="9">
        <v>28382</v>
      </c>
      <c r="H669" s="9">
        <v>38863</v>
      </c>
      <c r="I669" s="9"/>
      <c r="J669" s="31">
        <v>34521.599999999999</v>
      </c>
      <c r="K669" s="8" t="s">
        <v>1233</v>
      </c>
      <c r="L669" s="28">
        <v>0</v>
      </c>
      <c r="M669" s="25" t="str">
        <f t="shared" si="30"/>
        <v>Kamry</v>
      </c>
      <c r="N669" s="25" t="str">
        <f t="shared" si="31"/>
        <v>Tegan</v>
      </c>
      <c r="O669" t="str">
        <f t="shared" si="32"/>
        <v>Kamryn,</v>
      </c>
    </row>
    <row r="670" spans="1:15" x14ac:dyDescent="0.25">
      <c r="A670" s="8">
        <v>669</v>
      </c>
      <c r="B670" s="7" t="s">
        <v>1964</v>
      </c>
      <c r="C670" s="7" t="s">
        <v>793</v>
      </c>
      <c r="D670" s="8" t="s">
        <v>807</v>
      </c>
      <c r="E670" s="7" t="s">
        <v>675</v>
      </c>
      <c r="F670" s="7" t="s">
        <v>1196</v>
      </c>
      <c r="G670" s="9">
        <v>29104</v>
      </c>
      <c r="H670" s="9">
        <v>36672</v>
      </c>
      <c r="I670" s="9"/>
      <c r="J670" s="31">
        <v>78384</v>
      </c>
      <c r="K670" s="8">
        <v>5</v>
      </c>
      <c r="L670" s="28">
        <v>0.15</v>
      </c>
      <c r="M670" s="25" t="str">
        <f t="shared" si="30"/>
        <v xml:space="preserve">Ronin, </v>
      </c>
      <c r="N670" s="25" t="str">
        <f t="shared" si="31"/>
        <v>Jayvion</v>
      </c>
      <c r="O670" t="str">
        <f t="shared" si="32"/>
        <v>Ronin,</v>
      </c>
    </row>
    <row r="671" spans="1:15" x14ac:dyDescent="0.25">
      <c r="A671" s="8">
        <v>670</v>
      </c>
      <c r="B671" s="7" t="s">
        <v>1965</v>
      </c>
      <c r="C671" s="7" t="s">
        <v>1231</v>
      </c>
      <c r="D671" s="8" t="s">
        <v>807</v>
      </c>
      <c r="E671" s="7" t="s">
        <v>675</v>
      </c>
      <c r="F671" s="7" t="s">
        <v>1197</v>
      </c>
      <c r="G671" s="13">
        <v>27936</v>
      </c>
      <c r="H671" s="13">
        <v>40680</v>
      </c>
      <c r="I671" s="9"/>
      <c r="J671" s="31">
        <v>27636</v>
      </c>
      <c r="K671" s="8">
        <v>4</v>
      </c>
      <c r="L671" s="28">
        <v>0.12</v>
      </c>
      <c r="M671" s="25" t="str">
        <f t="shared" si="30"/>
        <v>Tyriq</v>
      </c>
      <c r="N671" s="25" t="str">
        <f t="shared" si="31"/>
        <v>Lutie</v>
      </c>
      <c r="O671" t="str">
        <f t="shared" si="32"/>
        <v>Tyrique,</v>
      </c>
    </row>
    <row r="672" spans="1:15" x14ac:dyDescent="0.25">
      <c r="A672" s="8">
        <v>671</v>
      </c>
      <c r="B672" s="7" t="s">
        <v>1966</v>
      </c>
      <c r="C672" s="7" t="s">
        <v>795</v>
      </c>
      <c r="D672" s="8" t="s">
        <v>807</v>
      </c>
      <c r="E672" s="7" t="s">
        <v>675</v>
      </c>
      <c r="F672" s="7" t="s">
        <v>1196</v>
      </c>
      <c r="G672" s="13">
        <v>26586</v>
      </c>
      <c r="H672" s="13">
        <v>40680</v>
      </c>
      <c r="I672" s="9"/>
      <c r="J672" s="31">
        <v>48312</v>
      </c>
      <c r="K672" s="8">
        <v>5</v>
      </c>
      <c r="L672" s="28">
        <v>0.15</v>
      </c>
      <c r="M672" s="25" t="str">
        <f t="shared" si="30"/>
        <v>Aaden,</v>
      </c>
      <c r="N672" s="25" t="str">
        <f t="shared" si="31"/>
        <v>Daxton</v>
      </c>
      <c r="O672" t="str">
        <f t="shared" si="32"/>
        <v>Aaden,</v>
      </c>
    </row>
    <row r="673" spans="1:15" x14ac:dyDescent="0.25">
      <c r="A673" s="8">
        <v>672</v>
      </c>
      <c r="B673" s="7" t="s">
        <v>1967</v>
      </c>
      <c r="C673" s="7" t="s">
        <v>792</v>
      </c>
      <c r="D673" s="8" t="s">
        <v>807</v>
      </c>
      <c r="E673" s="7" t="s">
        <v>675</v>
      </c>
      <c r="F673" s="7" t="s">
        <v>1196</v>
      </c>
      <c r="G673" s="9">
        <v>30520</v>
      </c>
      <c r="H673" s="9">
        <v>40696</v>
      </c>
      <c r="I673" s="9"/>
      <c r="J673" s="31">
        <v>16146</v>
      </c>
      <c r="K673" s="8">
        <v>2</v>
      </c>
      <c r="L673" s="28">
        <v>0.04</v>
      </c>
      <c r="M673" s="25" t="str">
        <f t="shared" si="30"/>
        <v>Marle</v>
      </c>
      <c r="N673" s="25" t="str">
        <f t="shared" si="31"/>
        <v>Chace</v>
      </c>
      <c r="O673" t="str">
        <f t="shared" si="32"/>
        <v>Marley,</v>
      </c>
    </row>
    <row r="674" spans="1:15" x14ac:dyDescent="0.25">
      <c r="A674" s="8">
        <v>673</v>
      </c>
      <c r="B674" s="7" t="s">
        <v>1968</v>
      </c>
      <c r="C674" s="7" t="s">
        <v>1228</v>
      </c>
      <c r="D674" s="8" t="s">
        <v>807</v>
      </c>
      <c r="E674" s="7" t="s">
        <v>675</v>
      </c>
      <c r="F674" s="7" t="s">
        <v>1197</v>
      </c>
      <c r="G674" s="9">
        <v>28894</v>
      </c>
      <c r="H674" s="9">
        <v>40706</v>
      </c>
      <c r="I674" s="9"/>
      <c r="J674" s="31">
        <v>41616</v>
      </c>
      <c r="K674" s="8">
        <v>5</v>
      </c>
      <c r="L674" s="28">
        <v>0.15</v>
      </c>
      <c r="M674" s="25" t="str">
        <f t="shared" si="30"/>
        <v>Tahj, Mag</v>
      </c>
      <c r="N674" s="25" t="str">
        <f t="shared" si="31"/>
        <v>Magdalena</v>
      </c>
      <c r="O674" t="str">
        <f t="shared" si="32"/>
        <v>Tahj,</v>
      </c>
    </row>
    <row r="675" spans="1:15" x14ac:dyDescent="0.25">
      <c r="A675" s="8">
        <v>674</v>
      </c>
      <c r="B675" s="7" t="s">
        <v>1969</v>
      </c>
      <c r="C675" s="7" t="s">
        <v>1230</v>
      </c>
      <c r="D675" s="8" t="s">
        <v>807</v>
      </c>
      <c r="E675" s="7" t="s">
        <v>675</v>
      </c>
      <c r="F675" s="7" t="s">
        <v>1196</v>
      </c>
      <c r="G675" s="9">
        <v>25722</v>
      </c>
      <c r="H675" s="9">
        <v>40718</v>
      </c>
      <c r="I675" s="9"/>
      <c r="J675" s="31">
        <v>31224</v>
      </c>
      <c r="K675" s="8">
        <v>5</v>
      </c>
      <c r="L675" s="28">
        <v>0.15</v>
      </c>
      <c r="M675" s="25" t="str">
        <f t="shared" si="30"/>
        <v>Kyma</v>
      </c>
      <c r="N675" s="25" t="str">
        <f t="shared" si="31"/>
        <v>Kash</v>
      </c>
      <c r="O675" t="str">
        <f t="shared" si="32"/>
        <v>Kymani,</v>
      </c>
    </row>
    <row r="676" spans="1:15" x14ac:dyDescent="0.25">
      <c r="A676" s="8">
        <v>675</v>
      </c>
      <c r="B676" s="7" t="s">
        <v>1970</v>
      </c>
      <c r="C676" s="7" t="s">
        <v>791</v>
      </c>
      <c r="D676" s="8" t="s">
        <v>807</v>
      </c>
      <c r="E676" s="7" t="s">
        <v>675</v>
      </c>
      <c r="F676" s="7" t="s">
        <v>1197</v>
      </c>
      <c r="G676" s="9">
        <v>29306</v>
      </c>
      <c r="H676" s="9">
        <v>39239</v>
      </c>
      <c r="I676" s="9"/>
      <c r="J676" s="31">
        <v>90660</v>
      </c>
      <c r="K676" s="8" t="s">
        <v>1233</v>
      </c>
      <c r="L676" s="28">
        <v>0</v>
      </c>
      <c r="M676" s="25" t="str">
        <f t="shared" si="30"/>
        <v>Tyri</v>
      </c>
      <c r="N676" s="25" t="str">
        <f t="shared" si="31"/>
        <v>Meda</v>
      </c>
      <c r="O676" t="str">
        <f t="shared" si="32"/>
        <v>Tyriq,</v>
      </c>
    </row>
    <row r="677" spans="1:15" x14ac:dyDescent="0.25">
      <c r="A677" s="8">
        <v>676</v>
      </c>
      <c r="B677" s="7" t="s">
        <v>1971</v>
      </c>
      <c r="C677" s="7" t="s">
        <v>1229</v>
      </c>
      <c r="D677" s="8" t="s">
        <v>807</v>
      </c>
      <c r="E677" s="7" t="s">
        <v>675</v>
      </c>
      <c r="F677" s="7" t="s">
        <v>1196</v>
      </c>
      <c r="G677" s="9">
        <v>26814</v>
      </c>
      <c r="H677" s="9">
        <v>39248</v>
      </c>
      <c r="I677" s="9"/>
      <c r="J677" s="31">
        <v>94308</v>
      </c>
      <c r="K677" s="8">
        <v>1</v>
      </c>
      <c r="L677" s="28">
        <v>0</v>
      </c>
      <c r="M677" s="25" t="str">
        <f t="shared" si="30"/>
        <v>Jadiel</v>
      </c>
      <c r="N677" s="25" t="str">
        <f t="shared" si="31"/>
        <v>Ishaan</v>
      </c>
      <c r="O677" t="str">
        <f t="shared" si="32"/>
        <v>Jadiel,</v>
      </c>
    </row>
    <row r="678" spans="1:15" x14ac:dyDescent="0.25">
      <c r="A678" s="8">
        <v>677</v>
      </c>
      <c r="B678" s="7" t="s">
        <v>1972</v>
      </c>
      <c r="C678" s="7" t="s">
        <v>795</v>
      </c>
      <c r="D678" s="8" t="s">
        <v>807</v>
      </c>
      <c r="E678" s="7" t="s">
        <v>675</v>
      </c>
      <c r="F678" s="7" t="s">
        <v>1197</v>
      </c>
      <c r="G678" s="9">
        <v>25959</v>
      </c>
      <c r="H678" s="9">
        <v>39253</v>
      </c>
      <c r="I678" s="9">
        <v>40955</v>
      </c>
      <c r="J678" s="31">
        <v>13476</v>
      </c>
      <c r="K678" s="8">
        <v>4</v>
      </c>
      <c r="L678" s="28">
        <v>0.12</v>
      </c>
      <c r="M678" s="25" t="str">
        <f t="shared" si="30"/>
        <v>Tyre</v>
      </c>
      <c r="N678" s="25" t="str">
        <f t="shared" si="31"/>
        <v>Rita</v>
      </c>
      <c r="O678" t="str">
        <f t="shared" si="32"/>
        <v>Tyreek,</v>
      </c>
    </row>
    <row r="679" spans="1:15" x14ac:dyDescent="0.25">
      <c r="A679" s="8">
        <v>678</v>
      </c>
      <c r="B679" s="7" t="s">
        <v>1973</v>
      </c>
      <c r="C679" s="7" t="s">
        <v>796</v>
      </c>
      <c r="D679" s="8" t="s">
        <v>807</v>
      </c>
      <c r="E679" s="7" t="s">
        <v>675</v>
      </c>
      <c r="F679" s="7" t="s">
        <v>1196</v>
      </c>
      <c r="G679" s="9">
        <v>22914</v>
      </c>
      <c r="H679" s="9">
        <v>36330</v>
      </c>
      <c r="I679" s="9"/>
      <c r="J679" s="31">
        <v>74220</v>
      </c>
      <c r="K679" s="8">
        <v>2</v>
      </c>
      <c r="L679" s="28">
        <v>0.04</v>
      </c>
      <c r="M679" s="25" t="str">
        <f t="shared" si="30"/>
        <v xml:space="preserve">Eden, </v>
      </c>
      <c r="N679" s="25" t="str">
        <f t="shared" si="31"/>
        <v>Urijah</v>
      </c>
      <c r="O679" t="str">
        <f t="shared" si="32"/>
        <v>Eden,</v>
      </c>
    </row>
    <row r="680" spans="1:15" x14ac:dyDescent="0.25">
      <c r="A680" s="8">
        <v>679</v>
      </c>
      <c r="B680" s="7" t="s">
        <v>1974</v>
      </c>
      <c r="C680" s="7" t="s">
        <v>1230</v>
      </c>
      <c r="D680" s="8" t="s">
        <v>807</v>
      </c>
      <c r="E680" s="7" t="s">
        <v>675</v>
      </c>
      <c r="F680" s="7" t="s">
        <v>1196</v>
      </c>
      <c r="G680" s="9">
        <v>26366</v>
      </c>
      <c r="H680" s="9">
        <v>37065</v>
      </c>
      <c r="I680" s="9"/>
      <c r="J680" s="31">
        <v>92563.199999999997</v>
      </c>
      <c r="K680" s="8">
        <v>5</v>
      </c>
      <c r="L680" s="28">
        <v>0.15</v>
      </c>
      <c r="M680" s="25" t="str">
        <f t="shared" si="30"/>
        <v>Ayaan,</v>
      </c>
      <c r="N680" s="25" t="str">
        <f t="shared" si="31"/>
        <v>Zaiden</v>
      </c>
      <c r="O680" t="str">
        <f t="shared" si="32"/>
        <v>Ayaan,</v>
      </c>
    </row>
    <row r="681" spans="1:15" x14ac:dyDescent="0.25">
      <c r="A681" s="8">
        <v>680</v>
      </c>
      <c r="B681" s="7" t="s">
        <v>1975</v>
      </c>
      <c r="C681" s="7" t="s">
        <v>793</v>
      </c>
      <c r="D681" s="8" t="s">
        <v>807</v>
      </c>
      <c r="E681" s="7" t="s">
        <v>675</v>
      </c>
      <c r="F681" s="7" t="s">
        <v>1196</v>
      </c>
      <c r="G681" s="9">
        <v>31559</v>
      </c>
      <c r="H681" s="9">
        <v>39602</v>
      </c>
      <c r="I681" s="9"/>
      <c r="J681" s="31">
        <v>95256</v>
      </c>
      <c r="K681" s="8">
        <v>5</v>
      </c>
      <c r="L681" s="28">
        <v>0.15</v>
      </c>
      <c r="M681" s="25" t="str">
        <f t="shared" si="30"/>
        <v>Tripp</v>
      </c>
      <c r="N681" s="25" t="str">
        <f t="shared" si="31"/>
        <v>Aarav</v>
      </c>
      <c r="O681" t="str">
        <f t="shared" si="32"/>
        <v>Tripp,</v>
      </c>
    </row>
    <row r="682" spans="1:15" x14ac:dyDescent="0.25">
      <c r="A682" s="8">
        <v>681</v>
      </c>
      <c r="B682" s="7" t="s">
        <v>1976</v>
      </c>
      <c r="C682" s="7" t="s">
        <v>1231</v>
      </c>
      <c r="D682" s="8" t="s">
        <v>807</v>
      </c>
      <c r="E682" s="7" t="s">
        <v>675</v>
      </c>
      <c r="F682" s="7" t="s">
        <v>1196</v>
      </c>
      <c r="G682" s="16">
        <v>27779</v>
      </c>
      <c r="H682" s="16">
        <v>40334</v>
      </c>
      <c r="I682" s="9"/>
      <c r="J682" s="31">
        <v>56736</v>
      </c>
      <c r="K682" s="8">
        <v>1</v>
      </c>
      <c r="L682" s="28">
        <v>0</v>
      </c>
      <c r="M682" s="25" t="str">
        <f t="shared" si="30"/>
        <v xml:space="preserve">Yadiel, </v>
      </c>
      <c r="N682" s="25" t="str">
        <f t="shared" si="31"/>
        <v>Geovanni</v>
      </c>
      <c r="O682" t="str">
        <f t="shared" si="32"/>
        <v>Yadiel,</v>
      </c>
    </row>
    <row r="683" spans="1:15" x14ac:dyDescent="0.25">
      <c r="A683" s="8">
        <v>682</v>
      </c>
      <c r="B683" s="7" t="s">
        <v>1977</v>
      </c>
      <c r="C683" s="7" t="s">
        <v>1231</v>
      </c>
      <c r="D683" s="8" t="s">
        <v>807</v>
      </c>
      <c r="E683" s="7" t="s">
        <v>675</v>
      </c>
      <c r="F683" s="7" t="s">
        <v>1197</v>
      </c>
      <c r="G683" s="9">
        <v>30337</v>
      </c>
      <c r="H683" s="9">
        <v>41094</v>
      </c>
      <c r="I683" s="9"/>
      <c r="J683" s="31">
        <v>70953.600000000006</v>
      </c>
      <c r="K683" s="8">
        <v>4</v>
      </c>
      <c r="L683" s="28">
        <v>0.12</v>
      </c>
      <c r="M683" s="25" t="str">
        <f t="shared" si="30"/>
        <v>Izai</v>
      </c>
      <c r="N683" s="25" t="str">
        <f t="shared" si="31"/>
        <v>Tena</v>
      </c>
      <c r="O683" t="str">
        <f t="shared" si="32"/>
        <v>Izaiah,</v>
      </c>
    </row>
    <row r="684" spans="1:15" x14ac:dyDescent="0.25">
      <c r="A684" s="8">
        <v>683</v>
      </c>
      <c r="B684" s="7" t="s">
        <v>1978</v>
      </c>
      <c r="C684" s="7" t="s">
        <v>795</v>
      </c>
      <c r="D684" s="8" t="s">
        <v>807</v>
      </c>
      <c r="E684" s="7" t="s">
        <v>675</v>
      </c>
      <c r="F684" s="7" t="s">
        <v>1197</v>
      </c>
      <c r="G684" s="9">
        <v>28446</v>
      </c>
      <c r="H684" s="9">
        <v>41111</v>
      </c>
      <c r="I684" s="9"/>
      <c r="J684" s="31">
        <v>75336</v>
      </c>
      <c r="K684" s="8" t="s">
        <v>1233</v>
      </c>
      <c r="L684" s="28">
        <v>0</v>
      </c>
      <c r="M684" s="25" t="str">
        <f t="shared" si="30"/>
        <v>Tavia</v>
      </c>
      <c r="N684" s="25" t="str">
        <f t="shared" si="31"/>
        <v>Zelma</v>
      </c>
      <c r="O684" t="str">
        <f t="shared" si="32"/>
        <v>Tavian,</v>
      </c>
    </row>
    <row r="685" spans="1:15" x14ac:dyDescent="0.25">
      <c r="A685" s="8">
        <v>684</v>
      </c>
      <c r="B685" s="7" t="s">
        <v>1979</v>
      </c>
      <c r="C685" s="7" t="s">
        <v>793</v>
      </c>
      <c r="D685" s="8" t="s">
        <v>807</v>
      </c>
      <c r="E685" s="7" t="s">
        <v>675</v>
      </c>
      <c r="F685" s="7" t="s">
        <v>1197</v>
      </c>
      <c r="G685" s="9">
        <v>26302</v>
      </c>
      <c r="H685" s="9">
        <v>39267</v>
      </c>
      <c r="I685" s="9"/>
      <c r="J685" s="31">
        <v>59454</v>
      </c>
      <c r="K685" s="8">
        <v>2</v>
      </c>
      <c r="L685" s="28">
        <v>0.04</v>
      </c>
      <c r="M685" s="25" t="str">
        <f t="shared" si="30"/>
        <v>Jacque</v>
      </c>
      <c r="N685" s="25" t="str">
        <f t="shared" si="31"/>
        <v>Adelia</v>
      </c>
      <c r="O685" t="str">
        <f t="shared" si="32"/>
        <v>Jacquez,</v>
      </c>
    </row>
    <row r="686" spans="1:15" x14ac:dyDescent="0.25">
      <c r="A686" s="8">
        <v>685</v>
      </c>
      <c r="B686" s="7" t="s">
        <v>1980</v>
      </c>
      <c r="C686" s="7" t="s">
        <v>1231</v>
      </c>
      <c r="D686" s="8" t="s">
        <v>807</v>
      </c>
      <c r="E686" s="7" t="s">
        <v>675</v>
      </c>
      <c r="F686" s="7" t="s">
        <v>1196</v>
      </c>
      <c r="G686" s="9">
        <v>31763</v>
      </c>
      <c r="H686" s="9">
        <v>39272</v>
      </c>
      <c r="I686" s="9"/>
      <c r="J686" s="31">
        <v>42288</v>
      </c>
      <c r="K686" s="8" t="s">
        <v>1233</v>
      </c>
      <c r="L686" s="28">
        <v>0</v>
      </c>
      <c r="M686" s="25" t="str">
        <f t="shared" si="30"/>
        <v>Callu</v>
      </c>
      <c r="N686" s="25" t="str">
        <f t="shared" si="31"/>
        <v>Kyson</v>
      </c>
      <c r="O686" t="str">
        <f t="shared" si="32"/>
        <v>Callum,</v>
      </c>
    </row>
    <row r="687" spans="1:15" x14ac:dyDescent="0.25">
      <c r="A687" s="8">
        <v>686</v>
      </c>
      <c r="B687" s="7" t="s">
        <v>1981</v>
      </c>
      <c r="C687" s="7" t="s">
        <v>1228</v>
      </c>
      <c r="D687" s="8" t="s">
        <v>807</v>
      </c>
      <c r="E687" s="7" t="s">
        <v>675</v>
      </c>
      <c r="F687" s="7" t="s">
        <v>1196</v>
      </c>
      <c r="G687" s="9">
        <v>28660</v>
      </c>
      <c r="H687" s="9">
        <v>39648</v>
      </c>
      <c r="I687" s="9"/>
      <c r="J687" s="31">
        <v>54126</v>
      </c>
      <c r="K687" s="8">
        <v>1</v>
      </c>
      <c r="L687" s="28">
        <v>0</v>
      </c>
      <c r="M687" s="25" t="str">
        <f t="shared" si="30"/>
        <v>Lennon</v>
      </c>
      <c r="N687" s="25" t="str">
        <f t="shared" si="31"/>
        <v>Deegan</v>
      </c>
      <c r="O687" t="str">
        <f t="shared" si="32"/>
        <v>Lennon,</v>
      </c>
    </row>
    <row r="688" spans="1:15" x14ac:dyDescent="0.25">
      <c r="A688" s="8">
        <v>687</v>
      </c>
      <c r="B688" s="7" t="s">
        <v>1982</v>
      </c>
      <c r="C688" s="7" t="s">
        <v>792</v>
      </c>
      <c r="D688" s="8" t="s">
        <v>807</v>
      </c>
      <c r="E688" s="7" t="s">
        <v>675</v>
      </c>
      <c r="F688" s="7" t="s">
        <v>1196</v>
      </c>
      <c r="G688" s="9">
        <v>30822</v>
      </c>
      <c r="H688" s="9">
        <v>40360</v>
      </c>
      <c r="I688" s="9"/>
      <c r="J688" s="31">
        <v>40502.400000000001</v>
      </c>
      <c r="K688" s="8" t="s">
        <v>1233</v>
      </c>
      <c r="L688" s="28">
        <v>0</v>
      </c>
      <c r="M688" s="25" t="str">
        <f t="shared" si="30"/>
        <v>Carsen</v>
      </c>
      <c r="N688" s="25" t="str">
        <f t="shared" si="31"/>
        <v>Abdiel</v>
      </c>
      <c r="O688" t="str">
        <f t="shared" si="32"/>
        <v>Carsen,</v>
      </c>
    </row>
    <row r="689" spans="1:15" x14ac:dyDescent="0.25">
      <c r="A689" s="8">
        <v>688</v>
      </c>
      <c r="B689" s="7" t="s">
        <v>1983</v>
      </c>
      <c r="C689" s="7" t="s">
        <v>795</v>
      </c>
      <c r="D689" s="8" t="s">
        <v>807</v>
      </c>
      <c r="E689" s="7" t="s">
        <v>675</v>
      </c>
      <c r="F689" s="7" t="s">
        <v>1196</v>
      </c>
      <c r="G689" s="9">
        <v>26215</v>
      </c>
      <c r="H689" s="9">
        <v>40389</v>
      </c>
      <c r="I689" s="9"/>
      <c r="J689" s="31">
        <v>70044</v>
      </c>
      <c r="K689" s="8">
        <v>5</v>
      </c>
      <c r="L689" s="28">
        <v>0.15</v>
      </c>
      <c r="M689" s="25" t="str">
        <f t="shared" si="30"/>
        <v>Barthol</v>
      </c>
      <c r="N689" s="25" t="str">
        <f t="shared" si="31"/>
        <v>Barnett</v>
      </c>
      <c r="O689" t="str">
        <f t="shared" si="32"/>
        <v>Bartholomew,</v>
      </c>
    </row>
    <row r="690" spans="1:15" x14ac:dyDescent="0.25">
      <c r="A690" s="8">
        <v>689</v>
      </c>
      <c r="B690" s="7" t="s">
        <v>1984</v>
      </c>
      <c r="C690" s="7" t="s">
        <v>1230</v>
      </c>
      <c r="D690" s="8" t="s">
        <v>807</v>
      </c>
      <c r="E690" s="7" t="s">
        <v>675</v>
      </c>
      <c r="F690" s="7" t="s">
        <v>1196</v>
      </c>
      <c r="G690" s="9">
        <v>31929</v>
      </c>
      <c r="H690" s="9">
        <v>38914</v>
      </c>
      <c r="I690" s="9"/>
      <c r="J690" s="31">
        <v>49656</v>
      </c>
      <c r="K690" s="8">
        <v>2</v>
      </c>
      <c r="L690" s="28">
        <v>0.04</v>
      </c>
      <c r="M690" s="25" t="str">
        <f t="shared" si="30"/>
        <v>Bernie</v>
      </c>
      <c r="N690" s="25" t="str">
        <f t="shared" si="31"/>
        <v>Barton</v>
      </c>
      <c r="O690" t="str">
        <f t="shared" si="32"/>
        <v>Bernie,</v>
      </c>
    </row>
    <row r="691" spans="1:15" x14ac:dyDescent="0.25">
      <c r="A691" s="8">
        <v>690</v>
      </c>
      <c r="B691" s="7" t="s">
        <v>1985</v>
      </c>
      <c r="C691" s="7" t="s">
        <v>1230</v>
      </c>
      <c r="D691" s="8" t="s">
        <v>807</v>
      </c>
      <c r="E691" s="7" t="s">
        <v>675</v>
      </c>
      <c r="F691" s="7" t="s">
        <v>1196</v>
      </c>
      <c r="G691" s="9">
        <v>29341</v>
      </c>
      <c r="H691" s="9">
        <v>36365</v>
      </c>
      <c r="I691" s="9"/>
      <c r="J691" s="31">
        <v>23790</v>
      </c>
      <c r="K691" s="8">
        <v>2</v>
      </c>
      <c r="L691" s="28">
        <v>0.04</v>
      </c>
      <c r="M691" s="25" t="str">
        <f t="shared" si="30"/>
        <v>Boston</v>
      </c>
      <c r="N691" s="25" t="str">
        <f t="shared" si="31"/>
        <v>Blaine</v>
      </c>
      <c r="O691" t="str">
        <f t="shared" si="32"/>
        <v>Boston,</v>
      </c>
    </row>
    <row r="692" spans="1:15" x14ac:dyDescent="0.25">
      <c r="A692" s="8">
        <v>691</v>
      </c>
      <c r="B692" s="7" t="s">
        <v>1986</v>
      </c>
      <c r="C692" s="7" t="s">
        <v>791</v>
      </c>
      <c r="D692" s="8" t="s">
        <v>807</v>
      </c>
      <c r="E692" s="7" t="s">
        <v>675</v>
      </c>
      <c r="F692" s="7" t="s">
        <v>1197</v>
      </c>
      <c r="G692" s="9">
        <v>22399</v>
      </c>
      <c r="H692" s="9">
        <v>37099</v>
      </c>
      <c r="I692" s="9"/>
      <c r="J692" s="31">
        <v>33924</v>
      </c>
      <c r="K692" s="8">
        <v>5</v>
      </c>
      <c r="L692" s="28">
        <v>0.15</v>
      </c>
      <c r="M692" s="25" t="str">
        <f t="shared" si="30"/>
        <v>Alessan</v>
      </c>
      <c r="N692" s="25" t="str">
        <f t="shared" si="31"/>
        <v>Annetta</v>
      </c>
      <c r="O692" t="str">
        <f t="shared" si="32"/>
        <v>Alessandro,</v>
      </c>
    </row>
    <row r="693" spans="1:15" x14ac:dyDescent="0.25">
      <c r="A693" s="8">
        <v>692</v>
      </c>
      <c r="B693" s="7" t="s">
        <v>1987</v>
      </c>
      <c r="C693" s="7" t="s">
        <v>795</v>
      </c>
      <c r="D693" s="8" t="s">
        <v>807</v>
      </c>
      <c r="E693" s="7" t="s">
        <v>675</v>
      </c>
      <c r="F693" s="7" t="s">
        <v>1197</v>
      </c>
      <c r="G693" s="9">
        <v>27692</v>
      </c>
      <c r="H693" s="9">
        <v>37453</v>
      </c>
      <c r="I693" s="9"/>
      <c r="J693" s="31">
        <v>58908</v>
      </c>
      <c r="K693" s="8">
        <v>4</v>
      </c>
      <c r="L693" s="28">
        <v>0.12</v>
      </c>
      <c r="M693" s="25" t="str">
        <f t="shared" si="30"/>
        <v>Kyre</v>
      </c>
      <c r="N693" s="25" t="str">
        <f t="shared" si="31"/>
        <v>Dona</v>
      </c>
      <c r="O693" t="str">
        <f t="shared" si="32"/>
        <v>Kyree,</v>
      </c>
    </row>
    <row r="694" spans="1:15" x14ac:dyDescent="0.25">
      <c r="A694" s="8">
        <v>693</v>
      </c>
      <c r="B694" s="7" t="s">
        <v>1988</v>
      </c>
      <c r="C694" s="7" t="s">
        <v>1229</v>
      </c>
      <c r="D694" s="8" t="s">
        <v>807</v>
      </c>
      <c r="E694" s="7" t="s">
        <v>675</v>
      </c>
      <c r="F694" s="7" t="s">
        <v>1196</v>
      </c>
      <c r="G694" s="9">
        <v>27823</v>
      </c>
      <c r="H694" s="9">
        <v>37810</v>
      </c>
      <c r="I694" s="9"/>
      <c r="J694" s="31">
        <v>57612</v>
      </c>
      <c r="K694" s="8" t="s">
        <v>1233</v>
      </c>
      <c r="L694" s="28">
        <v>0</v>
      </c>
      <c r="M694" s="25" t="str">
        <f t="shared" si="30"/>
        <v>Brad</v>
      </c>
      <c r="N694" s="25" t="str">
        <f t="shared" si="31"/>
        <v>Brad</v>
      </c>
      <c r="O694" t="str">
        <f t="shared" si="32"/>
        <v>Bradford,</v>
      </c>
    </row>
    <row r="695" spans="1:15" x14ac:dyDescent="0.25">
      <c r="A695" s="8">
        <v>694</v>
      </c>
      <c r="B695" s="7" t="s">
        <v>1989</v>
      </c>
      <c r="C695" s="7" t="s">
        <v>792</v>
      </c>
      <c r="D695" s="8" t="s">
        <v>807</v>
      </c>
      <c r="E695" s="7" t="s">
        <v>675</v>
      </c>
      <c r="F695" s="7" t="s">
        <v>1197</v>
      </c>
      <c r="G695" s="9">
        <v>28454</v>
      </c>
      <c r="H695" s="9">
        <v>39283</v>
      </c>
      <c r="I695" s="9"/>
      <c r="J695" s="31">
        <v>29976</v>
      </c>
      <c r="K695" s="8" t="s">
        <v>1233</v>
      </c>
      <c r="L695" s="28">
        <v>0</v>
      </c>
      <c r="M695" s="25" t="str">
        <f t="shared" si="30"/>
        <v>Tyrik, El</v>
      </c>
      <c r="N695" s="25" t="str">
        <f t="shared" si="31"/>
        <v>Elizebeth</v>
      </c>
      <c r="O695" t="str">
        <f t="shared" si="32"/>
        <v>Tyrik,</v>
      </c>
    </row>
    <row r="696" spans="1:15" x14ac:dyDescent="0.25">
      <c r="A696" s="8">
        <v>695</v>
      </c>
      <c r="B696" s="7" t="s">
        <v>1990</v>
      </c>
      <c r="C696" s="7" t="s">
        <v>794</v>
      </c>
      <c r="D696" s="8" t="s">
        <v>807</v>
      </c>
      <c r="E696" s="7" t="s">
        <v>675</v>
      </c>
      <c r="F696" s="7" t="s">
        <v>1197</v>
      </c>
      <c r="G696" s="9">
        <v>28890</v>
      </c>
      <c r="H696" s="9">
        <v>40018</v>
      </c>
      <c r="I696" s="9"/>
      <c r="J696" s="31">
        <v>41988</v>
      </c>
      <c r="K696" s="8" t="s">
        <v>1233</v>
      </c>
      <c r="L696" s="28">
        <v>0</v>
      </c>
      <c r="M696" s="25" t="str">
        <f t="shared" si="30"/>
        <v>Jordi, Geo</v>
      </c>
      <c r="N696" s="25" t="str">
        <f t="shared" si="31"/>
        <v>Georgianna</v>
      </c>
      <c r="O696" t="str">
        <f t="shared" si="32"/>
        <v>Jordi,</v>
      </c>
    </row>
    <row r="697" spans="1:15" x14ac:dyDescent="0.25">
      <c r="A697" s="8">
        <v>696</v>
      </c>
      <c r="B697" s="7" t="s">
        <v>1991</v>
      </c>
      <c r="C697" s="7" t="s">
        <v>793</v>
      </c>
      <c r="D697" s="8" t="s">
        <v>807</v>
      </c>
      <c r="E697" s="7" t="s">
        <v>675</v>
      </c>
      <c r="F697" s="7" t="s">
        <v>1197</v>
      </c>
      <c r="G697" s="9">
        <v>31815</v>
      </c>
      <c r="H697" s="9">
        <v>41125</v>
      </c>
      <c r="I697" s="9"/>
      <c r="J697" s="31">
        <v>84360</v>
      </c>
      <c r="K697" s="8" t="s">
        <v>1233</v>
      </c>
      <c r="L697" s="28">
        <v>0</v>
      </c>
      <c r="M697" s="25" t="str">
        <f t="shared" si="30"/>
        <v>Jalon,</v>
      </c>
      <c r="N697" s="25" t="str">
        <f t="shared" si="31"/>
        <v>Gracie</v>
      </c>
      <c r="O697" t="str">
        <f t="shared" si="32"/>
        <v>Jalon,</v>
      </c>
    </row>
    <row r="698" spans="1:15" x14ac:dyDescent="0.25">
      <c r="A698" s="8">
        <v>697</v>
      </c>
      <c r="B698" s="7" t="s">
        <v>1992</v>
      </c>
      <c r="C698" s="7" t="s">
        <v>1228</v>
      </c>
      <c r="D698" s="8" t="s">
        <v>807</v>
      </c>
      <c r="E698" s="7" t="s">
        <v>675</v>
      </c>
      <c r="F698" s="7" t="s">
        <v>1196</v>
      </c>
      <c r="G698" s="9">
        <v>29495</v>
      </c>
      <c r="H698" s="9">
        <v>40393</v>
      </c>
      <c r="I698" s="9"/>
      <c r="J698" s="31">
        <v>50124</v>
      </c>
      <c r="K698" s="8">
        <v>5</v>
      </c>
      <c r="L698" s="28">
        <v>0.15</v>
      </c>
      <c r="M698" s="25" t="str">
        <f t="shared" si="30"/>
        <v>Brooks,</v>
      </c>
      <c r="N698" s="25" t="str">
        <f t="shared" si="31"/>
        <v>Bradley</v>
      </c>
      <c r="O698" t="str">
        <f t="shared" si="32"/>
        <v>Brooks,</v>
      </c>
    </row>
    <row r="699" spans="1:15" x14ac:dyDescent="0.25">
      <c r="A699" s="8">
        <v>698</v>
      </c>
      <c r="B699" s="7" t="s">
        <v>1993</v>
      </c>
      <c r="C699" s="7" t="s">
        <v>1230</v>
      </c>
      <c r="D699" s="8" t="s">
        <v>807</v>
      </c>
      <c r="E699" s="7" t="s">
        <v>675</v>
      </c>
      <c r="F699" s="7" t="s">
        <v>1197</v>
      </c>
      <c r="G699" s="9">
        <v>26565</v>
      </c>
      <c r="H699" s="9">
        <v>40410</v>
      </c>
      <c r="I699" s="9"/>
      <c r="J699" s="31">
        <v>45726</v>
      </c>
      <c r="K699" s="8">
        <v>2</v>
      </c>
      <c r="L699" s="28">
        <v>0.04</v>
      </c>
      <c r="M699" s="25" t="str">
        <f t="shared" si="30"/>
        <v>Mekh</v>
      </c>
      <c r="N699" s="25" t="str">
        <f t="shared" si="31"/>
        <v>Iona</v>
      </c>
      <c r="O699" t="str">
        <f t="shared" si="32"/>
        <v>Mekhi,</v>
      </c>
    </row>
    <row r="700" spans="1:15" x14ac:dyDescent="0.25">
      <c r="A700" s="8">
        <v>699</v>
      </c>
      <c r="B700" s="7" t="s">
        <v>1994</v>
      </c>
      <c r="C700" s="7" t="s">
        <v>794</v>
      </c>
      <c r="D700" s="8" t="s">
        <v>807</v>
      </c>
      <c r="E700" s="7" t="s">
        <v>675</v>
      </c>
      <c r="F700" s="7" t="s">
        <v>1196</v>
      </c>
      <c r="G700" s="9">
        <v>28081</v>
      </c>
      <c r="H700" s="9">
        <v>40420</v>
      </c>
      <c r="I700" s="9"/>
      <c r="J700" s="31">
        <v>38028</v>
      </c>
      <c r="K700" s="8">
        <v>4</v>
      </c>
      <c r="L700" s="28">
        <v>0.12</v>
      </c>
      <c r="M700" s="25" t="str">
        <f t="shared" si="30"/>
        <v>Budd</v>
      </c>
      <c r="N700" s="25" t="str">
        <f t="shared" si="31"/>
        <v>Buck</v>
      </c>
      <c r="O700" t="str">
        <f t="shared" si="32"/>
        <v>Budd,</v>
      </c>
    </row>
    <row r="701" spans="1:15" x14ac:dyDescent="0.25">
      <c r="A701" s="8">
        <v>700</v>
      </c>
      <c r="B701" s="7" t="s">
        <v>1995</v>
      </c>
      <c r="C701" s="7" t="s">
        <v>1229</v>
      </c>
      <c r="D701" s="8" t="s">
        <v>807</v>
      </c>
      <c r="E701" s="7" t="s">
        <v>675</v>
      </c>
      <c r="F701" s="7" t="s">
        <v>1196</v>
      </c>
      <c r="G701" s="9">
        <v>25734</v>
      </c>
      <c r="H701" s="9">
        <v>36025</v>
      </c>
      <c r="I701" s="9"/>
      <c r="J701" s="31">
        <v>77364</v>
      </c>
      <c r="K701" s="8">
        <v>5</v>
      </c>
      <c r="L701" s="28">
        <v>0.15</v>
      </c>
      <c r="M701" s="25" t="str">
        <f t="shared" si="30"/>
        <v>Chalme</v>
      </c>
      <c r="N701" s="25" t="str">
        <f t="shared" si="31"/>
        <v>Ceylon</v>
      </c>
      <c r="O701" t="str">
        <f t="shared" si="32"/>
        <v>Chalmers,</v>
      </c>
    </row>
    <row r="702" spans="1:15" x14ac:dyDescent="0.25">
      <c r="A702" s="8">
        <v>701</v>
      </c>
      <c r="B702" s="7" t="s">
        <v>1996</v>
      </c>
      <c r="C702" s="7" t="s">
        <v>793</v>
      </c>
      <c r="D702" s="8" t="s">
        <v>807</v>
      </c>
      <c r="E702" s="7" t="s">
        <v>675</v>
      </c>
      <c r="F702" s="7" t="s">
        <v>1196</v>
      </c>
      <c r="G702" s="9">
        <v>26421</v>
      </c>
      <c r="H702" s="9">
        <v>37495</v>
      </c>
      <c r="I702" s="9">
        <v>38212</v>
      </c>
      <c r="J702" s="31">
        <v>72360</v>
      </c>
      <c r="K702" s="8">
        <v>2</v>
      </c>
      <c r="L702" s="28">
        <v>0.04</v>
      </c>
      <c r="M702" s="25" t="str">
        <f t="shared" si="30"/>
        <v>Chin, C</v>
      </c>
      <c r="N702" s="25" t="str">
        <f t="shared" si="31"/>
        <v>Chesley</v>
      </c>
      <c r="O702" t="str">
        <f t="shared" si="32"/>
        <v>Chin,</v>
      </c>
    </row>
    <row r="703" spans="1:15" x14ac:dyDescent="0.25">
      <c r="A703" s="8">
        <v>702</v>
      </c>
      <c r="B703" s="7" t="s">
        <v>1997</v>
      </c>
      <c r="C703" s="7" t="s">
        <v>794</v>
      </c>
      <c r="D703" s="8" t="s">
        <v>807</v>
      </c>
      <c r="E703" s="7" t="s">
        <v>675</v>
      </c>
      <c r="F703" s="7" t="s">
        <v>1196</v>
      </c>
      <c r="G703" s="9">
        <v>28972</v>
      </c>
      <c r="H703" s="9">
        <v>39679</v>
      </c>
      <c r="I703" s="9"/>
      <c r="J703" s="31">
        <v>27384</v>
      </c>
      <c r="K703" s="8">
        <v>5</v>
      </c>
      <c r="L703" s="28">
        <v>0.15</v>
      </c>
      <c r="M703" s="25" t="str">
        <f t="shared" si="30"/>
        <v>Croc</v>
      </c>
      <c r="N703" s="25" t="str">
        <f t="shared" si="31"/>
        <v>Cleo</v>
      </c>
      <c r="O703" t="str">
        <f t="shared" si="32"/>
        <v>Crockett,</v>
      </c>
    </row>
    <row r="704" spans="1:15" x14ac:dyDescent="0.25">
      <c r="A704" s="8">
        <v>703</v>
      </c>
      <c r="B704" s="7" t="s">
        <v>1998</v>
      </c>
      <c r="C704" s="7" t="s">
        <v>793</v>
      </c>
      <c r="D704" s="8" t="s">
        <v>807</v>
      </c>
      <c r="E704" s="7" t="s">
        <v>675</v>
      </c>
      <c r="F704" s="7" t="s">
        <v>1197</v>
      </c>
      <c r="G704" s="9">
        <v>29972</v>
      </c>
      <c r="H704" s="9">
        <v>39719</v>
      </c>
      <c r="I704" s="9"/>
      <c r="J704" s="31">
        <v>28008</v>
      </c>
      <c r="K704" s="8">
        <v>4</v>
      </c>
      <c r="L704" s="28">
        <v>0.12</v>
      </c>
      <c r="M704" s="25" t="str">
        <f t="shared" si="30"/>
        <v>Jela</v>
      </c>
      <c r="N704" s="25" t="str">
        <f t="shared" si="31"/>
        <v>Leta</v>
      </c>
      <c r="O704" t="str">
        <f t="shared" si="32"/>
        <v>Jelani,</v>
      </c>
    </row>
    <row r="705" spans="1:15" x14ac:dyDescent="0.25">
      <c r="A705" s="8">
        <v>704</v>
      </c>
      <c r="B705" s="7" t="s">
        <v>1999</v>
      </c>
      <c r="C705" s="7" t="s">
        <v>1230</v>
      </c>
      <c r="D705" s="8" t="s">
        <v>807</v>
      </c>
      <c r="E705" s="7" t="s">
        <v>675</v>
      </c>
      <c r="F705" s="7" t="s">
        <v>1196</v>
      </c>
      <c r="G705" s="9">
        <v>27454</v>
      </c>
      <c r="H705" s="9">
        <v>40800</v>
      </c>
      <c r="I705" s="9"/>
      <c r="J705" s="31">
        <v>74976</v>
      </c>
      <c r="K705" s="8">
        <v>5</v>
      </c>
      <c r="L705" s="28">
        <v>0.15</v>
      </c>
      <c r="M705" s="25" t="str">
        <f t="shared" si="30"/>
        <v>Daisy</v>
      </c>
      <c r="N705" s="25" t="str">
        <f t="shared" si="31"/>
        <v>Cyril</v>
      </c>
      <c r="O705" t="str">
        <f t="shared" si="32"/>
        <v>Daisy,</v>
      </c>
    </row>
    <row r="706" spans="1:15" x14ac:dyDescent="0.25">
      <c r="A706" s="8">
        <v>705</v>
      </c>
      <c r="B706" s="7" t="s">
        <v>2000</v>
      </c>
      <c r="C706" s="7" t="s">
        <v>1228</v>
      </c>
      <c r="D706" s="8" t="s">
        <v>807</v>
      </c>
      <c r="E706" s="7" t="s">
        <v>675</v>
      </c>
      <c r="F706" s="7" t="s">
        <v>1196</v>
      </c>
      <c r="G706" s="9">
        <v>30256</v>
      </c>
      <c r="H706" s="9">
        <v>40811</v>
      </c>
      <c r="I706" s="9"/>
      <c r="J706" s="31">
        <v>73360.800000000003</v>
      </c>
      <c r="K706" s="8">
        <v>4</v>
      </c>
      <c r="L706" s="28">
        <v>0.12</v>
      </c>
      <c r="M706" s="25" t="str">
        <f t="shared" si="30"/>
        <v>Dow, D</v>
      </c>
      <c r="N706" s="25" t="str">
        <f t="shared" si="31"/>
        <v>Denver</v>
      </c>
      <c r="O706" t="str">
        <f t="shared" si="32"/>
        <v>Dow,</v>
      </c>
    </row>
    <row r="707" spans="1:15" x14ac:dyDescent="0.25">
      <c r="A707" s="8">
        <v>706</v>
      </c>
      <c r="B707" s="7" t="s">
        <v>2001</v>
      </c>
      <c r="C707" s="7" t="s">
        <v>1228</v>
      </c>
      <c r="D707" s="8" t="s">
        <v>807</v>
      </c>
      <c r="E707" s="7" t="s">
        <v>675</v>
      </c>
      <c r="F707" s="7" t="s">
        <v>1197</v>
      </c>
      <c r="G707" s="9">
        <v>31560</v>
      </c>
      <c r="H707" s="9">
        <v>39343</v>
      </c>
      <c r="I707" s="9"/>
      <c r="J707" s="31">
        <v>27600</v>
      </c>
      <c r="K707" s="8">
        <v>4</v>
      </c>
      <c r="L707" s="28">
        <v>0.12</v>
      </c>
      <c r="M707" s="25" t="str">
        <f t="shared" ref="M707:M742" si="33">LEFT(B707,(LEN(B707)-FIND(",",B707,1))-1)</f>
        <v>Matt</v>
      </c>
      <c r="N707" s="25" t="str">
        <f t="shared" ref="N707:N742" si="34">RIGHT(B707,(LEN(B707)-FIND(",",B707,1))-1)</f>
        <v>Liza</v>
      </c>
      <c r="O707" t="str">
        <f t="shared" ref="O707:O742" si="35">MID(B707,1,FIND(",",B707,1))</f>
        <v>Matteo,</v>
      </c>
    </row>
    <row r="708" spans="1:15" x14ac:dyDescent="0.25">
      <c r="A708" s="8">
        <v>707</v>
      </c>
      <c r="B708" s="7" t="s">
        <v>2002</v>
      </c>
      <c r="C708" s="7" t="s">
        <v>793</v>
      </c>
      <c r="D708" s="8" t="s">
        <v>807</v>
      </c>
      <c r="E708" s="7" t="s">
        <v>675</v>
      </c>
      <c r="F708" s="7" t="s">
        <v>1197</v>
      </c>
      <c r="G708" s="9">
        <v>26769</v>
      </c>
      <c r="H708" s="9">
        <v>40451</v>
      </c>
      <c r="I708" s="9"/>
      <c r="J708" s="31">
        <v>105396</v>
      </c>
      <c r="K708" s="8">
        <v>2</v>
      </c>
      <c r="L708" s="28">
        <v>0.04</v>
      </c>
      <c r="M708" s="25" t="str">
        <f t="shared" si="33"/>
        <v>Johan,</v>
      </c>
      <c r="N708" s="25" t="str">
        <f t="shared" si="34"/>
        <v>Mertie</v>
      </c>
      <c r="O708" t="str">
        <f t="shared" si="35"/>
        <v>Johan,</v>
      </c>
    </row>
    <row r="709" spans="1:15" x14ac:dyDescent="0.25">
      <c r="A709" s="8">
        <v>708</v>
      </c>
      <c r="B709" s="7" t="s">
        <v>2003</v>
      </c>
      <c r="C709" s="7" t="s">
        <v>792</v>
      </c>
      <c r="D709" s="8" t="s">
        <v>807</v>
      </c>
      <c r="E709" s="7" t="s">
        <v>675</v>
      </c>
      <c r="F709" s="7" t="s">
        <v>1197</v>
      </c>
      <c r="G709" s="9">
        <v>21962</v>
      </c>
      <c r="H709" s="9">
        <v>36053</v>
      </c>
      <c r="I709" s="9"/>
      <c r="J709" s="31">
        <v>55326</v>
      </c>
      <c r="K709" s="8">
        <v>5</v>
      </c>
      <c r="L709" s="28">
        <v>0.15</v>
      </c>
      <c r="M709" s="25" t="str">
        <f t="shared" si="33"/>
        <v>Hamza</v>
      </c>
      <c r="N709" s="25" t="str">
        <f t="shared" si="34"/>
        <v>Molly</v>
      </c>
      <c r="O709" t="str">
        <f t="shared" si="35"/>
        <v>Hamza,</v>
      </c>
    </row>
    <row r="710" spans="1:15" x14ac:dyDescent="0.25">
      <c r="A710" s="8">
        <v>709</v>
      </c>
      <c r="B710" s="7" t="s">
        <v>2004</v>
      </c>
      <c r="C710" s="7" t="s">
        <v>792</v>
      </c>
      <c r="D710" s="8" t="s">
        <v>807</v>
      </c>
      <c r="E710" s="7" t="s">
        <v>675</v>
      </c>
      <c r="F710" s="7" t="s">
        <v>1196</v>
      </c>
      <c r="G710" s="9">
        <v>25902</v>
      </c>
      <c r="H710" s="9">
        <v>37141</v>
      </c>
      <c r="I710" s="9">
        <v>39561</v>
      </c>
      <c r="J710" s="31">
        <v>30636</v>
      </c>
      <c r="K710" s="8" t="s">
        <v>1233</v>
      </c>
      <c r="L710" s="28">
        <v>0</v>
      </c>
      <c r="M710" s="25" t="str">
        <f t="shared" si="33"/>
        <v>Edie</v>
      </c>
      <c r="N710" s="25" t="str">
        <f t="shared" si="34"/>
        <v>Duff</v>
      </c>
      <c r="O710" t="str">
        <f t="shared" si="35"/>
        <v>Edie,</v>
      </c>
    </row>
    <row r="711" spans="1:15" x14ac:dyDescent="0.25">
      <c r="A711" s="8">
        <v>710</v>
      </c>
      <c r="B711" s="7" t="s">
        <v>2005</v>
      </c>
      <c r="C711" s="7" t="s">
        <v>794</v>
      </c>
      <c r="D711" s="8" t="s">
        <v>807</v>
      </c>
      <c r="E711" s="7" t="s">
        <v>675</v>
      </c>
      <c r="F711" s="7" t="s">
        <v>1196</v>
      </c>
      <c r="G711" s="9">
        <v>32848</v>
      </c>
      <c r="H711" s="9">
        <v>40477</v>
      </c>
      <c r="I711" s="9"/>
      <c r="J711" s="31">
        <v>32556</v>
      </c>
      <c r="K711" s="8">
        <v>5</v>
      </c>
      <c r="L711" s="28">
        <v>0.15</v>
      </c>
      <c r="M711" s="25" t="str">
        <f t="shared" si="33"/>
        <v>Elick</v>
      </c>
      <c r="N711" s="25" t="str">
        <f t="shared" si="34"/>
        <v>Edith</v>
      </c>
      <c r="O711" t="str">
        <f t="shared" si="35"/>
        <v>Elick,</v>
      </c>
    </row>
    <row r="712" spans="1:15" x14ac:dyDescent="0.25">
      <c r="A712" s="8">
        <v>711</v>
      </c>
      <c r="B712" s="7" t="s">
        <v>2006</v>
      </c>
      <c r="C712" s="7" t="s">
        <v>793</v>
      </c>
      <c r="D712" s="8" t="s">
        <v>807</v>
      </c>
      <c r="E712" s="7" t="s">
        <v>675</v>
      </c>
      <c r="F712" s="7" t="s">
        <v>1197</v>
      </c>
      <c r="G712" s="9">
        <v>25233</v>
      </c>
      <c r="H712" s="9">
        <v>36080</v>
      </c>
      <c r="I712" s="9"/>
      <c r="J712" s="31">
        <v>58092</v>
      </c>
      <c r="K712" s="8">
        <v>5</v>
      </c>
      <c r="L712" s="28">
        <v>0.15</v>
      </c>
      <c r="M712" s="25" t="str">
        <f t="shared" si="33"/>
        <v>Bryc</v>
      </c>
      <c r="N712" s="25" t="str">
        <f t="shared" si="34"/>
        <v>Neva</v>
      </c>
      <c r="O712" t="str">
        <f t="shared" si="35"/>
        <v>Brycen,</v>
      </c>
    </row>
    <row r="713" spans="1:15" x14ac:dyDescent="0.25">
      <c r="A713" s="8">
        <v>712</v>
      </c>
      <c r="B713" s="7" t="s">
        <v>2007</v>
      </c>
      <c r="C713" s="7" t="s">
        <v>1229</v>
      </c>
      <c r="D713" s="8" t="s">
        <v>807</v>
      </c>
      <c r="E713" s="7" t="s">
        <v>675</v>
      </c>
      <c r="F713" s="7" t="s">
        <v>1197</v>
      </c>
      <c r="G713" s="9">
        <v>28184</v>
      </c>
      <c r="H713" s="9">
        <v>36458</v>
      </c>
      <c r="I713" s="9"/>
      <c r="J713" s="31">
        <v>39043.199999999997</v>
      </c>
      <c r="K713" s="8">
        <v>2</v>
      </c>
      <c r="L713" s="28">
        <v>0.04</v>
      </c>
      <c r="M713" s="25" t="str">
        <f t="shared" si="33"/>
        <v>Jov</v>
      </c>
      <c r="N713" s="25" t="str">
        <f t="shared" si="34"/>
        <v>Oma</v>
      </c>
      <c r="O713" t="str">
        <f t="shared" si="35"/>
        <v>Jovany,</v>
      </c>
    </row>
    <row r="714" spans="1:15" x14ac:dyDescent="0.25">
      <c r="A714" s="8">
        <v>713</v>
      </c>
      <c r="B714" s="7" t="s">
        <v>2008</v>
      </c>
      <c r="C714" s="7" t="s">
        <v>796</v>
      </c>
      <c r="D714" s="8" t="s">
        <v>807</v>
      </c>
      <c r="E714" s="7" t="s">
        <v>675</v>
      </c>
      <c r="F714" s="7" t="s">
        <v>1197</v>
      </c>
      <c r="G714" s="9">
        <v>29410</v>
      </c>
      <c r="H714" s="9">
        <v>36462</v>
      </c>
      <c r="I714" s="9"/>
      <c r="J714" s="31">
        <v>31422</v>
      </c>
      <c r="K714" s="8">
        <v>5</v>
      </c>
      <c r="L714" s="28">
        <v>0.15</v>
      </c>
      <c r="M714" s="25" t="str">
        <f t="shared" si="33"/>
        <v>Migue</v>
      </c>
      <c r="N714" s="25" t="str">
        <f t="shared" si="34"/>
        <v>Alida</v>
      </c>
      <c r="O714" t="str">
        <f t="shared" si="35"/>
        <v>Miguelangel,</v>
      </c>
    </row>
    <row r="715" spans="1:15" x14ac:dyDescent="0.25">
      <c r="A715" s="8">
        <v>714</v>
      </c>
      <c r="B715" s="7" t="s">
        <v>2009</v>
      </c>
      <c r="C715" s="7" t="s">
        <v>796</v>
      </c>
      <c r="D715" s="8" t="s">
        <v>807</v>
      </c>
      <c r="E715" s="7" t="s">
        <v>675</v>
      </c>
      <c r="F715" s="7" t="s">
        <v>1196</v>
      </c>
      <c r="G715" s="9">
        <v>29346</v>
      </c>
      <c r="H715" s="9">
        <v>39722</v>
      </c>
      <c r="I715" s="9"/>
      <c r="J715" s="31">
        <v>53436</v>
      </c>
      <c r="K715" s="8">
        <v>2</v>
      </c>
      <c r="L715" s="28">
        <v>0.04</v>
      </c>
      <c r="M715" s="25" t="str">
        <f t="shared" si="33"/>
        <v>Elig</v>
      </c>
      <c r="N715" s="25" t="str">
        <f t="shared" si="34"/>
        <v>Elie</v>
      </c>
      <c r="O715" t="str">
        <f t="shared" si="35"/>
        <v>Eliga,</v>
      </c>
    </row>
    <row r="716" spans="1:15" x14ac:dyDescent="0.25">
      <c r="A716" s="8">
        <v>715</v>
      </c>
      <c r="B716" s="7" t="s">
        <v>2010</v>
      </c>
      <c r="C716" s="7" t="s">
        <v>796</v>
      </c>
      <c r="D716" s="8" t="s">
        <v>807</v>
      </c>
      <c r="E716" s="7" t="s">
        <v>675</v>
      </c>
      <c r="F716" s="7" t="s">
        <v>1196</v>
      </c>
      <c r="G716" s="9">
        <v>27801</v>
      </c>
      <c r="H716" s="9">
        <v>39742</v>
      </c>
      <c r="I716" s="9"/>
      <c r="J716" s="31">
        <v>44812.800000000003</v>
      </c>
      <c r="K716" s="8">
        <v>2</v>
      </c>
      <c r="L716" s="28">
        <v>0.04</v>
      </c>
      <c r="M716" s="25" t="str">
        <f t="shared" si="33"/>
        <v>Elroy,</v>
      </c>
      <c r="N716" s="25" t="str">
        <f t="shared" si="34"/>
        <v>Eliseo</v>
      </c>
      <c r="O716" t="str">
        <f t="shared" si="35"/>
        <v>Elroy,</v>
      </c>
    </row>
    <row r="717" spans="1:15" x14ac:dyDescent="0.25">
      <c r="A717" s="8">
        <v>716</v>
      </c>
      <c r="B717" s="7" t="s">
        <v>2011</v>
      </c>
      <c r="C717" s="7" t="s">
        <v>796</v>
      </c>
      <c r="D717" s="8" t="s">
        <v>807</v>
      </c>
      <c r="E717" s="7" t="s">
        <v>675</v>
      </c>
      <c r="F717" s="7" t="s">
        <v>1197</v>
      </c>
      <c r="G717" s="9">
        <v>28511</v>
      </c>
      <c r="H717" s="9">
        <v>39728</v>
      </c>
      <c r="I717" s="9"/>
      <c r="J717" s="31">
        <v>98844</v>
      </c>
      <c r="K717" s="8">
        <v>5</v>
      </c>
      <c r="L717" s="28">
        <v>0.15</v>
      </c>
      <c r="M717" s="25" t="str">
        <f t="shared" si="33"/>
        <v>Jensen</v>
      </c>
      <c r="N717" s="25" t="str">
        <f t="shared" si="34"/>
        <v>Cecile</v>
      </c>
      <c r="O717" t="str">
        <f t="shared" si="35"/>
        <v>Jensen,</v>
      </c>
    </row>
    <row r="718" spans="1:15" x14ac:dyDescent="0.25">
      <c r="A718" s="8">
        <v>717</v>
      </c>
      <c r="B718" s="7" t="s">
        <v>2012</v>
      </c>
      <c r="C718" s="7" t="s">
        <v>796</v>
      </c>
      <c r="D718" s="8" t="s">
        <v>807</v>
      </c>
      <c r="E718" s="7" t="s">
        <v>675</v>
      </c>
      <c r="F718" s="7" t="s">
        <v>1197</v>
      </c>
      <c r="G718" s="9">
        <v>29102</v>
      </c>
      <c r="H718" s="9">
        <v>39728</v>
      </c>
      <c r="I718" s="9"/>
      <c r="J718" s="31">
        <v>103248</v>
      </c>
      <c r="K718" s="8">
        <v>5</v>
      </c>
      <c r="L718" s="28">
        <v>0.15</v>
      </c>
      <c r="M718" s="25" t="str">
        <f t="shared" si="33"/>
        <v>Rahul, Er</v>
      </c>
      <c r="N718" s="25" t="str">
        <f t="shared" si="34"/>
        <v>Ernestine</v>
      </c>
      <c r="O718" t="str">
        <f t="shared" si="35"/>
        <v>Rahul,</v>
      </c>
    </row>
    <row r="719" spans="1:15" x14ac:dyDescent="0.25">
      <c r="A719" s="8">
        <v>718</v>
      </c>
      <c r="B719" s="7" t="s">
        <v>2013</v>
      </c>
      <c r="C719" s="7" t="s">
        <v>796</v>
      </c>
      <c r="D719" s="8" t="s">
        <v>807</v>
      </c>
      <c r="E719" s="7" t="s">
        <v>675</v>
      </c>
      <c r="F719" s="7" t="s">
        <v>1196</v>
      </c>
      <c r="G719" s="9">
        <v>27036</v>
      </c>
      <c r="H719" s="9">
        <v>39768</v>
      </c>
      <c r="I719" s="9"/>
      <c r="J719" s="31">
        <v>76332</v>
      </c>
      <c r="K719" s="8">
        <v>5</v>
      </c>
      <c r="L719" s="28">
        <v>0.15</v>
      </c>
      <c r="M719" s="25" t="str">
        <f t="shared" si="33"/>
        <v>Enn</v>
      </c>
      <c r="N719" s="25" t="str">
        <f t="shared" si="34"/>
        <v>Ely</v>
      </c>
      <c r="O719" t="str">
        <f t="shared" si="35"/>
        <v>Ennis,</v>
      </c>
    </row>
    <row r="720" spans="1:15" x14ac:dyDescent="0.25">
      <c r="A720" s="8">
        <v>719</v>
      </c>
      <c r="B720" s="7" t="s">
        <v>2014</v>
      </c>
      <c r="C720" s="7" t="s">
        <v>796</v>
      </c>
      <c r="D720" s="8" t="s">
        <v>807</v>
      </c>
      <c r="E720" s="7" t="s">
        <v>675</v>
      </c>
      <c r="F720" s="7" t="s">
        <v>1197</v>
      </c>
      <c r="G720" s="9">
        <v>30364</v>
      </c>
      <c r="H720" s="9">
        <v>40867</v>
      </c>
      <c r="I720" s="9"/>
      <c r="J720" s="31">
        <v>69000</v>
      </c>
      <c r="K720" s="8">
        <v>1</v>
      </c>
      <c r="L720" s="28">
        <v>0</v>
      </c>
      <c r="M720" s="25" t="str">
        <f t="shared" si="33"/>
        <v>Chri</v>
      </c>
      <c r="N720" s="25" t="str">
        <f t="shared" si="34"/>
        <v>Evie</v>
      </c>
      <c r="O720" t="str">
        <f t="shared" si="35"/>
        <v>Christion,</v>
      </c>
    </row>
    <row r="721" spans="1:15" x14ac:dyDescent="0.25">
      <c r="A721" s="8">
        <v>720</v>
      </c>
      <c r="B721" s="7" t="s">
        <v>2015</v>
      </c>
      <c r="C721" s="7" t="s">
        <v>796</v>
      </c>
      <c r="D721" s="8" t="s">
        <v>807</v>
      </c>
      <c r="E721" s="7" t="s">
        <v>675</v>
      </c>
      <c r="F721" s="7" t="s">
        <v>1196</v>
      </c>
      <c r="G721" s="9">
        <v>25844</v>
      </c>
      <c r="H721" s="9">
        <v>41226</v>
      </c>
      <c r="I721" s="9"/>
      <c r="J721" s="31">
        <v>38592</v>
      </c>
      <c r="K721" s="8" t="s">
        <v>1233</v>
      </c>
      <c r="L721" s="28">
        <v>0</v>
      </c>
      <c r="M721" s="25" t="str">
        <f t="shared" si="33"/>
        <v>Erasmus</v>
      </c>
      <c r="N721" s="25" t="str">
        <f t="shared" si="34"/>
        <v>Enrique</v>
      </c>
      <c r="O721" t="str">
        <f t="shared" si="35"/>
        <v>Erasmus,</v>
      </c>
    </row>
    <row r="722" spans="1:15" x14ac:dyDescent="0.25">
      <c r="A722" s="8">
        <v>721</v>
      </c>
      <c r="B722" s="7" t="s">
        <v>2016</v>
      </c>
      <c r="C722" s="7" t="s">
        <v>1228</v>
      </c>
      <c r="D722" s="8" t="s">
        <v>807</v>
      </c>
      <c r="E722" s="7" t="s">
        <v>675</v>
      </c>
      <c r="F722" s="7" t="s">
        <v>1196</v>
      </c>
      <c r="G722" s="9">
        <v>26337</v>
      </c>
      <c r="H722" s="9">
        <v>39399</v>
      </c>
      <c r="I722" s="9">
        <v>40558</v>
      </c>
      <c r="J722" s="31">
        <v>104664</v>
      </c>
      <c r="K722" s="8">
        <v>1</v>
      </c>
      <c r="L722" s="28">
        <v>0</v>
      </c>
      <c r="M722" s="25" t="str">
        <f t="shared" si="33"/>
        <v>Ever</v>
      </c>
      <c r="N722" s="25" t="str">
        <f t="shared" si="34"/>
        <v>Esau</v>
      </c>
      <c r="O722" t="str">
        <f t="shared" si="35"/>
        <v>Everette,</v>
      </c>
    </row>
    <row r="723" spans="1:15" x14ac:dyDescent="0.25">
      <c r="A723" s="8">
        <v>722</v>
      </c>
      <c r="B723" s="7" t="s">
        <v>2017</v>
      </c>
      <c r="C723" s="7" t="s">
        <v>1228</v>
      </c>
      <c r="D723" s="8" t="s">
        <v>807</v>
      </c>
      <c r="E723" s="7" t="s">
        <v>675</v>
      </c>
      <c r="F723" s="7" t="s">
        <v>1196</v>
      </c>
      <c r="G723" s="9">
        <v>26042</v>
      </c>
      <c r="H723" s="9">
        <v>36843</v>
      </c>
      <c r="I723" s="9"/>
      <c r="J723" s="31">
        <v>57156</v>
      </c>
      <c r="K723" s="8" t="s">
        <v>1233</v>
      </c>
      <c r="L723" s="28">
        <v>0</v>
      </c>
      <c r="M723" s="25" t="str">
        <f t="shared" si="33"/>
        <v>Flemin</v>
      </c>
      <c r="N723" s="25" t="str">
        <f t="shared" si="34"/>
        <v>Firman</v>
      </c>
      <c r="O723" t="str">
        <f t="shared" si="35"/>
        <v>Fleming,</v>
      </c>
    </row>
    <row r="724" spans="1:15" x14ac:dyDescent="0.25">
      <c r="A724" s="8">
        <v>723</v>
      </c>
      <c r="B724" s="7" t="s">
        <v>2018</v>
      </c>
      <c r="C724" s="7" t="s">
        <v>1228</v>
      </c>
      <c r="D724" s="8" t="s">
        <v>807</v>
      </c>
      <c r="E724" s="7" t="s">
        <v>675</v>
      </c>
      <c r="F724" s="7" t="s">
        <v>1197</v>
      </c>
      <c r="G724" s="9">
        <v>27873</v>
      </c>
      <c r="H724" s="9">
        <v>41262</v>
      </c>
      <c r="I724" s="9"/>
      <c r="J724" s="31">
        <v>71388</v>
      </c>
      <c r="K724" s="8">
        <v>3</v>
      </c>
      <c r="L724" s="28">
        <v>0.08</v>
      </c>
      <c r="M724" s="25" t="str">
        <f t="shared" si="33"/>
        <v>Judah,</v>
      </c>
      <c r="N724" s="25" t="str">
        <f t="shared" si="34"/>
        <v>Helene</v>
      </c>
      <c r="O724" t="str">
        <f t="shared" si="35"/>
        <v>Judah,</v>
      </c>
    </row>
    <row r="725" spans="1:15" x14ac:dyDescent="0.25">
      <c r="A725" s="8">
        <v>724</v>
      </c>
      <c r="B725" s="7" t="s">
        <v>2019</v>
      </c>
      <c r="C725" s="7" t="s">
        <v>1231</v>
      </c>
      <c r="D725" s="8" t="s">
        <v>807</v>
      </c>
      <c r="E725" s="7" t="s">
        <v>675</v>
      </c>
      <c r="F725" s="7" t="s">
        <v>1196</v>
      </c>
      <c r="G725" s="9">
        <v>32154</v>
      </c>
      <c r="H725" s="9">
        <v>39784</v>
      </c>
      <c r="I725" s="9"/>
      <c r="J725" s="31">
        <v>83412</v>
      </c>
      <c r="K725" s="8">
        <v>5</v>
      </c>
      <c r="L725" s="28">
        <v>0.15</v>
      </c>
      <c r="M725" s="25" t="str">
        <f t="shared" si="33"/>
        <v>Gardn</v>
      </c>
      <c r="N725" s="25" t="str">
        <f t="shared" si="34"/>
        <v>Flora</v>
      </c>
      <c r="O725" t="str">
        <f t="shared" si="35"/>
        <v>Gardner,</v>
      </c>
    </row>
    <row r="726" spans="1:15" x14ac:dyDescent="0.25">
      <c r="A726" s="8">
        <v>725</v>
      </c>
      <c r="B726" s="7" t="s">
        <v>2020</v>
      </c>
      <c r="C726" s="7" t="s">
        <v>1228</v>
      </c>
      <c r="D726" s="8" t="s">
        <v>807</v>
      </c>
      <c r="E726" s="7" t="s">
        <v>675</v>
      </c>
      <c r="F726" s="7" t="s">
        <v>1197</v>
      </c>
      <c r="G726" s="9">
        <v>27856</v>
      </c>
      <c r="H726" s="9">
        <v>39435</v>
      </c>
      <c r="I726" s="9"/>
      <c r="J726" s="31">
        <v>77736</v>
      </c>
      <c r="K726" s="8">
        <v>5</v>
      </c>
      <c r="L726" s="28">
        <v>0.15</v>
      </c>
      <c r="M726" s="25" t="str">
        <f t="shared" si="33"/>
        <v>Konno</v>
      </c>
      <c r="N726" s="25" t="str">
        <f t="shared" si="34"/>
        <v>Minna</v>
      </c>
      <c r="O726" t="str">
        <f t="shared" si="35"/>
        <v>Konnor,</v>
      </c>
    </row>
    <row r="727" spans="1:15" x14ac:dyDescent="0.25">
      <c r="A727" s="8">
        <v>726</v>
      </c>
      <c r="B727" s="7" t="s">
        <v>2021</v>
      </c>
      <c r="C727" s="7" t="s">
        <v>794</v>
      </c>
      <c r="D727" s="8" t="s">
        <v>807</v>
      </c>
      <c r="E727" s="7" t="s">
        <v>675</v>
      </c>
      <c r="F727" s="7" t="s">
        <v>1196</v>
      </c>
      <c r="G727" s="9">
        <v>27144</v>
      </c>
      <c r="H727" s="9">
        <v>39063</v>
      </c>
      <c r="I727" s="9"/>
      <c r="J727" s="31">
        <v>103584</v>
      </c>
      <c r="K727" s="8">
        <v>4</v>
      </c>
      <c r="L727" s="28">
        <v>0.12</v>
      </c>
      <c r="M727" s="25" t="str">
        <f t="shared" si="33"/>
        <v>Gor</v>
      </c>
      <c r="N727" s="25" t="str">
        <f t="shared" si="34"/>
        <v>Gee</v>
      </c>
      <c r="O727" t="str">
        <f t="shared" si="35"/>
        <v>Gorge,</v>
      </c>
    </row>
    <row r="728" spans="1:15" x14ac:dyDescent="0.25">
      <c r="A728" s="8">
        <v>727</v>
      </c>
      <c r="B728" s="7" t="s">
        <v>2022</v>
      </c>
      <c r="C728" s="7" t="s">
        <v>1229</v>
      </c>
      <c r="D728" s="8" t="s">
        <v>807</v>
      </c>
      <c r="E728" s="7" t="s">
        <v>675</v>
      </c>
      <c r="F728" s="7" t="s">
        <v>1196</v>
      </c>
      <c r="G728" s="9">
        <v>30794</v>
      </c>
      <c r="H728" s="9">
        <v>38328</v>
      </c>
      <c r="I728" s="9"/>
      <c r="J728" s="31">
        <v>57936</v>
      </c>
      <c r="K728" s="8">
        <v>4</v>
      </c>
      <c r="L728" s="28">
        <v>0.12</v>
      </c>
      <c r="M728" s="25" t="str">
        <f t="shared" si="33"/>
        <v>Gregorio</v>
      </c>
      <c r="N728" s="25" t="str">
        <f t="shared" si="34"/>
        <v>Gottlieb</v>
      </c>
      <c r="O728" t="str">
        <f t="shared" si="35"/>
        <v>Gregorio,</v>
      </c>
    </row>
    <row r="729" spans="1:15" x14ac:dyDescent="0.25">
      <c r="A729" s="8">
        <v>728</v>
      </c>
      <c r="B729" s="7" t="s">
        <v>2023</v>
      </c>
      <c r="C729" s="7" t="s">
        <v>1230</v>
      </c>
      <c r="D729" s="8" t="s">
        <v>807</v>
      </c>
      <c r="E729" s="7" t="s">
        <v>675</v>
      </c>
      <c r="F729" s="7" t="s">
        <v>1196</v>
      </c>
      <c r="G729" s="9">
        <v>27820</v>
      </c>
      <c r="H729" s="9">
        <v>38347</v>
      </c>
      <c r="I729" s="9"/>
      <c r="J729" s="31">
        <v>97608</v>
      </c>
      <c r="K729" s="8">
        <v>2</v>
      </c>
      <c r="L729" s="28">
        <v>0.04</v>
      </c>
      <c r="M729" s="25" t="str">
        <f t="shared" si="33"/>
        <v>Gustavu</v>
      </c>
      <c r="N729" s="25" t="str">
        <f t="shared" si="34"/>
        <v>Gregory</v>
      </c>
      <c r="O729" t="str">
        <f t="shared" si="35"/>
        <v>Gustavus,</v>
      </c>
    </row>
    <row r="730" spans="1:15" x14ac:dyDescent="0.25">
      <c r="A730" s="8">
        <v>729</v>
      </c>
      <c r="B730" s="7" t="s">
        <v>2024</v>
      </c>
      <c r="C730" s="7" t="s">
        <v>792</v>
      </c>
      <c r="D730" s="8" t="s">
        <v>807</v>
      </c>
      <c r="E730" s="7" t="s">
        <v>675</v>
      </c>
      <c r="F730" s="7" t="s">
        <v>1196</v>
      </c>
      <c r="G730" s="9">
        <v>30476</v>
      </c>
      <c r="H730" s="9">
        <v>39441</v>
      </c>
      <c r="I730" s="9"/>
      <c r="J730" s="31">
        <v>82632</v>
      </c>
      <c r="K730" s="8">
        <v>2</v>
      </c>
      <c r="L730" s="28">
        <v>0.04</v>
      </c>
      <c r="M730" s="25" t="str">
        <f t="shared" si="33"/>
        <v>Handy,</v>
      </c>
      <c r="N730" s="25" t="str">
        <f t="shared" si="34"/>
        <v>Halsey</v>
      </c>
      <c r="O730" t="str">
        <f t="shared" si="35"/>
        <v>Handy,</v>
      </c>
    </row>
    <row r="731" spans="1:15" x14ac:dyDescent="0.25">
      <c r="A731" s="8">
        <v>730</v>
      </c>
      <c r="B731" s="7" t="s">
        <v>2025</v>
      </c>
      <c r="C731" s="7" t="s">
        <v>1229</v>
      </c>
      <c r="D731" s="8" t="s">
        <v>807</v>
      </c>
      <c r="E731" s="7" t="s">
        <v>675</v>
      </c>
      <c r="F731" s="7" t="s">
        <v>1197</v>
      </c>
      <c r="G731" s="9">
        <v>29110</v>
      </c>
      <c r="H731" s="9">
        <v>40523</v>
      </c>
      <c r="I731" s="9"/>
      <c r="J731" s="31">
        <v>55884</v>
      </c>
      <c r="K731" s="8">
        <v>4</v>
      </c>
      <c r="L731" s="28">
        <v>0.12</v>
      </c>
      <c r="M731" s="25" t="str">
        <f t="shared" si="33"/>
        <v>Kylan</v>
      </c>
      <c r="N731" s="25" t="str">
        <f t="shared" si="34"/>
        <v>Myrta</v>
      </c>
      <c r="O731" t="str">
        <f t="shared" si="35"/>
        <v>Kylan,</v>
      </c>
    </row>
    <row r="732" spans="1:15" x14ac:dyDescent="0.25">
      <c r="A732" s="8">
        <v>731</v>
      </c>
      <c r="B732" s="7" t="s">
        <v>2026</v>
      </c>
      <c r="C732" s="7" t="s">
        <v>1231</v>
      </c>
      <c r="D732" s="8" t="s">
        <v>807</v>
      </c>
      <c r="E732" s="7" t="s">
        <v>675</v>
      </c>
      <c r="F732" s="7" t="s">
        <v>1196</v>
      </c>
      <c r="G732" s="13">
        <v>26255</v>
      </c>
      <c r="H732" s="13">
        <v>40536</v>
      </c>
      <c r="I732" s="9"/>
      <c r="J732" s="31">
        <v>84876</v>
      </c>
      <c r="K732" s="8">
        <v>1</v>
      </c>
      <c r="L732" s="28">
        <v>0</v>
      </c>
      <c r="M732" s="25" t="str">
        <f t="shared" si="33"/>
        <v xml:space="preserve">Harl, </v>
      </c>
      <c r="N732" s="25" t="str">
        <f t="shared" si="34"/>
        <v>Hardie</v>
      </c>
      <c r="O732" t="str">
        <f t="shared" si="35"/>
        <v>Harl,</v>
      </c>
    </row>
    <row r="733" spans="1:15" x14ac:dyDescent="0.25">
      <c r="A733" s="8">
        <v>732</v>
      </c>
      <c r="B733" s="7" t="s">
        <v>2027</v>
      </c>
      <c r="C733" s="7" t="s">
        <v>793</v>
      </c>
      <c r="D733" s="8" t="s">
        <v>807</v>
      </c>
      <c r="E733" s="7" t="s">
        <v>770</v>
      </c>
      <c r="F733" s="7" t="s">
        <v>1196</v>
      </c>
      <c r="G733" s="9">
        <v>29587</v>
      </c>
      <c r="H733" s="9">
        <v>37684</v>
      </c>
      <c r="I733" s="9"/>
      <c r="J733" s="31">
        <v>51360</v>
      </c>
      <c r="K733" s="8">
        <v>5</v>
      </c>
      <c r="L733" s="28">
        <v>0.15</v>
      </c>
      <c r="M733" s="25" t="str">
        <f t="shared" si="33"/>
        <v xml:space="preserve">Hays, </v>
      </c>
      <c r="N733" s="25" t="str">
        <f t="shared" si="34"/>
        <v>Hayden</v>
      </c>
      <c r="O733" t="str">
        <f t="shared" si="35"/>
        <v>Hays,</v>
      </c>
    </row>
    <row r="734" spans="1:15" x14ac:dyDescent="0.25">
      <c r="A734" s="8">
        <v>733</v>
      </c>
      <c r="B734" s="7" t="s">
        <v>2028</v>
      </c>
      <c r="C734" s="7" t="s">
        <v>795</v>
      </c>
      <c r="D734" s="8" t="s">
        <v>807</v>
      </c>
      <c r="E734" s="7" t="s">
        <v>770</v>
      </c>
      <c r="F734" s="7" t="s">
        <v>1197</v>
      </c>
      <c r="G734" s="9">
        <v>26484</v>
      </c>
      <c r="H734" s="9">
        <v>36991</v>
      </c>
      <c r="I734" s="9"/>
      <c r="J734" s="31">
        <v>76404</v>
      </c>
      <c r="K734" s="8">
        <v>5</v>
      </c>
      <c r="L734" s="28">
        <v>0.15</v>
      </c>
      <c r="M734" s="25" t="str">
        <f t="shared" si="33"/>
        <v xml:space="preserve">Jaiden, </v>
      </c>
      <c r="N734" s="25" t="str">
        <f t="shared" si="34"/>
        <v>Prudence</v>
      </c>
      <c r="O734" t="str">
        <f t="shared" si="35"/>
        <v>Jaiden,</v>
      </c>
    </row>
    <row r="735" spans="1:15" x14ac:dyDescent="0.25">
      <c r="A735" s="8">
        <v>734</v>
      </c>
      <c r="B735" s="7" t="s">
        <v>2029</v>
      </c>
      <c r="C735" s="7" t="s">
        <v>1229</v>
      </c>
      <c r="D735" s="8" t="s">
        <v>807</v>
      </c>
      <c r="E735" s="7" t="s">
        <v>770</v>
      </c>
      <c r="F735" s="7" t="s">
        <v>1197</v>
      </c>
      <c r="G735" s="9">
        <v>27961</v>
      </c>
      <c r="H735" s="9">
        <v>40692</v>
      </c>
      <c r="I735" s="9"/>
      <c r="J735" s="31">
        <v>102612</v>
      </c>
      <c r="K735" s="8">
        <v>4</v>
      </c>
      <c r="L735" s="28">
        <v>0.12</v>
      </c>
      <c r="M735" s="25" t="str">
        <f t="shared" si="33"/>
        <v>Tyrek</v>
      </c>
      <c r="N735" s="25" t="str">
        <f t="shared" si="34"/>
        <v>Queen</v>
      </c>
      <c r="O735" t="str">
        <f t="shared" si="35"/>
        <v>Tyreke,</v>
      </c>
    </row>
    <row r="736" spans="1:15" x14ac:dyDescent="0.25">
      <c r="A736" s="8">
        <v>735</v>
      </c>
      <c r="B736" s="7" t="s">
        <v>2030</v>
      </c>
      <c r="C736" s="7" t="s">
        <v>796</v>
      </c>
      <c r="D736" s="8" t="s">
        <v>807</v>
      </c>
      <c r="E736" s="7" t="s">
        <v>770</v>
      </c>
      <c r="F736" s="7" t="s">
        <v>1196</v>
      </c>
      <c r="G736" s="9">
        <v>32695</v>
      </c>
      <c r="H736" s="9">
        <v>40719</v>
      </c>
      <c r="I736" s="9"/>
      <c r="J736" s="31">
        <v>79358.399999999994</v>
      </c>
      <c r="K736" s="8">
        <v>4</v>
      </c>
      <c r="L736" s="28">
        <v>0.12</v>
      </c>
      <c r="M736" s="25" t="str">
        <f t="shared" si="33"/>
        <v>Hershe</v>
      </c>
      <c r="N736" s="25" t="str">
        <f t="shared" si="34"/>
        <v>Hermon</v>
      </c>
      <c r="O736" t="str">
        <f t="shared" si="35"/>
        <v>Hershel,</v>
      </c>
    </row>
    <row r="737" spans="1:15" x14ac:dyDescent="0.25">
      <c r="A737" s="8">
        <v>736</v>
      </c>
      <c r="B737" s="7" t="s">
        <v>2031</v>
      </c>
      <c r="C737" s="7" t="s">
        <v>796</v>
      </c>
      <c r="D737" s="8" t="s">
        <v>807</v>
      </c>
      <c r="E737" s="7" t="s">
        <v>770</v>
      </c>
      <c r="F737" s="7" t="s">
        <v>1197</v>
      </c>
      <c r="G737" s="9">
        <v>28140</v>
      </c>
      <c r="H737" s="9">
        <v>37073</v>
      </c>
      <c r="I737" s="9"/>
      <c r="J737" s="31">
        <v>48816</v>
      </c>
      <c r="K737" s="8">
        <v>5</v>
      </c>
      <c r="L737" s="28">
        <v>0.15</v>
      </c>
      <c r="M737" s="25" t="str">
        <f t="shared" si="33"/>
        <v>Cayde</v>
      </c>
      <c r="N737" s="25" t="str">
        <f t="shared" si="34"/>
        <v>Rilla</v>
      </c>
      <c r="O737" t="str">
        <f t="shared" si="35"/>
        <v>Cayden,</v>
      </c>
    </row>
    <row r="738" spans="1:15" x14ac:dyDescent="0.25">
      <c r="A738" s="8">
        <v>737</v>
      </c>
      <c r="B738" s="7" t="s">
        <v>2032</v>
      </c>
      <c r="C738" s="7" t="s">
        <v>796</v>
      </c>
      <c r="D738" s="8" t="s">
        <v>807</v>
      </c>
      <c r="E738" s="7" t="s">
        <v>776</v>
      </c>
      <c r="F738" s="7" t="s">
        <v>1197</v>
      </c>
      <c r="G738" s="9">
        <v>30401</v>
      </c>
      <c r="H738" s="9">
        <v>39116</v>
      </c>
      <c r="I738" s="9"/>
      <c r="J738" s="31">
        <v>72912</v>
      </c>
      <c r="K738" s="8">
        <v>2</v>
      </c>
      <c r="L738" s="28">
        <v>0.04</v>
      </c>
      <c r="M738" s="25" t="str">
        <f t="shared" si="33"/>
        <v>Jett, Sa</v>
      </c>
      <c r="N738" s="25" t="str">
        <f t="shared" si="34"/>
        <v>Savannah</v>
      </c>
      <c r="O738" t="str">
        <f t="shared" si="35"/>
        <v>Jett,</v>
      </c>
    </row>
    <row r="739" spans="1:15" x14ac:dyDescent="0.25">
      <c r="A739" s="8">
        <v>738</v>
      </c>
      <c r="B739" s="7" t="s">
        <v>2033</v>
      </c>
      <c r="C739" s="7" t="s">
        <v>796</v>
      </c>
      <c r="D739" s="8" t="s">
        <v>807</v>
      </c>
      <c r="E739" s="7" t="s">
        <v>776</v>
      </c>
      <c r="F739" s="7" t="s">
        <v>1197</v>
      </c>
      <c r="G739" s="9">
        <v>23305</v>
      </c>
      <c r="H739" s="9">
        <v>36557</v>
      </c>
      <c r="I739" s="9"/>
      <c r="J739" s="31">
        <v>37500</v>
      </c>
      <c r="K739" s="8">
        <v>2</v>
      </c>
      <c r="L739" s="28">
        <v>0.04</v>
      </c>
      <c r="M739" s="25" t="str">
        <f t="shared" si="33"/>
        <v>Zaire,</v>
      </c>
      <c r="N739" s="25" t="str">
        <f t="shared" si="34"/>
        <v>Tessie</v>
      </c>
      <c r="O739" t="str">
        <f t="shared" si="35"/>
        <v>Zaire,</v>
      </c>
    </row>
    <row r="740" spans="1:15" x14ac:dyDescent="0.25">
      <c r="A740" s="8">
        <v>739</v>
      </c>
      <c r="B740" s="7" t="s">
        <v>2034</v>
      </c>
      <c r="C740" s="7" t="s">
        <v>796</v>
      </c>
      <c r="D740" s="8" t="s">
        <v>807</v>
      </c>
      <c r="E740" s="7" t="s">
        <v>776</v>
      </c>
      <c r="F740" s="7" t="s">
        <v>1197</v>
      </c>
      <c r="G740" s="9">
        <v>28071</v>
      </c>
      <c r="H740" s="9">
        <v>39639</v>
      </c>
      <c r="I740" s="9">
        <v>41206</v>
      </c>
      <c r="J740" s="31">
        <v>77664</v>
      </c>
      <c r="K740" s="8">
        <v>5</v>
      </c>
      <c r="L740" s="28">
        <v>0.15</v>
      </c>
      <c r="M740" s="25" t="str">
        <f t="shared" si="33"/>
        <v>Jaydon</v>
      </c>
      <c r="N740" s="25" t="str">
        <f t="shared" si="34"/>
        <v>Agatha</v>
      </c>
      <c r="O740" t="str">
        <f t="shared" si="35"/>
        <v>Jaydon,</v>
      </c>
    </row>
    <row r="741" spans="1:15" x14ac:dyDescent="0.25">
      <c r="A741" s="8">
        <v>740</v>
      </c>
      <c r="B741" s="7" t="s">
        <v>2035</v>
      </c>
      <c r="C741" s="7" t="s">
        <v>791</v>
      </c>
      <c r="D741" s="8" t="s">
        <v>807</v>
      </c>
      <c r="E741" s="7" t="s">
        <v>776</v>
      </c>
      <c r="F741" s="7" t="s">
        <v>1196</v>
      </c>
      <c r="G741" s="9">
        <v>30079</v>
      </c>
      <c r="H741" s="9">
        <v>40384</v>
      </c>
      <c r="I741" s="9"/>
      <c r="J741" s="31">
        <v>56016</v>
      </c>
      <c r="K741" s="8">
        <v>1</v>
      </c>
      <c r="L741" s="28">
        <v>0</v>
      </c>
      <c r="M741" s="25" t="str">
        <f t="shared" si="33"/>
        <v>Hoste</v>
      </c>
      <c r="N741" s="25" t="str">
        <f t="shared" si="34"/>
        <v>Holly</v>
      </c>
      <c r="O741" t="str">
        <f t="shared" si="35"/>
        <v>Hosteen,</v>
      </c>
    </row>
    <row r="742" spans="1:15" x14ac:dyDescent="0.25">
      <c r="A742" s="8">
        <v>741</v>
      </c>
      <c r="B742" s="7" t="s">
        <v>2036</v>
      </c>
      <c r="C742" s="7" t="s">
        <v>795</v>
      </c>
      <c r="D742" s="8" t="s">
        <v>807</v>
      </c>
      <c r="E742" s="7" t="s">
        <v>776</v>
      </c>
      <c r="F742" s="7" t="s">
        <v>1197</v>
      </c>
      <c r="G742" s="9">
        <v>28758</v>
      </c>
      <c r="H742" s="9">
        <v>40543</v>
      </c>
      <c r="I742" s="9"/>
      <c r="J742" s="31">
        <v>22852.799999999999</v>
      </c>
      <c r="K742" s="8">
        <v>1</v>
      </c>
      <c r="L742" s="28">
        <v>0</v>
      </c>
      <c r="M742" s="25" t="str">
        <f t="shared" si="33"/>
        <v>Korbin,</v>
      </c>
      <c r="N742" s="25" t="str">
        <f t="shared" si="34"/>
        <v>America</v>
      </c>
      <c r="O742" t="str">
        <f t="shared" si="35"/>
        <v>Korbin,</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4"/>
  <dimension ref="A1:BF746"/>
  <sheetViews>
    <sheetView showGridLines="0" tabSelected="1" zoomScale="90" zoomScaleNormal="90" workbookViewId="0"/>
  </sheetViews>
  <sheetFormatPr defaultRowHeight="15" x14ac:dyDescent="0.25"/>
  <cols>
    <col min="1" max="1" width="8.42578125" bestFit="1" customWidth="1"/>
    <col min="2" max="2" width="19.5703125" bestFit="1" customWidth="1"/>
    <col min="3" max="3" width="16.28515625" bestFit="1" customWidth="1"/>
    <col min="4" max="4" width="28.7109375" bestFit="1" customWidth="1"/>
    <col min="5" max="5" width="27.28515625" bestFit="1" customWidth="1"/>
    <col min="6" max="6" width="7.7109375" bestFit="1" customWidth="1"/>
    <col min="7" max="9" width="10.5703125" bestFit="1" customWidth="1"/>
    <col min="10" max="10" width="12.28515625" bestFit="1" customWidth="1"/>
    <col min="11" max="11" width="14.85546875" bestFit="1" customWidth="1"/>
    <col min="12" max="12" width="10" bestFit="1" customWidth="1"/>
    <col min="13" max="13" width="5.85546875" bestFit="1" customWidth="1"/>
    <col min="14" max="14" width="16.7109375" bestFit="1" customWidth="1"/>
    <col min="15" max="17" width="14" customWidth="1"/>
    <col min="19" max="19" width="15.5703125" bestFit="1" customWidth="1"/>
    <col min="21" max="21" width="16.7109375" bestFit="1" customWidth="1"/>
    <col min="38" max="38" width="14.85546875" bestFit="1" customWidth="1"/>
    <col min="39" max="39" width="4.7109375" bestFit="1" customWidth="1"/>
    <col min="46" max="53" width="8" customWidth="1"/>
  </cols>
  <sheetData>
    <row r="1" spans="1:58" x14ac:dyDescent="0.25">
      <c r="A1" s="21" t="s">
        <v>781</v>
      </c>
      <c r="B1" s="20" t="s">
        <v>0</v>
      </c>
      <c r="C1" s="20" t="s">
        <v>1227</v>
      </c>
      <c r="D1" s="21" t="s">
        <v>1</v>
      </c>
      <c r="E1" s="22" t="s">
        <v>797</v>
      </c>
      <c r="F1" s="22" t="s">
        <v>816</v>
      </c>
      <c r="G1" s="22" t="s">
        <v>1198</v>
      </c>
      <c r="H1" s="23" t="s">
        <v>3</v>
      </c>
      <c r="I1" s="23" t="s">
        <v>782</v>
      </c>
      <c r="J1" s="30" t="s">
        <v>1225</v>
      </c>
      <c r="K1" s="30" t="s">
        <v>1266</v>
      </c>
      <c r="L1" s="24" t="s">
        <v>8</v>
      </c>
      <c r="M1" s="27" t="s">
        <v>1234</v>
      </c>
      <c r="N1" s="27" t="s">
        <v>1257</v>
      </c>
      <c r="O1" s="45" t="s">
        <v>1265</v>
      </c>
      <c r="P1" s="45" t="s">
        <v>1267</v>
      </c>
      <c r="Q1" s="28"/>
      <c r="R1" s="85" t="s">
        <v>1264</v>
      </c>
      <c r="S1" s="85"/>
      <c r="U1" s="29" t="s">
        <v>1256</v>
      </c>
      <c r="AC1" s="29" t="s">
        <v>1288</v>
      </c>
      <c r="AD1" s="29"/>
      <c r="AK1" s="29" t="s">
        <v>1289</v>
      </c>
      <c r="AT1" s="29" t="s">
        <v>1292</v>
      </c>
      <c r="BF1" s="29" t="s">
        <v>1293</v>
      </c>
    </row>
    <row r="2" spans="1:58" x14ac:dyDescent="0.25">
      <c r="A2" s="8">
        <v>1</v>
      </c>
      <c r="B2" s="7" t="s">
        <v>1296</v>
      </c>
      <c r="C2" s="7" t="s">
        <v>794</v>
      </c>
      <c r="D2" s="8" t="s">
        <v>799</v>
      </c>
      <c r="E2" s="7" t="s">
        <v>11</v>
      </c>
      <c r="F2" s="7" t="s">
        <v>1197</v>
      </c>
      <c r="G2" s="9">
        <v>27856</v>
      </c>
      <c r="H2" s="9">
        <v>36171</v>
      </c>
      <c r="I2" s="9">
        <v>40618</v>
      </c>
      <c r="J2" s="31">
        <v>65460</v>
      </c>
      <c r="K2" s="31">
        <f>J2*(1+M2)</f>
        <v>65460</v>
      </c>
      <c r="L2" s="8" t="s">
        <v>1233</v>
      </c>
      <c r="M2" s="28">
        <v>0</v>
      </c>
      <c r="N2" s="28" t="str">
        <f t="shared" ref="N2:N65" si="0">VLOOKUP($J2,$R$2:$S$7,2,1)</f>
        <v>60000-80000$</v>
      </c>
      <c r="O2" s="28"/>
      <c r="P2" s="28"/>
      <c r="Q2" s="51"/>
      <c r="R2" s="46">
        <v>0</v>
      </c>
      <c r="S2" s="46" t="s">
        <v>1263</v>
      </c>
      <c r="AT2" s="60">
        <f>AVERAGEIFS($M:$M,$D:$D,"Business Support Group")</f>
        <v>7.6666666666666689E-2</v>
      </c>
    </row>
    <row r="3" spans="1:58" x14ac:dyDescent="0.25">
      <c r="A3" s="8">
        <v>2</v>
      </c>
      <c r="B3" s="7" t="s">
        <v>1297</v>
      </c>
      <c r="C3" s="7" t="s">
        <v>1231</v>
      </c>
      <c r="D3" s="8" t="s">
        <v>799</v>
      </c>
      <c r="E3" s="7" t="s">
        <v>11</v>
      </c>
      <c r="F3" s="7" t="s">
        <v>1196</v>
      </c>
      <c r="G3" s="9">
        <v>25802</v>
      </c>
      <c r="H3" s="9">
        <v>40595</v>
      </c>
      <c r="I3" s="9"/>
      <c r="J3" s="31">
        <v>32154</v>
      </c>
      <c r="K3" s="31">
        <f t="shared" ref="K3:K66" si="1">J3*(1+M3)</f>
        <v>36012.480000000003</v>
      </c>
      <c r="L3" s="8">
        <v>4</v>
      </c>
      <c r="M3" s="28">
        <v>0.12</v>
      </c>
      <c r="N3" s="28" t="str">
        <f t="shared" si="0"/>
        <v>20000-40000$</v>
      </c>
      <c r="O3" s="28"/>
      <c r="P3" s="28"/>
      <c r="Q3" s="51"/>
      <c r="R3" s="46">
        <v>20000</v>
      </c>
      <c r="S3" s="46" t="s">
        <v>1258</v>
      </c>
      <c r="U3" t="s">
        <v>1263</v>
      </c>
      <c r="V3" s="25">
        <f>COUNTIFS($N:$N,U3)</f>
        <v>34</v>
      </c>
      <c r="AC3">
        <v>1</v>
      </c>
      <c r="AD3">
        <f>COUNTIFS($L:$L,AC3)</f>
        <v>84</v>
      </c>
      <c r="AK3" t="s">
        <v>1290</v>
      </c>
      <c r="AL3" s="58">
        <f>SUM(J:J)</f>
        <v>45440528.399999991</v>
      </c>
      <c r="AM3" s="43">
        <f>AL3/$AL$5</f>
        <v>0.75638493400877549</v>
      </c>
      <c r="AT3" s="59" t="s">
        <v>808</v>
      </c>
    </row>
    <row r="4" spans="1:58" x14ac:dyDescent="0.25">
      <c r="A4" s="8">
        <v>3</v>
      </c>
      <c r="B4" s="7" t="s">
        <v>1298</v>
      </c>
      <c r="C4" s="7" t="s">
        <v>792</v>
      </c>
      <c r="D4" s="8" t="s">
        <v>799</v>
      </c>
      <c r="E4" s="7" t="s">
        <v>11</v>
      </c>
      <c r="F4" s="7" t="s">
        <v>1196</v>
      </c>
      <c r="G4" s="9">
        <v>26709</v>
      </c>
      <c r="H4" s="9">
        <v>39147</v>
      </c>
      <c r="I4" s="9">
        <v>39538</v>
      </c>
      <c r="J4" s="31">
        <v>51048</v>
      </c>
      <c r="K4" s="31">
        <f t="shared" si="1"/>
        <v>58705.2</v>
      </c>
      <c r="L4" s="8">
        <v>5</v>
      </c>
      <c r="M4" s="28">
        <v>0.15</v>
      </c>
      <c r="N4" s="28" t="str">
        <f t="shared" si="0"/>
        <v>40000-60000$</v>
      </c>
      <c r="O4" s="28"/>
      <c r="P4" s="28"/>
      <c r="Q4" s="51"/>
      <c r="R4" s="46">
        <v>40000</v>
      </c>
      <c r="S4" s="46" t="s">
        <v>1259</v>
      </c>
      <c r="U4" t="s">
        <v>1258</v>
      </c>
      <c r="V4" s="25">
        <f t="shared" ref="V4:V8" si="2">COUNTIFS($N:$N,U4)</f>
        <v>148</v>
      </c>
      <c r="AC4">
        <v>2</v>
      </c>
      <c r="AD4">
        <f t="shared" ref="AD4:AD7" si="3">COUNTIFS($L:$L,AC4)</f>
        <v>139</v>
      </c>
      <c r="AL4" s="58"/>
      <c r="AM4" s="43"/>
      <c r="AT4" s="43">
        <v>0</v>
      </c>
      <c r="AU4" s="43">
        <v>0</v>
      </c>
      <c r="AV4" s="43">
        <v>0</v>
      </c>
      <c r="AW4" s="43">
        <v>0</v>
      </c>
      <c r="AX4" s="43">
        <v>0</v>
      </c>
      <c r="AY4" s="43">
        <v>0</v>
      </c>
      <c r="AZ4" s="43">
        <v>0</v>
      </c>
      <c r="BA4" s="43">
        <v>0</v>
      </c>
    </row>
    <row r="5" spans="1:58" x14ac:dyDescent="0.25">
      <c r="A5" s="8">
        <v>4</v>
      </c>
      <c r="B5" s="7" t="s">
        <v>1299</v>
      </c>
      <c r="C5" s="7" t="s">
        <v>796</v>
      </c>
      <c r="D5" s="8" t="s">
        <v>799</v>
      </c>
      <c r="E5" s="7" t="s">
        <v>11</v>
      </c>
      <c r="F5" s="7" t="s">
        <v>1196</v>
      </c>
      <c r="G5" s="9">
        <v>27031</v>
      </c>
      <c r="H5" s="9">
        <v>41151</v>
      </c>
      <c r="I5" s="9">
        <v>41164</v>
      </c>
      <c r="J5" s="31">
        <v>42816</v>
      </c>
      <c r="K5" s="31">
        <f t="shared" si="1"/>
        <v>42816</v>
      </c>
      <c r="L5" s="8" t="s">
        <v>1233</v>
      </c>
      <c r="M5" s="28">
        <v>0</v>
      </c>
      <c r="N5" s="28" t="str">
        <f t="shared" si="0"/>
        <v>40000-60000$</v>
      </c>
      <c r="O5" s="28"/>
      <c r="P5" s="28"/>
      <c r="Q5" s="51"/>
      <c r="R5" s="46">
        <v>60000</v>
      </c>
      <c r="S5" s="46" t="s">
        <v>1260</v>
      </c>
      <c r="U5" t="s">
        <v>1259</v>
      </c>
      <c r="V5" s="25">
        <f t="shared" si="2"/>
        <v>205</v>
      </c>
      <c r="AC5">
        <v>3</v>
      </c>
      <c r="AD5">
        <f t="shared" si="3"/>
        <v>212</v>
      </c>
      <c r="AK5" t="s">
        <v>1291</v>
      </c>
      <c r="AL5" s="58">
        <v>60075930.068000004</v>
      </c>
      <c r="AM5" s="18">
        <f>1-(AM3)</f>
        <v>0.24361506599122451</v>
      </c>
      <c r="AT5" s="43">
        <v>0</v>
      </c>
      <c r="AU5" s="43">
        <v>0</v>
      </c>
      <c r="AV5" s="43">
        <v>0</v>
      </c>
      <c r="AW5" s="43">
        <v>0</v>
      </c>
      <c r="AX5" s="43">
        <v>0</v>
      </c>
      <c r="AY5" s="43">
        <v>0</v>
      </c>
      <c r="AZ5" s="43">
        <v>0</v>
      </c>
      <c r="BA5" s="43">
        <v>0</v>
      </c>
    </row>
    <row r="6" spans="1:58" x14ac:dyDescent="0.25">
      <c r="A6" s="8">
        <v>5</v>
      </c>
      <c r="B6" s="7" t="s">
        <v>1300</v>
      </c>
      <c r="C6" s="7" t="s">
        <v>795</v>
      </c>
      <c r="D6" s="8" t="s">
        <v>799</v>
      </c>
      <c r="E6" s="7" t="s">
        <v>11</v>
      </c>
      <c r="F6" s="7" t="s">
        <v>1196</v>
      </c>
      <c r="G6" s="9">
        <v>27996</v>
      </c>
      <c r="H6" s="9">
        <v>39447</v>
      </c>
      <c r="I6" s="9"/>
      <c r="J6" s="31">
        <v>87396</v>
      </c>
      <c r="K6" s="31">
        <f t="shared" si="1"/>
        <v>97883.520000000004</v>
      </c>
      <c r="L6" s="8">
        <v>4</v>
      </c>
      <c r="M6" s="28">
        <v>0.12</v>
      </c>
      <c r="N6" s="28" t="str">
        <f t="shared" si="0"/>
        <v>80000-100000$</v>
      </c>
      <c r="O6" s="28"/>
      <c r="P6" s="28"/>
      <c r="Q6" s="51"/>
      <c r="R6" s="46">
        <v>80000</v>
      </c>
      <c r="S6" s="46" t="s">
        <v>1261</v>
      </c>
      <c r="U6" t="s">
        <v>1260</v>
      </c>
      <c r="V6" s="25">
        <f t="shared" si="2"/>
        <v>149</v>
      </c>
      <c r="AC6">
        <v>4</v>
      </c>
      <c r="AD6">
        <f t="shared" si="3"/>
        <v>131</v>
      </c>
      <c r="AT6" s="43">
        <v>0.04</v>
      </c>
      <c r="AU6" s="43">
        <v>0.04</v>
      </c>
      <c r="AV6" s="43">
        <v>0.04</v>
      </c>
      <c r="AW6" s="43">
        <v>0.04</v>
      </c>
      <c r="AX6" s="43">
        <v>0.04</v>
      </c>
      <c r="AY6" s="43">
        <v>0.04</v>
      </c>
      <c r="AZ6" s="43">
        <v>0.04</v>
      </c>
      <c r="BA6" s="43">
        <v>0</v>
      </c>
    </row>
    <row r="7" spans="1:58" x14ac:dyDescent="0.25">
      <c r="A7" s="8">
        <v>6</v>
      </c>
      <c r="B7" s="7" t="s">
        <v>1301</v>
      </c>
      <c r="C7" s="7" t="s">
        <v>796</v>
      </c>
      <c r="D7" s="8" t="s">
        <v>159</v>
      </c>
      <c r="E7" s="7" t="s">
        <v>23</v>
      </c>
      <c r="F7" s="7" t="s">
        <v>1196</v>
      </c>
      <c r="G7" s="9">
        <v>28340</v>
      </c>
      <c r="H7" s="9">
        <v>38751</v>
      </c>
      <c r="I7" s="9">
        <v>40218</v>
      </c>
      <c r="J7" s="31">
        <v>72996</v>
      </c>
      <c r="K7" s="31">
        <f t="shared" si="1"/>
        <v>75915.839999999997</v>
      </c>
      <c r="L7" s="8">
        <v>2</v>
      </c>
      <c r="M7" s="28">
        <v>0.04</v>
      </c>
      <c r="N7" s="28" t="str">
        <f t="shared" si="0"/>
        <v>60000-80000$</v>
      </c>
      <c r="O7" s="28"/>
      <c r="P7" s="28"/>
      <c r="Q7" s="51"/>
      <c r="R7" s="46">
        <v>100000</v>
      </c>
      <c r="S7" s="28" t="s">
        <v>1262</v>
      </c>
      <c r="U7" t="s">
        <v>1261</v>
      </c>
      <c r="V7" s="25">
        <f t="shared" si="2"/>
        <v>160</v>
      </c>
      <c r="AC7">
        <v>5</v>
      </c>
      <c r="AD7">
        <f t="shared" si="3"/>
        <v>92</v>
      </c>
      <c r="AT7" s="43">
        <v>0.08</v>
      </c>
      <c r="AU7" s="43">
        <v>0.08</v>
      </c>
      <c r="AV7" s="43">
        <v>0.08</v>
      </c>
      <c r="AW7" s="43">
        <v>0.08</v>
      </c>
      <c r="AX7" s="43">
        <v>0.04</v>
      </c>
      <c r="AY7" s="43">
        <v>0.04</v>
      </c>
      <c r="AZ7" s="43">
        <v>0.04</v>
      </c>
      <c r="BA7" s="43">
        <v>0.04</v>
      </c>
    </row>
    <row r="8" spans="1:58" x14ac:dyDescent="0.25">
      <c r="A8" s="8">
        <v>7</v>
      </c>
      <c r="B8" s="7" t="s">
        <v>1302</v>
      </c>
      <c r="C8" s="7" t="s">
        <v>796</v>
      </c>
      <c r="D8" s="8" t="s">
        <v>159</v>
      </c>
      <c r="E8" s="7" t="s">
        <v>23</v>
      </c>
      <c r="F8" s="7" t="s">
        <v>1196</v>
      </c>
      <c r="G8" s="9">
        <v>27155</v>
      </c>
      <c r="H8" s="9">
        <v>38715</v>
      </c>
      <c r="I8" s="9">
        <v>38715</v>
      </c>
      <c r="J8" s="31">
        <v>18288</v>
      </c>
      <c r="K8" s="31">
        <f t="shared" si="1"/>
        <v>18288</v>
      </c>
      <c r="L8" s="8">
        <v>1</v>
      </c>
      <c r="M8" s="28">
        <v>0</v>
      </c>
      <c r="N8" s="28" t="str">
        <f t="shared" si="0"/>
        <v>0-20000$</v>
      </c>
      <c r="O8" s="28"/>
      <c r="P8" s="28"/>
      <c r="Q8" s="51"/>
      <c r="R8" s="28"/>
      <c r="S8" s="28"/>
      <c r="U8" t="s">
        <v>1262</v>
      </c>
      <c r="V8" s="25">
        <f t="shared" si="2"/>
        <v>45</v>
      </c>
      <c r="AT8" s="43">
        <v>0.12</v>
      </c>
      <c r="AU8" s="43">
        <v>0.12</v>
      </c>
      <c r="AV8" s="43">
        <v>0.12</v>
      </c>
      <c r="AW8" s="43">
        <v>0.12</v>
      </c>
      <c r="AX8" s="43">
        <v>0.08</v>
      </c>
      <c r="AY8" s="43">
        <v>0.08</v>
      </c>
      <c r="AZ8" s="43">
        <v>0.08</v>
      </c>
      <c r="BA8" s="43">
        <v>0.08</v>
      </c>
    </row>
    <row r="9" spans="1:58" x14ac:dyDescent="0.25">
      <c r="A9" s="8">
        <v>8</v>
      </c>
      <c r="B9" s="7" t="s">
        <v>1303</v>
      </c>
      <c r="C9" s="7" t="s">
        <v>794</v>
      </c>
      <c r="D9" s="8" t="s">
        <v>159</v>
      </c>
      <c r="E9" s="7" t="s">
        <v>23</v>
      </c>
      <c r="F9" s="7" t="s">
        <v>1196</v>
      </c>
      <c r="G9" s="9">
        <v>28848</v>
      </c>
      <c r="H9" s="9">
        <v>39189</v>
      </c>
      <c r="I9" s="9">
        <v>41038</v>
      </c>
      <c r="J9" s="31">
        <v>79896</v>
      </c>
      <c r="K9" s="31">
        <f t="shared" si="1"/>
        <v>91880.4</v>
      </c>
      <c r="L9" s="8">
        <v>3</v>
      </c>
      <c r="M9" s="28">
        <v>0.15</v>
      </c>
      <c r="N9" s="28" t="str">
        <f t="shared" si="0"/>
        <v>60000-80000$</v>
      </c>
      <c r="O9" s="28"/>
      <c r="P9" s="28"/>
      <c r="Q9" s="51"/>
      <c r="R9" s="28"/>
      <c r="S9" s="28"/>
      <c r="AT9" s="43">
        <v>0.12</v>
      </c>
      <c r="AU9" s="43">
        <v>0.12</v>
      </c>
      <c r="AV9" s="43">
        <v>0.12</v>
      </c>
      <c r="AW9" s="43">
        <v>0.12</v>
      </c>
      <c r="AX9" s="43">
        <v>0.12</v>
      </c>
      <c r="AY9" s="43">
        <v>0.12</v>
      </c>
      <c r="AZ9" s="43">
        <v>0.12</v>
      </c>
      <c r="BA9" s="43">
        <v>0.12</v>
      </c>
    </row>
    <row r="10" spans="1:58" x14ac:dyDescent="0.25">
      <c r="A10" s="8">
        <v>9</v>
      </c>
      <c r="B10" s="7" t="s">
        <v>1304</v>
      </c>
      <c r="C10" s="7" t="s">
        <v>796</v>
      </c>
      <c r="D10" s="8" t="s">
        <v>159</v>
      </c>
      <c r="E10" s="7" t="s">
        <v>23</v>
      </c>
      <c r="F10" s="7" t="s">
        <v>1196</v>
      </c>
      <c r="G10" s="9">
        <v>29559</v>
      </c>
      <c r="H10" s="9">
        <v>36260</v>
      </c>
      <c r="I10" s="9">
        <v>37192</v>
      </c>
      <c r="J10" s="31">
        <v>90180</v>
      </c>
      <c r="K10" s="31">
        <f t="shared" si="1"/>
        <v>90180</v>
      </c>
      <c r="L10" s="8">
        <v>1</v>
      </c>
      <c r="M10" s="28">
        <v>0</v>
      </c>
      <c r="N10" s="28" t="str">
        <f t="shared" si="0"/>
        <v>80000-100000$</v>
      </c>
      <c r="O10" s="28"/>
      <c r="P10" s="28"/>
      <c r="Q10" s="51"/>
      <c r="R10" s="28"/>
      <c r="S10" s="28"/>
      <c r="AT10" s="43">
        <v>0.15</v>
      </c>
      <c r="AU10" s="43">
        <v>0.15</v>
      </c>
      <c r="AV10" s="43">
        <v>0.15</v>
      </c>
      <c r="AW10" s="43">
        <v>0.15</v>
      </c>
      <c r="AX10" s="43">
        <v>0.15</v>
      </c>
      <c r="AY10" s="43">
        <v>0.12</v>
      </c>
      <c r="AZ10" s="43">
        <v>0.12</v>
      </c>
      <c r="BA10" s="43">
        <v>0.12</v>
      </c>
    </row>
    <row r="11" spans="1:58" x14ac:dyDescent="0.25">
      <c r="A11" s="8">
        <v>10</v>
      </c>
      <c r="B11" s="7" t="s">
        <v>1305</v>
      </c>
      <c r="C11" s="7" t="s">
        <v>796</v>
      </c>
      <c r="D11" s="8" t="s">
        <v>159</v>
      </c>
      <c r="E11" s="7" t="s">
        <v>23</v>
      </c>
      <c r="F11" s="7" t="s">
        <v>1196</v>
      </c>
      <c r="G11" s="9">
        <v>25110</v>
      </c>
      <c r="H11" s="9">
        <v>37404</v>
      </c>
      <c r="I11" s="9">
        <v>41070</v>
      </c>
      <c r="J11" s="31">
        <v>36936</v>
      </c>
      <c r="K11" s="31">
        <f t="shared" si="1"/>
        <v>41368.320000000007</v>
      </c>
      <c r="L11" s="8">
        <v>3</v>
      </c>
      <c r="M11" s="28">
        <v>0.12</v>
      </c>
      <c r="N11" s="28" t="str">
        <f t="shared" si="0"/>
        <v>20000-40000$</v>
      </c>
      <c r="O11" s="28"/>
      <c r="P11" s="28"/>
      <c r="Q11" s="51"/>
      <c r="R11" s="28"/>
      <c r="S11" s="28"/>
      <c r="AT11" s="43">
        <v>0.15</v>
      </c>
      <c r="AU11" s="43">
        <v>0.15</v>
      </c>
      <c r="AV11" s="43">
        <v>0.15</v>
      </c>
      <c r="AW11" s="43">
        <v>0.15</v>
      </c>
      <c r="AX11" s="43">
        <v>0.15</v>
      </c>
      <c r="AY11" s="43">
        <v>0.15</v>
      </c>
      <c r="AZ11" s="43">
        <v>0.15</v>
      </c>
      <c r="BA11" s="43">
        <v>0.15</v>
      </c>
    </row>
    <row r="12" spans="1:58" x14ac:dyDescent="0.25">
      <c r="A12" s="8">
        <v>11</v>
      </c>
      <c r="B12" s="7" t="s">
        <v>1306</v>
      </c>
      <c r="C12" s="7" t="s">
        <v>796</v>
      </c>
      <c r="D12" s="8" t="s">
        <v>159</v>
      </c>
      <c r="E12" s="7" t="s">
        <v>23</v>
      </c>
      <c r="F12" s="7" t="s">
        <v>1196</v>
      </c>
      <c r="G12" s="9">
        <v>25850</v>
      </c>
      <c r="H12" s="9">
        <v>37782</v>
      </c>
      <c r="I12" s="9">
        <v>38726</v>
      </c>
      <c r="J12" s="31">
        <v>21282</v>
      </c>
      <c r="K12" s="31">
        <f t="shared" si="1"/>
        <v>22984.560000000001</v>
      </c>
      <c r="L12" s="8">
        <v>3</v>
      </c>
      <c r="M12" s="28">
        <v>0.08</v>
      </c>
      <c r="N12" s="28" t="str">
        <f t="shared" si="0"/>
        <v>20000-40000$</v>
      </c>
      <c r="O12" s="28"/>
      <c r="P12" s="28"/>
      <c r="Q12" s="51"/>
      <c r="R12" s="28"/>
      <c r="S12" s="28"/>
      <c r="AU12" s="28"/>
    </row>
    <row r="13" spans="1:58" x14ac:dyDescent="0.25">
      <c r="A13" s="8">
        <v>12</v>
      </c>
      <c r="B13" s="7" t="s">
        <v>1307</v>
      </c>
      <c r="C13" s="7" t="s">
        <v>796</v>
      </c>
      <c r="D13" s="8" t="s">
        <v>159</v>
      </c>
      <c r="E13" s="7" t="s">
        <v>23</v>
      </c>
      <c r="F13" s="7" t="s">
        <v>1196</v>
      </c>
      <c r="G13" s="9">
        <v>23552</v>
      </c>
      <c r="H13" s="9">
        <v>38142</v>
      </c>
      <c r="I13" s="9">
        <v>38142</v>
      </c>
      <c r="J13" s="31">
        <v>59220</v>
      </c>
      <c r="K13" s="31">
        <f t="shared" si="1"/>
        <v>66326.400000000009</v>
      </c>
      <c r="L13" s="8">
        <v>3</v>
      </c>
      <c r="M13" s="28">
        <v>0.12</v>
      </c>
      <c r="N13" s="28" t="str">
        <f t="shared" si="0"/>
        <v>40000-60000$</v>
      </c>
      <c r="O13" s="28"/>
      <c r="P13" s="28"/>
      <c r="Q13" s="51"/>
      <c r="R13" s="28"/>
      <c r="S13" s="28"/>
      <c r="AU13" s="28"/>
    </row>
    <row r="14" spans="1:58" x14ac:dyDescent="0.25">
      <c r="A14" s="8">
        <v>13</v>
      </c>
      <c r="B14" s="7" t="s">
        <v>1308</v>
      </c>
      <c r="C14" s="7" t="s">
        <v>796</v>
      </c>
      <c r="D14" s="8" t="s">
        <v>159</v>
      </c>
      <c r="E14" s="7" t="s">
        <v>23</v>
      </c>
      <c r="F14" s="7" t="s">
        <v>1196</v>
      </c>
      <c r="G14" s="9">
        <v>32621</v>
      </c>
      <c r="H14" s="9">
        <v>40779</v>
      </c>
      <c r="I14" s="9"/>
      <c r="J14" s="31">
        <v>36534</v>
      </c>
      <c r="K14" s="31">
        <f t="shared" si="1"/>
        <v>36534</v>
      </c>
      <c r="L14" s="8">
        <v>1</v>
      </c>
      <c r="M14" s="28">
        <v>0</v>
      </c>
      <c r="N14" s="28" t="str">
        <f t="shared" si="0"/>
        <v>20000-40000$</v>
      </c>
      <c r="O14" s="28"/>
      <c r="P14" s="28"/>
      <c r="Q14" s="51"/>
      <c r="R14" s="28"/>
      <c r="S14" s="28"/>
      <c r="AU14" s="28"/>
    </row>
    <row r="15" spans="1:58" x14ac:dyDescent="0.25">
      <c r="A15" s="8">
        <v>14</v>
      </c>
      <c r="B15" s="7" t="s">
        <v>1309</v>
      </c>
      <c r="C15" s="7" t="s">
        <v>794</v>
      </c>
      <c r="D15" s="8" t="s">
        <v>159</v>
      </c>
      <c r="E15" s="7" t="s">
        <v>23</v>
      </c>
      <c r="F15" s="7" t="s">
        <v>1197</v>
      </c>
      <c r="G15" s="9">
        <v>31025</v>
      </c>
      <c r="H15" s="9">
        <v>41136</v>
      </c>
      <c r="I15" s="9">
        <v>41254</v>
      </c>
      <c r="J15" s="31">
        <v>95712</v>
      </c>
      <c r="K15" s="31">
        <f t="shared" si="1"/>
        <v>110068.79999999999</v>
      </c>
      <c r="L15" s="8">
        <v>3</v>
      </c>
      <c r="M15" s="28">
        <v>0.15</v>
      </c>
      <c r="N15" s="28" t="str">
        <f t="shared" si="0"/>
        <v>80000-100000$</v>
      </c>
      <c r="O15" s="28"/>
      <c r="P15" s="28"/>
      <c r="Q15" s="51"/>
      <c r="R15" s="28"/>
      <c r="S15" s="28"/>
      <c r="AT15" s="25"/>
      <c r="AU15" s="28"/>
    </row>
    <row r="16" spans="1:58" x14ac:dyDescent="0.25">
      <c r="A16" s="8">
        <v>15</v>
      </c>
      <c r="B16" s="7" t="s">
        <v>1310</v>
      </c>
      <c r="C16" s="7" t="s">
        <v>796</v>
      </c>
      <c r="D16" s="8" t="s">
        <v>159</v>
      </c>
      <c r="E16" s="7" t="s">
        <v>23</v>
      </c>
      <c r="F16" s="7" t="s">
        <v>1196</v>
      </c>
      <c r="G16" s="9">
        <v>26335</v>
      </c>
      <c r="H16" s="9">
        <v>36764</v>
      </c>
      <c r="I16" s="9">
        <v>38369</v>
      </c>
      <c r="J16" s="31">
        <v>89808</v>
      </c>
      <c r="K16" s="31">
        <f t="shared" si="1"/>
        <v>100584.96000000001</v>
      </c>
      <c r="L16" s="8">
        <v>3</v>
      </c>
      <c r="M16" s="28">
        <v>0.12</v>
      </c>
      <c r="N16" s="28" t="str">
        <f t="shared" si="0"/>
        <v>80000-100000$</v>
      </c>
      <c r="O16" s="28"/>
      <c r="P16" s="28"/>
      <c r="Q16" s="51"/>
      <c r="R16" s="28"/>
      <c r="S16" s="28"/>
      <c r="AU16" s="28"/>
    </row>
    <row r="17" spans="1:47" x14ac:dyDescent="0.25">
      <c r="A17" s="8">
        <v>16</v>
      </c>
      <c r="B17" s="7" t="s">
        <v>1311</v>
      </c>
      <c r="C17" s="7" t="s">
        <v>796</v>
      </c>
      <c r="D17" s="8" t="s">
        <v>159</v>
      </c>
      <c r="E17" s="7" t="s">
        <v>23</v>
      </c>
      <c r="F17" s="7" t="s">
        <v>1196</v>
      </c>
      <c r="G17" s="9">
        <v>28649</v>
      </c>
      <c r="H17" s="9">
        <v>40787</v>
      </c>
      <c r="I17" s="9">
        <v>41020</v>
      </c>
      <c r="J17" s="31">
        <v>34884</v>
      </c>
      <c r="K17" s="31">
        <f t="shared" si="1"/>
        <v>37674.720000000001</v>
      </c>
      <c r="L17" s="8">
        <v>3</v>
      </c>
      <c r="M17" s="28">
        <v>0.08</v>
      </c>
      <c r="N17" s="28" t="str">
        <f t="shared" si="0"/>
        <v>20000-40000$</v>
      </c>
      <c r="O17" s="28"/>
      <c r="P17" s="28"/>
      <c r="Q17" s="51"/>
      <c r="R17" s="28"/>
      <c r="S17" s="28"/>
      <c r="AU17" s="28"/>
    </row>
    <row r="18" spans="1:47" x14ac:dyDescent="0.25">
      <c r="A18" s="8">
        <v>17</v>
      </c>
      <c r="B18" s="7" t="s">
        <v>1312</v>
      </c>
      <c r="C18" s="7" t="s">
        <v>796</v>
      </c>
      <c r="D18" s="8" t="s">
        <v>159</v>
      </c>
      <c r="E18" s="7" t="s">
        <v>23</v>
      </c>
      <c r="F18" s="7" t="s">
        <v>1196</v>
      </c>
      <c r="G18" s="9">
        <v>29476</v>
      </c>
      <c r="H18" s="9">
        <v>36777</v>
      </c>
      <c r="I18" s="9">
        <v>38870</v>
      </c>
      <c r="J18" s="31">
        <v>92028</v>
      </c>
      <c r="K18" s="31">
        <f t="shared" si="1"/>
        <v>99390.24</v>
      </c>
      <c r="L18" s="8">
        <v>3</v>
      </c>
      <c r="M18" s="28">
        <v>0.08</v>
      </c>
      <c r="N18" s="28" t="str">
        <f t="shared" si="0"/>
        <v>80000-100000$</v>
      </c>
      <c r="O18" s="28"/>
      <c r="P18" s="28"/>
      <c r="Q18" s="51"/>
      <c r="R18" s="28"/>
      <c r="S18" s="28"/>
      <c r="AU18" s="28"/>
    </row>
    <row r="19" spans="1:47" x14ac:dyDescent="0.25">
      <c r="A19" s="8">
        <v>18</v>
      </c>
      <c r="B19" s="7" t="s">
        <v>1313</v>
      </c>
      <c r="C19" s="7" t="s">
        <v>794</v>
      </c>
      <c r="D19" s="8" t="s">
        <v>159</v>
      </c>
      <c r="E19" s="7" t="s">
        <v>23</v>
      </c>
      <c r="F19" s="7" t="s">
        <v>1197</v>
      </c>
      <c r="G19" s="9">
        <v>27946</v>
      </c>
      <c r="H19" s="9">
        <v>39704</v>
      </c>
      <c r="I19" s="9">
        <v>40948</v>
      </c>
      <c r="J19" s="31">
        <v>69948</v>
      </c>
      <c r="K19" s="31">
        <f t="shared" si="1"/>
        <v>80440.2</v>
      </c>
      <c r="L19" s="8">
        <v>3</v>
      </c>
      <c r="M19" s="28">
        <v>0.15</v>
      </c>
      <c r="N19" s="28" t="str">
        <f t="shared" si="0"/>
        <v>60000-80000$</v>
      </c>
      <c r="O19" s="28"/>
      <c r="P19" s="28"/>
      <c r="Q19" s="51"/>
      <c r="R19" s="28"/>
      <c r="S19" s="28"/>
      <c r="AU19" s="28"/>
    </row>
    <row r="20" spans="1:47" x14ac:dyDescent="0.25">
      <c r="A20" s="8">
        <v>19</v>
      </c>
      <c r="B20" s="7" t="s">
        <v>1314</v>
      </c>
      <c r="C20" s="7" t="s">
        <v>796</v>
      </c>
      <c r="D20" s="8" t="s">
        <v>159</v>
      </c>
      <c r="E20" s="7" t="s">
        <v>23</v>
      </c>
      <c r="F20" s="7" t="s">
        <v>1197</v>
      </c>
      <c r="G20" s="9">
        <v>31393</v>
      </c>
      <c r="H20" s="9">
        <v>39029</v>
      </c>
      <c r="I20" s="9">
        <v>41121</v>
      </c>
      <c r="J20" s="31">
        <v>102360</v>
      </c>
      <c r="K20" s="31">
        <f t="shared" si="1"/>
        <v>106454.40000000001</v>
      </c>
      <c r="L20" s="8">
        <v>2</v>
      </c>
      <c r="M20" s="28">
        <v>0.04</v>
      </c>
      <c r="N20" s="28" t="str">
        <f t="shared" si="0"/>
        <v>100000$ &amp; Above</v>
      </c>
      <c r="O20" s="28"/>
      <c r="P20" s="28"/>
      <c r="Q20" s="51"/>
      <c r="R20" s="28"/>
      <c r="S20" s="28"/>
      <c r="AU20" s="28"/>
    </row>
    <row r="21" spans="1:47" x14ac:dyDescent="0.25">
      <c r="A21" s="8">
        <v>20</v>
      </c>
      <c r="B21" s="7" t="s">
        <v>1315</v>
      </c>
      <c r="C21" s="7" t="s">
        <v>796</v>
      </c>
      <c r="D21" s="8" t="s">
        <v>159</v>
      </c>
      <c r="E21" s="7" t="s">
        <v>23</v>
      </c>
      <c r="F21" s="7" t="s">
        <v>1196</v>
      </c>
      <c r="G21" s="9">
        <v>28050</v>
      </c>
      <c r="H21" s="9">
        <v>40126</v>
      </c>
      <c r="I21" s="9"/>
      <c r="J21" s="31">
        <v>12763.2</v>
      </c>
      <c r="K21" s="31">
        <f t="shared" si="1"/>
        <v>14294.784000000001</v>
      </c>
      <c r="L21" s="8">
        <v>3</v>
      </c>
      <c r="M21" s="28">
        <v>0.12</v>
      </c>
      <c r="N21" s="28" t="str">
        <f t="shared" si="0"/>
        <v>0-20000$</v>
      </c>
      <c r="O21" s="28"/>
      <c r="P21" s="28"/>
      <c r="Q21" s="51"/>
      <c r="R21" s="28"/>
      <c r="S21" s="28"/>
      <c r="AU21" s="28"/>
    </row>
    <row r="22" spans="1:47" x14ac:dyDescent="0.25">
      <c r="A22" s="8">
        <v>21</v>
      </c>
      <c r="B22" s="7" t="s">
        <v>1316</v>
      </c>
      <c r="C22" s="7" t="s">
        <v>794</v>
      </c>
      <c r="D22" s="8" t="s">
        <v>159</v>
      </c>
      <c r="E22" s="7" t="s">
        <v>23</v>
      </c>
      <c r="F22" s="7" t="s">
        <v>1197</v>
      </c>
      <c r="G22" s="9">
        <v>26043</v>
      </c>
      <c r="H22" s="9">
        <v>36143</v>
      </c>
      <c r="I22" s="9">
        <v>41014</v>
      </c>
      <c r="J22" s="31">
        <v>86508</v>
      </c>
      <c r="K22" s="31">
        <f t="shared" si="1"/>
        <v>99484.2</v>
      </c>
      <c r="L22" s="8">
        <v>3</v>
      </c>
      <c r="M22" s="28">
        <v>0.15</v>
      </c>
      <c r="N22" s="28" t="str">
        <f t="shared" si="0"/>
        <v>80000-100000$</v>
      </c>
      <c r="O22" s="28"/>
      <c r="P22" s="28"/>
      <c r="Q22" s="51"/>
      <c r="R22" s="28"/>
      <c r="S22" s="28"/>
      <c r="AU22" s="28"/>
    </row>
    <row r="23" spans="1:47" x14ac:dyDescent="0.25">
      <c r="A23" s="8">
        <v>22</v>
      </c>
      <c r="B23" s="7" t="s">
        <v>1317</v>
      </c>
      <c r="C23" s="7" t="s">
        <v>796</v>
      </c>
      <c r="D23" s="8" t="s">
        <v>159</v>
      </c>
      <c r="E23" s="7" t="s">
        <v>23</v>
      </c>
      <c r="F23" s="7" t="s">
        <v>1196</v>
      </c>
      <c r="G23" s="9">
        <v>29188</v>
      </c>
      <c r="H23" s="9">
        <v>39069</v>
      </c>
      <c r="I23" s="9">
        <v>39448</v>
      </c>
      <c r="J23" s="31">
        <v>45204</v>
      </c>
      <c r="K23" s="31">
        <f t="shared" si="1"/>
        <v>48820.32</v>
      </c>
      <c r="L23" s="8">
        <v>3</v>
      </c>
      <c r="M23" s="28">
        <v>0.08</v>
      </c>
      <c r="N23" s="28" t="str">
        <f t="shared" si="0"/>
        <v>40000-60000$</v>
      </c>
      <c r="O23" s="28"/>
      <c r="P23" s="28"/>
      <c r="Q23" s="51"/>
      <c r="R23" s="28"/>
      <c r="S23" s="28"/>
      <c r="AU23" s="28"/>
    </row>
    <row r="24" spans="1:47" x14ac:dyDescent="0.25">
      <c r="A24" s="8">
        <v>23</v>
      </c>
      <c r="B24" s="7" t="s">
        <v>1318</v>
      </c>
      <c r="C24" s="7" t="s">
        <v>795</v>
      </c>
      <c r="D24" s="8" t="s">
        <v>800</v>
      </c>
      <c r="E24" s="7" t="s">
        <v>45</v>
      </c>
      <c r="F24" s="7" t="s">
        <v>1197</v>
      </c>
      <c r="G24" s="9">
        <v>30780</v>
      </c>
      <c r="H24" s="9">
        <v>38746</v>
      </c>
      <c r="I24" s="9">
        <v>40674</v>
      </c>
      <c r="J24" s="31">
        <v>59232</v>
      </c>
      <c r="K24" s="31">
        <f t="shared" si="1"/>
        <v>61601.279999999999</v>
      </c>
      <c r="L24" s="8">
        <v>2</v>
      </c>
      <c r="M24" s="28">
        <v>0.04</v>
      </c>
      <c r="N24" s="28" t="str">
        <f t="shared" si="0"/>
        <v>40000-60000$</v>
      </c>
      <c r="O24" s="28"/>
      <c r="P24" s="28"/>
      <c r="Q24" s="51"/>
      <c r="R24" s="28"/>
      <c r="S24" s="28"/>
      <c r="AU24" s="28"/>
    </row>
    <row r="25" spans="1:47" x14ac:dyDescent="0.25">
      <c r="A25" s="8">
        <v>24</v>
      </c>
      <c r="B25" s="7" t="s">
        <v>1319</v>
      </c>
      <c r="C25" s="7" t="s">
        <v>794</v>
      </c>
      <c r="D25" s="8" t="s">
        <v>800</v>
      </c>
      <c r="E25" s="7" t="s">
        <v>45</v>
      </c>
      <c r="F25" s="7" t="s">
        <v>1196</v>
      </c>
      <c r="G25" s="9">
        <v>27839</v>
      </c>
      <c r="H25" s="9">
        <v>36893</v>
      </c>
      <c r="I25" s="9">
        <v>40422</v>
      </c>
      <c r="J25" s="31">
        <v>40368</v>
      </c>
      <c r="K25" s="31">
        <f t="shared" si="1"/>
        <v>43597.440000000002</v>
      </c>
      <c r="L25" s="8">
        <v>3</v>
      </c>
      <c r="M25" s="28">
        <v>0.08</v>
      </c>
      <c r="N25" s="28" t="str">
        <f t="shared" si="0"/>
        <v>40000-60000$</v>
      </c>
      <c r="O25" s="28"/>
      <c r="P25" s="28"/>
      <c r="Q25" s="51"/>
      <c r="R25" s="28"/>
      <c r="S25" s="28"/>
      <c r="AU25" s="28"/>
    </row>
    <row r="26" spans="1:47" x14ac:dyDescent="0.25">
      <c r="A26" s="8">
        <v>25</v>
      </c>
      <c r="B26" s="7" t="s">
        <v>1320</v>
      </c>
      <c r="C26" s="7" t="s">
        <v>1228</v>
      </c>
      <c r="D26" s="8" t="s">
        <v>800</v>
      </c>
      <c r="E26" s="7" t="s">
        <v>45</v>
      </c>
      <c r="F26" s="7" t="s">
        <v>1196</v>
      </c>
      <c r="G26" s="9">
        <v>28387</v>
      </c>
      <c r="H26" s="9">
        <v>36214</v>
      </c>
      <c r="I26" s="9">
        <v>40442</v>
      </c>
      <c r="J26" s="31">
        <v>57420</v>
      </c>
      <c r="K26" s="31">
        <f t="shared" si="1"/>
        <v>57420</v>
      </c>
      <c r="L26" s="8" t="s">
        <v>1233</v>
      </c>
      <c r="M26" s="28">
        <v>0</v>
      </c>
      <c r="N26" s="28" t="str">
        <f t="shared" si="0"/>
        <v>40000-60000$</v>
      </c>
      <c r="O26" s="28"/>
      <c r="P26" s="28"/>
      <c r="Q26" s="51"/>
      <c r="R26" s="28"/>
      <c r="S26" s="28"/>
      <c r="AU26" s="28"/>
    </row>
    <row r="27" spans="1:47" x14ac:dyDescent="0.25">
      <c r="A27" s="8">
        <v>26</v>
      </c>
      <c r="B27" s="7" t="s">
        <v>1321</v>
      </c>
      <c r="C27" s="7" t="s">
        <v>792</v>
      </c>
      <c r="D27" s="8" t="s">
        <v>800</v>
      </c>
      <c r="E27" s="7" t="s">
        <v>45</v>
      </c>
      <c r="F27" s="7" t="s">
        <v>1196</v>
      </c>
      <c r="G27" s="9">
        <v>27531</v>
      </c>
      <c r="H27" s="9">
        <v>38051</v>
      </c>
      <c r="I27" s="9">
        <v>38101</v>
      </c>
      <c r="J27" s="31">
        <v>36420</v>
      </c>
      <c r="K27" s="31">
        <f t="shared" si="1"/>
        <v>36420</v>
      </c>
      <c r="L27" s="8" t="s">
        <v>1233</v>
      </c>
      <c r="M27" s="28">
        <v>0</v>
      </c>
      <c r="N27" s="28" t="str">
        <f t="shared" si="0"/>
        <v>20000-40000$</v>
      </c>
      <c r="O27" s="28"/>
      <c r="P27" s="28"/>
      <c r="Q27" s="51"/>
      <c r="R27" s="28"/>
      <c r="S27" s="28"/>
      <c r="AU27" s="28"/>
    </row>
    <row r="28" spans="1:47" x14ac:dyDescent="0.25">
      <c r="A28" s="8">
        <v>27</v>
      </c>
      <c r="B28" s="7" t="s">
        <v>1322</v>
      </c>
      <c r="C28" s="7" t="s">
        <v>1228</v>
      </c>
      <c r="D28" s="8" t="s">
        <v>800</v>
      </c>
      <c r="E28" s="7" t="s">
        <v>45</v>
      </c>
      <c r="F28" s="7" t="s">
        <v>1197</v>
      </c>
      <c r="G28" s="9">
        <v>29115</v>
      </c>
      <c r="H28" s="9">
        <v>36619</v>
      </c>
      <c r="I28" s="9">
        <v>41171</v>
      </c>
      <c r="J28" s="31">
        <v>67728</v>
      </c>
      <c r="K28" s="31">
        <f t="shared" si="1"/>
        <v>67728</v>
      </c>
      <c r="L28" s="8" t="s">
        <v>1233</v>
      </c>
      <c r="M28" s="28">
        <v>0</v>
      </c>
      <c r="N28" s="28" t="str">
        <f t="shared" si="0"/>
        <v>60000-80000$</v>
      </c>
      <c r="O28" s="28"/>
      <c r="P28" s="28"/>
      <c r="Q28" s="51"/>
      <c r="R28" s="28"/>
      <c r="S28" s="28"/>
      <c r="AU28" s="28"/>
    </row>
    <row r="29" spans="1:47" x14ac:dyDescent="0.25">
      <c r="A29" s="8">
        <v>28</v>
      </c>
      <c r="B29" s="7" t="s">
        <v>1323</v>
      </c>
      <c r="C29" s="7" t="s">
        <v>1228</v>
      </c>
      <c r="D29" s="8" t="s">
        <v>800</v>
      </c>
      <c r="E29" s="7" t="s">
        <v>45</v>
      </c>
      <c r="F29" s="7" t="s">
        <v>1197</v>
      </c>
      <c r="G29" s="9">
        <v>29696</v>
      </c>
      <c r="H29" s="9">
        <v>38851</v>
      </c>
      <c r="I29" s="9">
        <v>40748</v>
      </c>
      <c r="J29" s="31">
        <v>13230</v>
      </c>
      <c r="K29" s="31">
        <f t="shared" si="1"/>
        <v>13230</v>
      </c>
      <c r="L29" s="8" t="s">
        <v>1233</v>
      </c>
      <c r="M29" s="28">
        <v>0</v>
      </c>
      <c r="N29" s="28" t="str">
        <f t="shared" si="0"/>
        <v>0-20000$</v>
      </c>
      <c r="O29" s="28"/>
      <c r="P29" s="28"/>
      <c r="Q29" s="51"/>
      <c r="R29" s="28"/>
      <c r="S29" s="28"/>
      <c r="AU29" s="28"/>
    </row>
    <row r="30" spans="1:47" x14ac:dyDescent="0.25">
      <c r="A30" s="8">
        <v>29</v>
      </c>
      <c r="B30" s="7" t="s">
        <v>1324</v>
      </c>
      <c r="C30" s="7" t="s">
        <v>796</v>
      </c>
      <c r="D30" s="8" t="s">
        <v>800</v>
      </c>
      <c r="E30" s="7" t="s">
        <v>45</v>
      </c>
      <c r="F30" s="7" t="s">
        <v>1196</v>
      </c>
      <c r="G30" s="9">
        <v>31412</v>
      </c>
      <c r="H30" s="9">
        <v>38961</v>
      </c>
      <c r="I30" s="9">
        <v>39059</v>
      </c>
      <c r="J30" s="31">
        <v>24033.599999999999</v>
      </c>
      <c r="K30" s="31">
        <f t="shared" si="1"/>
        <v>26917.632000000001</v>
      </c>
      <c r="L30" s="8">
        <v>3</v>
      </c>
      <c r="M30" s="28">
        <v>0.12</v>
      </c>
      <c r="N30" s="28" t="str">
        <f t="shared" si="0"/>
        <v>20000-40000$</v>
      </c>
      <c r="O30" s="28"/>
      <c r="P30" s="28"/>
      <c r="Q30" s="51"/>
      <c r="R30" s="28"/>
      <c r="S30" s="28"/>
      <c r="AU30" s="28"/>
    </row>
    <row r="31" spans="1:47" x14ac:dyDescent="0.25">
      <c r="A31" s="8">
        <v>30</v>
      </c>
      <c r="B31" s="7" t="s">
        <v>1325</v>
      </c>
      <c r="C31" s="7" t="s">
        <v>792</v>
      </c>
      <c r="D31" s="8" t="s">
        <v>800</v>
      </c>
      <c r="E31" s="7" t="s">
        <v>45</v>
      </c>
      <c r="F31" s="7" t="s">
        <v>1197</v>
      </c>
      <c r="G31" s="9">
        <v>25734</v>
      </c>
      <c r="H31" s="9">
        <v>40106</v>
      </c>
      <c r="I31" s="9">
        <v>40175</v>
      </c>
      <c r="J31" s="31">
        <v>61416</v>
      </c>
      <c r="K31" s="31">
        <f t="shared" si="1"/>
        <v>66329.279999999999</v>
      </c>
      <c r="L31" s="8">
        <v>3</v>
      </c>
      <c r="M31" s="28">
        <v>0.08</v>
      </c>
      <c r="N31" s="28" t="str">
        <f t="shared" si="0"/>
        <v>60000-80000$</v>
      </c>
      <c r="O31" s="28"/>
      <c r="P31" s="28"/>
      <c r="Q31" s="51"/>
      <c r="R31" s="28"/>
      <c r="S31" s="28"/>
      <c r="AU31" s="28"/>
    </row>
    <row r="32" spans="1:47" x14ac:dyDescent="0.25">
      <c r="A32" s="8">
        <v>31</v>
      </c>
      <c r="B32" s="7" t="s">
        <v>1326</v>
      </c>
      <c r="C32" s="7" t="s">
        <v>1230</v>
      </c>
      <c r="D32" s="8" t="s">
        <v>800</v>
      </c>
      <c r="E32" s="7" t="s">
        <v>45</v>
      </c>
      <c r="F32" s="7" t="s">
        <v>1197</v>
      </c>
      <c r="G32" s="9">
        <v>25763</v>
      </c>
      <c r="H32" s="9">
        <v>40856</v>
      </c>
      <c r="I32" s="9">
        <v>41097</v>
      </c>
      <c r="J32" s="31">
        <v>49620</v>
      </c>
      <c r="K32" s="31">
        <f t="shared" si="1"/>
        <v>51604.800000000003</v>
      </c>
      <c r="L32" s="8">
        <v>2</v>
      </c>
      <c r="M32" s="28">
        <v>0.04</v>
      </c>
      <c r="N32" s="28" t="str">
        <f t="shared" si="0"/>
        <v>40000-60000$</v>
      </c>
      <c r="O32" s="28"/>
      <c r="P32" s="28"/>
      <c r="Q32" s="51"/>
      <c r="R32" s="28"/>
      <c r="S32" s="28"/>
      <c r="AU32" s="28"/>
    </row>
    <row r="33" spans="1:47" x14ac:dyDescent="0.25">
      <c r="A33" s="8">
        <v>32</v>
      </c>
      <c r="B33" s="7" t="s">
        <v>1327</v>
      </c>
      <c r="C33" s="7" t="s">
        <v>1231</v>
      </c>
      <c r="D33" s="8" t="s">
        <v>800</v>
      </c>
      <c r="E33" s="7" t="s">
        <v>45</v>
      </c>
      <c r="F33" s="7" t="s">
        <v>1196</v>
      </c>
      <c r="G33" s="9">
        <v>27574</v>
      </c>
      <c r="H33" s="9">
        <v>39414</v>
      </c>
      <c r="I33" s="9">
        <v>41224</v>
      </c>
      <c r="J33" s="31">
        <v>88128</v>
      </c>
      <c r="K33" s="31">
        <f t="shared" si="1"/>
        <v>88128</v>
      </c>
      <c r="L33" s="8" t="s">
        <v>1233</v>
      </c>
      <c r="M33" s="28">
        <v>0</v>
      </c>
      <c r="N33" s="28" t="str">
        <f t="shared" si="0"/>
        <v>80000-100000$</v>
      </c>
      <c r="O33" s="28"/>
      <c r="P33" s="28"/>
      <c r="Q33" s="51"/>
      <c r="R33" s="28"/>
      <c r="S33" s="28"/>
      <c r="AU33" s="28"/>
    </row>
    <row r="34" spans="1:47" x14ac:dyDescent="0.25">
      <c r="A34" s="8">
        <v>33</v>
      </c>
      <c r="B34" s="7" t="s">
        <v>1328</v>
      </c>
      <c r="C34" s="7" t="s">
        <v>1228</v>
      </c>
      <c r="D34" s="8" t="s">
        <v>800</v>
      </c>
      <c r="E34" s="7" t="s">
        <v>45</v>
      </c>
      <c r="F34" s="7" t="s">
        <v>1196</v>
      </c>
      <c r="G34" s="9">
        <v>31232</v>
      </c>
      <c r="H34" s="9">
        <v>41018</v>
      </c>
      <c r="I34" s="9">
        <v>41139</v>
      </c>
      <c r="J34" s="31">
        <v>55464</v>
      </c>
      <c r="K34" s="31">
        <f t="shared" si="1"/>
        <v>59901.120000000003</v>
      </c>
      <c r="L34" s="8">
        <v>3</v>
      </c>
      <c r="M34" s="28">
        <v>0.08</v>
      </c>
      <c r="N34" s="28" t="str">
        <f t="shared" si="0"/>
        <v>40000-60000$</v>
      </c>
      <c r="O34" s="28"/>
      <c r="P34" s="28"/>
      <c r="Q34" s="51"/>
      <c r="R34" s="28"/>
      <c r="S34" s="28"/>
      <c r="AU34" s="28"/>
    </row>
    <row r="35" spans="1:47" x14ac:dyDescent="0.25">
      <c r="A35" s="8">
        <v>34</v>
      </c>
      <c r="B35" s="7" t="s">
        <v>1329</v>
      </c>
      <c r="C35" s="7" t="s">
        <v>1231</v>
      </c>
      <c r="D35" s="8" t="s">
        <v>800</v>
      </c>
      <c r="E35" s="7" t="s">
        <v>45</v>
      </c>
      <c r="F35" s="7" t="s">
        <v>1196</v>
      </c>
      <c r="G35" s="9">
        <v>30749</v>
      </c>
      <c r="H35" s="9">
        <v>40508</v>
      </c>
      <c r="I35" s="9">
        <v>41165</v>
      </c>
      <c r="J35" s="31">
        <v>69756</v>
      </c>
      <c r="K35" s="31">
        <f t="shared" si="1"/>
        <v>72546.240000000005</v>
      </c>
      <c r="L35" s="8">
        <v>2</v>
      </c>
      <c r="M35" s="28">
        <v>0.04</v>
      </c>
      <c r="N35" s="28" t="str">
        <f t="shared" si="0"/>
        <v>60000-80000$</v>
      </c>
      <c r="O35" s="28"/>
      <c r="P35" s="28"/>
      <c r="Q35" s="51"/>
      <c r="R35" s="28"/>
      <c r="S35" s="28"/>
      <c r="AU35" s="28"/>
    </row>
    <row r="36" spans="1:47" x14ac:dyDescent="0.25">
      <c r="A36" s="8">
        <v>35</v>
      </c>
      <c r="B36" s="7" t="s">
        <v>1330</v>
      </c>
      <c r="C36" s="7" t="s">
        <v>1228</v>
      </c>
      <c r="D36" s="8" t="s">
        <v>800</v>
      </c>
      <c r="E36" s="7" t="s">
        <v>45</v>
      </c>
      <c r="F36" s="7" t="s">
        <v>1196</v>
      </c>
      <c r="G36" s="9">
        <v>31047</v>
      </c>
      <c r="H36" s="9">
        <v>39417</v>
      </c>
      <c r="I36" s="9">
        <v>40705</v>
      </c>
      <c r="J36" s="31">
        <v>55314</v>
      </c>
      <c r="K36" s="31">
        <f t="shared" si="1"/>
        <v>59739.12</v>
      </c>
      <c r="L36" s="8">
        <v>3</v>
      </c>
      <c r="M36" s="28">
        <v>0.08</v>
      </c>
      <c r="N36" s="28" t="str">
        <f t="shared" si="0"/>
        <v>40000-60000$</v>
      </c>
      <c r="O36" s="28"/>
      <c r="P36" s="28"/>
      <c r="Q36" s="51"/>
      <c r="R36" s="28"/>
      <c r="S36" s="28"/>
      <c r="AU36" s="28"/>
    </row>
    <row r="37" spans="1:47" x14ac:dyDescent="0.25">
      <c r="A37" s="8">
        <v>36</v>
      </c>
      <c r="B37" s="7" t="s">
        <v>1331</v>
      </c>
      <c r="C37" s="7" t="s">
        <v>796</v>
      </c>
      <c r="D37" s="8" t="s">
        <v>800</v>
      </c>
      <c r="E37" s="7" t="s">
        <v>45</v>
      </c>
      <c r="F37" s="7" t="s">
        <v>1196</v>
      </c>
      <c r="G37" s="9">
        <v>28733</v>
      </c>
      <c r="H37" s="9">
        <v>40152</v>
      </c>
      <c r="I37" s="9"/>
      <c r="J37" s="31">
        <v>34416</v>
      </c>
      <c r="K37" s="31">
        <f t="shared" si="1"/>
        <v>34416</v>
      </c>
      <c r="L37" s="8" t="s">
        <v>1233</v>
      </c>
      <c r="M37" s="28">
        <v>0</v>
      </c>
      <c r="N37" s="28" t="str">
        <f t="shared" si="0"/>
        <v>20000-40000$</v>
      </c>
      <c r="O37" s="28"/>
      <c r="P37" s="28"/>
      <c r="Q37" s="51"/>
      <c r="R37" s="28"/>
      <c r="S37" s="28"/>
      <c r="AU37" s="28"/>
    </row>
    <row r="38" spans="1:47" x14ac:dyDescent="0.25">
      <c r="A38" s="8">
        <v>37</v>
      </c>
      <c r="B38" s="7" t="s">
        <v>1332</v>
      </c>
      <c r="C38" s="7" t="s">
        <v>796</v>
      </c>
      <c r="D38" s="8" t="s">
        <v>799</v>
      </c>
      <c r="E38" s="7" t="s">
        <v>60</v>
      </c>
      <c r="F38" s="7" t="s">
        <v>1196</v>
      </c>
      <c r="G38" s="9">
        <v>29560</v>
      </c>
      <c r="H38" s="9">
        <v>40925</v>
      </c>
      <c r="I38" s="9"/>
      <c r="J38" s="31">
        <v>17481.599999999999</v>
      </c>
      <c r="K38" s="31">
        <f t="shared" si="1"/>
        <v>18880.128000000001</v>
      </c>
      <c r="L38" s="8">
        <v>3</v>
      </c>
      <c r="M38" s="28">
        <v>0.08</v>
      </c>
      <c r="N38" s="28" t="str">
        <f t="shared" si="0"/>
        <v>0-20000$</v>
      </c>
      <c r="O38" s="28"/>
      <c r="P38" s="28"/>
      <c r="Q38" s="51"/>
      <c r="R38" s="28"/>
      <c r="S38" s="28"/>
      <c r="AU38" s="28"/>
    </row>
    <row r="39" spans="1:47" x14ac:dyDescent="0.25">
      <c r="A39" s="8">
        <v>38</v>
      </c>
      <c r="B39" s="7" t="s">
        <v>1333</v>
      </c>
      <c r="C39" s="7" t="s">
        <v>796</v>
      </c>
      <c r="D39" s="8" t="s">
        <v>799</v>
      </c>
      <c r="E39" s="7" t="s">
        <v>60</v>
      </c>
      <c r="F39" s="7" t="s">
        <v>1197</v>
      </c>
      <c r="G39" s="9">
        <v>32474</v>
      </c>
      <c r="H39" s="9">
        <v>39094</v>
      </c>
      <c r="I39" s="9">
        <v>40781</v>
      </c>
      <c r="J39" s="31">
        <v>99624</v>
      </c>
      <c r="K39" s="31">
        <f t="shared" si="1"/>
        <v>111578.88</v>
      </c>
      <c r="L39" s="8">
        <v>3</v>
      </c>
      <c r="M39" s="28">
        <v>0.12</v>
      </c>
      <c r="N39" s="28" t="str">
        <f t="shared" si="0"/>
        <v>80000-100000$</v>
      </c>
      <c r="O39" s="28"/>
      <c r="P39" s="28"/>
      <c r="Q39" s="51"/>
      <c r="R39" s="28"/>
      <c r="S39" s="28"/>
      <c r="AU39" s="28"/>
    </row>
    <row r="40" spans="1:47" x14ac:dyDescent="0.25">
      <c r="A40" s="8">
        <v>39</v>
      </c>
      <c r="B40" s="7" t="s">
        <v>1334</v>
      </c>
      <c r="C40" s="7" t="s">
        <v>796</v>
      </c>
      <c r="D40" s="8" t="s">
        <v>799</v>
      </c>
      <c r="E40" s="7" t="s">
        <v>60</v>
      </c>
      <c r="F40" s="7" t="s">
        <v>1196</v>
      </c>
      <c r="G40" s="9">
        <v>26128</v>
      </c>
      <c r="H40" s="9">
        <v>40200</v>
      </c>
      <c r="I40" s="9"/>
      <c r="J40" s="31">
        <v>92820</v>
      </c>
      <c r="K40" s="31">
        <f t="shared" si="1"/>
        <v>106742.99999999999</v>
      </c>
      <c r="L40" s="8">
        <v>3</v>
      </c>
      <c r="M40" s="28">
        <v>0.15</v>
      </c>
      <c r="N40" s="28" t="str">
        <f t="shared" si="0"/>
        <v>80000-100000$</v>
      </c>
      <c r="O40" s="28"/>
      <c r="P40" s="28"/>
      <c r="Q40" s="51"/>
      <c r="R40" s="28"/>
      <c r="S40" s="28"/>
      <c r="AU40" s="28"/>
    </row>
    <row r="41" spans="1:47" x14ac:dyDescent="0.25">
      <c r="A41" s="8">
        <v>40</v>
      </c>
      <c r="B41" s="7" t="s">
        <v>1335</v>
      </c>
      <c r="C41" s="7" t="s">
        <v>796</v>
      </c>
      <c r="D41" s="8" t="s">
        <v>799</v>
      </c>
      <c r="E41" s="7" t="s">
        <v>60</v>
      </c>
      <c r="F41" s="7" t="s">
        <v>1196</v>
      </c>
      <c r="G41" s="9">
        <v>28749</v>
      </c>
      <c r="H41" s="9">
        <v>36896</v>
      </c>
      <c r="I41" s="9">
        <v>38044</v>
      </c>
      <c r="J41" s="31">
        <v>42336</v>
      </c>
      <c r="K41" s="31">
        <f t="shared" si="1"/>
        <v>45722.880000000005</v>
      </c>
      <c r="L41" s="8">
        <v>3</v>
      </c>
      <c r="M41" s="28">
        <v>0.08</v>
      </c>
      <c r="N41" s="28" t="str">
        <f t="shared" si="0"/>
        <v>40000-60000$</v>
      </c>
      <c r="O41" s="28"/>
      <c r="P41" s="28"/>
      <c r="Q41" s="51"/>
      <c r="R41" s="28"/>
      <c r="S41" s="28"/>
      <c r="AU41" s="28"/>
    </row>
    <row r="42" spans="1:47" x14ac:dyDescent="0.25">
      <c r="A42" s="8">
        <v>41</v>
      </c>
      <c r="B42" s="7" t="s">
        <v>1336</v>
      </c>
      <c r="C42" s="7" t="s">
        <v>796</v>
      </c>
      <c r="D42" s="8" t="s">
        <v>799</v>
      </c>
      <c r="E42" s="7" t="s">
        <v>60</v>
      </c>
      <c r="F42" s="7" t="s">
        <v>1197</v>
      </c>
      <c r="G42" s="9">
        <v>32540</v>
      </c>
      <c r="H42" s="9">
        <v>40233</v>
      </c>
      <c r="I42" s="9">
        <v>40326</v>
      </c>
      <c r="J42" s="31">
        <v>77268</v>
      </c>
      <c r="K42" s="31">
        <f t="shared" si="1"/>
        <v>80358.720000000001</v>
      </c>
      <c r="L42" s="8">
        <v>2</v>
      </c>
      <c r="M42" s="28">
        <v>0.04</v>
      </c>
      <c r="N42" s="28" t="str">
        <f t="shared" si="0"/>
        <v>60000-80000$</v>
      </c>
      <c r="O42" s="28"/>
      <c r="P42" s="28"/>
      <c r="Q42" s="51"/>
      <c r="R42" s="28"/>
      <c r="S42" s="28"/>
      <c r="AU42" s="28"/>
    </row>
    <row r="43" spans="1:47" x14ac:dyDescent="0.25">
      <c r="A43" s="8">
        <v>42</v>
      </c>
      <c r="B43" s="7" t="s">
        <v>1337</v>
      </c>
      <c r="C43" s="7" t="s">
        <v>796</v>
      </c>
      <c r="D43" s="8" t="s">
        <v>799</v>
      </c>
      <c r="E43" s="7" t="s">
        <v>60</v>
      </c>
      <c r="F43" s="7" t="s">
        <v>1197</v>
      </c>
      <c r="G43" s="9">
        <v>25043</v>
      </c>
      <c r="H43" s="9">
        <v>35829</v>
      </c>
      <c r="I43" s="9">
        <v>38347</v>
      </c>
      <c r="J43" s="31">
        <v>73236</v>
      </c>
      <c r="K43" s="31">
        <f t="shared" si="1"/>
        <v>79094.880000000005</v>
      </c>
      <c r="L43" s="8">
        <v>3</v>
      </c>
      <c r="M43" s="28">
        <v>0.08</v>
      </c>
      <c r="N43" s="28" t="str">
        <f t="shared" si="0"/>
        <v>60000-80000$</v>
      </c>
      <c r="O43" s="28"/>
      <c r="P43" s="28"/>
      <c r="Q43" s="51"/>
      <c r="R43" s="28"/>
      <c r="S43" s="28"/>
      <c r="AU43" s="28"/>
    </row>
    <row r="44" spans="1:47" x14ac:dyDescent="0.25">
      <c r="A44" s="8">
        <v>43</v>
      </c>
      <c r="B44" s="7" t="s">
        <v>1338</v>
      </c>
      <c r="C44" s="7" t="s">
        <v>1231</v>
      </c>
      <c r="D44" s="8" t="s">
        <v>799</v>
      </c>
      <c r="E44" s="7" t="s">
        <v>60</v>
      </c>
      <c r="F44" s="7" t="s">
        <v>1196</v>
      </c>
      <c r="G44" s="9">
        <v>24492</v>
      </c>
      <c r="H44" s="9">
        <v>35842</v>
      </c>
      <c r="I44" s="9">
        <v>40777</v>
      </c>
      <c r="J44" s="31">
        <v>28056</v>
      </c>
      <c r="K44" s="31">
        <f t="shared" si="1"/>
        <v>31422.720000000005</v>
      </c>
      <c r="L44" s="8">
        <v>3</v>
      </c>
      <c r="M44" s="28">
        <v>0.12</v>
      </c>
      <c r="N44" s="28" t="str">
        <f t="shared" si="0"/>
        <v>20000-40000$</v>
      </c>
      <c r="O44" s="28"/>
      <c r="P44" s="28"/>
      <c r="Q44" s="51"/>
      <c r="R44" s="28"/>
      <c r="S44" s="28"/>
      <c r="AU44" s="28"/>
    </row>
    <row r="45" spans="1:47" x14ac:dyDescent="0.25">
      <c r="A45" s="8">
        <v>44</v>
      </c>
      <c r="B45" s="7" t="s">
        <v>1339</v>
      </c>
      <c r="C45" s="7" t="s">
        <v>1231</v>
      </c>
      <c r="D45" s="8" t="s">
        <v>799</v>
      </c>
      <c r="E45" s="7" t="s">
        <v>60</v>
      </c>
      <c r="F45" s="7" t="s">
        <v>1196</v>
      </c>
      <c r="G45" s="9">
        <v>28446</v>
      </c>
      <c r="H45" s="9">
        <v>35848</v>
      </c>
      <c r="I45" s="9">
        <v>40795</v>
      </c>
      <c r="J45" s="31">
        <v>102576</v>
      </c>
      <c r="K45" s="31">
        <f t="shared" si="1"/>
        <v>117962.4</v>
      </c>
      <c r="L45" s="8">
        <v>3</v>
      </c>
      <c r="M45" s="28">
        <v>0.15</v>
      </c>
      <c r="N45" s="28" t="str">
        <f t="shared" si="0"/>
        <v>100000$ &amp; Above</v>
      </c>
      <c r="O45" s="28"/>
      <c r="P45" s="28"/>
      <c r="Q45" s="51"/>
      <c r="R45" s="28"/>
      <c r="S45" s="28"/>
      <c r="AU45" s="28"/>
    </row>
    <row r="46" spans="1:47" x14ac:dyDescent="0.25">
      <c r="A46" s="8">
        <v>45</v>
      </c>
      <c r="B46" s="7" t="s">
        <v>1340</v>
      </c>
      <c r="C46" s="7" t="s">
        <v>1230</v>
      </c>
      <c r="D46" s="8" t="s">
        <v>799</v>
      </c>
      <c r="E46" s="7" t="s">
        <v>60</v>
      </c>
      <c r="F46" s="7" t="s">
        <v>1197</v>
      </c>
      <c r="G46" s="9">
        <v>32525</v>
      </c>
      <c r="H46" s="9">
        <v>40575</v>
      </c>
      <c r="I46" s="9">
        <v>40988</v>
      </c>
      <c r="J46" s="31">
        <v>89652</v>
      </c>
      <c r="K46" s="31">
        <f t="shared" si="1"/>
        <v>93238.080000000002</v>
      </c>
      <c r="L46" s="8">
        <v>2</v>
      </c>
      <c r="M46" s="28">
        <v>0.04</v>
      </c>
      <c r="N46" s="28" t="str">
        <f t="shared" si="0"/>
        <v>80000-100000$</v>
      </c>
      <c r="O46" s="28"/>
      <c r="P46" s="28"/>
      <c r="Q46" s="51"/>
      <c r="R46" s="28"/>
      <c r="S46" s="28"/>
      <c r="AU46" s="28"/>
    </row>
    <row r="47" spans="1:47" x14ac:dyDescent="0.25">
      <c r="A47" s="8">
        <v>46</v>
      </c>
      <c r="B47" s="7" t="s">
        <v>1341</v>
      </c>
      <c r="C47" s="7" t="s">
        <v>793</v>
      </c>
      <c r="D47" s="8" t="s">
        <v>799</v>
      </c>
      <c r="E47" s="7" t="s">
        <v>60</v>
      </c>
      <c r="F47" s="7" t="s">
        <v>1197</v>
      </c>
      <c r="G47" s="9">
        <v>29756</v>
      </c>
      <c r="H47" s="9">
        <v>40596</v>
      </c>
      <c r="I47" s="9">
        <v>40996</v>
      </c>
      <c r="J47" s="31">
        <v>82692</v>
      </c>
      <c r="K47" s="31">
        <f t="shared" si="1"/>
        <v>95095.799999999988</v>
      </c>
      <c r="L47" s="8">
        <v>3</v>
      </c>
      <c r="M47" s="28">
        <v>0.15</v>
      </c>
      <c r="N47" s="28" t="str">
        <f t="shared" si="0"/>
        <v>80000-100000$</v>
      </c>
      <c r="O47" s="28"/>
      <c r="P47" s="28"/>
      <c r="Q47" s="51"/>
      <c r="R47" s="28"/>
      <c r="S47" s="28"/>
      <c r="AU47" s="28"/>
    </row>
    <row r="48" spans="1:47" x14ac:dyDescent="0.25">
      <c r="A48" s="8">
        <v>47</v>
      </c>
      <c r="B48" s="7" t="s">
        <v>1342</v>
      </c>
      <c r="C48" s="7" t="s">
        <v>1230</v>
      </c>
      <c r="D48" s="8" t="s">
        <v>799</v>
      </c>
      <c r="E48" s="7" t="s">
        <v>60</v>
      </c>
      <c r="F48" s="7" t="s">
        <v>1197</v>
      </c>
      <c r="G48" s="9">
        <v>30045</v>
      </c>
      <c r="H48" s="9">
        <v>40983</v>
      </c>
      <c r="I48" s="9">
        <v>41131</v>
      </c>
      <c r="J48" s="31">
        <v>77352</v>
      </c>
      <c r="K48" s="31">
        <f t="shared" si="1"/>
        <v>77352</v>
      </c>
      <c r="L48" s="8" t="s">
        <v>1233</v>
      </c>
      <c r="M48" s="28">
        <v>0</v>
      </c>
      <c r="N48" s="28" t="str">
        <f t="shared" si="0"/>
        <v>60000-80000$</v>
      </c>
      <c r="O48" s="28"/>
      <c r="P48" s="28"/>
      <c r="Q48" s="51"/>
      <c r="R48" s="28"/>
      <c r="S48" s="28"/>
      <c r="AU48" s="28"/>
    </row>
    <row r="49" spans="1:47" x14ac:dyDescent="0.25">
      <c r="A49" s="8">
        <v>48</v>
      </c>
      <c r="B49" s="7" t="s">
        <v>1343</v>
      </c>
      <c r="C49" s="7" t="s">
        <v>794</v>
      </c>
      <c r="D49" s="8" t="s">
        <v>799</v>
      </c>
      <c r="E49" s="7" t="s">
        <v>60</v>
      </c>
      <c r="F49" s="7" t="s">
        <v>1196</v>
      </c>
      <c r="G49" s="9">
        <v>31200</v>
      </c>
      <c r="H49" s="9">
        <v>38792</v>
      </c>
      <c r="I49" s="9">
        <v>40687</v>
      </c>
      <c r="J49" s="31">
        <v>89688</v>
      </c>
      <c r="K49" s="31">
        <f t="shared" si="1"/>
        <v>103141.2</v>
      </c>
      <c r="L49" s="8">
        <v>3</v>
      </c>
      <c r="M49" s="28">
        <v>0.15</v>
      </c>
      <c r="N49" s="28" t="str">
        <f t="shared" si="0"/>
        <v>80000-100000$</v>
      </c>
      <c r="O49" s="28"/>
      <c r="P49" s="28"/>
      <c r="Q49" s="51"/>
      <c r="R49" s="28"/>
      <c r="S49" s="28"/>
      <c r="AU49" s="28"/>
    </row>
    <row r="50" spans="1:47" x14ac:dyDescent="0.25">
      <c r="A50" s="8">
        <v>49</v>
      </c>
      <c r="B50" s="7" t="s">
        <v>1344</v>
      </c>
      <c r="C50" s="7" t="s">
        <v>791</v>
      </c>
      <c r="D50" s="8" t="s">
        <v>799</v>
      </c>
      <c r="E50" s="7" t="s">
        <v>60</v>
      </c>
      <c r="F50" s="7" t="s">
        <v>1196</v>
      </c>
      <c r="G50" s="9">
        <v>27157</v>
      </c>
      <c r="H50" s="9">
        <v>38804</v>
      </c>
      <c r="I50" s="9">
        <v>40665</v>
      </c>
      <c r="J50" s="31">
        <v>58098</v>
      </c>
      <c r="K50" s="31">
        <f t="shared" si="1"/>
        <v>65069.760000000009</v>
      </c>
      <c r="L50" s="8">
        <v>3</v>
      </c>
      <c r="M50" s="28">
        <v>0.12</v>
      </c>
      <c r="N50" s="28" t="str">
        <f t="shared" si="0"/>
        <v>40000-60000$</v>
      </c>
      <c r="O50" s="28"/>
      <c r="P50" s="28"/>
      <c r="Q50" s="51"/>
      <c r="R50" s="28"/>
      <c r="S50" s="28"/>
      <c r="AU50" s="28"/>
    </row>
    <row r="51" spans="1:47" x14ac:dyDescent="0.25">
      <c r="A51" s="8">
        <v>50</v>
      </c>
      <c r="B51" s="7" t="s">
        <v>1345</v>
      </c>
      <c r="C51" s="7" t="s">
        <v>791</v>
      </c>
      <c r="D51" s="8" t="s">
        <v>799</v>
      </c>
      <c r="E51" s="7" t="s">
        <v>60</v>
      </c>
      <c r="F51" s="7" t="s">
        <v>1197</v>
      </c>
      <c r="G51" s="9">
        <v>29071</v>
      </c>
      <c r="H51" s="9">
        <v>36602</v>
      </c>
      <c r="I51" s="9">
        <v>38036</v>
      </c>
      <c r="J51" s="31">
        <v>36096</v>
      </c>
      <c r="K51" s="31">
        <f t="shared" si="1"/>
        <v>38983.68</v>
      </c>
      <c r="L51" s="8">
        <v>3</v>
      </c>
      <c r="M51" s="28">
        <v>0.08</v>
      </c>
      <c r="N51" s="28" t="str">
        <f t="shared" si="0"/>
        <v>20000-40000$</v>
      </c>
      <c r="O51" s="28"/>
      <c r="P51" s="28"/>
      <c r="Q51" s="51"/>
      <c r="R51" s="28"/>
      <c r="S51" s="28"/>
      <c r="AU51" s="28"/>
    </row>
    <row r="52" spans="1:47" x14ac:dyDescent="0.25">
      <c r="A52" s="8">
        <v>51</v>
      </c>
      <c r="B52" s="7" t="s">
        <v>1346</v>
      </c>
      <c r="C52" s="7" t="s">
        <v>793</v>
      </c>
      <c r="D52" s="8" t="s">
        <v>799</v>
      </c>
      <c r="E52" s="7" t="s">
        <v>60</v>
      </c>
      <c r="F52" s="7" t="s">
        <v>1197</v>
      </c>
      <c r="G52" s="9">
        <v>30207</v>
      </c>
      <c r="H52" s="9">
        <v>40653</v>
      </c>
      <c r="I52" s="9">
        <v>41199</v>
      </c>
      <c r="J52" s="31">
        <v>59772</v>
      </c>
      <c r="K52" s="31">
        <f t="shared" si="1"/>
        <v>62162.880000000005</v>
      </c>
      <c r="L52" s="8">
        <v>2</v>
      </c>
      <c r="M52" s="28">
        <v>0.04</v>
      </c>
      <c r="N52" s="28" t="str">
        <f t="shared" si="0"/>
        <v>40000-60000$</v>
      </c>
      <c r="O52" s="28"/>
      <c r="P52" s="28"/>
      <c r="Q52" s="51"/>
      <c r="R52" s="28"/>
      <c r="S52" s="28"/>
      <c r="AU52" s="28"/>
    </row>
    <row r="53" spans="1:47" x14ac:dyDescent="0.25">
      <c r="A53" s="8">
        <v>52</v>
      </c>
      <c r="B53" s="7" t="s">
        <v>1347</v>
      </c>
      <c r="C53" s="7" t="s">
        <v>1228</v>
      </c>
      <c r="D53" s="8" t="s">
        <v>799</v>
      </c>
      <c r="E53" s="7" t="s">
        <v>60</v>
      </c>
      <c r="F53" s="7" t="s">
        <v>1197</v>
      </c>
      <c r="G53" s="9">
        <v>26419</v>
      </c>
      <c r="H53" s="9">
        <v>40273</v>
      </c>
      <c r="I53" s="9"/>
      <c r="J53" s="31">
        <v>60660</v>
      </c>
      <c r="K53" s="31">
        <f t="shared" si="1"/>
        <v>63086.400000000001</v>
      </c>
      <c r="L53" s="8">
        <v>2</v>
      </c>
      <c r="M53" s="28">
        <v>0.04</v>
      </c>
      <c r="N53" s="28" t="str">
        <f t="shared" si="0"/>
        <v>60000-80000$</v>
      </c>
      <c r="O53" s="28"/>
      <c r="P53" s="28"/>
      <c r="Q53" s="51"/>
      <c r="R53" s="28"/>
      <c r="S53" s="28"/>
      <c r="AU53" s="28"/>
    </row>
    <row r="54" spans="1:47" x14ac:dyDescent="0.25">
      <c r="A54" s="8">
        <v>53</v>
      </c>
      <c r="B54" s="7" t="s">
        <v>1348</v>
      </c>
      <c r="C54" s="7" t="s">
        <v>1228</v>
      </c>
      <c r="D54" s="8" t="s">
        <v>799</v>
      </c>
      <c r="E54" s="7" t="s">
        <v>60</v>
      </c>
      <c r="F54" s="7" t="s">
        <v>1196</v>
      </c>
      <c r="G54" s="9">
        <v>25954</v>
      </c>
      <c r="H54" s="9">
        <v>35902</v>
      </c>
      <c r="I54" s="9">
        <v>40576</v>
      </c>
      <c r="J54" s="31">
        <v>76008</v>
      </c>
      <c r="K54" s="31">
        <f t="shared" si="1"/>
        <v>82088.639999999999</v>
      </c>
      <c r="L54" s="8">
        <v>3</v>
      </c>
      <c r="M54" s="28">
        <v>0.08</v>
      </c>
      <c r="N54" s="28" t="str">
        <f t="shared" si="0"/>
        <v>60000-80000$</v>
      </c>
      <c r="O54" s="28"/>
      <c r="P54" s="28"/>
      <c r="Q54" s="51"/>
      <c r="R54" s="28"/>
      <c r="S54" s="28"/>
      <c r="AU54" s="28"/>
    </row>
    <row r="55" spans="1:47" x14ac:dyDescent="0.25">
      <c r="A55" s="8">
        <v>54</v>
      </c>
      <c r="B55" s="7" t="s">
        <v>1349</v>
      </c>
      <c r="C55" s="7" t="s">
        <v>796</v>
      </c>
      <c r="D55" s="8" t="s">
        <v>799</v>
      </c>
      <c r="E55" s="7" t="s">
        <v>60</v>
      </c>
      <c r="F55" s="7" t="s">
        <v>1196</v>
      </c>
      <c r="G55" s="9">
        <v>27667</v>
      </c>
      <c r="H55" s="9">
        <v>37008</v>
      </c>
      <c r="I55" s="9">
        <v>38424</v>
      </c>
      <c r="J55" s="31">
        <v>32616</v>
      </c>
      <c r="K55" s="31">
        <f t="shared" si="1"/>
        <v>36529.920000000006</v>
      </c>
      <c r="L55" s="8">
        <v>3</v>
      </c>
      <c r="M55" s="28">
        <v>0.12</v>
      </c>
      <c r="N55" s="28" t="str">
        <f t="shared" si="0"/>
        <v>20000-40000$</v>
      </c>
      <c r="O55" s="28"/>
      <c r="P55" s="28"/>
      <c r="Q55" s="51"/>
      <c r="R55" s="28"/>
      <c r="S55" s="28"/>
      <c r="AU55" s="28"/>
    </row>
    <row r="56" spans="1:47" x14ac:dyDescent="0.25">
      <c r="A56" s="8">
        <v>55</v>
      </c>
      <c r="B56" s="7" t="s">
        <v>1350</v>
      </c>
      <c r="C56" s="7" t="s">
        <v>1231</v>
      </c>
      <c r="D56" s="8" t="s">
        <v>799</v>
      </c>
      <c r="E56" s="7" t="s">
        <v>60</v>
      </c>
      <c r="F56" s="7" t="s">
        <v>1196</v>
      </c>
      <c r="G56" s="9">
        <v>25917</v>
      </c>
      <c r="H56" s="9">
        <v>37348</v>
      </c>
      <c r="I56" s="9">
        <v>39176</v>
      </c>
      <c r="J56" s="31">
        <v>103056</v>
      </c>
      <c r="K56" s="31">
        <f t="shared" si="1"/>
        <v>111300.48000000001</v>
      </c>
      <c r="L56" s="8">
        <v>3</v>
      </c>
      <c r="M56" s="28">
        <v>0.08</v>
      </c>
      <c r="N56" s="28" t="str">
        <f t="shared" si="0"/>
        <v>100000$ &amp; Above</v>
      </c>
      <c r="O56" s="28"/>
      <c r="P56" s="28"/>
      <c r="Q56" s="51"/>
      <c r="R56" s="28"/>
      <c r="S56" s="28"/>
      <c r="AU56" s="28"/>
    </row>
    <row r="57" spans="1:47" x14ac:dyDescent="0.25">
      <c r="A57" s="8">
        <v>56</v>
      </c>
      <c r="B57" s="7" t="s">
        <v>1351</v>
      </c>
      <c r="C57" s="7" t="s">
        <v>793</v>
      </c>
      <c r="D57" s="8" t="s">
        <v>799</v>
      </c>
      <c r="E57" s="7" t="s">
        <v>60</v>
      </c>
      <c r="F57" s="7" t="s">
        <v>1197</v>
      </c>
      <c r="G57" s="9">
        <v>30542</v>
      </c>
      <c r="H57" s="9">
        <v>39922</v>
      </c>
      <c r="I57" s="9">
        <v>40333</v>
      </c>
      <c r="J57" s="31">
        <v>30948</v>
      </c>
      <c r="K57" s="31">
        <f t="shared" si="1"/>
        <v>33423.840000000004</v>
      </c>
      <c r="L57" s="8">
        <v>3</v>
      </c>
      <c r="M57" s="28">
        <v>0.08</v>
      </c>
      <c r="N57" s="28" t="str">
        <f t="shared" si="0"/>
        <v>20000-40000$</v>
      </c>
      <c r="O57" s="28"/>
      <c r="P57" s="28"/>
      <c r="Q57" s="51"/>
      <c r="R57" s="28"/>
      <c r="S57" s="28"/>
      <c r="AU57" s="28"/>
    </row>
    <row r="58" spans="1:47" x14ac:dyDescent="0.25">
      <c r="A58" s="8">
        <v>57</v>
      </c>
      <c r="B58" s="7" t="s">
        <v>1352</v>
      </c>
      <c r="C58" s="7" t="s">
        <v>794</v>
      </c>
      <c r="D58" s="8" t="s">
        <v>799</v>
      </c>
      <c r="E58" s="7" t="s">
        <v>60</v>
      </c>
      <c r="F58" s="7" t="s">
        <v>1196</v>
      </c>
      <c r="G58" s="9">
        <v>26828</v>
      </c>
      <c r="H58" s="9">
        <v>40274</v>
      </c>
      <c r="I58" s="9">
        <v>41167</v>
      </c>
      <c r="J58" s="31">
        <v>46476</v>
      </c>
      <c r="K58" s="31">
        <f t="shared" si="1"/>
        <v>46476</v>
      </c>
      <c r="L58" s="8" t="s">
        <v>1233</v>
      </c>
      <c r="M58" s="28">
        <v>0</v>
      </c>
      <c r="N58" s="28" t="str">
        <f t="shared" si="0"/>
        <v>40000-60000$</v>
      </c>
      <c r="O58" s="28"/>
      <c r="P58" s="28"/>
      <c r="Q58" s="51"/>
      <c r="R58" s="28"/>
      <c r="S58" s="28"/>
      <c r="AU58" s="28"/>
    </row>
    <row r="59" spans="1:47" x14ac:dyDescent="0.25">
      <c r="A59" s="8">
        <v>58</v>
      </c>
      <c r="B59" s="7" t="s">
        <v>1353</v>
      </c>
      <c r="C59" s="7" t="s">
        <v>793</v>
      </c>
      <c r="D59" s="8" t="s">
        <v>799</v>
      </c>
      <c r="E59" s="7" t="s">
        <v>60</v>
      </c>
      <c r="F59" s="7" t="s">
        <v>1196</v>
      </c>
      <c r="G59" s="13">
        <v>27976</v>
      </c>
      <c r="H59" s="13">
        <v>40292</v>
      </c>
      <c r="I59" s="9"/>
      <c r="J59" s="31">
        <v>27936</v>
      </c>
      <c r="K59" s="31">
        <f t="shared" si="1"/>
        <v>27936</v>
      </c>
      <c r="L59" s="8" t="s">
        <v>1233</v>
      </c>
      <c r="M59" s="28">
        <v>0</v>
      </c>
      <c r="N59" s="28" t="str">
        <f t="shared" si="0"/>
        <v>20000-40000$</v>
      </c>
      <c r="O59" s="28"/>
      <c r="P59" s="28"/>
      <c r="Q59" s="51"/>
      <c r="R59" s="28"/>
      <c r="S59" s="28"/>
      <c r="AU59" s="28"/>
    </row>
    <row r="60" spans="1:47" x14ac:dyDescent="0.25">
      <c r="A60" s="8">
        <v>59</v>
      </c>
      <c r="B60" s="7" t="s">
        <v>1354</v>
      </c>
      <c r="C60" s="7" t="s">
        <v>1230</v>
      </c>
      <c r="D60" s="8" t="s">
        <v>799</v>
      </c>
      <c r="E60" s="7" t="s">
        <v>60</v>
      </c>
      <c r="F60" s="7" t="s">
        <v>1197</v>
      </c>
      <c r="G60" s="9">
        <v>25698</v>
      </c>
      <c r="H60" s="9">
        <v>41051</v>
      </c>
      <c r="I60" s="9">
        <v>41199</v>
      </c>
      <c r="J60" s="31">
        <v>38196</v>
      </c>
      <c r="K60" s="31">
        <f t="shared" si="1"/>
        <v>41251.68</v>
      </c>
      <c r="L60" s="8">
        <v>3</v>
      </c>
      <c r="M60" s="28">
        <v>0.08</v>
      </c>
      <c r="N60" s="28" t="str">
        <f t="shared" si="0"/>
        <v>20000-40000$</v>
      </c>
      <c r="O60" s="28"/>
      <c r="P60" s="28"/>
      <c r="Q60" s="51"/>
      <c r="R60" s="28"/>
      <c r="S60" s="28"/>
      <c r="AU60" s="28"/>
    </row>
    <row r="61" spans="1:47" x14ac:dyDescent="0.25">
      <c r="A61" s="8">
        <v>60</v>
      </c>
      <c r="B61" s="7" t="s">
        <v>1355</v>
      </c>
      <c r="C61" s="7" t="s">
        <v>793</v>
      </c>
      <c r="D61" s="8" t="s">
        <v>799</v>
      </c>
      <c r="E61" s="7" t="s">
        <v>60</v>
      </c>
      <c r="F61" s="7" t="s">
        <v>1197</v>
      </c>
      <c r="G61" s="9">
        <v>30378</v>
      </c>
      <c r="H61" s="9">
        <v>39588</v>
      </c>
      <c r="I61" s="9">
        <v>40018</v>
      </c>
      <c r="J61" s="31">
        <v>89604</v>
      </c>
      <c r="K61" s="31">
        <f t="shared" si="1"/>
        <v>103044.59999999999</v>
      </c>
      <c r="L61" s="8">
        <v>3</v>
      </c>
      <c r="M61" s="28">
        <v>0.15</v>
      </c>
      <c r="N61" s="28" t="str">
        <f t="shared" si="0"/>
        <v>80000-100000$</v>
      </c>
      <c r="O61" s="28"/>
      <c r="P61" s="28"/>
      <c r="Q61" s="51"/>
      <c r="R61" s="28"/>
      <c r="S61" s="28"/>
      <c r="AU61" s="28"/>
    </row>
    <row r="62" spans="1:47" x14ac:dyDescent="0.25">
      <c r="A62" s="8">
        <v>61</v>
      </c>
      <c r="B62" s="7" t="s">
        <v>1356</v>
      </c>
      <c r="C62" s="7" t="s">
        <v>1230</v>
      </c>
      <c r="D62" s="8" t="s">
        <v>799</v>
      </c>
      <c r="E62" s="7" t="s">
        <v>60</v>
      </c>
      <c r="F62" s="7" t="s">
        <v>1197</v>
      </c>
      <c r="G62" s="9">
        <v>31798</v>
      </c>
      <c r="H62" s="9">
        <v>39215</v>
      </c>
      <c r="I62" s="9"/>
      <c r="J62" s="31">
        <v>38292</v>
      </c>
      <c r="K62" s="31">
        <f t="shared" si="1"/>
        <v>44035.799999999996</v>
      </c>
      <c r="L62" s="8">
        <v>3</v>
      </c>
      <c r="M62" s="28">
        <v>0.15</v>
      </c>
      <c r="N62" s="28" t="str">
        <f t="shared" si="0"/>
        <v>20000-40000$</v>
      </c>
      <c r="O62" s="28"/>
      <c r="P62" s="28"/>
      <c r="Q62" s="51"/>
      <c r="R62" s="28"/>
      <c r="S62" s="28"/>
      <c r="AU62" s="28"/>
    </row>
    <row r="63" spans="1:47" x14ac:dyDescent="0.25">
      <c r="A63" s="8">
        <v>62</v>
      </c>
      <c r="B63" s="7" t="s">
        <v>1357</v>
      </c>
      <c r="C63" s="7" t="s">
        <v>792</v>
      </c>
      <c r="D63" s="8" t="s">
        <v>799</v>
      </c>
      <c r="E63" s="7" t="s">
        <v>60</v>
      </c>
      <c r="F63" s="7" t="s">
        <v>1196</v>
      </c>
      <c r="G63" s="9">
        <v>26521</v>
      </c>
      <c r="H63" s="9">
        <v>40310</v>
      </c>
      <c r="I63" s="9">
        <v>40853</v>
      </c>
      <c r="J63" s="31">
        <v>98544</v>
      </c>
      <c r="K63" s="31">
        <f t="shared" si="1"/>
        <v>113325.59999999999</v>
      </c>
      <c r="L63" s="8">
        <v>3</v>
      </c>
      <c r="M63" s="28">
        <v>0.15</v>
      </c>
      <c r="N63" s="28" t="str">
        <f t="shared" si="0"/>
        <v>80000-100000$</v>
      </c>
      <c r="O63" s="28"/>
      <c r="P63" s="28"/>
      <c r="Q63" s="51"/>
      <c r="R63" s="28"/>
      <c r="S63" s="28"/>
      <c r="AU63" s="28"/>
    </row>
    <row r="64" spans="1:47" x14ac:dyDescent="0.25">
      <c r="A64" s="8">
        <v>63</v>
      </c>
      <c r="B64" s="7" t="s">
        <v>1358</v>
      </c>
      <c r="C64" s="7" t="s">
        <v>796</v>
      </c>
      <c r="D64" s="8" t="s">
        <v>799</v>
      </c>
      <c r="E64" s="7" t="s">
        <v>60</v>
      </c>
      <c r="F64" s="7" t="s">
        <v>1197</v>
      </c>
      <c r="G64" s="9">
        <v>31484</v>
      </c>
      <c r="H64" s="9">
        <v>40320</v>
      </c>
      <c r="I64" s="9">
        <v>40731</v>
      </c>
      <c r="J64" s="31">
        <v>93096</v>
      </c>
      <c r="K64" s="31">
        <f t="shared" si="1"/>
        <v>100543.68000000001</v>
      </c>
      <c r="L64" s="8">
        <v>3</v>
      </c>
      <c r="M64" s="28">
        <v>0.08</v>
      </c>
      <c r="N64" s="28" t="str">
        <f t="shared" si="0"/>
        <v>80000-100000$</v>
      </c>
      <c r="O64" s="28"/>
      <c r="P64" s="28"/>
      <c r="Q64" s="51"/>
      <c r="R64" s="28"/>
      <c r="S64" s="28"/>
      <c r="AU64" s="28"/>
    </row>
    <row r="65" spans="1:47" x14ac:dyDescent="0.25">
      <c r="A65" s="8">
        <v>64</v>
      </c>
      <c r="B65" s="7" t="s">
        <v>1359</v>
      </c>
      <c r="C65" s="7" t="s">
        <v>791</v>
      </c>
      <c r="D65" s="8" t="s">
        <v>799</v>
      </c>
      <c r="E65" s="7" t="s">
        <v>60</v>
      </c>
      <c r="F65" s="7" t="s">
        <v>1196</v>
      </c>
      <c r="G65" s="9">
        <v>28215</v>
      </c>
      <c r="H65" s="9">
        <v>38856</v>
      </c>
      <c r="I65" s="9">
        <v>40666</v>
      </c>
      <c r="J65" s="31">
        <v>101040</v>
      </c>
      <c r="K65" s="31">
        <f t="shared" si="1"/>
        <v>105081.60000000001</v>
      </c>
      <c r="L65" s="8">
        <v>2</v>
      </c>
      <c r="M65" s="28">
        <v>0.04</v>
      </c>
      <c r="N65" s="28" t="str">
        <f t="shared" si="0"/>
        <v>100000$ &amp; Above</v>
      </c>
      <c r="O65" s="28"/>
      <c r="P65" s="28"/>
      <c r="Q65" s="51"/>
      <c r="R65" s="28"/>
      <c r="S65" s="28"/>
      <c r="AU65" s="18"/>
    </row>
    <row r="66" spans="1:47" x14ac:dyDescent="0.25">
      <c r="A66" s="8">
        <v>65</v>
      </c>
      <c r="B66" s="7" t="s">
        <v>1360</v>
      </c>
      <c r="C66" s="7" t="s">
        <v>1228</v>
      </c>
      <c r="D66" s="8" t="s">
        <v>799</v>
      </c>
      <c r="E66" s="7" t="s">
        <v>60</v>
      </c>
      <c r="F66" s="7" t="s">
        <v>1196</v>
      </c>
      <c r="G66" s="9">
        <v>27652</v>
      </c>
      <c r="H66" s="9">
        <v>35940</v>
      </c>
      <c r="I66" s="9">
        <v>38203</v>
      </c>
      <c r="J66" s="31">
        <v>105600</v>
      </c>
      <c r="K66" s="31">
        <f t="shared" si="1"/>
        <v>121439.99999999999</v>
      </c>
      <c r="L66" s="8">
        <v>3</v>
      </c>
      <c r="M66" s="28">
        <v>0.15</v>
      </c>
      <c r="N66" s="28" t="str">
        <f t="shared" ref="N66:N129" si="4">VLOOKUP($J66,$R$2:$S$7,2,1)</f>
        <v>100000$ &amp; Above</v>
      </c>
      <c r="O66" s="28"/>
      <c r="P66" s="28"/>
      <c r="Q66" s="51"/>
      <c r="R66" s="28"/>
      <c r="S66" s="28"/>
      <c r="AU66" s="18"/>
    </row>
    <row r="67" spans="1:47" x14ac:dyDescent="0.25">
      <c r="A67" s="8">
        <v>66</v>
      </c>
      <c r="B67" s="7" t="s">
        <v>1361</v>
      </c>
      <c r="C67" s="7" t="s">
        <v>792</v>
      </c>
      <c r="D67" s="8" t="s">
        <v>799</v>
      </c>
      <c r="E67" s="7" t="s">
        <v>60</v>
      </c>
      <c r="F67" s="7" t="s">
        <v>1196</v>
      </c>
      <c r="G67" s="9">
        <v>22725</v>
      </c>
      <c r="H67" s="9">
        <v>37018</v>
      </c>
      <c r="I67" s="9">
        <v>39355</v>
      </c>
      <c r="J67" s="31">
        <v>34380</v>
      </c>
      <c r="K67" s="31">
        <f t="shared" ref="K67:K130" si="5">J67*(1+M67)</f>
        <v>38505.600000000006</v>
      </c>
      <c r="L67" s="8">
        <v>3</v>
      </c>
      <c r="M67" s="28">
        <v>0.12</v>
      </c>
      <c r="N67" s="28" t="str">
        <f t="shared" si="4"/>
        <v>20000-40000$</v>
      </c>
      <c r="O67" s="28"/>
      <c r="P67" s="28"/>
      <c r="Q67" s="51"/>
      <c r="R67" s="28"/>
      <c r="S67" s="28"/>
      <c r="AU67" s="18"/>
    </row>
    <row r="68" spans="1:47" x14ac:dyDescent="0.25">
      <c r="A68" s="8">
        <v>67</v>
      </c>
      <c r="B68" s="7" t="s">
        <v>1362</v>
      </c>
      <c r="C68" s="7" t="s">
        <v>793</v>
      </c>
      <c r="D68" s="8" t="s">
        <v>799</v>
      </c>
      <c r="E68" s="7" t="s">
        <v>60</v>
      </c>
      <c r="F68" s="7" t="s">
        <v>1197</v>
      </c>
      <c r="G68" s="9">
        <v>28653</v>
      </c>
      <c r="H68" s="9">
        <v>39959</v>
      </c>
      <c r="I68" s="9">
        <v>40410</v>
      </c>
      <c r="J68" s="31">
        <v>95352</v>
      </c>
      <c r="K68" s="31">
        <f t="shared" si="5"/>
        <v>109654.79999999999</v>
      </c>
      <c r="L68" s="8">
        <v>3</v>
      </c>
      <c r="M68" s="28">
        <v>0.15</v>
      </c>
      <c r="N68" s="28" t="str">
        <f t="shared" si="4"/>
        <v>80000-100000$</v>
      </c>
      <c r="O68" s="28"/>
      <c r="P68" s="28"/>
      <c r="Q68" s="51"/>
      <c r="R68" s="28"/>
      <c r="S68" s="28"/>
      <c r="AU68" s="18"/>
    </row>
    <row r="69" spans="1:47" x14ac:dyDescent="0.25">
      <c r="A69" s="8">
        <v>68</v>
      </c>
      <c r="B69" s="7" t="s">
        <v>1363</v>
      </c>
      <c r="C69" s="7" t="s">
        <v>792</v>
      </c>
      <c r="D69" s="8" t="s">
        <v>799</v>
      </c>
      <c r="E69" s="7" t="s">
        <v>60</v>
      </c>
      <c r="F69" s="7" t="s">
        <v>1196</v>
      </c>
      <c r="G69" s="9">
        <v>29338</v>
      </c>
      <c r="H69" s="9">
        <v>35965</v>
      </c>
      <c r="I69" s="9">
        <v>40967</v>
      </c>
      <c r="J69" s="31">
        <v>41736</v>
      </c>
      <c r="K69" s="31">
        <f t="shared" si="5"/>
        <v>46744.320000000007</v>
      </c>
      <c r="L69" s="8">
        <v>3</v>
      </c>
      <c r="M69" s="28">
        <v>0.12</v>
      </c>
      <c r="N69" s="28" t="str">
        <f t="shared" si="4"/>
        <v>40000-60000$</v>
      </c>
      <c r="O69" s="28"/>
      <c r="P69" s="28"/>
      <c r="Q69" s="51"/>
      <c r="R69" s="28"/>
      <c r="S69" s="28"/>
      <c r="AU69" s="18"/>
    </row>
    <row r="70" spans="1:47" x14ac:dyDescent="0.25">
      <c r="A70" s="8">
        <v>69</v>
      </c>
      <c r="B70" s="7" t="s">
        <v>1364</v>
      </c>
      <c r="C70" s="7" t="s">
        <v>793</v>
      </c>
      <c r="D70" s="8" t="s">
        <v>799</v>
      </c>
      <c r="E70" s="7" t="s">
        <v>60</v>
      </c>
      <c r="F70" s="7" t="s">
        <v>1196</v>
      </c>
      <c r="G70" s="9">
        <v>22899</v>
      </c>
      <c r="H70" s="9">
        <v>37785</v>
      </c>
      <c r="I70" s="9">
        <v>41181</v>
      </c>
      <c r="J70" s="31">
        <v>104736</v>
      </c>
      <c r="K70" s="31">
        <f t="shared" si="5"/>
        <v>117304.32000000001</v>
      </c>
      <c r="L70" s="8">
        <v>3</v>
      </c>
      <c r="M70" s="28">
        <v>0.12</v>
      </c>
      <c r="N70" s="28" t="str">
        <f t="shared" si="4"/>
        <v>100000$ &amp; Above</v>
      </c>
      <c r="O70" s="28"/>
      <c r="P70" s="28"/>
      <c r="Q70" s="51"/>
      <c r="R70" s="28"/>
      <c r="S70" s="28"/>
      <c r="AU70" s="18"/>
    </row>
    <row r="71" spans="1:47" x14ac:dyDescent="0.25">
      <c r="A71" s="8">
        <v>70</v>
      </c>
      <c r="B71" s="7" t="s">
        <v>1365</v>
      </c>
      <c r="C71" s="7" t="s">
        <v>791</v>
      </c>
      <c r="D71" s="8" t="s">
        <v>799</v>
      </c>
      <c r="E71" s="7" t="s">
        <v>60</v>
      </c>
      <c r="F71" s="7" t="s">
        <v>1196</v>
      </c>
      <c r="G71" s="9">
        <v>32064</v>
      </c>
      <c r="H71" s="9">
        <v>41091</v>
      </c>
      <c r="I71" s="9"/>
      <c r="J71" s="31">
        <v>85380</v>
      </c>
      <c r="K71" s="31">
        <f t="shared" si="5"/>
        <v>88795.199999999997</v>
      </c>
      <c r="L71" s="8">
        <v>2</v>
      </c>
      <c r="M71" s="28">
        <v>0.04</v>
      </c>
      <c r="N71" s="28" t="str">
        <f t="shared" si="4"/>
        <v>80000-100000$</v>
      </c>
      <c r="O71" s="28"/>
      <c r="P71" s="28"/>
      <c r="Q71" s="51"/>
      <c r="R71" s="28"/>
      <c r="S71" s="28"/>
      <c r="AU71" s="18"/>
    </row>
    <row r="72" spans="1:47" x14ac:dyDescent="0.25">
      <c r="A72" s="8">
        <v>71</v>
      </c>
      <c r="B72" s="7" t="s">
        <v>1366</v>
      </c>
      <c r="C72" s="7" t="s">
        <v>792</v>
      </c>
      <c r="D72" s="8" t="s">
        <v>799</v>
      </c>
      <c r="E72" s="7" t="s">
        <v>60</v>
      </c>
      <c r="F72" s="7" t="s">
        <v>1196</v>
      </c>
      <c r="G72" s="9">
        <v>29792</v>
      </c>
      <c r="H72" s="9">
        <v>39279</v>
      </c>
      <c r="I72" s="9">
        <v>40884</v>
      </c>
      <c r="J72" s="31">
        <v>32268</v>
      </c>
      <c r="K72" s="31">
        <f t="shared" si="5"/>
        <v>34849.440000000002</v>
      </c>
      <c r="L72" s="8">
        <v>3</v>
      </c>
      <c r="M72" s="28">
        <v>0.08</v>
      </c>
      <c r="N72" s="28" t="str">
        <f t="shared" si="4"/>
        <v>20000-40000$</v>
      </c>
      <c r="O72" s="28"/>
      <c r="P72" s="28"/>
      <c r="Q72" s="51"/>
      <c r="R72" s="28"/>
      <c r="S72" s="28"/>
      <c r="AU72" s="18"/>
    </row>
    <row r="73" spans="1:47" x14ac:dyDescent="0.25">
      <c r="A73" s="8">
        <v>72</v>
      </c>
      <c r="B73" s="7" t="s">
        <v>1367</v>
      </c>
      <c r="C73" s="7" t="s">
        <v>795</v>
      </c>
      <c r="D73" s="8" t="s">
        <v>799</v>
      </c>
      <c r="E73" s="7" t="s">
        <v>60</v>
      </c>
      <c r="F73" s="7" t="s">
        <v>1196</v>
      </c>
      <c r="G73" s="9">
        <v>29474</v>
      </c>
      <c r="H73" s="9">
        <v>40368</v>
      </c>
      <c r="I73" s="9">
        <v>40842</v>
      </c>
      <c r="J73" s="31">
        <v>107172</v>
      </c>
      <c r="K73" s="31">
        <f t="shared" si="5"/>
        <v>123247.79999999999</v>
      </c>
      <c r="L73" s="8">
        <v>3</v>
      </c>
      <c r="M73" s="28">
        <v>0.15</v>
      </c>
      <c r="N73" s="28" t="str">
        <f t="shared" si="4"/>
        <v>100000$ &amp; Above</v>
      </c>
      <c r="O73" s="28"/>
      <c r="P73" s="28"/>
      <c r="Q73" s="51"/>
      <c r="R73" s="28"/>
      <c r="S73" s="28"/>
      <c r="AU73" s="18"/>
    </row>
    <row r="74" spans="1:47" x14ac:dyDescent="0.25">
      <c r="A74" s="8">
        <v>73</v>
      </c>
      <c r="B74" s="7" t="s">
        <v>1368</v>
      </c>
      <c r="C74" s="7" t="s">
        <v>1228</v>
      </c>
      <c r="D74" s="8" t="s">
        <v>799</v>
      </c>
      <c r="E74" s="7" t="s">
        <v>60</v>
      </c>
      <c r="F74" s="7" t="s">
        <v>1196</v>
      </c>
      <c r="G74" s="9">
        <v>27700</v>
      </c>
      <c r="H74" s="9">
        <v>40777</v>
      </c>
      <c r="I74" s="9">
        <v>41231</v>
      </c>
      <c r="J74" s="31">
        <v>16560</v>
      </c>
      <c r="K74" s="31">
        <f t="shared" si="5"/>
        <v>17884.800000000003</v>
      </c>
      <c r="L74" s="8">
        <v>3</v>
      </c>
      <c r="M74" s="28">
        <v>0.08</v>
      </c>
      <c r="N74" s="28" t="str">
        <f t="shared" si="4"/>
        <v>0-20000$</v>
      </c>
      <c r="O74" s="28"/>
      <c r="P74" s="28"/>
      <c r="Q74" s="51"/>
      <c r="R74" s="28"/>
      <c r="S74" s="28"/>
      <c r="AU74" s="18"/>
    </row>
    <row r="75" spans="1:47" x14ac:dyDescent="0.25">
      <c r="A75" s="8">
        <v>74</v>
      </c>
      <c r="B75" s="7" t="s">
        <v>1369</v>
      </c>
      <c r="C75" s="7" t="s">
        <v>791</v>
      </c>
      <c r="D75" s="8" t="s">
        <v>799</v>
      </c>
      <c r="E75" s="7" t="s">
        <v>60</v>
      </c>
      <c r="F75" s="7" t="s">
        <v>1196</v>
      </c>
      <c r="G75" s="9">
        <v>26875</v>
      </c>
      <c r="H75" s="9">
        <v>39662</v>
      </c>
      <c r="I75" s="9">
        <v>40686</v>
      </c>
      <c r="J75" s="31">
        <v>46704</v>
      </c>
      <c r="K75" s="31">
        <f t="shared" si="5"/>
        <v>52308.480000000003</v>
      </c>
      <c r="L75" s="8">
        <v>3</v>
      </c>
      <c r="M75" s="28">
        <v>0.12</v>
      </c>
      <c r="N75" s="28" t="str">
        <f t="shared" si="4"/>
        <v>40000-60000$</v>
      </c>
      <c r="O75" s="28"/>
      <c r="P75" s="28"/>
      <c r="Q75" s="51"/>
      <c r="R75" s="28"/>
      <c r="S75" s="28"/>
      <c r="AU75" s="18"/>
    </row>
    <row r="76" spans="1:47" x14ac:dyDescent="0.25">
      <c r="A76" s="8">
        <v>75</v>
      </c>
      <c r="B76" s="7" t="s">
        <v>1370</v>
      </c>
      <c r="C76" s="7" t="s">
        <v>1228</v>
      </c>
      <c r="D76" s="8" t="s">
        <v>799</v>
      </c>
      <c r="E76" s="7" t="s">
        <v>60</v>
      </c>
      <c r="F76" s="7" t="s">
        <v>1196</v>
      </c>
      <c r="G76" s="9">
        <v>31960</v>
      </c>
      <c r="H76" s="9">
        <v>38954</v>
      </c>
      <c r="I76" s="9">
        <v>40824</v>
      </c>
      <c r="J76" s="31">
        <v>49104</v>
      </c>
      <c r="K76" s="31">
        <f t="shared" si="5"/>
        <v>54996.480000000003</v>
      </c>
      <c r="L76" s="8">
        <v>3</v>
      </c>
      <c r="M76" s="28">
        <v>0.12</v>
      </c>
      <c r="N76" s="28" t="str">
        <f t="shared" si="4"/>
        <v>40000-60000$</v>
      </c>
      <c r="O76" s="28"/>
      <c r="P76" s="28"/>
      <c r="Q76" s="51"/>
      <c r="R76" s="28"/>
      <c r="S76" s="28"/>
      <c r="AU76" s="18"/>
    </row>
    <row r="77" spans="1:47" x14ac:dyDescent="0.25">
      <c r="A77" s="8">
        <v>76</v>
      </c>
      <c r="B77" s="7" t="s">
        <v>1371</v>
      </c>
      <c r="C77" s="7" t="s">
        <v>1231</v>
      </c>
      <c r="D77" s="8" t="s">
        <v>799</v>
      </c>
      <c r="E77" s="7" t="s">
        <v>60</v>
      </c>
      <c r="F77" s="7" t="s">
        <v>1196</v>
      </c>
      <c r="G77" s="9">
        <v>28830</v>
      </c>
      <c r="H77" s="9">
        <v>36038</v>
      </c>
      <c r="I77" s="9">
        <v>40635</v>
      </c>
      <c r="J77" s="31">
        <v>36408</v>
      </c>
      <c r="K77" s="31">
        <f t="shared" si="5"/>
        <v>39320.639999999999</v>
      </c>
      <c r="L77" s="8">
        <v>3</v>
      </c>
      <c r="M77" s="28">
        <v>0.08</v>
      </c>
      <c r="N77" s="28" t="str">
        <f t="shared" si="4"/>
        <v>20000-40000$</v>
      </c>
      <c r="O77" s="28"/>
      <c r="P77" s="28"/>
      <c r="Q77" s="51"/>
      <c r="R77" s="28"/>
      <c r="S77" s="28"/>
      <c r="AU77" s="18"/>
    </row>
    <row r="78" spans="1:47" x14ac:dyDescent="0.25">
      <c r="A78" s="8">
        <v>77</v>
      </c>
      <c r="B78" s="7" t="s">
        <v>1372</v>
      </c>
      <c r="C78" s="7" t="s">
        <v>795</v>
      </c>
      <c r="D78" s="8" t="s">
        <v>799</v>
      </c>
      <c r="E78" s="7" t="s">
        <v>60</v>
      </c>
      <c r="F78" s="7" t="s">
        <v>1196</v>
      </c>
      <c r="G78" s="9">
        <v>26844</v>
      </c>
      <c r="H78" s="9">
        <v>36059</v>
      </c>
      <c r="I78" s="9">
        <v>40318</v>
      </c>
      <c r="J78" s="31">
        <v>22200</v>
      </c>
      <c r="K78" s="31">
        <f t="shared" si="5"/>
        <v>25529.999999999996</v>
      </c>
      <c r="L78" s="8">
        <v>3</v>
      </c>
      <c r="M78" s="28">
        <v>0.15</v>
      </c>
      <c r="N78" s="28" t="str">
        <f t="shared" si="4"/>
        <v>20000-40000$</v>
      </c>
      <c r="O78" s="28"/>
      <c r="P78" s="28"/>
      <c r="Q78" s="51"/>
      <c r="R78" s="28"/>
      <c r="S78" s="28"/>
      <c r="AU78" s="18"/>
    </row>
    <row r="79" spans="1:47" x14ac:dyDescent="0.25">
      <c r="A79" s="8">
        <v>78</v>
      </c>
      <c r="B79" s="7" t="s">
        <v>1373</v>
      </c>
      <c r="C79" s="7" t="s">
        <v>791</v>
      </c>
      <c r="D79" s="8" t="s">
        <v>799</v>
      </c>
      <c r="E79" s="7" t="s">
        <v>60</v>
      </c>
      <c r="F79" s="7" t="s">
        <v>1197</v>
      </c>
      <c r="G79" s="9">
        <v>29306</v>
      </c>
      <c r="H79" s="9">
        <v>38970</v>
      </c>
      <c r="I79" s="9">
        <v>40415</v>
      </c>
      <c r="J79" s="31">
        <v>99684</v>
      </c>
      <c r="K79" s="31">
        <f t="shared" si="5"/>
        <v>107658.72</v>
      </c>
      <c r="L79" s="8">
        <v>3</v>
      </c>
      <c r="M79" s="28">
        <v>0.08</v>
      </c>
      <c r="N79" s="28" t="str">
        <f t="shared" si="4"/>
        <v>80000-100000$</v>
      </c>
      <c r="O79" s="28"/>
      <c r="P79" s="28"/>
      <c r="Q79" s="51"/>
      <c r="R79" s="28"/>
      <c r="S79" s="28"/>
      <c r="AU79" s="18"/>
    </row>
    <row r="80" spans="1:47" x14ac:dyDescent="0.25">
      <c r="A80" s="8">
        <v>79</v>
      </c>
      <c r="B80" s="7" t="s">
        <v>1374</v>
      </c>
      <c r="C80" s="7" t="s">
        <v>1231</v>
      </c>
      <c r="D80" s="8" t="s">
        <v>799</v>
      </c>
      <c r="E80" s="7" t="s">
        <v>60</v>
      </c>
      <c r="F80" s="7" t="s">
        <v>1197</v>
      </c>
      <c r="G80" s="9">
        <v>27053</v>
      </c>
      <c r="H80" s="9">
        <v>40085</v>
      </c>
      <c r="I80" s="9"/>
      <c r="J80" s="31">
        <v>49788</v>
      </c>
      <c r="K80" s="31">
        <f t="shared" si="5"/>
        <v>57256.2</v>
      </c>
      <c r="L80" s="8">
        <v>3</v>
      </c>
      <c r="M80" s="28">
        <v>0.15</v>
      </c>
      <c r="N80" s="28" t="str">
        <f t="shared" si="4"/>
        <v>40000-60000$</v>
      </c>
      <c r="O80" s="28"/>
      <c r="P80" s="28"/>
      <c r="Q80" s="51"/>
      <c r="R80" s="28"/>
      <c r="S80" s="28"/>
      <c r="AU80" s="18"/>
    </row>
    <row r="81" spans="1:47" x14ac:dyDescent="0.25">
      <c r="A81" s="8">
        <v>80</v>
      </c>
      <c r="B81" s="7" t="s">
        <v>1375</v>
      </c>
      <c r="C81" s="7" t="s">
        <v>795</v>
      </c>
      <c r="D81" s="8" t="s">
        <v>799</v>
      </c>
      <c r="E81" s="7" t="s">
        <v>60</v>
      </c>
      <c r="F81" s="7" t="s">
        <v>1197</v>
      </c>
      <c r="G81" s="9">
        <v>30038</v>
      </c>
      <c r="H81" s="9">
        <v>40832</v>
      </c>
      <c r="I81" s="9"/>
      <c r="J81" s="31">
        <v>103104</v>
      </c>
      <c r="K81" s="31">
        <f t="shared" si="5"/>
        <v>115476.48000000001</v>
      </c>
      <c r="L81" s="8">
        <v>3</v>
      </c>
      <c r="M81" s="28">
        <v>0.12</v>
      </c>
      <c r="N81" s="28" t="str">
        <f t="shared" si="4"/>
        <v>100000$ &amp; Above</v>
      </c>
      <c r="O81" s="28"/>
      <c r="P81" s="28"/>
      <c r="Q81" s="51"/>
      <c r="R81" s="28"/>
      <c r="S81" s="28"/>
      <c r="AU81" s="18"/>
    </row>
    <row r="82" spans="1:47" x14ac:dyDescent="0.25">
      <c r="A82" s="8">
        <v>81</v>
      </c>
      <c r="B82" s="7" t="s">
        <v>1376</v>
      </c>
      <c r="C82" s="7" t="s">
        <v>1229</v>
      </c>
      <c r="D82" s="8" t="s">
        <v>799</v>
      </c>
      <c r="E82" s="7" t="s">
        <v>60</v>
      </c>
      <c r="F82" s="7" t="s">
        <v>1197</v>
      </c>
      <c r="G82" s="9">
        <v>28090</v>
      </c>
      <c r="H82" s="9">
        <v>41200</v>
      </c>
      <c r="I82" s="9">
        <v>41248</v>
      </c>
      <c r="J82" s="31">
        <v>86004</v>
      </c>
      <c r="K82" s="31">
        <f t="shared" si="5"/>
        <v>96324.48000000001</v>
      </c>
      <c r="L82" s="8">
        <v>3</v>
      </c>
      <c r="M82" s="28">
        <v>0.12</v>
      </c>
      <c r="N82" s="28" t="str">
        <f t="shared" si="4"/>
        <v>80000-100000$</v>
      </c>
      <c r="O82" s="28"/>
      <c r="P82" s="28"/>
      <c r="Q82" s="51"/>
      <c r="R82" s="28"/>
      <c r="S82" s="28"/>
      <c r="AU82" s="18"/>
    </row>
    <row r="83" spans="1:47" x14ac:dyDescent="0.25">
      <c r="A83" s="8">
        <v>82</v>
      </c>
      <c r="B83" s="7" t="s">
        <v>1377</v>
      </c>
      <c r="C83" s="7" t="s">
        <v>1230</v>
      </c>
      <c r="D83" s="8" t="s">
        <v>799</v>
      </c>
      <c r="E83" s="7" t="s">
        <v>60</v>
      </c>
      <c r="F83" s="7" t="s">
        <v>1197</v>
      </c>
      <c r="G83" s="9">
        <v>26032</v>
      </c>
      <c r="H83" s="9">
        <v>39379</v>
      </c>
      <c r="I83" s="9"/>
      <c r="J83" s="31">
        <v>81468</v>
      </c>
      <c r="K83" s="31">
        <f t="shared" si="5"/>
        <v>93688.2</v>
      </c>
      <c r="L83" s="8">
        <v>3</v>
      </c>
      <c r="M83" s="28">
        <v>0.15</v>
      </c>
      <c r="N83" s="28" t="str">
        <f t="shared" si="4"/>
        <v>80000-100000$</v>
      </c>
      <c r="O83" s="28"/>
      <c r="P83" s="28"/>
      <c r="Q83" s="51"/>
      <c r="R83" s="28"/>
      <c r="S83" s="28"/>
      <c r="AU83" s="18"/>
    </row>
    <row r="84" spans="1:47" x14ac:dyDescent="0.25">
      <c r="A84" s="8">
        <v>83</v>
      </c>
      <c r="B84" s="7" t="s">
        <v>1378</v>
      </c>
      <c r="C84" s="7" t="s">
        <v>1229</v>
      </c>
      <c r="D84" s="8" t="s">
        <v>799</v>
      </c>
      <c r="E84" s="7" t="s">
        <v>60</v>
      </c>
      <c r="F84" s="7" t="s">
        <v>1196</v>
      </c>
      <c r="G84" s="9">
        <v>27921</v>
      </c>
      <c r="H84" s="9">
        <v>36087</v>
      </c>
      <c r="I84" s="9">
        <v>39733</v>
      </c>
      <c r="J84" s="31">
        <v>92316</v>
      </c>
      <c r="K84" s="31">
        <f t="shared" si="5"/>
        <v>92316</v>
      </c>
      <c r="L84" s="8" t="s">
        <v>1233</v>
      </c>
      <c r="M84" s="28">
        <v>0</v>
      </c>
      <c r="N84" s="28" t="str">
        <f t="shared" si="4"/>
        <v>80000-100000$</v>
      </c>
      <c r="O84" s="28"/>
      <c r="P84" s="28"/>
      <c r="Q84" s="51"/>
      <c r="R84" s="28"/>
      <c r="S84" s="28"/>
      <c r="AU84" s="18"/>
    </row>
    <row r="85" spans="1:47" x14ac:dyDescent="0.25">
      <c r="A85" s="8">
        <v>84</v>
      </c>
      <c r="B85" s="7" t="s">
        <v>1379</v>
      </c>
      <c r="C85" s="7" t="s">
        <v>1230</v>
      </c>
      <c r="D85" s="8" t="s">
        <v>799</v>
      </c>
      <c r="E85" s="7" t="s">
        <v>60</v>
      </c>
      <c r="F85" s="7" t="s">
        <v>1196</v>
      </c>
      <c r="G85" s="9">
        <v>27529</v>
      </c>
      <c r="H85" s="9">
        <v>37176</v>
      </c>
      <c r="I85" s="9">
        <v>38788</v>
      </c>
      <c r="J85" s="31">
        <v>75348</v>
      </c>
      <c r="K85" s="31">
        <f t="shared" si="5"/>
        <v>78361.919999999998</v>
      </c>
      <c r="L85" s="8">
        <v>2</v>
      </c>
      <c r="M85" s="28">
        <v>0.04</v>
      </c>
      <c r="N85" s="28" t="str">
        <f t="shared" si="4"/>
        <v>60000-80000$</v>
      </c>
      <c r="O85" s="28"/>
      <c r="P85" s="28"/>
      <c r="Q85" s="51"/>
      <c r="R85" s="28"/>
      <c r="S85" s="28"/>
      <c r="AU85" s="18"/>
    </row>
    <row r="86" spans="1:47" x14ac:dyDescent="0.25">
      <c r="A86" s="8">
        <v>85</v>
      </c>
      <c r="B86" s="7" t="s">
        <v>1380</v>
      </c>
      <c r="C86" s="7" t="s">
        <v>795</v>
      </c>
      <c r="D86" s="8" t="s">
        <v>799</v>
      </c>
      <c r="E86" s="7" t="s">
        <v>60</v>
      </c>
      <c r="F86" s="7" t="s">
        <v>1196</v>
      </c>
      <c r="G86" s="9">
        <v>29746</v>
      </c>
      <c r="H86" s="9">
        <v>39765</v>
      </c>
      <c r="I86" s="9">
        <v>40967</v>
      </c>
      <c r="J86" s="31">
        <v>56004</v>
      </c>
      <c r="K86" s="31">
        <f t="shared" si="5"/>
        <v>60484.320000000007</v>
      </c>
      <c r="L86" s="8">
        <v>3</v>
      </c>
      <c r="M86" s="28">
        <v>0.08</v>
      </c>
      <c r="N86" s="28" t="str">
        <f t="shared" si="4"/>
        <v>40000-60000$</v>
      </c>
      <c r="O86" s="28"/>
      <c r="P86" s="28"/>
      <c r="Q86" s="51"/>
      <c r="R86" s="28"/>
      <c r="S86" s="28"/>
      <c r="AU86" s="18"/>
    </row>
    <row r="87" spans="1:47" x14ac:dyDescent="0.25">
      <c r="A87" s="8">
        <v>86</v>
      </c>
      <c r="B87" s="7" t="s">
        <v>1381</v>
      </c>
      <c r="C87" s="7" t="s">
        <v>796</v>
      </c>
      <c r="D87" s="8" t="s">
        <v>799</v>
      </c>
      <c r="E87" s="7" t="s">
        <v>60</v>
      </c>
      <c r="F87" s="7" t="s">
        <v>1197</v>
      </c>
      <c r="G87" s="9">
        <v>28980</v>
      </c>
      <c r="H87" s="9">
        <v>36470</v>
      </c>
      <c r="I87" s="9">
        <v>40023</v>
      </c>
      <c r="J87" s="31">
        <v>28272</v>
      </c>
      <c r="K87" s="31">
        <f t="shared" si="5"/>
        <v>30533.760000000002</v>
      </c>
      <c r="L87" s="8">
        <v>3</v>
      </c>
      <c r="M87" s="28">
        <v>0.08</v>
      </c>
      <c r="N87" s="28" t="str">
        <f t="shared" si="4"/>
        <v>20000-40000$</v>
      </c>
      <c r="O87" s="28"/>
      <c r="P87" s="28"/>
      <c r="Q87" s="51"/>
      <c r="R87" s="28"/>
      <c r="S87" s="28"/>
      <c r="AU87" s="18"/>
    </row>
    <row r="88" spans="1:47" x14ac:dyDescent="0.25">
      <c r="A88" s="8">
        <v>87</v>
      </c>
      <c r="B88" s="7" t="s">
        <v>1382</v>
      </c>
      <c r="C88" s="7" t="s">
        <v>1228</v>
      </c>
      <c r="D88" s="8" t="s">
        <v>799</v>
      </c>
      <c r="E88" s="7" t="s">
        <v>60</v>
      </c>
      <c r="F88" s="7" t="s">
        <v>1196</v>
      </c>
      <c r="G88" s="9">
        <v>26436</v>
      </c>
      <c r="H88" s="9">
        <v>36487</v>
      </c>
      <c r="I88" s="9">
        <v>41096</v>
      </c>
      <c r="J88" s="31">
        <v>39667.199999999997</v>
      </c>
      <c r="K88" s="31">
        <f t="shared" si="5"/>
        <v>45617.279999999992</v>
      </c>
      <c r="L88" s="8">
        <v>3</v>
      </c>
      <c r="M88" s="28">
        <v>0.15</v>
      </c>
      <c r="N88" s="28" t="str">
        <f t="shared" si="4"/>
        <v>20000-40000$</v>
      </c>
      <c r="O88" s="28"/>
      <c r="P88" s="28"/>
      <c r="Q88" s="51"/>
      <c r="R88" s="28"/>
      <c r="S88" s="28"/>
      <c r="AU88" s="18"/>
    </row>
    <row r="89" spans="1:47" x14ac:dyDescent="0.25">
      <c r="A89" s="8">
        <v>88</v>
      </c>
      <c r="B89" s="7" t="s">
        <v>1383</v>
      </c>
      <c r="C89" s="7" t="s">
        <v>1230</v>
      </c>
      <c r="D89" s="8" t="s">
        <v>799</v>
      </c>
      <c r="E89" s="7" t="s">
        <v>60</v>
      </c>
      <c r="F89" s="7" t="s">
        <v>1197</v>
      </c>
      <c r="G89" s="9">
        <v>31202</v>
      </c>
      <c r="H89" s="9">
        <v>39040</v>
      </c>
      <c r="I89" s="9">
        <v>40917</v>
      </c>
      <c r="J89" s="31">
        <v>74580</v>
      </c>
      <c r="K89" s="31">
        <f t="shared" si="5"/>
        <v>83529.600000000006</v>
      </c>
      <c r="L89" s="8">
        <v>3</v>
      </c>
      <c r="M89" s="28">
        <v>0.12</v>
      </c>
      <c r="N89" s="28" t="str">
        <f t="shared" si="4"/>
        <v>60000-80000$</v>
      </c>
      <c r="O89" s="28"/>
      <c r="P89" s="28"/>
      <c r="Q89" s="51"/>
      <c r="R89" s="28"/>
      <c r="S89" s="28"/>
      <c r="AU89" s="18"/>
    </row>
    <row r="90" spans="1:47" x14ac:dyDescent="0.25">
      <c r="A90" s="8">
        <v>89</v>
      </c>
      <c r="B90" s="7" t="s">
        <v>1384</v>
      </c>
      <c r="C90" s="7" t="s">
        <v>1229</v>
      </c>
      <c r="D90" s="8" t="s">
        <v>799</v>
      </c>
      <c r="E90" s="7" t="s">
        <v>60</v>
      </c>
      <c r="F90" s="7" t="s">
        <v>1196</v>
      </c>
      <c r="G90" s="9">
        <v>29708</v>
      </c>
      <c r="H90" s="9">
        <v>40501</v>
      </c>
      <c r="I90" s="9">
        <v>40689</v>
      </c>
      <c r="J90" s="31">
        <v>93384</v>
      </c>
      <c r="K90" s="31">
        <f t="shared" si="5"/>
        <v>100854.72</v>
      </c>
      <c r="L90" s="8">
        <v>3</v>
      </c>
      <c r="M90" s="28">
        <v>0.08</v>
      </c>
      <c r="N90" s="28" t="str">
        <f t="shared" si="4"/>
        <v>80000-100000$</v>
      </c>
      <c r="O90" s="28"/>
      <c r="P90" s="28"/>
      <c r="Q90" s="51"/>
      <c r="R90" s="28"/>
      <c r="S90" s="28"/>
      <c r="AU90" s="18"/>
    </row>
    <row r="91" spans="1:47" x14ac:dyDescent="0.25">
      <c r="A91" s="8">
        <v>90</v>
      </c>
      <c r="B91" s="7" t="s">
        <v>1385</v>
      </c>
      <c r="C91" s="7" t="s">
        <v>794</v>
      </c>
      <c r="D91" s="8" t="s">
        <v>799</v>
      </c>
      <c r="E91" s="7" t="s">
        <v>60</v>
      </c>
      <c r="F91" s="7" t="s">
        <v>1196</v>
      </c>
      <c r="G91" s="9">
        <v>32100</v>
      </c>
      <c r="H91" s="9">
        <v>39803</v>
      </c>
      <c r="I91" s="9">
        <v>40330</v>
      </c>
      <c r="J91" s="31">
        <v>51528</v>
      </c>
      <c r="K91" s="31">
        <f t="shared" si="5"/>
        <v>51528</v>
      </c>
      <c r="L91" s="8" t="s">
        <v>1233</v>
      </c>
      <c r="M91" s="28">
        <v>0</v>
      </c>
      <c r="N91" s="28" t="str">
        <f t="shared" si="4"/>
        <v>40000-60000$</v>
      </c>
      <c r="O91" s="28"/>
      <c r="P91" s="28"/>
      <c r="Q91" s="51"/>
      <c r="R91" s="28"/>
      <c r="S91" s="28"/>
      <c r="AU91" s="18"/>
    </row>
    <row r="92" spans="1:47" x14ac:dyDescent="0.25">
      <c r="A92" s="8">
        <v>91</v>
      </c>
      <c r="B92" s="7" t="s">
        <v>1386</v>
      </c>
      <c r="C92" s="7" t="s">
        <v>1229</v>
      </c>
      <c r="D92" s="8" t="s">
        <v>799</v>
      </c>
      <c r="E92" s="7" t="s">
        <v>60</v>
      </c>
      <c r="F92" s="7" t="s">
        <v>1196</v>
      </c>
      <c r="G92" s="9">
        <v>25930</v>
      </c>
      <c r="H92" s="9">
        <v>40880</v>
      </c>
      <c r="I92" s="9"/>
      <c r="J92" s="31">
        <v>73680</v>
      </c>
      <c r="K92" s="31">
        <f t="shared" si="5"/>
        <v>84732</v>
      </c>
      <c r="L92" s="8">
        <v>3</v>
      </c>
      <c r="M92" s="28">
        <v>0.15</v>
      </c>
      <c r="N92" s="28" t="str">
        <f t="shared" si="4"/>
        <v>60000-80000$</v>
      </c>
      <c r="O92" s="28"/>
      <c r="P92" s="28"/>
      <c r="Q92" s="51"/>
      <c r="R92" s="28"/>
      <c r="S92" s="28"/>
      <c r="AU92" s="18"/>
    </row>
    <row r="93" spans="1:47" x14ac:dyDescent="0.25">
      <c r="A93" s="8">
        <v>92</v>
      </c>
      <c r="B93" s="7" t="s">
        <v>1387</v>
      </c>
      <c r="C93" s="7" t="s">
        <v>1229</v>
      </c>
      <c r="D93" s="8" t="s">
        <v>799</v>
      </c>
      <c r="E93" s="7" t="s">
        <v>60</v>
      </c>
      <c r="F93" s="7" t="s">
        <v>1196</v>
      </c>
      <c r="G93" s="9">
        <v>23301</v>
      </c>
      <c r="H93" s="9">
        <v>36506</v>
      </c>
      <c r="I93" s="9">
        <v>38226</v>
      </c>
      <c r="J93" s="31">
        <v>38520</v>
      </c>
      <c r="K93" s="31">
        <f t="shared" si="5"/>
        <v>38520</v>
      </c>
      <c r="L93" s="8" t="s">
        <v>1233</v>
      </c>
      <c r="M93" s="28">
        <v>0</v>
      </c>
      <c r="N93" s="28" t="str">
        <f t="shared" si="4"/>
        <v>20000-40000$</v>
      </c>
      <c r="O93" s="28"/>
      <c r="P93" s="28"/>
      <c r="Q93" s="51"/>
      <c r="R93" s="28"/>
      <c r="S93" s="28"/>
      <c r="AU93" s="18"/>
    </row>
    <row r="94" spans="1:47" x14ac:dyDescent="0.25">
      <c r="A94" s="8">
        <v>93</v>
      </c>
      <c r="B94" s="7" t="s">
        <v>1388</v>
      </c>
      <c r="C94" s="7" t="s">
        <v>794</v>
      </c>
      <c r="D94" s="8" t="s">
        <v>799</v>
      </c>
      <c r="E94" s="7" t="s">
        <v>60</v>
      </c>
      <c r="F94" s="7" t="s">
        <v>1197</v>
      </c>
      <c r="G94" s="9">
        <v>30043</v>
      </c>
      <c r="H94" s="9">
        <v>37241</v>
      </c>
      <c r="I94" s="9">
        <v>41134</v>
      </c>
      <c r="J94" s="31">
        <v>86340</v>
      </c>
      <c r="K94" s="31">
        <f t="shared" si="5"/>
        <v>99290.999999999985</v>
      </c>
      <c r="L94" s="8">
        <v>3</v>
      </c>
      <c r="M94" s="28">
        <v>0.15</v>
      </c>
      <c r="N94" s="28" t="str">
        <f t="shared" si="4"/>
        <v>80000-100000$</v>
      </c>
      <c r="O94" s="28"/>
      <c r="P94" s="28"/>
      <c r="Q94" s="51"/>
      <c r="R94" s="28"/>
      <c r="S94" s="28"/>
      <c r="AU94" s="18"/>
    </row>
    <row r="95" spans="1:47" x14ac:dyDescent="0.25">
      <c r="A95" s="8">
        <v>94</v>
      </c>
      <c r="B95" s="7" t="s">
        <v>1389</v>
      </c>
      <c r="C95" s="7" t="s">
        <v>793</v>
      </c>
      <c r="D95" s="8" t="s">
        <v>799</v>
      </c>
      <c r="E95" s="7" t="s">
        <v>60</v>
      </c>
      <c r="F95" s="7" t="s">
        <v>1196</v>
      </c>
      <c r="G95" s="9">
        <v>26821</v>
      </c>
      <c r="H95" s="9">
        <v>37960</v>
      </c>
      <c r="I95" s="9">
        <v>39802</v>
      </c>
      <c r="J95" s="31">
        <v>80268</v>
      </c>
      <c r="K95" s="31">
        <f t="shared" si="5"/>
        <v>92308.2</v>
      </c>
      <c r="L95" s="8">
        <v>3</v>
      </c>
      <c r="M95" s="28">
        <v>0.15</v>
      </c>
      <c r="N95" s="28" t="str">
        <f t="shared" si="4"/>
        <v>80000-100000$</v>
      </c>
      <c r="O95" s="28"/>
      <c r="P95" s="28"/>
      <c r="Q95" s="51"/>
      <c r="R95" s="28"/>
      <c r="S95" s="28"/>
      <c r="AU95" s="18"/>
    </row>
    <row r="96" spans="1:47" x14ac:dyDescent="0.25">
      <c r="A96" s="8">
        <v>95</v>
      </c>
      <c r="B96" s="7" t="s">
        <v>1390</v>
      </c>
      <c r="C96" s="7" t="s">
        <v>791</v>
      </c>
      <c r="D96" s="8" t="s">
        <v>799</v>
      </c>
      <c r="E96" s="7" t="s">
        <v>60</v>
      </c>
      <c r="F96" s="7" t="s">
        <v>1196</v>
      </c>
      <c r="G96" s="9">
        <v>27379</v>
      </c>
      <c r="H96" s="9">
        <v>39802</v>
      </c>
      <c r="I96" s="9"/>
      <c r="J96" s="31">
        <v>27042</v>
      </c>
      <c r="K96" s="31">
        <f t="shared" si="5"/>
        <v>29205.360000000001</v>
      </c>
      <c r="L96" s="8">
        <v>3</v>
      </c>
      <c r="M96" s="28">
        <v>0.08</v>
      </c>
      <c r="N96" s="28" t="str">
        <f t="shared" si="4"/>
        <v>20000-40000$</v>
      </c>
      <c r="O96" s="28"/>
      <c r="P96" s="28"/>
      <c r="Q96" s="51"/>
      <c r="R96" s="28"/>
      <c r="S96" s="28"/>
      <c r="AU96" s="18"/>
    </row>
    <row r="97" spans="1:47" x14ac:dyDescent="0.25">
      <c r="A97" s="8">
        <v>96</v>
      </c>
      <c r="B97" s="7" t="s">
        <v>1391</v>
      </c>
      <c r="C97" s="7" t="s">
        <v>795</v>
      </c>
      <c r="D97" s="8" t="s">
        <v>800</v>
      </c>
      <c r="E97" s="7" t="s">
        <v>120</v>
      </c>
      <c r="F97" s="7" t="s">
        <v>1196</v>
      </c>
      <c r="G97" s="9">
        <v>28317</v>
      </c>
      <c r="H97" s="9">
        <v>39492</v>
      </c>
      <c r="I97" s="9">
        <v>40546</v>
      </c>
      <c r="J97" s="31">
        <v>43956</v>
      </c>
      <c r="K97" s="31">
        <f t="shared" si="5"/>
        <v>49230.720000000001</v>
      </c>
      <c r="L97" s="8">
        <v>3</v>
      </c>
      <c r="M97" s="28">
        <v>0.12</v>
      </c>
      <c r="N97" s="28" t="str">
        <f t="shared" si="4"/>
        <v>40000-60000$</v>
      </c>
      <c r="O97" s="28"/>
      <c r="P97" s="28"/>
      <c r="Q97" s="51"/>
      <c r="R97" s="28"/>
      <c r="S97" s="28"/>
      <c r="AU97" s="18"/>
    </row>
    <row r="98" spans="1:47" x14ac:dyDescent="0.25">
      <c r="A98" s="8">
        <v>97</v>
      </c>
      <c r="B98" s="7" t="s">
        <v>1392</v>
      </c>
      <c r="C98" s="7" t="s">
        <v>794</v>
      </c>
      <c r="D98" s="8" t="s">
        <v>800</v>
      </c>
      <c r="E98" s="7" t="s">
        <v>120</v>
      </c>
      <c r="F98" s="7" t="s">
        <v>1196</v>
      </c>
      <c r="G98" s="9">
        <v>26496</v>
      </c>
      <c r="H98" s="9">
        <v>38755</v>
      </c>
      <c r="I98" s="9">
        <v>39922</v>
      </c>
      <c r="J98" s="31">
        <v>94632</v>
      </c>
      <c r="K98" s="31">
        <f t="shared" si="5"/>
        <v>98417.279999999999</v>
      </c>
      <c r="L98" s="8">
        <v>2</v>
      </c>
      <c r="M98" s="28">
        <v>0.04</v>
      </c>
      <c r="N98" s="28" t="str">
        <f t="shared" si="4"/>
        <v>80000-100000$</v>
      </c>
      <c r="O98" s="28"/>
      <c r="P98" s="28"/>
      <c r="Q98" s="51"/>
      <c r="R98" s="28"/>
      <c r="S98" s="28"/>
      <c r="AU98" s="18"/>
    </row>
    <row r="99" spans="1:47" x14ac:dyDescent="0.25">
      <c r="A99" s="8">
        <v>98</v>
      </c>
      <c r="B99" s="7" t="s">
        <v>1393</v>
      </c>
      <c r="C99" s="7" t="s">
        <v>794</v>
      </c>
      <c r="D99" s="8" t="s">
        <v>800</v>
      </c>
      <c r="E99" s="7" t="s">
        <v>120</v>
      </c>
      <c r="F99" s="7" t="s">
        <v>1197</v>
      </c>
      <c r="G99" s="9">
        <v>32191</v>
      </c>
      <c r="H99" s="9">
        <v>39529</v>
      </c>
      <c r="I99" s="9">
        <v>41208</v>
      </c>
      <c r="J99" s="31">
        <v>42744</v>
      </c>
      <c r="K99" s="31">
        <f t="shared" si="5"/>
        <v>47873.280000000006</v>
      </c>
      <c r="L99" s="8">
        <v>3</v>
      </c>
      <c r="M99" s="28">
        <v>0.12</v>
      </c>
      <c r="N99" s="28" t="str">
        <f t="shared" si="4"/>
        <v>40000-60000$</v>
      </c>
      <c r="O99" s="28"/>
      <c r="P99" s="28"/>
      <c r="Q99" s="51"/>
      <c r="R99" s="28"/>
      <c r="S99" s="28"/>
      <c r="AU99" s="18"/>
    </row>
    <row r="100" spans="1:47" x14ac:dyDescent="0.25">
      <c r="A100" s="8">
        <v>99</v>
      </c>
      <c r="B100" s="7" t="s">
        <v>1394</v>
      </c>
      <c r="C100" s="7" t="s">
        <v>1228</v>
      </c>
      <c r="D100" s="8" t="s">
        <v>800</v>
      </c>
      <c r="E100" s="7" t="s">
        <v>120</v>
      </c>
      <c r="F100" s="7" t="s">
        <v>1196</v>
      </c>
      <c r="G100" s="13">
        <v>31711</v>
      </c>
      <c r="H100" s="13">
        <v>40253</v>
      </c>
      <c r="I100" s="9">
        <v>41195</v>
      </c>
      <c r="J100" s="31">
        <v>71220</v>
      </c>
      <c r="K100" s="31">
        <f t="shared" si="5"/>
        <v>81903</v>
      </c>
      <c r="L100" s="8">
        <v>3</v>
      </c>
      <c r="M100" s="28">
        <v>0.15</v>
      </c>
      <c r="N100" s="28" t="str">
        <f t="shared" si="4"/>
        <v>60000-80000$</v>
      </c>
      <c r="O100" s="28"/>
      <c r="P100" s="28"/>
      <c r="Q100" s="51"/>
      <c r="R100" s="28"/>
      <c r="S100" s="28"/>
      <c r="AU100" s="18"/>
    </row>
    <row r="101" spans="1:47" x14ac:dyDescent="0.25">
      <c r="A101" s="8">
        <v>100</v>
      </c>
      <c r="B101" s="7" t="s">
        <v>1395</v>
      </c>
      <c r="C101" s="7" t="s">
        <v>1230</v>
      </c>
      <c r="D101" s="8" t="s">
        <v>800</v>
      </c>
      <c r="E101" s="7" t="s">
        <v>120</v>
      </c>
      <c r="F101" s="7" t="s">
        <v>1197</v>
      </c>
      <c r="G101" s="9">
        <v>26537</v>
      </c>
      <c r="H101" s="9">
        <v>39923</v>
      </c>
      <c r="I101" s="9">
        <v>40453</v>
      </c>
      <c r="J101" s="31">
        <v>91728</v>
      </c>
      <c r="K101" s="31">
        <f t="shared" si="5"/>
        <v>99066.240000000005</v>
      </c>
      <c r="L101" s="8">
        <v>3</v>
      </c>
      <c r="M101" s="28">
        <v>0.08</v>
      </c>
      <c r="N101" s="28" t="str">
        <f t="shared" si="4"/>
        <v>80000-100000$</v>
      </c>
      <c r="O101" s="28"/>
      <c r="P101" s="28"/>
      <c r="Q101" s="51"/>
      <c r="R101" s="28"/>
      <c r="S101" s="28"/>
      <c r="AU101" s="18"/>
    </row>
    <row r="102" spans="1:47" x14ac:dyDescent="0.25">
      <c r="A102" s="8">
        <v>101</v>
      </c>
      <c r="B102" s="7" t="s">
        <v>1396</v>
      </c>
      <c r="C102" s="7" t="s">
        <v>1228</v>
      </c>
      <c r="D102" s="8" t="s">
        <v>800</v>
      </c>
      <c r="E102" s="7" t="s">
        <v>120</v>
      </c>
      <c r="F102" s="7" t="s">
        <v>1196</v>
      </c>
      <c r="G102" s="9">
        <v>25730</v>
      </c>
      <c r="H102" s="9">
        <v>37883</v>
      </c>
      <c r="I102" s="9">
        <v>38829</v>
      </c>
      <c r="J102" s="31">
        <v>103836</v>
      </c>
      <c r="K102" s="31">
        <f t="shared" si="5"/>
        <v>103836</v>
      </c>
      <c r="L102" s="8" t="s">
        <v>1233</v>
      </c>
      <c r="M102" s="28">
        <v>0</v>
      </c>
      <c r="N102" s="28" t="str">
        <f t="shared" si="4"/>
        <v>100000$ &amp; Above</v>
      </c>
      <c r="O102" s="28"/>
      <c r="P102" s="28"/>
      <c r="Q102" s="51"/>
      <c r="R102" s="28"/>
      <c r="S102" s="28"/>
      <c r="AU102" s="18"/>
    </row>
    <row r="103" spans="1:47" x14ac:dyDescent="0.25">
      <c r="A103" s="8">
        <v>102</v>
      </c>
      <c r="B103" s="7" t="s">
        <v>1397</v>
      </c>
      <c r="C103" s="7" t="s">
        <v>792</v>
      </c>
      <c r="D103" s="8" t="s">
        <v>800</v>
      </c>
      <c r="E103" s="7" t="s">
        <v>120</v>
      </c>
      <c r="F103" s="7" t="s">
        <v>1196</v>
      </c>
      <c r="G103" s="9">
        <v>27202</v>
      </c>
      <c r="H103" s="9">
        <v>39388</v>
      </c>
      <c r="I103" s="9">
        <v>40093</v>
      </c>
      <c r="J103" s="31">
        <v>85344</v>
      </c>
      <c r="K103" s="31">
        <f t="shared" si="5"/>
        <v>95585.280000000013</v>
      </c>
      <c r="L103" s="8">
        <v>3</v>
      </c>
      <c r="M103" s="28">
        <v>0.12</v>
      </c>
      <c r="N103" s="28" t="str">
        <f t="shared" si="4"/>
        <v>80000-100000$</v>
      </c>
      <c r="O103" s="28"/>
      <c r="P103" s="28"/>
      <c r="Q103" s="51"/>
      <c r="R103" s="28"/>
      <c r="S103" s="28"/>
      <c r="AU103" s="18"/>
    </row>
    <row r="104" spans="1:47" x14ac:dyDescent="0.25">
      <c r="A104" s="8">
        <v>103</v>
      </c>
      <c r="B104" s="7" t="s">
        <v>1398</v>
      </c>
      <c r="C104" s="7" t="s">
        <v>796</v>
      </c>
      <c r="D104" s="8" t="s">
        <v>800</v>
      </c>
      <c r="E104" s="7" t="s">
        <v>120</v>
      </c>
      <c r="F104" s="7" t="s">
        <v>1196</v>
      </c>
      <c r="G104" s="13">
        <v>31685</v>
      </c>
      <c r="H104" s="13">
        <v>40505</v>
      </c>
      <c r="I104" s="9">
        <v>41221</v>
      </c>
      <c r="J104" s="31">
        <v>55476</v>
      </c>
      <c r="K104" s="31">
        <f t="shared" si="5"/>
        <v>57695.040000000001</v>
      </c>
      <c r="L104" s="8">
        <v>2</v>
      </c>
      <c r="M104" s="28">
        <v>0.04</v>
      </c>
      <c r="N104" s="28" t="str">
        <f t="shared" si="4"/>
        <v>40000-60000$</v>
      </c>
      <c r="O104" s="28"/>
      <c r="P104" s="28"/>
      <c r="Q104" s="51"/>
      <c r="R104" s="28"/>
      <c r="S104" s="28"/>
      <c r="AU104" s="18"/>
    </row>
    <row r="105" spans="1:47" x14ac:dyDescent="0.25">
      <c r="A105" s="8">
        <v>104</v>
      </c>
      <c r="B105" s="7" t="s">
        <v>1399</v>
      </c>
      <c r="C105" s="7" t="s">
        <v>1229</v>
      </c>
      <c r="D105" s="8" t="s">
        <v>800</v>
      </c>
      <c r="E105" s="7" t="s">
        <v>129</v>
      </c>
      <c r="F105" s="7" t="s">
        <v>1196</v>
      </c>
      <c r="G105" s="9">
        <v>27507</v>
      </c>
      <c r="H105" s="9">
        <v>38736</v>
      </c>
      <c r="I105" s="9">
        <v>39827</v>
      </c>
      <c r="J105" s="31">
        <v>27504</v>
      </c>
      <c r="K105" s="31">
        <f t="shared" si="5"/>
        <v>29704.320000000003</v>
      </c>
      <c r="L105" s="8">
        <v>3</v>
      </c>
      <c r="M105" s="28">
        <v>0.08</v>
      </c>
      <c r="N105" s="28" t="str">
        <f t="shared" si="4"/>
        <v>20000-40000$</v>
      </c>
      <c r="O105" s="28"/>
      <c r="P105" s="28"/>
      <c r="Q105" s="51"/>
      <c r="R105" s="28"/>
      <c r="S105" s="28"/>
      <c r="AU105" s="18"/>
    </row>
    <row r="106" spans="1:47" x14ac:dyDescent="0.25">
      <c r="A106" s="8">
        <v>105</v>
      </c>
      <c r="B106" s="7" t="s">
        <v>1400</v>
      </c>
      <c r="C106" s="7" t="s">
        <v>1230</v>
      </c>
      <c r="D106" s="8" t="s">
        <v>800</v>
      </c>
      <c r="E106" s="7" t="s">
        <v>129</v>
      </c>
      <c r="F106" s="7" t="s">
        <v>1196</v>
      </c>
      <c r="G106" s="9">
        <v>28436</v>
      </c>
      <c r="H106" s="9">
        <v>36182</v>
      </c>
      <c r="I106" s="9">
        <v>39627</v>
      </c>
      <c r="J106" s="31">
        <v>81960</v>
      </c>
      <c r="K106" s="31">
        <f t="shared" si="5"/>
        <v>94253.999999999985</v>
      </c>
      <c r="L106" s="8">
        <v>3</v>
      </c>
      <c r="M106" s="28">
        <v>0.15</v>
      </c>
      <c r="N106" s="28" t="str">
        <f t="shared" si="4"/>
        <v>80000-100000$</v>
      </c>
      <c r="O106" s="28"/>
      <c r="P106" s="28"/>
      <c r="Q106" s="51"/>
      <c r="R106" s="28"/>
      <c r="S106" s="28"/>
      <c r="AU106" s="18"/>
    </row>
    <row r="107" spans="1:47" x14ac:dyDescent="0.25">
      <c r="A107" s="8">
        <v>106</v>
      </c>
      <c r="B107" s="7" t="s">
        <v>1401</v>
      </c>
      <c r="C107" s="7" t="s">
        <v>796</v>
      </c>
      <c r="D107" s="8" t="s">
        <v>800</v>
      </c>
      <c r="E107" s="7" t="s">
        <v>129</v>
      </c>
      <c r="F107" s="7" t="s">
        <v>1197</v>
      </c>
      <c r="G107" s="9">
        <v>27416</v>
      </c>
      <c r="H107" s="9">
        <v>40572</v>
      </c>
      <c r="I107" s="9"/>
      <c r="J107" s="31">
        <v>12624</v>
      </c>
      <c r="K107" s="31">
        <f t="shared" si="5"/>
        <v>14138.880000000001</v>
      </c>
      <c r="L107" s="8">
        <v>3</v>
      </c>
      <c r="M107" s="28">
        <v>0.12</v>
      </c>
      <c r="N107" s="28" t="str">
        <f t="shared" si="4"/>
        <v>0-20000$</v>
      </c>
      <c r="O107" s="28"/>
      <c r="P107" s="28"/>
      <c r="Q107" s="51"/>
      <c r="R107" s="28"/>
      <c r="S107" s="28"/>
      <c r="AU107" s="18"/>
    </row>
    <row r="108" spans="1:47" x14ac:dyDescent="0.25">
      <c r="A108" s="8">
        <v>107</v>
      </c>
      <c r="B108" s="7" t="s">
        <v>1402</v>
      </c>
      <c r="C108" s="7" t="s">
        <v>794</v>
      </c>
      <c r="D108" s="8" t="s">
        <v>800</v>
      </c>
      <c r="E108" s="7" t="s">
        <v>129</v>
      </c>
      <c r="F108" s="7" t="s">
        <v>1197</v>
      </c>
      <c r="G108" s="9">
        <v>31343</v>
      </c>
      <c r="H108" s="9">
        <v>38801</v>
      </c>
      <c r="I108" s="9">
        <v>39263</v>
      </c>
      <c r="J108" s="31">
        <v>31812</v>
      </c>
      <c r="K108" s="31">
        <f t="shared" si="5"/>
        <v>31812</v>
      </c>
      <c r="L108" s="8" t="s">
        <v>1233</v>
      </c>
      <c r="M108" s="28">
        <v>0</v>
      </c>
      <c r="N108" s="28" t="str">
        <f t="shared" si="4"/>
        <v>20000-40000$</v>
      </c>
      <c r="O108" s="28"/>
      <c r="P108" s="28"/>
      <c r="Q108" s="51"/>
      <c r="R108" s="28"/>
      <c r="S108" s="28"/>
      <c r="AU108" s="18"/>
    </row>
    <row r="109" spans="1:47" x14ac:dyDescent="0.25">
      <c r="A109" s="8">
        <v>108</v>
      </c>
      <c r="B109" s="7" t="s">
        <v>1403</v>
      </c>
      <c r="C109" s="7" t="s">
        <v>1228</v>
      </c>
      <c r="D109" s="8" t="s">
        <v>800</v>
      </c>
      <c r="E109" s="7" t="s">
        <v>129</v>
      </c>
      <c r="F109" s="7" t="s">
        <v>1196</v>
      </c>
      <c r="G109" s="9">
        <v>25364</v>
      </c>
      <c r="H109" s="9">
        <v>36249</v>
      </c>
      <c r="I109" s="9">
        <v>40309</v>
      </c>
      <c r="J109" s="31">
        <v>59832</v>
      </c>
      <c r="K109" s="31">
        <f t="shared" si="5"/>
        <v>62225.279999999999</v>
      </c>
      <c r="L109" s="8">
        <v>2</v>
      </c>
      <c r="M109" s="28">
        <v>0.04</v>
      </c>
      <c r="N109" s="28" t="str">
        <f t="shared" si="4"/>
        <v>40000-60000$</v>
      </c>
      <c r="O109" s="28"/>
      <c r="P109" s="28"/>
      <c r="Q109" s="51"/>
      <c r="R109" s="28"/>
      <c r="S109" s="28"/>
      <c r="AU109" s="18"/>
    </row>
    <row r="110" spans="1:47" x14ac:dyDescent="0.25">
      <c r="A110" s="8">
        <v>109</v>
      </c>
      <c r="B110" s="7" t="s">
        <v>1404</v>
      </c>
      <c r="C110" s="7" t="s">
        <v>1231</v>
      </c>
      <c r="D110" s="8" t="s">
        <v>800</v>
      </c>
      <c r="E110" s="7" t="s">
        <v>129</v>
      </c>
      <c r="F110" s="7" t="s">
        <v>1197</v>
      </c>
      <c r="G110" s="9">
        <v>32547</v>
      </c>
      <c r="H110" s="9">
        <v>39147</v>
      </c>
      <c r="I110" s="9">
        <v>40101</v>
      </c>
      <c r="J110" s="31">
        <v>52416</v>
      </c>
      <c r="K110" s="31">
        <f t="shared" si="5"/>
        <v>60278.399999999994</v>
      </c>
      <c r="L110" s="8">
        <v>3</v>
      </c>
      <c r="M110" s="28">
        <v>0.15</v>
      </c>
      <c r="N110" s="28" t="str">
        <f t="shared" si="4"/>
        <v>40000-60000$</v>
      </c>
      <c r="O110" s="28"/>
      <c r="P110" s="28"/>
      <c r="Q110" s="51"/>
      <c r="R110" s="28"/>
      <c r="S110" s="28"/>
      <c r="AU110" s="18"/>
    </row>
    <row r="111" spans="1:47" x14ac:dyDescent="0.25">
      <c r="A111" s="8">
        <v>110</v>
      </c>
      <c r="B111" s="7" t="s">
        <v>1405</v>
      </c>
      <c r="C111" s="7" t="s">
        <v>1229</v>
      </c>
      <c r="D111" s="8" t="s">
        <v>800</v>
      </c>
      <c r="E111" s="7" t="s">
        <v>129</v>
      </c>
      <c r="F111" s="7" t="s">
        <v>1196</v>
      </c>
      <c r="G111" s="13">
        <v>25873</v>
      </c>
      <c r="H111" s="13">
        <v>40313</v>
      </c>
      <c r="I111" s="9">
        <v>41004</v>
      </c>
      <c r="J111" s="31">
        <v>32980.800000000003</v>
      </c>
      <c r="K111" s="31">
        <f t="shared" si="5"/>
        <v>36938.496000000006</v>
      </c>
      <c r="L111" s="8">
        <v>3</v>
      </c>
      <c r="M111" s="28">
        <v>0.12</v>
      </c>
      <c r="N111" s="28" t="str">
        <f t="shared" si="4"/>
        <v>20000-40000$</v>
      </c>
      <c r="O111" s="28"/>
      <c r="P111" s="28"/>
      <c r="Q111" s="51"/>
      <c r="R111" s="28"/>
      <c r="S111" s="28"/>
      <c r="AU111" s="18"/>
    </row>
    <row r="112" spans="1:47" x14ac:dyDescent="0.25">
      <c r="A112" s="8">
        <v>111</v>
      </c>
      <c r="B112" s="7" t="s">
        <v>1406</v>
      </c>
      <c r="C112" s="7" t="s">
        <v>796</v>
      </c>
      <c r="D112" s="8" t="s">
        <v>800</v>
      </c>
      <c r="E112" s="7" t="s">
        <v>129</v>
      </c>
      <c r="F112" s="7" t="s">
        <v>1196</v>
      </c>
      <c r="G112" s="9">
        <v>30679</v>
      </c>
      <c r="H112" s="9">
        <v>39646</v>
      </c>
      <c r="I112" s="9"/>
      <c r="J112" s="31">
        <v>82872</v>
      </c>
      <c r="K112" s="31">
        <f t="shared" si="5"/>
        <v>82872</v>
      </c>
      <c r="L112" s="8" t="s">
        <v>1233</v>
      </c>
      <c r="M112" s="28">
        <v>0</v>
      </c>
      <c r="N112" s="28" t="str">
        <f t="shared" si="4"/>
        <v>80000-100000$</v>
      </c>
      <c r="O112" s="28"/>
      <c r="P112" s="28"/>
      <c r="Q112" s="51"/>
      <c r="R112" s="28"/>
      <c r="S112" s="28"/>
      <c r="AU112" s="18"/>
    </row>
    <row r="113" spans="1:47" x14ac:dyDescent="0.25">
      <c r="A113" s="8">
        <v>112</v>
      </c>
      <c r="B113" s="7" t="s">
        <v>1407</v>
      </c>
      <c r="C113" s="7" t="s">
        <v>1229</v>
      </c>
      <c r="D113" s="8" t="s">
        <v>800</v>
      </c>
      <c r="E113" s="7" t="s">
        <v>129</v>
      </c>
      <c r="F113" s="7" t="s">
        <v>1196</v>
      </c>
      <c r="G113" s="13">
        <v>28833</v>
      </c>
      <c r="H113" s="13">
        <v>40516</v>
      </c>
      <c r="I113" s="9">
        <v>40554</v>
      </c>
      <c r="J113" s="31">
        <v>34350</v>
      </c>
      <c r="K113" s="31">
        <f t="shared" si="5"/>
        <v>34350</v>
      </c>
      <c r="L113" s="8" t="s">
        <v>1233</v>
      </c>
      <c r="M113" s="28">
        <v>0</v>
      </c>
      <c r="N113" s="28" t="str">
        <f t="shared" si="4"/>
        <v>20000-40000$</v>
      </c>
      <c r="O113" s="28"/>
      <c r="P113" s="28"/>
      <c r="Q113" s="51"/>
      <c r="R113" s="28"/>
      <c r="S113" s="28"/>
      <c r="AU113" s="18"/>
    </row>
    <row r="114" spans="1:47" x14ac:dyDescent="0.25">
      <c r="A114" s="8">
        <v>113</v>
      </c>
      <c r="B114" s="7" t="s">
        <v>1408</v>
      </c>
      <c r="C114" s="7" t="s">
        <v>796</v>
      </c>
      <c r="D114" s="8" t="s">
        <v>808</v>
      </c>
      <c r="E114" s="7" t="s">
        <v>139</v>
      </c>
      <c r="F114" s="7" t="s">
        <v>1196</v>
      </c>
      <c r="G114" s="9">
        <v>30907</v>
      </c>
      <c r="H114" s="9">
        <v>40550</v>
      </c>
      <c r="I114" s="9">
        <v>41174</v>
      </c>
      <c r="J114" s="31">
        <v>96060</v>
      </c>
      <c r="K114" s="31">
        <f t="shared" si="5"/>
        <v>99902.400000000009</v>
      </c>
      <c r="L114" s="8">
        <v>2</v>
      </c>
      <c r="M114" s="28">
        <v>0.04</v>
      </c>
      <c r="N114" s="28" t="str">
        <f t="shared" si="4"/>
        <v>80000-100000$</v>
      </c>
      <c r="O114" s="28"/>
      <c r="P114" s="28"/>
      <c r="Q114" s="51"/>
      <c r="R114" s="28"/>
      <c r="S114" s="28"/>
      <c r="AU114" s="18"/>
    </row>
    <row r="115" spans="1:47" x14ac:dyDescent="0.25">
      <c r="A115" s="8">
        <v>114</v>
      </c>
      <c r="B115" s="7" t="s">
        <v>1409</v>
      </c>
      <c r="C115" s="7" t="s">
        <v>1231</v>
      </c>
      <c r="D115" s="8" t="s">
        <v>808</v>
      </c>
      <c r="E115" s="7" t="s">
        <v>139</v>
      </c>
      <c r="F115" s="7" t="s">
        <v>1196</v>
      </c>
      <c r="G115" s="9">
        <v>29485</v>
      </c>
      <c r="H115" s="9">
        <v>40918</v>
      </c>
      <c r="I115" s="9"/>
      <c r="J115" s="31">
        <v>99000</v>
      </c>
      <c r="K115" s="31">
        <f t="shared" si="5"/>
        <v>113849.99999999999</v>
      </c>
      <c r="L115" s="8">
        <v>3</v>
      </c>
      <c r="M115" s="28">
        <v>0.15</v>
      </c>
      <c r="N115" s="28" t="str">
        <f t="shared" si="4"/>
        <v>80000-100000$</v>
      </c>
      <c r="O115" s="28"/>
      <c r="P115" s="28"/>
      <c r="Q115" s="51"/>
      <c r="R115" s="28"/>
      <c r="S115" s="28"/>
      <c r="AU115" s="18"/>
    </row>
    <row r="116" spans="1:47" x14ac:dyDescent="0.25">
      <c r="A116" s="8">
        <v>115</v>
      </c>
      <c r="B116" s="7" t="s">
        <v>1410</v>
      </c>
      <c r="C116" s="7" t="s">
        <v>1231</v>
      </c>
      <c r="D116" s="8" t="s">
        <v>808</v>
      </c>
      <c r="E116" s="7" t="s">
        <v>139</v>
      </c>
      <c r="F116" s="7" t="s">
        <v>1196</v>
      </c>
      <c r="G116" s="9">
        <v>28693</v>
      </c>
      <c r="H116" s="9">
        <v>39107</v>
      </c>
      <c r="I116" s="9">
        <v>41021</v>
      </c>
      <c r="J116" s="31">
        <v>22386</v>
      </c>
      <c r="K116" s="31">
        <f t="shared" si="5"/>
        <v>25072.320000000003</v>
      </c>
      <c r="L116" s="8">
        <v>3</v>
      </c>
      <c r="M116" s="28">
        <v>0.12</v>
      </c>
      <c r="N116" s="28" t="str">
        <f t="shared" si="4"/>
        <v>20000-40000$</v>
      </c>
      <c r="O116" s="28"/>
      <c r="P116" s="28"/>
      <c r="Q116" s="51"/>
      <c r="R116" s="28"/>
      <c r="S116" s="28"/>
      <c r="AU116" s="18"/>
    </row>
    <row r="117" spans="1:47" x14ac:dyDescent="0.25">
      <c r="A117" s="8">
        <v>116</v>
      </c>
      <c r="B117" s="7" t="s">
        <v>1411</v>
      </c>
      <c r="C117" s="7" t="s">
        <v>793</v>
      </c>
      <c r="D117" s="8" t="s">
        <v>808</v>
      </c>
      <c r="E117" s="7" t="s">
        <v>139</v>
      </c>
      <c r="F117" s="7" t="s">
        <v>1197</v>
      </c>
      <c r="G117" s="9">
        <v>27879</v>
      </c>
      <c r="H117" s="9">
        <v>36176</v>
      </c>
      <c r="I117" s="9">
        <v>39514</v>
      </c>
      <c r="J117" s="31">
        <v>39528</v>
      </c>
      <c r="K117" s="31">
        <f t="shared" si="5"/>
        <v>45457.2</v>
      </c>
      <c r="L117" s="8">
        <v>3</v>
      </c>
      <c r="M117" s="28">
        <v>0.15</v>
      </c>
      <c r="N117" s="28" t="str">
        <f t="shared" si="4"/>
        <v>20000-40000$</v>
      </c>
      <c r="O117" s="28"/>
      <c r="P117" s="28"/>
      <c r="Q117" s="51"/>
      <c r="R117" s="28"/>
      <c r="S117" s="28"/>
      <c r="AU117" s="18"/>
    </row>
    <row r="118" spans="1:47" x14ac:dyDescent="0.25">
      <c r="A118" s="8">
        <v>117</v>
      </c>
      <c r="B118" s="7" t="s">
        <v>1412</v>
      </c>
      <c r="C118" s="7" t="s">
        <v>1229</v>
      </c>
      <c r="D118" s="8" t="s">
        <v>808</v>
      </c>
      <c r="E118" s="7" t="s">
        <v>139</v>
      </c>
      <c r="F118" s="7" t="s">
        <v>1197</v>
      </c>
      <c r="G118" s="9">
        <v>27910</v>
      </c>
      <c r="H118" s="9">
        <v>38774</v>
      </c>
      <c r="I118" s="9">
        <v>39102</v>
      </c>
      <c r="J118" s="31">
        <v>96144</v>
      </c>
      <c r="K118" s="31">
        <f t="shared" si="5"/>
        <v>107681.28000000001</v>
      </c>
      <c r="L118" s="8">
        <v>3</v>
      </c>
      <c r="M118" s="28">
        <v>0.12</v>
      </c>
      <c r="N118" s="28" t="str">
        <f t="shared" si="4"/>
        <v>80000-100000$</v>
      </c>
      <c r="O118" s="28"/>
      <c r="P118" s="28"/>
      <c r="Q118" s="51"/>
      <c r="R118" s="28"/>
      <c r="S118" s="28"/>
      <c r="AU118" s="18"/>
    </row>
    <row r="119" spans="1:47" x14ac:dyDescent="0.25">
      <c r="A119" s="8">
        <v>118</v>
      </c>
      <c r="B119" s="7" t="s">
        <v>1413</v>
      </c>
      <c r="C119" s="7" t="s">
        <v>792</v>
      </c>
      <c r="D119" s="8" t="s">
        <v>808</v>
      </c>
      <c r="E119" s="7" t="s">
        <v>139</v>
      </c>
      <c r="F119" s="7" t="s">
        <v>1196</v>
      </c>
      <c r="G119" s="9">
        <v>27542</v>
      </c>
      <c r="H119" s="9">
        <v>37667</v>
      </c>
      <c r="I119" s="9">
        <v>39433</v>
      </c>
      <c r="J119" s="31">
        <v>88068</v>
      </c>
      <c r="K119" s="31">
        <f t="shared" si="5"/>
        <v>91590.720000000001</v>
      </c>
      <c r="L119" s="8">
        <v>2</v>
      </c>
      <c r="M119" s="28">
        <v>0.04</v>
      </c>
      <c r="N119" s="28" t="str">
        <f t="shared" si="4"/>
        <v>80000-100000$</v>
      </c>
      <c r="O119" s="28"/>
      <c r="P119" s="28"/>
      <c r="Q119" s="51"/>
      <c r="R119" s="28"/>
      <c r="S119" s="28"/>
      <c r="AU119" s="18"/>
    </row>
    <row r="120" spans="1:47" x14ac:dyDescent="0.25">
      <c r="A120" s="8">
        <v>119</v>
      </c>
      <c r="B120" s="7" t="s">
        <v>1414</v>
      </c>
      <c r="C120" s="7" t="s">
        <v>1230</v>
      </c>
      <c r="D120" s="8" t="s">
        <v>808</v>
      </c>
      <c r="E120" s="7" t="s">
        <v>139</v>
      </c>
      <c r="F120" s="7" t="s">
        <v>1196</v>
      </c>
      <c r="G120" s="9">
        <v>28074</v>
      </c>
      <c r="H120" s="9">
        <v>40263</v>
      </c>
      <c r="I120" s="9">
        <v>40582</v>
      </c>
      <c r="J120" s="31">
        <v>42312</v>
      </c>
      <c r="K120" s="31">
        <f t="shared" si="5"/>
        <v>44004.480000000003</v>
      </c>
      <c r="L120" s="8">
        <v>2</v>
      </c>
      <c r="M120" s="28">
        <v>0.04</v>
      </c>
      <c r="N120" s="28" t="str">
        <f t="shared" si="4"/>
        <v>40000-60000$</v>
      </c>
      <c r="O120" s="28"/>
      <c r="P120" s="28"/>
      <c r="Q120" s="51"/>
      <c r="R120" s="28"/>
      <c r="S120" s="28"/>
      <c r="AU120" s="18"/>
    </row>
    <row r="121" spans="1:47" x14ac:dyDescent="0.25">
      <c r="A121" s="8">
        <v>120</v>
      </c>
      <c r="B121" s="7" t="s">
        <v>1415</v>
      </c>
      <c r="C121" s="7" t="s">
        <v>1230</v>
      </c>
      <c r="D121" s="8" t="s">
        <v>808</v>
      </c>
      <c r="E121" s="7" t="s">
        <v>139</v>
      </c>
      <c r="F121" s="7" t="s">
        <v>1196</v>
      </c>
      <c r="G121" s="9">
        <v>29450</v>
      </c>
      <c r="H121" s="9">
        <v>36269</v>
      </c>
      <c r="I121" s="9">
        <v>40245</v>
      </c>
      <c r="J121" s="31">
        <v>73596</v>
      </c>
      <c r="K121" s="31">
        <f t="shared" si="5"/>
        <v>73596</v>
      </c>
      <c r="L121" s="8" t="s">
        <v>1233</v>
      </c>
      <c r="M121" s="28">
        <v>0</v>
      </c>
      <c r="N121" s="28" t="str">
        <f t="shared" si="4"/>
        <v>60000-80000$</v>
      </c>
      <c r="O121" s="28"/>
      <c r="P121" s="28"/>
      <c r="Q121" s="51"/>
      <c r="R121" s="28"/>
      <c r="S121" s="28"/>
      <c r="AU121" s="18"/>
    </row>
    <row r="122" spans="1:47" x14ac:dyDescent="0.25">
      <c r="A122" s="8">
        <v>121</v>
      </c>
      <c r="B122" s="7" t="s">
        <v>1416</v>
      </c>
      <c r="C122" s="7" t="s">
        <v>796</v>
      </c>
      <c r="D122" s="8" t="s">
        <v>808</v>
      </c>
      <c r="E122" s="7" t="s">
        <v>139</v>
      </c>
      <c r="F122" s="7" t="s">
        <v>1197</v>
      </c>
      <c r="G122" s="9">
        <v>26165</v>
      </c>
      <c r="H122" s="9">
        <v>35959</v>
      </c>
      <c r="I122" s="9">
        <v>40553</v>
      </c>
      <c r="J122" s="31">
        <v>77364</v>
      </c>
      <c r="K122" s="31">
        <f t="shared" si="5"/>
        <v>83553.12000000001</v>
      </c>
      <c r="L122" s="8">
        <v>3</v>
      </c>
      <c r="M122" s="28">
        <v>0.08</v>
      </c>
      <c r="N122" s="28" t="str">
        <f t="shared" si="4"/>
        <v>60000-80000$</v>
      </c>
      <c r="O122" s="28"/>
      <c r="P122" s="28"/>
      <c r="Q122" s="51"/>
      <c r="R122" s="28"/>
      <c r="S122" s="28"/>
      <c r="AU122" s="18"/>
    </row>
    <row r="123" spans="1:47" x14ac:dyDescent="0.25">
      <c r="A123" s="8">
        <v>122</v>
      </c>
      <c r="B123" s="7" t="s">
        <v>1417</v>
      </c>
      <c r="C123" s="7" t="s">
        <v>796</v>
      </c>
      <c r="D123" s="8" t="s">
        <v>808</v>
      </c>
      <c r="E123" s="7" t="s">
        <v>139</v>
      </c>
      <c r="F123" s="7" t="s">
        <v>1196</v>
      </c>
      <c r="G123" s="9">
        <v>30373</v>
      </c>
      <c r="H123" s="9">
        <v>40752</v>
      </c>
      <c r="I123" s="9">
        <v>40774</v>
      </c>
      <c r="J123" s="31">
        <v>45144</v>
      </c>
      <c r="K123" s="31">
        <f t="shared" si="5"/>
        <v>51915.6</v>
      </c>
      <c r="L123" s="8">
        <v>3</v>
      </c>
      <c r="M123" s="28">
        <v>0.15</v>
      </c>
      <c r="N123" s="28" t="str">
        <f t="shared" si="4"/>
        <v>40000-60000$</v>
      </c>
      <c r="O123" s="28"/>
      <c r="P123" s="28"/>
      <c r="Q123" s="51"/>
      <c r="R123" s="28"/>
      <c r="S123" s="28"/>
      <c r="AU123" s="18"/>
    </row>
    <row r="124" spans="1:47" x14ac:dyDescent="0.25">
      <c r="A124" s="8">
        <v>123</v>
      </c>
      <c r="B124" s="7" t="s">
        <v>1418</v>
      </c>
      <c r="C124" s="7" t="s">
        <v>796</v>
      </c>
      <c r="D124" s="8" t="s">
        <v>808</v>
      </c>
      <c r="E124" s="7" t="s">
        <v>139</v>
      </c>
      <c r="F124" s="7" t="s">
        <v>1196</v>
      </c>
      <c r="G124" s="9">
        <v>23076</v>
      </c>
      <c r="H124" s="9">
        <v>36342</v>
      </c>
      <c r="I124" s="9">
        <v>41124</v>
      </c>
      <c r="J124" s="31">
        <v>104364</v>
      </c>
      <c r="K124" s="31">
        <f t="shared" si="5"/>
        <v>116887.68000000001</v>
      </c>
      <c r="L124" s="8">
        <v>3</v>
      </c>
      <c r="M124" s="28">
        <v>0.12</v>
      </c>
      <c r="N124" s="28" t="str">
        <f t="shared" si="4"/>
        <v>100000$ &amp; Above</v>
      </c>
      <c r="O124" s="28"/>
      <c r="P124" s="28"/>
      <c r="Q124" s="51"/>
      <c r="R124" s="28"/>
      <c r="S124" s="28"/>
      <c r="AU124" s="18"/>
    </row>
    <row r="125" spans="1:47" x14ac:dyDescent="0.25">
      <c r="A125" s="8">
        <v>124</v>
      </c>
      <c r="B125" s="7" t="s">
        <v>1419</v>
      </c>
      <c r="C125" s="7" t="s">
        <v>796</v>
      </c>
      <c r="D125" s="8" t="s">
        <v>808</v>
      </c>
      <c r="E125" s="7" t="s">
        <v>139</v>
      </c>
      <c r="F125" s="7" t="s">
        <v>1196</v>
      </c>
      <c r="G125" s="9">
        <v>27033</v>
      </c>
      <c r="H125" s="9">
        <v>36357</v>
      </c>
      <c r="I125" s="9">
        <v>38625</v>
      </c>
      <c r="J125" s="31">
        <v>51486</v>
      </c>
      <c r="K125" s="31">
        <f t="shared" si="5"/>
        <v>51486</v>
      </c>
      <c r="L125" s="8" t="s">
        <v>1233</v>
      </c>
      <c r="M125" s="28">
        <v>0</v>
      </c>
      <c r="N125" s="28" t="str">
        <f t="shared" si="4"/>
        <v>40000-60000$</v>
      </c>
      <c r="O125" s="28"/>
      <c r="P125" s="28"/>
      <c r="Q125" s="51"/>
      <c r="R125" s="28"/>
      <c r="S125" s="28"/>
      <c r="AU125" s="18"/>
    </row>
    <row r="126" spans="1:47" x14ac:dyDescent="0.25">
      <c r="A126" s="8">
        <v>125</v>
      </c>
      <c r="B126" s="7" t="s">
        <v>1420</v>
      </c>
      <c r="C126" s="7" t="s">
        <v>796</v>
      </c>
      <c r="D126" s="8" t="s">
        <v>808</v>
      </c>
      <c r="E126" s="7" t="s">
        <v>139</v>
      </c>
      <c r="F126" s="7" t="s">
        <v>1196</v>
      </c>
      <c r="G126" s="9">
        <v>29395</v>
      </c>
      <c r="H126" s="9">
        <v>41128</v>
      </c>
      <c r="I126" s="9"/>
      <c r="J126" s="31">
        <v>99312</v>
      </c>
      <c r="K126" s="31">
        <f t="shared" si="5"/>
        <v>111229.44000000002</v>
      </c>
      <c r="L126" s="8">
        <v>3</v>
      </c>
      <c r="M126" s="28">
        <v>0.12</v>
      </c>
      <c r="N126" s="28" t="str">
        <f t="shared" si="4"/>
        <v>80000-100000$</v>
      </c>
      <c r="O126" s="28"/>
      <c r="P126" s="28"/>
      <c r="Q126" s="51"/>
      <c r="R126" s="28"/>
      <c r="S126" s="28"/>
      <c r="AU126" s="18"/>
    </row>
    <row r="127" spans="1:47" x14ac:dyDescent="0.25">
      <c r="A127" s="8">
        <v>126</v>
      </c>
      <c r="B127" s="7" t="s">
        <v>1421</v>
      </c>
      <c r="C127" s="7" t="s">
        <v>796</v>
      </c>
      <c r="D127" s="8" t="s">
        <v>808</v>
      </c>
      <c r="E127" s="7" t="s">
        <v>139</v>
      </c>
      <c r="F127" s="7" t="s">
        <v>1196</v>
      </c>
      <c r="G127" s="9">
        <v>31182</v>
      </c>
      <c r="H127" s="9">
        <v>38960</v>
      </c>
      <c r="I127" s="9">
        <v>40775</v>
      </c>
      <c r="J127" s="31">
        <v>15211.2</v>
      </c>
      <c r="K127" s="31">
        <f t="shared" si="5"/>
        <v>15819.648000000001</v>
      </c>
      <c r="L127" s="8">
        <v>2</v>
      </c>
      <c r="M127" s="28">
        <v>0.04</v>
      </c>
      <c r="N127" s="28" t="str">
        <f t="shared" si="4"/>
        <v>0-20000$</v>
      </c>
      <c r="O127" s="28"/>
      <c r="P127" s="28"/>
      <c r="Q127" s="51"/>
      <c r="R127" s="28"/>
      <c r="S127" s="28"/>
      <c r="AU127" s="18"/>
    </row>
    <row r="128" spans="1:47" x14ac:dyDescent="0.25">
      <c r="A128" s="8">
        <v>127</v>
      </c>
      <c r="B128" s="7" t="s">
        <v>1422</v>
      </c>
      <c r="C128" s="7" t="s">
        <v>796</v>
      </c>
      <c r="D128" s="8" t="s">
        <v>808</v>
      </c>
      <c r="E128" s="7" t="s">
        <v>139</v>
      </c>
      <c r="F128" s="7" t="s">
        <v>1196</v>
      </c>
      <c r="G128" s="9">
        <v>23807</v>
      </c>
      <c r="H128" s="9">
        <v>37113</v>
      </c>
      <c r="I128" s="9">
        <v>41271</v>
      </c>
      <c r="J128" s="31">
        <v>73380</v>
      </c>
      <c r="K128" s="31">
        <f t="shared" si="5"/>
        <v>82185.600000000006</v>
      </c>
      <c r="L128" s="8">
        <v>3</v>
      </c>
      <c r="M128" s="28">
        <v>0.12</v>
      </c>
      <c r="N128" s="28" t="str">
        <f t="shared" si="4"/>
        <v>60000-80000$</v>
      </c>
      <c r="O128" s="28"/>
      <c r="P128" s="28"/>
      <c r="Q128" s="51"/>
      <c r="R128" s="28"/>
      <c r="S128" s="28"/>
      <c r="AU128" s="18"/>
    </row>
    <row r="129" spans="1:47" x14ac:dyDescent="0.25">
      <c r="A129" s="8">
        <v>128</v>
      </c>
      <c r="B129" s="7" t="s">
        <v>1423</v>
      </c>
      <c r="C129" s="7" t="s">
        <v>796</v>
      </c>
      <c r="D129" s="8" t="s">
        <v>808</v>
      </c>
      <c r="E129" s="7" t="s">
        <v>139</v>
      </c>
      <c r="F129" s="7" t="s">
        <v>1196</v>
      </c>
      <c r="G129" s="9">
        <v>23783</v>
      </c>
      <c r="H129" s="9">
        <v>36077</v>
      </c>
      <c r="I129" s="9">
        <v>39961</v>
      </c>
      <c r="J129" s="31">
        <v>60132</v>
      </c>
      <c r="K129" s="31">
        <f t="shared" si="5"/>
        <v>60132</v>
      </c>
      <c r="L129" s="8" t="s">
        <v>1233</v>
      </c>
      <c r="M129" s="28">
        <v>0</v>
      </c>
      <c r="N129" s="28" t="str">
        <f t="shared" si="4"/>
        <v>60000-80000$</v>
      </c>
      <c r="O129" s="28"/>
      <c r="P129" s="28"/>
      <c r="Q129" s="51"/>
      <c r="R129" s="28"/>
      <c r="S129" s="28"/>
      <c r="AU129" s="18"/>
    </row>
    <row r="130" spans="1:47" x14ac:dyDescent="0.25">
      <c r="A130" s="8">
        <v>129</v>
      </c>
      <c r="B130" s="7" t="s">
        <v>1424</v>
      </c>
      <c r="C130" s="7" t="s">
        <v>796</v>
      </c>
      <c r="D130" s="8" t="s">
        <v>808</v>
      </c>
      <c r="E130" s="7" t="s">
        <v>139</v>
      </c>
      <c r="F130" s="7" t="s">
        <v>1196</v>
      </c>
      <c r="G130" s="9">
        <v>29264</v>
      </c>
      <c r="H130" s="9">
        <v>39758</v>
      </c>
      <c r="I130" s="9"/>
      <c r="J130" s="31">
        <v>17654.400000000001</v>
      </c>
      <c r="K130" s="31">
        <f t="shared" si="5"/>
        <v>20302.560000000001</v>
      </c>
      <c r="L130" s="8">
        <v>3</v>
      </c>
      <c r="M130" s="28">
        <v>0.15</v>
      </c>
      <c r="N130" s="28" t="str">
        <f t="shared" ref="N130:N193" si="6">VLOOKUP($J130,$R$2:$S$7,2,1)</f>
        <v>0-20000$</v>
      </c>
      <c r="O130" s="28"/>
      <c r="P130" s="28"/>
      <c r="Q130" s="51"/>
      <c r="R130" s="28"/>
      <c r="S130" s="28"/>
      <c r="AU130" s="18"/>
    </row>
    <row r="131" spans="1:47" x14ac:dyDescent="0.25">
      <c r="A131" s="8">
        <v>130</v>
      </c>
      <c r="B131" s="7" t="s">
        <v>1425</v>
      </c>
      <c r="C131" s="7" t="s">
        <v>795</v>
      </c>
      <c r="D131" s="8" t="s">
        <v>808</v>
      </c>
      <c r="E131" s="7" t="s">
        <v>139</v>
      </c>
      <c r="F131" s="7" t="s">
        <v>1196</v>
      </c>
      <c r="G131" s="9">
        <v>25980</v>
      </c>
      <c r="H131" s="9">
        <v>39024</v>
      </c>
      <c r="I131" s="9">
        <v>40056</v>
      </c>
      <c r="J131" s="31">
        <v>91224</v>
      </c>
      <c r="K131" s="31">
        <f t="shared" ref="K131:K194" si="7">J131*(1+M131)</f>
        <v>91224</v>
      </c>
      <c r="L131" s="8" t="s">
        <v>1233</v>
      </c>
      <c r="M131" s="28">
        <v>0</v>
      </c>
      <c r="N131" s="28" t="str">
        <f t="shared" si="6"/>
        <v>80000-100000$</v>
      </c>
      <c r="O131" s="28"/>
      <c r="P131" s="28"/>
      <c r="Q131" s="51"/>
      <c r="R131" s="28"/>
      <c r="S131" s="28"/>
      <c r="AU131" s="18"/>
    </row>
    <row r="132" spans="1:47" x14ac:dyDescent="0.25">
      <c r="A132" s="8">
        <v>131</v>
      </c>
      <c r="B132" s="7" t="s">
        <v>1426</v>
      </c>
      <c r="C132" s="7" t="s">
        <v>794</v>
      </c>
      <c r="D132" s="8" t="s">
        <v>808</v>
      </c>
      <c r="E132" s="7" t="s">
        <v>139</v>
      </c>
      <c r="F132" s="7" t="s">
        <v>1196</v>
      </c>
      <c r="G132" s="9">
        <v>28623</v>
      </c>
      <c r="H132" s="9">
        <v>37612</v>
      </c>
      <c r="I132" s="9">
        <v>38350</v>
      </c>
      <c r="J132" s="31">
        <v>47688</v>
      </c>
      <c r="K132" s="31">
        <f t="shared" si="7"/>
        <v>47688</v>
      </c>
      <c r="L132" s="8" t="s">
        <v>1233</v>
      </c>
      <c r="M132" s="28">
        <v>0</v>
      </c>
      <c r="N132" s="28" t="str">
        <f t="shared" si="6"/>
        <v>40000-60000$</v>
      </c>
      <c r="O132" s="28"/>
      <c r="P132" s="28"/>
      <c r="Q132" s="51"/>
      <c r="R132" s="28"/>
      <c r="S132" s="28"/>
      <c r="AU132" s="18"/>
    </row>
    <row r="133" spans="1:47" x14ac:dyDescent="0.25">
      <c r="A133" s="8">
        <v>132</v>
      </c>
      <c r="B133" s="7" t="s">
        <v>1427</v>
      </c>
      <c r="C133" s="7" t="s">
        <v>794</v>
      </c>
      <c r="D133" s="8" t="s">
        <v>159</v>
      </c>
      <c r="E133" s="7" t="s">
        <v>1203</v>
      </c>
      <c r="F133" s="7" t="s">
        <v>1197</v>
      </c>
      <c r="G133" s="9">
        <v>25338</v>
      </c>
      <c r="H133" s="9">
        <v>36569</v>
      </c>
      <c r="I133" s="9">
        <v>40488</v>
      </c>
      <c r="J133" s="31">
        <v>90072</v>
      </c>
      <c r="K133" s="31">
        <f t="shared" si="7"/>
        <v>103582.79999999999</v>
      </c>
      <c r="L133" s="8">
        <v>3</v>
      </c>
      <c r="M133" s="28">
        <v>0.15</v>
      </c>
      <c r="N133" s="28" t="str">
        <f t="shared" si="6"/>
        <v>80000-100000$</v>
      </c>
      <c r="O133" s="28"/>
      <c r="P133" s="28"/>
      <c r="Q133" s="51"/>
      <c r="R133" s="28"/>
      <c r="S133" s="28"/>
      <c r="AU133" s="18"/>
    </row>
    <row r="134" spans="1:47" x14ac:dyDescent="0.25">
      <c r="A134" s="8">
        <v>133</v>
      </c>
      <c r="B134" s="7" t="s">
        <v>1428</v>
      </c>
      <c r="C134" s="7" t="s">
        <v>796</v>
      </c>
      <c r="D134" s="8" t="s">
        <v>159</v>
      </c>
      <c r="E134" s="7" t="s">
        <v>1203</v>
      </c>
      <c r="F134" s="7" t="s">
        <v>1196</v>
      </c>
      <c r="G134" s="9">
        <v>25863</v>
      </c>
      <c r="H134" s="9">
        <v>39623</v>
      </c>
      <c r="I134" s="9">
        <v>39774</v>
      </c>
      <c r="J134" s="31">
        <v>72072</v>
      </c>
      <c r="K134" s="31">
        <f t="shared" si="7"/>
        <v>74954.880000000005</v>
      </c>
      <c r="L134" s="8">
        <v>2</v>
      </c>
      <c r="M134" s="28">
        <v>0.04</v>
      </c>
      <c r="N134" s="28" t="str">
        <f t="shared" si="6"/>
        <v>60000-80000$</v>
      </c>
      <c r="O134" s="28"/>
      <c r="P134" s="28"/>
      <c r="Q134" s="51"/>
      <c r="R134" s="28"/>
      <c r="S134" s="28"/>
      <c r="AU134" s="18"/>
    </row>
    <row r="135" spans="1:47" x14ac:dyDescent="0.25">
      <c r="A135" s="8">
        <v>134</v>
      </c>
      <c r="B135" s="7" t="s">
        <v>1429</v>
      </c>
      <c r="C135" s="7" t="s">
        <v>794</v>
      </c>
      <c r="D135" s="8" t="s">
        <v>159</v>
      </c>
      <c r="E135" s="7" t="s">
        <v>1203</v>
      </c>
      <c r="F135" s="7" t="s">
        <v>1197</v>
      </c>
      <c r="G135" s="9">
        <v>26996</v>
      </c>
      <c r="H135" s="9">
        <v>39683</v>
      </c>
      <c r="I135" s="9"/>
      <c r="J135" s="31">
        <v>56820</v>
      </c>
      <c r="K135" s="31">
        <f t="shared" si="7"/>
        <v>65342.999999999993</v>
      </c>
      <c r="L135" s="8">
        <v>3</v>
      </c>
      <c r="M135" s="28">
        <v>0.15</v>
      </c>
      <c r="N135" s="28" t="str">
        <f t="shared" si="6"/>
        <v>40000-60000$</v>
      </c>
      <c r="O135" s="28"/>
      <c r="P135" s="28"/>
      <c r="Q135" s="51"/>
      <c r="R135" s="28"/>
      <c r="S135" s="28"/>
      <c r="AU135" s="18"/>
    </row>
    <row r="136" spans="1:47" x14ac:dyDescent="0.25">
      <c r="A136" s="8">
        <v>135</v>
      </c>
      <c r="B136" s="7" t="s">
        <v>1430</v>
      </c>
      <c r="C136" s="7" t="s">
        <v>796</v>
      </c>
      <c r="D136" s="8" t="s">
        <v>159</v>
      </c>
      <c r="E136" s="7" t="s">
        <v>1203</v>
      </c>
      <c r="F136" s="7" t="s">
        <v>1196</v>
      </c>
      <c r="G136" s="13">
        <v>26025</v>
      </c>
      <c r="H136" s="13">
        <v>40400</v>
      </c>
      <c r="I136" s="9">
        <v>40926</v>
      </c>
      <c r="J136" s="31">
        <v>94980</v>
      </c>
      <c r="K136" s="31">
        <f t="shared" si="7"/>
        <v>98779.199999999997</v>
      </c>
      <c r="L136" s="8">
        <v>2</v>
      </c>
      <c r="M136" s="28">
        <v>0.04</v>
      </c>
      <c r="N136" s="28" t="str">
        <f t="shared" si="6"/>
        <v>80000-100000$</v>
      </c>
      <c r="O136" s="28"/>
      <c r="P136" s="28"/>
      <c r="Q136" s="51"/>
      <c r="R136" s="28"/>
      <c r="S136" s="28"/>
      <c r="AU136" s="18"/>
    </row>
    <row r="137" spans="1:47" x14ac:dyDescent="0.25">
      <c r="A137" s="8">
        <v>136</v>
      </c>
      <c r="B137" s="7" t="s">
        <v>1431</v>
      </c>
      <c r="C137" s="7" t="s">
        <v>796</v>
      </c>
      <c r="D137" s="8" t="s">
        <v>159</v>
      </c>
      <c r="E137" s="7" t="s">
        <v>1203</v>
      </c>
      <c r="F137" s="7" t="s">
        <v>1196</v>
      </c>
      <c r="G137" s="9">
        <v>26550</v>
      </c>
      <c r="H137" s="9">
        <v>40442</v>
      </c>
      <c r="I137" s="9">
        <v>40867</v>
      </c>
      <c r="J137" s="31">
        <v>80088</v>
      </c>
      <c r="K137" s="31">
        <f t="shared" si="7"/>
        <v>83291.520000000004</v>
      </c>
      <c r="L137" s="8">
        <v>2</v>
      </c>
      <c r="M137" s="28">
        <v>0.04</v>
      </c>
      <c r="N137" s="28" t="str">
        <f t="shared" si="6"/>
        <v>80000-100000$</v>
      </c>
      <c r="O137" s="28"/>
      <c r="P137" s="28"/>
      <c r="Q137" s="51"/>
      <c r="R137" s="28"/>
      <c r="S137" s="28"/>
      <c r="AU137" s="18"/>
    </row>
    <row r="138" spans="1:47" x14ac:dyDescent="0.25">
      <c r="A138" s="8">
        <v>137</v>
      </c>
      <c r="B138" s="7" t="s">
        <v>1432</v>
      </c>
      <c r="C138" s="7" t="s">
        <v>791</v>
      </c>
      <c r="D138" s="8" t="s">
        <v>799</v>
      </c>
      <c r="E138" s="7" t="s">
        <v>165</v>
      </c>
      <c r="F138" s="7" t="s">
        <v>1196</v>
      </c>
      <c r="G138" s="9">
        <v>25698</v>
      </c>
      <c r="H138" s="9">
        <v>40184</v>
      </c>
      <c r="I138" s="9"/>
      <c r="J138" s="31">
        <v>25464</v>
      </c>
      <c r="K138" s="31">
        <f t="shared" si="7"/>
        <v>27501.120000000003</v>
      </c>
      <c r="L138" s="8">
        <v>3</v>
      </c>
      <c r="M138" s="28">
        <v>0.08</v>
      </c>
      <c r="N138" s="28" t="str">
        <f t="shared" si="6"/>
        <v>20000-40000$</v>
      </c>
      <c r="O138" s="28"/>
      <c r="P138" s="28"/>
      <c r="Q138" s="51"/>
      <c r="R138" s="28"/>
      <c r="S138" s="28"/>
      <c r="AU138" s="18"/>
    </row>
    <row r="139" spans="1:47" x14ac:dyDescent="0.25">
      <c r="A139" s="8">
        <v>138</v>
      </c>
      <c r="B139" s="7" t="s">
        <v>1433</v>
      </c>
      <c r="C139" s="7" t="s">
        <v>793</v>
      </c>
      <c r="D139" s="8" t="s">
        <v>799</v>
      </c>
      <c r="E139" s="7" t="s">
        <v>165</v>
      </c>
      <c r="F139" s="7" t="s">
        <v>1196</v>
      </c>
      <c r="G139" s="9">
        <v>25668</v>
      </c>
      <c r="H139" s="9">
        <v>40198</v>
      </c>
      <c r="I139" s="9"/>
      <c r="J139" s="31">
        <v>59112</v>
      </c>
      <c r="K139" s="31">
        <f t="shared" si="7"/>
        <v>63840.960000000006</v>
      </c>
      <c r="L139" s="8">
        <v>3</v>
      </c>
      <c r="M139" s="28">
        <v>0.08</v>
      </c>
      <c r="N139" s="28" t="str">
        <f t="shared" si="6"/>
        <v>40000-60000$</v>
      </c>
      <c r="O139" s="28"/>
      <c r="P139" s="28"/>
      <c r="Q139" s="51"/>
      <c r="R139" s="28"/>
      <c r="S139" s="28"/>
      <c r="AU139" s="18"/>
    </row>
    <row r="140" spans="1:47" x14ac:dyDescent="0.25">
      <c r="A140" s="8">
        <v>139</v>
      </c>
      <c r="B140" s="7" t="s">
        <v>1434</v>
      </c>
      <c r="C140" s="7" t="s">
        <v>794</v>
      </c>
      <c r="D140" s="8" t="s">
        <v>799</v>
      </c>
      <c r="E140" s="7" t="s">
        <v>165</v>
      </c>
      <c r="F140" s="7" t="s">
        <v>1196</v>
      </c>
      <c r="G140" s="9">
        <v>27975</v>
      </c>
      <c r="H140" s="9">
        <v>37641</v>
      </c>
      <c r="I140" s="9"/>
      <c r="J140" s="31">
        <v>38364</v>
      </c>
      <c r="K140" s="31">
        <f t="shared" si="7"/>
        <v>44118.6</v>
      </c>
      <c r="L140" s="8">
        <v>3</v>
      </c>
      <c r="M140" s="28">
        <v>0.15</v>
      </c>
      <c r="N140" s="28" t="str">
        <f t="shared" si="6"/>
        <v>20000-40000$</v>
      </c>
      <c r="O140" s="28"/>
      <c r="P140" s="28"/>
      <c r="Q140" s="51"/>
      <c r="R140" s="28"/>
      <c r="S140" s="28"/>
      <c r="AU140" s="18"/>
    </row>
    <row r="141" spans="1:47" x14ac:dyDescent="0.25">
      <c r="A141" s="8">
        <v>140</v>
      </c>
      <c r="B141" s="7" t="s">
        <v>1435</v>
      </c>
      <c r="C141" s="7" t="s">
        <v>793</v>
      </c>
      <c r="D141" s="8" t="s">
        <v>799</v>
      </c>
      <c r="E141" s="7" t="s">
        <v>165</v>
      </c>
      <c r="F141" s="7" t="s">
        <v>1196</v>
      </c>
      <c r="G141" s="9">
        <v>31264</v>
      </c>
      <c r="H141" s="9">
        <v>39138</v>
      </c>
      <c r="I141" s="9">
        <v>39611</v>
      </c>
      <c r="J141" s="31">
        <v>18006</v>
      </c>
      <c r="K141" s="31">
        <f t="shared" si="7"/>
        <v>20166.72</v>
      </c>
      <c r="L141" s="8">
        <v>3</v>
      </c>
      <c r="M141" s="28">
        <v>0.12</v>
      </c>
      <c r="N141" s="28" t="str">
        <f t="shared" si="6"/>
        <v>0-20000$</v>
      </c>
      <c r="O141" s="28"/>
      <c r="P141" s="28"/>
      <c r="Q141" s="51"/>
      <c r="R141" s="28"/>
      <c r="S141" s="28"/>
      <c r="AU141" s="18"/>
    </row>
    <row r="142" spans="1:47" x14ac:dyDescent="0.25">
      <c r="A142" s="8">
        <v>141</v>
      </c>
      <c r="B142" s="7" t="s">
        <v>1436</v>
      </c>
      <c r="C142" s="7" t="s">
        <v>796</v>
      </c>
      <c r="D142" s="8" t="s">
        <v>799</v>
      </c>
      <c r="E142" s="7" t="s">
        <v>165</v>
      </c>
      <c r="F142" s="7" t="s">
        <v>1196</v>
      </c>
      <c r="G142" s="9">
        <v>30566</v>
      </c>
      <c r="H142" s="9">
        <v>37288</v>
      </c>
      <c r="I142" s="9">
        <v>39511</v>
      </c>
      <c r="J142" s="31">
        <v>50976</v>
      </c>
      <c r="K142" s="31">
        <f t="shared" si="7"/>
        <v>55054.080000000002</v>
      </c>
      <c r="L142" s="8">
        <v>3</v>
      </c>
      <c r="M142" s="28">
        <v>0.08</v>
      </c>
      <c r="N142" s="28" t="str">
        <f t="shared" si="6"/>
        <v>40000-60000$</v>
      </c>
      <c r="O142" s="28"/>
      <c r="P142" s="28"/>
      <c r="Q142" s="51"/>
      <c r="R142" s="28"/>
      <c r="S142" s="28"/>
      <c r="AU142" s="18"/>
    </row>
    <row r="143" spans="1:47" x14ac:dyDescent="0.25">
      <c r="A143" s="8">
        <v>142</v>
      </c>
      <c r="B143" s="7" t="s">
        <v>1437</v>
      </c>
      <c r="C143" s="7" t="s">
        <v>793</v>
      </c>
      <c r="D143" s="8" t="s">
        <v>799</v>
      </c>
      <c r="E143" s="7" t="s">
        <v>165</v>
      </c>
      <c r="F143" s="7" t="s">
        <v>1196</v>
      </c>
      <c r="G143" s="9">
        <v>31075</v>
      </c>
      <c r="H143" s="9">
        <v>38753</v>
      </c>
      <c r="I143" s="9"/>
      <c r="J143" s="31">
        <v>26892</v>
      </c>
      <c r="K143" s="31">
        <f t="shared" si="7"/>
        <v>30119.040000000005</v>
      </c>
      <c r="L143" s="8">
        <v>3</v>
      </c>
      <c r="M143" s="28">
        <v>0.12</v>
      </c>
      <c r="N143" s="28" t="str">
        <f t="shared" si="6"/>
        <v>20000-40000$</v>
      </c>
      <c r="O143" s="28"/>
      <c r="P143" s="28"/>
      <c r="Q143" s="51"/>
      <c r="R143" s="28"/>
      <c r="S143" s="28"/>
      <c r="AU143" s="18"/>
    </row>
    <row r="144" spans="1:47" x14ac:dyDescent="0.25">
      <c r="A144" s="8">
        <v>143</v>
      </c>
      <c r="B144" s="7" t="s">
        <v>1438</v>
      </c>
      <c r="C144" s="7" t="s">
        <v>793</v>
      </c>
      <c r="D144" s="8" t="s">
        <v>799</v>
      </c>
      <c r="E144" s="7" t="s">
        <v>165</v>
      </c>
      <c r="F144" s="7" t="s">
        <v>1196</v>
      </c>
      <c r="G144" s="13">
        <v>32792</v>
      </c>
      <c r="H144" s="13">
        <v>40236</v>
      </c>
      <c r="I144" s="9"/>
      <c r="J144" s="31">
        <v>54996</v>
      </c>
      <c r="K144" s="31">
        <f t="shared" si="7"/>
        <v>61595.520000000004</v>
      </c>
      <c r="L144" s="8">
        <v>3</v>
      </c>
      <c r="M144" s="28">
        <v>0.12</v>
      </c>
      <c r="N144" s="28" t="str">
        <f t="shared" si="6"/>
        <v>40000-60000$</v>
      </c>
      <c r="O144" s="28"/>
      <c r="P144" s="28"/>
      <c r="Q144" s="51"/>
      <c r="R144" s="28"/>
      <c r="S144" s="28"/>
      <c r="AU144" s="18"/>
    </row>
    <row r="145" spans="1:47" x14ac:dyDescent="0.25">
      <c r="A145" s="8">
        <v>144</v>
      </c>
      <c r="B145" s="7" t="s">
        <v>1439</v>
      </c>
      <c r="C145" s="7" t="s">
        <v>795</v>
      </c>
      <c r="D145" s="8" t="s">
        <v>799</v>
      </c>
      <c r="E145" s="7" t="s">
        <v>165</v>
      </c>
      <c r="F145" s="7" t="s">
        <v>1197</v>
      </c>
      <c r="G145" s="9">
        <v>27669</v>
      </c>
      <c r="H145" s="9">
        <v>39144</v>
      </c>
      <c r="I145" s="9">
        <v>39817</v>
      </c>
      <c r="J145" s="31">
        <v>54048</v>
      </c>
      <c r="K145" s="31">
        <f t="shared" si="7"/>
        <v>62155.199999999997</v>
      </c>
      <c r="L145" s="8">
        <v>3</v>
      </c>
      <c r="M145" s="28">
        <v>0.15</v>
      </c>
      <c r="N145" s="28" t="str">
        <f t="shared" si="6"/>
        <v>40000-60000$</v>
      </c>
      <c r="O145" s="28"/>
      <c r="P145" s="28"/>
      <c r="Q145" s="51"/>
      <c r="R145" s="28"/>
      <c r="S145" s="28"/>
      <c r="AU145" s="18"/>
    </row>
    <row r="146" spans="1:47" x14ac:dyDescent="0.25">
      <c r="A146" s="8">
        <v>145</v>
      </c>
      <c r="B146" s="7" t="s">
        <v>1440</v>
      </c>
      <c r="C146" s="7" t="s">
        <v>794</v>
      </c>
      <c r="D146" s="8" t="s">
        <v>799</v>
      </c>
      <c r="E146" s="7" t="s">
        <v>165</v>
      </c>
      <c r="F146" s="7" t="s">
        <v>1196</v>
      </c>
      <c r="G146" s="9">
        <v>31944</v>
      </c>
      <c r="H146" s="9">
        <v>39154</v>
      </c>
      <c r="I146" s="9"/>
      <c r="J146" s="31">
        <v>31632</v>
      </c>
      <c r="K146" s="31">
        <f t="shared" si="7"/>
        <v>35427.840000000004</v>
      </c>
      <c r="L146" s="8">
        <v>3</v>
      </c>
      <c r="M146" s="28">
        <v>0.12</v>
      </c>
      <c r="N146" s="28" t="str">
        <f t="shared" si="6"/>
        <v>20000-40000$</v>
      </c>
      <c r="O146" s="28"/>
      <c r="P146" s="28"/>
      <c r="Q146" s="51"/>
      <c r="R146" s="28"/>
      <c r="S146" s="28"/>
      <c r="AU146" s="18"/>
    </row>
    <row r="147" spans="1:47" x14ac:dyDescent="0.25">
      <c r="A147" s="8">
        <v>146</v>
      </c>
      <c r="B147" s="7" t="s">
        <v>1441</v>
      </c>
      <c r="C147" s="7" t="s">
        <v>1228</v>
      </c>
      <c r="D147" s="8" t="s">
        <v>799</v>
      </c>
      <c r="E147" s="7" t="s">
        <v>165</v>
      </c>
      <c r="F147" s="7" t="s">
        <v>1196</v>
      </c>
      <c r="G147" s="9">
        <v>31337</v>
      </c>
      <c r="H147" s="9">
        <v>38788</v>
      </c>
      <c r="I147" s="9">
        <v>39128</v>
      </c>
      <c r="J147" s="31">
        <v>45300</v>
      </c>
      <c r="K147" s="31">
        <f t="shared" si="7"/>
        <v>52094.999999999993</v>
      </c>
      <c r="L147" s="8">
        <v>3</v>
      </c>
      <c r="M147" s="28">
        <v>0.15</v>
      </c>
      <c r="N147" s="28" t="str">
        <f t="shared" si="6"/>
        <v>40000-60000$</v>
      </c>
      <c r="O147" s="28"/>
      <c r="P147" s="28"/>
      <c r="Q147" s="51"/>
      <c r="R147" s="28"/>
      <c r="S147" s="28"/>
      <c r="AU147" s="18"/>
    </row>
    <row r="148" spans="1:47" x14ac:dyDescent="0.25">
      <c r="A148" s="8">
        <v>147</v>
      </c>
      <c r="B148" s="7" t="s">
        <v>1442</v>
      </c>
      <c r="C148" s="7" t="s">
        <v>1229</v>
      </c>
      <c r="D148" s="8" t="s">
        <v>799</v>
      </c>
      <c r="E148" s="7" t="s">
        <v>165</v>
      </c>
      <c r="F148" s="7" t="s">
        <v>1196</v>
      </c>
      <c r="G148" s="9">
        <v>28428</v>
      </c>
      <c r="H148" s="9">
        <v>39893</v>
      </c>
      <c r="I148" s="9">
        <v>41263</v>
      </c>
      <c r="J148" s="31">
        <v>18892.8</v>
      </c>
      <c r="K148" s="31">
        <f t="shared" si="7"/>
        <v>20404.224000000002</v>
      </c>
      <c r="L148" s="8">
        <v>3</v>
      </c>
      <c r="M148" s="28">
        <v>0.08</v>
      </c>
      <c r="N148" s="28" t="str">
        <f t="shared" si="6"/>
        <v>0-20000$</v>
      </c>
      <c r="O148" s="28"/>
      <c r="P148" s="28"/>
      <c r="Q148" s="51"/>
      <c r="R148" s="28"/>
      <c r="S148" s="28"/>
      <c r="AU148" s="18"/>
    </row>
    <row r="149" spans="1:47" x14ac:dyDescent="0.25">
      <c r="A149" s="8">
        <v>148</v>
      </c>
      <c r="B149" s="7" t="s">
        <v>1443</v>
      </c>
      <c r="C149" s="7" t="s">
        <v>791</v>
      </c>
      <c r="D149" s="8" t="s">
        <v>799</v>
      </c>
      <c r="E149" s="7" t="s">
        <v>165</v>
      </c>
      <c r="F149" s="7" t="s">
        <v>1197</v>
      </c>
      <c r="G149" s="9">
        <v>26698</v>
      </c>
      <c r="H149" s="9">
        <v>40259</v>
      </c>
      <c r="I149" s="9"/>
      <c r="J149" s="31">
        <v>54852</v>
      </c>
      <c r="K149" s="31">
        <f t="shared" si="7"/>
        <v>59240.160000000003</v>
      </c>
      <c r="L149" s="8">
        <v>3</v>
      </c>
      <c r="M149" s="28">
        <v>0.08</v>
      </c>
      <c r="N149" s="28" t="str">
        <f t="shared" si="6"/>
        <v>40000-60000$</v>
      </c>
      <c r="O149" s="28"/>
      <c r="P149" s="28"/>
      <c r="Q149" s="51"/>
      <c r="R149" s="28"/>
      <c r="S149" s="28"/>
      <c r="AU149" s="18"/>
    </row>
    <row r="150" spans="1:47" x14ac:dyDescent="0.25">
      <c r="A150" s="8">
        <v>149</v>
      </c>
      <c r="B150" s="7" t="s">
        <v>1444</v>
      </c>
      <c r="C150" s="7" t="s">
        <v>791</v>
      </c>
      <c r="D150" s="8" t="s">
        <v>799</v>
      </c>
      <c r="E150" s="7" t="s">
        <v>165</v>
      </c>
      <c r="F150" s="7" t="s">
        <v>1196</v>
      </c>
      <c r="G150" s="9">
        <v>32072</v>
      </c>
      <c r="H150" s="9">
        <v>41014</v>
      </c>
      <c r="I150" s="9"/>
      <c r="J150" s="31">
        <v>40932</v>
      </c>
      <c r="K150" s="31">
        <f t="shared" si="7"/>
        <v>45843.840000000004</v>
      </c>
      <c r="L150" s="8">
        <v>3</v>
      </c>
      <c r="M150" s="28">
        <v>0.12</v>
      </c>
      <c r="N150" s="28" t="str">
        <f t="shared" si="6"/>
        <v>40000-60000$</v>
      </c>
      <c r="O150" s="28"/>
      <c r="P150" s="28"/>
      <c r="Q150" s="51"/>
      <c r="R150" s="28"/>
      <c r="S150" s="28"/>
      <c r="AU150" s="18"/>
    </row>
    <row r="151" spans="1:47" x14ac:dyDescent="0.25">
      <c r="A151" s="8">
        <v>150</v>
      </c>
      <c r="B151" s="7" t="s">
        <v>1445</v>
      </c>
      <c r="C151" s="7" t="s">
        <v>1228</v>
      </c>
      <c r="D151" s="8" t="s">
        <v>799</v>
      </c>
      <c r="E151" s="7" t="s">
        <v>165</v>
      </c>
      <c r="F151" s="7" t="s">
        <v>1196</v>
      </c>
      <c r="G151" s="9">
        <v>31587</v>
      </c>
      <c r="H151" s="9">
        <v>39199</v>
      </c>
      <c r="I151" s="9"/>
      <c r="J151" s="31">
        <v>38208</v>
      </c>
      <c r="K151" s="31">
        <f t="shared" si="7"/>
        <v>38208</v>
      </c>
      <c r="L151" s="8" t="s">
        <v>1233</v>
      </c>
      <c r="M151" s="28">
        <v>0</v>
      </c>
      <c r="N151" s="28" t="str">
        <f t="shared" si="6"/>
        <v>20000-40000$</v>
      </c>
      <c r="O151" s="28"/>
      <c r="P151" s="28"/>
      <c r="Q151" s="51"/>
      <c r="R151" s="28"/>
      <c r="S151" s="28"/>
      <c r="AU151" s="18"/>
    </row>
    <row r="152" spans="1:47" x14ac:dyDescent="0.25">
      <c r="A152" s="8">
        <v>151</v>
      </c>
      <c r="B152" s="7" t="s">
        <v>1446</v>
      </c>
      <c r="C152" s="7" t="s">
        <v>791</v>
      </c>
      <c r="D152" s="8" t="s">
        <v>799</v>
      </c>
      <c r="E152" s="7" t="s">
        <v>165</v>
      </c>
      <c r="F152" s="7" t="s">
        <v>1196</v>
      </c>
      <c r="G152" s="9">
        <v>28748</v>
      </c>
      <c r="H152" s="9">
        <v>36263</v>
      </c>
      <c r="I152" s="9">
        <v>39837</v>
      </c>
      <c r="J152" s="31">
        <v>46521.599999999999</v>
      </c>
      <c r="K152" s="31">
        <f t="shared" si="7"/>
        <v>52104.192000000003</v>
      </c>
      <c r="L152" s="8">
        <v>3</v>
      </c>
      <c r="M152" s="28">
        <v>0.12</v>
      </c>
      <c r="N152" s="28" t="str">
        <f t="shared" si="6"/>
        <v>40000-60000$</v>
      </c>
      <c r="O152" s="28"/>
      <c r="P152" s="28"/>
      <c r="Q152" s="51"/>
      <c r="R152" s="28"/>
      <c r="S152" s="28"/>
      <c r="AU152" s="18"/>
    </row>
    <row r="153" spans="1:47" x14ac:dyDescent="0.25">
      <c r="A153" s="8">
        <v>152</v>
      </c>
      <c r="B153" s="7" t="s">
        <v>1447</v>
      </c>
      <c r="C153" s="7" t="s">
        <v>794</v>
      </c>
      <c r="D153" s="8" t="s">
        <v>799</v>
      </c>
      <c r="E153" s="7" t="s">
        <v>165</v>
      </c>
      <c r="F153" s="7" t="s">
        <v>1196</v>
      </c>
      <c r="G153" s="9">
        <v>26123</v>
      </c>
      <c r="H153" s="9">
        <v>36643</v>
      </c>
      <c r="I153" s="9">
        <v>39789</v>
      </c>
      <c r="J153" s="31">
        <v>85656</v>
      </c>
      <c r="K153" s="31">
        <f t="shared" si="7"/>
        <v>89082.240000000005</v>
      </c>
      <c r="L153" s="8">
        <v>2</v>
      </c>
      <c r="M153" s="28">
        <v>0.04</v>
      </c>
      <c r="N153" s="28" t="str">
        <f t="shared" si="6"/>
        <v>80000-100000$</v>
      </c>
      <c r="O153" s="28"/>
      <c r="P153" s="28"/>
      <c r="Q153" s="51"/>
      <c r="R153" s="28"/>
      <c r="S153" s="28"/>
      <c r="AU153" s="18"/>
    </row>
    <row r="154" spans="1:47" x14ac:dyDescent="0.25">
      <c r="A154" s="8">
        <v>153</v>
      </c>
      <c r="B154" s="7" t="s">
        <v>1448</v>
      </c>
      <c r="C154" s="7" t="s">
        <v>1229</v>
      </c>
      <c r="D154" s="8" t="s">
        <v>799</v>
      </c>
      <c r="E154" s="7" t="s">
        <v>165</v>
      </c>
      <c r="F154" s="7" t="s">
        <v>1196</v>
      </c>
      <c r="G154" s="9">
        <v>32819</v>
      </c>
      <c r="H154" s="9">
        <v>40299</v>
      </c>
      <c r="I154" s="9"/>
      <c r="J154" s="31">
        <v>39402</v>
      </c>
      <c r="K154" s="31">
        <f t="shared" si="7"/>
        <v>40978.080000000002</v>
      </c>
      <c r="L154" s="8">
        <v>2</v>
      </c>
      <c r="M154" s="28">
        <v>0.04</v>
      </c>
      <c r="N154" s="28" t="str">
        <f t="shared" si="6"/>
        <v>20000-40000$</v>
      </c>
      <c r="O154" s="28"/>
      <c r="P154" s="28"/>
      <c r="Q154" s="51"/>
      <c r="R154" s="28"/>
      <c r="S154" s="28"/>
      <c r="AU154" s="18"/>
    </row>
    <row r="155" spans="1:47" x14ac:dyDescent="0.25">
      <c r="A155" s="8">
        <v>154</v>
      </c>
      <c r="B155" s="7" t="s">
        <v>1449</v>
      </c>
      <c r="C155" s="7" t="s">
        <v>793</v>
      </c>
      <c r="D155" s="8" t="s">
        <v>799</v>
      </c>
      <c r="E155" s="7" t="s">
        <v>165</v>
      </c>
      <c r="F155" s="7" t="s">
        <v>1196</v>
      </c>
      <c r="G155" s="9">
        <v>25154</v>
      </c>
      <c r="H155" s="9">
        <v>35939</v>
      </c>
      <c r="I155" s="9">
        <v>39009</v>
      </c>
      <c r="J155" s="31">
        <v>30144</v>
      </c>
      <c r="K155" s="31">
        <f t="shared" si="7"/>
        <v>34665.599999999999</v>
      </c>
      <c r="L155" s="8">
        <v>3</v>
      </c>
      <c r="M155" s="28">
        <v>0.15</v>
      </c>
      <c r="N155" s="28" t="str">
        <f t="shared" si="6"/>
        <v>20000-40000$</v>
      </c>
      <c r="O155" s="28"/>
      <c r="P155" s="28"/>
      <c r="Q155" s="51"/>
      <c r="R155" s="28"/>
      <c r="S155" s="28"/>
      <c r="AU155" s="18"/>
    </row>
    <row r="156" spans="1:47" x14ac:dyDescent="0.25">
      <c r="A156" s="8">
        <v>155</v>
      </c>
      <c r="B156" s="7" t="s">
        <v>1450</v>
      </c>
      <c r="C156" s="7" t="s">
        <v>791</v>
      </c>
      <c r="D156" s="8" t="s">
        <v>799</v>
      </c>
      <c r="E156" s="7" t="s">
        <v>165</v>
      </c>
      <c r="F156" s="7" t="s">
        <v>1196</v>
      </c>
      <c r="G156" s="9">
        <v>27752</v>
      </c>
      <c r="H156" s="9">
        <v>38135</v>
      </c>
      <c r="I156" s="9">
        <v>39903</v>
      </c>
      <c r="J156" s="31">
        <v>78672</v>
      </c>
      <c r="K156" s="31">
        <f t="shared" si="7"/>
        <v>78672</v>
      </c>
      <c r="L156" s="8" t="s">
        <v>1233</v>
      </c>
      <c r="M156" s="28">
        <v>0</v>
      </c>
      <c r="N156" s="28" t="str">
        <f t="shared" si="6"/>
        <v>60000-80000$</v>
      </c>
      <c r="O156" s="28"/>
      <c r="P156" s="28"/>
      <c r="Q156" s="51"/>
      <c r="R156" s="28"/>
      <c r="S156" s="28"/>
      <c r="AU156" s="18"/>
    </row>
    <row r="157" spans="1:47" x14ac:dyDescent="0.25">
      <c r="A157" s="8">
        <v>156</v>
      </c>
      <c r="B157" s="7" t="s">
        <v>1451</v>
      </c>
      <c r="C157" s="7" t="s">
        <v>1229</v>
      </c>
      <c r="D157" s="8" t="s">
        <v>799</v>
      </c>
      <c r="E157" s="7" t="s">
        <v>165</v>
      </c>
      <c r="F157" s="7" t="s">
        <v>1196</v>
      </c>
      <c r="G157" s="9">
        <v>29423</v>
      </c>
      <c r="H157" s="9">
        <v>40710</v>
      </c>
      <c r="I157" s="9"/>
      <c r="J157" s="31">
        <v>38568</v>
      </c>
      <c r="K157" s="31">
        <f t="shared" si="7"/>
        <v>40110.720000000001</v>
      </c>
      <c r="L157" s="8">
        <v>2</v>
      </c>
      <c r="M157" s="28">
        <v>0.04</v>
      </c>
      <c r="N157" s="28" t="str">
        <f t="shared" si="6"/>
        <v>20000-40000$</v>
      </c>
      <c r="O157" s="28"/>
      <c r="P157" s="28"/>
      <c r="Q157" s="51"/>
      <c r="R157" s="28"/>
      <c r="S157" s="28"/>
      <c r="AU157" s="18"/>
    </row>
    <row r="158" spans="1:47" x14ac:dyDescent="0.25">
      <c r="A158" s="8">
        <v>157</v>
      </c>
      <c r="B158" s="7" t="s">
        <v>1452</v>
      </c>
      <c r="C158" s="7" t="s">
        <v>1229</v>
      </c>
      <c r="D158" s="8" t="s">
        <v>799</v>
      </c>
      <c r="E158" s="7" t="s">
        <v>165</v>
      </c>
      <c r="F158" s="7" t="s">
        <v>1196</v>
      </c>
      <c r="G158" s="9">
        <v>30414</v>
      </c>
      <c r="H158" s="9">
        <v>38892</v>
      </c>
      <c r="I158" s="9">
        <v>40835</v>
      </c>
      <c r="J158" s="31">
        <v>68244</v>
      </c>
      <c r="K158" s="31">
        <f t="shared" si="7"/>
        <v>68244</v>
      </c>
      <c r="L158" s="8" t="s">
        <v>1233</v>
      </c>
      <c r="M158" s="28">
        <v>0</v>
      </c>
      <c r="N158" s="28" t="str">
        <f t="shared" si="6"/>
        <v>60000-80000$</v>
      </c>
      <c r="O158" s="28"/>
      <c r="P158" s="28"/>
      <c r="Q158" s="51"/>
      <c r="R158" s="28"/>
      <c r="S158" s="28"/>
      <c r="AU158" s="18"/>
    </row>
    <row r="159" spans="1:47" x14ac:dyDescent="0.25">
      <c r="A159" s="8">
        <v>158</v>
      </c>
      <c r="B159" s="7" t="s">
        <v>1453</v>
      </c>
      <c r="C159" s="7" t="s">
        <v>796</v>
      </c>
      <c r="D159" s="8" t="s">
        <v>799</v>
      </c>
      <c r="E159" s="7" t="s">
        <v>165</v>
      </c>
      <c r="F159" s="7" t="s">
        <v>1196</v>
      </c>
      <c r="G159" s="9">
        <v>26633</v>
      </c>
      <c r="H159" s="9">
        <v>39654</v>
      </c>
      <c r="I159" s="9">
        <v>40925</v>
      </c>
      <c r="J159" s="31">
        <v>38832</v>
      </c>
      <c r="K159" s="31">
        <f t="shared" si="7"/>
        <v>43491.840000000004</v>
      </c>
      <c r="L159" s="8">
        <v>3</v>
      </c>
      <c r="M159" s="28">
        <v>0.12</v>
      </c>
      <c r="N159" s="28" t="str">
        <f t="shared" si="6"/>
        <v>20000-40000$</v>
      </c>
      <c r="O159" s="28"/>
      <c r="P159" s="28"/>
      <c r="Q159" s="51"/>
      <c r="R159" s="28"/>
      <c r="S159" s="28"/>
      <c r="AU159" s="18"/>
    </row>
    <row r="160" spans="1:47" x14ac:dyDescent="0.25">
      <c r="A160" s="8">
        <v>159</v>
      </c>
      <c r="B160" s="7" t="s">
        <v>1454</v>
      </c>
      <c r="C160" s="7" t="s">
        <v>792</v>
      </c>
      <c r="D160" s="8" t="s">
        <v>799</v>
      </c>
      <c r="E160" s="7" t="s">
        <v>165</v>
      </c>
      <c r="F160" s="7" t="s">
        <v>1196</v>
      </c>
      <c r="G160" s="9">
        <v>25882</v>
      </c>
      <c r="H160" s="9">
        <v>40729</v>
      </c>
      <c r="I160" s="9"/>
      <c r="J160" s="31">
        <v>26784</v>
      </c>
      <c r="K160" s="31">
        <f t="shared" si="7"/>
        <v>27855.360000000001</v>
      </c>
      <c r="L160" s="8">
        <v>2</v>
      </c>
      <c r="M160" s="28">
        <v>0.04</v>
      </c>
      <c r="N160" s="28" t="str">
        <f t="shared" si="6"/>
        <v>20000-40000$</v>
      </c>
      <c r="O160" s="28"/>
      <c r="P160" s="28"/>
      <c r="Q160" s="51"/>
      <c r="R160" s="28"/>
      <c r="S160" s="28"/>
      <c r="AU160" s="18"/>
    </row>
    <row r="161" spans="1:47" x14ac:dyDescent="0.25">
      <c r="A161" s="8">
        <v>160</v>
      </c>
      <c r="B161" s="7" t="s">
        <v>1455</v>
      </c>
      <c r="C161" s="7" t="s">
        <v>1229</v>
      </c>
      <c r="D161" s="8" t="s">
        <v>799</v>
      </c>
      <c r="E161" s="7" t="s">
        <v>165</v>
      </c>
      <c r="F161" s="7" t="s">
        <v>1196</v>
      </c>
      <c r="G161" s="9">
        <v>28546</v>
      </c>
      <c r="H161" s="9">
        <v>39274</v>
      </c>
      <c r="I161" s="9">
        <v>40369</v>
      </c>
      <c r="J161" s="31">
        <v>76908</v>
      </c>
      <c r="K161" s="31">
        <f t="shared" si="7"/>
        <v>79984.320000000007</v>
      </c>
      <c r="L161" s="8">
        <v>2</v>
      </c>
      <c r="M161" s="28">
        <v>0.04</v>
      </c>
      <c r="N161" s="28" t="str">
        <f t="shared" si="6"/>
        <v>60000-80000$</v>
      </c>
      <c r="O161" s="28"/>
      <c r="P161" s="28"/>
      <c r="Q161" s="51"/>
      <c r="R161" s="28"/>
      <c r="S161" s="28"/>
      <c r="AU161" s="18"/>
    </row>
    <row r="162" spans="1:47" x14ac:dyDescent="0.25">
      <c r="A162" s="8">
        <v>161</v>
      </c>
      <c r="B162" s="7" t="s">
        <v>1456</v>
      </c>
      <c r="C162" s="7" t="s">
        <v>1230</v>
      </c>
      <c r="D162" s="8" t="s">
        <v>799</v>
      </c>
      <c r="E162" s="7" t="s">
        <v>165</v>
      </c>
      <c r="F162" s="7" t="s">
        <v>1196</v>
      </c>
      <c r="G162" s="9">
        <v>25987</v>
      </c>
      <c r="H162" s="9">
        <v>40366</v>
      </c>
      <c r="I162" s="9">
        <v>40496</v>
      </c>
      <c r="J162" s="31">
        <v>76536</v>
      </c>
      <c r="K162" s="31">
        <f t="shared" si="7"/>
        <v>88016.4</v>
      </c>
      <c r="L162" s="8">
        <v>3</v>
      </c>
      <c r="M162" s="28">
        <v>0.15</v>
      </c>
      <c r="N162" s="28" t="str">
        <f t="shared" si="6"/>
        <v>60000-80000$</v>
      </c>
      <c r="O162" s="28"/>
      <c r="P162" s="28"/>
      <c r="Q162" s="51"/>
      <c r="R162" s="28"/>
      <c r="S162" s="28"/>
      <c r="AU162" s="18"/>
    </row>
    <row r="163" spans="1:47" x14ac:dyDescent="0.25">
      <c r="A163" s="8">
        <v>162</v>
      </c>
      <c r="B163" s="7" t="s">
        <v>1457</v>
      </c>
      <c r="C163" s="7" t="s">
        <v>1231</v>
      </c>
      <c r="D163" s="8" t="s">
        <v>799</v>
      </c>
      <c r="E163" s="7" t="s">
        <v>165</v>
      </c>
      <c r="F163" s="7" t="s">
        <v>1196</v>
      </c>
      <c r="G163" s="9">
        <v>24160</v>
      </c>
      <c r="H163" s="9">
        <v>35989</v>
      </c>
      <c r="I163" s="9">
        <v>39803</v>
      </c>
      <c r="J163" s="31">
        <v>85212</v>
      </c>
      <c r="K163" s="31">
        <f t="shared" si="7"/>
        <v>97993.799999999988</v>
      </c>
      <c r="L163" s="8">
        <v>3</v>
      </c>
      <c r="M163" s="28">
        <v>0.15</v>
      </c>
      <c r="N163" s="28" t="str">
        <f t="shared" si="6"/>
        <v>80000-100000$</v>
      </c>
      <c r="O163" s="28"/>
      <c r="P163" s="28"/>
      <c r="Q163" s="51"/>
      <c r="R163" s="28"/>
      <c r="S163" s="28"/>
      <c r="AU163" s="18"/>
    </row>
    <row r="164" spans="1:47" x14ac:dyDescent="0.25">
      <c r="A164" s="8">
        <v>163</v>
      </c>
      <c r="B164" s="7" t="s">
        <v>1458</v>
      </c>
      <c r="C164" s="7" t="s">
        <v>1228</v>
      </c>
      <c r="D164" s="8" t="s">
        <v>799</v>
      </c>
      <c r="E164" s="7" t="s">
        <v>165</v>
      </c>
      <c r="F164" s="7" t="s">
        <v>1196</v>
      </c>
      <c r="G164" s="9">
        <v>25723</v>
      </c>
      <c r="H164" s="9">
        <v>39295</v>
      </c>
      <c r="I164" s="9"/>
      <c r="J164" s="31">
        <v>48672</v>
      </c>
      <c r="K164" s="31">
        <f t="shared" si="7"/>
        <v>55972.799999999996</v>
      </c>
      <c r="L164" s="8">
        <v>3</v>
      </c>
      <c r="M164" s="28">
        <v>0.15</v>
      </c>
      <c r="N164" s="28" t="str">
        <f t="shared" si="6"/>
        <v>40000-60000$</v>
      </c>
      <c r="O164" s="28"/>
      <c r="P164" s="28"/>
      <c r="Q164" s="51"/>
      <c r="R164" s="28"/>
      <c r="S164" s="28"/>
      <c r="AU164" s="18"/>
    </row>
    <row r="165" spans="1:47" x14ac:dyDescent="0.25">
      <c r="A165" s="8">
        <v>164</v>
      </c>
      <c r="B165" s="7" t="s">
        <v>1459</v>
      </c>
      <c r="C165" s="7" t="s">
        <v>793</v>
      </c>
      <c r="D165" s="8" t="s">
        <v>799</v>
      </c>
      <c r="E165" s="7" t="s">
        <v>165</v>
      </c>
      <c r="F165" s="7" t="s">
        <v>1196</v>
      </c>
      <c r="G165" s="9">
        <v>29923</v>
      </c>
      <c r="H165" s="9">
        <v>40054</v>
      </c>
      <c r="I165" s="9">
        <v>40737</v>
      </c>
      <c r="J165" s="31">
        <v>68304</v>
      </c>
      <c r="K165" s="31">
        <f t="shared" si="7"/>
        <v>76500.48000000001</v>
      </c>
      <c r="L165" s="8">
        <v>3</v>
      </c>
      <c r="M165" s="28">
        <v>0.12</v>
      </c>
      <c r="N165" s="28" t="str">
        <f t="shared" si="6"/>
        <v>60000-80000$</v>
      </c>
      <c r="O165" s="28"/>
      <c r="P165" s="28"/>
      <c r="Q165" s="51"/>
      <c r="R165" s="28"/>
      <c r="S165" s="28"/>
      <c r="AU165" s="18"/>
    </row>
    <row r="166" spans="1:47" x14ac:dyDescent="0.25">
      <c r="A166" s="8">
        <v>165</v>
      </c>
      <c r="B166" s="7" t="s">
        <v>1460</v>
      </c>
      <c r="C166" s="7" t="s">
        <v>1231</v>
      </c>
      <c r="D166" s="8" t="s">
        <v>799</v>
      </c>
      <c r="E166" s="7" t="s">
        <v>165</v>
      </c>
      <c r="F166" s="7" t="s">
        <v>1197</v>
      </c>
      <c r="G166" s="9">
        <v>28008</v>
      </c>
      <c r="H166" s="9">
        <v>40399</v>
      </c>
      <c r="I166" s="9"/>
      <c r="J166" s="31">
        <v>39168</v>
      </c>
      <c r="K166" s="31">
        <f t="shared" si="7"/>
        <v>43868.160000000003</v>
      </c>
      <c r="L166" s="8">
        <v>4</v>
      </c>
      <c r="M166" s="28">
        <v>0.12</v>
      </c>
      <c r="N166" s="28" t="str">
        <f t="shared" si="6"/>
        <v>20000-40000$</v>
      </c>
      <c r="O166" s="28"/>
      <c r="P166" s="28"/>
      <c r="Q166" s="51"/>
      <c r="R166" s="28"/>
      <c r="S166" s="28"/>
      <c r="AU166" s="18"/>
    </row>
    <row r="167" spans="1:47" x14ac:dyDescent="0.25">
      <c r="A167" s="8">
        <v>166</v>
      </c>
      <c r="B167" s="7" t="s">
        <v>1461</v>
      </c>
      <c r="C167" s="7" t="s">
        <v>791</v>
      </c>
      <c r="D167" s="8" t="s">
        <v>799</v>
      </c>
      <c r="E167" s="7" t="s">
        <v>165</v>
      </c>
      <c r="F167" s="7" t="s">
        <v>1196</v>
      </c>
      <c r="G167" s="9">
        <v>28892</v>
      </c>
      <c r="H167" s="9">
        <v>39692</v>
      </c>
      <c r="I167" s="9">
        <v>41072</v>
      </c>
      <c r="J167" s="31">
        <v>42432</v>
      </c>
      <c r="K167" s="31">
        <f t="shared" si="7"/>
        <v>48796.799999999996</v>
      </c>
      <c r="L167" s="8">
        <v>3</v>
      </c>
      <c r="M167" s="28">
        <v>0.15</v>
      </c>
      <c r="N167" s="28" t="str">
        <f t="shared" si="6"/>
        <v>40000-60000$</v>
      </c>
      <c r="O167" s="28"/>
      <c r="P167" s="28"/>
      <c r="Q167" s="51"/>
      <c r="R167" s="28"/>
      <c r="S167" s="28"/>
      <c r="AU167" s="18"/>
    </row>
    <row r="168" spans="1:47" x14ac:dyDescent="0.25">
      <c r="A168" s="8">
        <v>167</v>
      </c>
      <c r="B168" s="7" t="s">
        <v>1462</v>
      </c>
      <c r="C168" s="7" t="s">
        <v>796</v>
      </c>
      <c r="D168" s="8" t="s">
        <v>799</v>
      </c>
      <c r="E168" s="7" t="s">
        <v>165</v>
      </c>
      <c r="F168" s="7" t="s">
        <v>1196</v>
      </c>
      <c r="G168" s="9">
        <v>25695</v>
      </c>
      <c r="H168" s="9">
        <v>41177</v>
      </c>
      <c r="I168" s="9"/>
      <c r="J168" s="31">
        <v>77412</v>
      </c>
      <c r="K168" s="31">
        <f t="shared" si="7"/>
        <v>83604.960000000006</v>
      </c>
      <c r="L168" s="8">
        <v>3</v>
      </c>
      <c r="M168" s="28">
        <v>0.08</v>
      </c>
      <c r="N168" s="28" t="str">
        <f t="shared" si="6"/>
        <v>60000-80000$</v>
      </c>
      <c r="O168" s="28"/>
      <c r="P168" s="28"/>
      <c r="Q168" s="51"/>
      <c r="R168" s="28"/>
      <c r="S168" s="28"/>
      <c r="AU168" s="18"/>
    </row>
    <row r="169" spans="1:47" x14ac:dyDescent="0.25">
      <c r="A169" s="8">
        <v>168</v>
      </c>
      <c r="B169" s="7" t="s">
        <v>1463</v>
      </c>
      <c r="C169" s="7" t="s">
        <v>1230</v>
      </c>
      <c r="D169" s="8" t="s">
        <v>799</v>
      </c>
      <c r="E169" s="7" t="s">
        <v>165</v>
      </c>
      <c r="F169" s="7" t="s">
        <v>1197</v>
      </c>
      <c r="G169" s="9">
        <v>28283</v>
      </c>
      <c r="H169" s="9">
        <v>39326</v>
      </c>
      <c r="I169" s="9">
        <v>39746</v>
      </c>
      <c r="J169" s="31">
        <v>87480</v>
      </c>
      <c r="K169" s="31">
        <f t="shared" si="7"/>
        <v>94478.400000000009</v>
      </c>
      <c r="L169" s="8">
        <v>3</v>
      </c>
      <c r="M169" s="28">
        <v>0.08</v>
      </c>
      <c r="N169" s="28" t="str">
        <f t="shared" si="6"/>
        <v>80000-100000$</v>
      </c>
      <c r="O169" s="28"/>
      <c r="P169" s="28"/>
      <c r="Q169" s="51"/>
      <c r="R169" s="28"/>
      <c r="S169" s="28"/>
      <c r="AU169" s="18"/>
    </row>
    <row r="170" spans="1:47" x14ac:dyDescent="0.25">
      <c r="A170" s="8">
        <v>169</v>
      </c>
      <c r="B170" s="7" t="s">
        <v>1464</v>
      </c>
      <c r="C170" s="7" t="s">
        <v>1228</v>
      </c>
      <c r="D170" s="8" t="s">
        <v>799</v>
      </c>
      <c r="E170" s="7" t="s">
        <v>165</v>
      </c>
      <c r="F170" s="7" t="s">
        <v>1197</v>
      </c>
      <c r="G170" s="9">
        <v>28450</v>
      </c>
      <c r="H170" s="9">
        <v>36414</v>
      </c>
      <c r="I170" s="9">
        <v>40994</v>
      </c>
      <c r="J170" s="31">
        <v>47616</v>
      </c>
      <c r="K170" s="31">
        <f t="shared" si="7"/>
        <v>54758.399999999994</v>
      </c>
      <c r="L170" s="8">
        <v>3</v>
      </c>
      <c r="M170" s="28">
        <v>0.15</v>
      </c>
      <c r="N170" s="28" t="str">
        <f t="shared" si="6"/>
        <v>40000-60000$</v>
      </c>
      <c r="O170" s="28"/>
      <c r="P170" s="28"/>
      <c r="Q170" s="51"/>
      <c r="R170" s="28"/>
      <c r="S170" s="28"/>
      <c r="AU170" s="18"/>
    </row>
    <row r="171" spans="1:47" x14ac:dyDescent="0.25">
      <c r="A171" s="8">
        <v>170</v>
      </c>
      <c r="B171" s="7" t="s">
        <v>1465</v>
      </c>
      <c r="C171" s="7" t="s">
        <v>794</v>
      </c>
      <c r="D171" s="8" t="s">
        <v>799</v>
      </c>
      <c r="E171" s="7" t="s">
        <v>165</v>
      </c>
      <c r="F171" s="7" t="s">
        <v>1196</v>
      </c>
      <c r="G171" s="9">
        <v>27775</v>
      </c>
      <c r="H171" s="9">
        <v>36082</v>
      </c>
      <c r="I171" s="9">
        <v>40795</v>
      </c>
      <c r="J171" s="31">
        <v>98880</v>
      </c>
      <c r="K171" s="31">
        <f t="shared" si="7"/>
        <v>102835.2</v>
      </c>
      <c r="L171" s="8">
        <v>2</v>
      </c>
      <c r="M171" s="28">
        <v>0.04</v>
      </c>
      <c r="N171" s="28" t="str">
        <f t="shared" si="6"/>
        <v>80000-100000$</v>
      </c>
      <c r="O171" s="28"/>
      <c r="P171" s="28"/>
      <c r="Q171" s="51"/>
      <c r="R171" s="28"/>
      <c r="S171" s="28"/>
      <c r="AU171" s="18"/>
    </row>
    <row r="172" spans="1:47" x14ac:dyDescent="0.25">
      <c r="A172" s="8">
        <v>171</v>
      </c>
      <c r="B172" s="7" t="s">
        <v>1466</v>
      </c>
      <c r="C172" s="7" t="s">
        <v>1229</v>
      </c>
      <c r="D172" s="8" t="s">
        <v>799</v>
      </c>
      <c r="E172" s="7" t="s">
        <v>165</v>
      </c>
      <c r="F172" s="7" t="s">
        <v>1196</v>
      </c>
      <c r="G172" s="9">
        <v>30221</v>
      </c>
      <c r="H172" s="9">
        <v>40470</v>
      </c>
      <c r="I172" s="9"/>
      <c r="J172" s="31">
        <v>51144</v>
      </c>
      <c r="K172" s="31">
        <f t="shared" si="7"/>
        <v>55235.520000000004</v>
      </c>
      <c r="L172" s="8">
        <v>3</v>
      </c>
      <c r="M172" s="28">
        <v>0.08</v>
      </c>
      <c r="N172" s="28" t="str">
        <f t="shared" si="6"/>
        <v>40000-60000$</v>
      </c>
      <c r="O172" s="28"/>
      <c r="P172" s="28"/>
      <c r="Q172" s="51"/>
      <c r="R172" s="28"/>
      <c r="S172" s="28"/>
      <c r="AU172" s="18"/>
    </row>
    <row r="173" spans="1:47" x14ac:dyDescent="0.25">
      <c r="A173" s="8">
        <v>172</v>
      </c>
      <c r="B173" s="7" t="s">
        <v>1467</v>
      </c>
      <c r="C173" s="7" t="s">
        <v>792</v>
      </c>
      <c r="D173" s="8" t="s">
        <v>799</v>
      </c>
      <c r="E173" s="7" t="s">
        <v>165</v>
      </c>
      <c r="F173" s="7" t="s">
        <v>1197</v>
      </c>
      <c r="G173" s="9">
        <v>30162</v>
      </c>
      <c r="H173" s="9">
        <v>41228</v>
      </c>
      <c r="I173" s="9"/>
      <c r="J173" s="31">
        <v>55608</v>
      </c>
      <c r="K173" s="31">
        <f t="shared" si="7"/>
        <v>63949.2</v>
      </c>
      <c r="L173" s="8">
        <v>3</v>
      </c>
      <c r="M173" s="28">
        <v>0.15</v>
      </c>
      <c r="N173" s="28" t="str">
        <f t="shared" si="6"/>
        <v>40000-60000$</v>
      </c>
      <c r="O173" s="28"/>
      <c r="P173" s="28"/>
      <c r="Q173" s="51"/>
      <c r="R173" s="28"/>
      <c r="S173" s="28"/>
      <c r="AU173" s="18"/>
    </row>
    <row r="174" spans="1:47" x14ac:dyDescent="0.25">
      <c r="A174" s="8">
        <v>173</v>
      </c>
      <c r="B174" s="7" t="s">
        <v>1468</v>
      </c>
      <c r="C174" s="7" t="s">
        <v>796</v>
      </c>
      <c r="D174" s="8" t="s">
        <v>799</v>
      </c>
      <c r="E174" s="7" t="s">
        <v>165</v>
      </c>
      <c r="F174" s="7" t="s">
        <v>1196</v>
      </c>
      <c r="G174" s="9">
        <v>29049</v>
      </c>
      <c r="H174" s="9">
        <v>39768</v>
      </c>
      <c r="I174" s="9">
        <v>40837</v>
      </c>
      <c r="J174" s="31">
        <v>47418</v>
      </c>
      <c r="K174" s="31">
        <f t="shared" si="7"/>
        <v>54530.7</v>
      </c>
      <c r="L174" s="8">
        <v>3</v>
      </c>
      <c r="M174" s="28">
        <v>0.15</v>
      </c>
      <c r="N174" s="28" t="str">
        <f t="shared" si="6"/>
        <v>40000-60000$</v>
      </c>
      <c r="O174" s="28"/>
      <c r="P174" s="28"/>
      <c r="Q174" s="51"/>
      <c r="R174" s="28"/>
      <c r="S174" s="28"/>
      <c r="AU174" s="18"/>
    </row>
    <row r="175" spans="1:47" x14ac:dyDescent="0.25">
      <c r="A175" s="8">
        <v>174</v>
      </c>
      <c r="B175" s="7" t="s">
        <v>1469</v>
      </c>
      <c r="C175" s="7" t="s">
        <v>1230</v>
      </c>
      <c r="D175" s="8" t="s">
        <v>799</v>
      </c>
      <c r="E175" s="7" t="s">
        <v>165</v>
      </c>
      <c r="F175" s="7" t="s">
        <v>1196</v>
      </c>
      <c r="G175" s="9">
        <v>26988</v>
      </c>
      <c r="H175" s="9">
        <v>41254</v>
      </c>
      <c r="I175" s="9"/>
      <c r="J175" s="31">
        <v>97284</v>
      </c>
      <c r="K175" s="31">
        <f t="shared" si="7"/>
        <v>111876.59999999999</v>
      </c>
      <c r="L175" s="8">
        <v>3</v>
      </c>
      <c r="M175" s="28">
        <v>0.15</v>
      </c>
      <c r="N175" s="28" t="str">
        <f t="shared" si="6"/>
        <v>80000-100000$</v>
      </c>
      <c r="O175" s="28"/>
      <c r="P175" s="28"/>
      <c r="Q175" s="51"/>
      <c r="R175" s="28"/>
      <c r="S175" s="28"/>
      <c r="AU175" s="18"/>
    </row>
    <row r="176" spans="1:47" x14ac:dyDescent="0.25">
      <c r="A176" s="8">
        <v>175</v>
      </c>
      <c r="B176" s="7" t="s">
        <v>1470</v>
      </c>
      <c r="C176" s="7" t="s">
        <v>1229</v>
      </c>
      <c r="D176" s="8" t="s">
        <v>799</v>
      </c>
      <c r="E176" s="7" t="s">
        <v>204</v>
      </c>
      <c r="F176" s="7" t="s">
        <v>1196</v>
      </c>
      <c r="G176" s="9">
        <v>29541</v>
      </c>
      <c r="H176" s="9">
        <v>39515</v>
      </c>
      <c r="I176" s="9"/>
      <c r="J176" s="31">
        <v>107736</v>
      </c>
      <c r="K176" s="31">
        <f t="shared" si="7"/>
        <v>120664.32000000001</v>
      </c>
      <c r="L176" s="8">
        <v>4</v>
      </c>
      <c r="M176" s="28">
        <v>0.12</v>
      </c>
      <c r="N176" s="28" t="str">
        <f t="shared" si="6"/>
        <v>100000$ &amp; Above</v>
      </c>
      <c r="O176" s="28"/>
      <c r="P176" s="28"/>
      <c r="Q176" s="51"/>
      <c r="R176" s="28"/>
      <c r="S176" s="28"/>
      <c r="AU176" s="18"/>
    </row>
    <row r="177" spans="1:47" x14ac:dyDescent="0.25">
      <c r="A177" s="8">
        <v>176</v>
      </c>
      <c r="B177" s="7" t="s">
        <v>1471</v>
      </c>
      <c r="C177" s="7" t="s">
        <v>793</v>
      </c>
      <c r="D177" s="8" t="s">
        <v>799</v>
      </c>
      <c r="E177" s="7" t="s">
        <v>204</v>
      </c>
      <c r="F177" s="7" t="s">
        <v>1196</v>
      </c>
      <c r="G177" s="9">
        <v>28578</v>
      </c>
      <c r="H177" s="9">
        <v>40263</v>
      </c>
      <c r="I177" s="9"/>
      <c r="J177" s="31">
        <v>85428</v>
      </c>
      <c r="K177" s="31">
        <f t="shared" si="7"/>
        <v>95679.360000000015</v>
      </c>
      <c r="L177" s="8">
        <v>4</v>
      </c>
      <c r="M177" s="28">
        <v>0.12</v>
      </c>
      <c r="N177" s="28" t="str">
        <f t="shared" si="6"/>
        <v>80000-100000$</v>
      </c>
      <c r="O177" s="28"/>
      <c r="P177" s="28"/>
      <c r="Q177" s="51"/>
      <c r="R177" s="28"/>
      <c r="S177" s="28"/>
      <c r="AU177" s="18"/>
    </row>
    <row r="178" spans="1:47" x14ac:dyDescent="0.25">
      <c r="A178" s="8">
        <v>177</v>
      </c>
      <c r="B178" s="7" t="s">
        <v>1472</v>
      </c>
      <c r="C178" s="7" t="s">
        <v>1228</v>
      </c>
      <c r="D178" s="8" t="s">
        <v>799</v>
      </c>
      <c r="E178" s="7" t="s">
        <v>204</v>
      </c>
      <c r="F178" s="7" t="s">
        <v>1196</v>
      </c>
      <c r="G178" s="9">
        <v>25626</v>
      </c>
      <c r="H178" s="9">
        <v>40690</v>
      </c>
      <c r="I178" s="9"/>
      <c r="J178" s="31">
        <v>106968</v>
      </c>
      <c r="K178" s="31">
        <f t="shared" si="7"/>
        <v>106968</v>
      </c>
      <c r="L178" s="8" t="s">
        <v>1233</v>
      </c>
      <c r="M178" s="28">
        <v>0</v>
      </c>
      <c r="N178" s="28" t="str">
        <f t="shared" si="6"/>
        <v>100000$ &amp; Above</v>
      </c>
      <c r="O178" s="28"/>
      <c r="P178" s="28"/>
      <c r="Q178" s="51"/>
      <c r="R178" s="28"/>
      <c r="S178" s="28"/>
      <c r="AU178" s="18"/>
    </row>
    <row r="179" spans="1:47" x14ac:dyDescent="0.25">
      <c r="A179" s="8">
        <v>178</v>
      </c>
      <c r="B179" s="7" t="s">
        <v>1473</v>
      </c>
      <c r="C179" s="7" t="s">
        <v>1229</v>
      </c>
      <c r="D179" s="8" t="s">
        <v>799</v>
      </c>
      <c r="E179" s="7" t="s">
        <v>204</v>
      </c>
      <c r="F179" s="7" t="s">
        <v>1196</v>
      </c>
      <c r="G179" s="9">
        <v>25737</v>
      </c>
      <c r="H179" s="9">
        <v>36673</v>
      </c>
      <c r="I179" s="9">
        <v>37248</v>
      </c>
      <c r="J179" s="31">
        <v>83292</v>
      </c>
      <c r="K179" s="31">
        <f t="shared" si="7"/>
        <v>93287.040000000008</v>
      </c>
      <c r="L179" s="8">
        <v>4</v>
      </c>
      <c r="M179" s="28">
        <v>0.12</v>
      </c>
      <c r="N179" s="28" t="str">
        <f t="shared" si="6"/>
        <v>80000-100000$</v>
      </c>
      <c r="O179" s="28"/>
      <c r="P179" s="28"/>
      <c r="Q179" s="51"/>
      <c r="R179" s="28"/>
      <c r="S179" s="28"/>
      <c r="AU179" s="18"/>
    </row>
    <row r="180" spans="1:47" x14ac:dyDescent="0.25">
      <c r="A180" s="8">
        <v>179</v>
      </c>
      <c r="B180" s="7" t="s">
        <v>1474</v>
      </c>
      <c r="C180" s="7" t="s">
        <v>792</v>
      </c>
      <c r="D180" s="8" t="s">
        <v>799</v>
      </c>
      <c r="E180" s="7" t="s">
        <v>204</v>
      </c>
      <c r="F180" s="7" t="s">
        <v>1197</v>
      </c>
      <c r="G180" s="9">
        <v>25450</v>
      </c>
      <c r="H180" s="9">
        <v>37043</v>
      </c>
      <c r="I180" s="9">
        <v>41063</v>
      </c>
      <c r="J180" s="31">
        <v>54180</v>
      </c>
      <c r="K180" s="31">
        <f t="shared" si="7"/>
        <v>54180</v>
      </c>
      <c r="L180" s="8" t="s">
        <v>1233</v>
      </c>
      <c r="M180" s="28">
        <v>0</v>
      </c>
      <c r="N180" s="28" t="str">
        <f t="shared" si="6"/>
        <v>40000-60000$</v>
      </c>
      <c r="O180" s="28"/>
      <c r="P180" s="28"/>
      <c r="Q180" s="51"/>
      <c r="R180" s="28"/>
      <c r="S180" s="28"/>
      <c r="AU180" s="18"/>
    </row>
    <row r="181" spans="1:47" x14ac:dyDescent="0.25">
      <c r="A181" s="8">
        <v>180</v>
      </c>
      <c r="B181" s="7" t="s">
        <v>1475</v>
      </c>
      <c r="C181" s="7" t="s">
        <v>795</v>
      </c>
      <c r="D181" s="8" t="s">
        <v>799</v>
      </c>
      <c r="E181" s="7" t="s">
        <v>204</v>
      </c>
      <c r="F181" s="7" t="s">
        <v>1197</v>
      </c>
      <c r="G181" s="9">
        <v>26884</v>
      </c>
      <c r="H181" s="9">
        <v>37505</v>
      </c>
      <c r="I181" s="9">
        <v>40595</v>
      </c>
      <c r="J181" s="31">
        <v>62160</v>
      </c>
      <c r="K181" s="31">
        <f t="shared" si="7"/>
        <v>62160</v>
      </c>
      <c r="L181" s="8" t="s">
        <v>1233</v>
      </c>
      <c r="M181" s="28">
        <v>0</v>
      </c>
      <c r="N181" s="28" t="str">
        <f t="shared" si="6"/>
        <v>60000-80000$</v>
      </c>
      <c r="O181" s="28"/>
      <c r="P181" s="28"/>
      <c r="Q181" s="51"/>
      <c r="R181" s="28"/>
      <c r="S181" s="28"/>
      <c r="AU181" s="18"/>
    </row>
    <row r="182" spans="1:47" x14ac:dyDescent="0.25">
      <c r="A182" s="8">
        <v>181</v>
      </c>
      <c r="B182" s="7" t="s">
        <v>1476</v>
      </c>
      <c r="C182" s="7" t="s">
        <v>796</v>
      </c>
      <c r="D182" s="8" t="s">
        <v>799</v>
      </c>
      <c r="E182" s="7" t="s">
        <v>204</v>
      </c>
      <c r="F182" s="7" t="s">
        <v>1196</v>
      </c>
      <c r="G182" s="9">
        <v>27361</v>
      </c>
      <c r="H182" s="9">
        <v>37946</v>
      </c>
      <c r="I182" s="9">
        <v>39645</v>
      </c>
      <c r="J182" s="31">
        <v>102156</v>
      </c>
      <c r="K182" s="31">
        <f t="shared" si="7"/>
        <v>117479.4</v>
      </c>
      <c r="L182" s="8">
        <v>3</v>
      </c>
      <c r="M182" s="28">
        <v>0.15</v>
      </c>
      <c r="N182" s="28" t="str">
        <f t="shared" si="6"/>
        <v>100000$ &amp; Above</v>
      </c>
      <c r="O182" s="28"/>
      <c r="P182" s="28"/>
      <c r="Q182" s="51"/>
      <c r="R182" s="28"/>
      <c r="S182" s="28"/>
      <c r="AU182" s="18"/>
    </row>
    <row r="183" spans="1:47" x14ac:dyDescent="0.25">
      <c r="A183" s="8">
        <v>182</v>
      </c>
      <c r="B183" s="7" t="s">
        <v>1477</v>
      </c>
      <c r="C183" s="7" t="s">
        <v>796</v>
      </c>
      <c r="D183" s="8" t="s">
        <v>799</v>
      </c>
      <c r="E183" s="7" t="s">
        <v>204</v>
      </c>
      <c r="F183" s="7" t="s">
        <v>1196</v>
      </c>
      <c r="G183" s="9">
        <v>29740</v>
      </c>
      <c r="H183" s="9">
        <v>36519</v>
      </c>
      <c r="I183" s="9">
        <v>41226</v>
      </c>
      <c r="J183" s="31">
        <v>74232</v>
      </c>
      <c r="K183" s="31">
        <f t="shared" si="7"/>
        <v>85366.799999999988</v>
      </c>
      <c r="L183" s="8">
        <v>3</v>
      </c>
      <c r="M183" s="28">
        <v>0.15</v>
      </c>
      <c r="N183" s="28" t="str">
        <f t="shared" si="6"/>
        <v>60000-80000$</v>
      </c>
      <c r="O183" s="28"/>
      <c r="P183" s="28"/>
      <c r="Q183" s="51"/>
      <c r="R183" s="28"/>
      <c r="S183" s="28"/>
      <c r="AU183" s="18"/>
    </row>
    <row r="184" spans="1:47" x14ac:dyDescent="0.25">
      <c r="A184" s="8">
        <v>183</v>
      </c>
      <c r="B184" s="7" t="s">
        <v>1478</v>
      </c>
      <c r="C184" s="7" t="s">
        <v>1231</v>
      </c>
      <c r="D184" s="8" t="s">
        <v>799</v>
      </c>
      <c r="E184" s="7" t="s">
        <v>213</v>
      </c>
      <c r="F184" s="7" t="s">
        <v>1196</v>
      </c>
      <c r="G184" s="9">
        <v>27088</v>
      </c>
      <c r="H184" s="9">
        <v>40918</v>
      </c>
      <c r="I184" s="9"/>
      <c r="J184" s="31">
        <v>68280</v>
      </c>
      <c r="K184" s="31">
        <f t="shared" si="7"/>
        <v>78522</v>
      </c>
      <c r="L184" s="8">
        <v>3</v>
      </c>
      <c r="M184" s="28">
        <v>0.15</v>
      </c>
      <c r="N184" s="28" t="str">
        <f t="shared" si="6"/>
        <v>60000-80000$</v>
      </c>
      <c r="O184" s="28"/>
      <c r="P184" s="28"/>
      <c r="Q184" s="51"/>
      <c r="R184" s="28"/>
      <c r="S184" s="28"/>
      <c r="AU184" s="18"/>
    </row>
    <row r="185" spans="1:47" x14ac:dyDescent="0.25">
      <c r="A185" s="8">
        <v>184</v>
      </c>
      <c r="B185" s="7" t="s">
        <v>1479</v>
      </c>
      <c r="C185" s="7" t="s">
        <v>796</v>
      </c>
      <c r="D185" s="8" t="s">
        <v>799</v>
      </c>
      <c r="E185" s="7" t="s">
        <v>213</v>
      </c>
      <c r="F185" s="7" t="s">
        <v>1196</v>
      </c>
      <c r="G185" s="9">
        <v>31277</v>
      </c>
      <c r="H185" s="9">
        <v>40936</v>
      </c>
      <c r="I185" s="9"/>
      <c r="J185" s="31">
        <v>63528</v>
      </c>
      <c r="K185" s="31">
        <f t="shared" si="7"/>
        <v>71151.360000000001</v>
      </c>
      <c r="L185" s="8">
        <v>4</v>
      </c>
      <c r="M185" s="28">
        <v>0.12</v>
      </c>
      <c r="N185" s="28" t="str">
        <f t="shared" si="6"/>
        <v>60000-80000$</v>
      </c>
      <c r="O185" s="28"/>
      <c r="P185" s="28"/>
      <c r="Q185" s="51"/>
      <c r="R185" s="28"/>
      <c r="S185" s="28"/>
      <c r="AU185" s="18"/>
    </row>
    <row r="186" spans="1:47" x14ac:dyDescent="0.25">
      <c r="A186" s="8">
        <v>185</v>
      </c>
      <c r="B186" s="7" t="s">
        <v>1480</v>
      </c>
      <c r="C186" s="7" t="s">
        <v>792</v>
      </c>
      <c r="D186" s="8" t="s">
        <v>799</v>
      </c>
      <c r="E186" s="7" t="s">
        <v>213</v>
      </c>
      <c r="F186" s="7" t="s">
        <v>1197</v>
      </c>
      <c r="G186" s="9">
        <v>24889</v>
      </c>
      <c r="H186" s="9">
        <v>39092</v>
      </c>
      <c r="I186" s="9">
        <v>39293</v>
      </c>
      <c r="J186" s="31">
        <v>88788</v>
      </c>
      <c r="K186" s="31">
        <f t="shared" si="7"/>
        <v>95891.040000000008</v>
      </c>
      <c r="L186" s="8">
        <v>3</v>
      </c>
      <c r="M186" s="28">
        <v>0.08</v>
      </c>
      <c r="N186" s="28" t="str">
        <f t="shared" si="6"/>
        <v>80000-100000$</v>
      </c>
      <c r="O186" s="28"/>
      <c r="P186" s="28"/>
      <c r="Q186" s="51"/>
      <c r="R186" s="28"/>
      <c r="S186" s="28"/>
      <c r="AU186" s="18"/>
    </row>
    <row r="187" spans="1:47" x14ac:dyDescent="0.25">
      <c r="A187" s="8">
        <v>186</v>
      </c>
      <c r="B187" s="7" t="s">
        <v>1481</v>
      </c>
      <c r="C187" s="7" t="s">
        <v>1230</v>
      </c>
      <c r="D187" s="8" t="s">
        <v>799</v>
      </c>
      <c r="E187" s="7" t="s">
        <v>213</v>
      </c>
      <c r="F187" s="7" t="s">
        <v>1196</v>
      </c>
      <c r="G187" s="9">
        <v>31948</v>
      </c>
      <c r="H187" s="9">
        <v>39106</v>
      </c>
      <c r="I187" s="9"/>
      <c r="J187" s="31">
        <v>54600</v>
      </c>
      <c r="K187" s="31">
        <f t="shared" si="7"/>
        <v>58968.000000000007</v>
      </c>
      <c r="L187" s="8">
        <v>3</v>
      </c>
      <c r="M187" s="28">
        <v>0.08</v>
      </c>
      <c r="N187" s="28" t="str">
        <f t="shared" si="6"/>
        <v>40000-60000$</v>
      </c>
      <c r="O187" s="28"/>
      <c r="P187" s="28"/>
      <c r="Q187" s="51"/>
      <c r="R187" s="28"/>
      <c r="S187" s="28"/>
      <c r="AU187" s="18"/>
    </row>
    <row r="188" spans="1:47" x14ac:dyDescent="0.25">
      <c r="A188" s="8">
        <v>187</v>
      </c>
      <c r="B188" s="7" t="s">
        <v>1482</v>
      </c>
      <c r="C188" s="7" t="s">
        <v>1229</v>
      </c>
      <c r="D188" s="8" t="s">
        <v>799</v>
      </c>
      <c r="E188" s="7" t="s">
        <v>213</v>
      </c>
      <c r="F188" s="7" t="s">
        <v>1197</v>
      </c>
      <c r="G188" s="9">
        <v>30378</v>
      </c>
      <c r="H188" s="9">
        <v>38738</v>
      </c>
      <c r="I188" s="9"/>
      <c r="J188" s="31">
        <v>50580</v>
      </c>
      <c r="K188" s="31">
        <f t="shared" si="7"/>
        <v>58166.999999999993</v>
      </c>
      <c r="L188" s="8">
        <v>3</v>
      </c>
      <c r="M188" s="28">
        <v>0.15</v>
      </c>
      <c r="N188" s="28" t="str">
        <f t="shared" si="6"/>
        <v>40000-60000$</v>
      </c>
      <c r="O188" s="28"/>
      <c r="P188" s="28"/>
      <c r="Q188" s="51"/>
      <c r="R188" s="28"/>
      <c r="S188" s="28"/>
      <c r="AU188" s="18"/>
    </row>
    <row r="189" spans="1:47" x14ac:dyDescent="0.25">
      <c r="A189" s="8">
        <v>188</v>
      </c>
      <c r="B189" s="7" t="s">
        <v>1483</v>
      </c>
      <c r="C189" s="7" t="s">
        <v>1231</v>
      </c>
      <c r="D189" s="8" t="s">
        <v>799</v>
      </c>
      <c r="E189" s="7" t="s">
        <v>213</v>
      </c>
      <c r="F189" s="7" t="s">
        <v>1196</v>
      </c>
      <c r="G189" s="9">
        <v>25752</v>
      </c>
      <c r="H189" s="9">
        <v>35801</v>
      </c>
      <c r="I189" s="9">
        <v>39686</v>
      </c>
      <c r="J189" s="31">
        <v>94284</v>
      </c>
      <c r="K189" s="31">
        <f t="shared" si="7"/>
        <v>94284</v>
      </c>
      <c r="L189" s="8" t="s">
        <v>1233</v>
      </c>
      <c r="M189" s="28">
        <v>0</v>
      </c>
      <c r="N189" s="28" t="str">
        <f t="shared" si="6"/>
        <v>80000-100000$</v>
      </c>
      <c r="O189" s="28"/>
      <c r="P189" s="28"/>
      <c r="Q189" s="51"/>
      <c r="R189" s="28"/>
      <c r="S189" s="28"/>
      <c r="AU189" s="18"/>
    </row>
    <row r="190" spans="1:47" x14ac:dyDescent="0.25">
      <c r="A190" s="8">
        <v>189</v>
      </c>
      <c r="B190" s="7" t="s">
        <v>1484</v>
      </c>
      <c r="C190" s="7" t="s">
        <v>793</v>
      </c>
      <c r="D190" s="8" t="s">
        <v>799</v>
      </c>
      <c r="E190" s="7" t="s">
        <v>213</v>
      </c>
      <c r="F190" s="7" t="s">
        <v>1197</v>
      </c>
      <c r="G190" s="9">
        <v>27397</v>
      </c>
      <c r="H190" s="9">
        <v>35807</v>
      </c>
      <c r="I190" s="9">
        <v>41022</v>
      </c>
      <c r="J190" s="31">
        <v>58602</v>
      </c>
      <c r="K190" s="31">
        <f t="shared" si="7"/>
        <v>67392.299999999988</v>
      </c>
      <c r="L190" s="8">
        <v>3</v>
      </c>
      <c r="M190" s="28">
        <v>0.15</v>
      </c>
      <c r="N190" s="28" t="str">
        <f t="shared" si="6"/>
        <v>40000-60000$</v>
      </c>
      <c r="O190" s="28"/>
      <c r="P190" s="28"/>
      <c r="Q190" s="51"/>
      <c r="R190" s="28"/>
      <c r="S190" s="28"/>
      <c r="AU190" s="18"/>
    </row>
    <row r="191" spans="1:47" x14ac:dyDescent="0.25">
      <c r="A191" s="8">
        <v>190</v>
      </c>
      <c r="B191" s="7" t="s">
        <v>1485</v>
      </c>
      <c r="C191" s="7" t="s">
        <v>1230</v>
      </c>
      <c r="D191" s="8" t="s">
        <v>799</v>
      </c>
      <c r="E191" s="7" t="s">
        <v>213</v>
      </c>
      <c r="F191" s="7" t="s">
        <v>1196</v>
      </c>
      <c r="G191" s="9">
        <v>28614</v>
      </c>
      <c r="H191" s="9">
        <v>36177</v>
      </c>
      <c r="I191" s="9">
        <v>39112</v>
      </c>
      <c r="J191" s="31">
        <v>26004</v>
      </c>
      <c r="K191" s="31">
        <f t="shared" si="7"/>
        <v>27044.16</v>
      </c>
      <c r="L191" s="8">
        <v>2</v>
      </c>
      <c r="M191" s="28">
        <v>0.04</v>
      </c>
      <c r="N191" s="28" t="str">
        <f t="shared" si="6"/>
        <v>20000-40000$</v>
      </c>
      <c r="O191" s="28"/>
      <c r="P191" s="28"/>
      <c r="Q191" s="51"/>
      <c r="R191" s="28"/>
      <c r="S191" s="28"/>
      <c r="AU191" s="18"/>
    </row>
    <row r="192" spans="1:47" x14ac:dyDescent="0.25">
      <c r="A192" s="8">
        <v>191</v>
      </c>
      <c r="B192" s="7" t="s">
        <v>1486</v>
      </c>
      <c r="C192" s="7" t="s">
        <v>1230</v>
      </c>
      <c r="D192" s="8" t="s">
        <v>799</v>
      </c>
      <c r="E192" s="7" t="s">
        <v>213</v>
      </c>
      <c r="F192" s="7" t="s">
        <v>1196</v>
      </c>
      <c r="G192" s="9">
        <v>26990</v>
      </c>
      <c r="H192" s="9">
        <v>36535</v>
      </c>
      <c r="I192" s="9">
        <v>36596</v>
      </c>
      <c r="J192" s="31">
        <v>91430.399999999994</v>
      </c>
      <c r="K192" s="31">
        <f t="shared" si="7"/>
        <v>102402.04800000001</v>
      </c>
      <c r="L192" s="8">
        <v>4</v>
      </c>
      <c r="M192" s="28">
        <v>0.12</v>
      </c>
      <c r="N192" s="28" t="str">
        <f t="shared" si="6"/>
        <v>80000-100000$</v>
      </c>
      <c r="O192" s="28"/>
      <c r="P192" s="28"/>
      <c r="Q192" s="51"/>
      <c r="R192" s="28"/>
      <c r="S192" s="28"/>
      <c r="AU192" s="18"/>
    </row>
    <row r="193" spans="1:47" x14ac:dyDescent="0.25">
      <c r="A193" s="8">
        <v>192</v>
      </c>
      <c r="B193" s="7" t="s">
        <v>1487</v>
      </c>
      <c r="C193" s="7" t="s">
        <v>795</v>
      </c>
      <c r="D193" s="8" t="s">
        <v>799</v>
      </c>
      <c r="E193" s="7" t="s">
        <v>213</v>
      </c>
      <c r="F193" s="7" t="s">
        <v>1196</v>
      </c>
      <c r="G193" s="9">
        <v>29112</v>
      </c>
      <c r="H193" s="9">
        <v>37634</v>
      </c>
      <c r="I193" s="9">
        <v>38330</v>
      </c>
      <c r="J193" s="31">
        <v>73644</v>
      </c>
      <c r="K193" s="31">
        <f t="shared" si="7"/>
        <v>79535.520000000004</v>
      </c>
      <c r="L193" s="8">
        <v>3</v>
      </c>
      <c r="M193" s="28">
        <v>0.08</v>
      </c>
      <c r="N193" s="28" t="str">
        <f t="shared" si="6"/>
        <v>60000-80000$</v>
      </c>
      <c r="O193" s="28"/>
      <c r="P193" s="28"/>
      <c r="Q193" s="51"/>
      <c r="R193" s="28"/>
      <c r="S193" s="28"/>
      <c r="AU193" s="18"/>
    </row>
    <row r="194" spans="1:47" x14ac:dyDescent="0.25">
      <c r="A194" s="8">
        <v>193</v>
      </c>
      <c r="B194" s="7" t="s">
        <v>1488</v>
      </c>
      <c r="C194" s="7" t="s">
        <v>1231</v>
      </c>
      <c r="D194" s="8" t="s">
        <v>799</v>
      </c>
      <c r="E194" s="7" t="s">
        <v>213</v>
      </c>
      <c r="F194" s="7" t="s">
        <v>1196</v>
      </c>
      <c r="G194" s="9">
        <v>31164</v>
      </c>
      <c r="H194" s="9">
        <v>39472</v>
      </c>
      <c r="I194" s="9">
        <v>40149</v>
      </c>
      <c r="J194" s="31">
        <v>49272</v>
      </c>
      <c r="K194" s="31">
        <f t="shared" si="7"/>
        <v>53213.760000000002</v>
      </c>
      <c r="L194" s="8">
        <v>3</v>
      </c>
      <c r="M194" s="28">
        <v>0.08</v>
      </c>
      <c r="N194" s="28" t="str">
        <f t="shared" ref="N194:N257" si="8">VLOOKUP($J194,$R$2:$S$7,2,1)</f>
        <v>40000-60000$</v>
      </c>
      <c r="O194" s="28"/>
      <c r="P194" s="28"/>
      <c r="Q194" s="51"/>
      <c r="R194" s="28"/>
      <c r="S194" s="28"/>
      <c r="AU194" s="18"/>
    </row>
    <row r="195" spans="1:47" x14ac:dyDescent="0.25">
      <c r="A195" s="8">
        <v>194</v>
      </c>
      <c r="B195" s="7" t="s">
        <v>1489</v>
      </c>
      <c r="C195" s="7" t="s">
        <v>792</v>
      </c>
      <c r="D195" s="8" t="s">
        <v>799</v>
      </c>
      <c r="E195" s="7" t="s">
        <v>213</v>
      </c>
      <c r="F195" s="7" t="s">
        <v>1196</v>
      </c>
      <c r="G195" s="9">
        <v>25869</v>
      </c>
      <c r="H195" s="9">
        <v>39472</v>
      </c>
      <c r="I195" s="9"/>
      <c r="J195" s="31">
        <v>105312</v>
      </c>
      <c r="K195" s="31">
        <f t="shared" ref="K195:K258" si="9">J195*(1+M195)</f>
        <v>105312</v>
      </c>
      <c r="L195" s="8" t="s">
        <v>1233</v>
      </c>
      <c r="M195" s="28">
        <v>0</v>
      </c>
      <c r="N195" s="28" t="str">
        <f t="shared" si="8"/>
        <v>100000$ &amp; Above</v>
      </c>
      <c r="O195" s="28"/>
      <c r="P195" s="28"/>
      <c r="Q195" s="51"/>
      <c r="R195" s="28"/>
      <c r="S195" s="28"/>
      <c r="AU195" s="18"/>
    </row>
    <row r="196" spans="1:47" x14ac:dyDescent="0.25">
      <c r="A196" s="8">
        <v>195</v>
      </c>
      <c r="B196" s="7" t="s">
        <v>1490</v>
      </c>
      <c r="C196" s="7" t="s">
        <v>1231</v>
      </c>
      <c r="D196" s="8" t="s">
        <v>799</v>
      </c>
      <c r="E196" s="7" t="s">
        <v>213</v>
      </c>
      <c r="F196" s="7" t="s">
        <v>1196</v>
      </c>
      <c r="G196" s="9">
        <v>31064</v>
      </c>
      <c r="H196" s="9">
        <v>38733</v>
      </c>
      <c r="I196" s="9">
        <v>41260</v>
      </c>
      <c r="J196" s="31">
        <v>82452</v>
      </c>
      <c r="K196" s="31">
        <f t="shared" si="9"/>
        <v>92346.240000000005</v>
      </c>
      <c r="L196" s="8">
        <v>4</v>
      </c>
      <c r="M196" s="28">
        <v>0.12</v>
      </c>
      <c r="N196" s="28" t="str">
        <f t="shared" si="8"/>
        <v>80000-100000$</v>
      </c>
      <c r="O196" s="28"/>
      <c r="P196" s="28"/>
      <c r="Q196" s="51"/>
      <c r="R196" s="28"/>
      <c r="S196" s="28"/>
      <c r="AU196" s="18"/>
    </row>
    <row r="197" spans="1:47" x14ac:dyDescent="0.25">
      <c r="A197" s="8">
        <v>196</v>
      </c>
      <c r="B197" s="7" t="s">
        <v>1491</v>
      </c>
      <c r="C197" s="7" t="s">
        <v>1230</v>
      </c>
      <c r="D197" s="8" t="s">
        <v>799</v>
      </c>
      <c r="E197" s="7" t="s">
        <v>213</v>
      </c>
      <c r="F197" s="7" t="s">
        <v>1196</v>
      </c>
      <c r="G197" s="9">
        <v>29003</v>
      </c>
      <c r="H197" s="9">
        <v>39087</v>
      </c>
      <c r="I197" s="9">
        <v>39656</v>
      </c>
      <c r="J197" s="31">
        <v>17299.2</v>
      </c>
      <c r="K197" s="31">
        <f t="shared" si="9"/>
        <v>19375.104000000003</v>
      </c>
      <c r="L197" s="8">
        <v>4</v>
      </c>
      <c r="M197" s="28">
        <v>0.12</v>
      </c>
      <c r="N197" s="28" t="str">
        <f t="shared" si="8"/>
        <v>0-20000$</v>
      </c>
      <c r="O197" s="28"/>
      <c r="P197" s="28"/>
      <c r="Q197" s="51"/>
      <c r="R197" s="28"/>
      <c r="S197" s="28"/>
      <c r="AU197" s="18"/>
    </row>
    <row r="198" spans="1:47" x14ac:dyDescent="0.25">
      <c r="A198" s="8">
        <v>197</v>
      </c>
      <c r="B198" s="7" t="s">
        <v>1492</v>
      </c>
      <c r="C198" s="7" t="s">
        <v>1228</v>
      </c>
      <c r="D198" s="8" t="s">
        <v>799</v>
      </c>
      <c r="E198" s="7" t="s">
        <v>213</v>
      </c>
      <c r="F198" s="7" t="s">
        <v>1197</v>
      </c>
      <c r="G198" s="9">
        <v>32334</v>
      </c>
      <c r="H198" s="9">
        <v>39455</v>
      </c>
      <c r="I198" s="9"/>
      <c r="J198" s="31">
        <v>71304</v>
      </c>
      <c r="K198" s="31">
        <f t="shared" si="9"/>
        <v>79860.48000000001</v>
      </c>
      <c r="L198" s="8">
        <v>4</v>
      </c>
      <c r="M198" s="28">
        <v>0.12</v>
      </c>
      <c r="N198" s="28" t="str">
        <f t="shared" si="8"/>
        <v>60000-80000$</v>
      </c>
      <c r="O198" s="28"/>
      <c r="P198" s="28"/>
      <c r="Q198" s="51"/>
      <c r="R198" s="28"/>
      <c r="S198" s="28"/>
      <c r="AU198" s="18"/>
    </row>
    <row r="199" spans="1:47" x14ac:dyDescent="0.25">
      <c r="A199" s="8">
        <v>198</v>
      </c>
      <c r="B199" s="7" t="s">
        <v>1493</v>
      </c>
      <c r="C199" s="7" t="s">
        <v>795</v>
      </c>
      <c r="D199" s="8" t="s">
        <v>799</v>
      </c>
      <c r="E199" s="7" t="s">
        <v>213</v>
      </c>
      <c r="F199" s="7" t="s">
        <v>1196</v>
      </c>
      <c r="G199" s="9">
        <v>29983</v>
      </c>
      <c r="H199" s="9">
        <v>39822</v>
      </c>
      <c r="I199" s="9"/>
      <c r="J199" s="31">
        <v>72048</v>
      </c>
      <c r="K199" s="31">
        <f t="shared" si="9"/>
        <v>82855.199999999997</v>
      </c>
      <c r="L199" s="8">
        <v>3</v>
      </c>
      <c r="M199" s="28">
        <v>0.15</v>
      </c>
      <c r="N199" s="28" t="str">
        <f t="shared" si="8"/>
        <v>60000-80000$</v>
      </c>
      <c r="O199" s="28"/>
      <c r="P199" s="28"/>
      <c r="Q199" s="51"/>
      <c r="R199" s="28"/>
      <c r="S199" s="28"/>
      <c r="AU199" s="18"/>
    </row>
    <row r="200" spans="1:47" x14ac:dyDescent="0.25">
      <c r="A200" s="8">
        <v>199</v>
      </c>
      <c r="B200" s="7" t="s">
        <v>1494</v>
      </c>
      <c r="C200" s="7" t="s">
        <v>1228</v>
      </c>
      <c r="D200" s="8" t="s">
        <v>799</v>
      </c>
      <c r="E200" s="7" t="s">
        <v>213</v>
      </c>
      <c r="F200" s="7" t="s">
        <v>1196</v>
      </c>
      <c r="G200" s="9">
        <v>28412</v>
      </c>
      <c r="H200" s="9">
        <v>39830</v>
      </c>
      <c r="I200" s="9"/>
      <c r="J200" s="31">
        <v>94224</v>
      </c>
      <c r="K200" s="31">
        <f t="shared" si="9"/>
        <v>105530.88</v>
      </c>
      <c r="L200" s="8">
        <v>4</v>
      </c>
      <c r="M200" s="28">
        <v>0.12</v>
      </c>
      <c r="N200" s="28" t="str">
        <f t="shared" si="8"/>
        <v>80000-100000$</v>
      </c>
      <c r="O200" s="28"/>
      <c r="P200" s="28"/>
      <c r="Q200" s="51"/>
      <c r="R200" s="28"/>
      <c r="S200" s="28"/>
      <c r="AU200" s="18"/>
    </row>
    <row r="201" spans="1:47" x14ac:dyDescent="0.25">
      <c r="A201" s="8">
        <v>200</v>
      </c>
      <c r="B201" s="7" t="s">
        <v>1495</v>
      </c>
      <c r="C201" s="7" t="s">
        <v>791</v>
      </c>
      <c r="D201" s="8" t="s">
        <v>799</v>
      </c>
      <c r="E201" s="7" t="s">
        <v>213</v>
      </c>
      <c r="F201" s="7" t="s">
        <v>1196</v>
      </c>
      <c r="G201" s="9">
        <v>29526</v>
      </c>
      <c r="H201" s="9">
        <v>40203</v>
      </c>
      <c r="I201" s="9"/>
      <c r="J201" s="31">
        <v>42720</v>
      </c>
      <c r="K201" s="31">
        <f t="shared" si="9"/>
        <v>49127.999999999993</v>
      </c>
      <c r="L201" s="8">
        <v>3</v>
      </c>
      <c r="M201" s="28">
        <v>0.15</v>
      </c>
      <c r="N201" s="28" t="str">
        <f t="shared" si="8"/>
        <v>40000-60000$</v>
      </c>
      <c r="O201" s="28"/>
      <c r="P201" s="28"/>
      <c r="Q201" s="51"/>
      <c r="R201" s="28"/>
      <c r="S201" s="28"/>
      <c r="AU201" s="18"/>
    </row>
    <row r="202" spans="1:47" x14ac:dyDescent="0.25">
      <c r="A202" s="8">
        <v>201</v>
      </c>
      <c r="B202" s="7" t="s">
        <v>1496</v>
      </c>
      <c r="C202" s="7" t="s">
        <v>792</v>
      </c>
      <c r="D202" s="8" t="s">
        <v>799</v>
      </c>
      <c r="E202" s="7" t="s">
        <v>213</v>
      </c>
      <c r="F202" s="7" t="s">
        <v>1197</v>
      </c>
      <c r="G202" s="9">
        <v>32731</v>
      </c>
      <c r="H202" s="9">
        <v>40574</v>
      </c>
      <c r="I202" s="9">
        <v>40654</v>
      </c>
      <c r="J202" s="31">
        <v>34108.800000000003</v>
      </c>
      <c r="K202" s="31">
        <f t="shared" si="9"/>
        <v>38201.856000000007</v>
      </c>
      <c r="L202" s="8">
        <v>4</v>
      </c>
      <c r="M202" s="28">
        <v>0.12</v>
      </c>
      <c r="N202" s="28" t="str">
        <f t="shared" si="8"/>
        <v>20000-40000$</v>
      </c>
      <c r="O202" s="28"/>
      <c r="P202" s="28"/>
      <c r="Q202" s="51"/>
      <c r="R202" s="28"/>
      <c r="S202" s="28"/>
      <c r="AU202" s="18"/>
    </row>
    <row r="203" spans="1:47" x14ac:dyDescent="0.25">
      <c r="A203" s="8">
        <v>202</v>
      </c>
      <c r="B203" s="7" t="s">
        <v>1497</v>
      </c>
      <c r="C203" s="7" t="s">
        <v>1231</v>
      </c>
      <c r="D203" s="8" t="s">
        <v>799</v>
      </c>
      <c r="E203" s="7" t="s">
        <v>213</v>
      </c>
      <c r="F203" s="7" t="s">
        <v>1197</v>
      </c>
      <c r="G203" s="9">
        <v>26251</v>
      </c>
      <c r="H203" s="9">
        <v>40953</v>
      </c>
      <c r="I203" s="9"/>
      <c r="J203" s="31">
        <v>72456</v>
      </c>
      <c r="K203" s="31">
        <f t="shared" si="9"/>
        <v>81150.720000000001</v>
      </c>
      <c r="L203" s="8">
        <v>4</v>
      </c>
      <c r="M203" s="28">
        <v>0.12</v>
      </c>
      <c r="N203" s="28" t="str">
        <f t="shared" si="8"/>
        <v>60000-80000$</v>
      </c>
      <c r="O203" s="28"/>
      <c r="P203" s="28"/>
      <c r="Q203" s="51"/>
      <c r="R203" s="28"/>
      <c r="S203" s="28"/>
      <c r="AU203" s="18"/>
    </row>
    <row r="204" spans="1:47" x14ac:dyDescent="0.25">
      <c r="A204" s="8">
        <v>203</v>
      </c>
      <c r="B204" s="7" t="s">
        <v>1498</v>
      </c>
      <c r="C204" s="7" t="s">
        <v>1230</v>
      </c>
      <c r="D204" s="8" t="s">
        <v>799</v>
      </c>
      <c r="E204" s="7" t="s">
        <v>213</v>
      </c>
      <c r="F204" s="7" t="s">
        <v>1196</v>
      </c>
      <c r="G204" s="9">
        <v>26165</v>
      </c>
      <c r="H204" s="9">
        <v>35829</v>
      </c>
      <c r="I204" s="9">
        <v>40599</v>
      </c>
      <c r="J204" s="31">
        <v>35011.199999999997</v>
      </c>
      <c r="K204" s="31">
        <f t="shared" si="9"/>
        <v>37812.095999999998</v>
      </c>
      <c r="L204" s="8">
        <v>3</v>
      </c>
      <c r="M204" s="28">
        <v>0.08</v>
      </c>
      <c r="N204" s="28" t="str">
        <f t="shared" si="8"/>
        <v>20000-40000$</v>
      </c>
      <c r="O204" s="28"/>
      <c r="P204" s="28"/>
      <c r="Q204" s="51"/>
      <c r="R204" s="28"/>
      <c r="S204" s="28"/>
      <c r="AU204" s="18"/>
    </row>
    <row r="205" spans="1:47" x14ac:dyDescent="0.25">
      <c r="A205" s="8">
        <v>204</v>
      </c>
      <c r="B205" s="7" t="s">
        <v>1499</v>
      </c>
      <c r="C205" s="7" t="s">
        <v>796</v>
      </c>
      <c r="D205" s="8" t="s">
        <v>799</v>
      </c>
      <c r="E205" s="7" t="s">
        <v>213</v>
      </c>
      <c r="F205" s="7" t="s">
        <v>1196</v>
      </c>
      <c r="G205" s="9">
        <v>27118</v>
      </c>
      <c r="H205" s="9">
        <v>35830</v>
      </c>
      <c r="I205" s="9">
        <v>38836</v>
      </c>
      <c r="J205" s="31">
        <v>42552</v>
      </c>
      <c r="K205" s="31">
        <f t="shared" si="9"/>
        <v>48934.799999999996</v>
      </c>
      <c r="L205" s="8">
        <v>3</v>
      </c>
      <c r="M205" s="28">
        <v>0.15</v>
      </c>
      <c r="N205" s="28" t="str">
        <f t="shared" si="8"/>
        <v>40000-60000$</v>
      </c>
      <c r="O205" s="28"/>
      <c r="P205" s="28"/>
      <c r="Q205" s="51"/>
      <c r="R205" s="28"/>
      <c r="S205" s="28"/>
      <c r="AU205" s="18"/>
    </row>
    <row r="206" spans="1:47" x14ac:dyDescent="0.25">
      <c r="A206" s="8">
        <v>205</v>
      </c>
      <c r="B206" s="7" t="s">
        <v>1500</v>
      </c>
      <c r="C206" s="7" t="s">
        <v>792</v>
      </c>
      <c r="D206" s="8" t="s">
        <v>799</v>
      </c>
      <c r="E206" s="7" t="s">
        <v>213</v>
      </c>
      <c r="F206" s="7" t="s">
        <v>1196</v>
      </c>
      <c r="G206" s="9">
        <v>26363</v>
      </c>
      <c r="H206" s="9">
        <v>36198</v>
      </c>
      <c r="I206" s="9">
        <v>39003</v>
      </c>
      <c r="J206" s="31">
        <v>97680</v>
      </c>
      <c r="K206" s="31">
        <f t="shared" si="9"/>
        <v>101587.2</v>
      </c>
      <c r="L206" s="8">
        <v>2</v>
      </c>
      <c r="M206" s="28">
        <v>0.04</v>
      </c>
      <c r="N206" s="28" t="str">
        <f t="shared" si="8"/>
        <v>80000-100000$</v>
      </c>
      <c r="O206" s="28"/>
      <c r="P206" s="28"/>
      <c r="Q206" s="51"/>
      <c r="R206" s="28"/>
      <c r="S206" s="28"/>
      <c r="AU206" s="18"/>
    </row>
    <row r="207" spans="1:47" x14ac:dyDescent="0.25">
      <c r="A207" s="8">
        <v>206</v>
      </c>
      <c r="B207" s="7" t="s">
        <v>1501</v>
      </c>
      <c r="C207" s="7" t="s">
        <v>792</v>
      </c>
      <c r="D207" s="8" t="s">
        <v>799</v>
      </c>
      <c r="E207" s="7" t="s">
        <v>213</v>
      </c>
      <c r="F207" s="7" t="s">
        <v>1196</v>
      </c>
      <c r="G207" s="9">
        <v>27561</v>
      </c>
      <c r="H207" s="9">
        <v>40088</v>
      </c>
      <c r="I207" s="9">
        <v>40088</v>
      </c>
      <c r="J207" s="31">
        <v>68892</v>
      </c>
      <c r="K207" s="31">
        <f t="shared" si="9"/>
        <v>71647.680000000008</v>
      </c>
      <c r="L207" s="8">
        <v>2</v>
      </c>
      <c r="M207" s="28">
        <v>0.04</v>
      </c>
      <c r="N207" s="28" t="str">
        <f t="shared" si="8"/>
        <v>60000-80000$</v>
      </c>
      <c r="O207" s="28"/>
      <c r="P207" s="28"/>
      <c r="Q207" s="51"/>
      <c r="R207" s="28"/>
      <c r="S207" s="28"/>
      <c r="AU207" s="18"/>
    </row>
    <row r="208" spans="1:47" x14ac:dyDescent="0.25">
      <c r="A208" s="8">
        <v>207</v>
      </c>
      <c r="B208" s="7" t="s">
        <v>1502</v>
      </c>
      <c r="C208" s="7" t="s">
        <v>791</v>
      </c>
      <c r="D208" s="8" t="s">
        <v>799</v>
      </c>
      <c r="E208" s="7" t="s">
        <v>213</v>
      </c>
      <c r="F208" s="7" t="s">
        <v>1196</v>
      </c>
      <c r="G208" s="9">
        <v>28607</v>
      </c>
      <c r="H208" s="9">
        <v>40578</v>
      </c>
      <c r="I208" s="9"/>
      <c r="J208" s="31">
        <v>52584</v>
      </c>
      <c r="K208" s="31">
        <f t="shared" si="9"/>
        <v>54687.360000000001</v>
      </c>
      <c r="L208" s="8">
        <v>2</v>
      </c>
      <c r="M208" s="28">
        <v>0.04</v>
      </c>
      <c r="N208" s="28" t="str">
        <f t="shared" si="8"/>
        <v>40000-60000$</v>
      </c>
      <c r="O208" s="28"/>
      <c r="P208" s="28"/>
      <c r="Q208" s="51"/>
      <c r="R208" s="28"/>
      <c r="S208" s="28"/>
      <c r="AU208" s="18"/>
    </row>
    <row r="209" spans="1:47" x14ac:dyDescent="0.25">
      <c r="A209" s="8">
        <v>208</v>
      </c>
      <c r="B209" s="7" t="s">
        <v>1503</v>
      </c>
      <c r="C209" s="7" t="s">
        <v>1228</v>
      </c>
      <c r="D209" s="8" t="s">
        <v>799</v>
      </c>
      <c r="E209" s="7" t="s">
        <v>213</v>
      </c>
      <c r="F209" s="7" t="s">
        <v>1197</v>
      </c>
      <c r="G209" s="9">
        <v>27722</v>
      </c>
      <c r="H209" s="9">
        <v>39144</v>
      </c>
      <c r="I209" s="9">
        <v>40239</v>
      </c>
      <c r="J209" s="31">
        <v>77316</v>
      </c>
      <c r="K209" s="31">
        <f t="shared" si="9"/>
        <v>86593.920000000013</v>
      </c>
      <c r="L209" s="8">
        <v>4</v>
      </c>
      <c r="M209" s="28">
        <v>0.12</v>
      </c>
      <c r="N209" s="28" t="str">
        <f t="shared" si="8"/>
        <v>60000-80000$</v>
      </c>
      <c r="O209" s="28"/>
      <c r="P209" s="28"/>
      <c r="Q209" s="51"/>
      <c r="R209" s="28"/>
      <c r="S209" s="28"/>
      <c r="AU209" s="18"/>
    </row>
    <row r="210" spans="1:47" x14ac:dyDescent="0.25">
      <c r="A210" s="8">
        <v>209</v>
      </c>
      <c r="B210" s="7" t="s">
        <v>1504</v>
      </c>
      <c r="C210" s="7" t="s">
        <v>1230</v>
      </c>
      <c r="D210" s="8" t="s">
        <v>799</v>
      </c>
      <c r="E210" s="7" t="s">
        <v>213</v>
      </c>
      <c r="F210" s="7" t="s">
        <v>1196</v>
      </c>
      <c r="G210" s="9">
        <v>28993</v>
      </c>
      <c r="H210" s="9">
        <v>39166</v>
      </c>
      <c r="I210" s="9"/>
      <c r="J210" s="31">
        <v>95064</v>
      </c>
      <c r="K210" s="31">
        <f t="shared" si="9"/>
        <v>106471.68000000001</v>
      </c>
      <c r="L210" s="8">
        <v>4</v>
      </c>
      <c r="M210" s="28">
        <v>0.12</v>
      </c>
      <c r="N210" s="28" t="str">
        <f t="shared" si="8"/>
        <v>80000-100000$</v>
      </c>
      <c r="O210" s="28"/>
      <c r="P210" s="28"/>
      <c r="Q210" s="51"/>
      <c r="R210" s="28"/>
      <c r="S210" s="28"/>
      <c r="AU210" s="18"/>
    </row>
    <row r="211" spans="1:47" x14ac:dyDescent="0.25">
      <c r="A211" s="8">
        <v>210</v>
      </c>
      <c r="B211" s="7" t="s">
        <v>1505</v>
      </c>
      <c r="C211" s="7" t="s">
        <v>1229</v>
      </c>
      <c r="D211" s="8" t="s">
        <v>799</v>
      </c>
      <c r="E211" s="7" t="s">
        <v>213</v>
      </c>
      <c r="F211" s="7" t="s">
        <v>1196</v>
      </c>
      <c r="G211" s="9">
        <v>26667</v>
      </c>
      <c r="H211" s="9">
        <v>39518</v>
      </c>
      <c r="I211" s="9"/>
      <c r="J211" s="31">
        <v>29652</v>
      </c>
      <c r="K211" s="31">
        <f t="shared" si="9"/>
        <v>30838.080000000002</v>
      </c>
      <c r="L211" s="8">
        <v>2</v>
      </c>
      <c r="M211" s="28">
        <v>0.04</v>
      </c>
      <c r="N211" s="28" t="str">
        <f t="shared" si="8"/>
        <v>20000-40000$</v>
      </c>
      <c r="O211" s="28"/>
      <c r="P211" s="28"/>
      <c r="Q211" s="51"/>
      <c r="R211" s="28"/>
      <c r="S211" s="28"/>
      <c r="AU211" s="18"/>
    </row>
    <row r="212" spans="1:47" x14ac:dyDescent="0.25">
      <c r="A212" s="8">
        <v>211</v>
      </c>
      <c r="B212" s="7" t="s">
        <v>1506</v>
      </c>
      <c r="C212" s="7" t="s">
        <v>792</v>
      </c>
      <c r="D212" s="8" t="s">
        <v>799</v>
      </c>
      <c r="E212" s="7" t="s">
        <v>213</v>
      </c>
      <c r="F212" s="7" t="s">
        <v>1197</v>
      </c>
      <c r="G212" s="9">
        <v>31768</v>
      </c>
      <c r="H212" s="9">
        <v>39168</v>
      </c>
      <c r="I212" s="9"/>
      <c r="J212" s="31">
        <v>29160</v>
      </c>
      <c r="K212" s="31">
        <f t="shared" si="9"/>
        <v>31492.800000000003</v>
      </c>
      <c r="L212" s="8">
        <v>3</v>
      </c>
      <c r="M212" s="28">
        <v>0.08</v>
      </c>
      <c r="N212" s="28" t="str">
        <f t="shared" si="8"/>
        <v>20000-40000$</v>
      </c>
      <c r="O212" s="28"/>
      <c r="P212" s="28"/>
      <c r="Q212" s="51"/>
      <c r="R212" s="28"/>
      <c r="S212" s="28"/>
      <c r="AU212" s="18"/>
    </row>
    <row r="213" spans="1:47" x14ac:dyDescent="0.25">
      <c r="A213" s="8">
        <v>212</v>
      </c>
      <c r="B213" s="7" t="s">
        <v>1507</v>
      </c>
      <c r="C213" s="7" t="s">
        <v>1228</v>
      </c>
      <c r="D213" s="8" t="s">
        <v>799</v>
      </c>
      <c r="E213" s="7" t="s">
        <v>213</v>
      </c>
      <c r="F213" s="7" t="s">
        <v>1197</v>
      </c>
      <c r="G213" s="9">
        <v>28434</v>
      </c>
      <c r="H213" s="9">
        <v>39012</v>
      </c>
      <c r="I213" s="9">
        <v>39012</v>
      </c>
      <c r="J213" s="31">
        <v>26966.400000000001</v>
      </c>
      <c r="K213" s="31">
        <f t="shared" si="9"/>
        <v>26966.400000000001</v>
      </c>
      <c r="L213" s="8" t="s">
        <v>1233</v>
      </c>
      <c r="M213" s="28">
        <v>0</v>
      </c>
      <c r="N213" s="28" t="str">
        <f t="shared" si="8"/>
        <v>20000-40000$</v>
      </c>
      <c r="O213" s="28"/>
      <c r="P213" s="28"/>
      <c r="Q213" s="51"/>
      <c r="R213" s="28"/>
      <c r="S213" s="28"/>
      <c r="AU213" s="18"/>
    </row>
    <row r="214" spans="1:47" x14ac:dyDescent="0.25">
      <c r="A214" s="8">
        <v>213</v>
      </c>
      <c r="B214" s="7" t="s">
        <v>1508</v>
      </c>
      <c r="C214" s="7" t="s">
        <v>796</v>
      </c>
      <c r="D214" s="8" t="s">
        <v>799</v>
      </c>
      <c r="E214" s="7" t="s">
        <v>213</v>
      </c>
      <c r="F214" s="7" t="s">
        <v>1196</v>
      </c>
      <c r="G214" s="9">
        <v>30666</v>
      </c>
      <c r="H214" s="9">
        <v>38798</v>
      </c>
      <c r="I214" s="9"/>
      <c r="J214" s="31">
        <v>87772.800000000003</v>
      </c>
      <c r="K214" s="31">
        <f t="shared" si="9"/>
        <v>100938.72</v>
      </c>
      <c r="L214" s="8">
        <v>5</v>
      </c>
      <c r="M214" s="28">
        <v>0.15</v>
      </c>
      <c r="N214" s="28" t="str">
        <f t="shared" si="8"/>
        <v>80000-100000$</v>
      </c>
      <c r="O214" s="28"/>
      <c r="P214" s="28"/>
      <c r="Q214" s="51"/>
      <c r="R214" s="28"/>
      <c r="S214" s="28"/>
      <c r="AU214" s="18"/>
    </row>
    <row r="215" spans="1:47" x14ac:dyDescent="0.25">
      <c r="A215" s="8">
        <v>214</v>
      </c>
      <c r="B215" s="7" t="s">
        <v>1509</v>
      </c>
      <c r="C215" s="7" t="s">
        <v>792</v>
      </c>
      <c r="D215" s="8" t="s">
        <v>799</v>
      </c>
      <c r="E215" s="7" t="s">
        <v>213</v>
      </c>
      <c r="F215" s="7" t="s">
        <v>1196</v>
      </c>
      <c r="G215" s="9">
        <v>23630</v>
      </c>
      <c r="H215" s="9">
        <v>39063</v>
      </c>
      <c r="I215" s="9">
        <v>39063</v>
      </c>
      <c r="J215" s="31">
        <v>95676</v>
      </c>
      <c r="K215" s="31">
        <f t="shared" si="9"/>
        <v>99503.040000000008</v>
      </c>
      <c r="L215" s="8">
        <v>2</v>
      </c>
      <c r="M215" s="28">
        <v>0.04</v>
      </c>
      <c r="N215" s="28" t="str">
        <f t="shared" si="8"/>
        <v>80000-100000$</v>
      </c>
      <c r="O215" s="28"/>
      <c r="P215" s="28"/>
      <c r="Q215" s="51"/>
      <c r="R215" s="28"/>
      <c r="S215" s="28"/>
      <c r="AU215" s="18"/>
    </row>
    <row r="216" spans="1:47" x14ac:dyDescent="0.25">
      <c r="A216" s="8">
        <v>215</v>
      </c>
      <c r="B216" s="7" t="s">
        <v>1510</v>
      </c>
      <c r="C216" s="7" t="s">
        <v>795</v>
      </c>
      <c r="D216" s="8" t="s">
        <v>799</v>
      </c>
      <c r="E216" s="7" t="s">
        <v>213</v>
      </c>
      <c r="F216" s="7" t="s">
        <v>1196</v>
      </c>
      <c r="G216" s="9">
        <v>27939</v>
      </c>
      <c r="H216" s="9">
        <v>36600</v>
      </c>
      <c r="I216" s="9">
        <v>38057</v>
      </c>
      <c r="J216" s="31">
        <v>50208</v>
      </c>
      <c r="K216" s="31">
        <f t="shared" si="9"/>
        <v>52216.32</v>
      </c>
      <c r="L216" s="8">
        <v>2</v>
      </c>
      <c r="M216" s="28">
        <v>0.04</v>
      </c>
      <c r="N216" s="28" t="str">
        <f t="shared" si="8"/>
        <v>40000-60000$</v>
      </c>
      <c r="O216" s="28"/>
      <c r="P216" s="28"/>
      <c r="Q216" s="51"/>
      <c r="R216" s="28"/>
      <c r="S216" s="28"/>
      <c r="AU216" s="18"/>
    </row>
    <row r="217" spans="1:47" x14ac:dyDescent="0.25">
      <c r="A217" s="8">
        <v>216</v>
      </c>
      <c r="B217" s="7" t="s">
        <v>1511</v>
      </c>
      <c r="C217" s="7" t="s">
        <v>792</v>
      </c>
      <c r="D217" s="8" t="s">
        <v>799</v>
      </c>
      <c r="E217" s="7" t="s">
        <v>213</v>
      </c>
      <c r="F217" s="7" t="s">
        <v>1197</v>
      </c>
      <c r="G217" s="9">
        <v>29333</v>
      </c>
      <c r="H217" s="9">
        <v>36604</v>
      </c>
      <c r="I217" s="9">
        <v>38237</v>
      </c>
      <c r="J217" s="31">
        <v>56052</v>
      </c>
      <c r="K217" s="31">
        <f t="shared" si="9"/>
        <v>60536.160000000003</v>
      </c>
      <c r="L217" s="8">
        <v>3</v>
      </c>
      <c r="M217" s="28">
        <v>0.08</v>
      </c>
      <c r="N217" s="28" t="str">
        <f t="shared" si="8"/>
        <v>40000-60000$</v>
      </c>
      <c r="O217" s="28"/>
      <c r="P217" s="28"/>
      <c r="Q217" s="51"/>
      <c r="R217" s="28"/>
      <c r="S217" s="28"/>
      <c r="AU217" s="18"/>
    </row>
    <row r="218" spans="1:47" x14ac:dyDescent="0.25">
      <c r="A218" s="8">
        <v>217</v>
      </c>
      <c r="B218" s="7" t="s">
        <v>1512</v>
      </c>
      <c r="C218" s="7" t="s">
        <v>1230</v>
      </c>
      <c r="D218" s="8" t="s">
        <v>799</v>
      </c>
      <c r="E218" s="7" t="s">
        <v>213</v>
      </c>
      <c r="F218" s="7" t="s">
        <v>1196</v>
      </c>
      <c r="G218" s="9">
        <v>25966</v>
      </c>
      <c r="H218" s="9">
        <v>38707</v>
      </c>
      <c r="I218" s="9">
        <v>38707</v>
      </c>
      <c r="J218" s="31">
        <v>82212</v>
      </c>
      <c r="K218" s="31">
        <f t="shared" si="9"/>
        <v>94543.799999999988</v>
      </c>
      <c r="L218" s="8">
        <v>5</v>
      </c>
      <c r="M218" s="28">
        <v>0.15</v>
      </c>
      <c r="N218" s="28" t="str">
        <f t="shared" si="8"/>
        <v>80000-100000$</v>
      </c>
      <c r="O218" s="28"/>
      <c r="P218" s="28"/>
      <c r="Q218" s="51"/>
      <c r="R218" s="28"/>
      <c r="S218" s="28"/>
      <c r="AU218" s="18"/>
    </row>
    <row r="219" spans="1:47" x14ac:dyDescent="0.25">
      <c r="A219" s="8">
        <v>218</v>
      </c>
      <c r="B219" s="7" t="s">
        <v>1513</v>
      </c>
      <c r="C219" s="7" t="s">
        <v>794</v>
      </c>
      <c r="D219" s="8" t="s">
        <v>799</v>
      </c>
      <c r="E219" s="7" t="s">
        <v>213</v>
      </c>
      <c r="F219" s="7" t="s">
        <v>1196</v>
      </c>
      <c r="G219" s="9">
        <v>26694</v>
      </c>
      <c r="H219" s="9">
        <v>37326</v>
      </c>
      <c r="I219" s="9"/>
      <c r="J219" s="31">
        <v>63324</v>
      </c>
      <c r="K219" s="31">
        <f t="shared" si="9"/>
        <v>65856.960000000006</v>
      </c>
      <c r="L219" s="8">
        <v>2</v>
      </c>
      <c r="M219" s="28">
        <v>0.04</v>
      </c>
      <c r="N219" s="28" t="str">
        <f t="shared" si="8"/>
        <v>60000-80000$</v>
      </c>
      <c r="O219" s="28"/>
      <c r="P219" s="28"/>
      <c r="Q219" s="51"/>
      <c r="R219" s="28"/>
      <c r="S219" s="28"/>
      <c r="AU219" s="18"/>
    </row>
    <row r="220" spans="1:47" x14ac:dyDescent="0.25">
      <c r="A220" s="8">
        <v>219</v>
      </c>
      <c r="B220" s="7" t="s">
        <v>1514</v>
      </c>
      <c r="C220" s="7" t="s">
        <v>794</v>
      </c>
      <c r="D220" s="8" t="s">
        <v>799</v>
      </c>
      <c r="E220" s="7" t="s">
        <v>213</v>
      </c>
      <c r="F220" s="7" t="s">
        <v>1197</v>
      </c>
      <c r="G220" s="9">
        <v>28835</v>
      </c>
      <c r="H220" s="9">
        <v>37331</v>
      </c>
      <c r="I220" s="9"/>
      <c r="J220" s="31">
        <v>75300</v>
      </c>
      <c r="K220" s="31">
        <f t="shared" si="9"/>
        <v>81324</v>
      </c>
      <c r="L220" s="8">
        <v>3</v>
      </c>
      <c r="M220" s="28">
        <v>0.08</v>
      </c>
      <c r="N220" s="28" t="str">
        <f t="shared" si="8"/>
        <v>60000-80000$</v>
      </c>
      <c r="O220" s="28"/>
      <c r="P220" s="28"/>
      <c r="Q220" s="51"/>
      <c r="R220" s="28"/>
      <c r="S220" s="28"/>
      <c r="AU220" s="18"/>
    </row>
    <row r="221" spans="1:47" x14ac:dyDescent="0.25">
      <c r="A221" s="8">
        <v>220</v>
      </c>
      <c r="B221" s="7" t="s">
        <v>1515</v>
      </c>
      <c r="C221" s="7" t="s">
        <v>1229</v>
      </c>
      <c r="D221" s="8" t="s">
        <v>799</v>
      </c>
      <c r="E221" s="7" t="s">
        <v>213</v>
      </c>
      <c r="F221" s="7" t="s">
        <v>1196</v>
      </c>
      <c r="G221" s="9">
        <v>26369</v>
      </c>
      <c r="H221" s="9">
        <v>38073</v>
      </c>
      <c r="I221" s="9">
        <v>39607</v>
      </c>
      <c r="J221" s="31">
        <v>47160</v>
      </c>
      <c r="K221" s="31">
        <f t="shared" si="9"/>
        <v>49046.400000000001</v>
      </c>
      <c r="L221" s="8">
        <v>2</v>
      </c>
      <c r="M221" s="28">
        <v>0.04</v>
      </c>
      <c r="N221" s="28" t="str">
        <f t="shared" si="8"/>
        <v>40000-60000$</v>
      </c>
      <c r="O221" s="28"/>
      <c r="P221" s="28"/>
      <c r="Q221" s="51"/>
      <c r="R221" s="28"/>
      <c r="S221" s="28"/>
      <c r="AU221" s="18"/>
    </row>
    <row r="222" spans="1:47" x14ac:dyDescent="0.25">
      <c r="A222" s="8">
        <v>221</v>
      </c>
      <c r="B222" s="7" t="s">
        <v>1516</v>
      </c>
      <c r="C222" s="7" t="s">
        <v>1230</v>
      </c>
      <c r="D222" s="8" t="s">
        <v>799</v>
      </c>
      <c r="E222" s="7" t="s">
        <v>213</v>
      </c>
      <c r="F222" s="7" t="s">
        <v>1197</v>
      </c>
      <c r="G222" s="9">
        <v>26692</v>
      </c>
      <c r="H222" s="9">
        <v>39538</v>
      </c>
      <c r="I222" s="9"/>
      <c r="J222" s="31">
        <v>75336</v>
      </c>
      <c r="K222" s="31">
        <f t="shared" si="9"/>
        <v>84376.320000000007</v>
      </c>
      <c r="L222" s="8">
        <v>4</v>
      </c>
      <c r="M222" s="28">
        <v>0.12</v>
      </c>
      <c r="N222" s="28" t="str">
        <f t="shared" si="8"/>
        <v>60000-80000$</v>
      </c>
      <c r="O222" s="28"/>
      <c r="P222" s="28"/>
      <c r="Q222" s="51"/>
      <c r="R222" s="28"/>
      <c r="S222" s="28"/>
      <c r="AU222" s="18"/>
    </row>
    <row r="223" spans="1:47" x14ac:dyDescent="0.25">
      <c r="A223" s="8">
        <v>222</v>
      </c>
      <c r="B223" s="7" t="s">
        <v>1517</v>
      </c>
      <c r="C223" s="7" t="s">
        <v>796</v>
      </c>
      <c r="D223" s="8" t="s">
        <v>799</v>
      </c>
      <c r="E223" s="7" t="s">
        <v>213</v>
      </c>
      <c r="F223" s="7" t="s">
        <v>1197</v>
      </c>
      <c r="G223" s="13">
        <v>26289</v>
      </c>
      <c r="H223" s="13">
        <v>40603</v>
      </c>
      <c r="I223" s="9"/>
      <c r="J223" s="31">
        <v>53112</v>
      </c>
      <c r="K223" s="31">
        <f t="shared" si="9"/>
        <v>53112</v>
      </c>
      <c r="L223" s="8">
        <v>1</v>
      </c>
      <c r="M223" s="28">
        <v>0</v>
      </c>
      <c r="N223" s="28" t="str">
        <f t="shared" si="8"/>
        <v>40000-60000$</v>
      </c>
      <c r="O223" s="28"/>
      <c r="P223" s="28"/>
      <c r="Q223" s="51"/>
      <c r="R223" s="28"/>
      <c r="S223" s="28"/>
      <c r="AU223" s="18"/>
    </row>
    <row r="224" spans="1:47" x14ac:dyDescent="0.25">
      <c r="A224" s="8">
        <v>223</v>
      </c>
      <c r="B224" s="7" t="s">
        <v>1518</v>
      </c>
      <c r="C224" s="7" t="s">
        <v>1228</v>
      </c>
      <c r="D224" s="8" t="s">
        <v>799</v>
      </c>
      <c r="E224" s="7" t="s">
        <v>213</v>
      </c>
      <c r="F224" s="7" t="s">
        <v>1196</v>
      </c>
      <c r="G224" s="9">
        <v>29327</v>
      </c>
      <c r="H224" s="9">
        <v>41025</v>
      </c>
      <c r="I224" s="9"/>
      <c r="J224" s="31">
        <v>70692</v>
      </c>
      <c r="K224" s="31">
        <f t="shared" si="9"/>
        <v>70692</v>
      </c>
      <c r="L224" s="8">
        <v>1</v>
      </c>
      <c r="M224" s="28">
        <v>0</v>
      </c>
      <c r="N224" s="28" t="str">
        <f t="shared" si="8"/>
        <v>60000-80000$</v>
      </c>
      <c r="O224" s="28"/>
      <c r="P224" s="28"/>
      <c r="Q224" s="51"/>
      <c r="R224" s="28"/>
      <c r="S224" s="28"/>
      <c r="AU224" s="18"/>
    </row>
    <row r="225" spans="1:47" x14ac:dyDescent="0.25">
      <c r="A225" s="8">
        <v>224</v>
      </c>
      <c r="B225" s="7" t="s">
        <v>1519</v>
      </c>
      <c r="C225" s="7" t="s">
        <v>794</v>
      </c>
      <c r="D225" s="8" t="s">
        <v>799</v>
      </c>
      <c r="E225" s="7" t="s">
        <v>213</v>
      </c>
      <c r="F225" s="7" t="s">
        <v>1197</v>
      </c>
      <c r="G225" s="9">
        <v>31087</v>
      </c>
      <c r="H225" s="9">
        <v>41026</v>
      </c>
      <c r="I225" s="9"/>
      <c r="J225" s="31">
        <v>31428</v>
      </c>
      <c r="K225" s="31">
        <f t="shared" si="9"/>
        <v>36142.199999999997</v>
      </c>
      <c r="L225" s="8">
        <v>5</v>
      </c>
      <c r="M225" s="28">
        <v>0.15</v>
      </c>
      <c r="N225" s="28" t="str">
        <f t="shared" si="8"/>
        <v>20000-40000$</v>
      </c>
      <c r="O225" s="28"/>
      <c r="P225" s="28"/>
      <c r="Q225" s="51"/>
      <c r="R225" s="28"/>
      <c r="S225" s="28"/>
      <c r="AU225" s="18"/>
    </row>
    <row r="226" spans="1:47" x14ac:dyDescent="0.25">
      <c r="A226" s="8">
        <v>225</v>
      </c>
      <c r="B226" s="7" t="s">
        <v>1520</v>
      </c>
      <c r="C226" s="7" t="s">
        <v>795</v>
      </c>
      <c r="D226" s="8" t="s">
        <v>799</v>
      </c>
      <c r="E226" s="7" t="s">
        <v>213</v>
      </c>
      <c r="F226" s="7" t="s">
        <v>1197</v>
      </c>
      <c r="G226" s="9">
        <v>26019</v>
      </c>
      <c r="H226" s="9">
        <v>39816</v>
      </c>
      <c r="I226" s="9">
        <v>39816</v>
      </c>
      <c r="J226" s="31">
        <v>27996</v>
      </c>
      <c r="K226" s="31">
        <f t="shared" si="9"/>
        <v>31355.520000000004</v>
      </c>
      <c r="L226" s="8">
        <v>4</v>
      </c>
      <c r="M226" s="28">
        <v>0.12</v>
      </c>
      <c r="N226" s="28" t="str">
        <f t="shared" si="8"/>
        <v>20000-40000$</v>
      </c>
      <c r="O226" s="28"/>
      <c r="P226" s="28"/>
      <c r="Q226" s="51"/>
      <c r="R226" s="28"/>
      <c r="S226" s="28"/>
      <c r="AU226" s="18"/>
    </row>
    <row r="227" spans="1:47" x14ac:dyDescent="0.25">
      <c r="A227" s="8">
        <v>226</v>
      </c>
      <c r="B227" s="7" t="s">
        <v>1521</v>
      </c>
      <c r="C227" s="7" t="s">
        <v>793</v>
      </c>
      <c r="D227" s="8" t="s">
        <v>799</v>
      </c>
      <c r="E227" s="7" t="s">
        <v>213</v>
      </c>
      <c r="F227" s="7" t="s">
        <v>1196</v>
      </c>
      <c r="G227" s="9">
        <v>32332</v>
      </c>
      <c r="H227" s="9">
        <v>39539</v>
      </c>
      <c r="I227" s="9">
        <v>40313</v>
      </c>
      <c r="J227" s="31">
        <v>75972</v>
      </c>
      <c r="K227" s="31">
        <f t="shared" si="9"/>
        <v>82049.760000000009</v>
      </c>
      <c r="L227" s="8">
        <v>3</v>
      </c>
      <c r="M227" s="28">
        <v>0.08</v>
      </c>
      <c r="N227" s="28" t="str">
        <f t="shared" si="8"/>
        <v>60000-80000$</v>
      </c>
      <c r="O227" s="28"/>
      <c r="P227" s="28"/>
      <c r="Q227" s="51"/>
      <c r="R227" s="28"/>
      <c r="S227" s="28"/>
      <c r="AU227" s="18"/>
    </row>
    <row r="228" spans="1:47" x14ac:dyDescent="0.25">
      <c r="A228" s="8">
        <v>227</v>
      </c>
      <c r="B228" s="7" t="s">
        <v>1522</v>
      </c>
      <c r="C228" s="7" t="s">
        <v>791</v>
      </c>
      <c r="D228" s="8" t="s">
        <v>799</v>
      </c>
      <c r="E228" s="7" t="s">
        <v>213</v>
      </c>
      <c r="F228" s="7" t="s">
        <v>1197</v>
      </c>
      <c r="G228" s="9">
        <v>27394</v>
      </c>
      <c r="H228" s="9">
        <v>40269</v>
      </c>
      <c r="I228" s="9"/>
      <c r="J228" s="31">
        <v>103512</v>
      </c>
      <c r="K228" s="31">
        <f t="shared" si="9"/>
        <v>111792.96000000001</v>
      </c>
      <c r="L228" s="8">
        <v>3</v>
      </c>
      <c r="M228" s="28">
        <v>0.08</v>
      </c>
      <c r="N228" s="28" t="str">
        <f t="shared" si="8"/>
        <v>100000$ &amp; Above</v>
      </c>
      <c r="O228" s="28"/>
      <c r="P228" s="28"/>
      <c r="Q228" s="51"/>
      <c r="R228" s="28"/>
      <c r="S228" s="28"/>
      <c r="AU228" s="18"/>
    </row>
    <row r="229" spans="1:47" x14ac:dyDescent="0.25">
      <c r="A229" s="8">
        <v>228</v>
      </c>
      <c r="B229" s="7" t="s">
        <v>1523</v>
      </c>
      <c r="C229" s="7" t="s">
        <v>791</v>
      </c>
      <c r="D229" s="8" t="s">
        <v>799</v>
      </c>
      <c r="E229" s="7" t="s">
        <v>213</v>
      </c>
      <c r="F229" s="7" t="s">
        <v>1197</v>
      </c>
      <c r="G229" s="9">
        <v>28741</v>
      </c>
      <c r="H229" s="9">
        <v>40298</v>
      </c>
      <c r="I229" s="9">
        <v>40988</v>
      </c>
      <c r="J229" s="31">
        <v>29292</v>
      </c>
      <c r="K229" s="31">
        <f t="shared" si="9"/>
        <v>31635.360000000001</v>
      </c>
      <c r="L229" s="8">
        <v>3</v>
      </c>
      <c r="M229" s="28">
        <v>0.08</v>
      </c>
      <c r="N229" s="28" t="str">
        <f t="shared" si="8"/>
        <v>20000-40000$</v>
      </c>
      <c r="O229" s="28"/>
      <c r="P229" s="28"/>
      <c r="Q229" s="51"/>
      <c r="R229" s="28"/>
      <c r="S229" s="28"/>
      <c r="AU229" s="18"/>
    </row>
    <row r="230" spans="1:47" x14ac:dyDescent="0.25">
      <c r="A230" s="8">
        <v>229</v>
      </c>
      <c r="B230" s="7" t="s">
        <v>1524</v>
      </c>
      <c r="C230" s="7" t="s">
        <v>791</v>
      </c>
      <c r="D230" s="8" t="s">
        <v>799</v>
      </c>
      <c r="E230" s="7" t="s">
        <v>213</v>
      </c>
      <c r="F230" s="7" t="s">
        <v>1197</v>
      </c>
      <c r="G230" s="9">
        <v>30874</v>
      </c>
      <c r="H230" s="9">
        <v>38813</v>
      </c>
      <c r="I230" s="9">
        <v>40330</v>
      </c>
      <c r="J230" s="31">
        <v>38868</v>
      </c>
      <c r="K230" s="31">
        <f t="shared" si="9"/>
        <v>40422.720000000001</v>
      </c>
      <c r="L230" s="8">
        <v>2</v>
      </c>
      <c r="M230" s="28">
        <v>0.04</v>
      </c>
      <c r="N230" s="28" t="str">
        <f t="shared" si="8"/>
        <v>20000-40000$</v>
      </c>
      <c r="O230" s="28"/>
      <c r="P230" s="28"/>
      <c r="Q230" s="51"/>
      <c r="R230" s="28"/>
      <c r="S230" s="28"/>
      <c r="AU230" s="18"/>
    </row>
    <row r="231" spans="1:47" x14ac:dyDescent="0.25">
      <c r="A231" s="8">
        <v>230</v>
      </c>
      <c r="B231" s="7" t="s">
        <v>1525</v>
      </c>
      <c r="C231" s="7" t="s">
        <v>1231</v>
      </c>
      <c r="D231" s="8" t="s">
        <v>799</v>
      </c>
      <c r="E231" s="7" t="s">
        <v>213</v>
      </c>
      <c r="F231" s="7" t="s">
        <v>1196</v>
      </c>
      <c r="G231" s="9">
        <v>30284</v>
      </c>
      <c r="H231" s="9">
        <v>38816</v>
      </c>
      <c r="I231" s="9"/>
      <c r="J231" s="31">
        <v>53904</v>
      </c>
      <c r="K231" s="31">
        <f t="shared" si="9"/>
        <v>53904</v>
      </c>
      <c r="L231" s="8">
        <v>1</v>
      </c>
      <c r="M231" s="28">
        <v>0</v>
      </c>
      <c r="N231" s="28" t="str">
        <f t="shared" si="8"/>
        <v>40000-60000$</v>
      </c>
      <c r="O231" s="28"/>
      <c r="P231" s="28"/>
      <c r="Q231" s="51"/>
      <c r="R231" s="28"/>
      <c r="S231" s="28"/>
      <c r="AU231" s="18"/>
    </row>
    <row r="232" spans="1:47" x14ac:dyDescent="0.25">
      <c r="A232" s="8">
        <v>231</v>
      </c>
      <c r="B232" s="7" t="s">
        <v>1526</v>
      </c>
      <c r="C232" s="7" t="s">
        <v>791</v>
      </c>
      <c r="D232" s="8" t="s">
        <v>799</v>
      </c>
      <c r="E232" s="7" t="s">
        <v>213</v>
      </c>
      <c r="F232" s="7" t="s">
        <v>1196</v>
      </c>
      <c r="G232" s="9">
        <v>25810</v>
      </c>
      <c r="H232" s="9">
        <v>36269</v>
      </c>
      <c r="I232" s="9">
        <v>36530</v>
      </c>
      <c r="J232" s="31">
        <v>57828</v>
      </c>
      <c r="K232" s="31">
        <f t="shared" si="9"/>
        <v>57828</v>
      </c>
      <c r="L232" s="8">
        <v>1</v>
      </c>
      <c r="M232" s="28">
        <v>0</v>
      </c>
      <c r="N232" s="28" t="str">
        <f t="shared" si="8"/>
        <v>40000-60000$</v>
      </c>
      <c r="O232" s="28"/>
      <c r="P232" s="28"/>
      <c r="Q232" s="51"/>
      <c r="R232" s="28"/>
      <c r="S232" s="28"/>
      <c r="AU232" s="18"/>
    </row>
    <row r="233" spans="1:47" x14ac:dyDescent="0.25">
      <c r="A233" s="8">
        <v>232</v>
      </c>
      <c r="B233" s="7" t="s">
        <v>1527</v>
      </c>
      <c r="C233" s="7" t="s">
        <v>1228</v>
      </c>
      <c r="D233" s="8" t="s">
        <v>799</v>
      </c>
      <c r="E233" s="7" t="s">
        <v>213</v>
      </c>
      <c r="F233" s="7" t="s">
        <v>1196</v>
      </c>
      <c r="G233" s="9">
        <v>27458</v>
      </c>
      <c r="H233" s="9">
        <v>37495</v>
      </c>
      <c r="I233" s="9">
        <v>37495</v>
      </c>
      <c r="J233" s="31">
        <v>73596</v>
      </c>
      <c r="K233" s="31">
        <f t="shared" si="9"/>
        <v>82427.520000000004</v>
      </c>
      <c r="L233" s="8">
        <v>4</v>
      </c>
      <c r="M233" s="28">
        <v>0.12</v>
      </c>
      <c r="N233" s="28" t="str">
        <f t="shared" si="8"/>
        <v>60000-80000$</v>
      </c>
      <c r="O233" s="28"/>
      <c r="P233" s="28"/>
      <c r="Q233" s="51"/>
      <c r="R233" s="28"/>
      <c r="S233" s="28"/>
      <c r="AU233" s="18"/>
    </row>
    <row r="234" spans="1:47" x14ac:dyDescent="0.25">
      <c r="A234" s="8">
        <v>233</v>
      </c>
      <c r="B234" s="7" t="s">
        <v>1528</v>
      </c>
      <c r="C234" s="7" t="s">
        <v>1228</v>
      </c>
      <c r="D234" s="8" t="s">
        <v>799</v>
      </c>
      <c r="E234" s="7" t="s">
        <v>213</v>
      </c>
      <c r="F234" s="7" t="s">
        <v>1196</v>
      </c>
      <c r="G234" s="9">
        <v>27524</v>
      </c>
      <c r="H234" s="9">
        <v>37742</v>
      </c>
      <c r="I234" s="9">
        <v>37742</v>
      </c>
      <c r="J234" s="31">
        <v>69120</v>
      </c>
      <c r="K234" s="31">
        <f t="shared" si="9"/>
        <v>74649.600000000006</v>
      </c>
      <c r="L234" s="8">
        <v>3</v>
      </c>
      <c r="M234" s="28">
        <v>0.08</v>
      </c>
      <c r="N234" s="28" t="str">
        <f t="shared" si="8"/>
        <v>60000-80000$</v>
      </c>
      <c r="O234" s="28"/>
      <c r="P234" s="28"/>
      <c r="Q234" s="51"/>
      <c r="R234" s="28"/>
      <c r="S234" s="28"/>
      <c r="AU234" s="18"/>
    </row>
    <row r="235" spans="1:47" x14ac:dyDescent="0.25">
      <c r="A235" s="8">
        <v>234</v>
      </c>
      <c r="B235" s="7" t="s">
        <v>1529</v>
      </c>
      <c r="C235" s="7" t="s">
        <v>1228</v>
      </c>
      <c r="D235" s="8" t="s">
        <v>799</v>
      </c>
      <c r="E235" s="7" t="s">
        <v>213</v>
      </c>
      <c r="F235" s="7" t="s">
        <v>1196</v>
      </c>
      <c r="G235" s="9">
        <v>28208</v>
      </c>
      <c r="H235" s="9">
        <v>37730</v>
      </c>
      <c r="I235" s="9"/>
      <c r="J235" s="31">
        <v>10670.4</v>
      </c>
      <c r="K235" s="31">
        <f t="shared" si="9"/>
        <v>10670.4</v>
      </c>
      <c r="L235" s="8">
        <v>1</v>
      </c>
      <c r="M235" s="28">
        <v>0</v>
      </c>
      <c r="N235" s="28" t="str">
        <f t="shared" si="8"/>
        <v>0-20000$</v>
      </c>
      <c r="O235" s="28"/>
      <c r="P235" s="28"/>
      <c r="Q235" s="51"/>
      <c r="R235" s="28"/>
      <c r="S235" s="28"/>
      <c r="AU235" s="18"/>
    </row>
    <row r="236" spans="1:47" x14ac:dyDescent="0.25">
      <c r="A236" s="8">
        <v>235</v>
      </c>
      <c r="B236" s="7" t="s">
        <v>1530</v>
      </c>
      <c r="C236" s="7" t="s">
        <v>1228</v>
      </c>
      <c r="D236" s="8" t="s">
        <v>799</v>
      </c>
      <c r="E236" s="7" t="s">
        <v>213</v>
      </c>
      <c r="F236" s="7" t="s">
        <v>1196</v>
      </c>
      <c r="G236" s="9">
        <v>29300</v>
      </c>
      <c r="H236" s="9">
        <v>38809</v>
      </c>
      <c r="I236" s="9">
        <v>41198</v>
      </c>
      <c r="J236" s="31">
        <v>91900.800000000003</v>
      </c>
      <c r="K236" s="31">
        <f t="shared" si="9"/>
        <v>91900.800000000003</v>
      </c>
      <c r="L236" s="8">
        <v>1</v>
      </c>
      <c r="M236" s="28">
        <v>0</v>
      </c>
      <c r="N236" s="28" t="str">
        <f t="shared" si="8"/>
        <v>80000-100000$</v>
      </c>
      <c r="O236" s="28"/>
      <c r="P236" s="28"/>
      <c r="Q236" s="51"/>
      <c r="R236" s="28"/>
      <c r="S236" s="28"/>
      <c r="AU236" s="18"/>
    </row>
    <row r="237" spans="1:47" x14ac:dyDescent="0.25">
      <c r="A237" s="8">
        <v>236</v>
      </c>
      <c r="B237" s="7" t="s">
        <v>1531</v>
      </c>
      <c r="C237" s="7" t="s">
        <v>796</v>
      </c>
      <c r="D237" s="8" t="s">
        <v>799</v>
      </c>
      <c r="E237" s="7" t="s">
        <v>213</v>
      </c>
      <c r="F237" s="7" t="s">
        <v>1197</v>
      </c>
      <c r="G237" s="9">
        <v>28735</v>
      </c>
      <c r="H237" s="9">
        <v>38821</v>
      </c>
      <c r="I237" s="9">
        <v>40242</v>
      </c>
      <c r="J237" s="31">
        <v>78864</v>
      </c>
      <c r="K237" s="31">
        <f t="shared" si="9"/>
        <v>78864</v>
      </c>
      <c r="L237" s="8">
        <v>1</v>
      </c>
      <c r="M237" s="28">
        <v>0</v>
      </c>
      <c r="N237" s="28" t="str">
        <f t="shared" si="8"/>
        <v>60000-80000$</v>
      </c>
      <c r="O237" s="28"/>
      <c r="P237" s="28"/>
      <c r="Q237" s="51"/>
      <c r="R237" s="28"/>
      <c r="S237" s="28"/>
      <c r="AU237" s="18"/>
    </row>
    <row r="238" spans="1:47" x14ac:dyDescent="0.25">
      <c r="A238" s="8">
        <v>237</v>
      </c>
      <c r="B238" s="7" t="s">
        <v>1532</v>
      </c>
      <c r="C238" s="7" t="s">
        <v>796</v>
      </c>
      <c r="D238" s="8" t="s">
        <v>799</v>
      </c>
      <c r="E238" s="7" t="s">
        <v>213</v>
      </c>
      <c r="F238" s="7" t="s">
        <v>1196</v>
      </c>
      <c r="G238" s="9">
        <v>26619</v>
      </c>
      <c r="H238" s="9">
        <v>38832</v>
      </c>
      <c r="I238" s="9">
        <v>41078</v>
      </c>
      <c r="J238" s="31">
        <v>35304</v>
      </c>
      <c r="K238" s="31">
        <f t="shared" si="9"/>
        <v>40599.599999999999</v>
      </c>
      <c r="L238" s="8">
        <v>5</v>
      </c>
      <c r="M238" s="28">
        <v>0.15</v>
      </c>
      <c r="N238" s="28" t="str">
        <f t="shared" si="8"/>
        <v>20000-40000$</v>
      </c>
      <c r="O238" s="28"/>
      <c r="P238" s="28"/>
      <c r="Q238" s="51"/>
      <c r="R238" s="28"/>
      <c r="S238" s="28"/>
      <c r="AU238" s="18"/>
    </row>
    <row r="239" spans="1:47" x14ac:dyDescent="0.25">
      <c r="A239" s="8">
        <v>238</v>
      </c>
      <c r="B239" s="7" t="s">
        <v>1533</v>
      </c>
      <c r="C239" s="7" t="s">
        <v>1229</v>
      </c>
      <c r="D239" s="8" t="s">
        <v>799</v>
      </c>
      <c r="E239" s="7" t="s">
        <v>213</v>
      </c>
      <c r="F239" s="7" t="s">
        <v>1196</v>
      </c>
      <c r="G239" s="9">
        <v>29330</v>
      </c>
      <c r="H239" s="9">
        <v>39189</v>
      </c>
      <c r="I239" s="9"/>
      <c r="J239" s="31">
        <v>76620</v>
      </c>
      <c r="K239" s="31">
        <f t="shared" si="9"/>
        <v>79684.800000000003</v>
      </c>
      <c r="L239" s="8">
        <v>2</v>
      </c>
      <c r="M239" s="28">
        <v>0.04</v>
      </c>
      <c r="N239" s="28" t="str">
        <f t="shared" si="8"/>
        <v>60000-80000$</v>
      </c>
      <c r="O239" s="28"/>
      <c r="P239" s="28"/>
      <c r="Q239" s="51"/>
      <c r="R239" s="28"/>
      <c r="S239" s="28"/>
      <c r="AU239" s="18"/>
    </row>
    <row r="240" spans="1:47" x14ac:dyDescent="0.25">
      <c r="A240" s="8">
        <v>239</v>
      </c>
      <c r="B240" s="7" t="s">
        <v>1534</v>
      </c>
      <c r="C240" s="7" t="s">
        <v>793</v>
      </c>
      <c r="D240" s="8" t="s">
        <v>799</v>
      </c>
      <c r="E240" s="7" t="s">
        <v>213</v>
      </c>
      <c r="F240" s="7" t="s">
        <v>1197</v>
      </c>
      <c r="G240" s="9">
        <v>32274</v>
      </c>
      <c r="H240" s="9">
        <v>39545</v>
      </c>
      <c r="I240" s="9"/>
      <c r="J240" s="31">
        <v>101004</v>
      </c>
      <c r="K240" s="31">
        <f t="shared" si="9"/>
        <v>105044.16</v>
      </c>
      <c r="L240" s="8">
        <v>2</v>
      </c>
      <c r="M240" s="28">
        <v>0.04</v>
      </c>
      <c r="N240" s="28" t="str">
        <f t="shared" si="8"/>
        <v>100000$ &amp; Above</v>
      </c>
      <c r="O240" s="28"/>
      <c r="P240" s="28"/>
      <c r="Q240" s="51"/>
      <c r="R240" s="28"/>
      <c r="S240" s="28"/>
      <c r="AU240" s="18"/>
    </row>
    <row r="241" spans="1:47" x14ac:dyDescent="0.25">
      <c r="A241" s="8">
        <v>240</v>
      </c>
      <c r="B241" s="7" t="s">
        <v>1535</v>
      </c>
      <c r="C241" s="7" t="s">
        <v>792</v>
      </c>
      <c r="D241" s="8" t="s">
        <v>799</v>
      </c>
      <c r="E241" s="7" t="s">
        <v>213</v>
      </c>
      <c r="F241" s="7" t="s">
        <v>1197</v>
      </c>
      <c r="G241" s="9">
        <v>27888</v>
      </c>
      <c r="H241" s="9">
        <v>40270</v>
      </c>
      <c r="I241" s="9"/>
      <c r="J241" s="31">
        <v>42360</v>
      </c>
      <c r="K241" s="31">
        <f t="shared" si="9"/>
        <v>48713.999999999993</v>
      </c>
      <c r="L241" s="8">
        <v>5</v>
      </c>
      <c r="M241" s="28">
        <v>0.15</v>
      </c>
      <c r="N241" s="28" t="str">
        <f t="shared" si="8"/>
        <v>40000-60000$</v>
      </c>
      <c r="O241" s="28"/>
      <c r="P241" s="28"/>
      <c r="Q241" s="51"/>
      <c r="R241" s="28"/>
      <c r="S241" s="28"/>
      <c r="AU241" s="18"/>
    </row>
    <row r="242" spans="1:47" x14ac:dyDescent="0.25">
      <c r="A242" s="8">
        <v>241</v>
      </c>
      <c r="B242" s="7" t="s">
        <v>1536</v>
      </c>
      <c r="C242" s="7" t="s">
        <v>791</v>
      </c>
      <c r="D242" s="8" t="s">
        <v>799</v>
      </c>
      <c r="E242" s="7" t="s">
        <v>213</v>
      </c>
      <c r="F242" s="7" t="s">
        <v>1197</v>
      </c>
      <c r="G242" s="9">
        <v>29880</v>
      </c>
      <c r="H242" s="9">
        <v>40634</v>
      </c>
      <c r="I242" s="9">
        <v>40864</v>
      </c>
      <c r="J242" s="31">
        <v>56928</v>
      </c>
      <c r="K242" s="31">
        <f t="shared" si="9"/>
        <v>61482.240000000005</v>
      </c>
      <c r="L242" s="8">
        <v>3</v>
      </c>
      <c r="M242" s="28">
        <v>0.08</v>
      </c>
      <c r="N242" s="28" t="str">
        <f t="shared" si="8"/>
        <v>40000-60000$</v>
      </c>
      <c r="O242" s="28"/>
      <c r="P242" s="28"/>
      <c r="Q242" s="51"/>
      <c r="R242" s="28"/>
      <c r="S242" s="28"/>
      <c r="AU242" s="18"/>
    </row>
    <row r="243" spans="1:47" x14ac:dyDescent="0.25">
      <c r="A243" s="8">
        <v>242</v>
      </c>
      <c r="B243" s="7" t="s">
        <v>1537</v>
      </c>
      <c r="C243" s="7" t="s">
        <v>796</v>
      </c>
      <c r="D243" s="8" t="s">
        <v>799</v>
      </c>
      <c r="E243" s="7" t="s">
        <v>213</v>
      </c>
      <c r="F243" s="7" t="s">
        <v>1196</v>
      </c>
      <c r="G243" s="9">
        <v>32387</v>
      </c>
      <c r="H243" s="9">
        <v>41056</v>
      </c>
      <c r="I243" s="9">
        <v>41185</v>
      </c>
      <c r="J243" s="31">
        <v>26812.799999999999</v>
      </c>
      <c r="K243" s="31">
        <f t="shared" si="9"/>
        <v>30030.336000000003</v>
      </c>
      <c r="L243" s="8">
        <v>4</v>
      </c>
      <c r="M243" s="28">
        <v>0.12</v>
      </c>
      <c r="N243" s="28" t="str">
        <f t="shared" si="8"/>
        <v>20000-40000$</v>
      </c>
      <c r="O243" s="28"/>
      <c r="P243" s="28"/>
      <c r="Q243" s="51"/>
      <c r="R243" s="28"/>
      <c r="S243" s="28"/>
      <c r="AU243" s="18"/>
    </row>
    <row r="244" spans="1:47" x14ac:dyDescent="0.25">
      <c r="A244" s="8">
        <v>243</v>
      </c>
      <c r="B244" s="7" t="s">
        <v>1538</v>
      </c>
      <c r="C244" s="7" t="s">
        <v>1230</v>
      </c>
      <c r="D244" s="8" t="s">
        <v>799</v>
      </c>
      <c r="E244" s="7" t="s">
        <v>213</v>
      </c>
      <c r="F244" s="7" t="s">
        <v>1197</v>
      </c>
      <c r="G244" s="9">
        <v>27600</v>
      </c>
      <c r="H244" s="9">
        <v>40043</v>
      </c>
      <c r="I244" s="9">
        <v>40043</v>
      </c>
      <c r="J244" s="31">
        <v>97212</v>
      </c>
      <c r="K244" s="31">
        <f t="shared" si="9"/>
        <v>108877.44000000002</v>
      </c>
      <c r="L244" s="8">
        <v>4</v>
      </c>
      <c r="M244" s="28">
        <v>0.12</v>
      </c>
      <c r="N244" s="28" t="str">
        <f t="shared" si="8"/>
        <v>80000-100000$</v>
      </c>
      <c r="O244" s="28"/>
      <c r="P244" s="28"/>
      <c r="Q244" s="51"/>
      <c r="R244" s="28"/>
      <c r="S244" s="28"/>
      <c r="AU244" s="18"/>
    </row>
    <row r="245" spans="1:47" x14ac:dyDescent="0.25">
      <c r="A245" s="8">
        <v>244</v>
      </c>
      <c r="B245" s="7" t="s">
        <v>1539</v>
      </c>
      <c r="C245" s="7" t="s">
        <v>1228</v>
      </c>
      <c r="D245" s="8" t="s">
        <v>799</v>
      </c>
      <c r="E245" s="7" t="s">
        <v>213</v>
      </c>
      <c r="F245" s="7" t="s">
        <v>1197</v>
      </c>
      <c r="G245" s="9">
        <v>28358</v>
      </c>
      <c r="H245" s="9">
        <v>40301</v>
      </c>
      <c r="I245" s="9">
        <v>40919</v>
      </c>
      <c r="J245" s="31">
        <v>53124</v>
      </c>
      <c r="K245" s="31">
        <f t="shared" si="9"/>
        <v>55248.959999999999</v>
      </c>
      <c r="L245" s="8">
        <v>2</v>
      </c>
      <c r="M245" s="28">
        <v>0.04</v>
      </c>
      <c r="N245" s="28" t="str">
        <f t="shared" si="8"/>
        <v>40000-60000$</v>
      </c>
      <c r="O245" s="28"/>
      <c r="P245" s="28"/>
      <c r="Q245" s="51"/>
      <c r="R245" s="28"/>
      <c r="S245" s="28"/>
      <c r="AU245" s="18"/>
    </row>
    <row r="246" spans="1:47" x14ac:dyDescent="0.25">
      <c r="A246" s="8">
        <v>245</v>
      </c>
      <c r="B246" s="7" t="s">
        <v>1540</v>
      </c>
      <c r="C246" s="7" t="s">
        <v>1230</v>
      </c>
      <c r="D246" s="8" t="s">
        <v>799</v>
      </c>
      <c r="E246" s="7" t="s">
        <v>213</v>
      </c>
      <c r="F246" s="7" t="s">
        <v>1197</v>
      </c>
      <c r="G246" s="9">
        <v>32503</v>
      </c>
      <c r="H246" s="9">
        <v>40302</v>
      </c>
      <c r="I246" s="9"/>
      <c r="J246" s="31">
        <v>55542</v>
      </c>
      <c r="K246" s="31">
        <f t="shared" si="9"/>
        <v>63873.299999999996</v>
      </c>
      <c r="L246" s="8">
        <v>5</v>
      </c>
      <c r="M246" s="28">
        <v>0.15</v>
      </c>
      <c r="N246" s="28" t="str">
        <f t="shared" si="8"/>
        <v>40000-60000$</v>
      </c>
      <c r="O246" s="28"/>
      <c r="P246" s="28"/>
      <c r="Q246" s="51"/>
      <c r="R246" s="28"/>
      <c r="S246" s="28"/>
      <c r="AU246" s="18"/>
    </row>
    <row r="247" spans="1:47" x14ac:dyDescent="0.25">
      <c r="A247" s="8">
        <v>246</v>
      </c>
      <c r="B247" s="7" t="s">
        <v>1541</v>
      </c>
      <c r="C247" s="7" t="s">
        <v>1231</v>
      </c>
      <c r="D247" s="8" t="s">
        <v>799</v>
      </c>
      <c r="E247" s="7" t="s">
        <v>213</v>
      </c>
      <c r="F247" s="7" t="s">
        <v>1197</v>
      </c>
      <c r="G247" s="9">
        <v>28314</v>
      </c>
      <c r="H247" s="9">
        <v>40312</v>
      </c>
      <c r="I247" s="9"/>
      <c r="J247" s="31">
        <v>88140</v>
      </c>
      <c r="K247" s="31">
        <f t="shared" si="9"/>
        <v>95191.200000000012</v>
      </c>
      <c r="L247" s="8">
        <v>3</v>
      </c>
      <c r="M247" s="28">
        <v>0.08</v>
      </c>
      <c r="N247" s="28" t="str">
        <f t="shared" si="8"/>
        <v>80000-100000$</v>
      </c>
      <c r="O247" s="28"/>
      <c r="P247" s="28"/>
      <c r="Q247" s="51"/>
      <c r="R247" s="28"/>
      <c r="S247" s="28"/>
      <c r="AU247" s="18"/>
    </row>
    <row r="248" spans="1:47" x14ac:dyDescent="0.25">
      <c r="A248" s="8">
        <v>247</v>
      </c>
      <c r="B248" s="7" t="s">
        <v>1542</v>
      </c>
      <c r="C248" s="7" t="s">
        <v>793</v>
      </c>
      <c r="D248" s="8" t="s">
        <v>799</v>
      </c>
      <c r="E248" s="7" t="s">
        <v>213</v>
      </c>
      <c r="F248" s="7" t="s">
        <v>1197</v>
      </c>
      <c r="G248" s="9">
        <v>29021</v>
      </c>
      <c r="H248" s="9">
        <v>38461</v>
      </c>
      <c r="I248" s="9">
        <v>38461</v>
      </c>
      <c r="J248" s="31">
        <v>92292</v>
      </c>
      <c r="K248" s="31">
        <f t="shared" si="9"/>
        <v>92292</v>
      </c>
      <c r="L248" s="8">
        <v>1</v>
      </c>
      <c r="M248" s="28">
        <v>0</v>
      </c>
      <c r="N248" s="28" t="str">
        <f t="shared" si="8"/>
        <v>80000-100000$</v>
      </c>
      <c r="O248" s="28"/>
      <c r="P248" s="28"/>
      <c r="Q248" s="51"/>
      <c r="R248" s="28"/>
      <c r="S248" s="28"/>
      <c r="AU248" s="18"/>
    </row>
    <row r="249" spans="1:47" x14ac:dyDescent="0.25">
      <c r="A249" s="8">
        <v>248</v>
      </c>
      <c r="B249" s="7" t="s">
        <v>1543</v>
      </c>
      <c r="C249" s="7" t="s">
        <v>1229</v>
      </c>
      <c r="D249" s="8" t="s">
        <v>799</v>
      </c>
      <c r="E249" s="7" t="s">
        <v>213</v>
      </c>
      <c r="F249" s="7" t="s">
        <v>1197</v>
      </c>
      <c r="G249" s="9">
        <v>25417</v>
      </c>
      <c r="H249" s="9">
        <v>35932</v>
      </c>
      <c r="I249" s="9">
        <v>37137</v>
      </c>
      <c r="J249" s="31">
        <v>107688</v>
      </c>
      <c r="K249" s="31">
        <f t="shared" si="9"/>
        <v>123841.2</v>
      </c>
      <c r="L249" s="8">
        <v>5</v>
      </c>
      <c r="M249" s="28">
        <v>0.15</v>
      </c>
      <c r="N249" s="28" t="str">
        <f t="shared" si="8"/>
        <v>100000$ &amp; Above</v>
      </c>
      <c r="O249" s="28"/>
      <c r="P249" s="28"/>
      <c r="Q249" s="51"/>
      <c r="R249" s="28"/>
      <c r="S249" s="28"/>
      <c r="AU249" s="18"/>
    </row>
    <row r="250" spans="1:47" x14ac:dyDescent="0.25">
      <c r="A250" s="8">
        <v>249</v>
      </c>
      <c r="B250" s="7" t="s">
        <v>1544</v>
      </c>
      <c r="C250" s="7" t="s">
        <v>1229</v>
      </c>
      <c r="D250" s="8" t="s">
        <v>799</v>
      </c>
      <c r="E250" s="7" t="s">
        <v>213</v>
      </c>
      <c r="F250" s="7" t="s">
        <v>1196</v>
      </c>
      <c r="G250" s="9">
        <v>27374</v>
      </c>
      <c r="H250" s="9">
        <v>35938</v>
      </c>
      <c r="I250" s="9">
        <v>40291</v>
      </c>
      <c r="J250" s="31">
        <v>66540</v>
      </c>
      <c r="K250" s="31">
        <f t="shared" si="9"/>
        <v>76521</v>
      </c>
      <c r="L250" s="8">
        <v>5</v>
      </c>
      <c r="M250" s="28">
        <v>0.15</v>
      </c>
      <c r="N250" s="28" t="str">
        <f t="shared" si="8"/>
        <v>60000-80000$</v>
      </c>
      <c r="O250" s="28"/>
      <c r="P250" s="28"/>
      <c r="Q250" s="51"/>
      <c r="R250" s="28"/>
      <c r="S250" s="28"/>
      <c r="AU250" s="18"/>
    </row>
    <row r="251" spans="1:47" x14ac:dyDescent="0.25">
      <c r="A251" s="8">
        <v>250</v>
      </c>
      <c r="B251" s="7" t="s">
        <v>1545</v>
      </c>
      <c r="C251" s="7" t="s">
        <v>1229</v>
      </c>
      <c r="D251" s="8" t="s">
        <v>799</v>
      </c>
      <c r="E251" s="7" t="s">
        <v>213</v>
      </c>
      <c r="F251" s="7" t="s">
        <v>1197</v>
      </c>
      <c r="G251" s="9">
        <v>28313</v>
      </c>
      <c r="H251" s="9">
        <v>36283</v>
      </c>
      <c r="I251" s="9"/>
      <c r="J251" s="31">
        <v>30156</v>
      </c>
      <c r="K251" s="31">
        <f t="shared" si="9"/>
        <v>34679.399999999994</v>
      </c>
      <c r="L251" s="8">
        <v>5</v>
      </c>
      <c r="M251" s="28">
        <v>0.15</v>
      </c>
      <c r="N251" s="28" t="str">
        <f t="shared" si="8"/>
        <v>20000-40000$</v>
      </c>
      <c r="O251" s="28"/>
      <c r="P251" s="28"/>
      <c r="Q251" s="51"/>
      <c r="R251" s="28"/>
      <c r="S251" s="28"/>
      <c r="AU251" s="18"/>
    </row>
    <row r="252" spans="1:47" x14ac:dyDescent="0.25">
      <c r="A252" s="8">
        <v>251</v>
      </c>
      <c r="B252" s="7" t="s">
        <v>1546</v>
      </c>
      <c r="C252" s="7" t="s">
        <v>1228</v>
      </c>
      <c r="D252" s="8" t="s">
        <v>799</v>
      </c>
      <c r="E252" s="7" t="s">
        <v>213</v>
      </c>
      <c r="F252" s="7" t="s">
        <v>1196</v>
      </c>
      <c r="G252" s="9">
        <v>24502</v>
      </c>
      <c r="H252" s="9">
        <v>36305</v>
      </c>
      <c r="I252" s="9"/>
      <c r="J252" s="31">
        <v>11308.8</v>
      </c>
      <c r="K252" s="31">
        <f t="shared" si="9"/>
        <v>12665.856</v>
      </c>
      <c r="L252" s="8">
        <v>4</v>
      </c>
      <c r="M252" s="28">
        <v>0.12</v>
      </c>
      <c r="N252" s="28" t="str">
        <f t="shared" si="8"/>
        <v>0-20000$</v>
      </c>
      <c r="O252" s="28"/>
      <c r="P252" s="28"/>
      <c r="Q252" s="51"/>
      <c r="R252" s="28"/>
      <c r="S252" s="28"/>
      <c r="AU252" s="18"/>
    </row>
    <row r="253" spans="1:47" x14ac:dyDescent="0.25">
      <c r="A253" s="8">
        <v>252</v>
      </c>
      <c r="B253" s="7" t="s">
        <v>1547</v>
      </c>
      <c r="C253" s="7" t="s">
        <v>1229</v>
      </c>
      <c r="D253" s="8" t="s">
        <v>799</v>
      </c>
      <c r="E253" s="7" t="s">
        <v>213</v>
      </c>
      <c r="F253" s="7" t="s">
        <v>1197</v>
      </c>
      <c r="G253" s="9">
        <v>25946</v>
      </c>
      <c r="H253" s="9">
        <v>37394</v>
      </c>
      <c r="I253" s="9"/>
      <c r="J253" s="31">
        <v>34764</v>
      </c>
      <c r="K253" s="31">
        <f t="shared" si="9"/>
        <v>37545.120000000003</v>
      </c>
      <c r="L253" s="8">
        <v>3</v>
      </c>
      <c r="M253" s="28">
        <v>0.08</v>
      </c>
      <c r="N253" s="28" t="str">
        <f t="shared" si="8"/>
        <v>20000-40000$</v>
      </c>
      <c r="O253" s="28"/>
      <c r="P253" s="28"/>
      <c r="Q253" s="51"/>
      <c r="R253" s="28"/>
      <c r="S253" s="28"/>
      <c r="AU253" s="18"/>
    </row>
    <row r="254" spans="1:47" x14ac:dyDescent="0.25">
      <c r="A254" s="8">
        <v>253</v>
      </c>
      <c r="B254" s="7" t="s">
        <v>1548</v>
      </c>
      <c r="C254" s="7" t="s">
        <v>795</v>
      </c>
      <c r="D254" s="8" t="s">
        <v>799</v>
      </c>
      <c r="E254" s="7" t="s">
        <v>213</v>
      </c>
      <c r="F254" s="7" t="s">
        <v>1196</v>
      </c>
      <c r="G254" s="13">
        <v>30736</v>
      </c>
      <c r="H254" s="13">
        <v>40680</v>
      </c>
      <c r="I254" s="9"/>
      <c r="J254" s="31">
        <v>68532</v>
      </c>
      <c r="K254" s="31">
        <f t="shared" si="9"/>
        <v>74014.559999999998</v>
      </c>
      <c r="L254" s="8">
        <v>3</v>
      </c>
      <c r="M254" s="28">
        <v>0.08</v>
      </c>
      <c r="N254" s="28" t="str">
        <f t="shared" si="8"/>
        <v>60000-80000$</v>
      </c>
      <c r="O254" s="28"/>
      <c r="P254" s="28"/>
      <c r="Q254" s="51"/>
      <c r="R254" s="28"/>
      <c r="S254" s="28"/>
      <c r="AU254" s="18"/>
    </row>
    <row r="255" spans="1:47" x14ac:dyDescent="0.25">
      <c r="A255" s="8">
        <v>254</v>
      </c>
      <c r="B255" s="7" t="s">
        <v>1549</v>
      </c>
      <c r="C255" s="7" t="s">
        <v>795</v>
      </c>
      <c r="D255" s="8" t="s">
        <v>799</v>
      </c>
      <c r="E255" s="7" t="s">
        <v>213</v>
      </c>
      <c r="F255" s="7" t="s">
        <v>1196</v>
      </c>
      <c r="G255" s="9">
        <v>30261</v>
      </c>
      <c r="H255" s="9">
        <v>41079</v>
      </c>
      <c r="I255" s="9"/>
      <c r="J255" s="31">
        <v>38628</v>
      </c>
      <c r="K255" s="31">
        <f t="shared" si="9"/>
        <v>41718.240000000005</v>
      </c>
      <c r="L255" s="8">
        <v>3</v>
      </c>
      <c r="M255" s="28">
        <v>0.08</v>
      </c>
      <c r="N255" s="28" t="str">
        <f t="shared" si="8"/>
        <v>20000-40000$</v>
      </c>
      <c r="O255" s="28"/>
      <c r="P255" s="28"/>
      <c r="Q255" s="51"/>
      <c r="R255" s="28"/>
      <c r="S255" s="28"/>
      <c r="AU255" s="18"/>
    </row>
    <row r="256" spans="1:47" x14ac:dyDescent="0.25">
      <c r="A256" s="8">
        <v>255</v>
      </c>
      <c r="B256" s="7" t="s">
        <v>1550</v>
      </c>
      <c r="C256" s="7" t="s">
        <v>794</v>
      </c>
      <c r="D256" s="8" t="s">
        <v>799</v>
      </c>
      <c r="E256" s="7" t="s">
        <v>213</v>
      </c>
      <c r="F256" s="7" t="s">
        <v>1196</v>
      </c>
      <c r="G256" s="9">
        <v>25799</v>
      </c>
      <c r="H256" s="9">
        <v>39262</v>
      </c>
      <c r="I256" s="9"/>
      <c r="J256" s="31">
        <v>54924</v>
      </c>
      <c r="K256" s="31">
        <f t="shared" si="9"/>
        <v>63162.6</v>
      </c>
      <c r="L256" s="8">
        <v>5</v>
      </c>
      <c r="M256" s="28">
        <v>0.15</v>
      </c>
      <c r="N256" s="28" t="str">
        <f t="shared" si="8"/>
        <v>40000-60000$</v>
      </c>
      <c r="O256" s="28"/>
      <c r="P256" s="28"/>
      <c r="Q256" s="51"/>
      <c r="R256" s="28"/>
      <c r="S256" s="28"/>
      <c r="AU256" s="18"/>
    </row>
    <row r="257" spans="1:47" x14ac:dyDescent="0.25">
      <c r="A257" s="8">
        <v>256</v>
      </c>
      <c r="B257" s="7" t="s">
        <v>1551</v>
      </c>
      <c r="C257" s="7" t="s">
        <v>1231</v>
      </c>
      <c r="D257" s="8" t="s">
        <v>799</v>
      </c>
      <c r="E257" s="7" t="s">
        <v>213</v>
      </c>
      <c r="F257" s="7" t="s">
        <v>1196</v>
      </c>
      <c r="G257" s="9">
        <v>27020</v>
      </c>
      <c r="H257" s="9">
        <v>38876</v>
      </c>
      <c r="I257" s="9"/>
      <c r="J257" s="31">
        <v>72336</v>
      </c>
      <c r="K257" s="31">
        <f t="shared" si="9"/>
        <v>72336</v>
      </c>
      <c r="L257" s="8">
        <v>1</v>
      </c>
      <c r="M257" s="28">
        <v>0</v>
      </c>
      <c r="N257" s="28" t="str">
        <f t="shared" si="8"/>
        <v>60000-80000$</v>
      </c>
      <c r="O257" s="28"/>
      <c r="P257" s="28"/>
      <c r="Q257" s="51"/>
      <c r="R257" s="28"/>
      <c r="S257" s="28"/>
      <c r="AU257" s="18"/>
    </row>
    <row r="258" spans="1:47" x14ac:dyDescent="0.25">
      <c r="A258" s="8">
        <v>257</v>
      </c>
      <c r="B258" s="7" t="s">
        <v>1552</v>
      </c>
      <c r="C258" s="7" t="s">
        <v>794</v>
      </c>
      <c r="D258" s="8" t="s">
        <v>799</v>
      </c>
      <c r="E258" s="7" t="s">
        <v>213</v>
      </c>
      <c r="F258" s="7" t="s">
        <v>1196</v>
      </c>
      <c r="G258" s="9">
        <v>21989</v>
      </c>
      <c r="H258" s="9">
        <v>38878</v>
      </c>
      <c r="I258" s="9"/>
      <c r="J258" s="31">
        <v>73380</v>
      </c>
      <c r="K258" s="31">
        <f t="shared" si="9"/>
        <v>76315.199999999997</v>
      </c>
      <c r="L258" s="8">
        <v>2</v>
      </c>
      <c r="M258" s="28">
        <v>0.04</v>
      </c>
      <c r="N258" s="28" t="str">
        <f t="shared" ref="N258:N321" si="10">VLOOKUP($J258,$R$2:$S$7,2,1)</f>
        <v>60000-80000$</v>
      </c>
      <c r="O258" s="28"/>
      <c r="P258" s="28"/>
      <c r="Q258" s="51"/>
      <c r="R258" s="28"/>
      <c r="S258" s="28"/>
      <c r="AU258" s="18"/>
    </row>
    <row r="259" spans="1:47" x14ac:dyDescent="0.25">
      <c r="A259" s="8">
        <v>258</v>
      </c>
      <c r="B259" s="7" t="s">
        <v>1553</v>
      </c>
      <c r="C259" s="7" t="s">
        <v>795</v>
      </c>
      <c r="D259" s="8" t="s">
        <v>799</v>
      </c>
      <c r="E259" s="7" t="s">
        <v>213</v>
      </c>
      <c r="F259" s="7" t="s">
        <v>1196</v>
      </c>
      <c r="G259" s="9">
        <v>23811</v>
      </c>
      <c r="H259" s="9">
        <v>35972</v>
      </c>
      <c r="I259" s="9"/>
      <c r="J259" s="31">
        <v>86052</v>
      </c>
      <c r="K259" s="31">
        <f t="shared" ref="K259:K322" si="11">J259*(1+M259)</f>
        <v>98959.799999999988</v>
      </c>
      <c r="L259" s="8">
        <v>5</v>
      </c>
      <c r="M259" s="28">
        <v>0.15</v>
      </c>
      <c r="N259" s="28" t="str">
        <f t="shared" si="10"/>
        <v>80000-100000$</v>
      </c>
      <c r="O259" s="28"/>
      <c r="P259" s="28"/>
      <c r="Q259" s="51"/>
      <c r="R259" s="28"/>
      <c r="S259" s="28"/>
      <c r="AU259" s="18"/>
    </row>
    <row r="260" spans="1:47" x14ac:dyDescent="0.25">
      <c r="A260" s="8">
        <v>259</v>
      </c>
      <c r="B260" s="7" t="s">
        <v>1554</v>
      </c>
      <c r="C260" s="7" t="s">
        <v>796</v>
      </c>
      <c r="D260" s="8" t="s">
        <v>799</v>
      </c>
      <c r="E260" s="7" t="s">
        <v>213</v>
      </c>
      <c r="F260" s="7" t="s">
        <v>1196</v>
      </c>
      <c r="G260" s="9">
        <v>27876</v>
      </c>
      <c r="H260" s="9">
        <v>36318</v>
      </c>
      <c r="I260" s="9">
        <v>38388</v>
      </c>
      <c r="J260" s="31">
        <v>82500</v>
      </c>
      <c r="K260" s="31">
        <f t="shared" si="11"/>
        <v>82500</v>
      </c>
      <c r="L260" s="8">
        <v>1</v>
      </c>
      <c r="M260" s="28">
        <v>0</v>
      </c>
      <c r="N260" s="28" t="str">
        <f t="shared" si="10"/>
        <v>80000-100000$</v>
      </c>
      <c r="O260" s="28"/>
      <c r="P260" s="28"/>
      <c r="Q260" s="51"/>
      <c r="R260" s="28"/>
      <c r="S260" s="28"/>
      <c r="AU260" s="18"/>
    </row>
    <row r="261" spans="1:47" x14ac:dyDescent="0.25">
      <c r="A261" s="8">
        <v>260</v>
      </c>
      <c r="B261" s="7" t="s">
        <v>1555</v>
      </c>
      <c r="C261" s="7" t="s">
        <v>793</v>
      </c>
      <c r="D261" s="8" t="s">
        <v>799</v>
      </c>
      <c r="E261" s="7" t="s">
        <v>213</v>
      </c>
      <c r="F261" s="7" t="s">
        <v>1196</v>
      </c>
      <c r="G261" s="9">
        <v>27095</v>
      </c>
      <c r="H261" s="9">
        <v>36332</v>
      </c>
      <c r="I261" s="9"/>
      <c r="J261" s="31">
        <v>45312</v>
      </c>
      <c r="K261" s="31">
        <f t="shared" si="11"/>
        <v>47124.480000000003</v>
      </c>
      <c r="L261" s="8">
        <v>2</v>
      </c>
      <c r="M261" s="28">
        <v>0.04</v>
      </c>
      <c r="N261" s="28" t="str">
        <f t="shared" si="10"/>
        <v>40000-60000$</v>
      </c>
      <c r="O261" s="28"/>
      <c r="P261" s="28"/>
      <c r="Q261" s="51"/>
      <c r="R261" s="28"/>
      <c r="S261" s="28"/>
      <c r="AU261" s="18"/>
    </row>
    <row r="262" spans="1:47" x14ac:dyDescent="0.25">
      <c r="A262" s="8">
        <v>261</v>
      </c>
      <c r="B262" s="7" t="s">
        <v>1556</v>
      </c>
      <c r="C262" s="7" t="s">
        <v>794</v>
      </c>
      <c r="D262" s="8" t="s">
        <v>799</v>
      </c>
      <c r="E262" s="7" t="s">
        <v>213</v>
      </c>
      <c r="F262" s="7" t="s">
        <v>1196</v>
      </c>
      <c r="G262" s="9">
        <v>27460</v>
      </c>
      <c r="H262" s="9">
        <v>36698</v>
      </c>
      <c r="I262" s="9"/>
      <c r="J262" s="31">
        <v>28380</v>
      </c>
      <c r="K262" s="31">
        <f t="shared" si="11"/>
        <v>28380</v>
      </c>
      <c r="L262" s="8">
        <v>1</v>
      </c>
      <c r="M262" s="28">
        <v>0</v>
      </c>
      <c r="N262" s="28" t="str">
        <f t="shared" si="10"/>
        <v>20000-40000$</v>
      </c>
      <c r="O262" s="28"/>
      <c r="P262" s="28"/>
      <c r="Q262" s="51"/>
      <c r="R262" s="28"/>
      <c r="S262" s="28"/>
      <c r="AU262" s="18"/>
    </row>
    <row r="263" spans="1:47" x14ac:dyDescent="0.25">
      <c r="A263" s="8">
        <v>262</v>
      </c>
      <c r="B263" s="7" t="s">
        <v>1557</v>
      </c>
      <c r="C263" s="7" t="s">
        <v>792</v>
      </c>
      <c r="D263" s="8" t="s">
        <v>799</v>
      </c>
      <c r="E263" s="7" t="s">
        <v>213</v>
      </c>
      <c r="F263" s="7" t="s">
        <v>1197</v>
      </c>
      <c r="G263" s="9">
        <v>26706</v>
      </c>
      <c r="H263" s="9">
        <v>36704</v>
      </c>
      <c r="I263" s="9"/>
      <c r="J263" s="31">
        <v>69312</v>
      </c>
      <c r="K263" s="31">
        <f t="shared" si="11"/>
        <v>74856.960000000006</v>
      </c>
      <c r="L263" s="8">
        <v>3</v>
      </c>
      <c r="M263" s="28">
        <v>0.08</v>
      </c>
      <c r="N263" s="28" t="str">
        <f t="shared" si="10"/>
        <v>60000-80000$</v>
      </c>
      <c r="O263" s="28"/>
      <c r="P263" s="28"/>
      <c r="Q263" s="51"/>
      <c r="R263" s="28"/>
      <c r="S263" s="28"/>
      <c r="AU263" s="18"/>
    </row>
    <row r="264" spans="1:47" x14ac:dyDescent="0.25">
      <c r="A264" s="8">
        <v>263</v>
      </c>
      <c r="B264" s="7" t="s">
        <v>1558</v>
      </c>
      <c r="C264" s="7" t="s">
        <v>794</v>
      </c>
      <c r="D264" s="8" t="s">
        <v>799</v>
      </c>
      <c r="E264" s="7" t="s">
        <v>213</v>
      </c>
      <c r="F264" s="7" t="s">
        <v>1197</v>
      </c>
      <c r="G264" s="9">
        <v>24832</v>
      </c>
      <c r="H264" s="9">
        <v>36707</v>
      </c>
      <c r="I264" s="9"/>
      <c r="J264" s="31">
        <v>46644</v>
      </c>
      <c r="K264" s="31">
        <f t="shared" si="11"/>
        <v>48509.760000000002</v>
      </c>
      <c r="L264" s="8">
        <v>2</v>
      </c>
      <c r="M264" s="28">
        <v>0.04</v>
      </c>
      <c r="N264" s="28" t="str">
        <f t="shared" si="10"/>
        <v>40000-60000$</v>
      </c>
      <c r="O264" s="28"/>
      <c r="P264" s="28"/>
      <c r="Q264" s="51"/>
      <c r="R264" s="28"/>
      <c r="S264" s="28"/>
      <c r="AU264" s="18"/>
    </row>
    <row r="265" spans="1:47" x14ac:dyDescent="0.25">
      <c r="A265" s="8">
        <v>264</v>
      </c>
      <c r="B265" s="7" t="s">
        <v>1559</v>
      </c>
      <c r="C265" s="7" t="s">
        <v>796</v>
      </c>
      <c r="D265" s="8" t="s">
        <v>799</v>
      </c>
      <c r="E265" s="7" t="s">
        <v>213</v>
      </c>
      <c r="F265" s="7" t="s">
        <v>1196</v>
      </c>
      <c r="G265" s="9">
        <v>28685</v>
      </c>
      <c r="H265" s="9">
        <v>37068</v>
      </c>
      <c r="I265" s="9"/>
      <c r="J265" s="31">
        <v>79212</v>
      </c>
      <c r="K265" s="31">
        <f t="shared" si="11"/>
        <v>91093.799999999988</v>
      </c>
      <c r="L265" s="8">
        <v>5</v>
      </c>
      <c r="M265" s="28">
        <v>0.15</v>
      </c>
      <c r="N265" s="28" t="str">
        <f t="shared" si="10"/>
        <v>60000-80000$</v>
      </c>
      <c r="O265" s="28"/>
      <c r="P265" s="28"/>
      <c r="Q265" s="51"/>
      <c r="R265" s="28"/>
      <c r="S265" s="28"/>
      <c r="AU265" s="18"/>
    </row>
    <row r="266" spans="1:47" x14ac:dyDescent="0.25">
      <c r="A266" s="8">
        <v>265</v>
      </c>
      <c r="B266" s="7" t="s">
        <v>1560</v>
      </c>
      <c r="C266" s="7" t="s">
        <v>791</v>
      </c>
      <c r="D266" s="8" t="s">
        <v>799</v>
      </c>
      <c r="E266" s="7" t="s">
        <v>213</v>
      </c>
      <c r="F266" s="7" t="s">
        <v>1196</v>
      </c>
      <c r="G266" s="9">
        <v>27947</v>
      </c>
      <c r="H266" s="9">
        <v>37436</v>
      </c>
      <c r="I266" s="9"/>
      <c r="J266" s="31">
        <v>76956</v>
      </c>
      <c r="K266" s="31">
        <f t="shared" si="11"/>
        <v>76956</v>
      </c>
      <c r="L266" s="8">
        <v>1</v>
      </c>
      <c r="M266" s="28">
        <v>0</v>
      </c>
      <c r="N266" s="28" t="str">
        <f t="shared" si="10"/>
        <v>60000-80000$</v>
      </c>
      <c r="O266" s="28"/>
      <c r="P266" s="28"/>
      <c r="Q266" s="51"/>
      <c r="R266" s="28"/>
      <c r="S266" s="28"/>
      <c r="AU266" s="18"/>
    </row>
    <row r="267" spans="1:47" x14ac:dyDescent="0.25">
      <c r="A267" s="8">
        <v>266</v>
      </c>
      <c r="B267" s="7" t="s">
        <v>1561</v>
      </c>
      <c r="C267" s="7" t="s">
        <v>792</v>
      </c>
      <c r="D267" s="8" t="s">
        <v>799</v>
      </c>
      <c r="E267" s="7" t="s">
        <v>213</v>
      </c>
      <c r="F267" s="7" t="s">
        <v>1197</v>
      </c>
      <c r="G267" s="9">
        <v>29954</v>
      </c>
      <c r="H267" s="9">
        <v>38146</v>
      </c>
      <c r="I267" s="9"/>
      <c r="J267" s="31">
        <v>56808</v>
      </c>
      <c r="K267" s="31">
        <f t="shared" si="11"/>
        <v>59080.32</v>
      </c>
      <c r="L267" s="8">
        <v>2</v>
      </c>
      <c r="M267" s="28">
        <v>0.04</v>
      </c>
      <c r="N267" s="28" t="str">
        <f t="shared" si="10"/>
        <v>40000-60000$</v>
      </c>
      <c r="O267" s="28"/>
      <c r="P267" s="28"/>
      <c r="Q267" s="51"/>
      <c r="R267" s="28"/>
      <c r="S267" s="28"/>
      <c r="AU267" s="18"/>
    </row>
    <row r="268" spans="1:47" x14ac:dyDescent="0.25">
      <c r="A268" s="8">
        <v>267</v>
      </c>
      <c r="B268" s="7" t="s">
        <v>1562</v>
      </c>
      <c r="C268" s="7" t="s">
        <v>1231</v>
      </c>
      <c r="D268" s="8" t="s">
        <v>799</v>
      </c>
      <c r="E268" s="7" t="s">
        <v>213</v>
      </c>
      <c r="F268" s="7" t="s">
        <v>1196</v>
      </c>
      <c r="G268" s="9">
        <v>29296</v>
      </c>
      <c r="H268" s="9">
        <v>39603</v>
      </c>
      <c r="I268" s="9">
        <v>40879</v>
      </c>
      <c r="J268" s="31">
        <v>49128</v>
      </c>
      <c r="K268" s="31">
        <f t="shared" si="11"/>
        <v>51093.120000000003</v>
      </c>
      <c r="L268" s="8">
        <v>2</v>
      </c>
      <c r="M268" s="28">
        <v>0.04</v>
      </c>
      <c r="N268" s="28" t="str">
        <f t="shared" si="10"/>
        <v>40000-60000$</v>
      </c>
      <c r="O268" s="28"/>
      <c r="P268" s="28"/>
      <c r="Q268" s="51"/>
      <c r="R268" s="28"/>
      <c r="S268" s="28"/>
      <c r="AU268" s="18"/>
    </row>
    <row r="269" spans="1:47" x14ac:dyDescent="0.25">
      <c r="A269" s="8">
        <v>268</v>
      </c>
      <c r="B269" s="7" t="s">
        <v>1563</v>
      </c>
      <c r="C269" s="7" t="s">
        <v>795</v>
      </c>
      <c r="D269" s="8" t="s">
        <v>799</v>
      </c>
      <c r="E269" s="7" t="s">
        <v>213</v>
      </c>
      <c r="F269" s="7" t="s">
        <v>1196</v>
      </c>
      <c r="G269" s="9">
        <v>27492</v>
      </c>
      <c r="H269" s="9">
        <v>38874</v>
      </c>
      <c r="I269" s="9"/>
      <c r="J269" s="31">
        <v>71196</v>
      </c>
      <c r="K269" s="31">
        <f t="shared" si="11"/>
        <v>79739.520000000004</v>
      </c>
      <c r="L269" s="8">
        <v>4</v>
      </c>
      <c r="M269" s="28">
        <v>0.12</v>
      </c>
      <c r="N269" s="28" t="str">
        <f t="shared" si="10"/>
        <v>60000-80000$</v>
      </c>
      <c r="O269" s="28"/>
      <c r="P269" s="28"/>
      <c r="Q269" s="51"/>
      <c r="R269" s="28"/>
      <c r="S269" s="28"/>
      <c r="AU269" s="18"/>
    </row>
    <row r="270" spans="1:47" x14ac:dyDescent="0.25">
      <c r="A270" s="8">
        <v>269</v>
      </c>
      <c r="B270" s="7" t="s">
        <v>1564</v>
      </c>
      <c r="C270" s="7" t="s">
        <v>794</v>
      </c>
      <c r="D270" s="8" t="s">
        <v>799</v>
      </c>
      <c r="E270" s="7" t="s">
        <v>213</v>
      </c>
      <c r="F270" s="7" t="s">
        <v>1196</v>
      </c>
      <c r="G270" s="9">
        <v>29169</v>
      </c>
      <c r="H270" s="9">
        <v>39972</v>
      </c>
      <c r="I270" s="9"/>
      <c r="J270" s="31">
        <v>93804</v>
      </c>
      <c r="K270" s="31">
        <f t="shared" si="11"/>
        <v>107874.59999999999</v>
      </c>
      <c r="L270" s="8">
        <v>5</v>
      </c>
      <c r="M270" s="28">
        <v>0.15</v>
      </c>
      <c r="N270" s="28" t="str">
        <f t="shared" si="10"/>
        <v>80000-100000$</v>
      </c>
      <c r="O270" s="28"/>
      <c r="P270" s="28"/>
      <c r="Q270" s="51"/>
      <c r="R270" s="28"/>
      <c r="S270" s="28"/>
      <c r="AU270" s="18"/>
    </row>
    <row r="271" spans="1:47" x14ac:dyDescent="0.25">
      <c r="A271" s="8">
        <v>270</v>
      </c>
      <c r="B271" s="7" t="s">
        <v>1565</v>
      </c>
      <c r="C271" s="7" t="s">
        <v>793</v>
      </c>
      <c r="D271" s="8" t="s">
        <v>799</v>
      </c>
      <c r="E271" s="7" t="s">
        <v>213</v>
      </c>
      <c r="F271" s="7" t="s">
        <v>1197</v>
      </c>
      <c r="G271" s="9">
        <v>32180</v>
      </c>
      <c r="H271" s="9">
        <v>39264</v>
      </c>
      <c r="I271" s="9"/>
      <c r="J271" s="31">
        <v>98376</v>
      </c>
      <c r="K271" s="31">
        <f t="shared" si="11"/>
        <v>102311.04000000001</v>
      </c>
      <c r="L271" s="8">
        <v>2</v>
      </c>
      <c r="M271" s="28">
        <v>0.04</v>
      </c>
      <c r="N271" s="28" t="str">
        <f t="shared" si="10"/>
        <v>80000-100000$</v>
      </c>
      <c r="O271" s="28"/>
      <c r="P271" s="28"/>
      <c r="Q271" s="51"/>
      <c r="R271" s="28"/>
      <c r="S271" s="28"/>
      <c r="AU271" s="18"/>
    </row>
    <row r="272" spans="1:47" x14ac:dyDescent="0.25">
      <c r="A272" s="8">
        <v>271</v>
      </c>
      <c r="B272" s="7" t="s">
        <v>1566</v>
      </c>
      <c r="C272" s="7" t="s">
        <v>796</v>
      </c>
      <c r="D272" s="8" t="s">
        <v>799</v>
      </c>
      <c r="E272" s="7" t="s">
        <v>213</v>
      </c>
      <c r="F272" s="7" t="s">
        <v>1197</v>
      </c>
      <c r="G272" s="9">
        <v>30638</v>
      </c>
      <c r="H272" s="9">
        <v>39276</v>
      </c>
      <c r="I272" s="9"/>
      <c r="J272" s="31">
        <v>22674</v>
      </c>
      <c r="K272" s="31">
        <f t="shared" si="11"/>
        <v>25394.880000000001</v>
      </c>
      <c r="L272" s="8">
        <v>4</v>
      </c>
      <c r="M272" s="28">
        <v>0.12</v>
      </c>
      <c r="N272" s="28" t="str">
        <f t="shared" si="10"/>
        <v>20000-40000$</v>
      </c>
      <c r="O272" s="28"/>
      <c r="P272" s="28"/>
      <c r="Q272" s="51"/>
      <c r="R272" s="28"/>
      <c r="S272" s="28"/>
      <c r="AU272" s="18"/>
    </row>
    <row r="273" spans="1:47" x14ac:dyDescent="0.25">
      <c r="A273" s="8">
        <v>272</v>
      </c>
      <c r="B273" s="7" t="s">
        <v>1567</v>
      </c>
      <c r="C273" s="7" t="s">
        <v>1230</v>
      </c>
      <c r="D273" s="8" t="s">
        <v>799</v>
      </c>
      <c r="E273" s="7" t="s">
        <v>213</v>
      </c>
      <c r="F273" s="7" t="s">
        <v>1197</v>
      </c>
      <c r="G273" s="9">
        <v>30656</v>
      </c>
      <c r="H273" s="9">
        <v>39278</v>
      </c>
      <c r="I273" s="9"/>
      <c r="J273" s="31">
        <v>36499.199999999997</v>
      </c>
      <c r="K273" s="31">
        <f t="shared" si="11"/>
        <v>36499.199999999997</v>
      </c>
      <c r="L273" s="8">
        <v>1</v>
      </c>
      <c r="M273" s="28">
        <v>0</v>
      </c>
      <c r="N273" s="28" t="str">
        <f t="shared" si="10"/>
        <v>20000-40000$</v>
      </c>
      <c r="O273" s="28"/>
      <c r="P273" s="28"/>
      <c r="Q273" s="51"/>
      <c r="R273" s="28"/>
      <c r="S273" s="28"/>
      <c r="AU273" s="18"/>
    </row>
    <row r="274" spans="1:47" x14ac:dyDescent="0.25">
      <c r="A274" s="8">
        <v>273</v>
      </c>
      <c r="B274" s="7" t="s">
        <v>1568</v>
      </c>
      <c r="C274" s="7" t="s">
        <v>796</v>
      </c>
      <c r="D274" s="8" t="s">
        <v>799</v>
      </c>
      <c r="E274" s="7" t="s">
        <v>213</v>
      </c>
      <c r="F274" s="7" t="s">
        <v>1196</v>
      </c>
      <c r="G274" s="9">
        <v>27226</v>
      </c>
      <c r="H274" s="9">
        <v>39655</v>
      </c>
      <c r="I274" s="9"/>
      <c r="J274" s="31">
        <v>41376</v>
      </c>
      <c r="K274" s="31">
        <f t="shared" si="11"/>
        <v>44686.080000000002</v>
      </c>
      <c r="L274" s="8">
        <v>3</v>
      </c>
      <c r="M274" s="28">
        <v>0.08</v>
      </c>
      <c r="N274" s="28" t="str">
        <f t="shared" si="10"/>
        <v>40000-60000$</v>
      </c>
      <c r="O274" s="28"/>
      <c r="P274" s="28"/>
      <c r="Q274" s="51"/>
      <c r="R274" s="28"/>
      <c r="S274" s="28"/>
      <c r="AU274" s="18"/>
    </row>
    <row r="275" spans="1:47" x14ac:dyDescent="0.25">
      <c r="A275" s="8">
        <v>274</v>
      </c>
      <c r="B275" s="7" t="s">
        <v>1569</v>
      </c>
      <c r="C275" s="7" t="s">
        <v>791</v>
      </c>
      <c r="D275" s="8" t="s">
        <v>799</v>
      </c>
      <c r="E275" s="7" t="s">
        <v>213</v>
      </c>
      <c r="F275" s="7" t="s">
        <v>1196</v>
      </c>
      <c r="G275" s="9">
        <v>26019</v>
      </c>
      <c r="H275" s="9">
        <v>39264</v>
      </c>
      <c r="I275" s="9"/>
      <c r="J275" s="31">
        <v>75684</v>
      </c>
      <c r="K275" s="31">
        <f t="shared" si="11"/>
        <v>75684</v>
      </c>
      <c r="L275" s="8">
        <v>1</v>
      </c>
      <c r="M275" s="28">
        <v>0</v>
      </c>
      <c r="N275" s="28" t="str">
        <f t="shared" si="10"/>
        <v>60000-80000$</v>
      </c>
      <c r="O275" s="28"/>
      <c r="P275" s="28"/>
      <c r="Q275" s="51"/>
      <c r="R275" s="28"/>
      <c r="S275" s="28"/>
      <c r="AU275" s="18"/>
    </row>
    <row r="276" spans="1:47" x14ac:dyDescent="0.25">
      <c r="A276" s="8">
        <v>275</v>
      </c>
      <c r="B276" s="7" t="s">
        <v>1570</v>
      </c>
      <c r="C276" s="7" t="s">
        <v>1231</v>
      </c>
      <c r="D276" s="8" t="s">
        <v>799</v>
      </c>
      <c r="E276" s="7" t="s">
        <v>213</v>
      </c>
      <c r="F276" s="7" t="s">
        <v>1196</v>
      </c>
      <c r="G276" s="9">
        <v>27333</v>
      </c>
      <c r="H276" s="9">
        <v>35982</v>
      </c>
      <c r="I276" s="9"/>
      <c r="J276" s="31">
        <v>10684.8</v>
      </c>
      <c r="K276" s="31">
        <f t="shared" si="11"/>
        <v>11539.584000000001</v>
      </c>
      <c r="L276" s="8">
        <v>3</v>
      </c>
      <c r="M276" s="28">
        <v>0.08</v>
      </c>
      <c r="N276" s="28" t="str">
        <f t="shared" si="10"/>
        <v>0-20000$</v>
      </c>
      <c r="O276" s="28"/>
      <c r="P276" s="28"/>
      <c r="Q276" s="51"/>
      <c r="R276" s="28"/>
      <c r="S276" s="28"/>
      <c r="AU276" s="18"/>
    </row>
    <row r="277" spans="1:47" x14ac:dyDescent="0.25">
      <c r="A277" s="8">
        <v>276</v>
      </c>
      <c r="B277" s="7" t="s">
        <v>1571</v>
      </c>
      <c r="C277" s="7" t="s">
        <v>793</v>
      </c>
      <c r="D277" s="8" t="s">
        <v>799</v>
      </c>
      <c r="E277" s="7" t="s">
        <v>213</v>
      </c>
      <c r="F277" s="7" t="s">
        <v>1196</v>
      </c>
      <c r="G277" s="9">
        <v>28588</v>
      </c>
      <c r="H277" s="9">
        <v>35992</v>
      </c>
      <c r="I277" s="9"/>
      <c r="J277" s="31">
        <v>81912</v>
      </c>
      <c r="K277" s="31">
        <f t="shared" si="11"/>
        <v>94198.799999999988</v>
      </c>
      <c r="L277" s="8">
        <v>5</v>
      </c>
      <c r="M277" s="28">
        <v>0.15</v>
      </c>
      <c r="N277" s="28" t="str">
        <f t="shared" si="10"/>
        <v>80000-100000$</v>
      </c>
      <c r="O277" s="28"/>
      <c r="P277" s="28"/>
      <c r="Q277" s="51"/>
      <c r="R277" s="28"/>
      <c r="S277" s="28"/>
      <c r="AU277" s="18"/>
    </row>
    <row r="278" spans="1:47" x14ac:dyDescent="0.25">
      <c r="A278" s="8">
        <v>277</v>
      </c>
      <c r="B278" s="7" t="s">
        <v>1572</v>
      </c>
      <c r="C278" s="7" t="s">
        <v>794</v>
      </c>
      <c r="D278" s="8" t="s">
        <v>799</v>
      </c>
      <c r="E278" s="7" t="s">
        <v>213</v>
      </c>
      <c r="F278" s="7" t="s">
        <v>1197</v>
      </c>
      <c r="G278" s="9">
        <v>28187</v>
      </c>
      <c r="H278" s="9">
        <v>35996</v>
      </c>
      <c r="I278" s="9"/>
      <c r="J278" s="31">
        <v>48408</v>
      </c>
      <c r="K278" s="31">
        <f t="shared" si="11"/>
        <v>50344.32</v>
      </c>
      <c r="L278" s="8">
        <v>2</v>
      </c>
      <c r="M278" s="28">
        <v>0.04</v>
      </c>
      <c r="N278" s="28" t="str">
        <f t="shared" si="10"/>
        <v>40000-60000$</v>
      </c>
      <c r="O278" s="28"/>
      <c r="P278" s="28"/>
      <c r="Q278" s="51"/>
      <c r="R278" s="28"/>
      <c r="S278" s="28"/>
      <c r="AU278" s="18"/>
    </row>
    <row r="279" spans="1:47" x14ac:dyDescent="0.25">
      <c r="A279" s="8">
        <v>278</v>
      </c>
      <c r="B279" s="7" t="s">
        <v>1573</v>
      </c>
      <c r="C279" s="7" t="s">
        <v>793</v>
      </c>
      <c r="D279" s="8" t="s">
        <v>799</v>
      </c>
      <c r="E279" s="7" t="s">
        <v>213</v>
      </c>
      <c r="F279" s="7" t="s">
        <v>1196</v>
      </c>
      <c r="G279" s="9">
        <v>29396</v>
      </c>
      <c r="H279" s="9">
        <v>35997</v>
      </c>
      <c r="I279" s="9"/>
      <c r="J279" s="31">
        <v>87024</v>
      </c>
      <c r="K279" s="31">
        <f t="shared" si="11"/>
        <v>93985.920000000013</v>
      </c>
      <c r="L279" s="8">
        <v>3</v>
      </c>
      <c r="M279" s="28">
        <v>0.08</v>
      </c>
      <c r="N279" s="28" t="str">
        <f t="shared" si="10"/>
        <v>80000-100000$</v>
      </c>
      <c r="O279" s="28"/>
      <c r="P279" s="28"/>
      <c r="Q279" s="51"/>
      <c r="R279" s="28"/>
      <c r="S279" s="28"/>
      <c r="AU279" s="18"/>
    </row>
    <row r="280" spans="1:47" x14ac:dyDescent="0.25">
      <c r="A280" s="8">
        <v>279</v>
      </c>
      <c r="B280" s="7" t="s">
        <v>1574</v>
      </c>
      <c r="C280" s="7" t="s">
        <v>1231</v>
      </c>
      <c r="D280" s="8" t="s">
        <v>799</v>
      </c>
      <c r="E280" s="7" t="s">
        <v>213</v>
      </c>
      <c r="F280" s="7" t="s">
        <v>1197</v>
      </c>
      <c r="G280" s="9">
        <v>28640</v>
      </c>
      <c r="H280" s="9">
        <v>36350</v>
      </c>
      <c r="I280" s="9"/>
      <c r="J280" s="31">
        <v>32856</v>
      </c>
      <c r="K280" s="31">
        <f t="shared" si="11"/>
        <v>35484.480000000003</v>
      </c>
      <c r="L280" s="8">
        <v>3</v>
      </c>
      <c r="M280" s="28">
        <v>0.08</v>
      </c>
      <c r="N280" s="28" t="str">
        <f t="shared" si="10"/>
        <v>20000-40000$</v>
      </c>
      <c r="O280" s="28"/>
      <c r="P280" s="28"/>
      <c r="Q280" s="51"/>
      <c r="R280" s="28"/>
      <c r="S280" s="28"/>
      <c r="AU280" s="18"/>
    </row>
    <row r="281" spans="1:47" x14ac:dyDescent="0.25">
      <c r="A281" s="8">
        <v>280</v>
      </c>
      <c r="B281" s="7" t="s">
        <v>1575</v>
      </c>
      <c r="C281" s="7" t="s">
        <v>796</v>
      </c>
      <c r="D281" s="8" t="s">
        <v>799</v>
      </c>
      <c r="E281" s="7" t="s">
        <v>213</v>
      </c>
      <c r="F281" s="7" t="s">
        <v>1197</v>
      </c>
      <c r="G281" s="9">
        <v>28432</v>
      </c>
      <c r="H281" s="9">
        <v>36360</v>
      </c>
      <c r="I281" s="9">
        <v>37909</v>
      </c>
      <c r="J281" s="31">
        <v>13278</v>
      </c>
      <c r="K281" s="31">
        <f t="shared" si="11"/>
        <v>13278</v>
      </c>
      <c r="L281" s="8">
        <v>1</v>
      </c>
      <c r="M281" s="28">
        <v>0</v>
      </c>
      <c r="N281" s="28" t="str">
        <f t="shared" si="10"/>
        <v>0-20000$</v>
      </c>
      <c r="O281" s="28"/>
      <c r="P281" s="28"/>
      <c r="Q281" s="51"/>
      <c r="R281" s="28"/>
      <c r="S281" s="28"/>
      <c r="AU281" s="18"/>
    </row>
    <row r="282" spans="1:47" x14ac:dyDescent="0.25">
      <c r="A282" s="8">
        <v>281</v>
      </c>
      <c r="B282" s="7" t="s">
        <v>1576</v>
      </c>
      <c r="C282" s="7" t="s">
        <v>794</v>
      </c>
      <c r="D282" s="8" t="s">
        <v>799</v>
      </c>
      <c r="E282" s="7" t="s">
        <v>213</v>
      </c>
      <c r="F282" s="7" t="s">
        <v>1196</v>
      </c>
      <c r="G282" s="9">
        <v>24666</v>
      </c>
      <c r="H282" s="9">
        <v>36718</v>
      </c>
      <c r="I282" s="9"/>
      <c r="J282" s="31">
        <v>107424</v>
      </c>
      <c r="K282" s="31">
        <f t="shared" si="11"/>
        <v>123537.59999999999</v>
      </c>
      <c r="L282" s="8">
        <v>5</v>
      </c>
      <c r="M282" s="28">
        <v>0.15</v>
      </c>
      <c r="N282" s="28" t="str">
        <f t="shared" si="10"/>
        <v>100000$ &amp; Above</v>
      </c>
      <c r="O282" s="28"/>
      <c r="P282" s="28"/>
      <c r="Q282" s="51"/>
      <c r="R282" s="28"/>
      <c r="S282" s="28"/>
      <c r="AU282" s="18"/>
    </row>
    <row r="283" spans="1:47" x14ac:dyDescent="0.25">
      <c r="A283" s="8">
        <v>282</v>
      </c>
      <c r="B283" s="7" t="s">
        <v>1577</v>
      </c>
      <c r="C283" s="7" t="s">
        <v>1229</v>
      </c>
      <c r="D283" s="8" t="s">
        <v>799</v>
      </c>
      <c r="E283" s="7" t="s">
        <v>213</v>
      </c>
      <c r="F283" s="7" t="s">
        <v>1197</v>
      </c>
      <c r="G283" s="9">
        <v>23088</v>
      </c>
      <c r="H283" s="9">
        <v>36729</v>
      </c>
      <c r="I283" s="9"/>
      <c r="J283" s="31">
        <v>54504</v>
      </c>
      <c r="K283" s="31">
        <f t="shared" si="11"/>
        <v>54504</v>
      </c>
      <c r="L283" s="8">
        <v>1</v>
      </c>
      <c r="M283" s="28">
        <v>0</v>
      </c>
      <c r="N283" s="28" t="str">
        <f t="shared" si="10"/>
        <v>40000-60000$</v>
      </c>
      <c r="O283" s="28"/>
      <c r="P283" s="28"/>
      <c r="Q283" s="51"/>
      <c r="R283" s="28"/>
      <c r="S283" s="28"/>
      <c r="AU283" s="18"/>
    </row>
    <row r="284" spans="1:47" x14ac:dyDescent="0.25">
      <c r="A284" s="8">
        <v>283</v>
      </c>
      <c r="B284" s="7" t="s">
        <v>1578</v>
      </c>
      <c r="C284" s="7" t="s">
        <v>1230</v>
      </c>
      <c r="D284" s="8" t="s">
        <v>799</v>
      </c>
      <c r="E284" s="7" t="s">
        <v>213</v>
      </c>
      <c r="F284" s="7" t="s">
        <v>1196</v>
      </c>
      <c r="G284" s="9">
        <v>23236</v>
      </c>
      <c r="H284" s="9">
        <v>37820</v>
      </c>
      <c r="I284" s="9"/>
      <c r="J284" s="31">
        <v>90504</v>
      </c>
      <c r="K284" s="31">
        <f t="shared" si="11"/>
        <v>90504</v>
      </c>
      <c r="L284" s="8">
        <v>1</v>
      </c>
      <c r="M284" s="28">
        <v>0</v>
      </c>
      <c r="N284" s="28" t="str">
        <f t="shared" si="10"/>
        <v>80000-100000$</v>
      </c>
      <c r="O284" s="28"/>
      <c r="P284" s="28"/>
      <c r="Q284" s="51"/>
      <c r="R284" s="28"/>
      <c r="S284" s="28"/>
      <c r="AU284" s="18"/>
    </row>
    <row r="285" spans="1:47" x14ac:dyDescent="0.25">
      <c r="A285" s="8">
        <v>284</v>
      </c>
      <c r="B285" s="7" t="s">
        <v>1579</v>
      </c>
      <c r="C285" s="7" t="s">
        <v>793</v>
      </c>
      <c r="D285" s="8" t="s">
        <v>799</v>
      </c>
      <c r="E285" s="7" t="s">
        <v>213</v>
      </c>
      <c r="F285" s="7" t="s">
        <v>1196</v>
      </c>
      <c r="G285" s="9">
        <v>31357</v>
      </c>
      <c r="H285" s="9">
        <v>39633</v>
      </c>
      <c r="I285" s="9"/>
      <c r="J285" s="31">
        <v>47616</v>
      </c>
      <c r="K285" s="31">
        <f t="shared" si="11"/>
        <v>47616</v>
      </c>
      <c r="L285" s="8">
        <v>1</v>
      </c>
      <c r="M285" s="28">
        <v>0</v>
      </c>
      <c r="N285" s="28" t="str">
        <f t="shared" si="10"/>
        <v>40000-60000$</v>
      </c>
      <c r="O285" s="28"/>
      <c r="P285" s="28"/>
      <c r="Q285" s="51"/>
      <c r="R285" s="28"/>
      <c r="S285" s="28"/>
      <c r="AU285" s="18"/>
    </row>
    <row r="286" spans="1:47" x14ac:dyDescent="0.25">
      <c r="A286" s="8">
        <v>285</v>
      </c>
      <c r="B286" s="7" t="s">
        <v>1580</v>
      </c>
      <c r="C286" s="7" t="s">
        <v>1229</v>
      </c>
      <c r="D286" s="8" t="s">
        <v>799</v>
      </c>
      <c r="E286" s="7" t="s">
        <v>213</v>
      </c>
      <c r="F286" s="7" t="s">
        <v>1196</v>
      </c>
      <c r="G286" s="9">
        <v>30743</v>
      </c>
      <c r="H286" s="9">
        <v>38912</v>
      </c>
      <c r="I286" s="9"/>
      <c r="J286" s="31">
        <v>96396</v>
      </c>
      <c r="K286" s="31">
        <f t="shared" si="11"/>
        <v>107963.52</v>
      </c>
      <c r="L286" s="8">
        <v>4</v>
      </c>
      <c r="M286" s="28">
        <v>0.12</v>
      </c>
      <c r="N286" s="28" t="str">
        <f t="shared" si="10"/>
        <v>80000-100000$</v>
      </c>
      <c r="O286" s="28"/>
      <c r="P286" s="28"/>
      <c r="Q286" s="51"/>
      <c r="R286" s="28"/>
      <c r="S286" s="28"/>
      <c r="AU286" s="18"/>
    </row>
    <row r="287" spans="1:47" x14ac:dyDescent="0.25">
      <c r="A287" s="8">
        <v>286</v>
      </c>
      <c r="B287" s="7" t="s">
        <v>1581</v>
      </c>
      <c r="C287" s="7" t="s">
        <v>1231</v>
      </c>
      <c r="D287" s="8" t="s">
        <v>799</v>
      </c>
      <c r="E287" s="7" t="s">
        <v>213</v>
      </c>
      <c r="F287" s="7" t="s">
        <v>1197</v>
      </c>
      <c r="G287" s="9">
        <v>28052</v>
      </c>
      <c r="H287" s="9">
        <v>41124</v>
      </c>
      <c r="I287" s="9"/>
      <c r="J287" s="31">
        <v>59436</v>
      </c>
      <c r="K287" s="31">
        <f t="shared" si="11"/>
        <v>61813.440000000002</v>
      </c>
      <c r="L287" s="8">
        <v>2</v>
      </c>
      <c r="M287" s="28">
        <v>0.04</v>
      </c>
      <c r="N287" s="28" t="str">
        <f t="shared" si="10"/>
        <v>40000-60000$</v>
      </c>
      <c r="O287" s="28"/>
      <c r="P287" s="28"/>
      <c r="Q287" s="51"/>
      <c r="R287" s="28"/>
      <c r="S287" s="28"/>
      <c r="AU287" s="18"/>
    </row>
    <row r="288" spans="1:47" x14ac:dyDescent="0.25">
      <c r="A288" s="8">
        <v>287</v>
      </c>
      <c r="B288" s="7" t="s">
        <v>1582</v>
      </c>
      <c r="C288" s="7" t="s">
        <v>1229</v>
      </c>
      <c r="D288" s="8" t="s">
        <v>799</v>
      </c>
      <c r="E288" s="7" t="s">
        <v>213</v>
      </c>
      <c r="F288" s="7" t="s">
        <v>1197</v>
      </c>
      <c r="G288" s="9">
        <v>28167</v>
      </c>
      <c r="H288" s="9">
        <v>36009</v>
      </c>
      <c r="I288" s="9"/>
      <c r="J288" s="31">
        <v>90144</v>
      </c>
      <c r="K288" s="31">
        <f t="shared" si="11"/>
        <v>103665.59999999999</v>
      </c>
      <c r="L288" s="8">
        <v>5</v>
      </c>
      <c r="M288" s="28">
        <v>0.15</v>
      </c>
      <c r="N288" s="28" t="str">
        <f t="shared" si="10"/>
        <v>80000-100000$</v>
      </c>
      <c r="O288" s="28"/>
      <c r="P288" s="28"/>
      <c r="Q288" s="51"/>
      <c r="R288" s="28"/>
      <c r="S288" s="28"/>
      <c r="AU288" s="18"/>
    </row>
    <row r="289" spans="1:47" x14ac:dyDescent="0.25">
      <c r="A289" s="8">
        <v>288</v>
      </c>
      <c r="B289" s="7" t="s">
        <v>1583</v>
      </c>
      <c r="C289" s="7" t="s">
        <v>795</v>
      </c>
      <c r="D289" s="8" t="s">
        <v>799</v>
      </c>
      <c r="E289" s="7" t="s">
        <v>213</v>
      </c>
      <c r="F289" s="7" t="s">
        <v>1196</v>
      </c>
      <c r="G289" s="9">
        <v>26683</v>
      </c>
      <c r="H289" s="9">
        <v>36011</v>
      </c>
      <c r="I289" s="9"/>
      <c r="J289" s="31">
        <v>54060</v>
      </c>
      <c r="K289" s="31">
        <f t="shared" si="11"/>
        <v>54060</v>
      </c>
      <c r="L289" s="8">
        <v>1</v>
      </c>
      <c r="M289" s="28">
        <v>0</v>
      </c>
      <c r="N289" s="28" t="str">
        <f t="shared" si="10"/>
        <v>40000-60000$</v>
      </c>
      <c r="O289" s="28"/>
      <c r="P289" s="28"/>
      <c r="Q289" s="51"/>
      <c r="R289" s="28"/>
      <c r="S289" s="28"/>
      <c r="AU289" s="18"/>
    </row>
    <row r="290" spans="1:47" x14ac:dyDescent="0.25">
      <c r="A290" s="8">
        <v>289</v>
      </c>
      <c r="B290" s="7" t="s">
        <v>1584</v>
      </c>
      <c r="C290" s="7" t="s">
        <v>796</v>
      </c>
      <c r="D290" s="8" t="s">
        <v>799</v>
      </c>
      <c r="E290" s="7" t="s">
        <v>213</v>
      </c>
      <c r="F290" s="7" t="s">
        <v>1197</v>
      </c>
      <c r="G290" s="9">
        <v>29242</v>
      </c>
      <c r="H290" s="9">
        <v>39312</v>
      </c>
      <c r="I290" s="9"/>
      <c r="J290" s="31">
        <v>85236</v>
      </c>
      <c r="K290" s="31">
        <f t="shared" si="11"/>
        <v>92054.88</v>
      </c>
      <c r="L290" s="8">
        <v>3</v>
      </c>
      <c r="M290" s="28">
        <v>0.08</v>
      </c>
      <c r="N290" s="28" t="str">
        <f t="shared" si="10"/>
        <v>80000-100000$</v>
      </c>
      <c r="O290" s="28"/>
      <c r="P290" s="28"/>
      <c r="Q290" s="51"/>
      <c r="R290" s="28"/>
      <c r="S290" s="28"/>
      <c r="AU290" s="18"/>
    </row>
    <row r="291" spans="1:47" x14ac:dyDescent="0.25">
      <c r="A291" s="8">
        <v>290</v>
      </c>
      <c r="B291" s="7" t="s">
        <v>1585</v>
      </c>
      <c r="C291" s="7" t="s">
        <v>792</v>
      </c>
      <c r="D291" s="8" t="s">
        <v>799</v>
      </c>
      <c r="E291" s="7" t="s">
        <v>213</v>
      </c>
      <c r="F291" s="7" t="s">
        <v>1196</v>
      </c>
      <c r="G291" s="9">
        <v>29941</v>
      </c>
      <c r="H291" s="9">
        <v>39697</v>
      </c>
      <c r="I291" s="9"/>
      <c r="J291" s="31">
        <v>18312</v>
      </c>
      <c r="K291" s="31">
        <f t="shared" si="11"/>
        <v>19044.48</v>
      </c>
      <c r="L291" s="8">
        <v>2</v>
      </c>
      <c r="M291" s="28">
        <v>0.04</v>
      </c>
      <c r="N291" s="28" t="str">
        <f t="shared" si="10"/>
        <v>0-20000$</v>
      </c>
      <c r="O291" s="28"/>
      <c r="P291" s="28"/>
      <c r="Q291" s="51"/>
      <c r="R291" s="28"/>
      <c r="S291" s="28"/>
      <c r="AU291" s="18"/>
    </row>
    <row r="292" spans="1:47" x14ac:dyDescent="0.25">
      <c r="A292" s="8">
        <v>291</v>
      </c>
      <c r="B292" s="7" t="s">
        <v>1586</v>
      </c>
      <c r="C292" s="7" t="s">
        <v>791</v>
      </c>
      <c r="D292" s="8" t="s">
        <v>799</v>
      </c>
      <c r="E292" s="7" t="s">
        <v>213</v>
      </c>
      <c r="F292" s="7" t="s">
        <v>1196</v>
      </c>
      <c r="G292" s="9">
        <v>32706</v>
      </c>
      <c r="H292" s="9">
        <v>39354</v>
      </c>
      <c r="I292" s="9"/>
      <c r="J292" s="31">
        <v>80460</v>
      </c>
      <c r="K292" s="31">
        <f t="shared" si="11"/>
        <v>90115.200000000012</v>
      </c>
      <c r="L292" s="8">
        <v>4</v>
      </c>
      <c r="M292" s="28">
        <v>0.12</v>
      </c>
      <c r="N292" s="28" t="str">
        <f t="shared" si="10"/>
        <v>80000-100000$</v>
      </c>
      <c r="O292" s="28"/>
      <c r="P292" s="28"/>
      <c r="Q292" s="51"/>
      <c r="R292" s="28"/>
      <c r="S292" s="28"/>
      <c r="AU292" s="18"/>
    </row>
    <row r="293" spans="1:47" x14ac:dyDescent="0.25">
      <c r="A293" s="8">
        <v>292</v>
      </c>
      <c r="B293" s="7" t="s">
        <v>1587</v>
      </c>
      <c r="C293" s="7" t="s">
        <v>1230</v>
      </c>
      <c r="D293" s="8" t="s">
        <v>799</v>
      </c>
      <c r="E293" s="7" t="s">
        <v>213</v>
      </c>
      <c r="F293" s="7" t="s">
        <v>1196</v>
      </c>
      <c r="G293" s="9">
        <v>26737</v>
      </c>
      <c r="H293" s="9">
        <v>40424</v>
      </c>
      <c r="I293" s="9"/>
      <c r="J293" s="31">
        <v>47424</v>
      </c>
      <c r="K293" s="31">
        <f t="shared" si="11"/>
        <v>54537.599999999999</v>
      </c>
      <c r="L293" s="8">
        <v>5</v>
      </c>
      <c r="M293" s="28">
        <v>0.15</v>
      </c>
      <c r="N293" s="28" t="str">
        <f t="shared" si="10"/>
        <v>40000-60000$</v>
      </c>
      <c r="O293" s="28"/>
      <c r="P293" s="28"/>
      <c r="Q293" s="51"/>
      <c r="R293" s="28"/>
      <c r="S293" s="28"/>
      <c r="AU293" s="18"/>
    </row>
    <row r="294" spans="1:47" x14ac:dyDescent="0.25">
      <c r="A294" s="8">
        <v>293</v>
      </c>
      <c r="B294" s="7" t="s">
        <v>1588</v>
      </c>
      <c r="C294" s="7" t="s">
        <v>791</v>
      </c>
      <c r="D294" s="8" t="s">
        <v>799</v>
      </c>
      <c r="E294" s="7" t="s">
        <v>213</v>
      </c>
      <c r="F294" s="7" t="s">
        <v>1197</v>
      </c>
      <c r="G294" s="9">
        <v>27819</v>
      </c>
      <c r="H294" s="9">
        <v>38982</v>
      </c>
      <c r="I294" s="9"/>
      <c r="J294" s="31">
        <v>72120</v>
      </c>
      <c r="K294" s="31">
        <f t="shared" si="11"/>
        <v>72120</v>
      </c>
      <c r="L294" s="8">
        <v>1</v>
      </c>
      <c r="M294" s="28">
        <v>0</v>
      </c>
      <c r="N294" s="28" t="str">
        <f t="shared" si="10"/>
        <v>60000-80000$</v>
      </c>
      <c r="O294" s="28"/>
      <c r="P294" s="28"/>
      <c r="Q294" s="51"/>
      <c r="R294" s="28"/>
      <c r="S294" s="28"/>
      <c r="AU294" s="18"/>
    </row>
    <row r="295" spans="1:47" x14ac:dyDescent="0.25">
      <c r="A295" s="8">
        <v>294</v>
      </c>
      <c r="B295" s="7" t="s">
        <v>1589</v>
      </c>
      <c r="C295" s="7" t="s">
        <v>794</v>
      </c>
      <c r="D295" s="8" t="s">
        <v>799</v>
      </c>
      <c r="E295" s="7" t="s">
        <v>213</v>
      </c>
      <c r="F295" s="7" t="s">
        <v>1196</v>
      </c>
      <c r="G295" s="9">
        <v>28106</v>
      </c>
      <c r="H295" s="9">
        <v>38990</v>
      </c>
      <c r="I295" s="9"/>
      <c r="J295" s="31">
        <v>79716</v>
      </c>
      <c r="K295" s="31">
        <f t="shared" si="11"/>
        <v>82904.639999999999</v>
      </c>
      <c r="L295" s="8">
        <v>2</v>
      </c>
      <c r="M295" s="28">
        <v>0.04</v>
      </c>
      <c r="N295" s="28" t="str">
        <f t="shared" si="10"/>
        <v>60000-80000$</v>
      </c>
      <c r="O295" s="28"/>
      <c r="P295" s="28"/>
      <c r="Q295" s="51"/>
      <c r="R295" s="28"/>
      <c r="S295" s="28"/>
      <c r="AU295" s="18"/>
    </row>
    <row r="296" spans="1:47" x14ac:dyDescent="0.25">
      <c r="A296" s="8">
        <v>295</v>
      </c>
      <c r="B296" s="7" t="s">
        <v>1590</v>
      </c>
      <c r="C296" s="7" t="s">
        <v>1231</v>
      </c>
      <c r="D296" s="8" t="s">
        <v>799</v>
      </c>
      <c r="E296" s="7" t="s">
        <v>213</v>
      </c>
      <c r="F296" s="7" t="s">
        <v>1196</v>
      </c>
      <c r="G296" s="9">
        <v>28395</v>
      </c>
      <c r="H296" s="9">
        <v>36067</v>
      </c>
      <c r="I296" s="9"/>
      <c r="J296" s="31">
        <v>45134.400000000001</v>
      </c>
      <c r="K296" s="31">
        <f t="shared" si="11"/>
        <v>50550.528000000006</v>
      </c>
      <c r="L296" s="8">
        <v>4</v>
      </c>
      <c r="M296" s="28">
        <v>0.12</v>
      </c>
      <c r="N296" s="28" t="str">
        <f t="shared" si="10"/>
        <v>40000-60000$</v>
      </c>
      <c r="O296" s="28"/>
      <c r="P296" s="28"/>
      <c r="Q296" s="51"/>
      <c r="R296" s="28"/>
      <c r="S296" s="28"/>
      <c r="AU296" s="18"/>
    </row>
    <row r="297" spans="1:47" x14ac:dyDescent="0.25">
      <c r="A297" s="8">
        <v>296</v>
      </c>
      <c r="B297" s="7" t="s">
        <v>1591</v>
      </c>
      <c r="C297" s="7" t="s">
        <v>1229</v>
      </c>
      <c r="D297" s="8" t="s">
        <v>799</v>
      </c>
      <c r="E297" s="7" t="s">
        <v>213</v>
      </c>
      <c r="F297" s="7" t="s">
        <v>1196</v>
      </c>
      <c r="G297" s="9">
        <v>27154</v>
      </c>
      <c r="H297" s="9">
        <v>36413</v>
      </c>
      <c r="I297" s="9"/>
      <c r="J297" s="31">
        <v>48072</v>
      </c>
      <c r="K297" s="31">
        <f t="shared" si="11"/>
        <v>51917.760000000002</v>
      </c>
      <c r="L297" s="8">
        <v>3</v>
      </c>
      <c r="M297" s="28">
        <v>0.08</v>
      </c>
      <c r="N297" s="28" t="str">
        <f t="shared" si="10"/>
        <v>40000-60000$</v>
      </c>
      <c r="O297" s="28"/>
      <c r="P297" s="28"/>
      <c r="Q297" s="51"/>
      <c r="R297" s="28"/>
      <c r="S297" s="28"/>
      <c r="AU297" s="18"/>
    </row>
    <row r="298" spans="1:47" x14ac:dyDescent="0.25">
      <c r="A298" s="8">
        <v>297</v>
      </c>
      <c r="B298" s="7" t="s">
        <v>1592</v>
      </c>
      <c r="C298" s="7" t="s">
        <v>1228</v>
      </c>
      <c r="D298" s="8" t="s">
        <v>799</v>
      </c>
      <c r="E298" s="7" t="s">
        <v>213</v>
      </c>
      <c r="F298" s="7" t="s">
        <v>1196</v>
      </c>
      <c r="G298" s="9">
        <v>26982</v>
      </c>
      <c r="H298" s="9">
        <v>36422</v>
      </c>
      <c r="I298" s="9">
        <v>38638</v>
      </c>
      <c r="J298" s="31">
        <v>20724</v>
      </c>
      <c r="K298" s="31">
        <f t="shared" si="11"/>
        <v>23832.6</v>
      </c>
      <c r="L298" s="8">
        <v>5</v>
      </c>
      <c r="M298" s="28">
        <v>0.15</v>
      </c>
      <c r="N298" s="28" t="str">
        <f t="shared" si="10"/>
        <v>20000-40000$</v>
      </c>
      <c r="O298" s="28"/>
      <c r="P298" s="28"/>
      <c r="Q298" s="51"/>
      <c r="R298" s="28"/>
      <c r="S298" s="28"/>
      <c r="AU298" s="18"/>
    </row>
    <row r="299" spans="1:47" x14ac:dyDescent="0.25">
      <c r="A299" s="8">
        <v>298</v>
      </c>
      <c r="B299" s="7" t="s">
        <v>1593</v>
      </c>
      <c r="C299" s="7" t="s">
        <v>1228</v>
      </c>
      <c r="D299" s="8" t="s">
        <v>799</v>
      </c>
      <c r="E299" s="7" t="s">
        <v>213</v>
      </c>
      <c r="F299" s="7" t="s">
        <v>1196</v>
      </c>
      <c r="G299" s="9">
        <v>26583</v>
      </c>
      <c r="H299" s="9">
        <v>36431</v>
      </c>
      <c r="I299" s="9">
        <v>39107</v>
      </c>
      <c r="J299" s="31">
        <v>42984</v>
      </c>
      <c r="K299" s="31">
        <f t="shared" si="11"/>
        <v>44703.360000000001</v>
      </c>
      <c r="L299" s="8">
        <v>2</v>
      </c>
      <c r="M299" s="28">
        <v>0.04</v>
      </c>
      <c r="N299" s="28" t="str">
        <f t="shared" si="10"/>
        <v>40000-60000$</v>
      </c>
      <c r="O299" s="28"/>
      <c r="P299" s="28"/>
      <c r="Q299" s="51"/>
      <c r="R299" s="28"/>
      <c r="S299" s="28"/>
      <c r="AU299" s="18"/>
    </row>
    <row r="300" spans="1:47" x14ac:dyDescent="0.25">
      <c r="A300" s="8">
        <v>299</v>
      </c>
      <c r="B300" s="7" t="s">
        <v>1594</v>
      </c>
      <c r="C300" s="7" t="s">
        <v>794</v>
      </c>
      <c r="D300" s="8" t="s">
        <v>799</v>
      </c>
      <c r="E300" s="7" t="s">
        <v>213</v>
      </c>
      <c r="F300" s="7" t="s">
        <v>1197</v>
      </c>
      <c r="G300" s="9">
        <v>30793</v>
      </c>
      <c r="H300" s="9">
        <v>37509</v>
      </c>
      <c r="I300" s="9"/>
      <c r="J300" s="31">
        <v>82896</v>
      </c>
      <c r="K300" s="31">
        <f t="shared" si="11"/>
        <v>89527.680000000008</v>
      </c>
      <c r="L300" s="8">
        <v>3</v>
      </c>
      <c r="M300" s="28">
        <v>0.08</v>
      </c>
      <c r="N300" s="28" t="str">
        <f t="shared" si="10"/>
        <v>80000-100000$</v>
      </c>
      <c r="O300" s="28"/>
      <c r="P300" s="28"/>
      <c r="Q300" s="51"/>
      <c r="R300" s="28"/>
      <c r="S300" s="28"/>
      <c r="AU300" s="18"/>
    </row>
    <row r="301" spans="1:47" x14ac:dyDescent="0.25">
      <c r="A301" s="8">
        <v>300</v>
      </c>
      <c r="B301" s="7" t="s">
        <v>1595</v>
      </c>
      <c r="C301" s="7" t="s">
        <v>796</v>
      </c>
      <c r="D301" s="8" t="s">
        <v>799</v>
      </c>
      <c r="E301" s="7" t="s">
        <v>213</v>
      </c>
      <c r="F301" s="7" t="s">
        <v>1196</v>
      </c>
      <c r="G301" s="9">
        <v>27602</v>
      </c>
      <c r="H301" s="9">
        <v>37866</v>
      </c>
      <c r="I301" s="9"/>
      <c r="J301" s="31">
        <v>65076</v>
      </c>
      <c r="K301" s="31">
        <f t="shared" si="11"/>
        <v>74837.399999999994</v>
      </c>
      <c r="L301" s="8">
        <v>5</v>
      </c>
      <c r="M301" s="28">
        <v>0.15</v>
      </c>
      <c r="N301" s="28" t="str">
        <f t="shared" si="10"/>
        <v>60000-80000$</v>
      </c>
      <c r="O301" s="28"/>
      <c r="P301" s="28"/>
      <c r="Q301" s="51"/>
      <c r="R301" s="28"/>
      <c r="S301" s="28"/>
      <c r="AU301" s="18"/>
    </row>
    <row r="302" spans="1:47" x14ac:dyDescent="0.25">
      <c r="A302" s="8">
        <v>301</v>
      </c>
      <c r="B302" s="7" t="s">
        <v>1596</v>
      </c>
      <c r="C302" s="7" t="s">
        <v>1230</v>
      </c>
      <c r="D302" s="8" t="s">
        <v>799</v>
      </c>
      <c r="E302" s="7" t="s">
        <v>213</v>
      </c>
      <c r="F302" s="7" t="s">
        <v>1197</v>
      </c>
      <c r="G302" s="9">
        <v>27944</v>
      </c>
      <c r="H302" s="9">
        <v>39348</v>
      </c>
      <c r="I302" s="9"/>
      <c r="J302" s="31">
        <v>55464</v>
      </c>
      <c r="K302" s="31">
        <f t="shared" si="11"/>
        <v>57682.560000000005</v>
      </c>
      <c r="L302" s="8">
        <v>2</v>
      </c>
      <c r="M302" s="28">
        <v>0.04</v>
      </c>
      <c r="N302" s="28" t="str">
        <f t="shared" si="10"/>
        <v>40000-60000$</v>
      </c>
      <c r="O302" s="28"/>
      <c r="P302" s="28"/>
      <c r="Q302" s="51"/>
      <c r="R302" s="28"/>
      <c r="S302" s="28"/>
      <c r="AU302" s="18"/>
    </row>
    <row r="303" spans="1:47" x14ac:dyDescent="0.25">
      <c r="A303" s="8">
        <v>302</v>
      </c>
      <c r="B303" s="7" t="s">
        <v>1597</v>
      </c>
      <c r="C303" s="7" t="s">
        <v>1231</v>
      </c>
      <c r="D303" s="8" t="s">
        <v>799</v>
      </c>
      <c r="E303" s="7" t="s">
        <v>213</v>
      </c>
      <c r="F303" s="7" t="s">
        <v>1196</v>
      </c>
      <c r="G303" s="9">
        <v>27218</v>
      </c>
      <c r="H303" s="9">
        <v>39696</v>
      </c>
      <c r="I303" s="9"/>
      <c r="J303" s="31">
        <v>83184</v>
      </c>
      <c r="K303" s="31">
        <f t="shared" si="11"/>
        <v>89838.720000000001</v>
      </c>
      <c r="L303" s="8">
        <v>3</v>
      </c>
      <c r="M303" s="28">
        <v>0.08</v>
      </c>
      <c r="N303" s="28" t="str">
        <f t="shared" si="10"/>
        <v>80000-100000$</v>
      </c>
      <c r="O303" s="28"/>
      <c r="P303" s="28"/>
      <c r="Q303" s="51"/>
      <c r="R303" s="28"/>
      <c r="S303" s="28"/>
      <c r="AU303" s="18"/>
    </row>
    <row r="304" spans="1:47" x14ac:dyDescent="0.25">
      <c r="A304" s="8">
        <v>303</v>
      </c>
      <c r="B304" s="7" t="s">
        <v>1598</v>
      </c>
      <c r="C304" s="7" t="s">
        <v>793</v>
      </c>
      <c r="D304" s="8" t="s">
        <v>799</v>
      </c>
      <c r="E304" s="7" t="s">
        <v>213</v>
      </c>
      <c r="F304" s="7" t="s">
        <v>1196</v>
      </c>
      <c r="G304" s="13">
        <v>30555</v>
      </c>
      <c r="H304" s="13">
        <v>40449</v>
      </c>
      <c r="I304" s="9"/>
      <c r="J304" s="31">
        <v>106608</v>
      </c>
      <c r="K304" s="31">
        <f t="shared" si="11"/>
        <v>122599.2</v>
      </c>
      <c r="L304" s="8">
        <v>5</v>
      </c>
      <c r="M304" s="28">
        <v>0.15</v>
      </c>
      <c r="N304" s="28" t="str">
        <f t="shared" si="10"/>
        <v>100000$ &amp; Above</v>
      </c>
      <c r="O304" s="28"/>
      <c r="P304" s="28"/>
      <c r="Q304" s="51"/>
      <c r="R304" s="28"/>
      <c r="S304" s="28"/>
      <c r="AU304" s="18"/>
    </row>
    <row r="305" spans="1:47" x14ac:dyDescent="0.25">
      <c r="A305" s="8">
        <v>304</v>
      </c>
      <c r="B305" s="7" t="s">
        <v>1599</v>
      </c>
      <c r="C305" s="7" t="s">
        <v>796</v>
      </c>
      <c r="D305" s="8" t="s">
        <v>799</v>
      </c>
      <c r="E305" s="7" t="s">
        <v>213</v>
      </c>
      <c r="F305" s="7" t="s">
        <v>1196</v>
      </c>
      <c r="G305" s="9">
        <v>28908</v>
      </c>
      <c r="H305" s="9">
        <v>39378</v>
      </c>
      <c r="I305" s="9"/>
      <c r="J305" s="31">
        <v>42552</v>
      </c>
      <c r="K305" s="31">
        <f t="shared" si="11"/>
        <v>45956.160000000003</v>
      </c>
      <c r="L305" s="8">
        <v>3</v>
      </c>
      <c r="M305" s="28">
        <v>0.08</v>
      </c>
      <c r="N305" s="28" t="str">
        <f t="shared" si="10"/>
        <v>40000-60000$</v>
      </c>
      <c r="O305" s="28"/>
      <c r="P305" s="28"/>
      <c r="Q305" s="51"/>
      <c r="R305" s="28"/>
      <c r="S305" s="28"/>
      <c r="AU305" s="18"/>
    </row>
    <row r="306" spans="1:47" x14ac:dyDescent="0.25">
      <c r="A306" s="8">
        <v>305</v>
      </c>
      <c r="B306" s="7" t="s">
        <v>1600</v>
      </c>
      <c r="C306" s="7" t="s">
        <v>1231</v>
      </c>
      <c r="D306" s="8" t="s">
        <v>799</v>
      </c>
      <c r="E306" s="7" t="s">
        <v>213</v>
      </c>
      <c r="F306" s="7" t="s">
        <v>1196</v>
      </c>
      <c r="G306" s="9">
        <v>29975</v>
      </c>
      <c r="H306" s="9">
        <v>40456</v>
      </c>
      <c r="I306" s="9"/>
      <c r="J306" s="31">
        <v>55974</v>
      </c>
      <c r="K306" s="31">
        <f t="shared" si="11"/>
        <v>64370.1</v>
      </c>
      <c r="L306" s="8">
        <v>5</v>
      </c>
      <c r="M306" s="28">
        <v>0.15</v>
      </c>
      <c r="N306" s="28" t="str">
        <f t="shared" si="10"/>
        <v>40000-60000$</v>
      </c>
      <c r="O306" s="28"/>
      <c r="P306" s="28"/>
      <c r="Q306" s="51"/>
      <c r="R306" s="28"/>
      <c r="S306" s="28"/>
      <c r="AU306" s="18"/>
    </row>
    <row r="307" spans="1:47" x14ac:dyDescent="0.25">
      <c r="A307" s="8">
        <v>306</v>
      </c>
      <c r="B307" s="7" t="s">
        <v>1601</v>
      </c>
      <c r="C307" s="7" t="s">
        <v>792</v>
      </c>
      <c r="D307" s="8" t="s">
        <v>799</v>
      </c>
      <c r="E307" s="7" t="s">
        <v>213</v>
      </c>
      <c r="F307" s="7" t="s">
        <v>1196</v>
      </c>
      <c r="G307" s="9">
        <v>27609</v>
      </c>
      <c r="H307" s="9">
        <v>40462</v>
      </c>
      <c r="I307" s="9"/>
      <c r="J307" s="31">
        <v>63528</v>
      </c>
      <c r="K307" s="31">
        <f t="shared" si="11"/>
        <v>71151.360000000001</v>
      </c>
      <c r="L307" s="8">
        <v>4</v>
      </c>
      <c r="M307" s="28">
        <v>0.12</v>
      </c>
      <c r="N307" s="28" t="str">
        <f t="shared" si="10"/>
        <v>60000-80000$</v>
      </c>
      <c r="O307" s="28"/>
      <c r="P307" s="28"/>
      <c r="Q307" s="51"/>
      <c r="R307" s="28"/>
      <c r="S307" s="28"/>
      <c r="AU307" s="18"/>
    </row>
    <row r="308" spans="1:47" x14ac:dyDescent="0.25">
      <c r="A308" s="8">
        <v>307</v>
      </c>
      <c r="B308" s="7" t="s">
        <v>1602</v>
      </c>
      <c r="C308" s="7" t="s">
        <v>796</v>
      </c>
      <c r="D308" s="8" t="s">
        <v>799</v>
      </c>
      <c r="E308" s="7" t="s">
        <v>213</v>
      </c>
      <c r="F308" s="7" t="s">
        <v>1196</v>
      </c>
      <c r="G308" s="9">
        <v>27591</v>
      </c>
      <c r="H308" s="9">
        <v>40469</v>
      </c>
      <c r="I308" s="9"/>
      <c r="J308" s="31">
        <v>54576</v>
      </c>
      <c r="K308" s="31">
        <f t="shared" si="11"/>
        <v>61125.120000000003</v>
      </c>
      <c r="L308" s="8">
        <v>4</v>
      </c>
      <c r="M308" s="28">
        <v>0.12</v>
      </c>
      <c r="N308" s="28" t="str">
        <f t="shared" si="10"/>
        <v>40000-60000$</v>
      </c>
      <c r="O308" s="28"/>
      <c r="P308" s="28"/>
      <c r="Q308" s="51"/>
      <c r="R308" s="28"/>
      <c r="S308" s="28"/>
      <c r="AU308" s="18"/>
    </row>
    <row r="309" spans="1:47" x14ac:dyDescent="0.25">
      <c r="A309" s="8">
        <v>308</v>
      </c>
      <c r="B309" s="7" t="s">
        <v>1603</v>
      </c>
      <c r="C309" s="7" t="s">
        <v>793</v>
      </c>
      <c r="D309" s="8" t="s">
        <v>799</v>
      </c>
      <c r="E309" s="7" t="s">
        <v>213</v>
      </c>
      <c r="F309" s="7" t="s">
        <v>1196</v>
      </c>
      <c r="G309" s="9">
        <v>32345</v>
      </c>
      <c r="H309" s="9">
        <v>40473</v>
      </c>
      <c r="I309" s="9"/>
      <c r="J309" s="31">
        <v>33912</v>
      </c>
      <c r="K309" s="31">
        <f t="shared" si="11"/>
        <v>38998.799999999996</v>
      </c>
      <c r="L309" s="8">
        <v>5</v>
      </c>
      <c r="M309" s="28">
        <v>0.15</v>
      </c>
      <c r="N309" s="28" t="str">
        <f t="shared" si="10"/>
        <v>20000-40000$</v>
      </c>
      <c r="O309" s="28"/>
      <c r="P309" s="28"/>
      <c r="Q309" s="51"/>
      <c r="R309" s="28"/>
      <c r="S309" s="28"/>
      <c r="AU309" s="18"/>
    </row>
    <row r="310" spans="1:47" x14ac:dyDescent="0.25">
      <c r="A310" s="8">
        <v>309</v>
      </c>
      <c r="B310" s="7" t="s">
        <v>1604</v>
      </c>
      <c r="C310" s="7" t="s">
        <v>1230</v>
      </c>
      <c r="D310" s="8" t="s">
        <v>799</v>
      </c>
      <c r="E310" s="7" t="s">
        <v>213</v>
      </c>
      <c r="F310" s="7" t="s">
        <v>1197</v>
      </c>
      <c r="G310" s="9">
        <v>31520</v>
      </c>
      <c r="H310" s="9">
        <v>40474</v>
      </c>
      <c r="I310" s="9"/>
      <c r="J310" s="31">
        <v>71184</v>
      </c>
      <c r="K310" s="31">
        <f t="shared" si="11"/>
        <v>79726.080000000002</v>
      </c>
      <c r="L310" s="8">
        <v>4</v>
      </c>
      <c r="M310" s="28">
        <v>0.12</v>
      </c>
      <c r="N310" s="28" t="str">
        <f t="shared" si="10"/>
        <v>60000-80000$</v>
      </c>
      <c r="O310" s="28"/>
      <c r="P310" s="28"/>
      <c r="Q310" s="51"/>
      <c r="R310" s="28"/>
      <c r="S310" s="28"/>
      <c r="AU310" s="18"/>
    </row>
    <row r="311" spans="1:47" x14ac:dyDescent="0.25">
      <c r="A311" s="8">
        <v>310</v>
      </c>
      <c r="B311" s="7" t="s">
        <v>1605</v>
      </c>
      <c r="C311" s="7" t="s">
        <v>795</v>
      </c>
      <c r="D311" s="8" t="s">
        <v>799</v>
      </c>
      <c r="E311" s="7" t="s">
        <v>213</v>
      </c>
      <c r="F311" s="7" t="s">
        <v>1197</v>
      </c>
      <c r="G311" s="9">
        <v>31249</v>
      </c>
      <c r="H311" s="9">
        <v>39001</v>
      </c>
      <c r="I311" s="9"/>
      <c r="J311" s="31">
        <v>84024</v>
      </c>
      <c r="K311" s="31">
        <f t="shared" si="11"/>
        <v>90745.920000000013</v>
      </c>
      <c r="L311" s="8">
        <v>3</v>
      </c>
      <c r="M311" s="28">
        <v>0.08</v>
      </c>
      <c r="N311" s="28" t="str">
        <f t="shared" si="10"/>
        <v>80000-100000$</v>
      </c>
      <c r="O311" s="28"/>
      <c r="P311" s="28"/>
      <c r="Q311" s="51"/>
      <c r="R311" s="28"/>
      <c r="S311" s="28"/>
      <c r="AU311" s="18"/>
    </row>
    <row r="312" spans="1:47" x14ac:dyDescent="0.25">
      <c r="A312" s="8">
        <v>311</v>
      </c>
      <c r="B312" s="7" t="s">
        <v>1606</v>
      </c>
      <c r="C312" s="7" t="s">
        <v>791</v>
      </c>
      <c r="D312" s="8" t="s">
        <v>799</v>
      </c>
      <c r="E312" s="7" t="s">
        <v>213</v>
      </c>
      <c r="F312" s="7" t="s">
        <v>1197</v>
      </c>
      <c r="G312" s="9">
        <v>28238</v>
      </c>
      <c r="H312" s="9">
        <v>36084</v>
      </c>
      <c r="I312" s="9"/>
      <c r="J312" s="31">
        <v>39852</v>
      </c>
      <c r="K312" s="31">
        <f t="shared" si="11"/>
        <v>44634.240000000005</v>
      </c>
      <c r="L312" s="8">
        <v>4</v>
      </c>
      <c r="M312" s="28">
        <v>0.12</v>
      </c>
      <c r="N312" s="28" t="str">
        <f t="shared" si="10"/>
        <v>20000-40000$</v>
      </c>
      <c r="O312" s="28"/>
      <c r="P312" s="28"/>
      <c r="Q312" s="51"/>
      <c r="R312" s="28"/>
      <c r="S312" s="28"/>
      <c r="AU312" s="18"/>
    </row>
    <row r="313" spans="1:47" x14ac:dyDescent="0.25">
      <c r="A313" s="8">
        <v>312</v>
      </c>
      <c r="B313" s="7" t="s">
        <v>1607</v>
      </c>
      <c r="C313" s="7" t="s">
        <v>793</v>
      </c>
      <c r="D313" s="8" t="s">
        <v>799</v>
      </c>
      <c r="E313" s="7" t="s">
        <v>213</v>
      </c>
      <c r="F313" s="7" t="s">
        <v>1196</v>
      </c>
      <c r="G313" s="9">
        <v>28569</v>
      </c>
      <c r="H313" s="9">
        <v>36444</v>
      </c>
      <c r="I313" s="9"/>
      <c r="J313" s="31">
        <v>80736</v>
      </c>
      <c r="K313" s="31">
        <f t="shared" si="11"/>
        <v>87194.880000000005</v>
      </c>
      <c r="L313" s="8">
        <v>3</v>
      </c>
      <c r="M313" s="28">
        <v>0.08</v>
      </c>
      <c r="N313" s="28" t="str">
        <f t="shared" si="10"/>
        <v>80000-100000$</v>
      </c>
      <c r="O313" s="28"/>
      <c r="P313" s="28"/>
      <c r="Q313" s="51"/>
      <c r="R313" s="28"/>
      <c r="S313" s="28"/>
      <c r="AU313" s="18"/>
    </row>
    <row r="314" spans="1:47" x14ac:dyDescent="0.25">
      <c r="A314" s="8">
        <v>313</v>
      </c>
      <c r="B314" s="7" t="s">
        <v>1608</v>
      </c>
      <c r="C314" s="7" t="s">
        <v>796</v>
      </c>
      <c r="D314" s="8" t="s">
        <v>799</v>
      </c>
      <c r="E314" s="7" t="s">
        <v>213</v>
      </c>
      <c r="F314" s="7" t="s">
        <v>1196</v>
      </c>
      <c r="G314" s="9">
        <v>23352</v>
      </c>
      <c r="H314" s="9">
        <v>36455</v>
      </c>
      <c r="I314" s="9">
        <v>38533</v>
      </c>
      <c r="J314" s="31">
        <v>28572</v>
      </c>
      <c r="K314" s="31">
        <f t="shared" si="11"/>
        <v>32000.640000000003</v>
      </c>
      <c r="L314" s="8">
        <v>4</v>
      </c>
      <c r="M314" s="28">
        <v>0.12</v>
      </c>
      <c r="N314" s="28" t="str">
        <f t="shared" si="10"/>
        <v>20000-40000$</v>
      </c>
      <c r="O314" s="28"/>
      <c r="P314" s="28"/>
      <c r="Q314" s="51"/>
      <c r="R314" s="28"/>
      <c r="S314" s="28"/>
      <c r="AU314" s="18"/>
    </row>
    <row r="315" spans="1:47" x14ac:dyDescent="0.25">
      <c r="A315" s="8">
        <v>314</v>
      </c>
      <c r="B315" s="7" t="s">
        <v>1609</v>
      </c>
      <c r="C315" s="7" t="s">
        <v>796</v>
      </c>
      <c r="D315" s="8" t="s">
        <v>799</v>
      </c>
      <c r="E315" s="7" t="s">
        <v>213</v>
      </c>
      <c r="F315" s="7" t="s">
        <v>1196</v>
      </c>
      <c r="G315" s="9">
        <v>26018</v>
      </c>
      <c r="H315" s="9">
        <v>37899</v>
      </c>
      <c r="I315" s="9"/>
      <c r="J315" s="31">
        <v>77064</v>
      </c>
      <c r="K315" s="31">
        <f t="shared" si="11"/>
        <v>88623.599999999991</v>
      </c>
      <c r="L315" s="8">
        <v>5</v>
      </c>
      <c r="M315" s="28">
        <v>0.15</v>
      </c>
      <c r="N315" s="28" t="str">
        <f t="shared" si="10"/>
        <v>60000-80000$</v>
      </c>
      <c r="O315" s="28"/>
      <c r="P315" s="28"/>
      <c r="Q315" s="51"/>
      <c r="R315" s="28"/>
      <c r="S315" s="28"/>
      <c r="AU315" s="18"/>
    </row>
    <row r="316" spans="1:47" x14ac:dyDescent="0.25">
      <c r="A316" s="8">
        <v>315</v>
      </c>
      <c r="B316" s="7" t="s">
        <v>1610</v>
      </c>
      <c r="C316" s="7" t="s">
        <v>792</v>
      </c>
      <c r="D316" s="8" t="s">
        <v>799</v>
      </c>
      <c r="E316" s="7" t="s">
        <v>213</v>
      </c>
      <c r="F316" s="7" t="s">
        <v>1196</v>
      </c>
      <c r="G316" s="9">
        <v>27004</v>
      </c>
      <c r="H316" s="9">
        <v>38289</v>
      </c>
      <c r="I316" s="9"/>
      <c r="J316" s="31">
        <v>86196</v>
      </c>
      <c r="K316" s="31">
        <f t="shared" si="11"/>
        <v>93091.680000000008</v>
      </c>
      <c r="L316" s="8">
        <v>3</v>
      </c>
      <c r="M316" s="28">
        <v>0.08</v>
      </c>
      <c r="N316" s="28" t="str">
        <f t="shared" si="10"/>
        <v>80000-100000$</v>
      </c>
      <c r="O316" s="28"/>
      <c r="P316" s="28"/>
      <c r="Q316" s="51"/>
      <c r="R316" s="28"/>
      <c r="S316" s="28"/>
      <c r="AU316" s="18"/>
    </row>
    <row r="317" spans="1:47" x14ac:dyDescent="0.25">
      <c r="A317" s="8">
        <v>316</v>
      </c>
      <c r="B317" s="7" t="s">
        <v>1611</v>
      </c>
      <c r="C317" s="7" t="s">
        <v>794</v>
      </c>
      <c r="D317" s="8" t="s">
        <v>799</v>
      </c>
      <c r="E317" s="7" t="s">
        <v>213</v>
      </c>
      <c r="F317" s="7" t="s">
        <v>1196</v>
      </c>
      <c r="G317" s="9">
        <v>27885</v>
      </c>
      <c r="H317" s="9">
        <v>39747</v>
      </c>
      <c r="I317" s="9"/>
      <c r="J317" s="31">
        <v>12686.4</v>
      </c>
      <c r="K317" s="31">
        <f t="shared" si="11"/>
        <v>14208.768000000002</v>
      </c>
      <c r="L317" s="8">
        <v>4</v>
      </c>
      <c r="M317" s="28">
        <v>0.12</v>
      </c>
      <c r="N317" s="28" t="str">
        <f t="shared" si="10"/>
        <v>0-20000$</v>
      </c>
      <c r="O317" s="28"/>
      <c r="P317" s="28"/>
      <c r="Q317" s="51"/>
      <c r="R317" s="28"/>
      <c r="S317" s="28"/>
      <c r="AU317" s="18"/>
    </row>
    <row r="318" spans="1:47" x14ac:dyDescent="0.25">
      <c r="A318" s="8">
        <v>317</v>
      </c>
      <c r="B318" s="7" t="s">
        <v>1612</v>
      </c>
      <c r="C318" s="7" t="s">
        <v>792</v>
      </c>
      <c r="D318" s="8" t="s">
        <v>799</v>
      </c>
      <c r="E318" s="7" t="s">
        <v>213</v>
      </c>
      <c r="F318" s="7" t="s">
        <v>1197</v>
      </c>
      <c r="G318" s="9">
        <v>30046</v>
      </c>
      <c r="H318" s="9">
        <v>40470</v>
      </c>
      <c r="I318" s="9"/>
      <c r="J318" s="31">
        <v>45408</v>
      </c>
      <c r="K318" s="31">
        <f t="shared" si="11"/>
        <v>45408</v>
      </c>
      <c r="L318" s="8">
        <v>1</v>
      </c>
      <c r="M318" s="28">
        <v>0</v>
      </c>
      <c r="N318" s="28" t="str">
        <f t="shared" si="10"/>
        <v>40000-60000$</v>
      </c>
      <c r="O318" s="28"/>
      <c r="P318" s="28"/>
      <c r="Q318" s="51"/>
      <c r="R318" s="28"/>
      <c r="S318" s="28"/>
      <c r="AU318" s="18"/>
    </row>
    <row r="319" spans="1:47" x14ac:dyDescent="0.25">
      <c r="A319" s="8">
        <v>318</v>
      </c>
      <c r="B319" s="7" t="s">
        <v>1613</v>
      </c>
      <c r="C319" s="7" t="s">
        <v>1228</v>
      </c>
      <c r="D319" s="8" t="s">
        <v>799</v>
      </c>
      <c r="E319" s="7" t="s">
        <v>213</v>
      </c>
      <c r="F319" s="7" t="s">
        <v>1197</v>
      </c>
      <c r="G319" s="9">
        <v>27811</v>
      </c>
      <c r="H319" s="9">
        <v>39403</v>
      </c>
      <c r="I319" s="9"/>
      <c r="J319" s="31">
        <v>46728</v>
      </c>
      <c r="K319" s="31">
        <f t="shared" si="11"/>
        <v>48597.120000000003</v>
      </c>
      <c r="L319" s="8">
        <v>2</v>
      </c>
      <c r="M319" s="28">
        <v>0.04</v>
      </c>
      <c r="N319" s="28" t="str">
        <f t="shared" si="10"/>
        <v>40000-60000$</v>
      </c>
      <c r="O319" s="28"/>
      <c r="P319" s="28"/>
      <c r="Q319" s="51"/>
      <c r="R319" s="28"/>
      <c r="S319" s="28"/>
      <c r="AU319" s="18"/>
    </row>
    <row r="320" spans="1:47" x14ac:dyDescent="0.25">
      <c r="A320" s="8">
        <v>319</v>
      </c>
      <c r="B320" s="7" t="s">
        <v>1614</v>
      </c>
      <c r="C320" s="7" t="s">
        <v>1231</v>
      </c>
      <c r="D320" s="8" t="s">
        <v>799</v>
      </c>
      <c r="E320" s="7" t="s">
        <v>213</v>
      </c>
      <c r="F320" s="7" t="s">
        <v>1196</v>
      </c>
      <c r="G320" s="9">
        <v>29917</v>
      </c>
      <c r="H320" s="9">
        <v>39407</v>
      </c>
      <c r="I320" s="9"/>
      <c r="J320" s="31">
        <v>87686.399999999994</v>
      </c>
      <c r="K320" s="31">
        <f t="shared" si="11"/>
        <v>100839.35999999999</v>
      </c>
      <c r="L320" s="8">
        <v>5</v>
      </c>
      <c r="M320" s="28">
        <v>0.15</v>
      </c>
      <c r="N320" s="28" t="str">
        <f t="shared" si="10"/>
        <v>80000-100000$</v>
      </c>
      <c r="O320" s="28"/>
      <c r="P320" s="28"/>
      <c r="Q320" s="51"/>
      <c r="R320" s="28"/>
      <c r="S320" s="28"/>
      <c r="AU320" s="18"/>
    </row>
    <row r="321" spans="1:47" x14ac:dyDescent="0.25">
      <c r="A321" s="8">
        <v>320</v>
      </c>
      <c r="B321" s="7" t="s">
        <v>1615</v>
      </c>
      <c r="C321" s="7" t="s">
        <v>793</v>
      </c>
      <c r="D321" s="8" t="s">
        <v>799</v>
      </c>
      <c r="E321" s="7" t="s">
        <v>213</v>
      </c>
      <c r="F321" s="7" t="s">
        <v>1197</v>
      </c>
      <c r="G321" s="9">
        <v>28419</v>
      </c>
      <c r="H321" s="9">
        <v>40492</v>
      </c>
      <c r="I321" s="9"/>
      <c r="J321" s="31">
        <v>79212</v>
      </c>
      <c r="K321" s="31">
        <f t="shared" si="11"/>
        <v>82380.479999999996</v>
      </c>
      <c r="L321" s="8">
        <v>2</v>
      </c>
      <c r="M321" s="28">
        <v>0.04</v>
      </c>
      <c r="N321" s="28" t="str">
        <f t="shared" si="10"/>
        <v>60000-80000$</v>
      </c>
      <c r="O321" s="28"/>
      <c r="P321" s="28"/>
      <c r="Q321" s="51"/>
      <c r="R321" s="28"/>
      <c r="S321" s="28"/>
      <c r="AU321" s="18"/>
    </row>
    <row r="322" spans="1:47" x14ac:dyDescent="0.25">
      <c r="A322" s="8">
        <v>321</v>
      </c>
      <c r="B322" s="7" t="s">
        <v>1616</v>
      </c>
      <c r="C322" s="7" t="s">
        <v>1229</v>
      </c>
      <c r="D322" s="8" t="s">
        <v>799</v>
      </c>
      <c r="E322" s="7" t="s">
        <v>213</v>
      </c>
      <c r="F322" s="7" t="s">
        <v>1197</v>
      </c>
      <c r="G322" s="9">
        <v>27003</v>
      </c>
      <c r="H322" s="9">
        <v>36101</v>
      </c>
      <c r="I322" s="9"/>
      <c r="J322" s="31">
        <v>105888</v>
      </c>
      <c r="K322" s="31">
        <f t="shared" si="11"/>
        <v>121771.2</v>
      </c>
      <c r="L322" s="8">
        <v>5</v>
      </c>
      <c r="M322" s="28">
        <v>0.15</v>
      </c>
      <c r="N322" s="28" t="str">
        <f t="shared" ref="N322:N385" si="12">VLOOKUP($J322,$R$2:$S$7,2,1)</f>
        <v>100000$ &amp; Above</v>
      </c>
      <c r="O322" s="28"/>
      <c r="P322" s="28"/>
      <c r="Q322" s="51"/>
      <c r="R322" s="28"/>
      <c r="S322" s="28"/>
      <c r="AU322" s="18"/>
    </row>
    <row r="323" spans="1:47" x14ac:dyDescent="0.25">
      <c r="A323" s="8">
        <v>322</v>
      </c>
      <c r="B323" s="7" t="s">
        <v>1617</v>
      </c>
      <c r="C323" s="7" t="s">
        <v>792</v>
      </c>
      <c r="D323" s="8" t="s">
        <v>799</v>
      </c>
      <c r="E323" s="7" t="s">
        <v>213</v>
      </c>
      <c r="F323" s="7" t="s">
        <v>1196</v>
      </c>
      <c r="G323" s="9">
        <v>24630</v>
      </c>
      <c r="H323" s="9">
        <v>36122</v>
      </c>
      <c r="I323" s="9"/>
      <c r="J323" s="31">
        <v>27192</v>
      </c>
      <c r="K323" s="31">
        <f t="shared" ref="K323:K386" si="13">J323*(1+M323)</f>
        <v>28279.68</v>
      </c>
      <c r="L323" s="8">
        <v>2</v>
      </c>
      <c r="M323" s="28">
        <v>0.04</v>
      </c>
      <c r="N323" s="28" t="str">
        <f t="shared" si="12"/>
        <v>20000-40000$</v>
      </c>
      <c r="O323" s="28"/>
      <c r="P323" s="28"/>
      <c r="Q323" s="51"/>
      <c r="R323" s="28"/>
      <c r="S323" s="28"/>
      <c r="AU323" s="18"/>
    </row>
    <row r="324" spans="1:47" x14ac:dyDescent="0.25">
      <c r="A324" s="8">
        <v>323</v>
      </c>
      <c r="B324" s="7" t="s">
        <v>1618</v>
      </c>
      <c r="C324" s="7" t="s">
        <v>793</v>
      </c>
      <c r="D324" s="8" t="s">
        <v>799</v>
      </c>
      <c r="E324" s="7" t="s">
        <v>213</v>
      </c>
      <c r="F324" s="7" t="s">
        <v>1197</v>
      </c>
      <c r="G324" s="9">
        <v>26980</v>
      </c>
      <c r="H324" s="9">
        <v>37936</v>
      </c>
      <c r="I324" s="9"/>
      <c r="J324" s="31">
        <v>37104</v>
      </c>
      <c r="K324" s="31">
        <f t="shared" si="13"/>
        <v>42669.599999999999</v>
      </c>
      <c r="L324" s="8">
        <v>5</v>
      </c>
      <c r="M324" s="28">
        <v>0.15</v>
      </c>
      <c r="N324" s="28" t="str">
        <f t="shared" si="12"/>
        <v>20000-40000$</v>
      </c>
      <c r="O324" s="28"/>
      <c r="P324" s="28"/>
      <c r="Q324" s="51"/>
      <c r="R324" s="28"/>
      <c r="S324" s="28"/>
      <c r="AU324" s="18"/>
    </row>
    <row r="325" spans="1:47" x14ac:dyDescent="0.25">
      <c r="A325" s="8">
        <v>324</v>
      </c>
      <c r="B325" s="7" t="s">
        <v>1619</v>
      </c>
      <c r="C325" s="7" t="s">
        <v>1229</v>
      </c>
      <c r="D325" s="8" t="s">
        <v>799</v>
      </c>
      <c r="E325" s="7" t="s">
        <v>213</v>
      </c>
      <c r="F325" s="7" t="s">
        <v>1196</v>
      </c>
      <c r="G325" s="9">
        <v>28971</v>
      </c>
      <c r="H325" s="9">
        <v>37943</v>
      </c>
      <c r="I325" s="9"/>
      <c r="J325" s="31">
        <v>90211.199999999997</v>
      </c>
      <c r="K325" s="31">
        <f t="shared" si="13"/>
        <v>97428.096000000005</v>
      </c>
      <c r="L325" s="8">
        <v>3</v>
      </c>
      <c r="M325" s="28">
        <v>0.08</v>
      </c>
      <c r="N325" s="28" t="str">
        <f t="shared" si="12"/>
        <v>80000-100000$</v>
      </c>
      <c r="O325" s="28"/>
      <c r="P325" s="28"/>
      <c r="Q325" s="51"/>
      <c r="R325" s="28"/>
      <c r="S325" s="28"/>
      <c r="AU325" s="18"/>
    </row>
    <row r="326" spans="1:47" x14ac:dyDescent="0.25">
      <c r="A326" s="8">
        <v>325</v>
      </c>
      <c r="B326" s="7" t="s">
        <v>1620</v>
      </c>
      <c r="C326" s="7" t="s">
        <v>793</v>
      </c>
      <c r="D326" s="8" t="s">
        <v>799</v>
      </c>
      <c r="E326" s="7" t="s">
        <v>213</v>
      </c>
      <c r="F326" s="7" t="s">
        <v>1197</v>
      </c>
      <c r="G326" s="9">
        <v>25832</v>
      </c>
      <c r="H326" s="9">
        <v>38321</v>
      </c>
      <c r="I326" s="9"/>
      <c r="J326" s="31">
        <v>45576</v>
      </c>
      <c r="K326" s="31">
        <f t="shared" si="13"/>
        <v>51045.120000000003</v>
      </c>
      <c r="L326" s="8">
        <v>4</v>
      </c>
      <c r="M326" s="28">
        <v>0.12</v>
      </c>
      <c r="N326" s="28" t="str">
        <f t="shared" si="12"/>
        <v>40000-60000$</v>
      </c>
      <c r="O326" s="28"/>
      <c r="P326" s="28"/>
      <c r="Q326" s="51"/>
      <c r="R326" s="28"/>
      <c r="S326" s="28"/>
      <c r="AU326" s="18"/>
    </row>
    <row r="327" spans="1:47" x14ac:dyDescent="0.25">
      <c r="A327" s="8">
        <v>326</v>
      </c>
      <c r="B327" s="7" t="s">
        <v>1621</v>
      </c>
      <c r="C327" s="7" t="s">
        <v>1231</v>
      </c>
      <c r="D327" s="8" t="s">
        <v>799</v>
      </c>
      <c r="E327" s="7" t="s">
        <v>213</v>
      </c>
      <c r="F327" s="7" t="s">
        <v>1197</v>
      </c>
      <c r="G327" s="9">
        <v>25830</v>
      </c>
      <c r="H327" s="9">
        <v>38321</v>
      </c>
      <c r="I327" s="9"/>
      <c r="J327" s="31">
        <v>84912</v>
      </c>
      <c r="K327" s="31">
        <f t="shared" si="13"/>
        <v>84912</v>
      </c>
      <c r="L327" s="8">
        <v>1</v>
      </c>
      <c r="M327" s="28">
        <v>0</v>
      </c>
      <c r="N327" s="28" t="str">
        <f t="shared" si="12"/>
        <v>80000-100000$</v>
      </c>
      <c r="O327" s="28"/>
      <c r="P327" s="28"/>
      <c r="Q327" s="51"/>
      <c r="R327" s="28"/>
      <c r="S327" s="28"/>
      <c r="AU327" s="18"/>
    </row>
    <row r="328" spans="1:47" x14ac:dyDescent="0.25">
      <c r="A328" s="8">
        <v>327</v>
      </c>
      <c r="B328" s="7" t="s">
        <v>1622</v>
      </c>
      <c r="C328" s="7" t="s">
        <v>796</v>
      </c>
      <c r="D328" s="8" t="s">
        <v>799</v>
      </c>
      <c r="E328" s="7" t="s">
        <v>213</v>
      </c>
      <c r="F328" s="7" t="s">
        <v>1197</v>
      </c>
      <c r="G328" s="9">
        <v>30274</v>
      </c>
      <c r="H328" s="9">
        <v>39760</v>
      </c>
      <c r="I328" s="9"/>
      <c r="J328" s="31">
        <v>73272</v>
      </c>
      <c r="K328" s="31">
        <f t="shared" si="13"/>
        <v>84262.799999999988</v>
      </c>
      <c r="L328" s="8">
        <v>5</v>
      </c>
      <c r="M328" s="28">
        <v>0.15</v>
      </c>
      <c r="N328" s="28" t="str">
        <f t="shared" si="12"/>
        <v>60000-80000$</v>
      </c>
      <c r="O328" s="28"/>
      <c r="P328" s="28"/>
      <c r="Q328" s="51"/>
      <c r="R328" s="28"/>
      <c r="S328" s="28"/>
      <c r="AU328" s="18"/>
    </row>
    <row r="329" spans="1:47" x14ac:dyDescent="0.25">
      <c r="A329" s="8">
        <v>328</v>
      </c>
      <c r="B329" s="7" t="s">
        <v>1623</v>
      </c>
      <c r="C329" s="7" t="s">
        <v>792</v>
      </c>
      <c r="D329" s="8" t="s">
        <v>799</v>
      </c>
      <c r="E329" s="7" t="s">
        <v>213</v>
      </c>
      <c r="F329" s="7" t="s">
        <v>1196</v>
      </c>
      <c r="G329" s="9">
        <v>32278</v>
      </c>
      <c r="H329" s="9">
        <v>39390</v>
      </c>
      <c r="I329" s="9"/>
      <c r="J329" s="31">
        <v>85788</v>
      </c>
      <c r="K329" s="31">
        <f t="shared" si="13"/>
        <v>98656.2</v>
      </c>
      <c r="L329" s="8">
        <v>5</v>
      </c>
      <c r="M329" s="28">
        <v>0.15</v>
      </c>
      <c r="N329" s="28" t="str">
        <f t="shared" si="12"/>
        <v>80000-100000$</v>
      </c>
      <c r="O329" s="28"/>
      <c r="P329" s="28"/>
      <c r="Q329" s="51"/>
      <c r="R329" s="28"/>
      <c r="S329" s="28"/>
      <c r="AU329" s="18"/>
    </row>
    <row r="330" spans="1:47" x14ac:dyDescent="0.25">
      <c r="A330" s="8">
        <v>329</v>
      </c>
      <c r="B330" s="7" t="s">
        <v>1624</v>
      </c>
      <c r="C330" s="7" t="s">
        <v>792</v>
      </c>
      <c r="D330" s="8" t="s">
        <v>799</v>
      </c>
      <c r="E330" s="7" t="s">
        <v>213</v>
      </c>
      <c r="F330" s="7" t="s">
        <v>1197</v>
      </c>
      <c r="G330" s="9">
        <v>28475</v>
      </c>
      <c r="H330" s="9">
        <v>39785</v>
      </c>
      <c r="I330" s="9"/>
      <c r="J330" s="31">
        <v>96828</v>
      </c>
      <c r="K330" s="31">
        <f t="shared" si="13"/>
        <v>104574.24</v>
      </c>
      <c r="L330" s="8">
        <v>3</v>
      </c>
      <c r="M330" s="28">
        <v>0.08</v>
      </c>
      <c r="N330" s="28" t="str">
        <f t="shared" si="12"/>
        <v>80000-100000$</v>
      </c>
      <c r="O330" s="28"/>
      <c r="P330" s="28"/>
      <c r="Q330" s="51"/>
      <c r="R330" s="28"/>
      <c r="S330" s="28"/>
      <c r="AU330" s="18"/>
    </row>
    <row r="331" spans="1:47" x14ac:dyDescent="0.25">
      <c r="A331" s="8">
        <v>330</v>
      </c>
      <c r="B331" s="7" t="s">
        <v>1625</v>
      </c>
      <c r="C331" s="7" t="s">
        <v>1231</v>
      </c>
      <c r="D331" s="8" t="s">
        <v>799</v>
      </c>
      <c r="E331" s="7" t="s">
        <v>213</v>
      </c>
      <c r="F331" s="7" t="s">
        <v>1197</v>
      </c>
      <c r="G331" s="9">
        <v>29662</v>
      </c>
      <c r="H331" s="9">
        <v>36503</v>
      </c>
      <c r="I331" s="9"/>
      <c r="J331" s="31">
        <v>49938</v>
      </c>
      <c r="K331" s="31">
        <f t="shared" si="13"/>
        <v>49938</v>
      </c>
      <c r="L331" s="8">
        <v>1</v>
      </c>
      <c r="M331" s="28">
        <v>0</v>
      </c>
      <c r="N331" s="28" t="str">
        <f t="shared" si="12"/>
        <v>40000-60000$</v>
      </c>
      <c r="O331" s="28"/>
      <c r="P331" s="28"/>
      <c r="Q331" s="51"/>
      <c r="R331" s="28"/>
      <c r="S331" s="28"/>
      <c r="AU331" s="18"/>
    </row>
    <row r="332" spans="1:47" x14ac:dyDescent="0.25">
      <c r="A332" s="8">
        <v>331</v>
      </c>
      <c r="B332" s="7" t="s">
        <v>1626</v>
      </c>
      <c r="C332" s="7" t="s">
        <v>792</v>
      </c>
      <c r="D332" s="8" t="s">
        <v>799</v>
      </c>
      <c r="E332" s="7" t="s">
        <v>213</v>
      </c>
      <c r="F332" s="7" t="s">
        <v>1196</v>
      </c>
      <c r="G332" s="9">
        <v>27397</v>
      </c>
      <c r="H332" s="9">
        <v>37229</v>
      </c>
      <c r="I332" s="9"/>
      <c r="J332" s="31">
        <v>30372</v>
      </c>
      <c r="K332" s="31">
        <f t="shared" si="13"/>
        <v>34016.640000000007</v>
      </c>
      <c r="L332" s="8">
        <v>4</v>
      </c>
      <c r="M332" s="28">
        <v>0.12</v>
      </c>
      <c r="N332" s="28" t="str">
        <f t="shared" si="12"/>
        <v>20000-40000$</v>
      </c>
      <c r="O332" s="28"/>
      <c r="P332" s="28"/>
      <c r="Q332" s="51"/>
      <c r="R332" s="28"/>
      <c r="S332" s="28"/>
      <c r="AU332" s="18"/>
    </row>
    <row r="333" spans="1:47" x14ac:dyDescent="0.25">
      <c r="A333" s="8">
        <v>332</v>
      </c>
      <c r="B333" s="7" t="s">
        <v>1627</v>
      </c>
      <c r="C333" s="7" t="s">
        <v>1230</v>
      </c>
      <c r="D333" s="8" t="s">
        <v>799</v>
      </c>
      <c r="E333" s="7" t="s">
        <v>213</v>
      </c>
      <c r="F333" s="7" t="s">
        <v>1196</v>
      </c>
      <c r="G333" s="9">
        <v>25782</v>
      </c>
      <c r="H333" s="9">
        <v>37620</v>
      </c>
      <c r="I333" s="9"/>
      <c r="J333" s="31">
        <v>29352</v>
      </c>
      <c r="K333" s="31">
        <f t="shared" si="13"/>
        <v>29352</v>
      </c>
      <c r="L333" s="8">
        <v>1</v>
      </c>
      <c r="M333" s="28">
        <v>0</v>
      </c>
      <c r="N333" s="28" t="str">
        <f t="shared" si="12"/>
        <v>20000-40000$</v>
      </c>
      <c r="O333" s="28"/>
      <c r="P333" s="28"/>
      <c r="Q333" s="51"/>
      <c r="R333" s="28"/>
      <c r="S333" s="28"/>
      <c r="AU333" s="18"/>
    </row>
    <row r="334" spans="1:47" x14ac:dyDescent="0.25">
      <c r="A334" s="8">
        <v>333</v>
      </c>
      <c r="B334" s="7" t="s">
        <v>1628</v>
      </c>
      <c r="C334" s="7" t="s">
        <v>793</v>
      </c>
      <c r="D334" s="8" t="s">
        <v>799</v>
      </c>
      <c r="E334" s="7" t="s">
        <v>213</v>
      </c>
      <c r="F334" s="7" t="s">
        <v>1197</v>
      </c>
      <c r="G334" s="9">
        <v>27044</v>
      </c>
      <c r="H334" s="9">
        <v>40175</v>
      </c>
      <c r="I334" s="9"/>
      <c r="J334" s="31">
        <v>41628</v>
      </c>
      <c r="K334" s="31">
        <f t="shared" si="13"/>
        <v>43293.120000000003</v>
      </c>
      <c r="L334" s="8">
        <v>2</v>
      </c>
      <c r="M334" s="28">
        <v>0.04</v>
      </c>
      <c r="N334" s="28" t="str">
        <f t="shared" si="12"/>
        <v>40000-60000$</v>
      </c>
      <c r="O334" s="28"/>
      <c r="P334" s="28"/>
      <c r="Q334" s="51"/>
      <c r="R334" s="28"/>
      <c r="S334" s="28"/>
      <c r="AU334" s="18"/>
    </row>
    <row r="335" spans="1:47" x14ac:dyDescent="0.25">
      <c r="A335" s="8">
        <v>334</v>
      </c>
      <c r="B335" s="7" t="s">
        <v>1629</v>
      </c>
      <c r="C335" s="7" t="s">
        <v>796</v>
      </c>
      <c r="D335" s="8" t="s">
        <v>805</v>
      </c>
      <c r="E335" s="8" t="s">
        <v>805</v>
      </c>
      <c r="F335" s="7" t="s">
        <v>1196</v>
      </c>
      <c r="G335" s="13">
        <v>27590</v>
      </c>
      <c r="H335" s="13">
        <v>40292</v>
      </c>
      <c r="I335" s="9"/>
      <c r="J335" s="31">
        <v>74268</v>
      </c>
      <c r="K335" s="31">
        <f t="shared" si="13"/>
        <v>77238.720000000001</v>
      </c>
      <c r="L335" s="8">
        <v>2</v>
      </c>
      <c r="M335" s="28">
        <v>0.04</v>
      </c>
      <c r="N335" s="28" t="str">
        <f t="shared" si="12"/>
        <v>60000-80000$</v>
      </c>
      <c r="O335" s="28"/>
      <c r="P335" s="28"/>
      <c r="Q335" s="51"/>
      <c r="R335" s="28"/>
      <c r="S335" s="28"/>
      <c r="AU335" s="18"/>
    </row>
    <row r="336" spans="1:47" x14ac:dyDescent="0.25">
      <c r="A336" s="8">
        <v>335</v>
      </c>
      <c r="B336" s="7" t="s">
        <v>1630</v>
      </c>
      <c r="C336" s="7" t="s">
        <v>796</v>
      </c>
      <c r="D336" s="8" t="s">
        <v>805</v>
      </c>
      <c r="E336" s="8" t="s">
        <v>805</v>
      </c>
      <c r="F336" s="7" t="s">
        <v>1196</v>
      </c>
      <c r="G336" s="9">
        <v>30334</v>
      </c>
      <c r="H336" s="9">
        <v>37407</v>
      </c>
      <c r="I336" s="9">
        <v>37620</v>
      </c>
      <c r="J336" s="31">
        <v>70968</v>
      </c>
      <c r="K336" s="31">
        <f t="shared" si="13"/>
        <v>81613.2</v>
      </c>
      <c r="L336" s="8">
        <v>5</v>
      </c>
      <c r="M336" s="28">
        <v>0.15</v>
      </c>
      <c r="N336" s="28" t="str">
        <f t="shared" si="12"/>
        <v>60000-80000$</v>
      </c>
      <c r="O336" s="28"/>
      <c r="P336" s="28"/>
      <c r="Q336" s="51"/>
      <c r="R336" s="28"/>
      <c r="S336" s="28"/>
      <c r="AU336" s="18"/>
    </row>
    <row r="337" spans="1:47" x14ac:dyDescent="0.25">
      <c r="A337" s="8">
        <v>336</v>
      </c>
      <c r="B337" s="7" t="s">
        <v>1631</v>
      </c>
      <c r="C337" s="7" t="s">
        <v>796</v>
      </c>
      <c r="D337" s="8" t="s">
        <v>805</v>
      </c>
      <c r="E337" s="8" t="s">
        <v>805</v>
      </c>
      <c r="F337" s="7" t="s">
        <v>1196</v>
      </c>
      <c r="G337" s="13">
        <v>32391</v>
      </c>
      <c r="H337" s="13">
        <v>40313</v>
      </c>
      <c r="I337" s="9"/>
      <c r="J337" s="31">
        <v>32700</v>
      </c>
      <c r="K337" s="31">
        <f t="shared" si="13"/>
        <v>37605</v>
      </c>
      <c r="L337" s="8">
        <v>5</v>
      </c>
      <c r="M337" s="28">
        <v>0.15</v>
      </c>
      <c r="N337" s="28" t="str">
        <f t="shared" si="12"/>
        <v>20000-40000$</v>
      </c>
      <c r="O337" s="28"/>
      <c r="P337" s="28"/>
      <c r="Q337" s="51"/>
      <c r="R337" s="28"/>
      <c r="S337" s="28"/>
      <c r="AU337" s="18"/>
    </row>
    <row r="338" spans="1:47" x14ac:dyDescent="0.25">
      <c r="A338" s="8">
        <v>337</v>
      </c>
      <c r="B338" s="7" t="s">
        <v>1632</v>
      </c>
      <c r="C338" s="7" t="s">
        <v>796</v>
      </c>
      <c r="D338" s="8" t="s">
        <v>805</v>
      </c>
      <c r="E338" s="8" t="s">
        <v>805</v>
      </c>
      <c r="F338" s="7" t="s">
        <v>1197</v>
      </c>
      <c r="G338" s="9">
        <v>31389</v>
      </c>
      <c r="H338" s="9">
        <v>41137</v>
      </c>
      <c r="I338" s="9"/>
      <c r="J338" s="31">
        <v>46992</v>
      </c>
      <c r="K338" s="31">
        <f t="shared" si="13"/>
        <v>50751.360000000001</v>
      </c>
      <c r="L338" s="8">
        <v>3</v>
      </c>
      <c r="M338" s="28">
        <v>0.08</v>
      </c>
      <c r="N338" s="28" t="str">
        <f t="shared" si="12"/>
        <v>40000-60000$</v>
      </c>
      <c r="O338" s="28"/>
      <c r="P338" s="28"/>
      <c r="Q338" s="51"/>
      <c r="R338" s="28"/>
      <c r="S338" s="28"/>
      <c r="AU338" s="18"/>
    </row>
    <row r="339" spans="1:47" x14ac:dyDescent="0.25">
      <c r="A339" s="8">
        <v>338</v>
      </c>
      <c r="B339" s="7" t="s">
        <v>1633</v>
      </c>
      <c r="C339" s="7" t="s">
        <v>796</v>
      </c>
      <c r="D339" s="8" t="s">
        <v>805</v>
      </c>
      <c r="E339" s="8" t="s">
        <v>805</v>
      </c>
      <c r="F339" s="7" t="s">
        <v>1196</v>
      </c>
      <c r="G339" s="9">
        <v>22552</v>
      </c>
      <c r="H339" s="9">
        <v>36765</v>
      </c>
      <c r="I339" s="9"/>
      <c r="J339" s="31">
        <v>89400</v>
      </c>
      <c r="K339" s="31">
        <f t="shared" si="13"/>
        <v>100128.00000000001</v>
      </c>
      <c r="L339" s="8">
        <v>4</v>
      </c>
      <c r="M339" s="28">
        <v>0.12</v>
      </c>
      <c r="N339" s="28" t="str">
        <f t="shared" si="12"/>
        <v>80000-100000$</v>
      </c>
      <c r="O339" s="28"/>
      <c r="P339" s="28"/>
      <c r="Q339" s="51"/>
      <c r="R339" s="28"/>
      <c r="S339" s="28"/>
      <c r="AU339" s="18"/>
    </row>
    <row r="340" spans="1:47" x14ac:dyDescent="0.25">
      <c r="A340" s="8">
        <v>339</v>
      </c>
      <c r="B340" s="7" t="s">
        <v>1634</v>
      </c>
      <c r="C340" s="7" t="s">
        <v>796</v>
      </c>
      <c r="D340" s="8" t="s">
        <v>805</v>
      </c>
      <c r="E340" s="8" t="s">
        <v>805</v>
      </c>
      <c r="F340" s="7" t="s">
        <v>1196</v>
      </c>
      <c r="G340" s="9">
        <v>30383</v>
      </c>
      <c r="H340" s="9">
        <v>37936</v>
      </c>
      <c r="I340" s="9"/>
      <c r="J340" s="31">
        <v>64644</v>
      </c>
      <c r="K340" s="31">
        <f t="shared" si="13"/>
        <v>67229.760000000009</v>
      </c>
      <c r="L340" s="8">
        <v>2</v>
      </c>
      <c r="M340" s="28">
        <v>0.04</v>
      </c>
      <c r="N340" s="28" t="str">
        <f t="shared" si="12"/>
        <v>60000-80000$</v>
      </c>
      <c r="O340" s="28"/>
      <c r="P340" s="28"/>
      <c r="Q340" s="51"/>
      <c r="R340" s="28"/>
      <c r="S340" s="28"/>
      <c r="AU340" s="18"/>
    </row>
    <row r="341" spans="1:47" x14ac:dyDescent="0.25">
      <c r="A341" s="8">
        <v>340</v>
      </c>
      <c r="B341" s="7" t="s">
        <v>1635</v>
      </c>
      <c r="C341" s="7" t="s">
        <v>796</v>
      </c>
      <c r="D341" s="8" t="s">
        <v>805</v>
      </c>
      <c r="E341" s="8" t="s">
        <v>805</v>
      </c>
      <c r="F341" s="7" t="s">
        <v>1196</v>
      </c>
      <c r="G341" s="9">
        <v>30540</v>
      </c>
      <c r="H341" s="9">
        <v>39038</v>
      </c>
      <c r="I341" s="9"/>
      <c r="J341" s="31">
        <v>85680</v>
      </c>
      <c r="K341" s="31">
        <f t="shared" si="13"/>
        <v>95961.600000000006</v>
      </c>
      <c r="L341" s="8">
        <v>4</v>
      </c>
      <c r="M341" s="28">
        <v>0.12</v>
      </c>
      <c r="N341" s="28" t="str">
        <f t="shared" si="12"/>
        <v>80000-100000$</v>
      </c>
      <c r="O341" s="28"/>
      <c r="P341" s="28"/>
      <c r="Q341" s="51"/>
      <c r="R341" s="28"/>
      <c r="S341" s="28"/>
      <c r="AU341" s="18"/>
    </row>
    <row r="342" spans="1:47" x14ac:dyDescent="0.25">
      <c r="A342" s="8">
        <v>341</v>
      </c>
      <c r="B342" s="7" t="s">
        <v>1636</v>
      </c>
      <c r="C342" s="7" t="s">
        <v>1231</v>
      </c>
      <c r="D342" s="8" t="s">
        <v>804</v>
      </c>
      <c r="E342" s="7" t="s">
        <v>802</v>
      </c>
      <c r="F342" s="7" t="s">
        <v>1196</v>
      </c>
      <c r="G342" s="9">
        <v>26449</v>
      </c>
      <c r="H342" s="9">
        <v>40552</v>
      </c>
      <c r="I342" s="9"/>
      <c r="J342" s="31">
        <v>75288</v>
      </c>
      <c r="K342" s="31">
        <f t="shared" si="13"/>
        <v>84322.560000000012</v>
      </c>
      <c r="L342" s="8">
        <v>4</v>
      </c>
      <c r="M342" s="28">
        <v>0.12</v>
      </c>
      <c r="N342" s="28" t="str">
        <f t="shared" si="12"/>
        <v>60000-80000$</v>
      </c>
      <c r="O342" s="28"/>
      <c r="P342" s="28"/>
      <c r="Q342" s="51"/>
      <c r="R342" s="28"/>
      <c r="S342" s="28"/>
      <c r="AU342" s="18"/>
    </row>
    <row r="343" spans="1:47" x14ac:dyDescent="0.25">
      <c r="A343" s="8">
        <v>342</v>
      </c>
      <c r="B343" s="7" t="s">
        <v>1637</v>
      </c>
      <c r="C343" s="7" t="s">
        <v>1228</v>
      </c>
      <c r="D343" s="8" t="s">
        <v>804</v>
      </c>
      <c r="E343" s="7" t="s">
        <v>802</v>
      </c>
      <c r="F343" s="7" t="s">
        <v>1196</v>
      </c>
      <c r="G343" s="9">
        <v>26636</v>
      </c>
      <c r="H343" s="9">
        <v>40911</v>
      </c>
      <c r="I343" s="9"/>
      <c r="J343" s="31">
        <v>104544</v>
      </c>
      <c r="K343" s="31">
        <f t="shared" si="13"/>
        <v>112907.52</v>
      </c>
      <c r="L343" s="8">
        <v>3</v>
      </c>
      <c r="M343" s="28">
        <v>0.08</v>
      </c>
      <c r="N343" s="28" t="str">
        <f t="shared" si="12"/>
        <v>100000$ &amp; Above</v>
      </c>
      <c r="O343" s="28"/>
      <c r="P343" s="28"/>
      <c r="Q343" s="51"/>
      <c r="R343" s="28"/>
      <c r="S343" s="28"/>
      <c r="AU343" s="18"/>
    </row>
    <row r="344" spans="1:47" x14ac:dyDescent="0.25">
      <c r="A344" s="8">
        <v>343</v>
      </c>
      <c r="B344" s="7" t="s">
        <v>1638</v>
      </c>
      <c r="C344" s="7" t="s">
        <v>794</v>
      </c>
      <c r="D344" s="8" t="s">
        <v>804</v>
      </c>
      <c r="E344" s="7" t="s">
        <v>802</v>
      </c>
      <c r="F344" s="7" t="s">
        <v>1196</v>
      </c>
      <c r="G344" s="9">
        <v>26136</v>
      </c>
      <c r="H344" s="9">
        <v>39457</v>
      </c>
      <c r="I344" s="9"/>
      <c r="J344" s="31">
        <v>37506</v>
      </c>
      <c r="K344" s="31">
        <f t="shared" si="13"/>
        <v>43131.899999999994</v>
      </c>
      <c r="L344" s="8">
        <v>5</v>
      </c>
      <c r="M344" s="28">
        <v>0.15</v>
      </c>
      <c r="N344" s="28" t="str">
        <f t="shared" si="12"/>
        <v>20000-40000$</v>
      </c>
      <c r="O344" s="28"/>
      <c r="P344" s="28"/>
      <c r="Q344" s="51"/>
      <c r="R344" s="28"/>
      <c r="S344" s="28"/>
      <c r="AU344" s="18"/>
    </row>
    <row r="345" spans="1:47" x14ac:dyDescent="0.25">
      <c r="A345" s="8">
        <v>344</v>
      </c>
      <c r="B345" s="7" t="s">
        <v>1639</v>
      </c>
      <c r="C345" s="7" t="s">
        <v>1230</v>
      </c>
      <c r="D345" s="8" t="s">
        <v>804</v>
      </c>
      <c r="E345" s="7" t="s">
        <v>802</v>
      </c>
      <c r="F345" s="7" t="s">
        <v>1196</v>
      </c>
      <c r="G345" s="9">
        <v>30917</v>
      </c>
      <c r="H345" s="9">
        <v>39098</v>
      </c>
      <c r="I345" s="9"/>
      <c r="J345" s="31">
        <v>57246</v>
      </c>
      <c r="K345" s="31">
        <f t="shared" si="13"/>
        <v>65832.899999999994</v>
      </c>
      <c r="L345" s="8">
        <v>5</v>
      </c>
      <c r="M345" s="28">
        <v>0.15</v>
      </c>
      <c r="N345" s="28" t="str">
        <f t="shared" si="12"/>
        <v>40000-60000$</v>
      </c>
      <c r="O345" s="28"/>
      <c r="P345" s="28"/>
      <c r="Q345" s="51"/>
      <c r="R345" s="28"/>
      <c r="S345" s="28"/>
      <c r="AU345" s="18"/>
    </row>
    <row r="346" spans="1:47" x14ac:dyDescent="0.25">
      <c r="A346" s="8">
        <v>345</v>
      </c>
      <c r="B346" s="7" t="s">
        <v>1640</v>
      </c>
      <c r="C346" s="7" t="s">
        <v>792</v>
      </c>
      <c r="D346" s="8" t="s">
        <v>804</v>
      </c>
      <c r="E346" s="7" t="s">
        <v>802</v>
      </c>
      <c r="F346" s="7" t="s">
        <v>1197</v>
      </c>
      <c r="G346" s="9">
        <v>27484</v>
      </c>
      <c r="H346" s="9">
        <v>40209</v>
      </c>
      <c r="I346" s="9"/>
      <c r="J346" s="31">
        <v>54312</v>
      </c>
      <c r="K346" s="31">
        <f t="shared" si="13"/>
        <v>60829.440000000002</v>
      </c>
      <c r="L346" s="8">
        <v>4</v>
      </c>
      <c r="M346" s="28">
        <v>0.12</v>
      </c>
      <c r="N346" s="28" t="str">
        <f t="shared" si="12"/>
        <v>40000-60000$</v>
      </c>
      <c r="O346" s="28"/>
      <c r="P346" s="28"/>
      <c r="Q346" s="51"/>
      <c r="R346" s="28"/>
      <c r="S346" s="28"/>
      <c r="AU346" s="18"/>
    </row>
    <row r="347" spans="1:47" x14ac:dyDescent="0.25">
      <c r="A347" s="8">
        <v>346</v>
      </c>
      <c r="B347" s="7" t="s">
        <v>1641</v>
      </c>
      <c r="C347" s="7" t="s">
        <v>1228</v>
      </c>
      <c r="D347" s="8" t="s">
        <v>804</v>
      </c>
      <c r="E347" s="7" t="s">
        <v>802</v>
      </c>
      <c r="F347" s="7" t="s">
        <v>1196</v>
      </c>
      <c r="G347" s="9">
        <v>25341</v>
      </c>
      <c r="H347" s="9">
        <v>36192</v>
      </c>
      <c r="I347" s="9"/>
      <c r="J347" s="31">
        <v>57144</v>
      </c>
      <c r="K347" s="31">
        <f t="shared" si="13"/>
        <v>65715.599999999991</v>
      </c>
      <c r="L347" s="8">
        <v>5</v>
      </c>
      <c r="M347" s="28">
        <v>0.15</v>
      </c>
      <c r="N347" s="28" t="str">
        <f t="shared" si="12"/>
        <v>40000-60000$</v>
      </c>
      <c r="O347" s="28"/>
      <c r="P347" s="28"/>
      <c r="Q347" s="51"/>
      <c r="R347" s="28"/>
      <c r="S347" s="28"/>
      <c r="AU347" s="18"/>
    </row>
    <row r="348" spans="1:47" x14ac:dyDescent="0.25">
      <c r="A348" s="8">
        <v>347</v>
      </c>
      <c r="B348" s="7" t="s">
        <v>1642</v>
      </c>
      <c r="C348" s="7" t="s">
        <v>792</v>
      </c>
      <c r="D348" s="8" t="s">
        <v>804</v>
      </c>
      <c r="E348" s="7" t="s">
        <v>802</v>
      </c>
      <c r="F348" s="7" t="s">
        <v>1197</v>
      </c>
      <c r="G348" s="9">
        <v>28370</v>
      </c>
      <c r="H348" s="9">
        <v>36199</v>
      </c>
      <c r="I348" s="9"/>
      <c r="J348" s="31">
        <v>37524</v>
      </c>
      <c r="K348" s="31">
        <f t="shared" si="13"/>
        <v>43152.6</v>
      </c>
      <c r="L348" s="8">
        <v>5</v>
      </c>
      <c r="M348" s="28">
        <v>0.15</v>
      </c>
      <c r="N348" s="28" t="str">
        <f t="shared" si="12"/>
        <v>20000-40000$</v>
      </c>
      <c r="O348" s="28"/>
      <c r="P348" s="28"/>
      <c r="Q348" s="51"/>
      <c r="R348" s="28"/>
      <c r="S348" s="28"/>
      <c r="AU348" s="18"/>
    </row>
    <row r="349" spans="1:47" x14ac:dyDescent="0.25">
      <c r="A349" s="8">
        <v>348</v>
      </c>
      <c r="B349" s="7" t="s">
        <v>1643</v>
      </c>
      <c r="C349" s="7" t="s">
        <v>1230</v>
      </c>
      <c r="D349" s="8" t="s">
        <v>804</v>
      </c>
      <c r="E349" s="7" t="s">
        <v>802</v>
      </c>
      <c r="F349" s="7" t="s">
        <v>1197</v>
      </c>
      <c r="G349" s="9">
        <v>24137</v>
      </c>
      <c r="H349" s="9">
        <v>36940</v>
      </c>
      <c r="I349" s="9"/>
      <c r="J349" s="31">
        <v>58788</v>
      </c>
      <c r="K349" s="31">
        <f t="shared" si="13"/>
        <v>67606.2</v>
      </c>
      <c r="L349" s="8">
        <v>5</v>
      </c>
      <c r="M349" s="28">
        <v>0.15</v>
      </c>
      <c r="N349" s="28" t="str">
        <f t="shared" si="12"/>
        <v>40000-60000$</v>
      </c>
      <c r="O349" s="28"/>
      <c r="P349" s="28"/>
      <c r="Q349" s="51"/>
      <c r="R349" s="28"/>
      <c r="S349" s="28"/>
      <c r="AU349" s="18"/>
    </row>
    <row r="350" spans="1:47" x14ac:dyDescent="0.25">
      <c r="A350" s="8">
        <v>349</v>
      </c>
      <c r="B350" s="7" t="s">
        <v>1644</v>
      </c>
      <c r="C350" s="7" t="s">
        <v>791</v>
      </c>
      <c r="D350" s="8" t="s">
        <v>804</v>
      </c>
      <c r="E350" s="7" t="s">
        <v>802</v>
      </c>
      <c r="F350" s="7" t="s">
        <v>1196</v>
      </c>
      <c r="G350" s="9">
        <v>28807</v>
      </c>
      <c r="H350" s="9">
        <v>39871</v>
      </c>
      <c r="I350" s="9"/>
      <c r="J350" s="31">
        <v>46290</v>
      </c>
      <c r="K350" s="31">
        <f t="shared" si="13"/>
        <v>48141.599999999999</v>
      </c>
      <c r="L350" s="8">
        <v>2</v>
      </c>
      <c r="M350" s="28">
        <v>0.04</v>
      </c>
      <c r="N350" s="28" t="str">
        <f t="shared" si="12"/>
        <v>40000-60000$</v>
      </c>
      <c r="O350" s="28"/>
      <c r="P350" s="28"/>
      <c r="Q350" s="51"/>
      <c r="R350" s="28"/>
      <c r="S350" s="28"/>
      <c r="AU350" s="18"/>
    </row>
    <row r="351" spans="1:47" x14ac:dyDescent="0.25">
      <c r="A351" s="8">
        <v>350</v>
      </c>
      <c r="B351" s="7" t="s">
        <v>1645</v>
      </c>
      <c r="C351" s="7" t="s">
        <v>796</v>
      </c>
      <c r="D351" s="8" t="s">
        <v>804</v>
      </c>
      <c r="E351" s="7" t="s">
        <v>802</v>
      </c>
      <c r="F351" s="7" t="s">
        <v>1196</v>
      </c>
      <c r="G351" s="9">
        <v>27607</v>
      </c>
      <c r="H351" s="9">
        <v>40610</v>
      </c>
      <c r="I351" s="9"/>
      <c r="J351" s="31">
        <v>44212.800000000003</v>
      </c>
      <c r="K351" s="31">
        <f t="shared" si="13"/>
        <v>49518.33600000001</v>
      </c>
      <c r="L351" s="8">
        <v>4</v>
      </c>
      <c r="M351" s="28">
        <v>0.12</v>
      </c>
      <c r="N351" s="28" t="str">
        <f t="shared" si="12"/>
        <v>40000-60000$</v>
      </c>
      <c r="O351" s="28"/>
      <c r="P351" s="28"/>
      <c r="Q351" s="51"/>
      <c r="R351" s="28"/>
      <c r="S351" s="28"/>
      <c r="AU351" s="18"/>
    </row>
    <row r="352" spans="1:47" x14ac:dyDescent="0.25">
      <c r="A352" s="8">
        <v>351</v>
      </c>
      <c r="B352" s="7" t="s">
        <v>1646</v>
      </c>
      <c r="C352" s="7" t="s">
        <v>794</v>
      </c>
      <c r="D352" s="8" t="s">
        <v>804</v>
      </c>
      <c r="E352" s="7" t="s">
        <v>803</v>
      </c>
      <c r="F352" s="7" t="s">
        <v>1196</v>
      </c>
      <c r="G352" s="9">
        <v>27440</v>
      </c>
      <c r="H352" s="9">
        <v>40624</v>
      </c>
      <c r="I352" s="9"/>
      <c r="J352" s="31">
        <v>15708</v>
      </c>
      <c r="K352" s="31">
        <f t="shared" si="13"/>
        <v>17592.960000000003</v>
      </c>
      <c r="L352" s="8">
        <v>4</v>
      </c>
      <c r="M352" s="28">
        <v>0.12</v>
      </c>
      <c r="N352" s="28" t="str">
        <f t="shared" si="12"/>
        <v>0-20000$</v>
      </c>
      <c r="O352" s="28"/>
      <c r="P352" s="28"/>
      <c r="Q352" s="51"/>
      <c r="R352" s="28"/>
      <c r="S352" s="28"/>
      <c r="AU352" s="18"/>
    </row>
    <row r="353" spans="1:47" x14ac:dyDescent="0.25">
      <c r="A353" s="8">
        <v>352</v>
      </c>
      <c r="B353" s="7" t="s">
        <v>1647</v>
      </c>
      <c r="C353" s="7" t="s">
        <v>1231</v>
      </c>
      <c r="D353" s="8" t="s">
        <v>804</v>
      </c>
      <c r="E353" s="7" t="s">
        <v>803</v>
      </c>
      <c r="F353" s="7" t="s">
        <v>1196</v>
      </c>
      <c r="G353" s="9">
        <v>30112</v>
      </c>
      <c r="H353" s="9">
        <v>39147</v>
      </c>
      <c r="I353" s="9"/>
      <c r="J353" s="31">
        <v>54216</v>
      </c>
      <c r="K353" s="31">
        <f t="shared" si="13"/>
        <v>62348.399999999994</v>
      </c>
      <c r="L353" s="8">
        <v>5</v>
      </c>
      <c r="M353" s="28">
        <v>0.15</v>
      </c>
      <c r="N353" s="28" t="str">
        <f t="shared" si="12"/>
        <v>40000-60000$</v>
      </c>
      <c r="O353" s="28"/>
      <c r="P353" s="28"/>
      <c r="Q353" s="51"/>
      <c r="R353" s="28"/>
      <c r="S353" s="28"/>
      <c r="AU353" s="18"/>
    </row>
    <row r="354" spans="1:47" x14ac:dyDescent="0.25">
      <c r="A354" s="8">
        <v>353</v>
      </c>
      <c r="B354" s="7" t="s">
        <v>1648</v>
      </c>
      <c r="C354" s="7" t="s">
        <v>793</v>
      </c>
      <c r="D354" s="8" t="s">
        <v>804</v>
      </c>
      <c r="E354" s="7" t="s">
        <v>803</v>
      </c>
      <c r="F354" s="7" t="s">
        <v>1197</v>
      </c>
      <c r="G354" s="9">
        <v>30027</v>
      </c>
      <c r="H354" s="9">
        <v>39167</v>
      </c>
      <c r="I354" s="9"/>
      <c r="J354" s="31">
        <v>34800</v>
      </c>
      <c r="K354" s="31">
        <f t="shared" si="13"/>
        <v>40020</v>
      </c>
      <c r="L354" s="8">
        <v>5</v>
      </c>
      <c r="M354" s="28">
        <v>0.15</v>
      </c>
      <c r="N354" s="28" t="str">
        <f t="shared" si="12"/>
        <v>20000-40000$</v>
      </c>
      <c r="O354" s="28"/>
      <c r="P354" s="28"/>
      <c r="Q354" s="51"/>
      <c r="R354" s="28"/>
      <c r="S354" s="28"/>
      <c r="AU354" s="18"/>
    </row>
    <row r="355" spans="1:47" x14ac:dyDescent="0.25">
      <c r="A355" s="8">
        <v>354</v>
      </c>
      <c r="B355" s="7" t="s">
        <v>1649</v>
      </c>
      <c r="C355" s="7" t="s">
        <v>1230</v>
      </c>
      <c r="D355" s="8" t="s">
        <v>804</v>
      </c>
      <c r="E355" s="7" t="s">
        <v>803</v>
      </c>
      <c r="F355" s="7" t="s">
        <v>1196</v>
      </c>
      <c r="G355" s="9">
        <v>25778</v>
      </c>
      <c r="H355" s="9">
        <v>38805</v>
      </c>
      <c r="I355" s="9">
        <v>40427</v>
      </c>
      <c r="J355" s="31">
        <v>64644</v>
      </c>
      <c r="K355" s="31">
        <f t="shared" si="13"/>
        <v>67229.760000000009</v>
      </c>
      <c r="L355" s="8">
        <v>2</v>
      </c>
      <c r="M355" s="28">
        <v>0.04</v>
      </c>
      <c r="N355" s="28" t="str">
        <f t="shared" si="12"/>
        <v>60000-80000$</v>
      </c>
      <c r="O355" s="28"/>
      <c r="P355" s="28"/>
      <c r="Q355" s="51"/>
      <c r="R355" s="28"/>
      <c r="S355" s="28"/>
      <c r="AU355" s="18"/>
    </row>
    <row r="356" spans="1:47" x14ac:dyDescent="0.25">
      <c r="A356" s="8">
        <v>355</v>
      </c>
      <c r="B356" s="7" t="s">
        <v>1650</v>
      </c>
      <c r="C356" s="7" t="s">
        <v>794</v>
      </c>
      <c r="D356" s="8" t="s">
        <v>804</v>
      </c>
      <c r="E356" s="7" t="s">
        <v>803</v>
      </c>
      <c r="F356" s="7" t="s">
        <v>1196</v>
      </c>
      <c r="G356" s="9">
        <v>22309</v>
      </c>
      <c r="H356" s="9">
        <v>35856</v>
      </c>
      <c r="I356" s="9"/>
      <c r="J356" s="31">
        <v>104196</v>
      </c>
      <c r="K356" s="31">
        <f t="shared" si="13"/>
        <v>112531.68000000001</v>
      </c>
      <c r="L356" s="8">
        <v>3</v>
      </c>
      <c r="M356" s="28">
        <v>0.08</v>
      </c>
      <c r="N356" s="28" t="str">
        <f t="shared" si="12"/>
        <v>100000$ &amp; Above</v>
      </c>
      <c r="O356" s="28"/>
      <c r="P356" s="28"/>
      <c r="Q356" s="51"/>
      <c r="R356" s="28"/>
      <c r="S356" s="28"/>
      <c r="AU356" s="18"/>
    </row>
    <row r="357" spans="1:47" x14ac:dyDescent="0.25">
      <c r="A357" s="8">
        <v>356</v>
      </c>
      <c r="B357" s="7" t="s">
        <v>1651</v>
      </c>
      <c r="C357" s="7" t="s">
        <v>792</v>
      </c>
      <c r="D357" s="8" t="s">
        <v>804</v>
      </c>
      <c r="E357" s="7" t="s">
        <v>803</v>
      </c>
      <c r="F357" s="7" t="s">
        <v>1196</v>
      </c>
      <c r="G357" s="9">
        <v>23586</v>
      </c>
      <c r="H357" s="9">
        <v>35857</v>
      </c>
      <c r="I357" s="9"/>
      <c r="J357" s="31">
        <v>98532</v>
      </c>
      <c r="K357" s="31">
        <f t="shared" si="13"/>
        <v>106414.56000000001</v>
      </c>
      <c r="L357" s="8">
        <v>3</v>
      </c>
      <c r="M357" s="28">
        <v>0.08</v>
      </c>
      <c r="N357" s="28" t="str">
        <f t="shared" si="12"/>
        <v>80000-100000$</v>
      </c>
      <c r="O357" s="28"/>
      <c r="P357" s="28"/>
      <c r="Q357" s="51"/>
      <c r="R357" s="28"/>
      <c r="S357" s="28"/>
      <c r="AU357" s="18"/>
    </row>
    <row r="358" spans="1:47" x14ac:dyDescent="0.25">
      <c r="A358" s="8">
        <v>357</v>
      </c>
      <c r="B358" s="7" t="s">
        <v>1652</v>
      </c>
      <c r="C358" s="7" t="s">
        <v>1228</v>
      </c>
      <c r="D358" s="8" t="s">
        <v>804</v>
      </c>
      <c r="E358" s="7" t="s">
        <v>803</v>
      </c>
      <c r="F358" s="7" t="s">
        <v>1197</v>
      </c>
      <c r="G358" s="9">
        <v>27470</v>
      </c>
      <c r="H358" s="9">
        <v>39157</v>
      </c>
      <c r="I358" s="9"/>
      <c r="J358" s="31">
        <v>57132</v>
      </c>
      <c r="K358" s="31">
        <f t="shared" si="13"/>
        <v>63987.840000000004</v>
      </c>
      <c r="L358" s="8">
        <v>4</v>
      </c>
      <c r="M358" s="28">
        <v>0.12</v>
      </c>
      <c r="N358" s="28" t="str">
        <f t="shared" si="12"/>
        <v>40000-60000$</v>
      </c>
      <c r="O358" s="28"/>
      <c r="P358" s="28"/>
      <c r="Q358" s="51"/>
      <c r="R358" s="28"/>
      <c r="S358" s="28"/>
      <c r="AU358" s="18"/>
    </row>
    <row r="359" spans="1:47" x14ac:dyDescent="0.25">
      <c r="A359" s="8">
        <v>358</v>
      </c>
      <c r="B359" s="7" t="s">
        <v>1653</v>
      </c>
      <c r="C359" s="7" t="s">
        <v>796</v>
      </c>
      <c r="D359" s="8" t="s">
        <v>804</v>
      </c>
      <c r="E359" s="7" t="s">
        <v>803</v>
      </c>
      <c r="F359" s="7" t="s">
        <v>1196</v>
      </c>
      <c r="G359" s="9">
        <v>30208</v>
      </c>
      <c r="H359" s="9">
        <v>41000</v>
      </c>
      <c r="I359" s="9"/>
      <c r="J359" s="31">
        <v>72672</v>
      </c>
      <c r="K359" s="31">
        <f t="shared" si="13"/>
        <v>81392.640000000014</v>
      </c>
      <c r="L359" s="8">
        <v>4</v>
      </c>
      <c r="M359" s="28">
        <v>0.12</v>
      </c>
      <c r="N359" s="28" t="str">
        <f t="shared" si="12"/>
        <v>60000-80000$</v>
      </c>
      <c r="O359" s="28"/>
      <c r="P359" s="28"/>
      <c r="Q359" s="51"/>
      <c r="R359" s="28"/>
      <c r="S359" s="28"/>
      <c r="AU359" s="18"/>
    </row>
    <row r="360" spans="1:47" x14ac:dyDescent="0.25">
      <c r="A360" s="8">
        <v>359</v>
      </c>
      <c r="B360" s="7" t="s">
        <v>1654</v>
      </c>
      <c r="C360" s="7" t="s">
        <v>792</v>
      </c>
      <c r="D360" s="8" t="s">
        <v>804</v>
      </c>
      <c r="E360" s="7" t="s">
        <v>803</v>
      </c>
      <c r="F360" s="7" t="s">
        <v>1196</v>
      </c>
      <c r="G360" s="9">
        <v>32737</v>
      </c>
      <c r="H360" s="9">
        <v>41007</v>
      </c>
      <c r="I360" s="9"/>
      <c r="J360" s="31">
        <v>44424</v>
      </c>
      <c r="K360" s="31">
        <f t="shared" si="13"/>
        <v>46200.959999999999</v>
      </c>
      <c r="L360" s="8">
        <v>2</v>
      </c>
      <c r="M360" s="28">
        <v>0.04</v>
      </c>
      <c r="N360" s="28" t="str">
        <f t="shared" si="12"/>
        <v>40000-60000$</v>
      </c>
      <c r="O360" s="28"/>
      <c r="P360" s="28"/>
      <c r="Q360" s="51"/>
      <c r="R360" s="28"/>
      <c r="S360" s="28"/>
      <c r="AU360" s="18"/>
    </row>
    <row r="361" spans="1:47" x14ac:dyDescent="0.25">
      <c r="A361" s="8">
        <v>360</v>
      </c>
      <c r="B361" s="7" t="s">
        <v>1655</v>
      </c>
      <c r="C361" s="7" t="s">
        <v>791</v>
      </c>
      <c r="D361" s="8" t="s">
        <v>804</v>
      </c>
      <c r="E361" s="7" t="s">
        <v>803</v>
      </c>
      <c r="F361" s="7" t="s">
        <v>1197</v>
      </c>
      <c r="G361" s="9">
        <v>31847</v>
      </c>
      <c r="H361" s="9">
        <v>39180</v>
      </c>
      <c r="I361" s="9"/>
      <c r="J361" s="31">
        <v>103848</v>
      </c>
      <c r="K361" s="31">
        <f t="shared" si="13"/>
        <v>116309.76000000001</v>
      </c>
      <c r="L361" s="8">
        <v>4</v>
      </c>
      <c r="M361" s="28">
        <v>0.12</v>
      </c>
      <c r="N361" s="28" t="str">
        <f t="shared" si="12"/>
        <v>100000$ &amp; Above</v>
      </c>
      <c r="O361" s="28"/>
      <c r="P361" s="28"/>
      <c r="Q361" s="51"/>
      <c r="R361" s="28"/>
      <c r="S361" s="28"/>
      <c r="AU361" s="18"/>
    </row>
    <row r="362" spans="1:47" x14ac:dyDescent="0.25">
      <c r="A362" s="8">
        <v>361</v>
      </c>
      <c r="B362" s="7" t="s">
        <v>1656</v>
      </c>
      <c r="C362" s="7" t="s">
        <v>1231</v>
      </c>
      <c r="D362" s="8" t="s">
        <v>804</v>
      </c>
      <c r="E362" s="7" t="s">
        <v>803</v>
      </c>
      <c r="F362" s="7" t="s">
        <v>1196</v>
      </c>
      <c r="G362" s="9">
        <v>29564</v>
      </c>
      <c r="H362" s="9">
        <v>38834</v>
      </c>
      <c r="I362" s="9"/>
      <c r="J362" s="31">
        <v>97968</v>
      </c>
      <c r="K362" s="31">
        <f t="shared" si="13"/>
        <v>109724.16</v>
      </c>
      <c r="L362" s="8">
        <v>4</v>
      </c>
      <c r="M362" s="28">
        <v>0.12</v>
      </c>
      <c r="N362" s="28" t="str">
        <f t="shared" si="12"/>
        <v>80000-100000$</v>
      </c>
      <c r="O362" s="28"/>
      <c r="P362" s="28"/>
      <c r="Q362" s="51"/>
      <c r="R362" s="28"/>
      <c r="S362" s="28"/>
      <c r="AU362" s="18"/>
    </row>
    <row r="363" spans="1:47" x14ac:dyDescent="0.25">
      <c r="A363" s="8">
        <v>362</v>
      </c>
      <c r="B363" s="7" t="s">
        <v>1657</v>
      </c>
      <c r="C363" s="7" t="s">
        <v>791</v>
      </c>
      <c r="D363" s="8" t="s">
        <v>804</v>
      </c>
      <c r="E363" s="7" t="s">
        <v>803</v>
      </c>
      <c r="F363" s="7" t="s">
        <v>1196</v>
      </c>
      <c r="G363" s="9">
        <v>28746</v>
      </c>
      <c r="H363" s="9">
        <v>36297</v>
      </c>
      <c r="I363" s="9"/>
      <c r="J363" s="31">
        <v>55236</v>
      </c>
      <c r="K363" s="31">
        <f t="shared" si="13"/>
        <v>57445.440000000002</v>
      </c>
      <c r="L363" s="8">
        <v>2</v>
      </c>
      <c r="M363" s="28">
        <v>0.04</v>
      </c>
      <c r="N363" s="28" t="str">
        <f t="shared" si="12"/>
        <v>40000-60000$</v>
      </c>
      <c r="O363" s="28"/>
      <c r="P363" s="28"/>
      <c r="Q363" s="51"/>
      <c r="R363" s="28"/>
      <c r="S363" s="28"/>
      <c r="AU363" s="18"/>
    </row>
    <row r="364" spans="1:47" x14ac:dyDescent="0.25">
      <c r="A364" s="8">
        <v>363</v>
      </c>
      <c r="B364" s="7" t="s">
        <v>1658</v>
      </c>
      <c r="C364" s="7" t="s">
        <v>1230</v>
      </c>
      <c r="D364" s="8" t="s">
        <v>804</v>
      </c>
      <c r="E364" s="7" t="s">
        <v>803</v>
      </c>
      <c r="F364" s="7" t="s">
        <v>1196</v>
      </c>
      <c r="G364" s="9">
        <v>24297</v>
      </c>
      <c r="H364" s="9">
        <v>36662</v>
      </c>
      <c r="I364" s="9"/>
      <c r="J364" s="31">
        <v>62988</v>
      </c>
      <c r="K364" s="31">
        <f t="shared" si="13"/>
        <v>70546.560000000012</v>
      </c>
      <c r="L364" s="8">
        <v>4</v>
      </c>
      <c r="M364" s="28">
        <v>0.12</v>
      </c>
      <c r="N364" s="28" t="str">
        <f t="shared" si="12"/>
        <v>60000-80000$</v>
      </c>
      <c r="O364" s="28"/>
      <c r="P364" s="28"/>
      <c r="Q364" s="51"/>
      <c r="R364" s="28"/>
      <c r="S364" s="28"/>
      <c r="AU364" s="18"/>
    </row>
    <row r="365" spans="1:47" x14ac:dyDescent="0.25">
      <c r="A365" s="8">
        <v>364</v>
      </c>
      <c r="B365" s="7" t="s">
        <v>1659</v>
      </c>
      <c r="C365" s="7" t="s">
        <v>1230</v>
      </c>
      <c r="D365" s="8" t="s">
        <v>804</v>
      </c>
      <c r="E365" s="7" t="s">
        <v>424</v>
      </c>
      <c r="F365" s="7" t="s">
        <v>1197</v>
      </c>
      <c r="G365" s="9">
        <v>29838</v>
      </c>
      <c r="H365" s="9">
        <v>39592</v>
      </c>
      <c r="I365" s="9"/>
      <c r="J365" s="31">
        <v>69024</v>
      </c>
      <c r="K365" s="31">
        <f t="shared" si="13"/>
        <v>74545.919999999998</v>
      </c>
      <c r="L365" s="8">
        <v>3</v>
      </c>
      <c r="M365" s="28">
        <v>0.08</v>
      </c>
      <c r="N365" s="28" t="str">
        <f t="shared" si="12"/>
        <v>60000-80000$</v>
      </c>
      <c r="O365" s="28"/>
      <c r="P365" s="28"/>
      <c r="Q365" s="51"/>
      <c r="R365" s="28"/>
      <c r="S365" s="28"/>
      <c r="AU365" s="18"/>
    </row>
    <row r="366" spans="1:47" x14ac:dyDescent="0.25">
      <c r="A366" s="8">
        <v>365</v>
      </c>
      <c r="B366" s="7" t="s">
        <v>1660</v>
      </c>
      <c r="C366" s="7" t="s">
        <v>793</v>
      </c>
      <c r="D366" s="8" t="s">
        <v>804</v>
      </c>
      <c r="E366" s="7" t="s">
        <v>424</v>
      </c>
      <c r="F366" s="7" t="s">
        <v>1196</v>
      </c>
      <c r="G366" s="9">
        <v>29445</v>
      </c>
      <c r="H366" s="9">
        <v>40712</v>
      </c>
      <c r="I366" s="9"/>
      <c r="J366" s="31">
        <v>27480</v>
      </c>
      <c r="K366" s="31">
        <f t="shared" si="13"/>
        <v>27480</v>
      </c>
      <c r="L366" s="8">
        <v>1</v>
      </c>
      <c r="M366" s="28">
        <v>0</v>
      </c>
      <c r="N366" s="28" t="str">
        <f t="shared" si="12"/>
        <v>20000-40000$</v>
      </c>
      <c r="O366" s="28"/>
      <c r="P366" s="28"/>
      <c r="Q366" s="51"/>
      <c r="R366" s="28"/>
      <c r="S366" s="28"/>
      <c r="AU366" s="18"/>
    </row>
    <row r="367" spans="1:47" x14ac:dyDescent="0.25">
      <c r="A367" s="8">
        <v>366</v>
      </c>
      <c r="B367" s="7" t="s">
        <v>1661</v>
      </c>
      <c r="C367" s="7" t="s">
        <v>794</v>
      </c>
      <c r="D367" s="8" t="s">
        <v>804</v>
      </c>
      <c r="E367" s="7" t="s">
        <v>424</v>
      </c>
      <c r="F367" s="7" t="s">
        <v>1197</v>
      </c>
      <c r="G367" s="9">
        <v>28946</v>
      </c>
      <c r="H367" s="9">
        <v>41070</v>
      </c>
      <c r="I367" s="9"/>
      <c r="J367" s="31">
        <v>88716</v>
      </c>
      <c r="K367" s="31">
        <f t="shared" si="13"/>
        <v>88716</v>
      </c>
      <c r="L367" s="8">
        <v>1</v>
      </c>
      <c r="M367" s="28">
        <v>0</v>
      </c>
      <c r="N367" s="28" t="str">
        <f t="shared" si="12"/>
        <v>80000-100000$</v>
      </c>
      <c r="O367" s="28"/>
      <c r="P367" s="28"/>
      <c r="Q367" s="51"/>
      <c r="R367" s="28"/>
      <c r="S367" s="28"/>
      <c r="AU367" s="18"/>
    </row>
    <row r="368" spans="1:47" x14ac:dyDescent="0.25">
      <c r="A368" s="8">
        <v>367</v>
      </c>
      <c r="B368" s="7" t="s">
        <v>1662</v>
      </c>
      <c r="C368" s="7" t="s">
        <v>796</v>
      </c>
      <c r="D368" s="8" t="s">
        <v>804</v>
      </c>
      <c r="E368" s="7" t="s">
        <v>424</v>
      </c>
      <c r="F368" s="7" t="s">
        <v>1196</v>
      </c>
      <c r="G368" s="9">
        <v>26304</v>
      </c>
      <c r="H368" s="9">
        <v>39258</v>
      </c>
      <c r="I368" s="9"/>
      <c r="J368" s="31">
        <v>80304</v>
      </c>
      <c r="K368" s="31">
        <f t="shared" si="13"/>
        <v>83516.160000000003</v>
      </c>
      <c r="L368" s="8">
        <v>2</v>
      </c>
      <c r="M368" s="28">
        <v>0.04</v>
      </c>
      <c r="N368" s="28" t="str">
        <f t="shared" si="12"/>
        <v>80000-100000$</v>
      </c>
      <c r="O368" s="28"/>
      <c r="P368" s="28"/>
      <c r="Q368" s="51"/>
      <c r="R368" s="28"/>
      <c r="S368" s="28"/>
      <c r="AU368" s="18"/>
    </row>
    <row r="369" spans="1:47" x14ac:dyDescent="0.25">
      <c r="A369" s="8">
        <v>368</v>
      </c>
      <c r="B369" s="7" t="s">
        <v>1663</v>
      </c>
      <c r="C369" s="7" t="s">
        <v>1229</v>
      </c>
      <c r="D369" s="8" t="s">
        <v>804</v>
      </c>
      <c r="E369" s="7" t="s">
        <v>424</v>
      </c>
      <c r="F369" s="7" t="s">
        <v>1197</v>
      </c>
      <c r="G369" s="9">
        <v>28537</v>
      </c>
      <c r="H369" s="9">
        <v>40333</v>
      </c>
      <c r="I369" s="9"/>
      <c r="J369" s="31">
        <v>84576</v>
      </c>
      <c r="K369" s="31">
        <f t="shared" si="13"/>
        <v>94725.12000000001</v>
      </c>
      <c r="L369" s="8">
        <v>4</v>
      </c>
      <c r="M369" s="28">
        <v>0.12</v>
      </c>
      <c r="N369" s="28" t="str">
        <f t="shared" si="12"/>
        <v>80000-100000$</v>
      </c>
      <c r="O369" s="28"/>
      <c r="P369" s="28"/>
      <c r="Q369" s="51"/>
      <c r="R369" s="28"/>
      <c r="S369" s="28"/>
      <c r="AU369" s="18"/>
    </row>
    <row r="370" spans="1:47" x14ac:dyDescent="0.25">
      <c r="A370" s="8">
        <v>369</v>
      </c>
      <c r="B370" s="7" t="s">
        <v>1664</v>
      </c>
      <c r="C370" s="7" t="s">
        <v>791</v>
      </c>
      <c r="D370" s="8" t="s">
        <v>804</v>
      </c>
      <c r="E370" s="7" t="s">
        <v>424</v>
      </c>
      <c r="F370" s="7" t="s">
        <v>1196</v>
      </c>
      <c r="G370" s="9">
        <v>29224</v>
      </c>
      <c r="H370" s="9">
        <v>36703</v>
      </c>
      <c r="I370" s="9"/>
      <c r="J370" s="31">
        <v>60240</v>
      </c>
      <c r="K370" s="31">
        <f t="shared" si="13"/>
        <v>67468.800000000003</v>
      </c>
      <c r="L370" s="8">
        <v>4</v>
      </c>
      <c r="M370" s="28">
        <v>0.12</v>
      </c>
      <c r="N370" s="28" t="str">
        <f t="shared" si="12"/>
        <v>60000-80000$</v>
      </c>
      <c r="O370" s="28"/>
      <c r="P370" s="28"/>
      <c r="Q370" s="51"/>
      <c r="R370" s="28"/>
      <c r="S370" s="28"/>
      <c r="AU370" s="18"/>
    </row>
    <row r="371" spans="1:47" x14ac:dyDescent="0.25">
      <c r="A371" s="8">
        <v>370</v>
      </c>
      <c r="B371" s="7" t="s">
        <v>1665</v>
      </c>
      <c r="C371" s="7" t="s">
        <v>795</v>
      </c>
      <c r="D371" s="8" t="s">
        <v>804</v>
      </c>
      <c r="E371" s="7" t="s">
        <v>424</v>
      </c>
      <c r="F371" s="7" t="s">
        <v>1196</v>
      </c>
      <c r="G371" s="9">
        <v>30994</v>
      </c>
      <c r="H371" s="9">
        <v>40351</v>
      </c>
      <c r="I371" s="9"/>
      <c r="J371" s="31">
        <v>24048</v>
      </c>
      <c r="K371" s="31">
        <f t="shared" si="13"/>
        <v>25971.84</v>
      </c>
      <c r="L371" s="8">
        <v>3</v>
      </c>
      <c r="M371" s="28">
        <v>0.08</v>
      </c>
      <c r="N371" s="28" t="str">
        <f t="shared" si="12"/>
        <v>20000-40000$</v>
      </c>
      <c r="O371" s="28"/>
      <c r="P371" s="28"/>
      <c r="Q371" s="51"/>
      <c r="R371" s="28"/>
      <c r="S371" s="28"/>
      <c r="AU371" s="18"/>
    </row>
    <row r="372" spans="1:47" x14ac:dyDescent="0.25">
      <c r="A372" s="8">
        <v>371</v>
      </c>
      <c r="B372" s="7" t="s">
        <v>1666</v>
      </c>
      <c r="C372" s="7" t="s">
        <v>1230</v>
      </c>
      <c r="D372" s="8" t="s">
        <v>804</v>
      </c>
      <c r="E372" s="7" t="s">
        <v>424</v>
      </c>
      <c r="F372" s="7" t="s">
        <v>1196</v>
      </c>
      <c r="G372" s="9">
        <v>27314</v>
      </c>
      <c r="H372" s="9">
        <v>39290</v>
      </c>
      <c r="I372" s="9"/>
      <c r="J372" s="31">
        <v>78300</v>
      </c>
      <c r="K372" s="31">
        <f t="shared" si="13"/>
        <v>81432</v>
      </c>
      <c r="L372" s="8">
        <v>2</v>
      </c>
      <c r="M372" s="28">
        <v>0.04</v>
      </c>
      <c r="N372" s="28" t="str">
        <f t="shared" si="12"/>
        <v>60000-80000$</v>
      </c>
      <c r="O372" s="28"/>
      <c r="P372" s="28"/>
      <c r="Q372" s="51"/>
      <c r="R372" s="28"/>
      <c r="S372" s="28"/>
      <c r="AU372" s="18"/>
    </row>
    <row r="373" spans="1:47" x14ac:dyDescent="0.25">
      <c r="A373" s="8">
        <v>372</v>
      </c>
      <c r="B373" s="7" t="s">
        <v>1667</v>
      </c>
      <c r="C373" s="7" t="s">
        <v>795</v>
      </c>
      <c r="D373" s="8" t="s">
        <v>804</v>
      </c>
      <c r="E373" s="7" t="s">
        <v>424</v>
      </c>
      <c r="F373" s="7" t="s">
        <v>1196</v>
      </c>
      <c r="G373" s="9">
        <v>32074</v>
      </c>
      <c r="H373" s="9">
        <v>40367</v>
      </c>
      <c r="I373" s="9">
        <v>40932</v>
      </c>
      <c r="J373" s="31">
        <v>58560</v>
      </c>
      <c r="K373" s="31">
        <f t="shared" si="13"/>
        <v>65587.200000000012</v>
      </c>
      <c r="L373" s="8">
        <v>4</v>
      </c>
      <c r="M373" s="28">
        <v>0.12</v>
      </c>
      <c r="N373" s="28" t="str">
        <f t="shared" si="12"/>
        <v>40000-60000$</v>
      </c>
      <c r="O373" s="28"/>
      <c r="P373" s="28"/>
      <c r="Q373" s="51"/>
      <c r="R373" s="28"/>
      <c r="S373" s="28"/>
      <c r="AU373" s="18"/>
    </row>
    <row r="374" spans="1:47" x14ac:dyDescent="0.25">
      <c r="A374" s="8">
        <v>373</v>
      </c>
      <c r="B374" s="7" t="s">
        <v>1668</v>
      </c>
      <c r="C374" s="7" t="s">
        <v>1228</v>
      </c>
      <c r="D374" s="8" t="s">
        <v>804</v>
      </c>
      <c r="E374" s="7" t="s">
        <v>424</v>
      </c>
      <c r="F374" s="7" t="s">
        <v>1197</v>
      </c>
      <c r="G374" s="9">
        <v>28231</v>
      </c>
      <c r="H374" s="9">
        <v>36371</v>
      </c>
      <c r="I374" s="9"/>
      <c r="J374" s="31">
        <v>32148</v>
      </c>
      <c r="K374" s="31">
        <f t="shared" si="13"/>
        <v>33433.919999999998</v>
      </c>
      <c r="L374" s="8">
        <v>2</v>
      </c>
      <c r="M374" s="28">
        <v>0.04</v>
      </c>
      <c r="N374" s="28" t="str">
        <f t="shared" si="12"/>
        <v>20000-40000$</v>
      </c>
      <c r="O374" s="28"/>
      <c r="P374" s="28"/>
      <c r="Q374" s="51"/>
      <c r="R374" s="28"/>
      <c r="S374" s="28"/>
      <c r="AU374" s="18"/>
    </row>
    <row r="375" spans="1:47" x14ac:dyDescent="0.25">
      <c r="A375" s="8">
        <v>374</v>
      </c>
      <c r="B375" s="7" t="s">
        <v>1669</v>
      </c>
      <c r="C375" s="7" t="s">
        <v>796</v>
      </c>
      <c r="D375" s="8" t="s">
        <v>804</v>
      </c>
      <c r="E375" s="7" t="s">
        <v>424</v>
      </c>
      <c r="F375" s="7" t="s">
        <v>1196</v>
      </c>
      <c r="G375" s="9">
        <v>32447</v>
      </c>
      <c r="H375" s="9">
        <v>39283</v>
      </c>
      <c r="I375" s="9"/>
      <c r="J375" s="31">
        <v>89364</v>
      </c>
      <c r="K375" s="31">
        <f t="shared" si="13"/>
        <v>96513.12000000001</v>
      </c>
      <c r="L375" s="8">
        <v>3</v>
      </c>
      <c r="M375" s="28">
        <v>0.08</v>
      </c>
      <c r="N375" s="28" t="str">
        <f t="shared" si="12"/>
        <v>80000-100000$</v>
      </c>
      <c r="O375" s="28"/>
      <c r="P375" s="28"/>
      <c r="Q375" s="51"/>
      <c r="R375" s="28"/>
      <c r="S375" s="28"/>
      <c r="AU375" s="18"/>
    </row>
    <row r="376" spans="1:47" x14ac:dyDescent="0.25">
      <c r="A376" s="8">
        <v>375</v>
      </c>
      <c r="B376" s="7" t="s">
        <v>1670</v>
      </c>
      <c r="C376" s="7" t="s">
        <v>794</v>
      </c>
      <c r="D376" s="8" t="s">
        <v>804</v>
      </c>
      <c r="E376" s="7" t="s">
        <v>424</v>
      </c>
      <c r="F376" s="7" t="s">
        <v>1196</v>
      </c>
      <c r="G376" s="9">
        <v>29139</v>
      </c>
      <c r="H376" s="9">
        <v>40361</v>
      </c>
      <c r="I376" s="9"/>
      <c r="J376" s="31">
        <v>90936</v>
      </c>
      <c r="K376" s="31">
        <f t="shared" si="13"/>
        <v>94573.440000000002</v>
      </c>
      <c r="L376" s="8">
        <v>2</v>
      </c>
      <c r="M376" s="28">
        <v>0.04</v>
      </c>
      <c r="N376" s="28" t="str">
        <f t="shared" si="12"/>
        <v>80000-100000$</v>
      </c>
      <c r="O376" s="28"/>
      <c r="P376" s="28"/>
      <c r="Q376" s="51"/>
      <c r="R376" s="28"/>
      <c r="S376" s="28"/>
      <c r="AU376" s="18"/>
    </row>
    <row r="377" spans="1:47" x14ac:dyDescent="0.25">
      <c r="A377" s="8">
        <v>376</v>
      </c>
      <c r="B377" s="7" t="s">
        <v>1671</v>
      </c>
      <c r="C377" s="7" t="s">
        <v>796</v>
      </c>
      <c r="D377" s="8" t="s">
        <v>804</v>
      </c>
      <c r="E377" s="7" t="s">
        <v>424</v>
      </c>
      <c r="F377" s="7" t="s">
        <v>1197</v>
      </c>
      <c r="G377" s="9">
        <v>28725</v>
      </c>
      <c r="H377" s="9">
        <v>40395</v>
      </c>
      <c r="I377" s="9"/>
      <c r="J377" s="31">
        <v>69072</v>
      </c>
      <c r="K377" s="31">
        <f t="shared" si="13"/>
        <v>77360.640000000014</v>
      </c>
      <c r="L377" s="8">
        <v>4</v>
      </c>
      <c r="M377" s="28">
        <v>0.12</v>
      </c>
      <c r="N377" s="28" t="str">
        <f t="shared" si="12"/>
        <v>60000-80000$</v>
      </c>
      <c r="O377" s="28"/>
      <c r="P377" s="28"/>
      <c r="Q377" s="51"/>
      <c r="R377" s="28"/>
      <c r="S377" s="28"/>
      <c r="AU377" s="18"/>
    </row>
    <row r="378" spans="1:47" x14ac:dyDescent="0.25">
      <c r="A378" s="8">
        <v>377</v>
      </c>
      <c r="B378" s="7" t="s">
        <v>1672</v>
      </c>
      <c r="C378" s="7" t="s">
        <v>1231</v>
      </c>
      <c r="D378" s="8" t="s">
        <v>804</v>
      </c>
      <c r="E378" s="7" t="s">
        <v>424</v>
      </c>
      <c r="F378" s="7" t="s">
        <v>1196</v>
      </c>
      <c r="G378" s="9">
        <v>26171</v>
      </c>
      <c r="H378" s="9">
        <v>36392</v>
      </c>
      <c r="I378" s="9"/>
      <c r="J378" s="31">
        <v>61692</v>
      </c>
      <c r="K378" s="31">
        <f t="shared" si="13"/>
        <v>69095.040000000008</v>
      </c>
      <c r="L378" s="8">
        <v>4</v>
      </c>
      <c r="M378" s="28">
        <v>0.12</v>
      </c>
      <c r="N378" s="28" t="str">
        <f t="shared" si="12"/>
        <v>60000-80000$</v>
      </c>
      <c r="O378" s="28"/>
      <c r="P378" s="28"/>
      <c r="Q378" s="51"/>
      <c r="R378" s="28"/>
      <c r="S378" s="28"/>
      <c r="AU378" s="18"/>
    </row>
    <row r="379" spans="1:47" x14ac:dyDescent="0.25">
      <c r="A379" s="8">
        <v>378</v>
      </c>
      <c r="B379" s="7" t="s">
        <v>1673</v>
      </c>
      <c r="C379" s="7" t="s">
        <v>791</v>
      </c>
      <c r="D379" s="8" t="s">
        <v>804</v>
      </c>
      <c r="E379" s="7" t="s">
        <v>424</v>
      </c>
      <c r="F379" s="7" t="s">
        <v>1197</v>
      </c>
      <c r="G379" s="9">
        <v>28142</v>
      </c>
      <c r="H379" s="9">
        <v>39330</v>
      </c>
      <c r="I379" s="9"/>
      <c r="J379" s="31">
        <v>98316</v>
      </c>
      <c r="K379" s="31">
        <f t="shared" si="13"/>
        <v>113063.4</v>
      </c>
      <c r="L379" s="8">
        <v>5</v>
      </c>
      <c r="M379" s="28">
        <v>0.15</v>
      </c>
      <c r="N379" s="28" t="str">
        <f t="shared" si="12"/>
        <v>80000-100000$</v>
      </c>
      <c r="O379" s="28"/>
      <c r="P379" s="28"/>
      <c r="Q379" s="51"/>
      <c r="R379" s="28"/>
      <c r="S379" s="28"/>
      <c r="AU379" s="18"/>
    </row>
    <row r="380" spans="1:47" x14ac:dyDescent="0.25">
      <c r="A380" s="8">
        <v>379</v>
      </c>
      <c r="B380" s="7" t="s">
        <v>1674</v>
      </c>
      <c r="C380" s="7" t="s">
        <v>793</v>
      </c>
      <c r="D380" s="8" t="s">
        <v>804</v>
      </c>
      <c r="E380" s="7" t="s">
        <v>424</v>
      </c>
      <c r="F380" s="7" t="s">
        <v>1197</v>
      </c>
      <c r="G380" s="9">
        <v>26296</v>
      </c>
      <c r="H380" s="9">
        <v>38969</v>
      </c>
      <c r="I380" s="9"/>
      <c r="J380" s="31">
        <v>76620</v>
      </c>
      <c r="K380" s="31">
        <f t="shared" si="13"/>
        <v>79684.800000000003</v>
      </c>
      <c r="L380" s="8">
        <v>2</v>
      </c>
      <c r="M380" s="28">
        <v>0.04</v>
      </c>
      <c r="N380" s="28" t="str">
        <f t="shared" si="12"/>
        <v>60000-80000$</v>
      </c>
      <c r="O380" s="28"/>
      <c r="P380" s="28"/>
      <c r="Q380" s="51"/>
      <c r="R380" s="28"/>
      <c r="S380" s="28"/>
      <c r="AU380" s="18"/>
    </row>
    <row r="381" spans="1:47" x14ac:dyDescent="0.25">
      <c r="A381" s="8">
        <v>380</v>
      </c>
      <c r="B381" s="7" t="s">
        <v>1675</v>
      </c>
      <c r="C381" s="7" t="s">
        <v>1229</v>
      </c>
      <c r="D381" s="8" t="s">
        <v>804</v>
      </c>
      <c r="E381" s="7" t="s">
        <v>424</v>
      </c>
      <c r="F381" s="7" t="s">
        <v>1196</v>
      </c>
      <c r="G381" s="9">
        <v>26305</v>
      </c>
      <c r="H381" s="9">
        <v>37138</v>
      </c>
      <c r="I381" s="9"/>
      <c r="J381" s="31">
        <v>37332</v>
      </c>
      <c r="K381" s="31">
        <f t="shared" si="13"/>
        <v>37332</v>
      </c>
      <c r="L381" s="8">
        <v>1</v>
      </c>
      <c r="M381" s="28">
        <v>0</v>
      </c>
      <c r="N381" s="28" t="str">
        <f t="shared" si="12"/>
        <v>20000-40000$</v>
      </c>
      <c r="O381" s="28"/>
      <c r="P381" s="28"/>
      <c r="Q381" s="51"/>
      <c r="R381" s="28"/>
      <c r="S381" s="28"/>
      <c r="AU381" s="18"/>
    </row>
    <row r="382" spans="1:47" x14ac:dyDescent="0.25">
      <c r="A382" s="8">
        <v>381</v>
      </c>
      <c r="B382" s="7" t="s">
        <v>1676</v>
      </c>
      <c r="C382" s="7" t="s">
        <v>1228</v>
      </c>
      <c r="D382" s="8" t="s">
        <v>804</v>
      </c>
      <c r="E382" s="7" t="s">
        <v>424</v>
      </c>
      <c r="F382" s="7" t="s">
        <v>1196</v>
      </c>
      <c r="G382" s="9">
        <v>25030</v>
      </c>
      <c r="H382" s="9">
        <v>37141</v>
      </c>
      <c r="I382" s="9"/>
      <c r="J382" s="31">
        <v>19092</v>
      </c>
      <c r="K382" s="31">
        <f t="shared" si="13"/>
        <v>20619.36</v>
      </c>
      <c r="L382" s="8">
        <v>3</v>
      </c>
      <c r="M382" s="28">
        <v>0.08</v>
      </c>
      <c r="N382" s="28" t="str">
        <f t="shared" si="12"/>
        <v>0-20000$</v>
      </c>
      <c r="O382" s="28"/>
      <c r="P382" s="28"/>
      <c r="Q382" s="51"/>
      <c r="R382" s="28"/>
      <c r="S382" s="28"/>
      <c r="AU382" s="18"/>
    </row>
    <row r="383" spans="1:47" x14ac:dyDescent="0.25">
      <c r="A383" s="8">
        <v>382</v>
      </c>
      <c r="B383" s="7" t="s">
        <v>1677</v>
      </c>
      <c r="C383" s="7" t="s">
        <v>791</v>
      </c>
      <c r="D383" s="8" t="s">
        <v>804</v>
      </c>
      <c r="E383" s="7" t="s">
        <v>424</v>
      </c>
      <c r="F383" s="7" t="s">
        <v>1196</v>
      </c>
      <c r="G383" s="9">
        <v>29715</v>
      </c>
      <c r="H383" s="9">
        <v>40083</v>
      </c>
      <c r="I383" s="9"/>
      <c r="J383" s="31">
        <v>52980</v>
      </c>
      <c r="K383" s="31">
        <f t="shared" si="13"/>
        <v>59337.600000000006</v>
      </c>
      <c r="L383" s="8">
        <v>4</v>
      </c>
      <c r="M383" s="28">
        <v>0.12</v>
      </c>
      <c r="N383" s="28" t="str">
        <f t="shared" si="12"/>
        <v>40000-60000$</v>
      </c>
      <c r="O383" s="28"/>
      <c r="P383" s="28"/>
      <c r="Q383" s="51"/>
      <c r="R383" s="28"/>
      <c r="S383" s="28"/>
      <c r="AU383" s="18"/>
    </row>
    <row r="384" spans="1:47" x14ac:dyDescent="0.25">
      <c r="A384" s="8">
        <v>383</v>
      </c>
      <c r="B384" s="7" t="s">
        <v>1678</v>
      </c>
      <c r="C384" s="7" t="s">
        <v>795</v>
      </c>
      <c r="D384" s="8" t="s">
        <v>804</v>
      </c>
      <c r="E384" s="7" t="s">
        <v>424</v>
      </c>
      <c r="F384" s="7" t="s">
        <v>1197</v>
      </c>
      <c r="G384" s="9">
        <v>28190</v>
      </c>
      <c r="H384" s="9">
        <v>40447</v>
      </c>
      <c r="I384" s="9"/>
      <c r="J384" s="31">
        <v>40764</v>
      </c>
      <c r="K384" s="31">
        <f t="shared" si="13"/>
        <v>45655.680000000008</v>
      </c>
      <c r="L384" s="8">
        <v>4</v>
      </c>
      <c r="M384" s="28">
        <v>0.12</v>
      </c>
      <c r="N384" s="28" t="str">
        <f t="shared" si="12"/>
        <v>40000-60000$</v>
      </c>
      <c r="O384" s="28"/>
      <c r="P384" s="28"/>
      <c r="Q384" s="51"/>
      <c r="R384" s="28"/>
      <c r="S384" s="28"/>
      <c r="AU384" s="18"/>
    </row>
    <row r="385" spans="1:47" x14ac:dyDescent="0.25">
      <c r="A385" s="8">
        <v>384</v>
      </c>
      <c r="B385" s="7" t="s">
        <v>1679</v>
      </c>
      <c r="C385" s="7" t="s">
        <v>1229</v>
      </c>
      <c r="D385" s="8" t="s">
        <v>804</v>
      </c>
      <c r="E385" s="7" t="s">
        <v>424</v>
      </c>
      <c r="F385" s="7" t="s">
        <v>1196</v>
      </c>
      <c r="G385" s="9">
        <v>28514</v>
      </c>
      <c r="H385" s="9">
        <v>36094</v>
      </c>
      <c r="I385" s="9"/>
      <c r="J385" s="31">
        <v>57462</v>
      </c>
      <c r="K385" s="31">
        <f t="shared" si="13"/>
        <v>57462</v>
      </c>
      <c r="L385" s="8">
        <v>1</v>
      </c>
      <c r="M385" s="28">
        <v>0</v>
      </c>
      <c r="N385" s="28" t="str">
        <f t="shared" si="12"/>
        <v>40000-60000$</v>
      </c>
      <c r="O385" s="28"/>
      <c r="P385" s="28"/>
      <c r="Q385" s="51"/>
      <c r="R385" s="28"/>
      <c r="S385" s="28"/>
      <c r="AU385" s="18"/>
    </row>
    <row r="386" spans="1:47" x14ac:dyDescent="0.25">
      <c r="A386" s="8">
        <v>385</v>
      </c>
      <c r="B386" s="7" t="s">
        <v>1680</v>
      </c>
      <c r="C386" s="7" t="s">
        <v>793</v>
      </c>
      <c r="D386" s="8" t="s">
        <v>804</v>
      </c>
      <c r="E386" s="7" t="s">
        <v>424</v>
      </c>
      <c r="F386" s="7" t="s">
        <v>1196</v>
      </c>
      <c r="G386" s="9">
        <v>27992</v>
      </c>
      <c r="H386" s="9">
        <v>36456</v>
      </c>
      <c r="I386" s="9"/>
      <c r="J386" s="31">
        <v>52152</v>
      </c>
      <c r="K386" s="31">
        <f t="shared" si="13"/>
        <v>59974.799999999996</v>
      </c>
      <c r="L386" s="8">
        <v>5</v>
      </c>
      <c r="M386" s="28">
        <v>0.15</v>
      </c>
      <c r="N386" s="28" t="str">
        <f t="shared" ref="N386:N449" si="14">VLOOKUP($J386,$R$2:$S$7,2,1)</f>
        <v>40000-60000$</v>
      </c>
      <c r="O386" s="28"/>
      <c r="P386" s="28"/>
      <c r="Q386" s="51"/>
      <c r="R386" s="28"/>
      <c r="S386" s="28"/>
      <c r="AU386" s="18"/>
    </row>
    <row r="387" spans="1:47" x14ac:dyDescent="0.25">
      <c r="A387" s="8">
        <v>386</v>
      </c>
      <c r="B387" s="7" t="s">
        <v>1681</v>
      </c>
      <c r="C387" s="7" t="s">
        <v>1229</v>
      </c>
      <c r="D387" s="8" t="s">
        <v>804</v>
      </c>
      <c r="E387" s="7" t="s">
        <v>424</v>
      </c>
      <c r="F387" s="7" t="s">
        <v>1196</v>
      </c>
      <c r="G387" s="9">
        <v>27421</v>
      </c>
      <c r="H387" s="9">
        <v>36463</v>
      </c>
      <c r="I387" s="9"/>
      <c r="J387" s="31">
        <v>53064</v>
      </c>
      <c r="K387" s="31">
        <f t="shared" ref="K387:K450" si="15">J387*(1+M387)</f>
        <v>57309.120000000003</v>
      </c>
      <c r="L387" s="8">
        <v>3</v>
      </c>
      <c r="M387" s="28">
        <v>0.08</v>
      </c>
      <c r="N387" s="28" t="str">
        <f t="shared" si="14"/>
        <v>40000-60000$</v>
      </c>
      <c r="O387" s="28"/>
      <c r="P387" s="28"/>
      <c r="Q387" s="51"/>
      <c r="R387" s="28"/>
      <c r="S387" s="28"/>
      <c r="AU387" s="18"/>
    </row>
    <row r="388" spans="1:47" x14ac:dyDescent="0.25">
      <c r="A388" s="8">
        <v>387</v>
      </c>
      <c r="B388" s="7" t="s">
        <v>1682</v>
      </c>
      <c r="C388" s="7" t="s">
        <v>794</v>
      </c>
      <c r="D388" s="8" t="s">
        <v>804</v>
      </c>
      <c r="E388" s="7" t="s">
        <v>424</v>
      </c>
      <c r="F388" s="7" t="s">
        <v>1196</v>
      </c>
      <c r="G388" s="9">
        <v>27036</v>
      </c>
      <c r="H388" s="9">
        <v>37166</v>
      </c>
      <c r="I388" s="9"/>
      <c r="J388" s="31">
        <v>56754</v>
      </c>
      <c r="K388" s="31">
        <f t="shared" si="15"/>
        <v>63564.480000000003</v>
      </c>
      <c r="L388" s="8">
        <v>4</v>
      </c>
      <c r="M388" s="28">
        <v>0.12</v>
      </c>
      <c r="N388" s="28" t="str">
        <f t="shared" si="14"/>
        <v>40000-60000$</v>
      </c>
      <c r="O388" s="28"/>
      <c r="P388" s="28"/>
      <c r="Q388" s="51"/>
      <c r="R388" s="28"/>
      <c r="S388" s="28"/>
      <c r="AU388" s="18"/>
    </row>
    <row r="389" spans="1:47" x14ac:dyDescent="0.25">
      <c r="A389" s="8">
        <v>388</v>
      </c>
      <c r="B389" s="7" t="s">
        <v>1683</v>
      </c>
      <c r="C389" s="7" t="s">
        <v>792</v>
      </c>
      <c r="D389" s="8" t="s">
        <v>804</v>
      </c>
      <c r="E389" s="7" t="s">
        <v>424</v>
      </c>
      <c r="F389" s="7" t="s">
        <v>1197</v>
      </c>
      <c r="G389" s="9">
        <v>25486</v>
      </c>
      <c r="H389" s="9">
        <v>36116</v>
      </c>
      <c r="I389" s="9">
        <v>37382</v>
      </c>
      <c r="J389" s="31">
        <v>59724</v>
      </c>
      <c r="K389" s="31">
        <f t="shared" si="15"/>
        <v>59724</v>
      </c>
      <c r="L389" s="8">
        <v>1</v>
      </c>
      <c r="M389" s="28">
        <v>0</v>
      </c>
      <c r="N389" s="28" t="str">
        <f t="shared" si="14"/>
        <v>40000-60000$</v>
      </c>
      <c r="O389" s="28"/>
      <c r="P389" s="28"/>
      <c r="Q389" s="51"/>
      <c r="R389" s="28"/>
      <c r="S389" s="28"/>
      <c r="AU389" s="18"/>
    </row>
    <row r="390" spans="1:47" x14ac:dyDescent="0.25">
      <c r="A390" s="8">
        <v>389</v>
      </c>
      <c r="B390" s="7" t="s">
        <v>1684</v>
      </c>
      <c r="C390" s="7" t="s">
        <v>1229</v>
      </c>
      <c r="D390" s="8" t="s">
        <v>804</v>
      </c>
      <c r="E390" s="7" t="s">
        <v>424</v>
      </c>
      <c r="F390" s="7" t="s">
        <v>1197</v>
      </c>
      <c r="G390" s="9">
        <v>28320</v>
      </c>
      <c r="H390" s="9">
        <v>36121</v>
      </c>
      <c r="I390" s="9"/>
      <c r="J390" s="31">
        <v>34656</v>
      </c>
      <c r="K390" s="31">
        <f t="shared" si="15"/>
        <v>37428.480000000003</v>
      </c>
      <c r="L390" s="8">
        <v>3</v>
      </c>
      <c r="M390" s="28">
        <v>0.08</v>
      </c>
      <c r="N390" s="28" t="str">
        <f t="shared" si="14"/>
        <v>20000-40000$</v>
      </c>
      <c r="O390" s="28"/>
      <c r="P390" s="28"/>
      <c r="Q390" s="51"/>
      <c r="R390" s="28"/>
      <c r="S390" s="28"/>
      <c r="AU390" s="18"/>
    </row>
    <row r="391" spans="1:47" x14ac:dyDescent="0.25">
      <c r="A391" s="8">
        <v>390</v>
      </c>
      <c r="B391" s="7" t="s">
        <v>1685</v>
      </c>
      <c r="C391" s="7" t="s">
        <v>1229</v>
      </c>
      <c r="D391" s="8" t="s">
        <v>804</v>
      </c>
      <c r="E391" s="7" t="s">
        <v>424</v>
      </c>
      <c r="F391" s="7" t="s">
        <v>1196</v>
      </c>
      <c r="G391" s="9">
        <v>22830</v>
      </c>
      <c r="H391" s="9">
        <v>36145</v>
      </c>
      <c r="I391" s="9"/>
      <c r="J391" s="31">
        <v>37512</v>
      </c>
      <c r="K391" s="31">
        <f t="shared" si="15"/>
        <v>43138.799999999996</v>
      </c>
      <c r="L391" s="8">
        <v>5</v>
      </c>
      <c r="M391" s="28">
        <v>0.15</v>
      </c>
      <c r="N391" s="28" t="str">
        <f t="shared" si="14"/>
        <v>20000-40000$</v>
      </c>
      <c r="O391" s="28"/>
      <c r="P391" s="28"/>
      <c r="Q391" s="51"/>
      <c r="R391" s="28"/>
      <c r="S391" s="28"/>
      <c r="AU391" s="18"/>
    </row>
    <row r="392" spans="1:47" x14ac:dyDescent="0.25">
      <c r="A392" s="8">
        <v>391</v>
      </c>
      <c r="B392" s="7" t="s">
        <v>1686</v>
      </c>
      <c r="C392" s="7" t="s">
        <v>1231</v>
      </c>
      <c r="D392" s="8" t="s">
        <v>804</v>
      </c>
      <c r="E392" s="7" t="s">
        <v>424</v>
      </c>
      <c r="F392" s="7" t="s">
        <v>1196</v>
      </c>
      <c r="G392" s="9">
        <v>28945</v>
      </c>
      <c r="H392" s="9">
        <v>39063</v>
      </c>
      <c r="I392" s="9"/>
      <c r="J392" s="31">
        <v>93516</v>
      </c>
      <c r="K392" s="31">
        <f t="shared" si="15"/>
        <v>107543.4</v>
      </c>
      <c r="L392" s="8">
        <v>5</v>
      </c>
      <c r="M392" s="28">
        <v>0.15</v>
      </c>
      <c r="N392" s="28" t="str">
        <f t="shared" si="14"/>
        <v>80000-100000$</v>
      </c>
      <c r="O392" s="28"/>
      <c r="P392" s="28"/>
      <c r="Q392" s="51"/>
      <c r="R392" s="28"/>
      <c r="S392" s="28"/>
      <c r="AU392" s="18"/>
    </row>
    <row r="393" spans="1:47" x14ac:dyDescent="0.25">
      <c r="A393" s="8">
        <v>392</v>
      </c>
      <c r="B393" s="7" t="s">
        <v>1687</v>
      </c>
      <c r="C393" s="7" t="s">
        <v>795</v>
      </c>
      <c r="D393" s="8" t="s">
        <v>804</v>
      </c>
      <c r="E393" s="7" t="s">
        <v>424</v>
      </c>
      <c r="F393" s="7" t="s">
        <v>1197</v>
      </c>
      <c r="G393" s="9">
        <v>32624</v>
      </c>
      <c r="H393" s="9">
        <v>40922</v>
      </c>
      <c r="I393" s="9"/>
      <c r="J393" s="31">
        <v>46932</v>
      </c>
      <c r="K393" s="31">
        <f t="shared" si="15"/>
        <v>53971.799999999996</v>
      </c>
      <c r="L393" s="8">
        <v>5</v>
      </c>
      <c r="M393" s="28">
        <v>0.15</v>
      </c>
      <c r="N393" s="28" t="str">
        <f t="shared" si="14"/>
        <v>40000-60000$</v>
      </c>
      <c r="O393" s="28"/>
      <c r="P393" s="28"/>
      <c r="Q393" s="51"/>
      <c r="R393" s="28"/>
      <c r="S393" s="28"/>
      <c r="AU393" s="18"/>
    </row>
    <row r="394" spans="1:47" x14ac:dyDescent="0.25">
      <c r="A394" s="8">
        <v>393</v>
      </c>
      <c r="B394" s="7" t="s">
        <v>1688</v>
      </c>
      <c r="C394" s="7" t="s">
        <v>792</v>
      </c>
      <c r="D394" s="8" t="s">
        <v>804</v>
      </c>
      <c r="E394" s="7" t="s">
        <v>424</v>
      </c>
      <c r="F394" s="7" t="s">
        <v>1197</v>
      </c>
      <c r="G394" s="9">
        <v>30489</v>
      </c>
      <c r="H394" s="9">
        <v>38734</v>
      </c>
      <c r="I394" s="9"/>
      <c r="J394" s="31">
        <v>65028</v>
      </c>
      <c r="K394" s="31">
        <f t="shared" si="15"/>
        <v>72831.360000000001</v>
      </c>
      <c r="L394" s="8">
        <v>4</v>
      </c>
      <c r="M394" s="28">
        <v>0.12</v>
      </c>
      <c r="N394" s="28" t="str">
        <f t="shared" si="14"/>
        <v>60000-80000$</v>
      </c>
      <c r="O394" s="28"/>
      <c r="P394" s="28"/>
      <c r="Q394" s="51"/>
      <c r="R394" s="28"/>
      <c r="S394" s="28"/>
      <c r="AU394" s="18"/>
    </row>
    <row r="395" spans="1:47" x14ac:dyDescent="0.25">
      <c r="A395" s="8">
        <v>394</v>
      </c>
      <c r="B395" s="7" t="s">
        <v>1689</v>
      </c>
      <c r="C395" s="7" t="s">
        <v>794</v>
      </c>
      <c r="D395" s="8" t="s">
        <v>804</v>
      </c>
      <c r="E395" s="7" t="s">
        <v>424</v>
      </c>
      <c r="F395" s="7" t="s">
        <v>1197</v>
      </c>
      <c r="G395" s="9">
        <v>25536</v>
      </c>
      <c r="H395" s="9">
        <v>36175</v>
      </c>
      <c r="I395" s="9"/>
      <c r="J395" s="31">
        <v>28224</v>
      </c>
      <c r="K395" s="31">
        <f t="shared" si="15"/>
        <v>29352.960000000003</v>
      </c>
      <c r="L395" s="8">
        <v>2</v>
      </c>
      <c r="M395" s="28">
        <v>0.04</v>
      </c>
      <c r="N395" s="28" t="str">
        <f t="shared" si="14"/>
        <v>20000-40000$</v>
      </c>
      <c r="O395" s="28"/>
      <c r="P395" s="28"/>
      <c r="Q395" s="51"/>
      <c r="R395" s="28"/>
      <c r="S395" s="28"/>
      <c r="AU395" s="18"/>
    </row>
    <row r="396" spans="1:47" x14ac:dyDescent="0.25">
      <c r="A396" s="8">
        <v>395</v>
      </c>
      <c r="B396" s="7" t="s">
        <v>1690</v>
      </c>
      <c r="C396" s="7" t="s">
        <v>791</v>
      </c>
      <c r="D396" s="8" t="s">
        <v>804</v>
      </c>
      <c r="E396" s="7" t="s">
        <v>424</v>
      </c>
      <c r="F396" s="7" t="s">
        <v>1197</v>
      </c>
      <c r="G396" s="9">
        <v>29270</v>
      </c>
      <c r="H396" s="9">
        <v>36898</v>
      </c>
      <c r="I396" s="9"/>
      <c r="J396" s="31">
        <v>86184</v>
      </c>
      <c r="K396" s="31">
        <f t="shared" si="15"/>
        <v>89631.360000000001</v>
      </c>
      <c r="L396" s="8">
        <v>2</v>
      </c>
      <c r="M396" s="28">
        <v>0.04</v>
      </c>
      <c r="N396" s="28" t="str">
        <f t="shared" si="14"/>
        <v>80000-100000$</v>
      </c>
      <c r="O396" s="28"/>
      <c r="P396" s="28"/>
      <c r="Q396" s="51"/>
      <c r="R396" s="28"/>
      <c r="S396" s="28"/>
      <c r="AU396" s="18"/>
    </row>
    <row r="397" spans="1:47" x14ac:dyDescent="0.25">
      <c r="A397" s="8">
        <v>396</v>
      </c>
      <c r="B397" s="7" t="s">
        <v>1691</v>
      </c>
      <c r="C397" s="7" t="s">
        <v>1228</v>
      </c>
      <c r="D397" s="8" t="s">
        <v>804</v>
      </c>
      <c r="E397" s="7" t="s">
        <v>424</v>
      </c>
      <c r="F397" s="7" t="s">
        <v>1197</v>
      </c>
      <c r="G397" s="9">
        <v>31900</v>
      </c>
      <c r="H397" s="9">
        <v>40235</v>
      </c>
      <c r="I397" s="9"/>
      <c r="J397" s="31">
        <v>27432</v>
      </c>
      <c r="K397" s="31">
        <f t="shared" si="15"/>
        <v>31546.799999999999</v>
      </c>
      <c r="L397" s="8">
        <v>5</v>
      </c>
      <c r="M397" s="28">
        <v>0.15</v>
      </c>
      <c r="N397" s="28" t="str">
        <f t="shared" si="14"/>
        <v>20000-40000$</v>
      </c>
      <c r="O397" s="28"/>
      <c r="P397" s="28"/>
      <c r="Q397" s="51"/>
      <c r="R397" s="28"/>
      <c r="S397" s="28"/>
      <c r="AU397" s="18"/>
    </row>
    <row r="398" spans="1:47" x14ac:dyDescent="0.25">
      <c r="A398" s="8">
        <v>397</v>
      </c>
      <c r="B398" s="7" t="s">
        <v>1692</v>
      </c>
      <c r="C398" s="7" t="s">
        <v>1231</v>
      </c>
      <c r="D398" s="8" t="s">
        <v>804</v>
      </c>
      <c r="E398" s="7" t="s">
        <v>424</v>
      </c>
      <c r="F398" s="7" t="s">
        <v>1197</v>
      </c>
      <c r="G398" s="9">
        <v>27821</v>
      </c>
      <c r="H398" s="9">
        <v>36567</v>
      </c>
      <c r="I398" s="9"/>
      <c r="J398" s="31">
        <v>54540</v>
      </c>
      <c r="K398" s="31">
        <f t="shared" si="15"/>
        <v>62720.999999999993</v>
      </c>
      <c r="L398" s="8">
        <v>5</v>
      </c>
      <c r="M398" s="28">
        <v>0.15</v>
      </c>
      <c r="N398" s="28" t="str">
        <f t="shared" si="14"/>
        <v>40000-60000$</v>
      </c>
      <c r="O398" s="28"/>
      <c r="P398" s="28"/>
      <c r="Q398" s="51"/>
      <c r="R398" s="28"/>
      <c r="S398" s="28"/>
      <c r="AU398" s="18"/>
    </row>
    <row r="399" spans="1:47" x14ac:dyDescent="0.25">
      <c r="A399" s="8">
        <v>398</v>
      </c>
      <c r="B399" s="7" t="s">
        <v>1693</v>
      </c>
      <c r="C399" s="7" t="s">
        <v>796</v>
      </c>
      <c r="D399" s="8" t="s">
        <v>804</v>
      </c>
      <c r="E399" s="7" t="s">
        <v>424</v>
      </c>
      <c r="F399" s="7" t="s">
        <v>1197</v>
      </c>
      <c r="G399" s="9">
        <v>26900</v>
      </c>
      <c r="H399" s="9">
        <v>40263</v>
      </c>
      <c r="I399" s="9"/>
      <c r="J399" s="31">
        <v>59286</v>
      </c>
      <c r="K399" s="31">
        <f t="shared" si="15"/>
        <v>66400.320000000007</v>
      </c>
      <c r="L399" s="8">
        <v>4</v>
      </c>
      <c r="M399" s="28">
        <v>0.12</v>
      </c>
      <c r="N399" s="28" t="str">
        <f t="shared" si="14"/>
        <v>40000-60000$</v>
      </c>
      <c r="O399" s="28"/>
      <c r="P399" s="28"/>
      <c r="Q399" s="51"/>
      <c r="R399" s="28"/>
      <c r="S399" s="28"/>
      <c r="AU399" s="18"/>
    </row>
    <row r="400" spans="1:47" x14ac:dyDescent="0.25">
      <c r="A400" s="8">
        <v>399</v>
      </c>
      <c r="B400" s="7" t="s">
        <v>1694</v>
      </c>
      <c r="C400" s="7" t="s">
        <v>795</v>
      </c>
      <c r="D400" s="8" t="s">
        <v>804</v>
      </c>
      <c r="E400" s="7" t="s">
        <v>424</v>
      </c>
      <c r="F400" s="7" t="s">
        <v>1196</v>
      </c>
      <c r="G400" s="9">
        <v>27417</v>
      </c>
      <c r="H400" s="9">
        <v>41046</v>
      </c>
      <c r="I400" s="9"/>
      <c r="J400" s="31">
        <v>58260</v>
      </c>
      <c r="K400" s="31">
        <f t="shared" si="15"/>
        <v>66999</v>
      </c>
      <c r="L400" s="8">
        <v>5</v>
      </c>
      <c r="M400" s="28">
        <v>0.15</v>
      </c>
      <c r="N400" s="28" t="str">
        <f t="shared" si="14"/>
        <v>40000-60000$</v>
      </c>
      <c r="O400" s="28"/>
      <c r="P400" s="28"/>
      <c r="Q400" s="51"/>
      <c r="R400" s="28"/>
      <c r="S400" s="28"/>
      <c r="AU400" s="18"/>
    </row>
    <row r="401" spans="1:47" x14ac:dyDescent="0.25">
      <c r="A401" s="8">
        <v>400</v>
      </c>
      <c r="B401" s="7" t="s">
        <v>1695</v>
      </c>
      <c r="C401" s="7" t="s">
        <v>796</v>
      </c>
      <c r="D401" s="8" t="s">
        <v>804</v>
      </c>
      <c r="E401" s="7" t="s">
        <v>424</v>
      </c>
      <c r="F401" s="7" t="s">
        <v>1196</v>
      </c>
      <c r="G401" s="9">
        <v>22252</v>
      </c>
      <c r="H401" s="9">
        <v>35961</v>
      </c>
      <c r="I401" s="9"/>
      <c r="J401" s="31">
        <v>24600</v>
      </c>
      <c r="K401" s="31">
        <f t="shared" si="15"/>
        <v>26568</v>
      </c>
      <c r="L401" s="8">
        <v>3</v>
      </c>
      <c r="M401" s="28">
        <v>0.08</v>
      </c>
      <c r="N401" s="28" t="str">
        <f t="shared" si="14"/>
        <v>20000-40000$</v>
      </c>
      <c r="O401" s="28"/>
      <c r="P401" s="28"/>
      <c r="Q401" s="51"/>
      <c r="R401" s="28"/>
      <c r="S401" s="28"/>
      <c r="AU401" s="18"/>
    </row>
    <row r="402" spans="1:47" x14ac:dyDescent="0.25">
      <c r="A402" s="8">
        <v>401</v>
      </c>
      <c r="B402" s="7" t="s">
        <v>1696</v>
      </c>
      <c r="C402" s="7" t="s">
        <v>1229</v>
      </c>
      <c r="D402" s="8" t="s">
        <v>804</v>
      </c>
      <c r="E402" s="7" t="s">
        <v>424</v>
      </c>
      <c r="F402" s="7" t="s">
        <v>1197</v>
      </c>
      <c r="G402" s="9">
        <v>29595</v>
      </c>
      <c r="H402" s="9">
        <v>40333</v>
      </c>
      <c r="I402" s="9"/>
      <c r="J402" s="31">
        <v>88824</v>
      </c>
      <c r="K402" s="31">
        <f t="shared" si="15"/>
        <v>92376.960000000006</v>
      </c>
      <c r="L402" s="8">
        <v>2</v>
      </c>
      <c r="M402" s="28">
        <v>0.04</v>
      </c>
      <c r="N402" s="28" t="str">
        <f t="shared" si="14"/>
        <v>80000-100000$</v>
      </c>
      <c r="O402" s="28"/>
      <c r="P402" s="28"/>
      <c r="Q402" s="51"/>
      <c r="R402" s="28"/>
      <c r="S402" s="28"/>
      <c r="AU402" s="18"/>
    </row>
    <row r="403" spans="1:47" x14ac:dyDescent="0.25">
      <c r="A403" s="8">
        <v>402</v>
      </c>
      <c r="B403" s="7" t="s">
        <v>1697</v>
      </c>
      <c r="C403" s="7" t="s">
        <v>792</v>
      </c>
      <c r="D403" s="8" t="s">
        <v>804</v>
      </c>
      <c r="E403" s="7" t="s">
        <v>424</v>
      </c>
      <c r="F403" s="7" t="s">
        <v>1196</v>
      </c>
      <c r="G403" s="9">
        <v>29199</v>
      </c>
      <c r="H403" s="9">
        <v>37803</v>
      </c>
      <c r="I403" s="9"/>
      <c r="J403" s="31">
        <v>93720</v>
      </c>
      <c r="K403" s="31">
        <f t="shared" si="15"/>
        <v>101217.60000000001</v>
      </c>
      <c r="L403" s="8">
        <v>3</v>
      </c>
      <c r="M403" s="28">
        <v>0.08</v>
      </c>
      <c r="N403" s="28" t="str">
        <f t="shared" si="14"/>
        <v>80000-100000$</v>
      </c>
      <c r="O403" s="28"/>
      <c r="P403" s="28"/>
      <c r="Q403" s="51"/>
      <c r="R403" s="28"/>
      <c r="S403" s="28"/>
      <c r="AU403" s="18"/>
    </row>
    <row r="404" spans="1:47" x14ac:dyDescent="0.25">
      <c r="A404" s="8">
        <v>403</v>
      </c>
      <c r="B404" s="7" t="s">
        <v>1698</v>
      </c>
      <c r="C404" s="7" t="s">
        <v>1229</v>
      </c>
      <c r="D404" s="8" t="s">
        <v>804</v>
      </c>
      <c r="E404" s="7" t="s">
        <v>424</v>
      </c>
      <c r="F404" s="7" t="s">
        <v>1197</v>
      </c>
      <c r="G404" s="9">
        <v>26673</v>
      </c>
      <c r="H404" s="9">
        <v>37827</v>
      </c>
      <c r="I404" s="9"/>
      <c r="J404" s="31">
        <v>13252.8</v>
      </c>
      <c r="K404" s="31">
        <f t="shared" si="15"/>
        <v>13782.912</v>
      </c>
      <c r="L404" s="8">
        <v>2</v>
      </c>
      <c r="M404" s="28">
        <v>0.04</v>
      </c>
      <c r="N404" s="28" t="str">
        <f t="shared" si="14"/>
        <v>0-20000$</v>
      </c>
      <c r="O404" s="28"/>
      <c r="P404" s="28"/>
      <c r="Q404" s="51"/>
      <c r="R404" s="28"/>
      <c r="S404" s="28"/>
      <c r="AU404" s="18"/>
    </row>
    <row r="405" spans="1:47" x14ac:dyDescent="0.25">
      <c r="A405" s="8">
        <v>404</v>
      </c>
      <c r="B405" s="7" t="s">
        <v>1699</v>
      </c>
      <c r="C405" s="7" t="s">
        <v>793</v>
      </c>
      <c r="D405" s="8" t="s">
        <v>804</v>
      </c>
      <c r="E405" s="7" t="s">
        <v>424</v>
      </c>
      <c r="F405" s="7" t="s">
        <v>1196</v>
      </c>
      <c r="G405" s="9">
        <v>27501</v>
      </c>
      <c r="H405" s="9">
        <v>40372</v>
      </c>
      <c r="I405" s="9"/>
      <c r="J405" s="31">
        <v>90120</v>
      </c>
      <c r="K405" s="31">
        <f t="shared" si="15"/>
        <v>100934.40000000001</v>
      </c>
      <c r="L405" s="8">
        <v>4</v>
      </c>
      <c r="M405" s="28">
        <v>0.12</v>
      </c>
      <c r="N405" s="28" t="str">
        <f t="shared" si="14"/>
        <v>80000-100000$</v>
      </c>
      <c r="O405" s="28"/>
      <c r="P405" s="28"/>
      <c r="Q405" s="51"/>
      <c r="R405" s="28"/>
      <c r="S405" s="28"/>
      <c r="AU405" s="18"/>
    </row>
    <row r="406" spans="1:47" x14ac:dyDescent="0.25">
      <c r="A406" s="8">
        <v>405</v>
      </c>
      <c r="B406" s="7" t="s">
        <v>1700</v>
      </c>
      <c r="C406" s="7" t="s">
        <v>1228</v>
      </c>
      <c r="D406" s="8" t="s">
        <v>804</v>
      </c>
      <c r="E406" s="7" t="s">
        <v>424</v>
      </c>
      <c r="F406" s="7" t="s">
        <v>1196</v>
      </c>
      <c r="G406" s="9">
        <v>28777</v>
      </c>
      <c r="H406" s="9">
        <v>36047</v>
      </c>
      <c r="I406" s="9">
        <v>37012</v>
      </c>
      <c r="J406" s="31">
        <v>86976</v>
      </c>
      <c r="K406" s="31">
        <f t="shared" si="15"/>
        <v>90455.040000000008</v>
      </c>
      <c r="L406" s="8">
        <v>2</v>
      </c>
      <c r="M406" s="28">
        <v>0.04</v>
      </c>
      <c r="N406" s="28" t="str">
        <f t="shared" si="14"/>
        <v>80000-100000$</v>
      </c>
      <c r="O406" s="28"/>
      <c r="P406" s="28"/>
      <c r="Q406" s="51"/>
      <c r="R406" s="28"/>
      <c r="S406" s="28"/>
      <c r="AU406" s="18"/>
    </row>
    <row r="407" spans="1:47" x14ac:dyDescent="0.25">
      <c r="A407" s="8">
        <v>406</v>
      </c>
      <c r="B407" s="7" t="s">
        <v>1701</v>
      </c>
      <c r="C407" s="7" t="s">
        <v>795</v>
      </c>
      <c r="D407" s="8" t="s">
        <v>804</v>
      </c>
      <c r="E407" s="7" t="s">
        <v>424</v>
      </c>
      <c r="F407" s="7" t="s">
        <v>1197</v>
      </c>
      <c r="G407" s="9">
        <v>26707</v>
      </c>
      <c r="H407" s="9">
        <v>41209</v>
      </c>
      <c r="I407" s="9"/>
      <c r="J407" s="31">
        <v>105576</v>
      </c>
      <c r="K407" s="31">
        <f t="shared" si="15"/>
        <v>105576</v>
      </c>
      <c r="L407" s="8">
        <v>1</v>
      </c>
      <c r="M407" s="28">
        <v>0</v>
      </c>
      <c r="N407" s="28" t="str">
        <f t="shared" si="14"/>
        <v>100000$ &amp; Above</v>
      </c>
      <c r="O407" s="28"/>
      <c r="P407" s="28"/>
      <c r="Q407" s="51"/>
      <c r="R407" s="28"/>
      <c r="S407" s="28"/>
      <c r="AU407" s="18"/>
    </row>
    <row r="408" spans="1:47" x14ac:dyDescent="0.25">
      <c r="A408" s="8">
        <v>407</v>
      </c>
      <c r="B408" s="7" t="s">
        <v>1702</v>
      </c>
      <c r="C408" s="7" t="s">
        <v>1229</v>
      </c>
      <c r="D408" s="8" t="s">
        <v>804</v>
      </c>
      <c r="E408" s="7" t="s">
        <v>424</v>
      </c>
      <c r="F408" s="7" t="s">
        <v>1196</v>
      </c>
      <c r="G408" s="9">
        <v>30246</v>
      </c>
      <c r="H408" s="9">
        <v>39011</v>
      </c>
      <c r="I408" s="9"/>
      <c r="J408" s="31">
        <v>103764</v>
      </c>
      <c r="K408" s="31">
        <f t="shared" si="15"/>
        <v>116215.68000000001</v>
      </c>
      <c r="L408" s="8">
        <v>4</v>
      </c>
      <c r="M408" s="28">
        <v>0.12</v>
      </c>
      <c r="N408" s="28" t="str">
        <f t="shared" si="14"/>
        <v>100000$ &amp; Above</v>
      </c>
      <c r="O408" s="28"/>
      <c r="P408" s="28"/>
      <c r="Q408" s="51"/>
      <c r="R408" s="28"/>
      <c r="S408" s="28"/>
      <c r="AU408" s="18"/>
    </row>
    <row r="409" spans="1:47" x14ac:dyDescent="0.25">
      <c r="A409" s="8">
        <v>408</v>
      </c>
      <c r="B409" s="7" t="s">
        <v>1703</v>
      </c>
      <c r="C409" s="7" t="s">
        <v>792</v>
      </c>
      <c r="D409" s="8" t="s">
        <v>804</v>
      </c>
      <c r="E409" s="7" t="s">
        <v>424</v>
      </c>
      <c r="F409" s="7" t="s">
        <v>1197</v>
      </c>
      <c r="G409" s="9">
        <v>27174</v>
      </c>
      <c r="H409" s="9">
        <v>36084</v>
      </c>
      <c r="I409" s="9"/>
      <c r="J409" s="31">
        <v>26001.599999999999</v>
      </c>
      <c r="K409" s="31">
        <f t="shared" si="15"/>
        <v>29121.792000000001</v>
      </c>
      <c r="L409" s="8">
        <v>4</v>
      </c>
      <c r="M409" s="28">
        <v>0.12</v>
      </c>
      <c r="N409" s="28" t="str">
        <f t="shared" si="14"/>
        <v>20000-40000$</v>
      </c>
      <c r="O409" s="28"/>
      <c r="P409" s="28"/>
      <c r="Q409" s="51"/>
      <c r="R409" s="28"/>
      <c r="S409" s="28"/>
      <c r="AU409" s="18"/>
    </row>
    <row r="410" spans="1:47" x14ac:dyDescent="0.25">
      <c r="A410" s="8">
        <v>409</v>
      </c>
      <c r="B410" s="7" t="s">
        <v>1704</v>
      </c>
      <c r="C410" s="7" t="s">
        <v>1228</v>
      </c>
      <c r="D410" s="8" t="s">
        <v>804</v>
      </c>
      <c r="E410" s="7" t="s">
        <v>424</v>
      </c>
      <c r="F410" s="7" t="s">
        <v>1197</v>
      </c>
      <c r="G410" s="9">
        <v>27104</v>
      </c>
      <c r="H410" s="9">
        <v>40494</v>
      </c>
      <c r="I410" s="9"/>
      <c r="J410" s="31">
        <v>42374.400000000001</v>
      </c>
      <c r="K410" s="31">
        <f t="shared" si="15"/>
        <v>45764.352000000006</v>
      </c>
      <c r="L410" s="8">
        <v>3</v>
      </c>
      <c r="M410" s="28">
        <v>0.08</v>
      </c>
      <c r="N410" s="28" t="str">
        <f t="shared" si="14"/>
        <v>40000-60000$</v>
      </c>
      <c r="O410" s="28"/>
      <c r="P410" s="28"/>
      <c r="Q410" s="51"/>
      <c r="R410" s="28"/>
      <c r="S410" s="28"/>
      <c r="AU410" s="18"/>
    </row>
    <row r="411" spans="1:47" x14ac:dyDescent="0.25">
      <c r="A411" s="8">
        <v>410</v>
      </c>
      <c r="B411" s="7" t="s">
        <v>1705</v>
      </c>
      <c r="C411" s="7" t="s">
        <v>1230</v>
      </c>
      <c r="D411" s="8" t="s">
        <v>804</v>
      </c>
      <c r="E411" s="7" t="s">
        <v>424</v>
      </c>
      <c r="F411" s="7" t="s">
        <v>1197</v>
      </c>
      <c r="G411" s="9">
        <v>22115</v>
      </c>
      <c r="H411" s="9">
        <v>36466</v>
      </c>
      <c r="I411" s="9"/>
      <c r="J411" s="31">
        <v>82092</v>
      </c>
      <c r="K411" s="31">
        <f t="shared" si="15"/>
        <v>94405.799999999988</v>
      </c>
      <c r="L411" s="8">
        <v>5</v>
      </c>
      <c r="M411" s="28">
        <v>0.15</v>
      </c>
      <c r="N411" s="28" t="str">
        <f t="shared" si="14"/>
        <v>80000-100000$</v>
      </c>
      <c r="O411" s="28"/>
      <c r="P411" s="28"/>
      <c r="Q411" s="51"/>
      <c r="R411" s="28"/>
      <c r="S411" s="28"/>
      <c r="AU411" s="18"/>
    </row>
    <row r="412" spans="1:47" x14ac:dyDescent="0.25">
      <c r="A412" s="8">
        <v>411</v>
      </c>
      <c r="B412" s="7" t="s">
        <v>1706</v>
      </c>
      <c r="C412" s="7" t="s">
        <v>1231</v>
      </c>
      <c r="D412" s="8" t="s">
        <v>804</v>
      </c>
      <c r="E412" s="7" t="s">
        <v>424</v>
      </c>
      <c r="F412" s="7" t="s">
        <v>1196</v>
      </c>
      <c r="G412" s="9">
        <v>22111</v>
      </c>
      <c r="H412" s="9">
        <v>37236</v>
      </c>
      <c r="I412" s="9"/>
      <c r="J412" s="31">
        <v>35448</v>
      </c>
      <c r="K412" s="31">
        <f t="shared" si="15"/>
        <v>38283.840000000004</v>
      </c>
      <c r="L412" s="8">
        <v>3</v>
      </c>
      <c r="M412" s="28">
        <v>0.08</v>
      </c>
      <c r="N412" s="28" t="str">
        <f t="shared" si="14"/>
        <v>20000-40000$</v>
      </c>
      <c r="O412" s="28"/>
      <c r="P412" s="28"/>
      <c r="Q412" s="51"/>
      <c r="R412" s="28"/>
      <c r="S412" s="28"/>
      <c r="AU412" s="18"/>
    </row>
    <row r="413" spans="1:47" x14ac:dyDescent="0.25">
      <c r="A413" s="8">
        <v>412</v>
      </c>
      <c r="B413" s="7" t="s">
        <v>1707</v>
      </c>
      <c r="C413" s="7" t="s">
        <v>1230</v>
      </c>
      <c r="D413" s="8" t="s">
        <v>804</v>
      </c>
      <c r="E413" s="7" t="s">
        <v>424</v>
      </c>
      <c r="F413" s="7" t="s">
        <v>1196</v>
      </c>
      <c r="G413" s="9">
        <v>28372</v>
      </c>
      <c r="H413" s="9">
        <v>40533</v>
      </c>
      <c r="I413" s="9"/>
      <c r="J413" s="31">
        <v>74616</v>
      </c>
      <c r="K413" s="31">
        <f t="shared" si="15"/>
        <v>77600.639999999999</v>
      </c>
      <c r="L413" s="8">
        <v>2</v>
      </c>
      <c r="M413" s="28">
        <v>0.04</v>
      </c>
      <c r="N413" s="28" t="str">
        <f t="shared" si="14"/>
        <v>60000-80000$</v>
      </c>
      <c r="O413" s="28"/>
      <c r="P413" s="28"/>
      <c r="Q413" s="51"/>
      <c r="R413" s="28"/>
      <c r="S413" s="28"/>
      <c r="AU413" s="18"/>
    </row>
    <row r="414" spans="1:47" x14ac:dyDescent="0.25">
      <c r="A414" s="8">
        <v>413</v>
      </c>
      <c r="B414" s="7" t="s">
        <v>1708</v>
      </c>
      <c r="C414" s="7" t="s">
        <v>796</v>
      </c>
      <c r="D414" s="8" t="s">
        <v>159</v>
      </c>
      <c r="E414" s="7" t="s">
        <v>1203</v>
      </c>
      <c r="F414" s="7" t="s">
        <v>1196</v>
      </c>
      <c r="G414" s="9">
        <v>28547</v>
      </c>
      <c r="H414" s="9">
        <v>38738</v>
      </c>
      <c r="I414" s="9"/>
      <c r="J414" s="31">
        <v>30144</v>
      </c>
      <c r="K414" s="31">
        <f t="shared" si="15"/>
        <v>31349.760000000002</v>
      </c>
      <c r="L414" s="8">
        <v>2</v>
      </c>
      <c r="M414" s="28">
        <v>0.04</v>
      </c>
      <c r="N414" s="28" t="str">
        <f t="shared" si="14"/>
        <v>20000-40000$</v>
      </c>
      <c r="O414" s="28"/>
      <c r="P414" s="28"/>
      <c r="Q414" s="51"/>
      <c r="R414" s="28"/>
      <c r="S414" s="28"/>
      <c r="AU414" s="18"/>
    </row>
    <row r="415" spans="1:47" x14ac:dyDescent="0.25">
      <c r="A415" s="8">
        <v>414</v>
      </c>
      <c r="B415" s="7" t="s">
        <v>1709</v>
      </c>
      <c r="C415" s="7" t="s">
        <v>796</v>
      </c>
      <c r="D415" s="8" t="s">
        <v>159</v>
      </c>
      <c r="E415" s="7" t="s">
        <v>1203</v>
      </c>
      <c r="F415" s="7" t="s">
        <v>1196</v>
      </c>
      <c r="G415" s="9">
        <v>29632</v>
      </c>
      <c r="H415" s="9">
        <v>39522</v>
      </c>
      <c r="I415" s="9"/>
      <c r="J415" s="31">
        <v>86040</v>
      </c>
      <c r="K415" s="31">
        <f t="shared" si="15"/>
        <v>89481.600000000006</v>
      </c>
      <c r="L415" s="8">
        <v>2</v>
      </c>
      <c r="M415" s="28">
        <v>0.04</v>
      </c>
      <c r="N415" s="28" t="str">
        <f t="shared" si="14"/>
        <v>80000-100000$</v>
      </c>
      <c r="O415" s="28"/>
      <c r="P415" s="28"/>
      <c r="Q415" s="51"/>
      <c r="R415" s="28"/>
      <c r="S415" s="28"/>
      <c r="AU415" s="18"/>
    </row>
    <row r="416" spans="1:47" x14ac:dyDescent="0.25">
      <c r="A416" s="8">
        <v>415</v>
      </c>
      <c r="B416" s="7" t="s">
        <v>1710</v>
      </c>
      <c r="C416" s="7" t="s">
        <v>796</v>
      </c>
      <c r="D416" s="8" t="s">
        <v>159</v>
      </c>
      <c r="E416" s="7" t="s">
        <v>1203</v>
      </c>
      <c r="F416" s="7" t="s">
        <v>1196</v>
      </c>
      <c r="G416" s="9">
        <v>26468</v>
      </c>
      <c r="H416" s="9">
        <v>39197</v>
      </c>
      <c r="I416" s="9"/>
      <c r="J416" s="31">
        <v>75828</v>
      </c>
      <c r="K416" s="31">
        <f t="shared" si="15"/>
        <v>75828</v>
      </c>
      <c r="L416" s="8">
        <v>1</v>
      </c>
      <c r="M416" s="28">
        <v>0</v>
      </c>
      <c r="N416" s="28" t="str">
        <f t="shared" si="14"/>
        <v>60000-80000$</v>
      </c>
      <c r="O416" s="28"/>
      <c r="P416" s="28"/>
      <c r="Q416" s="51"/>
      <c r="R416" s="28"/>
      <c r="S416" s="28"/>
      <c r="AU416" s="18"/>
    </row>
    <row r="417" spans="1:47" x14ac:dyDescent="0.25">
      <c r="A417" s="8">
        <v>416</v>
      </c>
      <c r="B417" s="7" t="s">
        <v>1711</v>
      </c>
      <c r="C417" s="7" t="s">
        <v>796</v>
      </c>
      <c r="D417" s="8" t="s">
        <v>159</v>
      </c>
      <c r="E417" s="7" t="s">
        <v>1203</v>
      </c>
      <c r="F417" s="7" t="s">
        <v>1196</v>
      </c>
      <c r="G417" s="9">
        <v>26765</v>
      </c>
      <c r="H417" s="9">
        <v>38854</v>
      </c>
      <c r="I417" s="9"/>
      <c r="J417" s="31">
        <v>53784</v>
      </c>
      <c r="K417" s="31">
        <f t="shared" si="15"/>
        <v>60238.080000000009</v>
      </c>
      <c r="L417" s="8">
        <v>4</v>
      </c>
      <c r="M417" s="28">
        <v>0.12</v>
      </c>
      <c r="N417" s="28" t="str">
        <f t="shared" si="14"/>
        <v>40000-60000$</v>
      </c>
      <c r="O417" s="28"/>
      <c r="P417" s="28"/>
      <c r="Q417" s="51"/>
      <c r="R417" s="28"/>
      <c r="S417" s="28"/>
      <c r="AU417" s="18"/>
    </row>
    <row r="418" spans="1:47" x14ac:dyDescent="0.25">
      <c r="A418" s="8">
        <v>417</v>
      </c>
      <c r="B418" s="7" t="s">
        <v>1712</v>
      </c>
      <c r="C418" s="7" t="s">
        <v>796</v>
      </c>
      <c r="D418" s="8" t="s">
        <v>808</v>
      </c>
      <c r="E418" s="7" t="s">
        <v>450</v>
      </c>
      <c r="F418" s="7" t="s">
        <v>1197</v>
      </c>
      <c r="G418" s="9">
        <v>30916</v>
      </c>
      <c r="H418" s="9">
        <v>40925</v>
      </c>
      <c r="I418" s="9"/>
      <c r="J418" s="31">
        <v>51828</v>
      </c>
      <c r="K418" s="31">
        <f t="shared" si="15"/>
        <v>53901.120000000003</v>
      </c>
      <c r="L418" s="8">
        <v>2</v>
      </c>
      <c r="M418" s="28">
        <v>0.04</v>
      </c>
      <c r="N418" s="28" t="str">
        <f t="shared" si="14"/>
        <v>40000-60000$</v>
      </c>
      <c r="O418" s="28"/>
      <c r="P418" s="28"/>
      <c r="Q418" s="51"/>
      <c r="R418" s="28"/>
      <c r="S418" s="28"/>
      <c r="AU418" s="18"/>
    </row>
    <row r="419" spans="1:47" x14ac:dyDescent="0.25">
      <c r="A419" s="8">
        <v>418</v>
      </c>
      <c r="B419" s="7" t="s">
        <v>1713</v>
      </c>
      <c r="C419" s="7" t="s">
        <v>796</v>
      </c>
      <c r="D419" s="8" t="s">
        <v>808</v>
      </c>
      <c r="E419" s="7" t="s">
        <v>450</v>
      </c>
      <c r="F419" s="7" t="s">
        <v>1196</v>
      </c>
      <c r="G419" s="9">
        <v>30456</v>
      </c>
      <c r="H419" s="9">
        <v>39085</v>
      </c>
      <c r="I419" s="9"/>
      <c r="J419" s="31">
        <v>104436</v>
      </c>
      <c r="K419" s="31">
        <f t="shared" si="15"/>
        <v>112790.88</v>
      </c>
      <c r="L419" s="8">
        <v>3</v>
      </c>
      <c r="M419" s="28">
        <v>0.08</v>
      </c>
      <c r="N419" s="28" t="str">
        <f t="shared" si="14"/>
        <v>100000$ &amp; Above</v>
      </c>
      <c r="O419" s="28"/>
      <c r="P419" s="28"/>
      <c r="Q419" s="51"/>
      <c r="R419" s="28"/>
      <c r="S419" s="28"/>
      <c r="AU419" s="18"/>
    </row>
    <row r="420" spans="1:47" x14ac:dyDescent="0.25">
      <c r="A420" s="8">
        <v>419</v>
      </c>
      <c r="B420" s="7" t="s">
        <v>1714</v>
      </c>
      <c r="C420" s="7" t="s">
        <v>796</v>
      </c>
      <c r="D420" s="8" t="s">
        <v>808</v>
      </c>
      <c r="E420" s="7" t="s">
        <v>450</v>
      </c>
      <c r="F420" s="7" t="s">
        <v>1196</v>
      </c>
      <c r="G420" s="9">
        <v>27640</v>
      </c>
      <c r="H420" s="9">
        <v>40941</v>
      </c>
      <c r="I420" s="9"/>
      <c r="J420" s="31">
        <v>31632</v>
      </c>
      <c r="K420" s="31">
        <f t="shared" si="15"/>
        <v>31632</v>
      </c>
      <c r="L420" s="8">
        <v>1</v>
      </c>
      <c r="M420" s="28">
        <v>0</v>
      </c>
      <c r="N420" s="28" t="str">
        <f t="shared" si="14"/>
        <v>20000-40000$</v>
      </c>
      <c r="O420" s="28"/>
      <c r="P420" s="28"/>
      <c r="Q420" s="51"/>
      <c r="R420" s="28"/>
      <c r="S420" s="28"/>
      <c r="AU420" s="18"/>
    </row>
    <row r="421" spans="1:47" x14ac:dyDescent="0.25">
      <c r="A421" s="8">
        <v>420</v>
      </c>
      <c r="B421" s="7" t="s">
        <v>1715</v>
      </c>
      <c r="C421" s="7" t="s">
        <v>796</v>
      </c>
      <c r="D421" s="8" t="s">
        <v>808</v>
      </c>
      <c r="E421" s="7" t="s">
        <v>450</v>
      </c>
      <c r="F421" s="7" t="s">
        <v>1196</v>
      </c>
      <c r="G421" s="9">
        <v>32432</v>
      </c>
      <c r="H421" s="9">
        <v>40947</v>
      </c>
      <c r="I421" s="9"/>
      <c r="J421" s="31">
        <v>95724</v>
      </c>
      <c r="K421" s="31">
        <f t="shared" si="15"/>
        <v>107210.88</v>
      </c>
      <c r="L421" s="8">
        <v>4</v>
      </c>
      <c r="M421" s="28">
        <v>0.12</v>
      </c>
      <c r="N421" s="28" t="str">
        <f t="shared" si="14"/>
        <v>80000-100000$</v>
      </c>
      <c r="O421" s="28"/>
      <c r="P421" s="28"/>
      <c r="Q421" s="51"/>
      <c r="R421" s="28"/>
      <c r="S421" s="28"/>
      <c r="AU421" s="18"/>
    </row>
    <row r="422" spans="1:47" x14ac:dyDescent="0.25">
      <c r="A422" s="8">
        <v>421</v>
      </c>
      <c r="B422" s="7" t="s">
        <v>1716</v>
      </c>
      <c r="C422" s="7" t="s">
        <v>796</v>
      </c>
      <c r="D422" s="8" t="s">
        <v>808</v>
      </c>
      <c r="E422" s="7" t="s">
        <v>450</v>
      </c>
      <c r="F422" s="7" t="s">
        <v>1196</v>
      </c>
      <c r="G422" s="9">
        <v>27332</v>
      </c>
      <c r="H422" s="9">
        <v>39120</v>
      </c>
      <c r="I422" s="9"/>
      <c r="J422" s="31">
        <v>106620</v>
      </c>
      <c r="K422" s="31">
        <f t="shared" si="15"/>
        <v>115149.6</v>
      </c>
      <c r="L422" s="8">
        <v>3</v>
      </c>
      <c r="M422" s="28">
        <v>0.08</v>
      </c>
      <c r="N422" s="28" t="str">
        <f t="shared" si="14"/>
        <v>100000$ &amp; Above</v>
      </c>
      <c r="O422" s="28"/>
      <c r="P422" s="28"/>
      <c r="Q422" s="51"/>
      <c r="R422" s="28"/>
      <c r="S422" s="28"/>
      <c r="AU422" s="18"/>
    </row>
    <row r="423" spans="1:47" x14ac:dyDescent="0.25">
      <c r="A423" s="8">
        <v>422</v>
      </c>
      <c r="B423" s="7" t="s">
        <v>1717</v>
      </c>
      <c r="C423" s="7" t="s">
        <v>794</v>
      </c>
      <c r="D423" s="8" t="s">
        <v>808</v>
      </c>
      <c r="E423" s="7" t="s">
        <v>450</v>
      </c>
      <c r="F423" s="7" t="s">
        <v>1197</v>
      </c>
      <c r="G423" s="9">
        <v>29911</v>
      </c>
      <c r="H423" s="9">
        <v>39123</v>
      </c>
      <c r="I423" s="9">
        <v>41006</v>
      </c>
      <c r="J423" s="31">
        <v>93408</v>
      </c>
      <c r="K423" s="31">
        <f t="shared" si="15"/>
        <v>97144.320000000007</v>
      </c>
      <c r="L423" s="8">
        <v>2</v>
      </c>
      <c r="M423" s="28">
        <v>0.04</v>
      </c>
      <c r="N423" s="28" t="str">
        <f t="shared" si="14"/>
        <v>80000-100000$</v>
      </c>
      <c r="O423" s="28"/>
      <c r="P423" s="28"/>
      <c r="Q423" s="51"/>
      <c r="R423" s="28"/>
      <c r="S423" s="28"/>
      <c r="AU423" s="18"/>
    </row>
    <row r="424" spans="1:47" x14ac:dyDescent="0.25">
      <c r="A424" s="8">
        <v>423</v>
      </c>
      <c r="B424" s="7" t="s">
        <v>1718</v>
      </c>
      <c r="C424" s="7" t="s">
        <v>791</v>
      </c>
      <c r="D424" s="8" t="s">
        <v>808</v>
      </c>
      <c r="E424" s="7" t="s">
        <v>450</v>
      </c>
      <c r="F424" s="7" t="s">
        <v>1196</v>
      </c>
      <c r="G424" s="9">
        <v>30040</v>
      </c>
      <c r="H424" s="9">
        <v>40246</v>
      </c>
      <c r="I424" s="9"/>
      <c r="J424" s="31">
        <v>75696</v>
      </c>
      <c r="K424" s="31">
        <f t="shared" si="15"/>
        <v>87050.4</v>
      </c>
      <c r="L424" s="8">
        <v>5</v>
      </c>
      <c r="M424" s="28">
        <v>0.15</v>
      </c>
      <c r="N424" s="28" t="str">
        <f t="shared" si="14"/>
        <v>60000-80000$</v>
      </c>
      <c r="O424" s="28"/>
      <c r="P424" s="28"/>
      <c r="Q424" s="51"/>
      <c r="R424" s="28"/>
      <c r="S424" s="28"/>
      <c r="AU424" s="18"/>
    </row>
    <row r="425" spans="1:47" x14ac:dyDescent="0.25">
      <c r="A425" s="8">
        <v>424</v>
      </c>
      <c r="B425" s="7" t="s">
        <v>1719</v>
      </c>
      <c r="C425" s="7" t="s">
        <v>793</v>
      </c>
      <c r="D425" s="8" t="s">
        <v>808</v>
      </c>
      <c r="E425" s="7" t="s">
        <v>450</v>
      </c>
      <c r="F425" s="7" t="s">
        <v>1196</v>
      </c>
      <c r="G425" s="9">
        <v>25593</v>
      </c>
      <c r="H425" s="9">
        <v>37711</v>
      </c>
      <c r="I425" s="9"/>
      <c r="J425" s="31">
        <v>25977.599999999999</v>
      </c>
      <c r="K425" s="31">
        <f t="shared" si="15"/>
        <v>27016.703999999998</v>
      </c>
      <c r="L425" s="8">
        <v>2</v>
      </c>
      <c r="M425" s="28">
        <v>0.04</v>
      </c>
      <c r="N425" s="28" t="str">
        <f t="shared" si="14"/>
        <v>20000-40000$</v>
      </c>
      <c r="O425" s="28"/>
      <c r="P425" s="28"/>
      <c r="Q425" s="51"/>
      <c r="R425" s="28"/>
      <c r="S425" s="28"/>
      <c r="AU425" s="18"/>
    </row>
    <row r="426" spans="1:47" x14ac:dyDescent="0.25">
      <c r="A426" s="8">
        <v>425</v>
      </c>
      <c r="B426" s="7" t="s">
        <v>1720</v>
      </c>
      <c r="C426" s="7" t="s">
        <v>1230</v>
      </c>
      <c r="D426" s="8" t="s">
        <v>808</v>
      </c>
      <c r="E426" s="7" t="s">
        <v>450</v>
      </c>
      <c r="F426" s="7" t="s">
        <v>1196</v>
      </c>
      <c r="G426" s="9">
        <v>27234</v>
      </c>
      <c r="H426" s="9">
        <v>38807</v>
      </c>
      <c r="I426" s="9"/>
      <c r="J426" s="31">
        <v>56472</v>
      </c>
      <c r="K426" s="31">
        <f t="shared" si="15"/>
        <v>63248.640000000007</v>
      </c>
      <c r="L426" s="8">
        <v>4</v>
      </c>
      <c r="M426" s="28">
        <v>0.12</v>
      </c>
      <c r="N426" s="28" t="str">
        <f t="shared" si="14"/>
        <v>40000-60000$</v>
      </c>
      <c r="O426" s="28"/>
      <c r="P426" s="28"/>
      <c r="Q426" s="51"/>
      <c r="R426" s="28"/>
      <c r="S426" s="28"/>
      <c r="AU426" s="18"/>
    </row>
    <row r="427" spans="1:47" x14ac:dyDescent="0.25">
      <c r="A427" s="8">
        <v>426</v>
      </c>
      <c r="B427" s="7" t="s">
        <v>1721</v>
      </c>
      <c r="C427" s="7" t="s">
        <v>796</v>
      </c>
      <c r="D427" s="8" t="s">
        <v>808</v>
      </c>
      <c r="E427" s="7" t="s">
        <v>450</v>
      </c>
      <c r="F427" s="7" t="s">
        <v>1196</v>
      </c>
      <c r="G427" s="16">
        <v>31531</v>
      </c>
      <c r="H427" s="16">
        <v>40620</v>
      </c>
      <c r="I427" s="9"/>
      <c r="J427" s="31">
        <v>101160</v>
      </c>
      <c r="K427" s="31">
        <f t="shared" si="15"/>
        <v>101160</v>
      </c>
      <c r="L427" s="8">
        <v>1</v>
      </c>
      <c r="M427" s="28">
        <v>0</v>
      </c>
      <c r="N427" s="28" t="str">
        <f t="shared" si="14"/>
        <v>100000$ &amp; Above</v>
      </c>
      <c r="O427" s="28"/>
      <c r="P427" s="28"/>
      <c r="Q427" s="51"/>
      <c r="R427" s="28"/>
      <c r="S427" s="28"/>
      <c r="AU427" s="18"/>
    </row>
    <row r="428" spans="1:47" x14ac:dyDescent="0.25">
      <c r="A428" s="8">
        <v>427</v>
      </c>
      <c r="B428" s="7" t="s">
        <v>1722</v>
      </c>
      <c r="C428" s="7" t="s">
        <v>791</v>
      </c>
      <c r="D428" s="8" t="s">
        <v>808</v>
      </c>
      <c r="E428" s="7" t="s">
        <v>450</v>
      </c>
      <c r="F428" s="7" t="s">
        <v>1196</v>
      </c>
      <c r="G428" s="9">
        <v>28290</v>
      </c>
      <c r="H428" s="9">
        <v>35903</v>
      </c>
      <c r="I428" s="9"/>
      <c r="J428" s="31">
        <v>82224</v>
      </c>
      <c r="K428" s="31">
        <f t="shared" si="15"/>
        <v>94557.599999999991</v>
      </c>
      <c r="L428" s="8">
        <v>5</v>
      </c>
      <c r="M428" s="28">
        <v>0.15</v>
      </c>
      <c r="N428" s="28" t="str">
        <f t="shared" si="14"/>
        <v>80000-100000$</v>
      </c>
      <c r="O428" s="28"/>
      <c r="P428" s="28"/>
      <c r="Q428" s="51"/>
      <c r="R428" s="28"/>
      <c r="S428" s="28"/>
      <c r="AU428" s="18"/>
    </row>
    <row r="429" spans="1:47" x14ac:dyDescent="0.25">
      <c r="A429" s="8">
        <v>428</v>
      </c>
      <c r="B429" s="7" t="s">
        <v>1723</v>
      </c>
      <c r="C429" s="7" t="s">
        <v>794</v>
      </c>
      <c r="D429" s="8" t="s">
        <v>808</v>
      </c>
      <c r="E429" s="7" t="s">
        <v>450</v>
      </c>
      <c r="F429" s="7" t="s">
        <v>1196</v>
      </c>
      <c r="G429" s="9">
        <v>28147</v>
      </c>
      <c r="H429" s="9">
        <v>36623</v>
      </c>
      <c r="I429" s="9"/>
      <c r="J429" s="31">
        <v>36360</v>
      </c>
      <c r="K429" s="31">
        <f t="shared" si="15"/>
        <v>36360</v>
      </c>
      <c r="L429" s="8">
        <v>1</v>
      </c>
      <c r="M429" s="28">
        <v>0</v>
      </c>
      <c r="N429" s="28" t="str">
        <f t="shared" si="14"/>
        <v>20000-40000$</v>
      </c>
      <c r="O429" s="28"/>
      <c r="P429" s="28"/>
      <c r="Q429" s="51"/>
      <c r="R429" s="28"/>
      <c r="S429" s="28"/>
      <c r="AU429" s="18"/>
    </row>
    <row r="430" spans="1:47" x14ac:dyDescent="0.25">
      <c r="A430" s="8">
        <v>429</v>
      </c>
      <c r="B430" s="7" t="s">
        <v>1724</v>
      </c>
      <c r="C430" s="7" t="s">
        <v>1230</v>
      </c>
      <c r="D430" s="8" t="s">
        <v>808</v>
      </c>
      <c r="E430" s="7" t="s">
        <v>450</v>
      </c>
      <c r="F430" s="7" t="s">
        <v>1196</v>
      </c>
      <c r="G430" s="9">
        <v>32266</v>
      </c>
      <c r="H430" s="9">
        <v>39224</v>
      </c>
      <c r="I430" s="9"/>
      <c r="J430" s="31">
        <v>87636</v>
      </c>
      <c r="K430" s="31">
        <f t="shared" si="15"/>
        <v>100781.4</v>
      </c>
      <c r="L430" s="8">
        <v>5</v>
      </c>
      <c r="M430" s="28">
        <v>0.15</v>
      </c>
      <c r="N430" s="28" t="str">
        <f t="shared" si="14"/>
        <v>80000-100000$</v>
      </c>
      <c r="O430" s="28"/>
      <c r="P430" s="28"/>
      <c r="Q430" s="51"/>
      <c r="R430" s="28"/>
      <c r="S430" s="28"/>
      <c r="AU430" s="18"/>
    </row>
    <row r="431" spans="1:47" x14ac:dyDescent="0.25">
      <c r="A431" s="8">
        <v>430</v>
      </c>
      <c r="B431" s="7" t="s">
        <v>1725</v>
      </c>
      <c r="C431" s="7" t="s">
        <v>796</v>
      </c>
      <c r="D431" s="8" t="s">
        <v>808</v>
      </c>
      <c r="E431" s="7" t="s">
        <v>450</v>
      </c>
      <c r="F431" s="7" t="s">
        <v>1196</v>
      </c>
      <c r="G431" s="9">
        <v>25586</v>
      </c>
      <c r="H431" s="9">
        <v>35921</v>
      </c>
      <c r="I431" s="9"/>
      <c r="J431" s="31">
        <v>75996</v>
      </c>
      <c r="K431" s="31">
        <f t="shared" si="15"/>
        <v>85115.520000000004</v>
      </c>
      <c r="L431" s="8">
        <v>4</v>
      </c>
      <c r="M431" s="28">
        <v>0.12</v>
      </c>
      <c r="N431" s="28" t="str">
        <f t="shared" si="14"/>
        <v>60000-80000$</v>
      </c>
      <c r="O431" s="28"/>
      <c r="P431" s="28"/>
      <c r="Q431" s="51"/>
      <c r="R431" s="28"/>
      <c r="S431" s="28"/>
      <c r="AU431" s="18"/>
    </row>
    <row r="432" spans="1:47" x14ac:dyDescent="0.25">
      <c r="A432" s="8">
        <v>431</v>
      </c>
      <c r="B432" s="7" t="s">
        <v>1726</v>
      </c>
      <c r="C432" s="7" t="s">
        <v>791</v>
      </c>
      <c r="D432" s="8" t="s">
        <v>808</v>
      </c>
      <c r="E432" s="7" t="s">
        <v>450</v>
      </c>
      <c r="F432" s="7" t="s">
        <v>1196</v>
      </c>
      <c r="G432" s="9">
        <v>28386</v>
      </c>
      <c r="H432" s="9">
        <v>39616</v>
      </c>
      <c r="I432" s="9"/>
      <c r="J432" s="31">
        <v>80052</v>
      </c>
      <c r="K432" s="31">
        <f t="shared" si="15"/>
        <v>83254.080000000002</v>
      </c>
      <c r="L432" s="8">
        <v>2</v>
      </c>
      <c r="M432" s="28">
        <v>0.04</v>
      </c>
      <c r="N432" s="28" t="str">
        <f t="shared" si="14"/>
        <v>80000-100000$</v>
      </c>
      <c r="O432" s="28"/>
      <c r="P432" s="28"/>
      <c r="Q432" s="51"/>
      <c r="R432" s="28"/>
      <c r="S432" s="28"/>
      <c r="AU432" s="18"/>
    </row>
    <row r="433" spans="1:47" x14ac:dyDescent="0.25">
      <c r="A433" s="8">
        <v>432</v>
      </c>
      <c r="B433" s="7" t="s">
        <v>1727</v>
      </c>
      <c r="C433" s="7" t="s">
        <v>1228</v>
      </c>
      <c r="D433" s="8" t="s">
        <v>808</v>
      </c>
      <c r="E433" s="7" t="s">
        <v>450</v>
      </c>
      <c r="F433" s="7" t="s">
        <v>1196</v>
      </c>
      <c r="G433" s="9">
        <v>27231</v>
      </c>
      <c r="H433" s="9">
        <v>35969</v>
      </c>
      <c r="I433" s="9"/>
      <c r="J433" s="31">
        <v>89436</v>
      </c>
      <c r="K433" s="31">
        <f t="shared" si="15"/>
        <v>102851.4</v>
      </c>
      <c r="L433" s="8">
        <v>5</v>
      </c>
      <c r="M433" s="28">
        <v>0.15</v>
      </c>
      <c r="N433" s="28" t="str">
        <f t="shared" si="14"/>
        <v>80000-100000$</v>
      </c>
      <c r="O433" s="28"/>
      <c r="P433" s="28"/>
      <c r="Q433" s="51"/>
      <c r="R433" s="28"/>
      <c r="S433" s="28"/>
      <c r="AU433" s="18"/>
    </row>
    <row r="434" spans="1:47" x14ac:dyDescent="0.25">
      <c r="A434" s="8">
        <v>433</v>
      </c>
      <c r="B434" s="7" t="s">
        <v>1728</v>
      </c>
      <c r="C434" s="7" t="s">
        <v>794</v>
      </c>
      <c r="D434" s="8" t="s">
        <v>808</v>
      </c>
      <c r="E434" s="7" t="s">
        <v>450</v>
      </c>
      <c r="F434" s="7" t="s">
        <v>1197</v>
      </c>
      <c r="G434" s="9">
        <v>29023</v>
      </c>
      <c r="H434" s="9">
        <v>36329</v>
      </c>
      <c r="I434" s="9"/>
      <c r="J434" s="31">
        <v>47716.800000000003</v>
      </c>
      <c r="K434" s="31">
        <f t="shared" si="15"/>
        <v>47716.800000000003</v>
      </c>
      <c r="L434" s="8">
        <v>1</v>
      </c>
      <c r="M434" s="28">
        <v>0</v>
      </c>
      <c r="N434" s="28" t="str">
        <f t="shared" si="14"/>
        <v>40000-60000$</v>
      </c>
      <c r="O434" s="28"/>
      <c r="P434" s="28"/>
      <c r="Q434" s="51"/>
      <c r="R434" s="28"/>
      <c r="S434" s="28"/>
      <c r="AU434" s="18"/>
    </row>
    <row r="435" spans="1:47" x14ac:dyDescent="0.25">
      <c r="A435" s="8">
        <v>434</v>
      </c>
      <c r="B435" s="7" t="s">
        <v>1729</v>
      </c>
      <c r="C435" s="7" t="s">
        <v>795</v>
      </c>
      <c r="D435" s="8" t="s">
        <v>808</v>
      </c>
      <c r="E435" s="7" t="s">
        <v>450</v>
      </c>
      <c r="F435" s="7" t="s">
        <v>1196</v>
      </c>
      <c r="G435" s="9">
        <v>27816</v>
      </c>
      <c r="H435" s="9">
        <v>36695</v>
      </c>
      <c r="I435" s="9">
        <v>37459</v>
      </c>
      <c r="J435" s="31">
        <v>34806</v>
      </c>
      <c r="K435" s="31">
        <f t="shared" si="15"/>
        <v>34806</v>
      </c>
      <c r="L435" s="8">
        <v>1</v>
      </c>
      <c r="M435" s="28">
        <v>0</v>
      </c>
      <c r="N435" s="28" t="str">
        <f t="shared" si="14"/>
        <v>20000-40000$</v>
      </c>
      <c r="O435" s="28"/>
      <c r="P435" s="28"/>
      <c r="Q435" s="51"/>
      <c r="R435" s="28"/>
      <c r="S435" s="28"/>
      <c r="AU435" s="18"/>
    </row>
    <row r="436" spans="1:47" x14ac:dyDescent="0.25">
      <c r="A436" s="8">
        <v>435</v>
      </c>
      <c r="B436" s="7" t="s">
        <v>1730</v>
      </c>
      <c r="C436" s="7" t="s">
        <v>1230</v>
      </c>
      <c r="D436" s="8" t="s">
        <v>808</v>
      </c>
      <c r="E436" s="7" t="s">
        <v>450</v>
      </c>
      <c r="F436" s="7" t="s">
        <v>1197</v>
      </c>
      <c r="G436" s="9">
        <v>29688</v>
      </c>
      <c r="H436" s="9">
        <v>38144</v>
      </c>
      <c r="I436" s="9"/>
      <c r="J436" s="31">
        <v>40214.400000000001</v>
      </c>
      <c r="K436" s="31">
        <f t="shared" si="15"/>
        <v>45040.128000000004</v>
      </c>
      <c r="L436" s="8">
        <v>4</v>
      </c>
      <c r="M436" s="28">
        <v>0.12</v>
      </c>
      <c r="N436" s="28" t="str">
        <f t="shared" si="14"/>
        <v>40000-60000$</v>
      </c>
      <c r="O436" s="28"/>
      <c r="P436" s="28"/>
      <c r="Q436" s="51"/>
      <c r="R436" s="28"/>
      <c r="S436" s="28"/>
      <c r="AU436" s="18"/>
    </row>
    <row r="437" spans="1:47" x14ac:dyDescent="0.25">
      <c r="A437" s="8">
        <v>436</v>
      </c>
      <c r="B437" s="7" t="s">
        <v>1731</v>
      </c>
      <c r="C437" s="7" t="s">
        <v>791</v>
      </c>
      <c r="D437" s="8" t="s">
        <v>808</v>
      </c>
      <c r="E437" s="7" t="s">
        <v>450</v>
      </c>
      <c r="F437" s="7" t="s">
        <v>1196</v>
      </c>
      <c r="G437" s="9">
        <v>32429</v>
      </c>
      <c r="H437" s="9">
        <v>41116</v>
      </c>
      <c r="I437" s="9"/>
      <c r="J437" s="31">
        <v>39180</v>
      </c>
      <c r="K437" s="31">
        <f t="shared" si="15"/>
        <v>39180</v>
      </c>
      <c r="L437" s="8">
        <v>1</v>
      </c>
      <c r="M437" s="28">
        <v>0</v>
      </c>
      <c r="N437" s="28" t="str">
        <f t="shared" si="14"/>
        <v>20000-40000$</v>
      </c>
      <c r="O437" s="28"/>
      <c r="P437" s="28"/>
      <c r="Q437" s="51"/>
      <c r="R437" s="28"/>
      <c r="S437" s="28"/>
      <c r="AU437" s="18"/>
    </row>
    <row r="438" spans="1:47" x14ac:dyDescent="0.25">
      <c r="A438" s="8">
        <v>437</v>
      </c>
      <c r="B438" s="7" t="s">
        <v>1732</v>
      </c>
      <c r="C438" s="7" t="s">
        <v>1228</v>
      </c>
      <c r="D438" s="8" t="s">
        <v>808</v>
      </c>
      <c r="E438" s="7" t="s">
        <v>450</v>
      </c>
      <c r="F438" s="7" t="s">
        <v>1197</v>
      </c>
      <c r="G438" s="9">
        <v>25882</v>
      </c>
      <c r="H438" s="9">
        <v>39284</v>
      </c>
      <c r="I438" s="9"/>
      <c r="J438" s="31">
        <v>30996</v>
      </c>
      <c r="K438" s="31">
        <f t="shared" si="15"/>
        <v>35645.399999999994</v>
      </c>
      <c r="L438" s="8">
        <v>5</v>
      </c>
      <c r="M438" s="28">
        <v>0.15</v>
      </c>
      <c r="N438" s="28" t="str">
        <f t="shared" si="14"/>
        <v>20000-40000$</v>
      </c>
      <c r="O438" s="28"/>
      <c r="P438" s="28"/>
      <c r="Q438" s="51"/>
      <c r="R438" s="28"/>
      <c r="S438" s="28"/>
      <c r="AU438" s="18"/>
    </row>
    <row r="439" spans="1:47" x14ac:dyDescent="0.25">
      <c r="A439" s="8">
        <v>438</v>
      </c>
      <c r="B439" s="7" t="s">
        <v>1733</v>
      </c>
      <c r="C439" s="7" t="s">
        <v>1231</v>
      </c>
      <c r="D439" s="8" t="s">
        <v>808</v>
      </c>
      <c r="E439" s="7" t="s">
        <v>450</v>
      </c>
      <c r="F439" s="7" t="s">
        <v>1196</v>
      </c>
      <c r="G439" s="9">
        <v>29531</v>
      </c>
      <c r="H439" s="9">
        <v>38916</v>
      </c>
      <c r="I439" s="9"/>
      <c r="J439" s="31">
        <v>33072</v>
      </c>
      <c r="K439" s="31">
        <f t="shared" si="15"/>
        <v>34394.880000000005</v>
      </c>
      <c r="L439" s="8">
        <v>2</v>
      </c>
      <c r="M439" s="28">
        <v>0.04</v>
      </c>
      <c r="N439" s="28" t="str">
        <f t="shared" si="14"/>
        <v>20000-40000$</v>
      </c>
      <c r="O439" s="28"/>
      <c r="P439" s="28"/>
      <c r="Q439" s="51"/>
      <c r="R439" s="28"/>
      <c r="S439" s="28"/>
      <c r="AU439" s="18"/>
    </row>
    <row r="440" spans="1:47" x14ac:dyDescent="0.25">
      <c r="A440" s="8">
        <v>439</v>
      </c>
      <c r="B440" s="7" t="s">
        <v>1734</v>
      </c>
      <c r="C440" s="7" t="s">
        <v>796</v>
      </c>
      <c r="D440" s="8" t="s">
        <v>808</v>
      </c>
      <c r="E440" s="7" t="s">
        <v>806</v>
      </c>
      <c r="F440" s="7" t="s">
        <v>1196</v>
      </c>
      <c r="G440" s="9">
        <v>28759</v>
      </c>
      <c r="H440" s="9">
        <v>39657</v>
      </c>
      <c r="I440" s="9"/>
      <c r="J440" s="31">
        <v>97056</v>
      </c>
      <c r="K440" s="31">
        <f t="shared" si="15"/>
        <v>97056</v>
      </c>
      <c r="L440" s="8">
        <v>1</v>
      </c>
      <c r="M440" s="28">
        <v>0</v>
      </c>
      <c r="N440" s="28" t="str">
        <f t="shared" si="14"/>
        <v>80000-100000$</v>
      </c>
      <c r="O440" s="28"/>
      <c r="P440" s="28"/>
      <c r="Q440" s="51"/>
      <c r="R440" s="28"/>
      <c r="S440" s="28"/>
      <c r="AU440" s="18"/>
    </row>
    <row r="441" spans="1:47" x14ac:dyDescent="0.25">
      <c r="A441" s="8">
        <v>440</v>
      </c>
      <c r="B441" s="7" t="s">
        <v>1735</v>
      </c>
      <c r="C441" s="7" t="s">
        <v>796</v>
      </c>
      <c r="D441" s="8" t="s">
        <v>808</v>
      </c>
      <c r="E441" s="7" t="s">
        <v>806</v>
      </c>
      <c r="F441" s="7" t="s">
        <v>1196</v>
      </c>
      <c r="G441" s="9">
        <v>27937</v>
      </c>
      <c r="H441" s="9">
        <v>40370</v>
      </c>
      <c r="I441" s="9"/>
      <c r="J441" s="31">
        <v>80208</v>
      </c>
      <c r="K441" s="31">
        <f t="shared" si="15"/>
        <v>89832.960000000006</v>
      </c>
      <c r="L441" s="8">
        <v>4</v>
      </c>
      <c r="M441" s="28">
        <v>0.12</v>
      </c>
      <c r="N441" s="28" t="str">
        <f t="shared" si="14"/>
        <v>80000-100000$</v>
      </c>
      <c r="O441" s="28"/>
      <c r="P441" s="28"/>
      <c r="Q441" s="51"/>
      <c r="R441" s="28"/>
      <c r="S441" s="28"/>
      <c r="AU441" s="18"/>
    </row>
    <row r="442" spans="1:47" x14ac:dyDescent="0.25">
      <c r="A442" s="8">
        <v>441</v>
      </c>
      <c r="B442" s="7" t="s">
        <v>1736</v>
      </c>
      <c r="C442" s="7" t="s">
        <v>796</v>
      </c>
      <c r="D442" s="8" t="s">
        <v>808</v>
      </c>
      <c r="E442" s="7" t="s">
        <v>806</v>
      </c>
      <c r="F442" s="7" t="s">
        <v>1197</v>
      </c>
      <c r="G442" s="9">
        <v>32773</v>
      </c>
      <c r="H442" s="9">
        <v>40762</v>
      </c>
      <c r="I442" s="9"/>
      <c r="J442" s="31">
        <v>73764</v>
      </c>
      <c r="K442" s="31">
        <f t="shared" si="15"/>
        <v>84828.599999999991</v>
      </c>
      <c r="L442" s="8">
        <v>5</v>
      </c>
      <c r="M442" s="28">
        <v>0.15</v>
      </c>
      <c r="N442" s="28" t="str">
        <f t="shared" si="14"/>
        <v>60000-80000$</v>
      </c>
      <c r="O442" s="28"/>
      <c r="P442" s="28"/>
      <c r="Q442" s="51"/>
      <c r="R442" s="28"/>
      <c r="S442" s="28"/>
      <c r="AU442" s="18"/>
    </row>
    <row r="443" spans="1:47" x14ac:dyDescent="0.25">
      <c r="A443" s="8">
        <v>442</v>
      </c>
      <c r="B443" s="7" t="s">
        <v>1737</v>
      </c>
      <c r="C443" s="7" t="s">
        <v>796</v>
      </c>
      <c r="D443" s="8" t="s">
        <v>808</v>
      </c>
      <c r="E443" s="7" t="s">
        <v>806</v>
      </c>
      <c r="F443" s="7" t="s">
        <v>1196</v>
      </c>
      <c r="G443" s="9">
        <v>29205</v>
      </c>
      <c r="H443" s="9">
        <v>37470</v>
      </c>
      <c r="I443" s="9"/>
      <c r="J443" s="31">
        <v>40572</v>
      </c>
      <c r="K443" s="31">
        <f t="shared" si="15"/>
        <v>46657.799999999996</v>
      </c>
      <c r="L443" s="8">
        <v>5</v>
      </c>
      <c r="M443" s="28">
        <v>0.15</v>
      </c>
      <c r="N443" s="28" t="str">
        <f t="shared" si="14"/>
        <v>40000-60000$</v>
      </c>
      <c r="O443" s="28"/>
      <c r="P443" s="28"/>
      <c r="Q443" s="51"/>
      <c r="R443" s="28"/>
      <c r="S443" s="28"/>
      <c r="AU443" s="18"/>
    </row>
    <row r="444" spans="1:47" x14ac:dyDescent="0.25">
      <c r="A444" s="8">
        <v>443</v>
      </c>
      <c r="B444" s="7" t="s">
        <v>1738</v>
      </c>
      <c r="C444" s="7" t="s">
        <v>796</v>
      </c>
      <c r="D444" s="8" t="s">
        <v>808</v>
      </c>
      <c r="E444" s="7" t="s">
        <v>806</v>
      </c>
      <c r="F444" s="7" t="s">
        <v>1197</v>
      </c>
      <c r="G444" s="9">
        <v>26626</v>
      </c>
      <c r="H444" s="9">
        <v>38227</v>
      </c>
      <c r="I444" s="9">
        <v>39684</v>
      </c>
      <c r="J444" s="31">
        <v>103440</v>
      </c>
      <c r="K444" s="31">
        <f t="shared" si="15"/>
        <v>111715.20000000001</v>
      </c>
      <c r="L444" s="8">
        <v>3</v>
      </c>
      <c r="M444" s="28">
        <v>0.08</v>
      </c>
      <c r="N444" s="28" t="str">
        <f t="shared" si="14"/>
        <v>100000$ &amp; Above</v>
      </c>
      <c r="O444" s="28"/>
      <c r="P444" s="28"/>
      <c r="Q444" s="51"/>
      <c r="R444" s="28"/>
      <c r="S444" s="28"/>
      <c r="AU444" s="18"/>
    </row>
    <row r="445" spans="1:47" x14ac:dyDescent="0.25">
      <c r="A445" s="8">
        <v>444</v>
      </c>
      <c r="B445" s="7" t="s">
        <v>1739</v>
      </c>
      <c r="C445" s="7" t="s">
        <v>796</v>
      </c>
      <c r="D445" s="8" t="s">
        <v>808</v>
      </c>
      <c r="E445" s="7" t="s">
        <v>806</v>
      </c>
      <c r="F445" s="7" t="s">
        <v>1197</v>
      </c>
      <c r="G445" s="9">
        <v>27244</v>
      </c>
      <c r="H445" s="9">
        <v>39299</v>
      </c>
      <c r="I445" s="9">
        <v>40273</v>
      </c>
      <c r="J445" s="31">
        <v>57312</v>
      </c>
      <c r="K445" s="31">
        <f t="shared" si="15"/>
        <v>61896.960000000006</v>
      </c>
      <c r="L445" s="8">
        <v>3</v>
      </c>
      <c r="M445" s="28">
        <v>0.08</v>
      </c>
      <c r="N445" s="28" t="str">
        <f t="shared" si="14"/>
        <v>40000-60000$</v>
      </c>
      <c r="O445" s="28"/>
      <c r="P445" s="28"/>
      <c r="Q445" s="51"/>
      <c r="R445" s="28"/>
      <c r="S445" s="28"/>
      <c r="AU445" s="18"/>
    </row>
    <row r="446" spans="1:47" x14ac:dyDescent="0.25">
      <c r="A446" s="8">
        <v>445</v>
      </c>
      <c r="B446" s="7" t="s">
        <v>1740</v>
      </c>
      <c r="C446" s="7" t="s">
        <v>796</v>
      </c>
      <c r="D446" s="8" t="s">
        <v>808</v>
      </c>
      <c r="E446" s="7" t="s">
        <v>806</v>
      </c>
      <c r="F446" s="7" t="s">
        <v>1197</v>
      </c>
      <c r="G446" s="9">
        <v>29051</v>
      </c>
      <c r="H446" s="9">
        <v>39678</v>
      </c>
      <c r="I446" s="9"/>
      <c r="J446" s="31">
        <v>96108</v>
      </c>
      <c r="K446" s="31">
        <f t="shared" si="15"/>
        <v>99952.320000000007</v>
      </c>
      <c r="L446" s="8">
        <v>2</v>
      </c>
      <c r="M446" s="28">
        <v>0.04</v>
      </c>
      <c r="N446" s="28" t="str">
        <f t="shared" si="14"/>
        <v>80000-100000$</v>
      </c>
      <c r="O446" s="28"/>
      <c r="P446" s="28"/>
      <c r="Q446" s="51"/>
      <c r="R446" s="28"/>
      <c r="S446" s="28"/>
      <c r="AU446" s="18"/>
    </row>
    <row r="447" spans="1:47" x14ac:dyDescent="0.25">
      <c r="A447" s="8">
        <v>446</v>
      </c>
      <c r="B447" s="7" t="s">
        <v>1741</v>
      </c>
      <c r="C447" s="7" t="s">
        <v>796</v>
      </c>
      <c r="D447" s="8" t="s">
        <v>808</v>
      </c>
      <c r="E447" s="7" t="s">
        <v>806</v>
      </c>
      <c r="F447" s="7" t="s">
        <v>1196</v>
      </c>
      <c r="G447" s="13">
        <v>25697</v>
      </c>
      <c r="H447" s="13">
        <v>40393</v>
      </c>
      <c r="I447" s="9"/>
      <c r="J447" s="31">
        <v>20310</v>
      </c>
      <c r="K447" s="31">
        <f t="shared" si="15"/>
        <v>20310</v>
      </c>
      <c r="L447" s="8">
        <v>1</v>
      </c>
      <c r="M447" s="28">
        <v>0</v>
      </c>
      <c r="N447" s="28" t="str">
        <f t="shared" si="14"/>
        <v>20000-40000$</v>
      </c>
      <c r="O447" s="28"/>
      <c r="P447" s="28"/>
      <c r="Q447" s="51"/>
      <c r="R447" s="28"/>
      <c r="S447" s="28"/>
      <c r="AU447" s="18"/>
    </row>
    <row r="448" spans="1:47" x14ac:dyDescent="0.25">
      <c r="A448" s="8">
        <v>447</v>
      </c>
      <c r="B448" s="7" t="s">
        <v>1742</v>
      </c>
      <c r="C448" s="7" t="s">
        <v>796</v>
      </c>
      <c r="D448" s="8" t="s">
        <v>808</v>
      </c>
      <c r="E448" s="7" t="s">
        <v>806</v>
      </c>
      <c r="F448" s="7" t="s">
        <v>1197</v>
      </c>
      <c r="G448" s="16">
        <v>27287</v>
      </c>
      <c r="H448" s="16">
        <v>40403</v>
      </c>
      <c r="I448" s="9"/>
      <c r="J448" s="31">
        <v>18067.2</v>
      </c>
      <c r="K448" s="31">
        <f t="shared" si="15"/>
        <v>20777.28</v>
      </c>
      <c r="L448" s="8">
        <v>5</v>
      </c>
      <c r="M448" s="28">
        <v>0.15</v>
      </c>
      <c r="N448" s="28" t="str">
        <f t="shared" si="14"/>
        <v>0-20000$</v>
      </c>
      <c r="O448" s="28"/>
      <c r="P448" s="28"/>
      <c r="Q448" s="51"/>
      <c r="R448" s="28"/>
      <c r="S448" s="28"/>
      <c r="AU448" s="18"/>
    </row>
    <row r="449" spans="1:47" x14ac:dyDescent="0.25">
      <c r="A449" s="8">
        <v>448</v>
      </c>
      <c r="B449" s="7" t="s">
        <v>1743</v>
      </c>
      <c r="C449" s="7" t="s">
        <v>796</v>
      </c>
      <c r="D449" s="8" t="s">
        <v>808</v>
      </c>
      <c r="E449" s="7" t="s">
        <v>806</v>
      </c>
      <c r="F449" s="7" t="s">
        <v>1197</v>
      </c>
      <c r="G449" s="9">
        <v>31561</v>
      </c>
      <c r="H449" s="9">
        <v>40807</v>
      </c>
      <c r="I449" s="9"/>
      <c r="J449" s="31">
        <v>42054</v>
      </c>
      <c r="K449" s="31">
        <f t="shared" si="15"/>
        <v>47100.480000000003</v>
      </c>
      <c r="L449" s="8">
        <v>4</v>
      </c>
      <c r="M449" s="28">
        <v>0.12</v>
      </c>
      <c r="N449" s="28" t="str">
        <f t="shared" si="14"/>
        <v>40000-60000$</v>
      </c>
      <c r="O449" s="28"/>
      <c r="P449" s="28"/>
      <c r="Q449" s="51"/>
      <c r="R449" s="28"/>
      <c r="S449" s="28"/>
      <c r="AU449" s="18"/>
    </row>
    <row r="450" spans="1:47" x14ac:dyDescent="0.25">
      <c r="A450" s="8">
        <v>449</v>
      </c>
      <c r="B450" s="7" t="s">
        <v>1744</v>
      </c>
      <c r="C450" s="7" t="s">
        <v>796</v>
      </c>
      <c r="D450" s="8" t="s">
        <v>808</v>
      </c>
      <c r="E450" s="7" t="s">
        <v>806</v>
      </c>
      <c r="F450" s="7" t="s">
        <v>1197</v>
      </c>
      <c r="G450" s="9">
        <v>25580</v>
      </c>
      <c r="H450" s="9">
        <v>41183</v>
      </c>
      <c r="I450" s="9"/>
      <c r="J450" s="31">
        <v>90444</v>
      </c>
      <c r="K450" s="31">
        <f t="shared" si="15"/>
        <v>94061.760000000009</v>
      </c>
      <c r="L450" s="8">
        <v>2</v>
      </c>
      <c r="M450" s="28">
        <v>0.04</v>
      </c>
      <c r="N450" s="28" t="str">
        <f t="shared" ref="N450:N513" si="16">VLOOKUP($J450,$R$2:$S$7,2,1)</f>
        <v>80000-100000$</v>
      </c>
      <c r="O450" s="28"/>
      <c r="P450" s="28"/>
      <c r="Q450" s="51"/>
      <c r="R450" s="28"/>
      <c r="S450" s="28"/>
      <c r="AU450" s="18"/>
    </row>
    <row r="451" spans="1:47" x14ac:dyDescent="0.25">
      <c r="A451" s="8">
        <v>450</v>
      </c>
      <c r="B451" s="7" t="s">
        <v>1745</v>
      </c>
      <c r="C451" s="7" t="s">
        <v>791</v>
      </c>
      <c r="D451" s="8" t="s">
        <v>808</v>
      </c>
      <c r="E451" s="7" t="s">
        <v>806</v>
      </c>
      <c r="F451" s="7" t="s">
        <v>1196</v>
      </c>
      <c r="G451" s="9">
        <v>30269</v>
      </c>
      <c r="H451" s="9">
        <v>41186</v>
      </c>
      <c r="I451" s="9"/>
      <c r="J451" s="31">
        <v>56292</v>
      </c>
      <c r="K451" s="31">
        <f t="shared" ref="K451:K514" si="17">J451*(1+M451)</f>
        <v>60795.360000000001</v>
      </c>
      <c r="L451" s="8">
        <v>3</v>
      </c>
      <c r="M451" s="28">
        <v>0.08</v>
      </c>
      <c r="N451" s="28" t="str">
        <f t="shared" si="16"/>
        <v>40000-60000$</v>
      </c>
      <c r="O451" s="28"/>
      <c r="P451" s="28"/>
      <c r="Q451" s="51"/>
      <c r="R451" s="28"/>
      <c r="S451" s="28"/>
      <c r="AU451" s="18"/>
    </row>
    <row r="452" spans="1:47" x14ac:dyDescent="0.25">
      <c r="A452" s="8">
        <v>451</v>
      </c>
      <c r="B452" s="7" t="s">
        <v>1746</v>
      </c>
      <c r="C452" s="7" t="s">
        <v>1230</v>
      </c>
      <c r="D452" s="8" t="s">
        <v>808</v>
      </c>
      <c r="E452" s="7" t="s">
        <v>806</v>
      </c>
      <c r="F452" s="7" t="s">
        <v>1197</v>
      </c>
      <c r="G452" s="9">
        <v>27841</v>
      </c>
      <c r="H452" s="9">
        <v>39731</v>
      </c>
      <c r="I452" s="9"/>
      <c r="J452" s="31">
        <v>16122</v>
      </c>
      <c r="K452" s="31">
        <f t="shared" si="17"/>
        <v>16122</v>
      </c>
      <c r="L452" s="8">
        <v>1</v>
      </c>
      <c r="M452" s="28">
        <v>0</v>
      </c>
      <c r="N452" s="28" t="str">
        <f t="shared" si="16"/>
        <v>0-20000$</v>
      </c>
      <c r="O452" s="28"/>
      <c r="P452" s="28"/>
      <c r="Q452" s="51"/>
      <c r="R452" s="28"/>
      <c r="S452" s="28"/>
      <c r="AU452" s="18"/>
    </row>
    <row r="453" spans="1:47" x14ac:dyDescent="0.25">
      <c r="A453" s="8">
        <v>452</v>
      </c>
      <c r="B453" s="7" t="s">
        <v>1747</v>
      </c>
      <c r="C453" s="7" t="s">
        <v>793</v>
      </c>
      <c r="D453" s="8" t="s">
        <v>808</v>
      </c>
      <c r="E453" s="7" t="s">
        <v>806</v>
      </c>
      <c r="F453" s="7" t="s">
        <v>1197</v>
      </c>
      <c r="G453" s="9">
        <v>29957</v>
      </c>
      <c r="H453" s="9">
        <v>40452</v>
      </c>
      <c r="I453" s="9"/>
      <c r="J453" s="31">
        <v>52092</v>
      </c>
      <c r="K453" s="31">
        <f t="shared" si="17"/>
        <v>52092</v>
      </c>
      <c r="L453" s="8">
        <v>1</v>
      </c>
      <c r="M453" s="28">
        <v>0</v>
      </c>
      <c r="N453" s="28" t="str">
        <f t="shared" si="16"/>
        <v>40000-60000$</v>
      </c>
      <c r="O453" s="28"/>
      <c r="P453" s="28"/>
      <c r="Q453" s="51"/>
      <c r="R453" s="28"/>
      <c r="S453" s="28"/>
      <c r="AU453" s="18"/>
    </row>
    <row r="454" spans="1:47" x14ac:dyDescent="0.25">
      <c r="A454" s="8">
        <v>453</v>
      </c>
      <c r="B454" s="7" t="s">
        <v>1748</v>
      </c>
      <c r="C454" s="7" t="s">
        <v>1231</v>
      </c>
      <c r="D454" s="8" t="s">
        <v>808</v>
      </c>
      <c r="E454" s="7" t="s">
        <v>806</v>
      </c>
      <c r="F454" s="7" t="s">
        <v>1196</v>
      </c>
      <c r="G454" s="13">
        <v>25793</v>
      </c>
      <c r="H454" s="13">
        <v>40452</v>
      </c>
      <c r="I454" s="9"/>
      <c r="J454" s="31">
        <v>11016</v>
      </c>
      <c r="K454" s="31">
        <f t="shared" si="17"/>
        <v>11897.28</v>
      </c>
      <c r="L454" s="8">
        <v>3</v>
      </c>
      <c r="M454" s="28">
        <v>0.08</v>
      </c>
      <c r="N454" s="28" t="str">
        <f t="shared" si="16"/>
        <v>0-20000$</v>
      </c>
      <c r="O454" s="28"/>
      <c r="P454" s="28"/>
      <c r="Q454" s="51"/>
      <c r="R454" s="28"/>
      <c r="S454" s="28"/>
      <c r="AU454" s="18"/>
    </row>
    <row r="455" spans="1:47" x14ac:dyDescent="0.25">
      <c r="A455" s="8">
        <v>454</v>
      </c>
      <c r="B455" s="7" t="s">
        <v>1749</v>
      </c>
      <c r="C455" s="7" t="s">
        <v>1230</v>
      </c>
      <c r="D455" s="8" t="s">
        <v>808</v>
      </c>
      <c r="E455" s="7" t="s">
        <v>806</v>
      </c>
      <c r="F455" s="7" t="s">
        <v>1196</v>
      </c>
      <c r="G455" s="9">
        <v>31779</v>
      </c>
      <c r="H455" s="9">
        <v>40468</v>
      </c>
      <c r="I455" s="9"/>
      <c r="J455" s="31">
        <v>47328</v>
      </c>
      <c r="K455" s="31">
        <f t="shared" si="17"/>
        <v>53007.360000000008</v>
      </c>
      <c r="L455" s="8">
        <v>4</v>
      </c>
      <c r="M455" s="28">
        <v>0.12</v>
      </c>
      <c r="N455" s="28" t="str">
        <f t="shared" si="16"/>
        <v>40000-60000$</v>
      </c>
      <c r="O455" s="28"/>
      <c r="P455" s="28"/>
      <c r="Q455" s="51"/>
      <c r="R455" s="28"/>
      <c r="S455" s="28"/>
      <c r="AU455" s="18"/>
    </row>
    <row r="456" spans="1:47" x14ac:dyDescent="0.25">
      <c r="A456" s="8">
        <v>455</v>
      </c>
      <c r="B456" s="7" t="s">
        <v>1750</v>
      </c>
      <c r="C456" s="7" t="s">
        <v>792</v>
      </c>
      <c r="D456" s="8" t="s">
        <v>808</v>
      </c>
      <c r="E456" s="7" t="s">
        <v>806</v>
      </c>
      <c r="F456" s="7" t="s">
        <v>1196</v>
      </c>
      <c r="G456" s="9">
        <v>28845</v>
      </c>
      <c r="H456" s="9">
        <v>41233</v>
      </c>
      <c r="I456" s="9"/>
      <c r="J456" s="31">
        <v>81612</v>
      </c>
      <c r="K456" s="31">
        <f t="shared" si="17"/>
        <v>81612</v>
      </c>
      <c r="L456" s="8">
        <v>1</v>
      </c>
      <c r="M456" s="28">
        <v>0</v>
      </c>
      <c r="N456" s="28" t="str">
        <f t="shared" si="16"/>
        <v>80000-100000$</v>
      </c>
      <c r="O456" s="28"/>
      <c r="P456" s="28"/>
      <c r="Q456" s="51"/>
      <c r="R456" s="28"/>
      <c r="S456" s="28"/>
      <c r="AU456" s="18"/>
    </row>
    <row r="457" spans="1:47" x14ac:dyDescent="0.25">
      <c r="A457" s="8">
        <v>456</v>
      </c>
      <c r="B457" s="7" t="s">
        <v>1751</v>
      </c>
      <c r="C457" s="7" t="s">
        <v>793</v>
      </c>
      <c r="D457" s="8" t="s">
        <v>808</v>
      </c>
      <c r="E457" s="7" t="s">
        <v>806</v>
      </c>
      <c r="F457" s="7" t="s">
        <v>1196</v>
      </c>
      <c r="G457" s="9">
        <v>26264</v>
      </c>
      <c r="H457" s="9">
        <v>40492</v>
      </c>
      <c r="I457" s="9"/>
      <c r="J457" s="31">
        <v>80676</v>
      </c>
      <c r="K457" s="31">
        <f t="shared" si="17"/>
        <v>90357.12000000001</v>
      </c>
      <c r="L457" s="8">
        <v>4</v>
      </c>
      <c r="M457" s="28">
        <v>0.12</v>
      </c>
      <c r="N457" s="28" t="str">
        <f t="shared" si="16"/>
        <v>80000-100000$</v>
      </c>
      <c r="O457" s="28"/>
      <c r="P457" s="28"/>
      <c r="Q457" s="51"/>
      <c r="R457" s="28"/>
      <c r="S457" s="28"/>
      <c r="AU457" s="18"/>
    </row>
    <row r="458" spans="1:47" x14ac:dyDescent="0.25">
      <c r="A458" s="8">
        <v>457</v>
      </c>
      <c r="B458" s="7" t="s">
        <v>1752</v>
      </c>
      <c r="C458" s="7" t="s">
        <v>795</v>
      </c>
      <c r="D458" s="8" t="s">
        <v>808</v>
      </c>
      <c r="E458" s="7" t="s">
        <v>806</v>
      </c>
      <c r="F458" s="7" t="s">
        <v>1196</v>
      </c>
      <c r="G458" s="9">
        <v>29884</v>
      </c>
      <c r="H458" s="9">
        <v>39404</v>
      </c>
      <c r="I458" s="9">
        <v>41072</v>
      </c>
      <c r="J458" s="31">
        <v>61188</v>
      </c>
      <c r="K458" s="31">
        <f t="shared" si="17"/>
        <v>68530.560000000012</v>
      </c>
      <c r="L458" s="8">
        <v>4</v>
      </c>
      <c r="M458" s="28">
        <v>0.12</v>
      </c>
      <c r="N458" s="28" t="str">
        <f t="shared" si="16"/>
        <v>60000-80000$</v>
      </c>
      <c r="O458" s="28"/>
      <c r="P458" s="28"/>
      <c r="Q458" s="51"/>
      <c r="R458" s="28"/>
      <c r="S458" s="28"/>
      <c r="AU458" s="18"/>
    </row>
    <row r="459" spans="1:47" x14ac:dyDescent="0.25">
      <c r="A459" s="8">
        <v>458</v>
      </c>
      <c r="B459" s="7" t="s">
        <v>1753</v>
      </c>
      <c r="C459" s="7" t="s">
        <v>794</v>
      </c>
      <c r="D459" s="8" t="s">
        <v>808</v>
      </c>
      <c r="E459" s="7" t="s">
        <v>806</v>
      </c>
      <c r="F459" s="7" t="s">
        <v>1196</v>
      </c>
      <c r="G459" s="9">
        <v>32578</v>
      </c>
      <c r="H459" s="9">
        <v>40883</v>
      </c>
      <c r="I459" s="9"/>
      <c r="J459" s="31">
        <v>52296</v>
      </c>
      <c r="K459" s="31">
        <f t="shared" si="17"/>
        <v>60140.399999999994</v>
      </c>
      <c r="L459" s="8">
        <v>5</v>
      </c>
      <c r="M459" s="28">
        <v>0.15</v>
      </c>
      <c r="N459" s="28" t="str">
        <f t="shared" si="16"/>
        <v>40000-60000$</v>
      </c>
      <c r="O459" s="28"/>
      <c r="P459" s="28"/>
      <c r="Q459" s="51"/>
      <c r="R459" s="28"/>
      <c r="S459" s="28"/>
      <c r="AU459" s="18"/>
    </row>
    <row r="460" spans="1:47" x14ac:dyDescent="0.25">
      <c r="A460" s="8">
        <v>459</v>
      </c>
      <c r="B460" s="7" t="s">
        <v>1754</v>
      </c>
      <c r="C460" s="7" t="s">
        <v>793</v>
      </c>
      <c r="D460" s="8" t="s">
        <v>808</v>
      </c>
      <c r="E460" s="7" t="s">
        <v>806</v>
      </c>
      <c r="F460" s="7" t="s">
        <v>1196</v>
      </c>
      <c r="G460" s="9">
        <v>32350</v>
      </c>
      <c r="H460" s="9">
        <v>40525</v>
      </c>
      <c r="I460" s="9"/>
      <c r="J460" s="31">
        <v>93540</v>
      </c>
      <c r="K460" s="31">
        <f t="shared" si="17"/>
        <v>104764.8</v>
      </c>
      <c r="L460" s="8">
        <v>4</v>
      </c>
      <c r="M460" s="28">
        <v>0.12</v>
      </c>
      <c r="N460" s="28" t="str">
        <f t="shared" si="16"/>
        <v>80000-100000$</v>
      </c>
      <c r="O460" s="28"/>
      <c r="P460" s="28"/>
      <c r="Q460" s="51"/>
      <c r="R460" s="28"/>
      <c r="S460" s="28"/>
      <c r="AU460" s="18"/>
    </row>
    <row r="461" spans="1:47" x14ac:dyDescent="0.25">
      <c r="A461" s="8">
        <v>460</v>
      </c>
      <c r="B461" s="7" t="s">
        <v>1755</v>
      </c>
      <c r="C461" s="7" t="s">
        <v>1230</v>
      </c>
      <c r="D461" s="8" t="s">
        <v>808</v>
      </c>
      <c r="E461" s="7" t="s">
        <v>806</v>
      </c>
      <c r="F461" s="7" t="s">
        <v>1197</v>
      </c>
      <c r="G461" s="9">
        <v>32512</v>
      </c>
      <c r="H461" s="9">
        <v>39783</v>
      </c>
      <c r="I461" s="9"/>
      <c r="J461" s="31">
        <v>64800</v>
      </c>
      <c r="K461" s="31">
        <f t="shared" si="17"/>
        <v>69984</v>
      </c>
      <c r="L461" s="8">
        <v>3</v>
      </c>
      <c r="M461" s="28">
        <v>0.08</v>
      </c>
      <c r="N461" s="28" t="str">
        <f t="shared" si="16"/>
        <v>60000-80000$</v>
      </c>
      <c r="O461" s="28"/>
      <c r="P461" s="28"/>
      <c r="Q461" s="51"/>
      <c r="R461" s="28"/>
      <c r="S461" s="28"/>
      <c r="AU461" s="18"/>
    </row>
    <row r="462" spans="1:47" x14ac:dyDescent="0.25">
      <c r="A462" s="8">
        <v>461</v>
      </c>
      <c r="B462" s="7" t="s">
        <v>1756</v>
      </c>
      <c r="C462" s="7" t="s">
        <v>1230</v>
      </c>
      <c r="D462" s="8" t="s">
        <v>159</v>
      </c>
      <c r="E462" s="7" t="s">
        <v>495</v>
      </c>
      <c r="F462" s="7" t="s">
        <v>1196</v>
      </c>
      <c r="G462" s="9">
        <v>26468</v>
      </c>
      <c r="H462" s="9">
        <v>40551</v>
      </c>
      <c r="I462" s="9"/>
      <c r="J462" s="31">
        <v>86076</v>
      </c>
      <c r="K462" s="31">
        <f t="shared" si="17"/>
        <v>86076</v>
      </c>
      <c r="L462" s="8">
        <v>1</v>
      </c>
      <c r="M462" s="28">
        <v>0</v>
      </c>
      <c r="N462" s="28" t="str">
        <f t="shared" si="16"/>
        <v>80000-100000$</v>
      </c>
      <c r="O462" s="28"/>
      <c r="P462" s="28"/>
      <c r="Q462" s="51"/>
      <c r="R462" s="28"/>
      <c r="S462" s="28"/>
      <c r="AU462" s="18"/>
    </row>
    <row r="463" spans="1:47" x14ac:dyDescent="0.25">
      <c r="A463" s="8">
        <v>462</v>
      </c>
      <c r="B463" s="7" t="s">
        <v>1757</v>
      </c>
      <c r="C463" s="7" t="s">
        <v>1228</v>
      </c>
      <c r="D463" s="8" t="s">
        <v>159</v>
      </c>
      <c r="E463" s="7" t="s">
        <v>495</v>
      </c>
      <c r="F463" s="7" t="s">
        <v>1196</v>
      </c>
      <c r="G463" s="9">
        <v>32685</v>
      </c>
      <c r="H463" s="9">
        <v>40585</v>
      </c>
      <c r="I463" s="9"/>
      <c r="J463" s="31">
        <v>105540</v>
      </c>
      <c r="K463" s="31">
        <f t="shared" si="17"/>
        <v>118204.80000000002</v>
      </c>
      <c r="L463" s="8">
        <v>4</v>
      </c>
      <c r="M463" s="28">
        <v>0.12</v>
      </c>
      <c r="N463" s="28" t="str">
        <f t="shared" si="16"/>
        <v>100000$ &amp; Above</v>
      </c>
      <c r="O463" s="28"/>
      <c r="P463" s="28"/>
      <c r="Q463" s="51"/>
      <c r="R463" s="28"/>
      <c r="S463" s="28"/>
      <c r="AU463" s="18"/>
    </row>
    <row r="464" spans="1:47" x14ac:dyDescent="0.25">
      <c r="A464" s="8">
        <v>463</v>
      </c>
      <c r="B464" s="7" t="s">
        <v>1758</v>
      </c>
      <c r="C464" s="7" t="s">
        <v>1230</v>
      </c>
      <c r="D464" s="8" t="s">
        <v>159</v>
      </c>
      <c r="E464" s="7" t="s">
        <v>495</v>
      </c>
      <c r="F464" s="7" t="s">
        <v>1196</v>
      </c>
      <c r="G464" s="9">
        <v>26402</v>
      </c>
      <c r="H464" s="9">
        <v>40591</v>
      </c>
      <c r="I464" s="9"/>
      <c r="J464" s="31">
        <v>58884</v>
      </c>
      <c r="K464" s="31">
        <f t="shared" si="17"/>
        <v>63594.720000000001</v>
      </c>
      <c r="L464" s="8">
        <v>3</v>
      </c>
      <c r="M464" s="28">
        <v>0.08</v>
      </c>
      <c r="N464" s="28" t="str">
        <f t="shared" si="16"/>
        <v>40000-60000$</v>
      </c>
      <c r="O464" s="28"/>
      <c r="P464" s="28"/>
      <c r="Q464" s="51"/>
      <c r="R464" s="28"/>
      <c r="S464" s="28"/>
      <c r="AU464" s="18"/>
    </row>
    <row r="465" spans="1:47" x14ac:dyDescent="0.25">
      <c r="A465" s="8">
        <v>464</v>
      </c>
      <c r="B465" s="7" t="s">
        <v>1759</v>
      </c>
      <c r="C465" s="7" t="s">
        <v>1230</v>
      </c>
      <c r="D465" s="8" t="s">
        <v>159</v>
      </c>
      <c r="E465" s="7" t="s">
        <v>495</v>
      </c>
      <c r="F465" s="7" t="s">
        <v>1196</v>
      </c>
      <c r="G465" s="9">
        <v>29724</v>
      </c>
      <c r="H465" s="9">
        <v>40625</v>
      </c>
      <c r="I465" s="9"/>
      <c r="J465" s="31">
        <v>42384</v>
      </c>
      <c r="K465" s="31">
        <f t="shared" si="17"/>
        <v>42384</v>
      </c>
      <c r="L465" s="8" t="s">
        <v>1233</v>
      </c>
      <c r="M465" s="28">
        <v>0</v>
      </c>
      <c r="N465" s="28" t="str">
        <f t="shared" si="16"/>
        <v>40000-60000$</v>
      </c>
      <c r="O465" s="28"/>
      <c r="P465" s="28"/>
      <c r="Q465" s="51"/>
      <c r="R465" s="28"/>
      <c r="S465" s="28"/>
      <c r="AU465" s="18"/>
    </row>
    <row r="466" spans="1:47" x14ac:dyDescent="0.25">
      <c r="A466" s="8">
        <v>465</v>
      </c>
      <c r="B466" s="7" t="s">
        <v>1760</v>
      </c>
      <c r="C466" s="7" t="s">
        <v>791</v>
      </c>
      <c r="D466" s="8" t="s">
        <v>159</v>
      </c>
      <c r="E466" s="7" t="s">
        <v>495</v>
      </c>
      <c r="F466" s="7" t="s">
        <v>1196</v>
      </c>
      <c r="G466" s="9">
        <v>29744</v>
      </c>
      <c r="H466" s="9">
        <v>40654</v>
      </c>
      <c r="I466" s="9"/>
      <c r="J466" s="31">
        <v>19218</v>
      </c>
      <c r="K466" s="31">
        <f t="shared" si="17"/>
        <v>19218</v>
      </c>
      <c r="L466" s="8" t="s">
        <v>1233</v>
      </c>
      <c r="M466" s="28">
        <v>0</v>
      </c>
      <c r="N466" s="28" t="str">
        <f t="shared" si="16"/>
        <v>0-20000$</v>
      </c>
      <c r="O466" s="28"/>
      <c r="P466" s="28"/>
      <c r="Q466" s="51"/>
      <c r="R466" s="28"/>
      <c r="S466" s="28"/>
      <c r="AU466" s="18"/>
    </row>
    <row r="467" spans="1:47" x14ac:dyDescent="0.25">
      <c r="A467" s="8">
        <v>466</v>
      </c>
      <c r="B467" s="7" t="s">
        <v>1761</v>
      </c>
      <c r="C467" s="7" t="s">
        <v>1230</v>
      </c>
      <c r="D467" s="8" t="s">
        <v>159</v>
      </c>
      <c r="E467" s="7" t="s">
        <v>495</v>
      </c>
      <c r="F467" s="7" t="s">
        <v>1196</v>
      </c>
      <c r="G467" s="9">
        <v>26846</v>
      </c>
      <c r="H467" s="9">
        <v>40745</v>
      </c>
      <c r="I467" s="9"/>
      <c r="J467" s="31">
        <v>83280</v>
      </c>
      <c r="K467" s="31">
        <f t="shared" si="17"/>
        <v>95771.999999999985</v>
      </c>
      <c r="L467" s="8">
        <v>5</v>
      </c>
      <c r="M467" s="28">
        <v>0.15</v>
      </c>
      <c r="N467" s="28" t="str">
        <f t="shared" si="16"/>
        <v>80000-100000$</v>
      </c>
      <c r="O467" s="28"/>
      <c r="P467" s="28"/>
      <c r="Q467" s="51"/>
      <c r="R467" s="28"/>
      <c r="S467" s="28"/>
      <c r="AU467" s="18"/>
    </row>
    <row r="468" spans="1:47" x14ac:dyDescent="0.25">
      <c r="A468" s="8">
        <v>467</v>
      </c>
      <c r="B468" s="7" t="s">
        <v>1762</v>
      </c>
      <c r="C468" s="7" t="s">
        <v>792</v>
      </c>
      <c r="D468" s="8" t="s">
        <v>159</v>
      </c>
      <c r="E468" s="7" t="s">
        <v>495</v>
      </c>
      <c r="F468" s="7" t="s">
        <v>1196</v>
      </c>
      <c r="G468" s="9">
        <v>31150</v>
      </c>
      <c r="H468" s="9">
        <v>39687</v>
      </c>
      <c r="I468" s="9"/>
      <c r="J468" s="31">
        <v>29778</v>
      </c>
      <c r="K468" s="31">
        <f t="shared" si="17"/>
        <v>29778</v>
      </c>
      <c r="L468" s="8">
        <v>1</v>
      </c>
      <c r="M468" s="28">
        <v>0</v>
      </c>
      <c r="N468" s="28" t="str">
        <f t="shared" si="16"/>
        <v>20000-40000$</v>
      </c>
      <c r="O468" s="28"/>
      <c r="P468" s="28"/>
      <c r="Q468" s="51"/>
      <c r="R468" s="28"/>
      <c r="S468" s="28"/>
      <c r="AU468" s="18"/>
    </row>
    <row r="469" spans="1:47" x14ac:dyDescent="0.25">
      <c r="A469" s="8">
        <v>468</v>
      </c>
      <c r="B469" s="7" t="s">
        <v>1763</v>
      </c>
      <c r="C469" s="7" t="s">
        <v>792</v>
      </c>
      <c r="D469" s="8" t="s">
        <v>159</v>
      </c>
      <c r="E469" s="7" t="s">
        <v>495</v>
      </c>
      <c r="F469" s="7" t="s">
        <v>1196</v>
      </c>
      <c r="G469" s="9">
        <v>25902</v>
      </c>
      <c r="H469" s="9">
        <v>39688</v>
      </c>
      <c r="I469" s="9"/>
      <c r="J469" s="31">
        <v>39120</v>
      </c>
      <c r="K469" s="31">
        <f t="shared" si="17"/>
        <v>44988</v>
      </c>
      <c r="L469" s="8">
        <v>5</v>
      </c>
      <c r="M469" s="28">
        <v>0.15</v>
      </c>
      <c r="N469" s="28" t="str">
        <f t="shared" si="16"/>
        <v>20000-40000$</v>
      </c>
      <c r="O469" s="28"/>
      <c r="P469" s="28"/>
      <c r="Q469" s="51"/>
      <c r="R469" s="28"/>
      <c r="S469" s="28"/>
      <c r="AU469" s="18"/>
    </row>
    <row r="470" spans="1:47" x14ac:dyDescent="0.25">
      <c r="A470" s="8">
        <v>469</v>
      </c>
      <c r="B470" s="7" t="s">
        <v>1764</v>
      </c>
      <c r="C470" s="7" t="s">
        <v>1231</v>
      </c>
      <c r="D470" s="8" t="s">
        <v>159</v>
      </c>
      <c r="E470" s="7" t="s">
        <v>495</v>
      </c>
      <c r="F470" s="7" t="s">
        <v>1196</v>
      </c>
      <c r="G470" s="9">
        <v>29568</v>
      </c>
      <c r="H470" s="9">
        <v>40765</v>
      </c>
      <c r="I470" s="9"/>
      <c r="J470" s="31">
        <v>93264</v>
      </c>
      <c r="K470" s="31">
        <f t="shared" si="17"/>
        <v>93264</v>
      </c>
      <c r="L470" s="8" t="s">
        <v>1233</v>
      </c>
      <c r="M470" s="28">
        <v>0</v>
      </c>
      <c r="N470" s="28" t="str">
        <f t="shared" si="16"/>
        <v>80000-100000$</v>
      </c>
      <c r="O470" s="28"/>
      <c r="P470" s="28"/>
      <c r="Q470" s="51"/>
      <c r="R470" s="28"/>
      <c r="S470" s="28"/>
      <c r="AU470" s="18"/>
    </row>
    <row r="471" spans="1:47" x14ac:dyDescent="0.25">
      <c r="A471" s="8">
        <v>470</v>
      </c>
      <c r="B471" s="7" t="s">
        <v>1765</v>
      </c>
      <c r="C471" s="7" t="s">
        <v>796</v>
      </c>
      <c r="D471" s="8" t="s">
        <v>159</v>
      </c>
      <c r="E471" s="7" t="s">
        <v>495</v>
      </c>
      <c r="F471" s="7" t="s">
        <v>1196</v>
      </c>
      <c r="G471" s="9">
        <v>31913</v>
      </c>
      <c r="H471" s="9">
        <v>39733</v>
      </c>
      <c r="I471" s="9"/>
      <c r="J471" s="31">
        <v>39878.400000000001</v>
      </c>
      <c r="K471" s="31">
        <f t="shared" si="17"/>
        <v>44663.808000000005</v>
      </c>
      <c r="L471" s="8">
        <v>4</v>
      </c>
      <c r="M471" s="28">
        <v>0.12</v>
      </c>
      <c r="N471" s="28" t="str">
        <f t="shared" si="16"/>
        <v>20000-40000$</v>
      </c>
      <c r="O471" s="28"/>
      <c r="P471" s="28"/>
      <c r="Q471" s="51"/>
      <c r="R471" s="28"/>
      <c r="S471" s="28"/>
      <c r="AU471" s="18"/>
    </row>
    <row r="472" spans="1:47" x14ac:dyDescent="0.25">
      <c r="A472" s="8">
        <v>471</v>
      </c>
      <c r="B472" s="7" t="s">
        <v>1766</v>
      </c>
      <c r="C472" s="7" t="s">
        <v>792</v>
      </c>
      <c r="D472" s="8" t="s">
        <v>159</v>
      </c>
      <c r="E472" s="7" t="s">
        <v>495</v>
      </c>
      <c r="F472" s="7" t="s">
        <v>1196</v>
      </c>
      <c r="G472" s="9">
        <v>27696</v>
      </c>
      <c r="H472" s="9">
        <v>39735</v>
      </c>
      <c r="I472" s="9"/>
      <c r="J472" s="31">
        <v>47544</v>
      </c>
      <c r="K472" s="31">
        <f t="shared" si="17"/>
        <v>54675.6</v>
      </c>
      <c r="L472" s="8">
        <v>5</v>
      </c>
      <c r="M472" s="28">
        <v>0.15</v>
      </c>
      <c r="N472" s="28" t="str">
        <f t="shared" si="16"/>
        <v>40000-60000$</v>
      </c>
      <c r="O472" s="28"/>
      <c r="P472" s="28"/>
      <c r="Q472" s="51"/>
      <c r="R472" s="28"/>
      <c r="S472" s="28"/>
      <c r="AU472" s="18"/>
    </row>
    <row r="473" spans="1:47" x14ac:dyDescent="0.25">
      <c r="A473" s="8">
        <v>472</v>
      </c>
      <c r="B473" s="7" t="s">
        <v>1767</v>
      </c>
      <c r="C473" s="7" t="s">
        <v>1228</v>
      </c>
      <c r="D473" s="8" t="s">
        <v>159</v>
      </c>
      <c r="E473" s="7" t="s">
        <v>495</v>
      </c>
      <c r="F473" s="7" t="s">
        <v>1197</v>
      </c>
      <c r="G473" s="9">
        <v>32850</v>
      </c>
      <c r="H473" s="9">
        <v>40818</v>
      </c>
      <c r="I473" s="9"/>
      <c r="J473" s="31">
        <v>53472</v>
      </c>
      <c r="K473" s="31">
        <f t="shared" si="17"/>
        <v>55610.880000000005</v>
      </c>
      <c r="L473" s="8">
        <v>2</v>
      </c>
      <c r="M473" s="28">
        <v>0.04</v>
      </c>
      <c r="N473" s="28" t="str">
        <f t="shared" si="16"/>
        <v>40000-60000$</v>
      </c>
      <c r="O473" s="28"/>
      <c r="P473" s="28"/>
      <c r="Q473" s="51"/>
      <c r="R473" s="28"/>
      <c r="S473" s="28"/>
      <c r="AU473" s="18"/>
    </row>
    <row r="474" spans="1:47" x14ac:dyDescent="0.25">
      <c r="A474" s="8">
        <v>473</v>
      </c>
      <c r="B474" s="7" t="s">
        <v>1768</v>
      </c>
      <c r="C474" s="7" t="s">
        <v>793</v>
      </c>
      <c r="D474" s="8" t="s">
        <v>159</v>
      </c>
      <c r="E474" s="7" t="s">
        <v>495</v>
      </c>
      <c r="F474" s="7" t="s">
        <v>1196</v>
      </c>
      <c r="G474" s="9">
        <v>28042</v>
      </c>
      <c r="H474" s="9">
        <v>40841</v>
      </c>
      <c r="I474" s="9"/>
      <c r="J474" s="31">
        <v>97836</v>
      </c>
      <c r="K474" s="31">
        <f t="shared" si="17"/>
        <v>112511.4</v>
      </c>
      <c r="L474" s="8">
        <v>5</v>
      </c>
      <c r="M474" s="28">
        <v>0.15</v>
      </c>
      <c r="N474" s="28" t="str">
        <f t="shared" si="16"/>
        <v>80000-100000$</v>
      </c>
      <c r="O474" s="28"/>
      <c r="P474" s="28"/>
      <c r="Q474" s="51"/>
      <c r="R474" s="28"/>
      <c r="S474" s="28"/>
      <c r="AU474" s="18"/>
    </row>
    <row r="475" spans="1:47" x14ac:dyDescent="0.25">
      <c r="A475" s="8">
        <v>474</v>
      </c>
      <c r="B475" s="7" t="s">
        <v>1769</v>
      </c>
      <c r="C475" s="7" t="s">
        <v>1229</v>
      </c>
      <c r="D475" s="8" t="s">
        <v>159</v>
      </c>
      <c r="E475" s="7" t="s">
        <v>495</v>
      </c>
      <c r="F475" s="7" t="s">
        <v>1196</v>
      </c>
      <c r="G475" s="9">
        <v>31404</v>
      </c>
      <c r="H475" s="9">
        <v>39754</v>
      </c>
      <c r="I475" s="9"/>
      <c r="J475" s="31">
        <v>51732</v>
      </c>
      <c r="K475" s="31">
        <f t="shared" si="17"/>
        <v>53801.279999999999</v>
      </c>
      <c r="L475" s="8">
        <v>2</v>
      </c>
      <c r="M475" s="28">
        <v>0.04</v>
      </c>
      <c r="N475" s="28" t="str">
        <f t="shared" si="16"/>
        <v>40000-60000$</v>
      </c>
      <c r="O475" s="28"/>
      <c r="P475" s="28"/>
      <c r="Q475" s="51"/>
      <c r="R475" s="28"/>
      <c r="S475" s="28"/>
      <c r="AU475" s="18"/>
    </row>
    <row r="476" spans="1:47" x14ac:dyDescent="0.25">
      <c r="A476" s="8">
        <v>475</v>
      </c>
      <c r="B476" s="7" t="s">
        <v>1770</v>
      </c>
      <c r="C476" s="7" t="s">
        <v>796</v>
      </c>
      <c r="D476" s="8" t="s">
        <v>159</v>
      </c>
      <c r="E476" s="7" t="s">
        <v>495</v>
      </c>
      <c r="F476" s="7" t="s">
        <v>1197</v>
      </c>
      <c r="G476" s="9">
        <v>31394</v>
      </c>
      <c r="H476" s="9">
        <v>39761</v>
      </c>
      <c r="I476" s="9"/>
      <c r="J476" s="31">
        <v>49128</v>
      </c>
      <c r="K476" s="31">
        <f t="shared" si="17"/>
        <v>49128</v>
      </c>
      <c r="L476" s="8" t="s">
        <v>1233</v>
      </c>
      <c r="M476" s="28">
        <v>0</v>
      </c>
      <c r="N476" s="28" t="str">
        <f t="shared" si="16"/>
        <v>40000-60000$</v>
      </c>
      <c r="O476" s="28"/>
      <c r="P476" s="28"/>
      <c r="Q476" s="51"/>
      <c r="R476" s="28"/>
      <c r="S476" s="28"/>
      <c r="AU476" s="18"/>
    </row>
    <row r="477" spans="1:47" x14ac:dyDescent="0.25">
      <c r="A477" s="8">
        <v>476</v>
      </c>
      <c r="B477" s="7" t="s">
        <v>1771</v>
      </c>
      <c r="C477" s="7" t="s">
        <v>795</v>
      </c>
      <c r="D477" s="8" t="s">
        <v>159</v>
      </c>
      <c r="E477" s="7" t="s">
        <v>495</v>
      </c>
      <c r="F477" s="7" t="s">
        <v>1196</v>
      </c>
      <c r="G477" s="9">
        <v>31030</v>
      </c>
      <c r="H477" s="9">
        <v>40893</v>
      </c>
      <c r="I477" s="9"/>
      <c r="J477" s="31">
        <v>53544</v>
      </c>
      <c r="K477" s="31">
        <f t="shared" si="17"/>
        <v>61575.6</v>
      </c>
      <c r="L477" s="8">
        <v>5</v>
      </c>
      <c r="M477" s="28">
        <v>0.15</v>
      </c>
      <c r="N477" s="28" t="str">
        <f t="shared" si="16"/>
        <v>40000-60000$</v>
      </c>
      <c r="O477" s="28"/>
      <c r="P477" s="28"/>
      <c r="Q477" s="51"/>
      <c r="R477" s="28"/>
      <c r="S477" s="28"/>
      <c r="AU477" s="18"/>
    </row>
    <row r="478" spans="1:47" x14ac:dyDescent="0.25">
      <c r="A478" s="8">
        <v>477</v>
      </c>
      <c r="B478" s="7" t="s">
        <v>1772</v>
      </c>
      <c r="C478" s="7" t="s">
        <v>1228</v>
      </c>
      <c r="D478" s="8" t="s">
        <v>801</v>
      </c>
      <c r="E478" s="7" t="s">
        <v>1202</v>
      </c>
      <c r="F478" s="7" t="s">
        <v>1197</v>
      </c>
      <c r="G478" s="9">
        <v>28691</v>
      </c>
      <c r="H478" s="9">
        <v>39109</v>
      </c>
      <c r="I478" s="9"/>
      <c r="J478" s="31">
        <v>39744</v>
      </c>
      <c r="K478" s="31">
        <f t="shared" si="17"/>
        <v>41333.760000000002</v>
      </c>
      <c r="L478" s="8">
        <v>2</v>
      </c>
      <c r="M478" s="28">
        <v>0.04</v>
      </c>
      <c r="N478" s="28" t="str">
        <f t="shared" si="16"/>
        <v>20000-40000$</v>
      </c>
      <c r="O478" s="28"/>
      <c r="P478" s="28"/>
      <c r="Q478" s="51"/>
      <c r="R478" s="28"/>
      <c r="S478" s="28"/>
      <c r="AU478" s="18"/>
    </row>
    <row r="479" spans="1:47" x14ac:dyDescent="0.25">
      <c r="A479" s="8">
        <v>478</v>
      </c>
      <c r="B479" s="7" t="s">
        <v>1773</v>
      </c>
      <c r="C479" s="7" t="s">
        <v>1228</v>
      </c>
      <c r="D479" s="8" t="s">
        <v>801</v>
      </c>
      <c r="E479" s="7" t="s">
        <v>512</v>
      </c>
      <c r="F479" s="7" t="s">
        <v>1196</v>
      </c>
      <c r="G479" s="9">
        <v>26704</v>
      </c>
      <c r="H479" s="9">
        <v>40208</v>
      </c>
      <c r="I479" s="9"/>
      <c r="J479" s="31">
        <v>73377.600000000006</v>
      </c>
      <c r="K479" s="31">
        <f t="shared" si="17"/>
        <v>76312.704000000012</v>
      </c>
      <c r="L479" s="8">
        <v>2</v>
      </c>
      <c r="M479" s="28">
        <v>0.04</v>
      </c>
      <c r="N479" s="28" t="str">
        <f t="shared" si="16"/>
        <v>60000-80000$</v>
      </c>
      <c r="O479" s="28"/>
      <c r="P479" s="28"/>
      <c r="Q479" s="51"/>
      <c r="R479" s="28"/>
      <c r="S479" s="28"/>
      <c r="AU479" s="18"/>
    </row>
    <row r="480" spans="1:47" x14ac:dyDescent="0.25">
      <c r="A480" s="8">
        <v>479</v>
      </c>
      <c r="B480" s="7" t="s">
        <v>1774</v>
      </c>
      <c r="C480" s="7" t="s">
        <v>796</v>
      </c>
      <c r="D480" s="8" t="s">
        <v>801</v>
      </c>
      <c r="E480" s="7" t="s">
        <v>512</v>
      </c>
      <c r="F480" s="7" t="s">
        <v>1197</v>
      </c>
      <c r="G480" s="9">
        <v>27715</v>
      </c>
      <c r="H480" s="9">
        <v>35821</v>
      </c>
      <c r="I480" s="9"/>
      <c r="J480" s="31">
        <v>27444</v>
      </c>
      <c r="K480" s="31">
        <f t="shared" si="17"/>
        <v>27444</v>
      </c>
      <c r="L480" s="8" t="s">
        <v>1233</v>
      </c>
      <c r="M480" s="28">
        <v>0</v>
      </c>
      <c r="N480" s="28" t="str">
        <f t="shared" si="16"/>
        <v>20000-40000$</v>
      </c>
      <c r="O480" s="28"/>
      <c r="P480" s="28"/>
      <c r="Q480" s="51"/>
      <c r="R480" s="28"/>
      <c r="S480" s="28"/>
      <c r="AU480" s="18"/>
    </row>
    <row r="481" spans="1:47" x14ac:dyDescent="0.25">
      <c r="A481" s="8">
        <v>480</v>
      </c>
      <c r="B481" s="7" t="s">
        <v>1775</v>
      </c>
      <c r="C481" s="7" t="s">
        <v>796</v>
      </c>
      <c r="D481" s="8" t="s">
        <v>801</v>
      </c>
      <c r="E481" s="7" t="s">
        <v>512</v>
      </c>
      <c r="F481" s="7" t="s">
        <v>1196</v>
      </c>
      <c r="G481" s="9">
        <v>27544</v>
      </c>
      <c r="H481" s="9">
        <v>35826</v>
      </c>
      <c r="I481" s="9"/>
      <c r="J481" s="31">
        <v>37446</v>
      </c>
      <c r="K481" s="31">
        <f t="shared" si="17"/>
        <v>38943.840000000004</v>
      </c>
      <c r="L481" s="8">
        <v>2</v>
      </c>
      <c r="M481" s="28">
        <v>0.04</v>
      </c>
      <c r="N481" s="28" t="str">
        <f t="shared" si="16"/>
        <v>20000-40000$</v>
      </c>
      <c r="O481" s="28"/>
      <c r="P481" s="28"/>
      <c r="Q481" s="51"/>
      <c r="R481" s="28"/>
      <c r="S481" s="28"/>
      <c r="AU481" s="18"/>
    </row>
    <row r="482" spans="1:47" x14ac:dyDescent="0.25">
      <c r="A482" s="8">
        <v>481</v>
      </c>
      <c r="B482" s="7" t="s">
        <v>1776</v>
      </c>
      <c r="C482" s="7" t="s">
        <v>1230</v>
      </c>
      <c r="D482" s="8" t="s">
        <v>801</v>
      </c>
      <c r="E482" s="7" t="s">
        <v>1202</v>
      </c>
      <c r="F482" s="7" t="s">
        <v>1196</v>
      </c>
      <c r="G482" s="9">
        <v>27763</v>
      </c>
      <c r="H482" s="9">
        <v>36536</v>
      </c>
      <c r="I482" s="9"/>
      <c r="J482" s="31">
        <v>74880</v>
      </c>
      <c r="K482" s="31">
        <f t="shared" si="17"/>
        <v>83865.600000000006</v>
      </c>
      <c r="L482" s="8">
        <v>4</v>
      </c>
      <c r="M482" s="28">
        <v>0.12</v>
      </c>
      <c r="N482" s="28" t="str">
        <f t="shared" si="16"/>
        <v>60000-80000$</v>
      </c>
      <c r="O482" s="28"/>
      <c r="P482" s="28"/>
      <c r="Q482" s="51"/>
      <c r="R482" s="28"/>
      <c r="S482" s="28"/>
      <c r="AU482" s="18"/>
    </row>
    <row r="483" spans="1:47" x14ac:dyDescent="0.25">
      <c r="A483" s="8">
        <v>482</v>
      </c>
      <c r="B483" s="7" t="s">
        <v>1777</v>
      </c>
      <c r="C483" s="7" t="s">
        <v>1229</v>
      </c>
      <c r="D483" s="8" t="s">
        <v>801</v>
      </c>
      <c r="E483" s="7" t="s">
        <v>512</v>
      </c>
      <c r="F483" s="7" t="s">
        <v>1196</v>
      </c>
      <c r="G483" s="9">
        <v>26979</v>
      </c>
      <c r="H483" s="9">
        <v>38723</v>
      </c>
      <c r="I483" s="9"/>
      <c r="J483" s="31">
        <v>12756</v>
      </c>
      <c r="K483" s="31">
        <f t="shared" si="17"/>
        <v>12756</v>
      </c>
      <c r="L483" s="8" t="s">
        <v>1233</v>
      </c>
      <c r="M483" s="28">
        <v>0</v>
      </c>
      <c r="N483" s="28" t="str">
        <f t="shared" si="16"/>
        <v>0-20000$</v>
      </c>
      <c r="O483" s="28"/>
      <c r="P483" s="28"/>
      <c r="Q483" s="51"/>
      <c r="R483" s="28"/>
      <c r="S483" s="28"/>
      <c r="AU483" s="18"/>
    </row>
    <row r="484" spans="1:47" x14ac:dyDescent="0.25">
      <c r="A484" s="8">
        <v>483</v>
      </c>
      <c r="B484" s="7" t="s">
        <v>1778</v>
      </c>
      <c r="C484" s="7" t="s">
        <v>792</v>
      </c>
      <c r="D484" s="8" t="s">
        <v>801</v>
      </c>
      <c r="E484" s="7" t="s">
        <v>512</v>
      </c>
      <c r="F484" s="7" t="s">
        <v>1196</v>
      </c>
      <c r="G484" s="9">
        <v>26388</v>
      </c>
      <c r="H484" s="9">
        <v>40943</v>
      </c>
      <c r="I484" s="9"/>
      <c r="J484" s="31">
        <v>57108</v>
      </c>
      <c r="K484" s="31">
        <f t="shared" si="17"/>
        <v>57108</v>
      </c>
      <c r="L484" s="8" t="s">
        <v>1233</v>
      </c>
      <c r="M484" s="28">
        <v>0</v>
      </c>
      <c r="N484" s="28" t="str">
        <f t="shared" si="16"/>
        <v>40000-60000$</v>
      </c>
      <c r="O484" s="28"/>
      <c r="P484" s="28"/>
      <c r="Q484" s="51"/>
      <c r="R484" s="28"/>
      <c r="S484" s="28"/>
      <c r="AU484" s="18"/>
    </row>
    <row r="485" spans="1:47" x14ac:dyDescent="0.25">
      <c r="A485" s="8">
        <v>484</v>
      </c>
      <c r="B485" s="7" t="s">
        <v>1779</v>
      </c>
      <c r="C485" s="7" t="s">
        <v>1228</v>
      </c>
      <c r="D485" s="8" t="s">
        <v>801</v>
      </c>
      <c r="E485" s="7" t="s">
        <v>1202</v>
      </c>
      <c r="F485" s="7" t="s">
        <v>1196</v>
      </c>
      <c r="G485" s="9">
        <v>25912</v>
      </c>
      <c r="H485" s="9">
        <v>40963</v>
      </c>
      <c r="I485" s="9"/>
      <c r="J485" s="31">
        <v>72660</v>
      </c>
      <c r="K485" s="31">
        <f t="shared" si="17"/>
        <v>75566.400000000009</v>
      </c>
      <c r="L485" s="8">
        <v>2</v>
      </c>
      <c r="M485" s="28">
        <v>0.04</v>
      </c>
      <c r="N485" s="28" t="str">
        <f t="shared" si="16"/>
        <v>60000-80000$</v>
      </c>
      <c r="O485" s="28"/>
      <c r="P485" s="28"/>
      <c r="Q485" s="51"/>
      <c r="R485" s="28"/>
      <c r="S485" s="28"/>
      <c r="AU485" s="18"/>
    </row>
    <row r="486" spans="1:47" x14ac:dyDescent="0.25">
      <c r="A486" s="8">
        <v>485</v>
      </c>
      <c r="B486" s="7" t="s">
        <v>1780</v>
      </c>
      <c r="C486" s="7" t="s">
        <v>1229</v>
      </c>
      <c r="D486" s="8" t="s">
        <v>801</v>
      </c>
      <c r="E486" s="7" t="s">
        <v>512</v>
      </c>
      <c r="F486" s="7" t="s">
        <v>1196</v>
      </c>
      <c r="G486" s="9">
        <v>26045</v>
      </c>
      <c r="H486" s="9">
        <v>36195</v>
      </c>
      <c r="I486" s="9"/>
      <c r="J486" s="31">
        <v>55632</v>
      </c>
      <c r="K486" s="31">
        <f t="shared" si="17"/>
        <v>63976.799999999996</v>
      </c>
      <c r="L486" s="8">
        <v>5</v>
      </c>
      <c r="M486" s="28">
        <v>0.15</v>
      </c>
      <c r="N486" s="28" t="str">
        <f t="shared" si="16"/>
        <v>40000-60000$</v>
      </c>
      <c r="O486" s="28"/>
      <c r="P486" s="28"/>
      <c r="Q486" s="51"/>
      <c r="R486" s="28"/>
      <c r="S486" s="28"/>
      <c r="AU486" s="18"/>
    </row>
    <row r="487" spans="1:47" x14ac:dyDescent="0.25">
      <c r="A487" s="8">
        <v>486</v>
      </c>
      <c r="B487" s="7" t="s">
        <v>1781</v>
      </c>
      <c r="C487" s="7" t="s">
        <v>1230</v>
      </c>
      <c r="D487" s="8" t="s">
        <v>801</v>
      </c>
      <c r="E487" s="7" t="s">
        <v>512</v>
      </c>
      <c r="F487" s="7" t="s">
        <v>1196</v>
      </c>
      <c r="G487" s="9">
        <v>22596</v>
      </c>
      <c r="H487" s="9">
        <v>36217</v>
      </c>
      <c r="I487" s="9"/>
      <c r="J487" s="31">
        <v>26970</v>
      </c>
      <c r="K487" s="31">
        <f t="shared" si="17"/>
        <v>30206.400000000001</v>
      </c>
      <c r="L487" s="8">
        <v>4</v>
      </c>
      <c r="M487" s="28">
        <v>0.12</v>
      </c>
      <c r="N487" s="28" t="str">
        <f t="shared" si="16"/>
        <v>20000-40000$</v>
      </c>
      <c r="O487" s="28"/>
      <c r="P487" s="28"/>
      <c r="Q487" s="51"/>
      <c r="R487" s="28"/>
      <c r="S487" s="28"/>
      <c r="AU487" s="18"/>
    </row>
    <row r="488" spans="1:47" x14ac:dyDescent="0.25">
      <c r="A488" s="8">
        <v>487</v>
      </c>
      <c r="B488" s="7" t="s">
        <v>1782</v>
      </c>
      <c r="C488" s="7" t="s">
        <v>791</v>
      </c>
      <c r="D488" s="8" t="s">
        <v>801</v>
      </c>
      <c r="E488" s="7" t="s">
        <v>512</v>
      </c>
      <c r="F488" s="7" t="s">
        <v>1197</v>
      </c>
      <c r="G488" s="9">
        <v>31768</v>
      </c>
      <c r="H488" s="9">
        <v>39864</v>
      </c>
      <c r="I488" s="9"/>
      <c r="J488" s="31">
        <v>77184</v>
      </c>
      <c r="K488" s="31">
        <f t="shared" si="17"/>
        <v>88761.599999999991</v>
      </c>
      <c r="L488" s="8">
        <v>5</v>
      </c>
      <c r="M488" s="28">
        <v>0.15</v>
      </c>
      <c r="N488" s="28" t="str">
        <f t="shared" si="16"/>
        <v>60000-80000$</v>
      </c>
      <c r="O488" s="28"/>
      <c r="P488" s="28"/>
      <c r="Q488" s="51"/>
      <c r="R488" s="28"/>
      <c r="S488" s="28"/>
      <c r="AU488" s="18"/>
    </row>
    <row r="489" spans="1:47" x14ac:dyDescent="0.25">
      <c r="A489" s="8">
        <v>488</v>
      </c>
      <c r="B489" s="7" t="s">
        <v>1783</v>
      </c>
      <c r="C489" s="7" t="s">
        <v>796</v>
      </c>
      <c r="D489" s="8" t="s">
        <v>801</v>
      </c>
      <c r="E489" s="7" t="s">
        <v>1202</v>
      </c>
      <c r="F489" s="7" t="s">
        <v>1197</v>
      </c>
      <c r="G489" s="9">
        <v>30848</v>
      </c>
      <c r="H489" s="9">
        <v>40976</v>
      </c>
      <c r="I489" s="9"/>
      <c r="J489" s="31">
        <v>55656</v>
      </c>
      <c r="K489" s="31">
        <f t="shared" si="17"/>
        <v>55656</v>
      </c>
      <c r="L489" s="8" t="s">
        <v>1233</v>
      </c>
      <c r="M489" s="28">
        <v>0</v>
      </c>
      <c r="N489" s="28" t="str">
        <f t="shared" si="16"/>
        <v>40000-60000$</v>
      </c>
      <c r="O489" s="28"/>
      <c r="P489" s="28"/>
      <c r="Q489" s="51"/>
      <c r="R489" s="28"/>
      <c r="S489" s="28"/>
      <c r="AU489" s="18"/>
    </row>
    <row r="490" spans="1:47" x14ac:dyDescent="0.25">
      <c r="A490" s="8">
        <v>489</v>
      </c>
      <c r="B490" s="7" t="s">
        <v>1784</v>
      </c>
      <c r="C490" s="7" t="s">
        <v>792</v>
      </c>
      <c r="D490" s="8" t="s">
        <v>801</v>
      </c>
      <c r="E490" s="7" t="s">
        <v>1202</v>
      </c>
      <c r="F490" s="7" t="s">
        <v>1197</v>
      </c>
      <c r="G490" s="9">
        <v>26057</v>
      </c>
      <c r="H490" s="9">
        <v>40259</v>
      </c>
      <c r="I490" s="9">
        <v>41038</v>
      </c>
      <c r="J490" s="31">
        <v>87828</v>
      </c>
      <c r="K490" s="31">
        <f t="shared" si="17"/>
        <v>87828</v>
      </c>
      <c r="L490" s="8">
        <v>1</v>
      </c>
      <c r="M490" s="28">
        <v>0</v>
      </c>
      <c r="N490" s="28" t="str">
        <f t="shared" si="16"/>
        <v>80000-100000$</v>
      </c>
      <c r="O490" s="28"/>
      <c r="P490" s="28"/>
      <c r="Q490" s="51"/>
      <c r="R490" s="28"/>
      <c r="S490" s="28"/>
      <c r="AU490" s="18"/>
    </row>
    <row r="491" spans="1:47" x14ac:dyDescent="0.25">
      <c r="A491" s="8">
        <v>490</v>
      </c>
      <c r="B491" s="7" t="s">
        <v>1785</v>
      </c>
      <c r="C491" s="7" t="s">
        <v>1228</v>
      </c>
      <c r="D491" s="8" t="s">
        <v>801</v>
      </c>
      <c r="E491" s="7" t="s">
        <v>1202</v>
      </c>
      <c r="F491" s="7" t="s">
        <v>1197</v>
      </c>
      <c r="G491" s="9">
        <v>28553</v>
      </c>
      <c r="H491" s="9">
        <v>40264</v>
      </c>
      <c r="I491" s="9"/>
      <c r="J491" s="31">
        <v>35712</v>
      </c>
      <c r="K491" s="31">
        <f t="shared" si="17"/>
        <v>37140.480000000003</v>
      </c>
      <c r="L491" s="8">
        <v>2</v>
      </c>
      <c r="M491" s="28">
        <v>0.04</v>
      </c>
      <c r="N491" s="28" t="str">
        <f t="shared" si="16"/>
        <v>20000-40000$</v>
      </c>
      <c r="O491" s="28"/>
      <c r="P491" s="28"/>
      <c r="Q491" s="51"/>
      <c r="R491" s="28"/>
      <c r="S491" s="28"/>
      <c r="AU491" s="18"/>
    </row>
    <row r="492" spans="1:47" x14ac:dyDescent="0.25">
      <c r="A492" s="8">
        <v>491</v>
      </c>
      <c r="B492" s="7" t="s">
        <v>1786</v>
      </c>
      <c r="C492" s="7" t="s">
        <v>796</v>
      </c>
      <c r="D492" s="8" t="s">
        <v>801</v>
      </c>
      <c r="E492" s="7" t="s">
        <v>512</v>
      </c>
      <c r="F492" s="7" t="s">
        <v>1197</v>
      </c>
      <c r="G492" s="9">
        <v>26717</v>
      </c>
      <c r="H492" s="9">
        <v>37701</v>
      </c>
      <c r="I492" s="9"/>
      <c r="J492" s="31">
        <v>28272</v>
      </c>
      <c r="K492" s="31">
        <f t="shared" si="17"/>
        <v>28272</v>
      </c>
      <c r="L492" s="8" t="s">
        <v>1233</v>
      </c>
      <c r="M492" s="28">
        <v>0</v>
      </c>
      <c r="N492" s="28" t="str">
        <f t="shared" si="16"/>
        <v>20000-40000$</v>
      </c>
      <c r="O492" s="28"/>
      <c r="P492" s="28"/>
      <c r="Q492" s="51"/>
      <c r="R492" s="28"/>
      <c r="S492" s="28"/>
      <c r="AU492" s="18"/>
    </row>
    <row r="493" spans="1:47" x14ac:dyDescent="0.25">
      <c r="A493" s="8">
        <v>492</v>
      </c>
      <c r="B493" s="7" t="s">
        <v>1787</v>
      </c>
      <c r="C493" s="7" t="s">
        <v>795</v>
      </c>
      <c r="D493" s="8" t="s">
        <v>801</v>
      </c>
      <c r="E493" s="7" t="s">
        <v>512</v>
      </c>
      <c r="F493" s="7" t="s">
        <v>1196</v>
      </c>
      <c r="G493" s="9">
        <v>31027</v>
      </c>
      <c r="H493" s="9">
        <v>39519</v>
      </c>
      <c r="I493" s="9"/>
      <c r="J493" s="31">
        <v>73596</v>
      </c>
      <c r="K493" s="31">
        <f t="shared" si="17"/>
        <v>76539.839999999997</v>
      </c>
      <c r="L493" s="8">
        <v>2</v>
      </c>
      <c r="M493" s="28">
        <v>0.04</v>
      </c>
      <c r="N493" s="28" t="str">
        <f t="shared" si="16"/>
        <v>60000-80000$</v>
      </c>
      <c r="O493" s="28"/>
      <c r="P493" s="28"/>
      <c r="Q493" s="51"/>
      <c r="R493" s="28"/>
      <c r="S493" s="28"/>
      <c r="AU493" s="18"/>
    </row>
    <row r="494" spans="1:47" x14ac:dyDescent="0.25">
      <c r="A494" s="8">
        <v>493</v>
      </c>
      <c r="B494" s="7" t="s">
        <v>1788</v>
      </c>
      <c r="C494" s="7" t="s">
        <v>791</v>
      </c>
      <c r="D494" s="8" t="s">
        <v>801</v>
      </c>
      <c r="E494" s="7" t="s">
        <v>512</v>
      </c>
      <c r="F494" s="7" t="s">
        <v>1197</v>
      </c>
      <c r="G494" s="9">
        <v>29247</v>
      </c>
      <c r="H494" s="9">
        <v>38790</v>
      </c>
      <c r="I494" s="9"/>
      <c r="J494" s="31">
        <v>75225.600000000006</v>
      </c>
      <c r="K494" s="31">
        <f t="shared" si="17"/>
        <v>75225.600000000006</v>
      </c>
      <c r="L494" s="8" t="s">
        <v>1233</v>
      </c>
      <c r="M494" s="28">
        <v>0</v>
      </c>
      <c r="N494" s="28" t="str">
        <f t="shared" si="16"/>
        <v>60000-80000$</v>
      </c>
      <c r="O494" s="28"/>
      <c r="P494" s="28"/>
      <c r="Q494" s="51"/>
      <c r="R494" s="28"/>
      <c r="S494" s="28"/>
      <c r="AU494" s="18"/>
    </row>
    <row r="495" spans="1:47" x14ac:dyDescent="0.25">
      <c r="A495" s="8">
        <v>494</v>
      </c>
      <c r="B495" s="7" t="s">
        <v>1789</v>
      </c>
      <c r="C495" s="7" t="s">
        <v>792</v>
      </c>
      <c r="D495" s="8" t="s">
        <v>801</v>
      </c>
      <c r="E495" s="7" t="s">
        <v>1202</v>
      </c>
      <c r="F495" s="7" t="s">
        <v>1197</v>
      </c>
      <c r="G495" s="9">
        <v>26776</v>
      </c>
      <c r="H495" s="9">
        <v>39899</v>
      </c>
      <c r="I495" s="9"/>
      <c r="J495" s="31">
        <v>29748</v>
      </c>
      <c r="K495" s="31">
        <f t="shared" si="17"/>
        <v>29748</v>
      </c>
      <c r="L495" s="8" t="s">
        <v>1233</v>
      </c>
      <c r="M495" s="28">
        <v>0</v>
      </c>
      <c r="N495" s="28" t="str">
        <f t="shared" si="16"/>
        <v>20000-40000$</v>
      </c>
      <c r="O495" s="28"/>
      <c r="P495" s="28"/>
      <c r="Q495" s="51"/>
      <c r="R495" s="28"/>
      <c r="S495" s="28"/>
      <c r="AU495" s="18"/>
    </row>
    <row r="496" spans="1:47" x14ac:dyDescent="0.25">
      <c r="A496" s="8">
        <v>495</v>
      </c>
      <c r="B496" s="7" t="s">
        <v>1790</v>
      </c>
      <c r="C496" s="7" t="s">
        <v>793</v>
      </c>
      <c r="D496" s="8" t="s">
        <v>801</v>
      </c>
      <c r="E496" s="7" t="s">
        <v>512</v>
      </c>
      <c r="F496" s="7" t="s">
        <v>1196</v>
      </c>
      <c r="G496" s="13">
        <v>27339</v>
      </c>
      <c r="H496" s="13">
        <v>40254</v>
      </c>
      <c r="I496" s="9"/>
      <c r="J496" s="31">
        <v>58440</v>
      </c>
      <c r="K496" s="31">
        <f t="shared" si="17"/>
        <v>58440</v>
      </c>
      <c r="L496" s="8" t="s">
        <v>1233</v>
      </c>
      <c r="M496" s="28">
        <v>0</v>
      </c>
      <c r="N496" s="28" t="str">
        <f t="shared" si="16"/>
        <v>40000-60000$</v>
      </c>
      <c r="O496" s="28"/>
      <c r="P496" s="28"/>
      <c r="Q496" s="51"/>
      <c r="R496" s="28"/>
      <c r="S496" s="28"/>
      <c r="AU496" s="18"/>
    </row>
    <row r="497" spans="1:47" x14ac:dyDescent="0.25">
      <c r="A497" s="8">
        <v>496</v>
      </c>
      <c r="B497" s="7" t="s">
        <v>1791</v>
      </c>
      <c r="C497" s="7" t="s">
        <v>1229</v>
      </c>
      <c r="D497" s="8" t="s">
        <v>801</v>
      </c>
      <c r="E497" s="7" t="s">
        <v>512</v>
      </c>
      <c r="F497" s="7" t="s">
        <v>1196</v>
      </c>
      <c r="G497" s="9">
        <v>27866</v>
      </c>
      <c r="H497" s="9">
        <v>40624</v>
      </c>
      <c r="I497" s="9"/>
      <c r="J497" s="31">
        <v>103800</v>
      </c>
      <c r="K497" s="31">
        <f t="shared" si="17"/>
        <v>103800</v>
      </c>
      <c r="L497" s="8">
        <v>1</v>
      </c>
      <c r="M497" s="28">
        <v>0</v>
      </c>
      <c r="N497" s="28" t="str">
        <f t="shared" si="16"/>
        <v>100000$ &amp; Above</v>
      </c>
      <c r="O497" s="28"/>
      <c r="P497" s="28"/>
      <c r="Q497" s="51"/>
      <c r="R497" s="28"/>
      <c r="S497" s="28"/>
      <c r="AU497" s="18"/>
    </row>
    <row r="498" spans="1:47" x14ac:dyDescent="0.25">
      <c r="A498" s="8">
        <v>497</v>
      </c>
      <c r="B498" s="7" t="s">
        <v>1792</v>
      </c>
      <c r="C498" s="7" t="s">
        <v>792</v>
      </c>
      <c r="D498" s="8" t="s">
        <v>801</v>
      </c>
      <c r="E498" s="7" t="s">
        <v>512</v>
      </c>
      <c r="F498" s="7" t="s">
        <v>1197</v>
      </c>
      <c r="G498" s="9">
        <v>28086</v>
      </c>
      <c r="H498" s="9">
        <v>39174</v>
      </c>
      <c r="I498" s="9"/>
      <c r="J498" s="31">
        <v>27984</v>
      </c>
      <c r="K498" s="31">
        <f t="shared" si="17"/>
        <v>31342.080000000002</v>
      </c>
      <c r="L498" s="8">
        <v>4</v>
      </c>
      <c r="M498" s="28">
        <v>0.12</v>
      </c>
      <c r="N498" s="28" t="str">
        <f t="shared" si="16"/>
        <v>20000-40000$</v>
      </c>
      <c r="O498" s="28"/>
      <c r="P498" s="28"/>
      <c r="Q498" s="51"/>
      <c r="R498" s="28"/>
      <c r="S498" s="28"/>
      <c r="AU498" s="18"/>
    </row>
    <row r="499" spans="1:47" x14ac:dyDescent="0.25">
      <c r="A499" s="8">
        <v>498</v>
      </c>
      <c r="B499" s="7" t="s">
        <v>1793</v>
      </c>
      <c r="C499" s="7" t="s">
        <v>795</v>
      </c>
      <c r="D499" s="8" t="s">
        <v>801</v>
      </c>
      <c r="E499" s="7" t="s">
        <v>512</v>
      </c>
      <c r="F499" s="7" t="s">
        <v>1196</v>
      </c>
      <c r="G499" s="9">
        <v>27386</v>
      </c>
      <c r="H499" s="9">
        <v>39176</v>
      </c>
      <c r="I499" s="9"/>
      <c r="J499" s="31">
        <v>12840</v>
      </c>
      <c r="K499" s="31">
        <f t="shared" si="17"/>
        <v>14380.800000000001</v>
      </c>
      <c r="L499" s="8">
        <v>4</v>
      </c>
      <c r="M499" s="28">
        <v>0.12</v>
      </c>
      <c r="N499" s="28" t="str">
        <f t="shared" si="16"/>
        <v>0-20000$</v>
      </c>
      <c r="O499" s="28"/>
      <c r="P499" s="28"/>
      <c r="Q499" s="51"/>
      <c r="R499" s="28"/>
      <c r="S499" s="28"/>
      <c r="AU499" s="18"/>
    </row>
    <row r="500" spans="1:47" x14ac:dyDescent="0.25">
      <c r="A500" s="8">
        <v>499</v>
      </c>
      <c r="B500" s="7" t="s">
        <v>1794</v>
      </c>
      <c r="C500" s="7" t="s">
        <v>795</v>
      </c>
      <c r="D500" s="8" t="s">
        <v>801</v>
      </c>
      <c r="E500" s="7" t="s">
        <v>512</v>
      </c>
      <c r="F500" s="7" t="s">
        <v>1197</v>
      </c>
      <c r="G500" s="9">
        <v>27975</v>
      </c>
      <c r="H500" s="9">
        <v>40282</v>
      </c>
      <c r="I500" s="9"/>
      <c r="J500" s="31">
        <v>87168</v>
      </c>
      <c r="K500" s="31">
        <f t="shared" si="17"/>
        <v>87168</v>
      </c>
      <c r="L500" s="8" t="s">
        <v>1233</v>
      </c>
      <c r="M500" s="28">
        <v>0</v>
      </c>
      <c r="N500" s="28" t="str">
        <f t="shared" si="16"/>
        <v>80000-100000$</v>
      </c>
      <c r="O500" s="28"/>
      <c r="P500" s="28"/>
      <c r="Q500" s="51"/>
      <c r="R500" s="28"/>
      <c r="S500" s="28"/>
      <c r="AU500" s="18"/>
    </row>
    <row r="501" spans="1:47" x14ac:dyDescent="0.25">
      <c r="A501" s="8">
        <v>500</v>
      </c>
      <c r="B501" s="7" t="s">
        <v>1795</v>
      </c>
      <c r="C501" s="7" t="s">
        <v>1229</v>
      </c>
      <c r="D501" s="8" t="s">
        <v>801</v>
      </c>
      <c r="E501" s="7" t="s">
        <v>1202</v>
      </c>
      <c r="F501" s="7" t="s">
        <v>1196</v>
      </c>
      <c r="G501" s="9">
        <v>26454</v>
      </c>
      <c r="H501" s="9">
        <v>38815</v>
      </c>
      <c r="I501" s="9"/>
      <c r="J501" s="31">
        <v>75924</v>
      </c>
      <c r="K501" s="31">
        <f t="shared" si="17"/>
        <v>75924</v>
      </c>
      <c r="L501" s="8">
        <v>1</v>
      </c>
      <c r="M501" s="28">
        <v>0</v>
      </c>
      <c r="N501" s="28" t="str">
        <f t="shared" si="16"/>
        <v>60000-80000$</v>
      </c>
      <c r="O501" s="28"/>
      <c r="P501" s="28"/>
      <c r="Q501" s="51"/>
      <c r="R501" s="28"/>
      <c r="S501" s="28"/>
      <c r="AU501" s="18"/>
    </row>
    <row r="502" spans="1:47" x14ac:dyDescent="0.25">
      <c r="A502" s="8">
        <v>501</v>
      </c>
      <c r="B502" s="7" t="s">
        <v>1796</v>
      </c>
      <c r="C502" s="7" t="s">
        <v>1228</v>
      </c>
      <c r="D502" s="8" t="s">
        <v>801</v>
      </c>
      <c r="E502" s="7" t="s">
        <v>512</v>
      </c>
      <c r="F502" s="7" t="s">
        <v>1196</v>
      </c>
      <c r="G502" s="9">
        <v>29485</v>
      </c>
      <c r="H502" s="9">
        <v>38828</v>
      </c>
      <c r="I502" s="9"/>
      <c r="J502" s="31">
        <v>59436</v>
      </c>
      <c r="K502" s="31">
        <f t="shared" si="17"/>
        <v>66568.320000000007</v>
      </c>
      <c r="L502" s="8">
        <v>4</v>
      </c>
      <c r="M502" s="28">
        <v>0.12</v>
      </c>
      <c r="N502" s="28" t="str">
        <f t="shared" si="16"/>
        <v>40000-60000$</v>
      </c>
      <c r="O502" s="28"/>
      <c r="P502" s="28"/>
      <c r="Q502" s="51"/>
      <c r="R502" s="28"/>
      <c r="S502" s="28"/>
      <c r="AU502" s="18"/>
    </row>
    <row r="503" spans="1:47" x14ac:dyDescent="0.25">
      <c r="A503" s="8">
        <v>502</v>
      </c>
      <c r="B503" s="7" t="s">
        <v>1797</v>
      </c>
      <c r="C503" s="7" t="s">
        <v>796</v>
      </c>
      <c r="D503" s="8" t="s">
        <v>801</v>
      </c>
      <c r="E503" s="7" t="s">
        <v>512</v>
      </c>
      <c r="F503" s="7" t="s">
        <v>1196</v>
      </c>
      <c r="G503" s="9">
        <v>29664</v>
      </c>
      <c r="H503" s="9">
        <v>40293</v>
      </c>
      <c r="I503" s="9"/>
      <c r="J503" s="31">
        <v>14172</v>
      </c>
      <c r="K503" s="31">
        <f t="shared" si="17"/>
        <v>14172</v>
      </c>
      <c r="L503" s="8">
        <v>1</v>
      </c>
      <c r="M503" s="28">
        <v>0</v>
      </c>
      <c r="N503" s="28" t="str">
        <f t="shared" si="16"/>
        <v>0-20000$</v>
      </c>
      <c r="O503" s="28"/>
      <c r="P503" s="28"/>
      <c r="Q503" s="51"/>
      <c r="R503" s="28"/>
      <c r="S503" s="28"/>
      <c r="AU503" s="18"/>
    </row>
    <row r="504" spans="1:47" x14ac:dyDescent="0.25">
      <c r="A504" s="8">
        <v>503</v>
      </c>
      <c r="B504" s="7" t="s">
        <v>1798</v>
      </c>
      <c r="C504" s="7" t="s">
        <v>1231</v>
      </c>
      <c r="D504" s="8" t="s">
        <v>801</v>
      </c>
      <c r="E504" s="7" t="s">
        <v>512</v>
      </c>
      <c r="F504" s="7" t="s">
        <v>1196</v>
      </c>
      <c r="G504" s="9">
        <v>29690</v>
      </c>
      <c r="H504" s="9">
        <v>40666</v>
      </c>
      <c r="I504" s="9"/>
      <c r="J504" s="31">
        <v>28908</v>
      </c>
      <c r="K504" s="31">
        <f t="shared" si="17"/>
        <v>32376.960000000003</v>
      </c>
      <c r="L504" s="8">
        <v>4</v>
      </c>
      <c r="M504" s="28">
        <v>0.12</v>
      </c>
      <c r="N504" s="28" t="str">
        <f t="shared" si="16"/>
        <v>20000-40000$</v>
      </c>
      <c r="O504" s="28"/>
      <c r="P504" s="28"/>
      <c r="Q504" s="51"/>
      <c r="R504" s="28"/>
      <c r="S504" s="28"/>
      <c r="AU504" s="18"/>
    </row>
    <row r="505" spans="1:47" x14ac:dyDescent="0.25">
      <c r="A505" s="8">
        <v>504</v>
      </c>
      <c r="B505" s="7" t="s">
        <v>1799</v>
      </c>
      <c r="C505" s="7" t="s">
        <v>1231</v>
      </c>
      <c r="D505" s="8" t="s">
        <v>801</v>
      </c>
      <c r="E505" s="7" t="s">
        <v>512</v>
      </c>
      <c r="F505" s="7" t="s">
        <v>1196</v>
      </c>
      <c r="G505" s="9">
        <v>28846</v>
      </c>
      <c r="H505" s="9">
        <v>39592</v>
      </c>
      <c r="I505" s="9"/>
      <c r="J505" s="31">
        <v>67980</v>
      </c>
      <c r="K505" s="31">
        <f t="shared" si="17"/>
        <v>67980</v>
      </c>
      <c r="L505" s="8">
        <v>1</v>
      </c>
      <c r="M505" s="28">
        <v>0</v>
      </c>
      <c r="N505" s="28" t="str">
        <f t="shared" si="16"/>
        <v>60000-80000$</v>
      </c>
      <c r="O505" s="28"/>
      <c r="P505" s="28"/>
      <c r="Q505" s="51"/>
      <c r="R505" s="28"/>
      <c r="S505" s="28"/>
      <c r="AU505" s="18"/>
    </row>
    <row r="506" spans="1:47" x14ac:dyDescent="0.25">
      <c r="A506" s="8">
        <v>505</v>
      </c>
      <c r="B506" s="7" t="s">
        <v>1800</v>
      </c>
      <c r="C506" s="7" t="s">
        <v>794</v>
      </c>
      <c r="D506" s="8" t="s">
        <v>801</v>
      </c>
      <c r="E506" s="7" t="s">
        <v>1202</v>
      </c>
      <c r="F506" s="7" t="s">
        <v>1197</v>
      </c>
      <c r="G506" s="9">
        <v>23033</v>
      </c>
      <c r="H506" s="9">
        <v>35918</v>
      </c>
      <c r="I506" s="9"/>
      <c r="J506" s="31">
        <v>88488</v>
      </c>
      <c r="K506" s="31">
        <f t="shared" si="17"/>
        <v>99106.560000000012</v>
      </c>
      <c r="L506" s="8">
        <v>4</v>
      </c>
      <c r="M506" s="28">
        <v>0.12</v>
      </c>
      <c r="N506" s="28" t="str">
        <f t="shared" si="16"/>
        <v>80000-100000$</v>
      </c>
      <c r="O506" s="28"/>
      <c r="P506" s="28"/>
      <c r="Q506" s="51"/>
      <c r="R506" s="28"/>
      <c r="S506" s="28"/>
      <c r="AU506" s="18"/>
    </row>
    <row r="507" spans="1:47" x14ac:dyDescent="0.25">
      <c r="A507" s="8">
        <v>506</v>
      </c>
      <c r="B507" s="7" t="s">
        <v>1801</v>
      </c>
      <c r="C507" s="7" t="s">
        <v>791</v>
      </c>
      <c r="D507" s="8" t="s">
        <v>801</v>
      </c>
      <c r="E507" s="7" t="s">
        <v>512</v>
      </c>
      <c r="F507" s="7" t="s">
        <v>1197</v>
      </c>
      <c r="G507" s="9">
        <v>26352</v>
      </c>
      <c r="H507" s="9">
        <v>35946</v>
      </c>
      <c r="I507" s="9"/>
      <c r="J507" s="31">
        <v>17198.400000000001</v>
      </c>
      <c r="K507" s="31">
        <f t="shared" si="17"/>
        <v>19778.16</v>
      </c>
      <c r="L507" s="8">
        <v>5</v>
      </c>
      <c r="M507" s="28">
        <v>0.15</v>
      </c>
      <c r="N507" s="28" t="str">
        <f t="shared" si="16"/>
        <v>0-20000$</v>
      </c>
      <c r="O507" s="28"/>
      <c r="P507" s="28"/>
      <c r="Q507" s="51"/>
      <c r="R507" s="28"/>
      <c r="S507" s="28"/>
      <c r="AU507" s="18"/>
    </row>
    <row r="508" spans="1:47" x14ac:dyDescent="0.25">
      <c r="A508" s="8">
        <v>507</v>
      </c>
      <c r="B508" s="7" t="s">
        <v>1802</v>
      </c>
      <c r="C508" s="7" t="s">
        <v>792</v>
      </c>
      <c r="D508" s="8" t="s">
        <v>801</v>
      </c>
      <c r="E508" s="7" t="s">
        <v>512</v>
      </c>
      <c r="F508" s="7" t="s">
        <v>1196</v>
      </c>
      <c r="G508" s="9">
        <v>27188</v>
      </c>
      <c r="H508" s="9">
        <v>36297</v>
      </c>
      <c r="I508" s="9"/>
      <c r="J508" s="31">
        <v>69588</v>
      </c>
      <c r="K508" s="31">
        <f t="shared" si="17"/>
        <v>80026.2</v>
      </c>
      <c r="L508" s="8">
        <v>5</v>
      </c>
      <c r="M508" s="28">
        <v>0.15</v>
      </c>
      <c r="N508" s="28" t="str">
        <f t="shared" si="16"/>
        <v>60000-80000$</v>
      </c>
      <c r="O508" s="28"/>
      <c r="P508" s="28"/>
      <c r="Q508" s="51"/>
      <c r="R508" s="28"/>
      <c r="S508" s="28"/>
      <c r="AU508" s="18"/>
    </row>
    <row r="509" spans="1:47" x14ac:dyDescent="0.25">
      <c r="A509" s="8">
        <v>508</v>
      </c>
      <c r="B509" s="7" t="s">
        <v>1803</v>
      </c>
      <c r="C509" s="7" t="s">
        <v>796</v>
      </c>
      <c r="D509" s="8" t="s">
        <v>801</v>
      </c>
      <c r="E509" s="7" t="s">
        <v>512</v>
      </c>
      <c r="F509" s="7" t="s">
        <v>1196</v>
      </c>
      <c r="G509" s="9">
        <v>26930</v>
      </c>
      <c r="H509" s="9">
        <v>36673</v>
      </c>
      <c r="I509" s="9"/>
      <c r="J509" s="31">
        <v>57996</v>
      </c>
      <c r="K509" s="31">
        <f t="shared" si="17"/>
        <v>57996</v>
      </c>
      <c r="L509" s="8">
        <v>1</v>
      </c>
      <c r="M509" s="28">
        <v>0</v>
      </c>
      <c r="N509" s="28" t="str">
        <f t="shared" si="16"/>
        <v>40000-60000$</v>
      </c>
      <c r="O509" s="28"/>
      <c r="P509" s="28"/>
      <c r="Q509" s="51"/>
      <c r="R509" s="28"/>
      <c r="S509" s="28"/>
      <c r="AU509" s="18"/>
    </row>
    <row r="510" spans="1:47" x14ac:dyDescent="0.25">
      <c r="A510" s="8">
        <v>509</v>
      </c>
      <c r="B510" s="7" t="s">
        <v>1804</v>
      </c>
      <c r="C510" s="7" t="s">
        <v>792</v>
      </c>
      <c r="D510" s="8" t="s">
        <v>801</v>
      </c>
      <c r="E510" s="7" t="s">
        <v>512</v>
      </c>
      <c r="F510" s="7" t="s">
        <v>1196</v>
      </c>
      <c r="G510" s="9">
        <v>29216</v>
      </c>
      <c r="H510" s="9">
        <v>37404</v>
      </c>
      <c r="I510" s="9">
        <v>38599</v>
      </c>
      <c r="J510" s="31">
        <v>72084</v>
      </c>
      <c r="K510" s="31">
        <f t="shared" si="17"/>
        <v>72084</v>
      </c>
      <c r="L510" s="8" t="s">
        <v>1233</v>
      </c>
      <c r="M510" s="28">
        <v>0</v>
      </c>
      <c r="N510" s="28" t="str">
        <f t="shared" si="16"/>
        <v>60000-80000$</v>
      </c>
      <c r="O510" s="28"/>
      <c r="P510" s="28"/>
      <c r="Q510" s="51"/>
      <c r="R510" s="28"/>
      <c r="S510" s="28"/>
      <c r="AU510" s="18"/>
    </row>
    <row r="511" spans="1:47" x14ac:dyDescent="0.25">
      <c r="A511" s="8">
        <v>510</v>
      </c>
      <c r="B511" s="7" t="s">
        <v>1805</v>
      </c>
      <c r="C511" s="7" t="s">
        <v>1228</v>
      </c>
      <c r="D511" s="8" t="s">
        <v>801</v>
      </c>
      <c r="E511" s="7" t="s">
        <v>512</v>
      </c>
      <c r="F511" s="7" t="s">
        <v>1197</v>
      </c>
      <c r="G511" s="9">
        <v>31895</v>
      </c>
      <c r="H511" s="9">
        <v>39217</v>
      </c>
      <c r="I511" s="9"/>
      <c r="J511" s="31">
        <v>88596</v>
      </c>
      <c r="K511" s="31">
        <f t="shared" si="17"/>
        <v>92139.839999999997</v>
      </c>
      <c r="L511" s="8">
        <v>2</v>
      </c>
      <c r="M511" s="28">
        <v>0.04</v>
      </c>
      <c r="N511" s="28" t="str">
        <f t="shared" si="16"/>
        <v>80000-100000$</v>
      </c>
      <c r="O511" s="28"/>
      <c r="P511" s="28"/>
      <c r="Q511" s="51"/>
      <c r="R511" s="28"/>
      <c r="S511" s="28"/>
      <c r="AU511" s="18"/>
    </row>
    <row r="512" spans="1:47" x14ac:dyDescent="0.25">
      <c r="A512" s="8">
        <v>511</v>
      </c>
      <c r="B512" s="7" t="s">
        <v>1806</v>
      </c>
      <c r="C512" s="7" t="s">
        <v>1228</v>
      </c>
      <c r="D512" s="8" t="s">
        <v>801</v>
      </c>
      <c r="E512" s="7" t="s">
        <v>512</v>
      </c>
      <c r="F512" s="7" t="s">
        <v>1197</v>
      </c>
      <c r="G512" s="9">
        <v>26125</v>
      </c>
      <c r="H512" s="9">
        <v>40707</v>
      </c>
      <c r="I512" s="9"/>
      <c r="J512" s="31">
        <v>95256</v>
      </c>
      <c r="K512" s="31">
        <f t="shared" si="17"/>
        <v>95256</v>
      </c>
      <c r="L512" s="8">
        <v>1</v>
      </c>
      <c r="M512" s="28">
        <v>0</v>
      </c>
      <c r="N512" s="28" t="str">
        <f t="shared" si="16"/>
        <v>80000-100000$</v>
      </c>
      <c r="O512" s="28"/>
      <c r="P512" s="28"/>
      <c r="Q512" s="51"/>
      <c r="R512" s="28"/>
      <c r="S512" s="28"/>
      <c r="AU512" s="18"/>
    </row>
    <row r="513" spans="1:47" x14ac:dyDescent="0.25">
      <c r="A513" s="8">
        <v>512</v>
      </c>
      <c r="B513" s="7" t="s">
        <v>1807</v>
      </c>
      <c r="C513" s="7" t="s">
        <v>796</v>
      </c>
      <c r="D513" s="8" t="s">
        <v>801</v>
      </c>
      <c r="E513" s="7" t="s">
        <v>512</v>
      </c>
      <c r="F513" s="7" t="s">
        <v>1196</v>
      </c>
      <c r="G513" s="9">
        <v>32330</v>
      </c>
      <c r="H513" s="9">
        <v>39262</v>
      </c>
      <c r="I513" s="9"/>
      <c r="J513" s="31">
        <v>76128</v>
      </c>
      <c r="K513" s="31">
        <f t="shared" si="17"/>
        <v>76128</v>
      </c>
      <c r="L513" s="8" t="s">
        <v>1233</v>
      </c>
      <c r="M513" s="28">
        <v>0</v>
      </c>
      <c r="N513" s="28" t="str">
        <f t="shared" si="16"/>
        <v>60000-80000$</v>
      </c>
      <c r="O513" s="28"/>
      <c r="P513" s="28"/>
      <c r="Q513" s="51"/>
      <c r="R513" s="28"/>
      <c r="S513" s="28"/>
      <c r="AU513" s="18"/>
    </row>
    <row r="514" spans="1:47" x14ac:dyDescent="0.25">
      <c r="A514" s="8">
        <v>513</v>
      </c>
      <c r="B514" s="7" t="s">
        <v>1808</v>
      </c>
      <c r="C514" s="7" t="s">
        <v>1228</v>
      </c>
      <c r="D514" s="8" t="s">
        <v>801</v>
      </c>
      <c r="E514" s="7" t="s">
        <v>512</v>
      </c>
      <c r="F514" s="7" t="s">
        <v>1197</v>
      </c>
      <c r="G514" s="9">
        <v>31779</v>
      </c>
      <c r="H514" s="9">
        <v>40332</v>
      </c>
      <c r="I514" s="9"/>
      <c r="J514" s="31">
        <v>56808</v>
      </c>
      <c r="K514" s="31">
        <f t="shared" si="17"/>
        <v>59080.32</v>
      </c>
      <c r="L514" s="8">
        <v>2</v>
      </c>
      <c r="M514" s="28">
        <v>0.04</v>
      </c>
      <c r="N514" s="28" t="str">
        <f t="shared" ref="N514:N577" si="18">VLOOKUP($J514,$R$2:$S$7,2,1)</f>
        <v>40000-60000$</v>
      </c>
      <c r="O514" s="28"/>
      <c r="P514" s="28"/>
      <c r="Q514" s="51"/>
      <c r="R514" s="28"/>
      <c r="S514" s="28"/>
      <c r="AU514" s="18"/>
    </row>
    <row r="515" spans="1:47" x14ac:dyDescent="0.25">
      <c r="A515" s="8">
        <v>514</v>
      </c>
      <c r="B515" s="7" t="s">
        <v>1809</v>
      </c>
      <c r="C515" s="7" t="s">
        <v>791</v>
      </c>
      <c r="D515" s="8" t="s">
        <v>801</v>
      </c>
      <c r="E515" s="7" t="s">
        <v>512</v>
      </c>
      <c r="F515" s="7" t="s">
        <v>1196</v>
      </c>
      <c r="G515" s="9">
        <v>28784</v>
      </c>
      <c r="H515" s="9">
        <v>35958</v>
      </c>
      <c r="I515" s="9"/>
      <c r="J515" s="31">
        <v>73704</v>
      </c>
      <c r="K515" s="31">
        <f t="shared" ref="K515:K578" si="19">J515*(1+M515)</f>
        <v>82548.48000000001</v>
      </c>
      <c r="L515" s="8">
        <v>4</v>
      </c>
      <c r="M515" s="28">
        <v>0.12</v>
      </c>
      <c r="N515" s="28" t="str">
        <f t="shared" si="18"/>
        <v>60000-80000$</v>
      </c>
      <c r="O515" s="28"/>
      <c r="P515" s="28"/>
      <c r="Q515" s="51"/>
      <c r="R515" s="28"/>
      <c r="S515" s="28"/>
      <c r="AU515" s="18"/>
    </row>
    <row r="516" spans="1:47" x14ac:dyDescent="0.25">
      <c r="A516" s="8">
        <v>515</v>
      </c>
      <c r="B516" s="7" t="s">
        <v>1810</v>
      </c>
      <c r="C516" s="7" t="s">
        <v>793</v>
      </c>
      <c r="D516" s="8" t="s">
        <v>801</v>
      </c>
      <c r="E516" s="7" t="s">
        <v>512</v>
      </c>
      <c r="F516" s="7" t="s">
        <v>1197</v>
      </c>
      <c r="G516" s="9">
        <v>26709</v>
      </c>
      <c r="H516" s="9">
        <v>36340</v>
      </c>
      <c r="I516" s="9"/>
      <c r="J516" s="31">
        <v>44419.199999999997</v>
      </c>
      <c r="K516" s="31">
        <f t="shared" si="19"/>
        <v>49749.504000000001</v>
      </c>
      <c r="L516" s="8">
        <v>4</v>
      </c>
      <c r="M516" s="28">
        <v>0.12</v>
      </c>
      <c r="N516" s="28" t="str">
        <f t="shared" si="18"/>
        <v>40000-60000$</v>
      </c>
      <c r="O516" s="28"/>
      <c r="P516" s="28"/>
      <c r="Q516" s="51"/>
      <c r="R516" s="28"/>
      <c r="S516" s="28"/>
      <c r="AU516" s="18"/>
    </row>
    <row r="517" spans="1:47" x14ac:dyDescent="0.25">
      <c r="A517" s="8">
        <v>516</v>
      </c>
      <c r="B517" s="7" t="s">
        <v>1811</v>
      </c>
      <c r="C517" s="7" t="s">
        <v>794</v>
      </c>
      <c r="D517" s="8" t="s">
        <v>801</v>
      </c>
      <c r="E517" s="7" t="s">
        <v>512</v>
      </c>
      <c r="F517" s="7" t="s">
        <v>1196</v>
      </c>
      <c r="G517" s="9">
        <v>29995</v>
      </c>
      <c r="H517" s="9">
        <v>39282</v>
      </c>
      <c r="I517" s="9"/>
      <c r="J517" s="31">
        <v>83304</v>
      </c>
      <c r="K517" s="31">
        <f t="shared" si="19"/>
        <v>86636.160000000003</v>
      </c>
      <c r="L517" s="8">
        <v>2</v>
      </c>
      <c r="M517" s="28">
        <v>0.04</v>
      </c>
      <c r="N517" s="28" t="str">
        <f t="shared" si="18"/>
        <v>80000-100000$</v>
      </c>
      <c r="O517" s="28"/>
      <c r="P517" s="28"/>
      <c r="Q517" s="51"/>
      <c r="R517" s="28"/>
      <c r="S517" s="28"/>
      <c r="AU517" s="18"/>
    </row>
    <row r="518" spans="1:47" x14ac:dyDescent="0.25">
      <c r="A518" s="8">
        <v>517</v>
      </c>
      <c r="B518" s="7" t="s">
        <v>1812</v>
      </c>
      <c r="C518" s="7" t="s">
        <v>795</v>
      </c>
      <c r="D518" s="8" t="s">
        <v>801</v>
      </c>
      <c r="E518" s="7" t="s">
        <v>512</v>
      </c>
      <c r="F518" s="7" t="s">
        <v>1197</v>
      </c>
      <c r="G518" s="9">
        <v>26126</v>
      </c>
      <c r="H518" s="9">
        <v>38903</v>
      </c>
      <c r="I518" s="9"/>
      <c r="J518" s="31">
        <v>40872</v>
      </c>
      <c r="K518" s="31">
        <f t="shared" si="19"/>
        <v>42506.880000000005</v>
      </c>
      <c r="L518" s="8">
        <v>2</v>
      </c>
      <c r="M518" s="28">
        <v>0.04</v>
      </c>
      <c r="N518" s="28" t="str">
        <f t="shared" si="18"/>
        <v>40000-60000$</v>
      </c>
      <c r="O518" s="28"/>
      <c r="P518" s="28"/>
      <c r="Q518" s="51"/>
      <c r="R518" s="28"/>
      <c r="S518" s="28"/>
      <c r="AU518" s="18"/>
    </row>
    <row r="519" spans="1:47" x14ac:dyDescent="0.25">
      <c r="A519" s="8">
        <v>518</v>
      </c>
      <c r="B519" s="7" t="s">
        <v>1813</v>
      </c>
      <c r="C519" s="7" t="s">
        <v>793</v>
      </c>
      <c r="D519" s="8" t="s">
        <v>801</v>
      </c>
      <c r="E519" s="7" t="s">
        <v>512</v>
      </c>
      <c r="F519" s="7" t="s">
        <v>1196</v>
      </c>
      <c r="G519" s="9">
        <v>26650</v>
      </c>
      <c r="H519" s="9">
        <v>35990</v>
      </c>
      <c r="I519" s="9"/>
      <c r="J519" s="31">
        <v>44268</v>
      </c>
      <c r="K519" s="31">
        <f t="shared" si="19"/>
        <v>44268</v>
      </c>
      <c r="L519" s="8">
        <v>1</v>
      </c>
      <c r="M519" s="28">
        <v>0</v>
      </c>
      <c r="N519" s="28" t="str">
        <f t="shared" si="18"/>
        <v>40000-60000$</v>
      </c>
      <c r="O519" s="28"/>
      <c r="P519" s="28"/>
      <c r="Q519" s="51"/>
      <c r="R519" s="28"/>
      <c r="S519" s="28"/>
      <c r="AU519" s="18"/>
    </row>
    <row r="520" spans="1:47" x14ac:dyDescent="0.25">
      <c r="A520" s="8">
        <v>519</v>
      </c>
      <c r="B520" s="7" t="s">
        <v>1814</v>
      </c>
      <c r="C520" s="7" t="s">
        <v>793</v>
      </c>
      <c r="D520" s="8" t="s">
        <v>801</v>
      </c>
      <c r="E520" s="7" t="s">
        <v>512</v>
      </c>
      <c r="F520" s="7" t="s">
        <v>1196</v>
      </c>
      <c r="G520" s="9">
        <v>28399</v>
      </c>
      <c r="H520" s="9">
        <v>38173</v>
      </c>
      <c r="I520" s="9"/>
      <c r="J520" s="31">
        <v>39480</v>
      </c>
      <c r="K520" s="31">
        <f t="shared" si="19"/>
        <v>41059.200000000004</v>
      </c>
      <c r="L520" s="8">
        <v>2</v>
      </c>
      <c r="M520" s="28">
        <v>0.04</v>
      </c>
      <c r="N520" s="28" t="str">
        <f t="shared" si="18"/>
        <v>20000-40000$</v>
      </c>
      <c r="O520" s="28"/>
      <c r="P520" s="28"/>
      <c r="Q520" s="51"/>
      <c r="R520" s="28"/>
      <c r="S520" s="28"/>
      <c r="AU520" s="18"/>
    </row>
    <row r="521" spans="1:47" x14ac:dyDescent="0.25">
      <c r="A521" s="8">
        <v>520</v>
      </c>
      <c r="B521" s="7" t="s">
        <v>1815</v>
      </c>
      <c r="C521" s="7" t="s">
        <v>795</v>
      </c>
      <c r="D521" s="8" t="s">
        <v>801</v>
      </c>
      <c r="E521" s="7" t="s">
        <v>512</v>
      </c>
      <c r="F521" s="7" t="s">
        <v>1196</v>
      </c>
      <c r="G521" s="9">
        <v>31312</v>
      </c>
      <c r="H521" s="9">
        <v>39673</v>
      </c>
      <c r="I521" s="9"/>
      <c r="J521" s="31">
        <v>57696</v>
      </c>
      <c r="K521" s="31">
        <f t="shared" si="19"/>
        <v>60003.840000000004</v>
      </c>
      <c r="L521" s="8">
        <v>2</v>
      </c>
      <c r="M521" s="28">
        <v>0.04</v>
      </c>
      <c r="N521" s="28" t="str">
        <f t="shared" si="18"/>
        <v>40000-60000$</v>
      </c>
      <c r="O521" s="28"/>
      <c r="P521" s="28"/>
      <c r="Q521" s="51"/>
      <c r="R521" s="28"/>
      <c r="S521" s="28"/>
      <c r="AU521" s="18"/>
    </row>
    <row r="522" spans="1:47" x14ac:dyDescent="0.25">
      <c r="A522" s="8">
        <v>521</v>
      </c>
      <c r="B522" s="7" t="s">
        <v>1816</v>
      </c>
      <c r="C522" s="7" t="s">
        <v>794</v>
      </c>
      <c r="D522" s="8" t="s">
        <v>801</v>
      </c>
      <c r="E522" s="7" t="s">
        <v>512</v>
      </c>
      <c r="F522" s="7" t="s">
        <v>1196</v>
      </c>
      <c r="G522" s="9">
        <v>28696</v>
      </c>
      <c r="H522" s="9">
        <v>40765</v>
      </c>
      <c r="I522" s="9"/>
      <c r="J522" s="31">
        <v>93288</v>
      </c>
      <c r="K522" s="31">
        <f t="shared" si="19"/>
        <v>93288</v>
      </c>
      <c r="L522" s="8">
        <v>1</v>
      </c>
      <c r="M522" s="28">
        <v>0</v>
      </c>
      <c r="N522" s="28" t="str">
        <f t="shared" si="18"/>
        <v>80000-100000$</v>
      </c>
      <c r="O522" s="28"/>
      <c r="P522" s="28"/>
      <c r="Q522" s="51"/>
      <c r="R522" s="28"/>
      <c r="S522" s="28"/>
      <c r="AU522" s="18"/>
    </row>
    <row r="523" spans="1:47" x14ac:dyDescent="0.25">
      <c r="A523" s="8">
        <v>522</v>
      </c>
      <c r="B523" s="7" t="s">
        <v>1817</v>
      </c>
      <c r="C523" s="7" t="s">
        <v>793</v>
      </c>
      <c r="D523" s="8" t="s">
        <v>801</v>
      </c>
      <c r="E523" s="7" t="s">
        <v>512</v>
      </c>
      <c r="F523" s="7" t="s">
        <v>1197</v>
      </c>
      <c r="G523" s="9">
        <v>31132</v>
      </c>
      <c r="H523" s="9">
        <v>39298</v>
      </c>
      <c r="I523" s="9"/>
      <c r="J523" s="31">
        <v>92244</v>
      </c>
      <c r="K523" s="31">
        <f t="shared" si="19"/>
        <v>106080.59999999999</v>
      </c>
      <c r="L523" s="8">
        <v>5</v>
      </c>
      <c r="M523" s="28">
        <v>0.15</v>
      </c>
      <c r="N523" s="28" t="str">
        <f t="shared" si="18"/>
        <v>80000-100000$</v>
      </c>
      <c r="O523" s="28"/>
      <c r="P523" s="28"/>
      <c r="Q523" s="51"/>
      <c r="R523" s="28"/>
      <c r="S523" s="28"/>
      <c r="AU523" s="18"/>
    </row>
    <row r="524" spans="1:47" x14ac:dyDescent="0.25">
      <c r="A524" s="8">
        <v>523</v>
      </c>
      <c r="B524" s="7" t="s">
        <v>1818</v>
      </c>
      <c r="C524" s="7" t="s">
        <v>1229</v>
      </c>
      <c r="D524" s="8" t="s">
        <v>801</v>
      </c>
      <c r="E524" s="7" t="s">
        <v>512</v>
      </c>
      <c r="F524" s="7" t="s">
        <v>1196</v>
      </c>
      <c r="G524" s="9">
        <v>25622</v>
      </c>
      <c r="H524" s="9">
        <v>40399</v>
      </c>
      <c r="I524" s="9"/>
      <c r="J524" s="31">
        <v>87240</v>
      </c>
      <c r="K524" s="31">
        <f t="shared" si="19"/>
        <v>100325.99999999999</v>
      </c>
      <c r="L524" s="8">
        <v>5</v>
      </c>
      <c r="M524" s="28">
        <v>0.15</v>
      </c>
      <c r="N524" s="28" t="str">
        <f t="shared" si="18"/>
        <v>80000-100000$</v>
      </c>
      <c r="O524" s="28"/>
      <c r="P524" s="28"/>
      <c r="Q524" s="51"/>
      <c r="R524" s="28"/>
      <c r="S524" s="28"/>
      <c r="AU524" s="18"/>
    </row>
    <row r="525" spans="1:47" x14ac:dyDescent="0.25">
      <c r="A525" s="8">
        <v>524</v>
      </c>
      <c r="B525" s="7" t="s">
        <v>1819</v>
      </c>
      <c r="C525" s="7" t="s">
        <v>793</v>
      </c>
      <c r="D525" s="8" t="s">
        <v>801</v>
      </c>
      <c r="E525" s="7" t="s">
        <v>512</v>
      </c>
      <c r="F525" s="7" t="s">
        <v>1196</v>
      </c>
      <c r="G525" s="9">
        <v>30115</v>
      </c>
      <c r="H525" s="9">
        <v>40414</v>
      </c>
      <c r="I525" s="9"/>
      <c r="J525" s="31">
        <v>72084</v>
      </c>
      <c r="K525" s="31">
        <f t="shared" si="19"/>
        <v>74967.360000000001</v>
      </c>
      <c r="L525" s="8">
        <v>2</v>
      </c>
      <c r="M525" s="28">
        <v>0.04</v>
      </c>
      <c r="N525" s="28" t="str">
        <f t="shared" si="18"/>
        <v>60000-80000$</v>
      </c>
      <c r="O525" s="28"/>
      <c r="P525" s="28"/>
      <c r="Q525" s="51"/>
      <c r="R525" s="28"/>
      <c r="S525" s="28"/>
      <c r="AU525" s="18"/>
    </row>
    <row r="526" spans="1:47" x14ac:dyDescent="0.25">
      <c r="A526" s="8">
        <v>525</v>
      </c>
      <c r="B526" s="7" t="s">
        <v>1820</v>
      </c>
      <c r="C526" s="7" t="s">
        <v>794</v>
      </c>
      <c r="D526" s="8" t="s">
        <v>801</v>
      </c>
      <c r="E526" s="7" t="s">
        <v>512</v>
      </c>
      <c r="F526" s="7" t="s">
        <v>1197</v>
      </c>
      <c r="G526" s="9">
        <v>27378</v>
      </c>
      <c r="H526" s="9">
        <v>36028</v>
      </c>
      <c r="I526" s="9">
        <v>37033</v>
      </c>
      <c r="J526" s="31">
        <v>20025.599999999999</v>
      </c>
      <c r="K526" s="31">
        <f t="shared" si="19"/>
        <v>20025.599999999999</v>
      </c>
      <c r="L526" s="8" t="s">
        <v>1233</v>
      </c>
      <c r="M526" s="28">
        <v>0</v>
      </c>
      <c r="N526" s="28" t="str">
        <f t="shared" si="18"/>
        <v>20000-40000$</v>
      </c>
      <c r="O526" s="28"/>
      <c r="P526" s="28"/>
      <c r="Q526" s="51"/>
      <c r="R526" s="28"/>
      <c r="S526" s="28"/>
      <c r="AU526" s="18"/>
    </row>
    <row r="527" spans="1:47" x14ac:dyDescent="0.25">
      <c r="A527" s="8">
        <v>526</v>
      </c>
      <c r="B527" s="7" t="s">
        <v>1821</v>
      </c>
      <c r="C527" s="7" t="s">
        <v>791</v>
      </c>
      <c r="D527" s="8" t="s">
        <v>801</v>
      </c>
      <c r="E527" s="7" t="s">
        <v>512</v>
      </c>
      <c r="F527" s="7" t="s">
        <v>1196</v>
      </c>
      <c r="G527" s="9">
        <v>22875</v>
      </c>
      <c r="H527" s="9">
        <v>36375</v>
      </c>
      <c r="I527" s="9"/>
      <c r="J527" s="31">
        <v>85560</v>
      </c>
      <c r="K527" s="31">
        <f t="shared" si="19"/>
        <v>98393.999999999985</v>
      </c>
      <c r="L527" s="8">
        <v>5</v>
      </c>
      <c r="M527" s="28">
        <v>0.15</v>
      </c>
      <c r="N527" s="28" t="str">
        <f t="shared" si="18"/>
        <v>80000-100000$</v>
      </c>
      <c r="O527" s="28"/>
      <c r="P527" s="28"/>
      <c r="Q527" s="51"/>
      <c r="R527" s="28"/>
      <c r="S527" s="28"/>
      <c r="AU527" s="18"/>
    </row>
    <row r="528" spans="1:47" x14ac:dyDescent="0.25">
      <c r="A528" s="8">
        <v>527</v>
      </c>
      <c r="B528" s="7" t="s">
        <v>1822</v>
      </c>
      <c r="C528" s="7" t="s">
        <v>796</v>
      </c>
      <c r="D528" s="8" t="s">
        <v>801</v>
      </c>
      <c r="E528" s="7" t="s">
        <v>512</v>
      </c>
      <c r="F528" s="7" t="s">
        <v>1196</v>
      </c>
      <c r="G528" s="9">
        <v>27649</v>
      </c>
      <c r="H528" s="9">
        <v>36380</v>
      </c>
      <c r="I528" s="9"/>
      <c r="J528" s="31">
        <v>43262.400000000001</v>
      </c>
      <c r="K528" s="31">
        <f t="shared" si="19"/>
        <v>49751.759999999995</v>
      </c>
      <c r="L528" s="8">
        <v>5</v>
      </c>
      <c r="M528" s="28">
        <v>0.15</v>
      </c>
      <c r="N528" s="28" t="str">
        <f t="shared" si="18"/>
        <v>40000-60000$</v>
      </c>
      <c r="O528" s="28"/>
      <c r="P528" s="28"/>
      <c r="Q528" s="51"/>
      <c r="R528" s="28"/>
      <c r="S528" s="28"/>
      <c r="AU528" s="18"/>
    </row>
    <row r="529" spans="1:47" x14ac:dyDescent="0.25">
      <c r="A529" s="8">
        <v>528</v>
      </c>
      <c r="B529" s="7" t="s">
        <v>1823</v>
      </c>
      <c r="C529" s="7" t="s">
        <v>1230</v>
      </c>
      <c r="D529" s="8" t="s">
        <v>801</v>
      </c>
      <c r="E529" s="7" t="s">
        <v>512</v>
      </c>
      <c r="F529" s="7" t="s">
        <v>1196</v>
      </c>
      <c r="G529" s="9">
        <v>26424</v>
      </c>
      <c r="H529" s="9">
        <v>36393</v>
      </c>
      <c r="I529" s="9"/>
      <c r="J529" s="31">
        <v>79092</v>
      </c>
      <c r="K529" s="31">
        <f t="shared" si="19"/>
        <v>90955.799999999988</v>
      </c>
      <c r="L529" s="8">
        <v>5</v>
      </c>
      <c r="M529" s="28">
        <v>0.15</v>
      </c>
      <c r="N529" s="28" t="str">
        <f t="shared" si="18"/>
        <v>60000-80000$</v>
      </c>
      <c r="O529" s="28"/>
      <c r="P529" s="28"/>
      <c r="Q529" s="51"/>
      <c r="R529" s="28"/>
      <c r="S529" s="28"/>
      <c r="AU529" s="18"/>
    </row>
    <row r="530" spans="1:47" x14ac:dyDescent="0.25">
      <c r="A530" s="8">
        <v>529</v>
      </c>
      <c r="B530" s="7" t="s">
        <v>1824</v>
      </c>
      <c r="C530" s="7" t="s">
        <v>796</v>
      </c>
      <c r="D530" s="8" t="s">
        <v>801</v>
      </c>
      <c r="E530" s="7" t="s">
        <v>512</v>
      </c>
      <c r="F530" s="7" t="s">
        <v>1196</v>
      </c>
      <c r="G530" s="9">
        <v>29796</v>
      </c>
      <c r="H530" s="9">
        <v>37848</v>
      </c>
      <c r="I530" s="9"/>
      <c r="J530" s="31">
        <v>92292</v>
      </c>
      <c r="K530" s="31">
        <f t="shared" si="19"/>
        <v>95983.680000000008</v>
      </c>
      <c r="L530" s="8">
        <v>2</v>
      </c>
      <c r="M530" s="28">
        <v>0.04</v>
      </c>
      <c r="N530" s="28" t="str">
        <f t="shared" si="18"/>
        <v>80000-100000$</v>
      </c>
      <c r="O530" s="28"/>
      <c r="P530" s="28"/>
      <c r="Q530" s="51"/>
      <c r="R530" s="28"/>
      <c r="S530" s="28"/>
      <c r="AU530" s="18"/>
    </row>
    <row r="531" spans="1:47" x14ac:dyDescent="0.25">
      <c r="A531" s="8">
        <v>530</v>
      </c>
      <c r="B531" s="7" t="s">
        <v>1825</v>
      </c>
      <c r="C531" s="7" t="s">
        <v>1228</v>
      </c>
      <c r="D531" s="8" t="s">
        <v>801</v>
      </c>
      <c r="E531" s="7" t="s">
        <v>512</v>
      </c>
      <c r="F531" s="7" t="s">
        <v>1196</v>
      </c>
      <c r="G531" s="13">
        <v>27484</v>
      </c>
      <c r="H531" s="13">
        <v>40404</v>
      </c>
      <c r="I531" s="9"/>
      <c r="J531" s="31">
        <v>47460</v>
      </c>
      <c r="K531" s="31">
        <f t="shared" si="19"/>
        <v>54578.999999999993</v>
      </c>
      <c r="L531" s="8">
        <v>5</v>
      </c>
      <c r="M531" s="28">
        <v>0.15</v>
      </c>
      <c r="N531" s="28" t="str">
        <f t="shared" si="18"/>
        <v>40000-60000$</v>
      </c>
      <c r="O531" s="28"/>
      <c r="P531" s="28"/>
      <c r="Q531" s="51"/>
      <c r="R531" s="28"/>
      <c r="S531" s="28"/>
      <c r="AU531" s="18"/>
    </row>
    <row r="532" spans="1:47" x14ac:dyDescent="0.25">
      <c r="A532" s="8">
        <v>531</v>
      </c>
      <c r="B532" s="7" t="s">
        <v>1826</v>
      </c>
      <c r="C532" s="7" t="s">
        <v>792</v>
      </c>
      <c r="D532" s="8" t="s">
        <v>801</v>
      </c>
      <c r="E532" s="7" t="s">
        <v>512</v>
      </c>
      <c r="F532" s="7" t="s">
        <v>1197</v>
      </c>
      <c r="G532" s="13">
        <v>31848</v>
      </c>
      <c r="H532" s="13">
        <v>40410</v>
      </c>
      <c r="I532" s="9"/>
      <c r="J532" s="31">
        <v>69216</v>
      </c>
      <c r="K532" s="31">
        <f t="shared" si="19"/>
        <v>77521.920000000013</v>
      </c>
      <c r="L532" s="8">
        <v>4</v>
      </c>
      <c r="M532" s="28">
        <v>0.12</v>
      </c>
      <c r="N532" s="28" t="str">
        <f t="shared" si="18"/>
        <v>60000-80000$</v>
      </c>
      <c r="O532" s="28"/>
      <c r="P532" s="28"/>
      <c r="Q532" s="51"/>
      <c r="R532" s="28"/>
      <c r="S532" s="28"/>
      <c r="AU532" s="18"/>
    </row>
    <row r="533" spans="1:47" x14ac:dyDescent="0.25">
      <c r="A533" s="8">
        <v>532</v>
      </c>
      <c r="B533" s="7" t="s">
        <v>1827</v>
      </c>
      <c r="C533" s="7" t="s">
        <v>791</v>
      </c>
      <c r="D533" s="8" t="s">
        <v>801</v>
      </c>
      <c r="E533" s="7" t="s">
        <v>512</v>
      </c>
      <c r="F533" s="7" t="s">
        <v>1197</v>
      </c>
      <c r="G533" s="13">
        <v>29786</v>
      </c>
      <c r="H533" s="13">
        <v>40421</v>
      </c>
      <c r="I533" s="9"/>
      <c r="J533" s="31">
        <v>59226</v>
      </c>
      <c r="K533" s="31">
        <f t="shared" si="19"/>
        <v>68109.899999999994</v>
      </c>
      <c r="L533" s="8">
        <v>5</v>
      </c>
      <c r="M533" s="28">
        <v>0.15</v>
      </c>
      <c r="N533" s="28" t="str">
        <f t="shared" si="18"/>
        <v>40000-60000$</v>
      </c>
      <c r="O533" s="28"/>
      <c r="P533" s="28"/>
      <c r="Q533" s="51"/>
      <c r="R533" s="28"/>
      <c r="S533" s="28"/>
      <c r="AU533" s="18"/>
    </row>
    <row r="534" spans="1:47" x14ac:dyDescent="0.25">
      <c r="A534" s="8">
        <v>533</v>
      </c>
      <c r="B534" s="7" t="s">
        <v>1828</v>
      </c>
      <c r="C534" s="7" t="s">
        <v>1230</v>
      </c>
      <c r="D534" s="8" t="s">
        <v>801</v>
      </c>
      <c r="E534" s="7" t="s">
        <v>512</v>
      </c>
      <c r="F534" s="7" t="s">
        <v>1196</v>
      </c>
      <c r="G534" s="9">
        <v>28582</v>
      </c>
      <c r="H534" s="9">
        <v>39703</v>
      </c>
      <c r="I534" s="9"/>
      <c r="J534" s="31">
        <v>55332</v>
      </c>
      <c r="K534" s="31">
        <f t="shared" si="19"/>
        <v>61971.840000000004</v>
      </c>
      <c r="L534" s="8">
        <v>4</v>
      </c>
      <c r="M534" s="28">
        <v>0.12</v>
      </c>
      <c r="N534" s="28" t="str">
        <f t="shared" si="18"/>
        <v>40000-60000$</v>
      </c>
      <c r="O534" s="28"/>
      <c r="P534" s="28"/>
      <c r="Q534" s="51"/>
      <c r="R534" s="28"/>
      <c r="S534" s="28"/>
      <c r="AU534" s="18"/>
    </row>
    <row r="535" spans="1:47" x14ac:dyDescent="0.25">
      <c r="A535" s="8">
        <v>534</v>
      </c>
      <c r="B535" s="7" t="s">
        <v>1829</v>
      </c>
      <c r="C535" s="7" t="s">
        <v>796</v>
      </c>
      <c r="D535" s="8" t="s">
        <v>801</v>
      </c>
      <c r="E535" s="7" t="s">
        <v>512</v>
      </c>
      <c r="F535" s="7" t="s">
        <v>1196</v>
      </c>
      <c r="G535" s="9">
        <v>28047</v>
      </c>
      <c r="H535" s="9">
        <v>40815</v>
      </c>
      <c r="I535" s="9"/>
      <c r="J535" s="31">
        <v>65400</v>
      </c>
      <c r="K535" s="31">
        <f t="shared" si="19"/>
        <v>75210</v>
      </c>
      <c r="L535" s="8">
        <v>5</v>
      </c>
      <c r="M535" s="28">
        <v>0.15</v>
      </c>
      <c r="N535" s="28" t="str">
        <f t="shared" si="18"/>
        <v>60000-80000$</v>
      </c>
      <c r="O535" s="28"/>
      <c r="P535" s="28"/>
      <c r="Q535" s="51"/>
      <c r="R535" s="28"/>
      <c r="S535" s="28"/>
      <c r="AU535" s="18"/>
    </row>
    <row r="536" spans="1:47" x14ac:dyDescent="0.25">
      <c r="A536" s="8">
        <v>535</v>
      </c>
      <c r="B536" s="7" t="s">
        <v>1830</v>
      </c>
      <c r="C536" s="7" t="s">
        <v>795</v>
      </c>
      <c r="D536" s="8" t="s">
        <v>801</v>
      </c>
      <c r="E536" s="7" t="s">
        <v>512</v>
      </c>
      <c r="F536" s="7" t="s">
        <v>1196</v>
      </c>
      <c r="G536" s="9">
        <v>29977</v>
      </c>
      <c r="H536" s="9">
        <v>39335</v>
      </c>
      <c r="I536" s="9"/>
      <c r="J536" s="31">
        <v>75225.600000000006</v>
      </c>
      <c r="K536" s="31">
        <f t="shared" si="19"/>
        <v>78234.624000000011</v>
      </c>
      <c r="L536" s="8">
        <v>2</v>
      </c>
      <c r="M536" s="28">
        <v>0.04</v>
      </c>
      <c r="N536" s="28" t="str">
        <f t="shared" si="18"/>
        <v>60000-80000$</v>
      </c>
      <c r="O536" s="28"/>
      <c r="P536" s="28"/>
      <c r="Q536" s="51"/>
      <c r="R536" s="28"/>
      <c r="S536" s="28"/>
      <c r="AU536" s="18"/>
    </row>
    <row r="537" spans="1:47" x14ac:dyDescent="0.25">
      <c r="A537" s="8">
        <v>536</v>
      </c>
      <c r="B537" s="7" t="s">
        <v>1831</v>
      </c>
      <c r="C537" s="7" t="s">
        <v>792</v>
      </c>
      <c r="D537" s="8" t="s">
        <v>801</v>
      </c>
      <c r="E537" s="7" t="s">
        <v>512</v>
      </c>
      <c r="F537" s="7" t="s">
        <v>1197</v>
      </c>
      <c r="G537" s="9">
        <v>25674</v>
      </c>
      <c r="H537" s="9">
        <v>38980</v>
      </c>
      <c r="I537" s="9"/>
      <c r="J537" s="31">
        <v>29208</v>
      </c>
      <c r="K537" s="31">
        <f t="shared" si="19"/>
        <v>32712.960000000003</v>
      </c>
      <c r="L537" s="8">
        <v>4</v>
      </c>
      <c r="M537" s="28">
        <v>0.12</v>
      </c>
      <c r="N537" s="28" t="str">
        <f t="shared" si="18"/>
        <v>20000-40000$</v>
      </c>
      <c r="O537" s="28"/>
      <c r="P537" s="28"/>
      <c r="Q537" s="51"/>
      <c r="R537" s="28"/>
      <c r="S537" s="28"/>
      <c r="AU537" s="18"/>
    </row>
    <row r="538" spans="1:47" x14ac:dyDescent="0.25">
      <c r="A538" s="8">
        <v>537</v>
      </c>
      <c r="B538" s="7" t="s">
        <v>1832</v>
      </c>
      <c r="C538" s="7" t="s">
        <v>791</v>
      </c>
      <c r="D538" s="8" t="s">
        <v>801</v>
      </c>
      <c r="E538" s="7" t="s">
        <v>512</v>
      </c>
      <c r="F538" s="7" t="s">
        <v>1197</v>
      </c>
      <c r="G538" s="9">
        <v>24506</v>
      </c>
      <c r="H538" s="9">
        <v>38986</v>
      </c>
      <c r="I538" s="9"/>
      <c r="J538" s="31">
        <v>43476</v>
      </c>
      <c r="K538" s="31">
        <f t="shared" si="19"/>
        <v>45215.040000000001</v>
      </c>
      <c r="L538" s="8">
        <v>2</v>
      </c>
      <c r="M538" s="28">
        <v>0.04</v>
      </c>
      <c r="N538" s="28" t="str">
        <f t="shared" si="18"/>
        <v>40000-60000$</v>
      </c>
      <c r="O538" s="28"/>
      <c r="P538" s="28"/>
      <c r="Q538" s="51"/>
      <c r="R538" s="28"/>
      <c r="S538" s="28"/>
      <c r="AU538" s="18"/>
    </row>
    <row r="539" spans="1:47" x14ac:dyDescent="0.25">
      <c r="A539" s="8">
        <v>538</v>
      </c>
      <c r="B539" s="7" t="s">
        <v>1833</v>
      </c>
      <c r="C539" s="7" t="s">
        <v>1229</v>
      </c>
      <c r="D539" s="8" t="s">
        <v>801</v>
      </c>
      <c r="E539" s="7" t="s">
        <v>512</v>
      </c>
      <c r="F539" s="7" t="s">
        <v>1196</v>
      </c>
      <c r="G539" s="9">
        <v>29250</v>
      </c>
      <c r="H539" s="9">
        <v>36787</v>
      </c>
      <c r="I539" s="9"/>
      <c r="J539" s="31">
        <v>107568</v>
      </c>
      <c r="K539" s="31">
        <f t="shared" si="19"/>
        <v>120476.16000000002</v>
      </c>
      <c r="L539" s="8">
        <v>4</v>
      </c>
      <c r="M539" s="28">
        <v>0.12</v>
      </c>
      <c r="N539" s="28" t="str">
        <f t="shared" si="18"/>
        <v>100000$ &amp; Above</v>
      </c>
      <c r="O539" s="28"/>
      <c r="P539" s="28"/>
      <c r="Q539" s="51"/>
      <c r="R539" s="28"/>
      <c r="S539" s="28"/>
      <c r="AU539" s="18"/>
    </row>
    <row r="540" spans="1:47" x14ac:dyDescent="0.25">
      <c r="A540" s="8">
        <v>539</v>
      </c>
      <c r="B540" s="7" t="s">
        <v>1834</v>
      </c>
      <c r="C540" s="7" t="s">
        <v>792</v>
      </c>
      <c r="D540" s="8" t="s">
        <v>801</v>
      </c>
      <c r="E540" s="7" t="s">
        <v>512</v>
      </c>
      <c r="F540" s="7" t="s">
        <v>1197</v>
      </c>
      <c r="G540" s="9">
        <v>26217</v>
      </c>
      <c r="H540" s="9">
        <v>37138</v>
      </c>
      <c r="I540" s="9"/>
      <c r="J540" s="31">
        <v>34956</v>
      </c>
      <c r="K540" s="31">
        <f t="shared" si="19"/>
        <v>34956</v>
      </c>
      <c r="L540" s="8">
        <v>1</v>
      </c>
      <c r="M540" s="28">
        <v>0</v>
      </c>
      <c r="N540" s="28" t="str">
        <f t="shared" si="18"/>
        <v>20000-40000$</v>
      </c>
      <c r="O540" s="28"/>
      <c r="P540" s="28"/>
      <c r="Q540" s="51"/>
      <c r="R540" s="28"/>
      <c r="S540" s="28"/>
      <c r="AU540" s="18"/>
    </row>
    <row r="541" spans="1:47" x14ac:dyDescent="0.25">
      <c r="A541" s="8">
        <v>540</v>
      </c>
      <c r="B541" s="7" t="s">
        <v>1835</v>
      </c>
      <c r="C541" s="7" t="s">
        <v>795</v>
      </c>
      <c r="D541" s="8" t="s">
        <v>801</v>
      </c>
      <c r="E541" s="7" t="s">
        <v>512</v>
      </c>
      <c r="F541" s="7" t="s">
        <v>1196</v>
      </c>
      <c r="G541" s="9">
        <v>27166</v>
      </c>
      <c r="H541" s="9">
        <v>37526</v>
      </c>
      <c r="I541" s="9"/>
      <c r="J541" s="31">
        <v>73896</v>
      </c>
      <c r="K541" s="31">
        <f t="shared" si="19"/>
        <v>73896</v>
      </c>
      <c r="L541" s="8" t="s">
        <v>1233</v>
      </c>
      <c r="M541" s="28">
        <v>0</v>
      </c>
      <c r="N541" s="28" t="str">
        <f t="shared" si="18"/>
        <v>60000-80000$</v>
      </c>
      <c r="O541" s="28"/>
      <c r="P541" s="28"/>
      <c r="Q541" s="51"/>
      <c r="R541" s="28"/>
      <c r="S541" s="28"/>
      <c r="AU541" s="18"/>
    </row>
    <row r="542" spans="1:47" x14ac:dyDescent="0.25">
      <c r="A542" s="8">
        <v>541</v>
      </c>
      <c r="B542" s="7" t="s">
        <v>1836</v>
      </c>
      <c r="C542" s="7" t="s">
        <v>1228</v>
      </c>
      <c r="D542" s="8" t="s">
        <v>801</v>
      </c>
      <c r="E542" s="7" t="s">
        <v>512</v>
      </c>
      <c r="F542" s="7" t="s">
        <v>1196</v>
      </c>
      <c r="G542" s="9">
        <v>27758</v>
      </c>
      <c r="H542" s="9">
        <v>40438</v>
      </c>
      <c r="I542" s="9"/>
      <c r="J542" s="31">
        <v>70980</v>
      </c>
      <c r="K542" s="31">
        <f t="shared" si="19"/>
        <v>79497.600000000006</v>
      </c>
      <c r="L542" s="8">
        <v>4</v>
      </c>
      <c r="M542" s="28">
        <v>0.12</v>
      </c>
      <c r="N542" s="28" t="str">
        <f t="shared" si="18"/>
        <v>60000-80000$</v>
      </c>
      <c r="O542" s="28"/>
      <c r="P542" s="28"/>
      <c r="Q542" s="51"/>
      <c r="R542" s="28"/>
      <c r="S542" s="28"/>
      <c r="AU542" s="18"/>
    </row>
    <row r="543" spans="1:47" x14ac:dyDescent="0.25">
      <c r="A543" s="8">
        <v>542</v>
      </c>
      <c r="B543" s="7" t="s">
        <v>1837</v>
      </c>
      <c r="C543" s="7" t="s">
        <v>794</v>
      </c>
      <c r="D543" s="8" t="s">
        <v>801</v>
      </c>
      <c r="E543" s="7" t="s">
        <v>512</v>
      </c>
      <c r="F543" s="7" t="s">
        <v>1196</v>
      </c>
      <c r="G543" s="9">
        <v>28059</v>
      </c>
      <c r="H543" s="9">
        <v>39742</v>
      </c>
      <c r="I543" s="9"/>
      <c r="J543" s="31">
        <v>27624</v>
      </c>
      <c r="K543" s="31">
        <f t="shared" si="19"/>
        <v>30938.880000000005</v>
      </c>
      <c r="L543" s="8">
        <v>4</v>
      </c>
      <c r="M543" s="28">
        <v>0.12</v>
      </c>
      <c r="N543" s="28" t="str">
        <f t="shared" si="18"/>
        <v>20000-40000$</v>
      </c>
      <c r="O543" s="28"/>
      <c r="P543" s="28"/>
      <c r="Q543" s="51"/>
      <c r="R543" s="28"/>
      <c r="S543" s="28"/>
      <c r="AU543" s="18"/>
    </row>
    <row r="544" spans="1:47" x14ac:dyDescent="0.25">
      <c r="A544" s="8">
        <v>543</v>
      </c>
      <c r="B544" s="7" t="s">
        <v>1838</v>
      </c>
      <c r="C544" s="7" t="s">
        <v>795</v>
      </c>
      <c r="D544" s="8" t="s">
        <v>801</v>
      </c>
      <c r="E544" s="7" t="s">
        <v>512</v>
      </c>
      <c r="F544" s="7" t="s">
        <v>1197</v>
      </c>
      <c r="G544" s="9">
        <v>26075</v>
      </c>
      <c r="H544" s="9">
        <v>40820</v>
      </c>
      <c r="I544" s="9"/>
      <c r="J544" s="31">
        <v>63300</v>
      </c>
      <c r="K544" s="31">
        <f t="shared" si="19"/>
        <v>63300</v>
      </c>
      <c r="L544" s="8">
        <v>1</v>
      </c>
      <c r="M544" s="28">
        <v>0</v>
      </c>
      <c r="N544" s="28" t="str">
        <f t="shared" si="18"/>
        <v>60000-80000$</v>
      </c>
      <c r="O544" s="28"/>
      <c r="P544" s="28"/>
      <c r="Q544" s="51"/>
      <c r="R544" s="28"/>
      <c r="S544" s="28"/>
      <c r="AU544" s="18"/>
    </row>
    <row r="545" spans="1:47" x14ac:dyDescent="0.25">
      <c r="A545" s="8">
        <v>544</v>
      </c>
      <c r="B545" s="7" t="s">
        <v>1839</v>
      </c>
      <c r="C545" s="7" t="s">
        <v>793</v>
      </c>
      <c r="D545" s="8" t="s">
        <v>801</v>
      </c>
      <c r="E545" s="7" t="s">
        <v>512</v>
      </c>
      <c r="F545" s="7" t="s">
        <v>1196</v>
      </c>
      <c r="G545" s="9">
        <v>31494</v>
      </c>
      <c r="H545" s="9">
        <v>40831</v>
      </c>
      <c r="I545" s="9"/>
      <c r="J545" s="31">
        <v>95280</v>
      </c>
      <c r="K545" s="31">
        <f t="shared" si="19"/>
        <v>106713.60000000001</v>
      </c>
      <c r="L545" s="8">
        <v>4</v>
      </c>
      <c r="M545" s="28">
        <v>0.12</v>
      </c>
      <c r="N545" s="28" t="str">
        <f t="shared" si="18"/>
        <v>80000-100000$</v>
      </c>
      <c r="O545" s="28"/>
      <c r="P545" s="28"/>
      <c r="Q545" s="51"/>
      <c r="R545" s="28"/>
      <c r="S545" s="28"/>
      <c r="AU545" s="18"/>
    </row>
    <row r="546" spans="1:47" x14ac:dyDescent="0.25">
      <c r="A546" s="8">
        <v>545</v>
      </c>
      <c r="B546" s="7" t="s">
        <v>1840</v>
      </c>
      <c r="C546" s="7" t="s">
        <v>792</v>
      </c>
      <c r="D546" s="8" t="s">
        <v>801</v>
      </c>
      <c r="E546" s="7" t="s">
        <v>512</v>
      </c>
      <c r="F546" s="7" t="s">
        <v>1197</v>
      </c>
      <c r="G546" s="9">
        <v>26662</v>
      </c>
      <c r="H546" s="9">
        <v>39372</v>
      </c>
      <c r="I546" s="9"/>
      <c r="J546" s="31">
        <v>60684</v>
      </c>
      <c r="K546" s="31">
        <f t="shared" si="19"/>
        <v>67966.080000000002</v>
      </c>
      <c r="L546" s="8">
        <v>4</v>
      </c>
      <c r="M546" s="28">
        <v>0.12</v>
      </c>
      <c r="N546" s="28" t="str">
        <f t="shared" si="18"/>
        <v>60000-80000$</v>
      </c>
      <c r="O546" s="28"/>
      <c r="P546" s="28"/>
      <c r="Q546" s="51"/>
      <c r="R546" s="28"/>
      <c r="S546" s="28"/>
      <c r="AU546" s="18"/>
    </row>
    <row r="547" spans="1:47" x14ac:dyDescent="0.25">
      <c r="A547" s="8">
        <v>546</v>
      </c>
      <c r="B547" s="7" t="s">
        <v>1841</v>
      </c>
      <c r="C547" s="7" t="s">
        <v>793</v>
      </c>
      <c r="D547" s="8" t="s">
        <v>801</v>
      </c>
      <c r="E547" s="7" t="s">
        <v>512</v>
      </c>
      <c r="F547" s="7" t="s">
        <v>1197</v>
      </c>
      <c r="G547" s="9">
        <v>27661</v>
      </c>
      <c r="H547" s="9">
        <v>36084</v>
      </c>
      <c r="I547" s="9"/>
      <c r="J547" s="31">
        <v>54900</v>
      </c>
      <c r="K547" s="31">
        <f t="shared" si="19"/>
        <v>63134.999999999993</v>
      </c>
      <c r="L547" s="8">
        <v>5</v>
      </c>
      <c r="M547" s="28">
        <v>0.15</v>
      </c>
      <c r="N547" s="28" t="str">
        <f t="shared" si="18"/>
        <v>40000-60000$</v>
      </c>
      <c r="O547" s="28"/>
      <c r="P547" s="28"/>
      <c r="Q547" s="51"/>
      <c r="R547" s="28"/>
      <c r="S547" s="28"/>
      <c r="AU547" s="18"/>
    </row>
    <row r="548" spans="1:47" x14ac:dyDescent="0.25">
      <c r="A548" s="8">
        <v>547</v>
      </c>
      <c r="B548" s="7" t="s">
        <v>1842</v>
      </c>
      <c r="C548" s="7" t="s">
        <v>794</v>
      </c>
      <c r="D548" s="8" t="s">
        <v>801</v>
      </c>
      <c r="E548" s="7" t="s">
        <v>512</v>
      </c>
      <c r="F548" s="7" t="s">
        <v>1196</v>
      </c>
      <c r="G548" s="9">
        <v>27881</v>
      </c>
      <c r="H548" s="9">
        <v>36086</v>
      </c>
      <c r="I548" s="9"/>
      <c r="J548" s="31">
        <v>57024</v>
      </c>
      <c r="K548" s="31">
        <f t="shared" si="19"/>
        <v>57024</v>
      </c>
      <c r="L548" s="8">
        <v>1</v>
      </c>
      <c r="M548" s="28">
        <v>0</v>
      </c>
      <c r="N548" s="28" t="str">
        <f t="shared" si="18"/>
        <v>40000-60000$</v>
      </c>
      <c r="O548" s="28"/>
      <c r="P548" s="28"/>
      <c r="Q548" s="51"/>
      <c r="R548" s="28"/>
      <c r="S548" s="28"/>
      <c r="AU548" s="18"/>
    </row>
    <row r="549" spans="1:47" x14ac:dyDescent="0.25">
      <c r="A549" s="8">
        <v>548</v>
      </c>
      <c r="B549" s="7" t="s">
        <v>1843</v>
      </c>
      <c r="C549" s="7" t="s">
        <v>792</v>
      </c>
      <c r="D549" s="8" t="s">
        <v>801</v>
      </c>
      <c r="E549" s="7" t="s">
        <v>512</v>
      </c>
      <c r="F549" s="7" t="s">
        <v>1196</v>
      </c>
      <c r="G549" s="9">
        <v>28051</v>
      </c>
      <c r="H549" s="9">
        <v>36088</v>
      </c>
      <c r="I549" s="9">
        <v>37839</v>
      </c>
      <c r="J549" s="31">
        <v>65496</v>
      </c>
      <c r="K549" s="31">
        <f t="shared" si="19"/>
        <v>73355.520000000004</v>
      </c>
      <c r="L549" s="8">
        <v>4</v>
      </c>
      <c r="M549" s="28">
        <v>0.12</v>
      </c>
      <c r="N549" s="28" t="str">
        <f t="shared" si="18"/>
        <v>60000-80000$</v>
      </c>
      <c r="O549" s="28"/>
      <c r="P549" s="28"/>
      <c r="Q549" s="51"/>
      <c r="R549" s="28"/>
      <c r="S549" s="28"/>
      <c r="AU549" s="18"/>
    </row>
    <row r="550" spans="1:47" x14ac:dyDescent="0.25">
      <c r="A550" s="8">
        <v>549</v>
      </c>
      <c r="B550" s="7" t="s">
        <v>1844</v>
      </c>
      <c r="C550" s="7" t="s">
        <v>1230</v>
      </c>
      <c r="D550" s="8" t="s">
        <v>801</v>
      </c>
      <c r="E550" s="7" t="s">
        <v>512</v>
      </c>
      <c r="F550" s="7" t="s">
        <v>1196</v>
      </c>
      <c r="G550" s="9">
        <v>30077</v>
      </c>
      <c r="H550" s="9">
        <v>39362</v>
      </c>
      <c r="I550" s="9"/>
      <c r="J550" s="31">
        <v>50424</v>
      </c>
      <c r="K550" s="31">
        <f t="shared" si="19"/>
        <v>57987.6</v>
      </c>
      <c r="L550" s="8">
        <v>5</v>
      </c>
      <c r="M550" s="28">
        <v>0.15</v>
      </c>
      <c r="N550" s="28" t="str">
        <f t="shared" si="18"/>
        <v>40000-60000$</v>
      </c>
      <c r="O550" s="28"/>
      <c r="P550" s="28"/>
      <c r="Q550" s="51"/>
      <c r="R550" s="28"/>
      <c r="S550" s="28"/>
      <c r="AU550" s="18"/>
    </row>
    <row r="551" spans="1:47" x14ac:dyDescent="0.25">
      <c r="A551" s="8">
        <v>550</v>
      </c>
      <c r="B551" s="7" t="s">
        <v>1845</v>
      </c>
      <c r="C551" s="7" t="s">
        <v>795</v>
      </c>
      <c r="D551" s="8" t="s">
        <v>801</v>
      </c>
      <c r="E551" s="7" t="s">
        <v>512</v>
      </c>
      <c r="F551" s="7" t="s">
        <v>1196</v>
      </c>
      <c r="G551" s="9">
        <v>31492</v>
      </c>
      <c r="H551" s="9">
        <v>39728</v>
      </c>
      <c r="I551" s="9"/>
      <c r="J551" s="31">
        <v>54678</v>
      </c>
      <c r="K551" s="31">
        <f t="shared" si="19"/>
        <v>54678</v>
      </c>
      <c r="L551" s="8">
        <v>1</v>
      </c>
      <c r="M551" s="28">
        <v>0</v>
      </c>
      <c r="N551" s="28" t="str">
        <f t="shared" si="18"/>
        <v>40000-60000$</v>
      </c>
      <c r="O551" s="28"/>
      <c r="P551" s="28"/>
      <c r="Q551" s="51"/>
      <c r="R551" s="28"/>
      <c r="S551" s="28"/>
      <c r="AU551" s="18"/>
    </row>
    <row r="552" spans="1:47" x14ac:dyDescent="0.25">
      <c r="A552" s="8">
        <v>551</v>
      </c>
      <c r="B552" s="7" t="s">
        <v>1846</v>
      </c>
      <c r="C552" s="7" t="s">
        <v>1228</v>
      </c>
      <c r="D552" s="8" t="s">
        <v>801</v>
      </c>
      <c r="E552" s="7" t="s">
        <v>512</v>
      </c>
      <c r="F552" s="7" t="s">
        <v>1196</v>
      </c>
      <c r="G552" s="9">
        <v>30563</v>
      </c>
      <c r="H552" s="9">
        <v>40477</v>
      </c>
      <c r="I552" s="9"/>
      <c r="J552" s="31">
        <v>75847.199999999997</v>
      </c>
      <c r="K552" s="31">
        <f t="shared" si="19"/>
        <v>75847.199999999997</v>
      </c>
      <c r="L552" s="8">
        <v>1</v>
      </c>
      <c r="M552" s="28">
        <v>0</v>
      </c>
      <c r="N552" s="28" t="str">
        <f t="shared" si="18"/>
        <v>60000-80000$</v>
      </c>
      <c r="O552" s="28"/>
      <c r="P552" s="28"/>
      <c r="Q552" s="51"/>
      <c r="R552" s="28"/>
      <c r="S552" s="28"/>
      <c r="AU552" s="18"/>
    </row>
    <row r="553" spans="1:47" x14ac:dyDescent="0.25">
      <c r="A553" s="8">
        <v>552</v>
      </c>
      <c r="B553" s="7" t="s">
        <v>1847</v>
      </c>
      <c r="C553" s="7" t="s">
        <v>795</v>
      </c>
      <c r="D553" s="8" t="s">
        <v>801</v>
      </c>
      <c r="E553" s="7" t="s">
        <v>512</v>
      </c>
      <c r="F553" s="7" t="s">
        <v>1196</v>
      </c>
      <c r="G553" s="9">
        <v>30513</v>
      </c>
      <c r="H553" s="9">
        <v>39772</v>
      </c>
      <c r="I553" s="9"/>
      <c r="J553" s="31">
        <v>103176</v>
      </c>
      <c r="K553" s="31">
        <f t="shared" si="19"/>
        <v>107303.04000000001</v>
      </c>
      <c r="L553" s="8">
        <v>2</v>
      </c>
      <c r="M553" s="28">
        <v>0.04</v>
      </c>
      <c r="N553" s="28" t="str">
        <f t="shared" si="18"/>
        <v>100000$ &amp; Above</v>
      </c>
      <c r="O553" s="28"/>
      <c r="P553" s="28"/>
      <c r="Q553" s="51"/>
      <c r="R553" s="28"/>
      <c r="S553" s="28"/>
      <c r="AU553" s="18"/>
    </row>
    <row r="554" spans="1:47" x14ac:dyDescent="0.25">
      <c r="A554" s="8">
        <v>553</v>
      </c>
      <c r="B554" s="7" t="s">
        <v>1848</v>
      </c>
      <c r="C554" s="7" t="s">
        <v>791</v>
      </c>
      <c r="D554" s="8" t="s">
        <v>801</v>
      </c>
      <c r="E554" s="7" t="s">
        <v>512</v>
      </c>
      <c r="F554" s="7" t="s">
        <v>1196</v>
      </c>
      <c r="G554" s="9">
        <v>26491</v>
      </c>
      <c r="H554" s="9">
        <v>37568</v>
      </c>
      <c r="I554" s="9"/>
      <c r="J554" s="31">
        <v>54120</v>
      </c>
      <c r="K554" s="31">
        <f t="shared" si="19"/>
        <v>56284.800000000003</v>
      </c>
      <c r="L554" s="8">
        <v>2</v>
      </c>
      <c r="M554" s="28">
        <v>0.04</v>
      </c>
      <c r="N554" s="28" t="str">
        <f t="shared" si="18"/>
        <v>40000-60000$</v>
      </c>
      <c r="O554" s="28"/>
      <c r="P554" s="28"/>
      <c r="Q554" s="51"/>
      <c r="R554" s="28"/>
      <c r="S554" s="28"/>
      <c r="AU554" s="18"/>
    </row>
    <row r="555" spans="1:47" x14ac:dyDescent="0.25">
      <c r="A555" s="8">
        <v>554</v>
      </c>
      <c r="B555" s="7" t="s">
        <v>1849</v>
      </c>
      <c r="C555" s="7" t="s">
        <v>792</v>
      </c>
      <c r="D555" s="8" t="s">
        <v>801</v>
      </c>
      <c r="E555" s="7" t="s">
        <v>512</v>
      </c>
      <c r="F555" s="7" t="s">
        <v>1197</v>
      </c>
      <c r="G555" s="9">
        <v>31576</v>
      </c>
      <c r="H555" s="9">
        <v>39047</v>
      </c>
      <c r="I555" s="9"/>
      <c r="J555" s="31">
        <v>79056</v>
      </c>
      <c r="K555" s="31">
        <f t="shared" si="19"/>
        <v>90914.4</v>
      </c>
      <c r="L555" s="8">
        <v>5</v>
      </c>
      <c r="M555" s="28">
        <v>0.15</v>
      </c>
      <c r="N555" s="28" t="str">
        <f t="shared" si="18"/>
        <v>60000-80000$</v>
      </c>
      <c r="O555" s="28"/>
      <c r="P555" s="28"/>
      <c r="Q555" s="51"/>
      <c r="R555" s="28"/>
      <c r="S555" s="28"/>
      <c r="AU555" s="18"/>
    </row>
    <row r="556" spans="1:47" x14ac:dyDescent="0.25">
      <c r="A556" s="8">
        <v>555</v>
      </c>
      <c r="B556" s="7" t="s">
        <v>1850</v>
      </c>
      <c r="C556" s="7" t="s">
        <v>1229</v>
      </c>
      <c r="D556" s="8" t="s">
        <v>801</v>
      </c>
      <c r="E556" s="7" t="s">
        <v>512</v>
      </c>
      <c r="F556" s="7" t="s">
        <v>1196</v>
      </c>
      <c r="G556" s="9">
        <v>31366</v>
      </c>
      <c r="H556" s="9">
        <v>40137</v>
      </c>
      <c r="I556" s="9"/>
      <c r="J556" s="31">
        <v>65028</v>
      </c>
      <c r="K556" s="31">
        <f t="shared" si="19"/>
        <v>72831.360000000001</v>
      </c>
      <c r="L556" s="8">
        <v>4</v>
      </c>
      <c r="M556" s="28">
        <v>0.12</v>
      </c>
      <c r="N556" s="28" t="str">
        <f t="shared" si="18"/>
        <v>60000-80000$</v>
      </c>
      <c r="O556" s="28"/>
      <c r="P556" s="28"/>
      <c r="Q556" s="51"/>
      <c r="R556" s="28"/>
      <c r="S556" s="28"/>
      <c r="AU556" s="18"/>
    </row>
    <row r="557" spans="1:47" x14ac:dyDescent="0.25">
      <c r="A557" s="8">
        <v>556</v>
      </c>
      <c r="B557" s="7" t="s">
        <v>1851</v>
      </c>
      <c r="C557" s="7" t="s">
        <v>792</v>
      </c>
      <c r="D557" s="8" t="s">
        <v>801</v>
      </c>
      <c r="E557" s="7" t="s">
        <v>512</v>
      </c>
      <c r="F557" s="7" t="s">
        <v>1196</v>
      </c>
      <c r="G557" s="9">
        <v>29748</v>
      </c>
      <c r="H557" s="9">
        <v>39809</v>
      </c>
      <c r="I557" s="9"/>
      <c r="J557" s="31">
        <v>70380</v>
      </c>
      <c r="K557" s="31">
        <f t="shared" si="19"/>
        <v>78825.600000000006</v>
      </c>
      <c r="L557" s="8">
        <v>4</v>
      </c>
      <c r="M557" s="28">
        <v>0.12</v>
      </c>
      <c r="N557" s="28" t="str">
        <f t="shared" si="18"/>
        <v>60000-80000$</v>
      </c>
      <c r="O557" s="28"/>
      <c r="P557" s="28"/>
      <c r="Q557" s="51"/>
      <c r="R557" s="28"/>
      <c r="S557" s="28"/>
      <c r="AU557" s="18"/>
    </row>
    <row r="558" spans="1:47" x14ac:dyDescent="0.25">
      <c r="A558" s="8">
        <v>557</v>
      </c>
      <c r="B558" s="7" t="s">
        <v>1852</v>
      </c>
      <c r="C558" s="7" t="s">
        <v>793</v>
      </c>
      <c r="D558" s="8" t="s">
        <v>801</v>
      </c>
      <c r="E558" s="7" t="s">
        <v>512</v>
      </c>
      <c r="F558" s="7" t="s">
        <v>1196</v>
      </c>
      <c r="G558" s="9">
        <v>29419</v>
      </c>
      <c r="H558" s="9">
        <v>40878</v>
      </c>
      <c r="I558" s="9"/>
      <c r="J558" s="31">
        <v>86016</v>
      </c>
      <c r="K558" s="31">
        <f t="shared" si="19"/>
        <v>96337.920000000013</v>
      </c>
      <c r="L558" s="8">
        <v>4</v>
      </c>
      <c r="M558" s="28">
        <v>0.12</v>
      </c>
      <c r="N558" s="28" t="str">
        <f t="shared" si="18"/>
        <v>80000-100000$</v>
      </c>
      <c r="O558" s="28"/>
      <c r="P558" s="28"/>
      <c r="Q558" s="51"/>
      <c r="R558" s="28"/>
      <c r="S558" s="28"/>
      <c r="AU558" s="18"/>
    </row>
    <row r="559" spans="1:47" x14ac:dyDescent="0.25">
      <c r="A559" s="8">
        <v>558</v>
      </c>
      <c r="B559" s="7" t="s">
        <v>1853</v>
      </c>
      <c r="C559" s="7" t="s">
        <v>794</v>
      </c>
      <c r="D559" s="8" t="s">
        <v>801</v>
      </c>
      <c r="E559" s="7" t="s">
        <v>1202</v>
      </c>
      <c r="F559" s="7" t="s">
        <v>1196</v>
      </c>
      <c r="G559" s="9">
        <v>27988</v>
      </c>
      <c r="H559" s="9">
        <v>40883</v>
      </c>
      <c r="I559" s="9"/>
      <c r="J559" s="31">
        <v>61008</v>
      </c>
      <c r="K559" s="31">
        <f t="shared" si="19"/>
        <v>68328.960000000006</v>
      </c>
      <c r="L559" s="8">
        <v>4</v>
      </c>
      <c r="M559" s="28">
        <v>0.12</v>
      </c>
      <c r="N559" s="28" t="str">
        <f t="shared" si="18"/>
        <v>60000-80000$</v>
      </c>
      <c r="O559" s="28"/>
      <c r="P559" s="28"/>
      <c r="Q559" s="51"/>
      <c r="R559" s="28"/>
      <c r="S559" s="28"/>
      <c r="AU559" s="18"/>
    </row>
    <row r="560" spans="1:47" x14ac:dyDescent="0.25">
      <c r="A560" s="8">
        <v>559</v>
      </c>
      <c r="B560" s="7" t="s">
        <v>1854</v>
      </c>
      <c r="C560" s="7" t="s">
        <v>795</v>
      </c>
      <c r="D560" s="8" t="s">
        <v>801</v>
      </c>
      <c r="E560" s="7" t="s">
        <v>1202</v>
      </c>
      <c r="F560" s="7" t="s">
        <v>1196</v>
      </c>
      <c r="G560" s="9">
        <v>30351</v>
      </c>
      <c r="H560" s="9">
        <v>41254</v>
      </c>
      <c r="I560" s="9"/>
      <c r="J560" s="31">
        <v>53664</v>
      </c>
      <c r="K560" s="31">
        <f t="shared" si="19"/>
        <v>55810.560000000005</v>
      </c>
      <c r="L560" s="8">
        <v>2</v>
      </c>
      <c r="M560" s="28">
        <v>0.04</v>
      </c>
      <c r="N560" s="28" t="str">
        <f t="shared" si="18"/>
        <v>40000-60000$</v>
      </c>
      <c r="O560" s="28"/>
      <c r="P560" s="28"/>
      <c r="Q560" s="51"/>
      <c r="R560" s="28"/>
      <c r="S560" s="28"/>
      <c r="AU560" s="18"/>
    </row>
    <row r="561" spans="1:47" x14ac:dyDescent="0.25">
      <c r="A561" s="8">
        <v>560</v>
      </c>
      <c r="B561" s="7" t="s">
        <v>1855</v>
      </c>
      <c r="C561" s="7" t="s">
        <v>793</v>
      </c>
      <c r="D561" s="8" t="s">
        <v>801</v>
      </c>
      <c r="E561" s="7" t="s">
        <v>1202</v>
      </c>
      <c r="F561" s="7" t="s">
        <v>1196</v>
      </c>
      <c r="G561" s="9">
        <v>30434</v>
      </c>
      <c r="H561" s="9">
        <v>39807</v>
      </c>
      <c r="I561" s="9"/>
      <c r="J561" s="31">
        <v>106584</v>
      </c>
      <c r="K561" s="31">
        <f t="shared" si="19"/>
        <v>110847.36</v>
      </c>
      <c r="L561" s="8">
        <v>2</v>
      </c>
      <c r="M561" s="28">
        <v>0.04</v>
      </c>
      <c r="N561" s="28" t="str">
        <f t="shared" si="18"/>
        <v>100000$ &amp; Above</v>
      </c>
      <c r="O561" s="28"/>
      <c r="P561" s="28"/>
      <c r="Q561" s="51"/>
      <c r="R561" s="28"/>
      <c r="S561" s="28"/>
      <c r="AU561" s="18"/>
    </row>
    <row r="562" spans="1:47" x14ac:dyDescent="0.25">
      <c r="A562" s="8">
        <v>561</v>
      </c>
      <c r="B562" s="7" t="s">
        <v>1856</v>
      </c>
      <c r="C562" s="7" t="s">
        <v>792</v>
      </c>
      <c r="D562" s="8" t="s">
        <v>801</v>
      </c>
      <c r="E562" s="7" t="s">
        <v>1202</v>
      </c>
      <c r="F562" s="7" t="s">
        <v>1197</v>
      </c>
      <c r="G562" s="9">
        <v>28907</v>
      </c>
      <c r="H562" s="9">
        <v>36136</v>
      </c>
      <c r="I562" s="9"/>
      <c r="J562" s="31">
        <v>54000</v>
      </c>
      <c r="K562" s="31">
        <f t="shared" si="19"/>
        <v>60480.000000000007</v>
      </c>
      <c r="L562" s="8">
        <v>4</v>
      </c>
      <c r="M562" s="28">
        <v>0.12</v>
      </c>
      <c r="N562" s="28" t="str">
        <f t="shared" si="18"/>
        <v>40000-60000$</v>
      </c>
      <c r="O562" s="28"/>
      <c r="P562" s="28"/>
      <c r="Q562" s="51"/>
      <c r="R562" s="28"/>
      <c r="S562" s="28"/>
      <c r="AU562" s="18"/>
    </row>
    <row r="563" spans="1:47" x14ac:dyDescent="0.25">
      <c r="A563" s="8">
        <v>562</v>
      </c>
      <c r="B563" s="7" t="s">
        <v>1857</v>
      </c>
      <c r="C563" s="7" t="s">
        <v>791</v>
      </c>
      <c r="D563" s="8" t="s">
        <v>801</v>
      </c>
      <c r="E563" s="7" t="s">
        <v>512</v>
      </c>
      <c r="F563" s="7" t="s">
        <v>1196</v>
      </c>
      <c r="G563" s="9">
        <v>26169</v>
      </c>
      <c r="H563" s="9">
        <v>37249</v>
      </c>
      <c r="I563" s="9"/>
      <c r="J563" s="31">
        <v>15054</v>
      </c>
      <c r="K563" s="31">
        <f t="shared" si="19"/>
        <v>16860.480000000003</v>
      </c>
      <c r="L563" s="8">
        <v>4</v>
      </c>
      <c r="M563" s="28">
        <v>0.12</v>
      </c>
      <c r="N563" s="28" t="str">
        <f t="shared" si="18"/>
        <v>0-20000$</v>
      </c>
      <c r="O563" s="28"/>
      <c r="P563" s="28"/>
      <c r="Q563" s="51"/>
      <c r="R563" s="28"/>
      <c r="S563" s="28"/>
      <c r="AU563" s="18"/>
    </row>
    <row r="564" spans="1:47" x14ac:dyDescent="0.25">
      <c r="A564" s="8">
        <v>563</v>
      </c>
      <c r="B564" s="7" t="s">
        <v>1858</v>
      </c>
      <c r="C564" s="7" t="s">
        <v>793</v>
      </c>
      <c r="D564" s="8" t="s">
        <v>801</v>
      </c>
      <c r="E564" s="7" t="s">
        <v>512</v>
      </c>
      <c r="F564" s="7" t="s">
        <v>1196</v>
      </c>
      <c r="G564" s="9">
        <v>31687</v>
      </c>
      <c r="H564" s="9">
        <v>39446</v>
      </c>
      <c r="I564" s="9"/>
      <c r="J564" s="31">
        <v>53580</v>
      </c>
      <c r="K564" s="31">
        <f t="shared" si="19"/>
        <v>53580</v>
      </c>
      <c r="L564" s="8">
        <v>1</v>
      </c>
      <c r="M564" s="28">
        <v>0</v>
      </c>
      <c r="N564" s="28" t="str">
        <f t="shared" si="18"/>
        <v>40000-60000$</v>
      </c>
      <c r="O564" s="28"/>
      <c r="P564" s="28"/>
      <c r="Q564" s="51"/>
      <c r="R564" s="28"/>
      <c r="S564" s="28"/>
      <c r="AU564" s="18"/>
    </row>
    <row r="565" spans="1:47" x14ac:dyDescent="0.25">
      <c r="A565" s="8">
        <v>564</v>
      </c>
      <c r="B565" s="7" t="s">
        <v>1859</v>
      </c>
      <c r="C565" s="7" t="s">
        <v>793</v>
      </c>
      <c r="D565" s="8" t="s">
        <v>801</v>
      </c>
      <c r="E565" s="7" t="s">
        <v>512</v>
      </c>
      <c r="F565" s="7" t="s">
        <v>1196</v>
      </c>
      <c r="G565" s="9">
        <v>29898</v>
      </c>
      <c r="H565" s="9">
        <v>40166</v>
      </c>
      <c r="I565" s="9">
        <v>40947</v>
      </c>
      <c r="J565" s="31">
        <v>30294</v>
      </c>
      <c r="K565" s="31">
        <f t="shared" si="19"/>
        <v>34838.1</v>
      </c>
      <c r="L565" s="8">
        <v>5</v>
      </c>
      <c r="M565" s="28">
        <v>0.15</v>
      </c>
      <c r="N565" s="28" t="str">
        <f t="shared" si="18"/>
        <v>20000-40000$</v>
      </c>
      <c r="O565" s="28"/>
      <c r="P565" s="28"/>
      <c r="Q565" s="51"/>
      <c r="R565" s="28"/>
      <c r="S565" s="28"/>
      <c r="AU565" s="18"/>
    </row>
    <row r="566" spans="1:47" x14ac:dyDescent="0.25">
      <c r="A566" s="8">
        <v>565</v>
      </c>
      <c r="B566" s="7" t="s">
        <v>1860</v>
      </c>
      <c r="C566" s="7" t="s">
        <v>1228</v>
      </c>
      <c r="D566" s="8" t="s">
        <v>807</v>
      </c>
      <c r="E566" s="7" t="s">
        <v>601</v>
      </c>
      <c r="F566" s="7" t="s">
        <v>1196</v>
      </c>
      <c r="G566" s="9">
        <v>31878</v>
      </c>
      <c r="H566" s="9">
        <v>40561</v>
      </c>
      <c r="I566" s="9"/>
      <c r="J566" s="31">
        <v>36561.599999999999</v>
      </c>
      <c r="K566" s="31">
        <f t="shared" si="19"/>
        <v>38024.063999999998</v>
      </c>
      <c r="L566" s="8">
        <v>2</v>
      </c>
      <c r="M566" s="28">
        <v>0.04</v>
      </c>
      <c r="N566" s="28" t="str">
        <f t="shared" si="18"/>
        <v>20000-40000$</v>
      </c>
      <c r="O566" s="28"/>
      <c r="P566" s="28"/>
      <c r="Q566" s="51"/>
      <c r="R566" s="28"/>
      <c r="S566" s="28"/>
      <c r="AU566" s="18"/>
    </row>
    <row r="567" spans="1:47" x14ac:dyDescent="0.25">
      <c r="A567" s="8">
        <v>566</v>
      </c>
      <c r="B567" s="7" t="s">
        <v>1861</v>
      </c>
      <c r="C567" s="7" t="s">
        <v>1230</v>
      </c>
      <c r="D567" s="8" t="s">
        <v>807</v>
      </c>
      <c r="E567" s="7" t="s">
        <v>601</v>
      </c>
      <c r="F567" s="7" t="s">
        <v>1196</v>
      </c>
      <c r="G567" s="9">
        <v>26846</v>
      </c>
      <c r="H567" s="9">
        <v>40574</v>
      </c>
      <c r="I567" s="9"/>
      <c r="J567" s="31">
        <v>29808</v>
      </c>
      <c r="K567" s="31">
        <f t="shared" si="19"/>
        <v>29808</v>
      </c>
      <c r="L567" s="8">
        <v>1</v>
      </c>
      <c r="M567" s="28">
        <v>0</v>
      </c>
      <c r="N567" s="28" t="str">
        <f t="shared" si="18"/>
        <v>20000-40000$</v>
      </c>
      <c r="O567" s="28"/>
      <c r="P567" s="28"/>
      <c r="Q567" s="51"/>
      <c r="R567" s="28"/>
      <c r="S567" s="28"/>
      <c r="AU567" s="18"/>
    </row>
    <row r="568" spans="1:47" x14ac:dyDescent="0.25">
      <c r="A568" s="8">
        <v>567</v>
      </c>
      <c r="B568" s="7" t="s">
        <v>1862</v>
      </c>
      <c r="C568" s="7" t="s">
        <v>796</v>
      </c>
      <c r="D568" s="8" t="s">
        <v>807</v>
      </c>
      <c r="E568" s="7" t="s">
        <v>601</v>
      </c>
      <c r="F568" s="7" t="s">
        <v>1197</v>
      </c>
      <c r="G568" s="9">
        <v>30385</v>
      </c>
      <c r="H568" s="9">
        <v>40909</v>
      </c>
      <c r="I568" s="9"/>
      <c r="J568" s="31">
        <v>65796</v>
      </c>
      <c r="K568" s="31">
        <f t="shared" si="19"/>
        <v>65796</v>
      </c>
      <c r="L568" s="8">
        <v>1</v>
      </c>
      <c r="M568" s="28">
        <v>0</v>
      </c>
      <c r="N568" s="28" t="str">
        <f t="shared" si="18"/>
        <v>60000-80000$</v>
      </c>
      <c r="O568" s="28"/>
      <c r="P568" s="28"/>
      <c r="Q568" s="51"/>
      <c r="R568" s="28"/>
      <c r="S568" s="28"/>
      <c r="AU568" s="18"/>
    </row>
    <row r="569" spans="1:47" x14ac:dyDescent="0.25">
      <c r="A569" s="8">
        <v>568</v>
      </c>
      <c r="B569" s="7" t="s">
        <v>1863</v>
      </c>
      <c r="C569" s="7" t="s">
        <v>794</v>
      </c>
      <c r="D569" s="8" t="s">
        <v>807</v>
      </c>
      <c r="E569" s="7" t="s">
        <v>601</v>
      </c>
      <c r="F569" s="7" t="s">
        <v>1197</v>
      </c>
      <c r="G569" s="9">
        <v>31519</v>
      </c>
      <c r="H569" s="9">
        <v>39458</v>
      </c>
      <c r="I569" s="9"/>
      <c r="J569" s="31">
        <v>44145.599999999999</v>
      </c>
      <c r="K569" s="31">
        <f t="shared" si="19"/>
        <v>49443.072</v>
      </c>
      <c r="L569" s="8">
        <v>4</v>
      </c>
      <c r="M569" s="28">
        <v>0.12</v>
      </c>
      <c r="N569" s="28" t="str">
        <f t="shared" si="18"/>
        <v>40000-60000$</v>
      </c>
      <c r="O569" s="28"/>
      <c r="P569" s="28"/>
      <c r="Q569" s="51"/>
      <c r="R569" s="28"/>
      <c r="S569" s="28"/>
      <c r="AU569" s="18"/>
    </row>
    <row r="570" spans="1:47" x14ac:dyDescent="0.25">
      <c r="A570" s="8">
        <v>569</v>
      </c>
      <c r="B570" s="7" t="s">
        <v>1864</v>
      </c>
      <c r="C570" s="7" t="s">
        <v>793</v>
      </c>
      <c r="D570" s="8" t="s">
        <v>807</v>
      </c>
      <c r="E570" s="7" t="s">
        <v>601</v>
      </c>
      <c r="F570" s="7" t="s">
        <v>1197</v>
      </c>
      <c r="G570" s="9">
        <v>26174</v>
      </c>
      <c r="H570" s="9">
        <v>38738</v>
      </c>
      <c r="I570" s="9"/>
      <c r="J570" s="31">
        <v>75558</v>
      </c>
      <c r="K570" s="31">
        <f t="shared" si="19"/>
        <v>75558</v>
      </c>
      <c r="L570" s="8">
        <v>1</v>
      </c>
      <c r="M570" s="28">
        <v>0</v>
      </c>
      <c r="N570" s="28" t="str">
        <f t="shared" si="18"/>
        <v>60000-80000$</v>
      </c>
      <c r="O570" s="28"/>
      <c r="P570" s="28"/>
      <c r="Q570" s="51"/>
      <c r="R570" s="28"/>
      <c r="S570" s="28"/>
      <c r="AU570" s="18"/>
    </row>
    <row r="571" spans="1:47" x14ac:dyDescent="0.25">
      <c r="A571" s="8">
        <v>570</v>
      </c>
      <c r="B571" s="7" t="s">
        <v>1865</v>
      </c>
      <c r="C571" s="7" t="s">
        <v>1231</v>
      </c>
      <c r="D571" s="8" t="s">
        <v>807</v>
      </c>
      <c r="E571" s="7" t="s">
        <v>601</v>
      </c>
      <c r="F571" s="7" t="s">
        <v>1196</v>
      </c>
      <c r="G571" s="9">
        <v>26719</v>
      </c>
      <c r="H571" s="9">
        <v>35806</v>
      </c>
      <c r="I571" s="9"/>
      <c r="J571" s="31">
        <v>103320</v>
      </c>
      <c r="K571" s="31">
        <f t="shared" si="19"/>
        <v>115718.40000000001</v>
      </c>
      <c r="L571" s="8">
        <v>4</v>
      </c>
      <c r="M571" s="28">
        <v>0.12</v>
      </c>
      <c r="N571" s="28" t="str">
        <f t="shared" si="18"/>
        <v>100000$ &amp; Above</v>
      </c>
      <c r="O571" s="28"/>
      <c r="P571" s="28"/>
      <c r="Q571" s="51"/>
      <c r="R571" s="28"/>
      <c r="S571" s="28"/>
      <c r="AU571" s="18"/>
    </row>
    <row r="572" spans="1:47" x14ac:dyDescent="0.25">
      <c r="A572" s="8">
        <v>571</v>
      </c>
      <c r="B572" s="7" t="s">
        <v>1866</v>
      </c>
      <c r="C572" s="7" t="s">
        <v>796</v>
      </c>
      <c r="D572" s="8" t="s">
        <v>807</v>
      </c>
      <c r="E572" s="7" t="s">
        <v>601</v>
      </c>
      <c r="F572" s="7" t="s">
        <v>1196</v>
      </c>
      <c r="G572" s="9">
        <v>28597</v>
      </c>
      <c r="H572" s="9">
        <v>36526</v>
      </c>
      <c r="I572" s="9"/>
      <c r="J572" s="31">
        <v>35112</v>
      </c>
      <c r="K572" s="31">
        <f t="shared" si="19"/>
        <v>39325.440000000002</v>
      </c>
      <c r="L572" s="8">
        <v>4</v>
      </c>
      <c r="M572" s="28">
        <v>0.12</v>
      </c>
      <c r="N572" s="28" t="str">
        <f t="shared" si="18"/>
        <v>20000-40000$</v>
      </c>
      <c r="O572" s="28"/>
      <c r="P572" s="28"/>
      <c r="Q572" s="51"/>
      <c r="R572" s="28"/>
      <c r="S572" s="28"/>
      <c r="AU572" s="18"/>
    </row>
    <row r="573" spans="1:47" x14ac:dyDescent="0.25">
      <c r="A573" s="8">
        <v>572</v>
      </c>
      <c r="B573" s="7" t="s">
        <v>1867</v>
      </c>
      <c r="C573" s="7" t="s">
        <v>791</v>
      </c>
      <c r="D573" s="8" t="s">
        <v>807</v>
      </c>
      <c r="E573" s="7" t="s">
        <v>601</v>
      </c>
      <c r="F573" s="7" t="s">
        <v>1196</v>
      </c>
      <c r="G573" s="9">
        <v>28428</v>
      </c>
      <c r="H573" s="9">
        <v>36531</v>
      </c>
      <c r="I573" s="9"/>
      <c r="J573" s="31">
        <v>25188</v>
      </c>
      <c r="K573" s="31">
        <f t="shared" si="19"/>
        <v>28210.560000000001</v>
      </c>
      <c r="L573" s="8">
        <v>4</v>
      </c>
      <c r="M573" s="28">
        <v>0.12</v>
      </c>
      <c r="N573" s="28" t="str">
        <f t="shared" si="18"/>
        <v>20000-40000$</v>
      </c>
      <c r="O573" s="28"/>
      <c r="P573" s="28"/>
      <c r="Q573" s="51"/>
      <c r="R573" s="28"/>
      <c r="S573" s="28"/>
      <c r="AU573" s="18"/>
    </row>
    <row r="574" spans="1:47" x14ac:dyDescent="0.25">
      <c r="A574" s="8">
        <v>573</v>
      </c>
      <c r="B574" s="7" t="s">
        <v>1868</v>
      </c>
      <c r="C574" s="7" t="s">
        <v>1230</v>
      </c>
      <c r="D574" s="8" t="s">
        <v>807</v>
      </c>
      <c r="E574" s="7" t="s">
        <v>601</v>
      </c>
      <c r="F574" s="7" t="s">
        <v>1196</v>
      </c>
      <c r="G574" s="9">
        <v>30627</v>
      </c>
      <c r="H574" s="9">
        <v>37625</v>
      </c>
      <c r="I574" s="9"/>
      <c r="J574" s="31">
        <v>98988</v>
      </c>
      <c r="K574" s="31">
        <f t="shared" si="19"/>
        <v>113836.2</v>
      </c>
      <c r="L574" s="8">
        <v>5</v>
      </c>
      <c r="M574" s="28">
        <v>0.15</v>
      </c>
      <c r="N574" s="28" t="str">
        <f t="shared" si="18"/>
        <v>80000-100000$</v>
      </c>
      <c r="O574" s="28"/>
      <c r="P574" s="28"/>
      <c r="Q574" s="51"/>
      <c r="R574" s="28"/>
      <c r="S574" s="28"/>
      <c r="AU574" s="18"/>
    </row>
    <row r="575" spans="1:47" x14ac:dyDescent="0.25">
      <c r="A575" s="8">
        <v>574</v>
      </c>
      <c r="B575" s="7" t="s">
        <v>1869</v>
      </c>
      <c r="C575" s="7" t="s">
        <v>793</v>
      </c>
      <c r="D575" s="8" t="s">
        <v>807</v>
      </c>
      <c r="E575" s="7" t="s">
        <v>601</v>
      </c>
      <c r="F575" s="7" t="s">
        <v>1197</v>
      </c>
      <c r="G575" s="9">
        <v>30033</v>
      </c>
      <c r="H575" s="9">
        <v>39448</v>
      </c>
      <c r="I575" s="9"/>
      <c r="J575" s="31">
        <v>100452</v>
      </c>
      <c r="K575" s="31">
        <f t="shared" si="19"/>
        <v>100452</v>
      </c>
      <c r="L575" s="8" t="s">
        <v>1233</v>
      </c>
      <c r="M575" s="28">
        <v>0</v>
      </c>
      <c r="N575" s="28" t="str">
        <f t="shared" si="18"/>
        <v>100000$ &amp; Above</v>
      </c>
      <c r="O575" s="28"/>
      <c r="P575" s="28"/>
      <c r="Q575" s="51"/>
      <c r="R575" s="28"/>
      <c r="S575" s="28"/>
      <c r="AU575" s="18"/>
    </row>
    <row r="576" spans="1:47" x14ac:dyDescent="0.25">
      <c r="A576" s="8">
        <v>575</v>
      </c>
      <c r="B576" s="7" t="s">
        <v>1870</v>
      </c>
      <c r="C576" s="7" t="s">
        <v>795</v>
      </c>
      <c r="D576" s="8" t="s">
        <v>807</v>
      </c>
      <c r="E576" s="7" t="s">
        <v>601</v>
      </c>
      <c r="F576" s="7" t="s">
        <v>1196</v>
      </c>
      <c r="G576" s="9">
        <v>31310</v>
      </c>
      <c r="H576" s="9">
        <v>39815</v>
      </c>
      <c r="I576" s="9">
        <v>40728</v>
      </c>
      <c r="J576" s="31">
        <v>86472</v>
      </c>
      <c r="K576" s="31">
        <f t="shared" si="19"/>
        <v>89930.880000000005</v>
      </c>
      <c r="L576" s="8">
        <v>2</v>
      </c>
      <c r="M576" s="28">
        <v>0.04</v>
      </c>
      <c r="N576" s="28" t="str">
        <f t="shared" si="18"/>
        <v>80000-100000$</v>
      </c>
      <c r="O576" s="28"/>
      <c r="P576" s="28"/>
      <c r="Q576" s="51"/>
      <c r="R576" s="28"/>
      <c r="S576" s="28"/>
      <c r="AU576" s="18"/>
    </row>
    <row r="577" spans="1:47" x14ac:dyDescent="0.25">
      <c r="A577" s="8">
        <v>576</v>
      </c>
      <c r="B577" s="7" t="s">
        <v>1871</v>
      </c>
      <c r="C577" s="7" t="s">
        <v>1229</v>
      </c>
      <c r="D577" s="8" t="s">
        <v>807</v>
      </c>
      <c r="E577" s="7" t="s">
        <v>601</v>
      </c>
      <c r="F577" s="7" t="s">
        <v>1196</v>
      </c>
      <c r="G577" s="9">
        <v>29832</v>
      </c>
      <c r="H577" s="9">
        <v>40587</v>
      </c>
      <c r="I577" s="9"/>
      <c r="J577" s="31">
        <v>107340</v>
      </c>
      <c r="K577" s="31">
        <f t="shared" si="19"/>
        <v>111633.60000000001</v>
      </c>
      <c r="L577" s="8">
        <v>2</v>
      </c>
      <c r="M577" s="28">
        <v>0.04</v>
      </c>
      <c r="N577" s="28" t="str">
        <f t="shared" si="18"/>
        <v>100000$ &amp; Above</v>
      </c>
      <c r="O577" s="28"/>
      <c r="P577" s="28"/>
      <c r="Q577" s="51"/>
      <c r="R577" s="28"/>
      <c r="S577" s="28"/>
      <c r="AU577" s="18"/>
    </row>
    <row r="578" spans="1:47" x14ac:dyDescent="0.25">
      <c r="A578" s="8">
        <v>577</v>
      </c>
      <c r="B578" s="7" t="s">
        <v>1872</v>
      </c>
      <c r="C578" s="7" t="s">
        <v>796</v>
      </c>
      <c r="D578" s="8" t="s">
        <v>807</v>
      </c>
      <c r="E578" s="7" t="s">
        <v>601</v>
      </c>
      <c r="F578" s="7" t="s">
        <v>1197</v>
      </c>
      <c r="G578" s="9">
        <v>32334</v>
      </c>
      <c r="H578" s="9">
        <v>39123</v>
      </c>
      <c r="I578" s="9"/>
      <c r="J578" s="31">
        <v>65124</v>
      </c>
      <c r="K578" s="31">
        <f t="shared" si="19"/>
        <v>65124</v>
      </c>
      <c r="L578" s="8" t="s">
        <v>1233</v>
      </c>
      <c r="M578" s="28">
        <v>0</v>
      </c>
      <c r="N578" s="28" t="str">
        <f t="shared" ref="N578:N641" si="20">VLOOKUP($J578,$R$2:$S$7,2,1)</f>
        <v>60000-80000$</v>
      </c>
      <c r="O578" s="28"/>
      <c r="P578" s="28"/>
      <c r="Q578" s="51"/>
      <c r="R578" s="28"/>
      <c r="S578" s="28"/>
      <c r="AU578" s="18"/>
    </row>
    <row r="579" spans="1:47" x14ac:dyDescent="0.25">
      <c r="A579" s="8">
        <v>578</v>
      </c>
      <c r="B579" s="7" t="s">
        <v>1873</v>
      </c>
      <c r="C579" s="7" t="s">
        <v>1231</v>
      </c>
      <c r="D579" s="8" t="s">
        <v>807</v>
      </c>
      <c r="E579" s="7" t="s">
        <v>601</v>
      </c>
      <c r="F579" s="7" t="s">
        <v>1196</v>
      </c>
      <c r="G579" s="9">
        <v>25602</v>
      </c>
      <c r="H579" s="9">
        <v>39134</v>
      </c>
      <c r="I579" s="9"/>
      <c r="J579" s="31">
        <v>54132</v>
      </c>
      <c r="K579" s="31">
        <f t="shared" ref="K579:K642" si="21">J579*(1+M579)</f>
        <v>56297.279999999999</v>
      </c>
      <c r="L579" s="8">
        <v>2</v>
      </c>
      <c r="M579" s="28">
        <v>0.04</v>
      </c>
      <c r="N579" s="28" t="str">
        <f t="shared" si="20"/>
        <v>40000-60000$</v>
      </c>
      <c r="O579" s="28"/>
      <c r="P579" s="28"/>
      <c r="Q579" s="51"/>
      <c r="R579" s="28"/>
      <c r="S579" s="28"/>
      <c r="AU579" s="18"/>
    </row>
    <row r="580" spans="1:47" x14ac:dyDescent="0.25">
      <c r="A580" s="8">
        <v>579</v>
      </c>
      <c r="B580" s="7" t="s">
        <v>1874</v>
      </c>
      <c r="C580" s="7" t="s">
        <v>795</v>
      </c>
      <c r="D580" s="8" t="s">
        <v>807</v>
      </c>
      <c r="E580" s="7" t="s">
        <v>601</v>
      </c>
      <c r="F580" s="7" t="s">
        <v>1197</v>
      </c>
      <c r="G580" s="9">
        <v>30943</v>
      </c>
      <c r="H580" s="9">
        <v>39141</v>
      </c>
      <c r="I580" s="9"/>
      <c r="J580" s="31">
        <v>80188.800000000003</v>
      </c>
      <c r="K580" s="31">
        <f t="shared" si="21"/>
        <v>83396.351999999999</v>
      </c>
      <c r="L580" s="8">
        <v>2</v>
      </c>
      <c r="M580" s="28">
        <v>0.04</v>
      </c>
      <c r="N580" s="28" t="str">
        <f t="shared" si="20"/>
        <v>80000-100000$</v>
      </c>
      <c r="O580" s="28"/>
      <c r="P580" s="28"/>
      <c r="Q580" s="51"/>
      <c r="R580" s="28"/>
      <c r="S580" s="28"/>
      <c r="AU580" s="18"/>
    </row>
    <row r="581" spans="1:47" x14ac:dyDescent="0.25">
      <c r="A581" s="8">
        <v>580</v>
      </c>
      <c r="B581" s="7" t="s">
        <v>1875</v>
      </c>
      <c r="C581" s="7" t="s">
        <v>795</v>
      </c>
      <c r="D581" s="8" t="s">
        <v>807</v>
      </c>
      <c r="E581" s="7" t="s">
        <v>601</v>
      </c>
      <c r="F581" s="7" t="s">
        <v>1196</v>
      </c>
      <c r="G581" s="9">
        <v>29831</v>
      </c>
      <c r="H581" s="9">
        <v>39137</v>
      </c>
      <c r="I581" s="9"/>
      <c r="J581" s="31">
        <v>46800</v>
      </c>
      <c r="K581" s="31">
        <f t="shared" si="21"/>
        <v>53819.999999999993</v>
      </c>
      <c r="L581" s="8">
        <v>5</v>
      </c>
      <c r="M581" s="28">
        <v>0.15</v>
      </c>
      <c r="N581" s="28" t="str">
        <f t="shared" si="20"/>
        <v>40000-60000$</v>
      </c>
      <c r="O581" s="28"/>
      <c r="P581" s="28"/>
      <c r="Q581" s="51"/>
      <c r="R581" s="28"/>
      <c r="S581" s="28"/>
      <c r="AU581" s="18"/>
    </row>
    <row r="582" spans="1:47" x14ac:dyDescent="0.25">
      <c r="A582" s="8">
        <v>581</v>
      </c>
      <c r="B582" s="7" t="s">
        <v>1876</v>
      </c>
      <c r="C582" s="7" t="s">
        <v>1228</v>
      </c>
      <c r="D582" s="8" t="s">
        <v>807</v>
      </c>
      <c r="E582" s="7" t="s">
        <v>601</v>
      </c>
      <c r="F582" s="7" t="s">
        <v>1197</v>
      </c>
      <c r="G582" s="9">
        <v>24218</v>
      </c>
      <c r="H582" s="9">
        <v>35842</v>
      </c>
      <c r="I582" s="9"/>
      <c r="J582" s="31">
        <v>47436</v>
      </c>
      <c r="K582" s="31">
        <f t="shared" si="21"/>
        <v>54551.399999999994</v>
      </c>
      <c r="L582" s="8">
        <v>5</v>
      </c>
      <c r="M582" s="28">
        <v>0.15</v>
      </c>
      <c r="N582" s="28" t="str">
        <f t="shared" si="20"/>
        <v>40000-60000$</v>
      </c>
      <c r="O582" s="28"/>
      <c r="P582" s="28"/>
      <c r="Q582" s="51"/>
      <c r="R582" s="28"/>
      <c r="S582" s="28"/>
      <c r="AU582" s="18"/>
    </row>
    <row r="583" spans="1:47" x14ac:dyDescent="0.25">
      <c r="A583" s="8">
        <v>582</v>
      </c>
      <c r="B583" s="7" t="s">
        <v>1877</v>
      </c>
      <c r="C583" s="7" t="s">
        <v>791</v>
      </c>
      <c r="D583" s="8" t="s">
        <v>807</v>
      </c>
      <c r="E583" s="7" t="s">
        <v>601</v>
      </c>
      <c r="F583" s="7" t="s">
        <v>1197</v>
      </c>
      <c r="G583" s="9">
        <v>26052</v>
      </c>
      <c r="H583" s="9">
        <v>36196</v>
      </c>
      <c r="I583" s="9"/>
      <c r="J583" s="31">
        <v>41976</v>
      </c>
      <c r="K583" s="31">
        <f t="shared" si="21"/>
        <v>43655.040000000001</v>
      </c>
      <c r="L583" s="8">
        <v>2</v>
      </c>
      <c r="M583" s="28">
        <v>0.04</v>
      </c>
      <c r="N583" s="28" t="str">
        <f t="shared" si="20"/>
        <v>40000-60000$</v>
      </c>
      <c r="O583" s="28"/>
      <c r="P583" s="28"/>
      <c r="Q583" s="51"/>
      <c r="R583" s="28"/>
      <c r="S583" s="28"/>
      <c r="AU583" s="18"/>
    </row>
    <row r="584" spans="1:47" x14ac:dyDescent="0.25">
      <c r="A584" s="8">
        <v>583</v>
      </c>
      <c r="B584" s="7" t="s">
        <v>1878</v>
      </c>
      <c r="C584" s="7" t="s">
        <v>794</v>
      </c>
      <c r="D584" s="8" t="s">
        <v>807</v>
      </c>
      <c r="E584" s="7" t="s">
        <v>601</v>
      </c>
      <c r="F584" s="7" t="s">
        <v>1196</v>
      </c>
      <c r="G584" s="9">
        <v>27435</v>
      </c>
      <c r="H584" s="9">
        <v>36214</v>
      </c>
      <c r="I584" s="9"/>
      <c r="J584" s="31">
        <v>63972</v>
      </c>
      <c r="K584" s="31">
        <f t="shared" si="21"/>
        <v>73567.799999999988</v>
      </c>
      <c r="L584" s="8">
        <v>5</v>
      </c>
      <c r="M584" s="28">
        <v>0.15</v>
      </c>
      <c r="N584" s="28" t="str">
        <f t="shared" si="20"/>
        <v>60000-80000$</v>
      </c>
      <c r="O584" s="28"/>
      <c r="P584" s="28"/>
      <c r="Q584" s="51"/>
      <c r="R584" s="28"/>
      <c r="S584" s="28"/>
      <c r="AU584" s="18"/>
    </row>
    <row r="585" spans="1:47" x14ac:dyDescent="0.25">
      <c r="A585" s="8">
        <v>584</v>
      </c>
      <c r="B585" s="7" t="s">
        <v>1879</v>
      </c>
      <c r="C585" s="7" t="s">
        <v>793</v>
      </c>
      <c r="D585" s="8" t="s">
        <v>807</v>
      </c>
      <c r="E585" s="7" t="s">
        <v>601</v>
      </c>
      <c r="F585" s="7" t="s">
        <v>1196</v>
      </c>
      <c r="G585" s="9">
        <v>26928</v>
      </c>
      <c r="H585" s="9">
        <v>36557</v>
      </c>
      <c r="I585" s="9"/>
      <c r="J585" s="31">
        <v>18662.400000000001</v>
      </c>
      <c r="K585" s="31">
        <f t="shared" si="21"/>
        <v>20901.888000000003</v>
      </c>
      <c r="L585" s="8">
        <v>4</v>
      </c>
      <c r="M585" s="28">
        <v>0.12</v>
      </c>
      <c r="N585" s="28" t="str">
        <f t="shared" si="20"/>
        <v>0-20000$</v>
      </c>
      <c r="O585" s="28"/>
      <c r="P585" s="28"/>
      <c r="Q585" s="51"/>
      <c r="R585" s="28"/>
      <c r="S585" s="28"/>
      <c r="AU585" s="18"/>
    </row>
    <row r="586" spans="1:47" x14ac:dyDescent="0.25">
      <c r="A586" s="8">
        <v>585</v>
      </c>
      <c r="B586" s="7" t="s">
        <v>1880</v>
      </c>
      <c r="C586" s="7" t="s">
        <v>1230</v>
      </c>
      <c r="D586" s="8" t="s">
        <v>807</v>
      </c>
      <c r="E586" s="7" t="s">
        <v>601</v>
      </c>
      <c r="F586" s="7" t="s">
        <v>1196</v>
      </c>
      <c r="G586" s="9">
        <v>28868</v>
      </c>
      <c r="H586" s="9">
        <v>38027</v>
      </c>
      <c r="I586" s="9"/>
      <c r="J586" s="31">
        <v>77508</v>
      </c>
      <c r="K586" s="31">
        <f t="shared" si="21"/>
        <v>77508</v>
      </c>
      <c r="L586" s="8">
        <v>1</v>
      </c>
      <c r="M586" s="28">
        <v>0</v>
      </c>
      <c r="N586" s="28" t="str">
        <f t="shared" si="20"/>
        <v>60000-80000$</v>
      </c>
      <c r="O586" s="28"/>
      <c r="P586" s="28"/>
      <c r="Q586" s="51"/>
      <c r="R586" s="28"/>
      <c r="S586" s="28"/>
      <c r="AU586" s="18"/>
    </row>
    <row r="587" spans="1:47" x14ac:dyDescent="0.25">
      <c r="A587" s="8">
        <v>586</v>
      </c>
      <c r="B587" s="7" t="s">
        <v>1881</v>
      </c>
      <c r="C587" s="7" t="s">
        <v>1231</v>
      </c>
      <c r="D587" s="8" t="s">
        <v>807</v>
      </c>
      <c r="E587" s="7" t="s">
        <v>601</v>
      </c>
      <c r="F587" s="7" t="s">
        <v>1197</v>
      </c>
      <c r="G587" s="9">
        <v>28837</v>
      </c>
      <c r="H587" s="9">
        <v>40581</v>
      </c>
      <c r="I587" s="9"/>
      <c r="J587" s="31">
        <v>96312</v>
      </c>
      <c r="K587" s="31">
        <f t="shared" si="21"/>
        <v>96312</v>
      </c>
      <c r="L587" s="8" t="s">
        <v>1233</v>
      </c>
      <c r="M587" s="28">
        <v>0</v>
      </c>
      <c r="N587" s="28" t="str">
        <f t="shared" si="20"/>
        <v>80000-100000$</v>
      </c>
      <c r="O587" s="28"/>
      <c r="P587" s="28"/>
      <c r="Q587" s="51"/>
      <c r="R587" s="28"/>
      <c r="S587" s="28"/>
      <c r="AU587" s="18"/>
    </row>
    <row r="588" spans="1:47" x14ac:dyDescent="0.25">
      <c r="A588" s="8">
        <v>587</v>
      </c>
      <c r="B588" s="7" t="s">
        <v>1882</v>
      </c>
      <c r="C588" s="7" t="s">
        <v>793</v>
      </c>
      <c r="D588" s="8" t="s">
        <v>807</v>
      </c>
      <c r="E588" s="7" t="s">
        <v>601</v>
      </c>
      <c r="F588" s="7" t="s">
        <v>1197</v>
      </c>
      <c r="G588" s="9">
        <v>26910</v>
      </c>
      <c r="H588" s="9">
        <v>40990</v>
      </c>
      <c r="I588" s="9"/>
      <c r="J588" s="31">
        <v>78685.2</v>
      </c>
      <c r="K588" s="31">
        <f t="shared" si="21"/>
        <v>78685.2</v>
      </c>
      <c r="L588" s="8" t="s">
        <v>1233</v>
      </c>
      <c r="M588" s="28">
        <v>0</v>
      </c>
      <c r="N588" s="28" t="str">
        <f t="shared" si="20"/>
        <v>60000-80000$</v>
      </c>
      <c r="O588" s="28"/>
      <c r="P588" s="28"/>
      <c r="Q588" s="51"/>
      <c r="R588" s="28"/>
      <c r="S588" s="28"/>
      <c r="AU588" s="18"/>
    </row>
    <row r="589" spans="1:47" x14ac:dyDescent="0.25">
      <c r="A589" s="8">
        <v>588</v>
      </c>
      <c r="B589" s="7" t="s">
        <v>1883</v>
      </c>
      <c r="C589" s="7" t="s">
        <v>795</v>
      </c>
      <c r="D589" s="8" t="s">
        <v>807</v>
      </c>
      <c r="E589" s="7" t="s">
        <v>601</v>
      </c>
      <c r="F589" s="7" t="s">
        <v>1196</v>
      </c>
      <c r="G589" s="9">
        <v>25991</v>
      </c>
      <c r="H589" s="9">
        <v>38784</v>
      </c>
      <c r="I589" s="9"/>
      <c r="J589" s="31">
        <v>94452</v>
      </c>
      <c r="K589" s="31">
        <f t="shared" si="21"/>
        <v>105786.24000000001</v>
      </c>
      <c r="L589" s="8">
        <v>4</v>
      </c>
      <c r="M589" s="28">
        <v>0.12</v>
      </c>
      <c r="N589" s="28" t="str">
        <f t="shared" si="20"/>
        <v>80000-100000$</v>
      </c>
      <c r="O589" s="28"/>
      <c r="P589" s="28"/>
      <c r="Q589" s="51"/>
      <c r="R589" s="28"/>
      <c r="S589" s="28"/>
      <c r="AU589" s="18"/>
    </row>
    <row r="590" spans="1:47" x14ac:dyDescent="0.25">
      <c r="A590" s="8">
        <v>589</v>
      </c>
      <c r="B590" s="7" t="s">
        <v>1884</v>
      </c>
      <c r="C590" s="7" t="s">
        <v>791</v>
      </c>
      <c r="D590" s="8" t="s">
        <v>807</v>
      </c>
      <c r="E590" s="7" t="s">
        <v>601</v>
      </c>
      <c r="F590" s="7" t="s">
        <v>1196</v>
      </c>
      <c r="G590" s="9">
        <v>27536</v>
      </c>
      <c r="H590" s="9">
        <v>35861</v>
      </c>
      <c r="I590" s="9"/>
      <c r="J590" s="31">
        <v>15403.2</v>
      </c>
      <c r="K590" s="31">
        <f t="shared" si="21"/>
        <v>17713.68</v>
      </c>
      <c r="L590" s="8">
        <v>5</v>
      </c>
      <c r="M590" s="28">
        <v>0.15</v>
      </c>
      <c r="N590" s="28" t="str">
        <f t="shared" si="20"/>
        <v>0-20000$</v>
      </c>
      <c r="O590" s="28"/>
      <c r="P590" s="28"/>
      <c r="Q590" s="51"/>
      <c r="R590" s="28"/>
      <c r="S590" s="28"/>
      <c r="AU590" s="18"/>
    </row>
    <row r="591" spans="1:47" x14ac:dyDescent="0.25">
      <c r="A591" s="8">
        <v>590</v>
      </c>
      <c r="B591" s="7" t="s">
        <v>1885</v>
      </c>
      <c r="C591" s="7" t="s">
        <v>792</v>
      </c>
      <c r="D591" s="8" t="s">
        <v>807</v>
      </c>
      <c r="E591" s="7" t="s">
        <v>601</v>
      </c>
      <c r="F591" s="7" t="s">
        <v>1196</v>
      </c>
      <c r="G591" s="9">
        <v>25001</v>
      </c>
      <c r="H591" s="9">
        <v>35869</v>
      </c>
      <c r="I591" s="9"/>
      <c r="J591" s="31">
        <v>21494.400000000001</v>
      </c>
      <c r="K591" s="31">
        <f t="shared" si="21"/>
        <v>24718.560000000001</v>
      </c>
      <c r="L591" s="8">
        <v>5</v>
      </c>
      <c r="M591" s="28">
        <v>0.15</v>
      </c>
      <c r="N591" s="28" t="str">
        <f t="shared" si="20"/>
        <v>20000-40000$</v>
      </c>
      <c r="O591" s="28"/>
      <c r="P591" s="28"/>
      <c r="Q591" s="51"/>
      <c r="R591" s="28"/>
      <c r="S591" s="28"/>
      <c r="AU591" s="18"/>
    </row>
    <row r="592" spans="1:47" x14ac:dyDescent="0.25">
      <c r="A592" s="8">
        <v>591</v>
      </c>
      <c r="B592" s="7" t="s">
        <v>1886</v>
      </c>
      <c r="C592" s="7" t="s">
        <v>794</v>
      </c>
      <c r="D592" s="8" t="s">
        <v>807</v>
      </c>
      <c r="E592" s="7" t="s">
        <v>601</v>
      </c>
      <c r="F592" s="7" t="s">
        <v>1196</v>
      </c>
      <c r="G592" s="9">
        <v>27676</v>
      </c>
      <c r="H592" s="9">
        <v>36245</v>
      </c>
      <c r="I592" s="9">
        <v>40270</v>
      </c>
      <c r="J592" s="31">
        <v>70092</v>
      </c>
      <c r="K592" s="31">
        <f t="shared" si="21"/>
        <v>80605.799999999988</v>
      </c>
      <c r="L592" s="8">
        <v>5</v>
      </c>
      <c r="M592" s="28">
        <v>0.15</v>
      </c>
      <c r="N592" s="28" t="str">
        <f t="shared" si="20"/>
        <v>60000-80000$</v>
      </c>
      <c r="O592" s="28"/>
      <c r="P592" s="28"/>
      <c r="Q592" s="51"/>
      <c r="R592" s="28"/>
      <c r="S592" s="28"/>
      <c r="AU592" s="18"/>
    </row>
    <row r="593" spans="1:47" x14ac:dyDescent="0.25">
      <c r="A593" s="8">
        <v>592</v>
      </c>
      <c r="B593" s="7" t="s">
        <v>1887</v>
      </c>
      <c r="C593" s="7" t="s">
        <v>791</v>
      </c>
      <c r="D593" s="8" t="s">
        <v>807</v>
      </c>
      <c r="E593" s="7" t="s">
        <v>601</v>
      </c>
      <c r="F593" s="7" t="s">
        <v>1196</v>
      </c>
      <c r="G593" s="9">
        <v>28663</v>
      </c>
      <c r="H593" s="9">
        <v>38793</v>
      </c>
      <c r="I593" s="9"/>
      <c r="J593" s="31">
        <v>103116</v>
      </c>
      <c r="K593" s="31">
        <f t="shared" si="21"/>
        <v>107240.64</v>
      </c>
      <c r="L593" s="8">
        <v>2</v>
      </c>
      <c r="M593" s="28">
        <v>0.04</v>
      </c>
      <c r="N593" s="28" t="str">
        <f t="shared" si="20"/>
        <v>100000$ &amp; Above</v>
      </c>
      <c r="O593" s="28"/>
      <c r="P593" s="28"/>
      <c r="Q593" s="51"/>
      <c r="R593" s="28"/>
      <c r="S593" s="28"/>
      <c r="AU593" s="18"/>
    </row>
    <row r="594" spans="1:47" x14ac:dyDescent="0.25">
      <c r="A594" s="8">
        <v>593</v>
      </c>
      <c r="B594" s="7" t="s">
        <v>1888</v>
      </c>
      <c r="C594" s="7" t="s">
        <v>792</v>
      </c>
      <c r="D594" s="8" t="s">
        <v>807</v>
      </c>
      <c r="E594" s="7" t="s">
        <v>601</v>
      </c>
      <c r="F594" s="7" t="s">
        <v>1196</v>
      </c>
      <c r="G594" s="9">
        <v>31509</v>
      </c>
      <c r="H594" s="9">
        <v>39153</v>
      </c>
      <c r="I594" s="9"/>
      <c r="J594" s="31">
        <v>52320</v>
      </c>
      <c r="K594" s="31">
        <f t="shared" si="21"/>
        <v>60167.999999999993</v>
      </c>
      <c r="L594" s="8">
        <v>5</v>
      </c>
      <c r="M594" s="28">
        <v>0.15</v>
      </c>
      <c r="N594" s="28" t="str">
        <f t="shared" si="20"/>
        <v>40000-60000$</v>
      </c>
      <c r="O594" s="28"/>
      <c r="P594" s="28"/>
      <c r="Q594" s="51"/>
      <c r="R594" s="28"/>
      <c r="S594" s="28"/>
      <c r="AU594" s="18"/>
    </row>
    <row r="595" spans="1:47" x14ac:dyDescent="0.25">
      <c r="A595" s="8">
        <v>594</v>
      </c>
      <c r="B595" s="7" t="s">
        <v>1889</v>
      </c>
      <c r="C595" s="7" t="s">
        <v>791</v>
      </c>
      <c r="D595" s="8" t="s">
        <v>807</v>
      </c>
      <c r="E595" s="7" t="s">
        <v>601</v>
      </c>
      <c r="F595" s="7" t="s">
        <v>1196</v>
      </c>
      <c r="G595" s="9">
        <v>25867</v>
      </c>
      <c r="H595" s="9">
        <v>41016</v>
      </c>
      <c r="I595" s="9"/>
      <c r="J595" s="31">
        <v>82164</v>
      </c>
      <c r="K595" s="31">
        <f t="shared" si="21"/>
        <v>92023.680000000008</v>
      </c>
      <c r="L595" s="8">
        <v>4</v>
      </c>
      <c r="M595" s="28">
        <v>0.12</v>
      </c>
      <c r="N595" s="28" t="str">
        <f t="shared" si="20"/>
        <v>80000-100000$</v>
      </c>
      <c r="O595" s="28"/>
      <c r="P595" s="28"/>
      <c r="Q595" s="51"/>
      <c r="R595" s="28"/>
      <c r="S595" s="28"/>
      <c r="AU595" s="18"/>
    </row>
    <row r="596" spans="1:47" x14ac:dyDescent="0.25">
      <c r="A596" s="8">
        <v>595</v>
      </c>
      <c r="B596" s="7" t="s">
        <v>1890</v>
      </c>
      <c r="C596" s="7" t="s">
        <v>795</v>
      </c>
      <c r="D596" s="8" t="s">
        <v>807</v>
      </c>
      <c r="E596" s="7" t="s">
        <v>601</v>
      </c>
      <c r="F596" s="7" t="s">
        <v>1196</v>
      </c>
      <c r="G596" s="9">
        <v>26302</v>
      </c>
      <c r="H596" s="9">
        <v>39183</v>
      </c>
      <c r="I596" s="9"/>
      <c r="J596" s="31">
        <v>99240</v>
      </c>
      <c r="K596" s="31">
        <f t="shared" si="21"/>
        <v>99240</v>
      </c>
      <c r="L596" s="8" t="s">
        <v>1233</v>
      </c>
      <c r="M596" s="28">
        <v>0</v>
      </c>
      <c r="N596" s="28" t="str">
        <f t="shared" si="20"/>
        <v>80000-100000$</v>
      </c>
      <c r="O596" s="28"/>
      <c r="P596" s="28"/>
      <c r="Q596" s="51"/>
      <c r="R596" s="28"/>
      <c r="S596" s="28"/>
      <c r="AU596" s="18"/>
    </row>
    <row r="597" spans="1:47" x14ac:dyDescent="0.25">
      <c r="A597" s="8">
        <v>596</v>
      </c>
      <c r="B597" s="7" t="s">
        <v>1891</v>
      </c>
      <c r="C597" s="7" t="s">
        <v>1228</v>
      </c>
      <c r="D597" s="8" t="s">
        <v>807</v>
      </c>
      <c r="E597" s="7" t="s">
        <v>601</v>
      </c>
      <c r="F597" s="7" t="s">
        <v>1196</v>
      </c>
      <c r="G597" s="9">
        <v>26216</v>
      </c>
      <c r="H597" s="9">
        <v>35896</v>
      </c>
      <c r="I597" s="9"/>
      <c r="J597" s="31">
        <v>84336</v>
      </c>
      <c r="K597" s="31">
        <f t="shared" si="21"/>
        <v>84336</v>
      </c>
      <c r="L597" s="8" t="s">
        <v>1233</v>
      </c>
      <c r="M597" s="28">
        <v>0</v>
      </c>
      <c r="N597" s="28" t="str">
        <f t="shared" si="20"/>
        <v>80000-100000$</v>
      </c>
      <c r="O597" s="28"/>
      <c r="P597" s="28"/>
      <c r="Q597" s="51"/>
      <c r="R597" s="28"/>
      <c r="S597" s="28"/>
      <c r="AU597" s="18"/>
    </row>
    <row r="598" spans="1:47" x14ac:dyDescent="0.25">
      <c r="A598" s="8">
        <v>597</v>
      </c>
      <c r="B598" s="7" t="s">
        <v>1892</v>
      </c>
      <c r="C598" s="7" t="s">
        <v>795</v>
      </c>
      <c r="D598" s="8" t="s">
        <v>807</v>
      </c>
      <c r="E598" s="7" t="s">
        <v>601</v>
      </c>
      <c r="F598" s="7" t="s">
        <v>1196</v>
      </c>
      <c r="G598" s="9">
        <v>23730</v>
      </c>
      <c r="H598" s="9">
        <v>36642</v>
      </c>
      <c r="I598" s="9"/>
      <c r="J598" s="31">
        <v>93312</v>
      </c>
      <c r="K598" s="31">
        <f t="shared" si="21"/>
        <v>93312</v>
      </c>
      <c r="L598" s="8" t="s">
        <v>1233</v>
      </c>
      <c r="M598" s="28">
        <v>0</v>
      </c>
      <c r="N598" s="28" t="str">
        <f t="shared" si="20"/>
        <v>80000-100000$</v>
      </c>
      <c r="O598" s="28"/>
      <c r="P598" s="28"/>
      <c r="Q598" s="51"/>
      <c r="R598" s="28"/>
      <c r="S598" s="28"/>
      <c r="AU598" s="18"/>
    </row>
    <row r="599" spans="1:47" x14ac:dyDescent="0.25">
      <c r="A599" s="8">
        <v>598</v>
      </c>
      <c r="B599" s="7" t="s">
        <v>1893</v>
      </c>
      <c r="C599" s="7" t="s">
        <v>791</v>
      </c>
      <c r="D599" s="8" t="s">
        <v>807</v>
      </c>
      <c r="E599" s="7" t="s">
        <v>601</v>
      </c>
      <c r="F599" s="7" t="s">
        <v>1197</v>
      </c>
      <c r="G599" s="9">
        <v>31699</v>
      </c>
      <c r="H599" s="9">
        <v>38856</v>
      </c>
      <c r="I599" s="9"/>
      <c r="J599" s="31">
        <v>45324</v>
      </c>
      <c r="K599" s="31">
        <f t="shared" si="21"/>
        <v>52122.6</v>
      </c>
      <c r="L599" s="8">
        <v>5</v>
      </c>
      <c r="M599" s="28">
        <v>0.15</v>
      </c>
      <c r="N599" s="28" t="str">
        <f t="shared" si="20"/>
        <v>40000-60000$</v>
      </c>
      <c r="O599" s="28"/>
      <c r="P599" s="28"/>
      <c r="Q599" s="51"/>
      <c r="R599" s="28"/>
      <c r="S599" s="28"/>
      <c r="AU599" s="18"/>
    </row>
    <row r="600" spans="1:47" x14ac:dyDescent="0.25">
      <c r="A600" s="8">
        <v>599</v>
      </c>
      <c r="B600" s="7" t="s">
        <v>1894</v>
      </c>
      <c r="C600" s="7" t="s">
        <v>791</v>
      </c>
      <c r="D600" s="8" t="s">
        <v>807</v>
      </c>
      <c r="E600" s="7" t="s">
        <v>601</v>
      </c>
      <c r="F600" s="7" t="s">
        <v>1196</v>
      </c>
      <c r="G600" s="9">
        <v>27710</v>
      </c>
      <c r="H600" s="9">
        <v>36290</v>
      </c>
      <c r="I600" s="9"/>
      <c r="J600" s="31">
        <v>46800</v>
      </c>
      <c r="K600" s="31">
        <f t="shared" si="21"/>
        <v>46800</v>
      </c>
      <c r="L600" s="8" t="s">
        <v>1233</v>
      </c>
      <c r="M600" s="28">
        <v>0</v>
      </c>
      <c r="N600" s="28" t="str">
        <f t="shared" si="20"/>
        <v>40000-60000$</v>
      </c>
      <c r="O600" s="28"/>
      <c r="P600" s="28"/>
      <c r="Q600" s="51"/>
      <c r="R600" s="28"/>
      <c r="S600" s="28"/>
      <c r="AU600" s="18"/>
    </row>
    <row r="601" spans="1:47" x14ac:dyDescent="0.25">
      <c r="A601" s="8">
        <v>600</v>
      </c>
      <c r="B601" s="7" t="s">
        <v>1895</v>
      </c>
      <c r="C601" s="7" t="s">
        <v>1228</v>
      </c>
      <c r="D601" s="8" t="s">
        <v>807</v>
      </c>
      <c r="E601" s="7" t="s">
        <v>601</v>
      </c>
      <c r="F601" s="7" t="s">
        <v>1197</v>
      </c>
      <c r="G601" s="9">
        <v>28982</v>
      </c>
      <c r="H601" s="9">
        <v>36312</v>
      </c>
      <c r="I601" s="9"/>
      <c r="J601" s="31">
        <v>83040</v>
      </c>
      <c r="K601" s="31">
        <f t="shared" si="21"/>
        <v>93004.800000000003</v>
      </c>
      <c r="L601" s="8">
        <v>4</v>
      </c>
      <c r="M601" s="28">
        <v>0.12</v>
      </c>
      <c r="N601" s="28" t="str">
        <f t="shared" si="20"/>
        <v>80000-100000$</v>
      </c>
      <c r="O601" s="28"/>
      <c r="P601" s="28"/>
      <c r="Q601" s="51"/>
      <c r="R601" s="28"/>
      <c r="S601" s="28"/>
      <c r="AU601" s="18"/>
    </row>
    <row r="602" spans="1:47" x14ac:dyDescent="0.25">
      <c r="A602" s="8">
        <v>601</v>
      </c>
      <c r="B602" s="7" t="s">
        <v>1896</v>
      </c>
      <c r="C602" s="7" t="s">
        <v>791</v>
      </c>
      <c r="D602" s="8" t="s">
        <v>807</v>
      </c>
      <c r="E602" s="7" t="s">
        <v>601</v>
      </c>
      <c r="F602" s="7" t="s">
        <v>1197</v>
      </c>
      <c r="G602" s="9">
        <v>30887</v>
      </c>
      <c r="H602" s="9">
        <v>37775</v>
      </c>
      <c r="I602" s="9"/>
      <c r="J602" s="31">
        <v>34230</v>
      </c>
      <c r="K602" s="31">
        <f t="shared" si="21"/>
        <v>38337.600000000006</v>
      </c>
      <c r="L602" s="8">
        <v>4</v>
      </c>
      <c r="M602" s="28">
        <v>0.12</v>
      </c>
      <c r="N602" s="28" t="str">
        <f t="shared" si="20"/>
        <v>20000-40000$</v>
      </c>
      <c r="O602" s="28"/>
      <c r="P602" s="28"/>
      <c r="Q602" s="51"/>
      <c r="R602" s="28"/>
      <c r="S602" s="28"/>
      <c r="AU602" s="18"/>
    </row>
    <row r="603" spans="1:47" x14ac:dyDescent="0.25">
      <c r="A603" s="8">
        <v>602</v>
      </c>
      <c r="B603" s="7" t="s">
        <v>1897</v>
      </c>
      <c r="C603" s="7" t="s">
        <v>791</v>
      </c>
      <c r="D603" s="8" t="s">
        <v>807</v>
      </c>
      <c r="E603" s="7" t="s">
        <v>601</v>
      </c>
      <c r="F603" s="7" t="s">
        <v>1196</v>
      </c>
      <c r="G603" s="9">
        <v>26550</v>
      </c>
      <c r="H603" s="9">
        <v>37793</v>
      </c>
      <c r="I603" s="9"/>
      <c r="J603" s="31">
        <v>35052</v>
      </c>
      <c r="K603" s="31">
        <f t="shared" si="21"/>
        <v>40309.799999999996</v>
      </c>
      <c r="L603" s="8">
        <v>5</v>
      </c>
      <c r="M603" s="28">
        <v>0.15</v>
      </c>
      <c r="N603" s="28" t="str">
        <f t="shared" si="20"/>
        <v>20000-40000$</v>
      </c>
      <c r="O603" s="28"/>
      <c r="P603" s="28"/>
      <c r="Q603" s="51"/>
      <c r="R603" s="28"/>
      <c r="S603" s="28"/>
      <c r="AU603" s="18"/>
    </row>
    <row r="604" spans="1:47" x14ac:dyDescent="0.25">
      <c r="A604" s="8">
        <v>603</v>
      </c>
      <c r="B604" s="7" t="s">
        <v>1898</v>
      </c>
      <c r="C604" s="7" t="s">
        <v>1228</v>
      </c>
      <c r="D604" s="8" t="s">
        <v>807</v>
      </c>
      <c r="E604" s="7" t="s">
        <v>601</v>
      </c>
      <c r="F604" s="7" t="s">
        <v>1197</v>
      </c>
      <c r="G604" s="9">
        <v>27085</v>
      </c>
      <c r="H604" s="9">
        <v>40350</v>
      </c>
      <c r="I604" s="9"/>
      <c r="J604" s="31">
        <v>25896</v>
      </c>
      <c r="K604" s="31">
        <f t="shared" si="21"/>
        <v>25896</v>
      </c>
      <c r="L604" s="8" t="s">
        <v>1233</v>
      </c>
      <c r="M604" s="28">
        <v>0</v>
      </c>
      <c r="N604" s="28" t="str">
        <f t="shared" si="20"/>
        <v>20000-40000$</v>
      </c>
      <c r="O604" s="28"/>
      <c r="P604" s="28"/>
      <c r="Q604" s="51"/>
      <c r="R604" s="28"/>
      <c r="S604" s="28"/>
      <c r="AU604" s="18"/>
    </row>
    <row r="605" spans="1:47" x14ac:dyDescent="0.25">
      <c r="A605" s="8">
        <v>604</v>
      </c>
      <c r="B605" s="7" t="s">
        <v>1899</v>
      </c>
      <c r="C605" s="7" t="s">
        <v>1229</v>
      </c>
      <c r="D605" s="8" t="s">
        <v>807</v>
      </c>
      <c r="E605" s="7" t="s">
        <v>601</v>
      </c>
      <c r="F605" s="7" t="s">
        <v>1197</v>
      </c>
      <c r="G605" s="9">
        <v>30972</v>
      </c>
      <c r="H605" s="9">
        <v>40726</v>
      </c>
      <c r="I605" s="9"/>
      <c r="J605" s="31">
        <v>55980</v>
      </c>
      <c r="K605" s="31">
        <f t="shared" si="21"/>
        <v>58219.200000000004</v>
      </c>
      <c r="L605" s="8">
        <v>2</v>
      </c>
      <c r="M605" s="28">
        <v>0.04</v>
      </c>
      <c r="N605" s="28" t="str">
        <f t="shared" si="20"/>
        <v>40000-60000$</v>
      </c>
      <c r="O605" s="28"/>
      <c r="P605" s="28"/>
      <c r="Q605" s="51"/>
      <c r="R605" s="28"/>
      <c r="S605" s="28"/>
      <c r="AU605" s="18"/>
    </row>
    <row r="606" spans="1:47" x14ac:dyDescent="0.25">
      <c r="A606" s="8">
        <v>605</v>
      </c>
      <c r="B606" s="7" t="s">
        <v>1900</v>
      </c>
      <c r="C606" s="7" t="s">
        <v>792</v>
      </c>
      <c r="D606" s="8" t="s">
        <v>807</v>
      </c>
      <c r="E606" s="7" t="s">
        <v>601</v>
      </c>
      <c r="F606" s="7" t="s">
        <v>1196</v>
      </c>
      <c r="G606" s="9">
        <v>30964</v>
      </c>
      <c r="H606" s="9">
        <v>39273</v>
      </c>
      <c r="I606" s="9"/>
      <c r="J606" s="31">
        <v>65040</v>
      </c>
      <c r="K606" s="31">
        <f t="shared" si="21"/>
        <v>72844.800000000003</v>
      </c>
      <c r="L606" s="8">
        <v>4</v>
      </c>
      <c r="M606" s="28">
        <v>0.12</v>
      </c>
      <c r="N606" s="28" t="str">
        <f t="shared" si="20"/>
        <v>60000-80000$</v>
      </c>
      <c r="O606" s="28"/>
      <c r="P606" s="28"/>
      <c r="Q606" s="51"/>
      <c r="R606" s="28"/>
      <c r="S606" s="28"/>
      <c r="AU606" s="18"/>
    </row>
    <row r="607" spans="1:47" x14ac:dyDescent="0.25">
      <c r="A607" s="8">
        <v>606</v>
      </c>
      <c r="B607" s="7" t="s">
        <v>1901</v>
      </c>
      <c r="C607" s="7" t="s">
        <v>1229</v>
      </c>
      <c r="D607" s="8" t="s">
        <v>807</v>
      </c>
      <c r="E607" s="7" t="s">
        <v>601</v>
      </c>
      <c r="F607" s="7" t="s">
        <v>1196</v>
      </c>
      <c r="G607" s="9">
        <v>29968</v>
      </c>
      <c r="H607" s="9">
        <v>39293</v>
      </c>
      <c r="I607" s="9"/>
      <c r="J607" s="31">
        <v>31780.799999999999</v>
      </c>
      <c r="K607" s="31">
        <f t="shared" si="21"/>
        <v>36547.919999999998</v>
      </c>
      <c r="L607" s="8">
        <v>5</v>
      </c>
      <c r="M607" s="28">
        <v>0.15</v>
      </c>
      <c r="N607" s="28" t="str">
        <f t="shared" si="20"/>
        <v>20000-40000$</v>
      </c>
      <c r="O607" s="28"/>
      <c r="P607" s="28"/>
      <c r="Q607" s="51"/>
      <c r="R607" s="28"/>
      <c r="S607" s="28"/>
      <c r="AU607" s="18"/>
    </row>
    <row r="608" spans="1:47" x14ac:dyDescent="0.25">
      <c r="A608" s="8">
        <v>607</v>
      </c>
      <c r="B608" s="7" t="s">
        <v>1902</v>
      </c>
      <c r="C608" s="7" t="s">
        <v>793</v>
      </c>
      <c r="D608" s="8" t="s">
        <v>807</v>
      </c>
      <c r="E608" s="7" t="s">
        <v>601</v>
      </c>
      <c r="F608" s="7" t="s">
        <v>1196</v>
      </c>
      <c r="G608" s="9">
        <v>26538</v>
      </c>
      <c r="H608" s="9">
        <v>36360</v>
      </c>
      <c r="I608" s="9"/>
      <c r="J608" s="31">
        <v>80424</v>
      </c>
      <c r="K608" s="31">
        <f t="shared" si="21"/>
        <v>80424</v>
      </c>
      <c r="L608" s="8">
        <v>1</v>
      </c>
      <c r="M608" s="28">
        <v>0</v>
      </c>
      <c r="N608" s="28" t="str">
        <f t="shared" si="20"/>
        <v>80000-100000$</v>
      </c>
      <c r="O608" s="28"/>
      <c r="P608" s="28"/>
      <c r="Q608" s="51"/>
      <c r="R608" s="28"/>
      <c r="S608" s="28"/>
      <c r="AU608" s="18"/>
    </row>
    <row r="609" spans="1:47" x14ac:dyDescent="0.25">
      <c r="A609" s="8">
        <v>608</v>
      </c>
      <c r="B609" s="7" t="s">
        <v>1903</v>
      </c>
      <c r="C609" s="7" t="s">
        <v>1230</v>
      </c>
      <c r="D609" s="8" t="s">
        <v>807</v>
      </c>
      <c r="E609" s="7" t="s">
        <v>601</v>
      </c>
      <c r="F609" s="7" t="s">
        <v>1196</v>
      </c>
      <c r="G609" s="9">
        <v>26500</v>
      </c>
      <c r="H609" s="9">
        <v>37082</v>
      </c>
      <c r="I609" s="9"/>
      <c r="J609" s="31">
        <v>56136</v>
      </c>
      <c r="K609" s="31">
        <f t="shared" si="21"/>
        <v>58381.440000000002</v>
      </c>
      <c r="L609" s="8">
        <v>2</v>
      </c>
      <c r="M609" s="28">
        <v>0.04</v>
      </c>
      <c r="N609" s="28" t="str">
        <f t="shared" si="20"/>
        <v>40000-60000$</v>
      </c>
      <c r="O609" s="28"/>
      <c r="P609" s="28"/>
      <c r="Q609" s="51"/>
      <c r="R609" s="28"/>
      <c r="S609" s="28"/>
      <c r="AU609" s="18"/>
    </row>
    <row r="610" spans="1:47" x14ac:dyDescent="0.25">
      <c r="A610" s="8">
        <v>609</v>
      </c>
      <c r="B610" s="7" t="s">
        <v>1904</v>
      </c>
      <c r="C610" s="7" t="s">
        <v>795</v>
      </c>
      <c r="D610" s="8" t="s">
        <v>807</v>
      </c>
      <c r="E610" s="7" t="s">
        <v>601</v>
      </c>
      <c r="F610" s="7" t="s">
        <v>1196</v>
      </c>
      <c r="G610" s="9">
        <v>27569</v>
      </c>
      <c r="H610" s="9">
        <v>37815</v>
      </c>
      <c r="I610" s="9"/>
      <c r="J610" s="31">
        <v>58488</v>
      </c>
      <c r="K610" s="31">
        <f t="shared" si="21"/>
        <v>58488</v>
      </c>
      <c r="L610" s="8">
        <v>1</v>
      </c>
      <c r="M610" s="28">
        <v>0</v>
      </c>
      <c r="N610" s="28" t="str">
        <f t="shared" si="20"/>
        <v>40000-60000$</v>
      </c>
      <c r="O610" s="28"/>
      <c r="P610" s="28"/>
      <c r="Q610" s="51"/>
      <c r="R610" s="28"/>
      <c r="S610" s="28"/>
      <c r="AU610" s="18"/>
    </row>
    <row r="611" spans="1:47" x14ac:dyDescent="0.25">
      <c r="A611" s="8">
        <v>610</v>
      </c>
      <c r="B611" s="7" t="s">
        <v>1905</v>
      </c>
      <c r="C611" s="7" t="s">
        <v>1231</v>
      </c>
      <c r="D611" s="8" t="s">
        <v>807</v>
      </c>
      <c r="E611" s="7" t="s">
        <v>601</v>
      </c>
      <c r="F611" s="7" t="s">
        <v>1196</v>
      </c>
      <c r="G611" s="9">
        <v>30956</v>
      </c>
      <c r="H611" s="9">
        <v>38902</v>
      </c>
      <c r="I611" s="9"/>
      <c r="J611" s="31">
        <v>88272</v>
      </c>
      <c r="K611" s="31">
        <f t="shared" si="21"/>
        <v>88272</v>
      </c>
      <c r="L611" s="8" t="s">
        <v>1233</v>
      </c>
      <c r="M611" s="28">
        <v>0</v>
      </c>
      <c r="N611" s="28" t="str">
        <f t="shared" si="20"/>
        <v>80000-100000$</v>
      </c>
      <c r="O611" s="28"/>
      <c r="P611" s="28"/>
      <c r="Q611" s="51"/>
      <c r="R611" s="28"/>
      <c r="S611" s="28"/>
      <c r="AU611" s="18"/>
    </row>
    <row r="612" spans="1:47" x14ac:dyDescent="0.25">
      <c r="A612" s="8">
        <v>611</v>
      </c>
      <c r="B612" s="7" t="s">
        <v>1906</v>
      </c>
      <c r="C612" s="7" t="s">
        <v>793</v>
      </c>
      <c r="D612" s="8" t="s">
        <v>807</v>
      </c>
      <c r="E612" s="7" t="s">
        <v>601</v>
      </c>
      <c r="F612" s="7" t="s">
        <v>1196</v>
      </c>
      <c r="G612" s="9">
        <v>30574</v>
      </c>
      <c r="H612" s="9">
        <v>40759</v>
      </c>
      <c r="I612" s="9"/>
      <c r="J612" s="31">
        <v>81504</v>
      </c>
      <c r="K612" s="31">
        <f t="shared" si="21"/>
        <v>91284.48000000001</v>
      </c>
      <c r="L612" s="8">
        <v>4</v>
      </c>
      <c r="M612" s="28">
        <v>0.12</v>
      </c>
      <c r="N612" s="28" t="str">
        <f t="shared" si="20"/>
        <v>80000-100000$</v>
      </c>
      <c r="O612" s="28"/>
      <c r="P612" s="28"/>
      <c r="Q612" s="51"/>
      <c r="R612" s="28"/>
      <c r="S612" s="28"/>
      <c r="AU612" s="18"/>
    </row>
    <row r="613" spans="1:47" x14ac:dyDescent="0.25">
      <c r="A613" s="8">
        <v>612</v>
      </c>
      <c r="B613" s="7" t="s">
        <v>1907</v>
      </c>
      <c r="C613" s="7" t="s">
        <v>1228</v>
      </c>
      <c r="D613" s="8" t="s">
        <v>807</v>
      </c>
      <c r="E613" s="7" t="s">
        <v>601</v>
      </c>
      <c r="F613" s="7" t="s">
        <v>1197</v>
      </c>
      <c r="G613" s="9">
        <v>28880</v>
      </c>
      <c r="H613" s="9">
        <v>36012</v>
      </c>
      <c r="I613" s="9">
        <v>37675</v>
      </c>
      <c r="J613" s="31">
        <v>94740</v>
      </c>
      <c r="K613" s="31">
        <f t="shared" si="21"/>
        <v>94740</v>
      </c>
      <c r="L613" s="8">
        <v>1</v>
      </c>
      <c r="M613" s="28">
        <v>0</v>
      </c>
      <c r="N613" s="28" t="str">
        <f t="shared" si="20"/>
        <v>80000-100000$</v>
      </c>
      <c r="O613" s="28"/>
      <c r="P613" s="28"/>
      <c r="Q613" s="51"/>
      <c r="R613" s="28"/>
      <c r="S613" s="28"/>
      <c r="AU613" s="18"/>
    </row>
    <row r="614" spans="1:47" x14ac:dyDescent="0.25">
      <c r="A614" s="8">
        <v>613</v>
      </c>
      <c r="B614" s="7" t="s">
        <v>1908</v>
      </c>
      <c r="C614" s="7" t="s">
        <v>1231</v>
      </c>
      <c r="D614" s="8" t="s">
        <v>807</v>
      </c>
      <c r="E614" s="7" t="s">
        <v>601</v>
      </c>
      <c r="F614" s="7" t="s">
        <v>1196</v>
      </c>
      <c r="G614" s="9">
        <v>32239</v>
      </c>
      <c r="H614" s="9">
        <v>41157</v>
      </c>
      <c r="I614" s="9"/>
      <c r="J614" s="31">
        <v>103488</v>
      </c>
      <c r="K614" s="31">
        <f t="shared" si="21"/>
        <v>103488</v>
      </c>
      <c r="L614" s="8">
        <v>1</v>
      </c>
      <c r="M614" s="28">
        <v>0</v>
      </c>
      <c r="N614" s="28" t="str">
        <f t="shared" si="20"/>
        <v>100000$ &amp; Above</v>
      </c>
      <c r="O614" s="28"/>
      <c r="P614" s="28"/>
      <c r="Q614" s="51"/>
      <c r="R614" s="28"/>
      <c r="S614" s="28"/>
      <c r="AU614" s="18"/>
    </row>
    <row r="615" spans="1:47" x14ac:dyDescent="0.25">
      <c r="A615" s="8">
        <v>614</v>
      </c>
      <c r="B615" s="7" t="s">
        <v>1909</v>
      </c>
      <c r="C615" s="7" t="s">
        <v>1230</v>
      </c>
      <c r="D615" s="8" t="s">
        <v>807</v>
      </c>
      <c r="E615" s="7" t="s">
        <v>601</v>
      </c>
      <c r="F615" s="7" t="s">
        <v>1196</v>
      </c>
      <c r="G615" s="9">
        <v>27818</v>
      </c>
      <c r="H615" s="9">
        <v>38975</v>
      </c>
      <c r="I615" s="9"/>
      <c r="J615" s="31">
        <v>51288</v>
      </c>
      <c r="K615" s="31">
        <f t="shared" si="21"/>
        <v>53339.520000000004</v>
      </c>
      <c r="L615" s="8">
        <v>2</v>
      </c>
      <c r="M615" s="28">
        <v>0.04</v>
      </c>
      <c r="N615" s="28" t="str">
        <f t="shared" si="20"/>
        <v>40000-60000$</v>
      </c>
      <c r="O615" s="28"/>
      <c r="P615" s="28"/>
      <c r="Q615" s="51"/>
      <c r="R615" s="28"/>
      <c r="S615" s="28"/>
      <c r="AU615" s="18"/>
    </row>
    <row r="616" spans="1:47" x14ac:dyDescent="0.25">
      <c r="A616" s="8">
        <v>615</v>
      </c>
      <c r="B616" s="7" t="s">
        <v>1910</v>
      </c>
      <c r="C616" s="7" t="s">
        <v>796</v>
      </c>
      <c r="D616" s="8" t="s">
        <v>807</v>
      </c>
      <c r="E616" s="7" t="s">
        <v>601</v>
      </c>
      <c r="F616" s="7" t="s">
        <v>1196</v>
      </c>
      <c r="G616" s="9">
        <v>26701</v>
      </c>
      <c r="H616" s="9">
        <v>36406</v>
      </c>
      <c r="I616" s="9"/>
      <c r="J616" s="31">
        <v>72960</v>
      </c>
      <c r="K616" s="31">
        <f t="shared" si="21"/>
        <v>81715.200000000012</v>
      </c>
      <c r="L616" s="8">
        <v>4</v>
      </c>
      <c r="M616" s="28">
        <v>0.12</v>
      </c>
      <c r="N616" s="28" t="str">
        <f t="shared" si="20"/>
        <v>60000-80000$</v>
      </c>
      <c r="O616" s="28"/>
      <c r="P616" s="28"/>
      <c r="Q616" s="51"/>
      <c r="R616" s="28"/>
      <c r="S616" s="28"/>
      <c r="AU616" s="18"/>
    </row>
    <row r="617" spans="1:47" x14ac:dyDescent="0.25">
      <c r="A617" s="8">
        <v>616</v>
      </c>
      <c r="B617" s="7" t="s">
        <v>1911</v>
      </c>
      <c r="C617" s="7" t="s">
        <v>795</v>
      </c>
      <c r="D617" s="8" t="s">
        <v>807</v>
      </c>
      <c r="E617" s="7" t="s">
        <v>601</v>
      </c>
      <c r="F617" s="7" t="s">
        <v>1196</v>
      </c>
      <c r="G617" s="9">
        <v>23704</v>
      </c>
      <c r="H617" s="9">
        <v>36407</v>
      </c>
      <c r="I617" s="9"/>
      <c r="J617" s="31">
        <v>55056</v>
      </c>
      <c r="K617" s="31">
        <f t="shared" si="21"/>
        <v>63314.399999999994</v>
      </c>
      <c r="L617" s="8">
        <v>5</v>
      </c>
      <c r="M617" s="28">
        <v>0.15</v>
      </c>
      <c r="N617" s="28" t="str">
        <f t="shared" si="20"/>
        <v>40000-60000$</v>
      </c>
      <c r="O617" s="28"/>
      <c r="P617" s="28"/>
      <c r="Q617" s="51"/>
      <c r="R617" s="28"/>
      <c r="S617" s="28"/>
      <c r="AU617" s="18"/>
    </row>
    <row r="618" spans="1:47" x14ac:dyDescent="0.25">
      <c r="A618" s="8">
        <v>617</v>
      </c>
      <c r="B618" s="7" t="s">
        <v>1912</v>
      </c>
      <c r="C618" s="7" t="s">
        <v>791</v>
      </c>
      <c r="D618" s="8" t="s">
        <v>807</v>
      </c>
      <c r="E618" s="7" t="s">
        <v>601</v>
      </c>
      <c r="F618" s="7" t="s">
        <v>1196</v>
      </c>
      <c r="G618" s="9">
        <v>25716</v>
      </c>
      <c r="H618" s="9">
        <v>36423</v>
      </c>
      <c r="I618" s="9"/>
      <c r="J618" s="31">
        <v>56820</v>
      </c>
      <c r="K618" s="31">
        <f t="shared" si="21"/>
        <v>56820</v>
      </c>
      <c r="L618" s="8">
        <v>1</v>
      </c>
      <c r="M618" s="28">
        <v>0</v>
      </c>
      <c r="N618" s="28" t="str">
        <f t="shared" si="20"/>
        <v>40000-60000$</v>
      </c>
      <c r="O618" s="28"/>
      <c r="P618" s="28"/>
      <c r="Q618" s="51"/>
      <c r="R618" s="28"/>
      <c r="S618" s="28"/>
      <c r="AU618" s="18"/>
    </row>
    <row r="619" spans="1:47" x14ac:dyDescent="0.25">
      <c r="A619" s="8">
        <v>618</v>
      </c>
      <c r="B619" s="7" t="s">
        <v>1913</v>
      </c>
      <c r="C619" s="7" t="s">
        <v>1229</v>
      </c>
      <c r="D619" s="8" t="s">
        <v>807</v>
      </c>
      <c r="E619" s="7" t="s">
        <v>601</v>
      </c>
      <c r="F619" s="7" t="s">
        <v>1196</v>
      </c>
      <c r="G619" s="9">
        <v>27934</v>
      </c>
      <c r="H619" s="9">
        <v>38237</v>
      </c>
      <c r="I619" s="9"/>
      <c r="J619" s="31">
        <v>38292</v>
      </c>
      <c r="K619" s="31">
        <f t="shared" si="21"/>
        <v>44035.799999999996</v>
      </c>
      <c r="L619" s="8">
        <v>5</v>
      </c>
      <c r="M619" s="28">
        <v>0.15</v>
      </c>
      <c r="N619" s="28" t="str">
        <f t="shared" si="20"/>
        <v>20000-40000$</v>
      </c>
      <c r="O619" s="28"/>
      <c r="P619" s="28"/>
      <c r="Q619" s="51"/>
      <c r="R619" s="28"/>
      <c r="S619" s="28"/>
      <c r="AU619" s="18"/>
    </row>
    <row r="620" spans="1:47" x14ac:dyDescent="0.25">
      <c r="A620" s="8">
        <v>619</v>
      </c>
      <c r="B620" s="7" t="s">
        <v>1914</v>
      </c>
      <c r="C620" s="7" t="s">
        <v>1228</v>
      </c>
      <c r="D620" s="8" t="s">
        <v>807</v>
      </c>
      <c r="E620" s="7" t="s">
        <v>601</v>
      </c>
      <c r="F620" s="7" t="s">
        <v>1196</v>
      </c>
      <c r="G620" s="9">
        <v>25966</v>
      </c>
      <c r="H620" s="9">
        <v>39720</v>
      </c>
      <c r="I620" s="9"/>
      <c r="J620" s="31">
        <v>51984</v>
      </c>
      <c r="K620" s="31">
        <f t="shared" si="21"/>
        <v>59781.599999999999</v>
      </c>
      <c r="L620" s="8">
        <v>5</v>
      </c>
      <c r="M620" s="28">
        <v>0.15</v>
      </c>
      <c r="N620" s="28" t="str">
        <f t="shared" si="20"/>
        <v>40000-60000$</v>
      </c>
      <c r="O620" s="28"/>
      <c r="P620" s="28"/>
      <c r="Q620" s="51"/>
      <c r="R620" s="28"/>
      <c r="S620" s="28"/>
      <c r="AU620" s="18"/>
    </row>
    <row r="621" spans="1:47" x14ac:dyDescent="0.25">
      <c r="A621" s="8">
        <v>620</v>
      </c>
      <c r="B621" s="7" t="s">
        <v>1915</v>
      </c>
      <c r="C621" s="7" t="s">
        <v>1231</v>
      </c>
      <c r="D621" s="8" t="s">
        <v>807</v>
      </c>
      <c r="E621" s="7" t="s">
        <v>601</v>
      </c>
      <c r="F621" s="7" t="s">
        <v>1196</v>
      </c>
      <c r="G621" s="9">
        <v>30167</v>
      </c>
      <c r="H621" s="9">
        <v>40078</v>
      </c>
      <c r="I621" s="9"/>
      <c r="J621" s="31">
        <v>27828</v>
      </c>
      <c r="K621" s="31">
        <f t="shared" si="21"/>
        <v>32002.199999999997</v>
      </c>
      <c r="L621" s="8">
        <v>3</v>
      </c>
      <c r="M621" s="28">
        <v>0.15</v>
      </c>
      <c r="N621" s="28" t="str">
        <f t="shared" si="20"/>
        <v>20000-40000$</v>
      </c>
      <c r="O621" s="28"/>
      <c r="P621" s="28"/>
      <c r="Q621" s="51"/>
      <c r="R621" s="28"/>
      <c r="S621" s="28"/>
      <c r="AU621" s="18"/>
    </row>
    <row r="622" spans="1:47" x14ac:dyDescent="0.25">
      <c r="A622" s="8">
        <v>621</v>
      </c>
      <c r="B622" s="7" t="s">
        <v>1916</v>
      </c>
      <c r="C622" s="7" t="s">
        <v>792</v>
      </c>
      <c r="D622" s="8" t="s">
        <v>807</v>
      </c>
      <c r="E622" s="7" t="s">
        <v>601</v>
      </c>
      <c r="F622" s="7" t="s">
        <v>1196</v>
      </c>
      <c r="G622" s="9">
        <v>30365</v>
      </c>
      <c r="H622" s="9">
        <v>41195</v>
      </c>
      <c r="I622" s="9"/>
      <c r="J622" s="31">
        <v>31062</v>
      </c>
      <c r="K622" s="31">
        <f t="shared" si="21"/>
        <v>35721.299999999996</v>
      </c>
      <c r="L622" s="8">
        <v>3</v>
      </c>
      <c r="M622" s="28">
        <v>0.15</v>
      </c>
      <c r="N622" s="28" t="str">
        <f t="shared" si="20"/>
        <v>20000-40000$</v>
      </c>
      <c r="O622" s="28"/>
      <c r="P622" s="28"/>
      <c r="Q622" s="51"/>
      <c r="R622" s="28"/>
      <c r="S622" s="28"/>
      <c r="AU622" s="18"/>
    </row>
    <row r="623" spans="1:47" x14ac:dyDescent="0.25">
      <c r="A623" s="8">
        <v>622</v>
      </c>
      <c r="B623" s="7" t="s">
        <v>1917</v>
      </c>
      <c r="C623" s="7" t="s">
        <v>793</v>
      </c>
      <c r="D623" s="8" t="s">
        <v>807</v>
      </c>
      <c r="E623" s="7" t="s">
        <v>601</v>
      </c>
      <c r="F623" s="7" t="s">
        <v>1196</v>
      </c>
      <c r="G623" s="9">
        <v>25572</v>
      </c>
      <c r="H623" s="9">
        <v>40469</v>
      </c>
      <c r="I623" s="9"/>
      <c r="J623" s="31">
        <v>75636</v>
      </c>
      <c r="K623" s="31">
        <f t="shared" si="21"/>
        <v>75636</v>
      </c>
      <c r="L623" s="8">
        <v>1</v>
      </c>
      <c r="M623" s="28">
        <v>0</v>
      </c>
      <c r="N623" s="28" t="str">
        <f t="shared" si="20"/>
        <v>60000-80000$</v>
      </c>
      <c r="O623" s="28"/>
      <c r="P623" s="28"/>
      <c r="Q623" s="51"/>
      <c r="R623" s="28"/>
      <c r="S623" s="28"/>
      <c r="AU623" s="18"/>
    </row>
    <row r="624" spans="1:47" x14ac:dyDescent="0.25">
      <c r="A624" s="8">
        <v>623</v>
      </c>
      <c r="B624" s="7" t="s">
        <v>1918</v>
      </c>
      <c r="C624" s="7" t="s">
        <v>1230</v>
      </c>
      <c r="D624" s="8" t="s">
        <v>807</v>
      </c>
      <c r="E624" s="7" t="s">
        <v>601</v>
      </c>
      <c r="F624" s="7" t="s">
        <v>1196</v>
      </c>
      <c r="G624" s="9">
        <v>30978</v>
      </c>
      <c r="H624" s="9">
        <v>39002</v>
      </c>
      <c r="I624" s="9"/>
      <c r="J624" s="31">
        <v>38544</v>
      </c>
      <c r="K624" s="31">
        <f t="shared" si="21"/>
        <v>38544</v>
      </c>
      <c r="L624" s="8">
        <v>1</v>
      </c>
      <c r="M624" s="28">
        <v>0</v>
      </c>
      <c r="N624" s="28" t="str">
        <f t="shared" si="20"/>
        <v>20000-40000$</v>
      </c>
      <c r="O624" s="28"/>
      <c r="P624" s="28"/>
      <c r="Q624" s="51"/>
      <c r="R624" s="28"/>
      <c r="S624" s="28"/>
      <c r="AU624" s="18"/>
    </row>
    <row r="625" spans="1:47" x14ac:dyDescent="0.25">
      <c r="A625" s="8">
        <v>624</v>
      </c>
      <c r="B625" s="7" t="s">
        <v>1919</v>
      </c>
      <c r="C625" s="7" t="s">
        <v>1230</v>
      </c>
      <c r="D625" s="8" t="s">
        <v>807</v>
      </c>
      <c r="E625" s="7" t="s">
        <v>601</v>
      </c>
      <c r="F625" s="7" t="s">
        <v>1197</v>
      </c>
      <c r="G625" s="9">
        <v>28491</v>
      </c>
      <c r="H625" s="9">
        <v>36070</v>
      </c>
      <c r="I625" s="9"/>
      <c r="J625" s="31">
        <v>70860</v>
      </c>
      <c r="K625" s="31">
        <f t="shared" si="21"/>
        <v>79363.200000000012</v>
      </c>
      <c r="L625" s="8">
        <v>4</v>
      </c>
      <c r="M625" s="28">
        <v>0.12</v>
      </c>
      <c r="N625" s="28" t="str">
        <f t="shared" si="20"/>
        <v>60000-80000$</v>
      </c>
      <c r="O625" s="28"/>
      <c r="P625" s="28"/>
      <c r="Q625" s="51"/>
      <c r="R625" s="28"/>
      <c r="S625" s="28"/>
      <c r="AU625" s="18"/>
    </row>
    <row r="626" spans="1:47" x14ac:dyDescent="0.25">
      <c r="A626" s="8">
        <v>625</v>
      </c>
      <c r="B626" s="7" t="s">
        <v>1920</v>
      </c>
      <c r="C626" s="7" t="s">
        <v>1229</v>
      </c>
      <c r="D626" s="8" t="s">
        <v>807</v>
      </c>
      <c r="E626" s="7" t="s">
        <v>601</v>
      </c>
      <c r="F626" s="7" t="s">
        <v>1196</v>
      </c>
      <c r="G626" s="9">
        <v>29014</v>
      </c>
      <c r="H626" s="9">
        <v>36078</v>
      </c>
      <c r="I626" s="9"/>
      <c r="J626" s="31">
        <v>95532</v>
      </c>
      <c r="K626" s="31">
        <f t="shared" si="21"/>
        <v>99353.279999999999</v>
      </c>
      <c r="L626" s="8">
        <v>2</v>
      </c>
      <c r="M626" s="28">
        <v>0.04</v>
      </c>
      <c r="N626" s="28" t="str">
        <f t="shared" si="20"/>
        <v>80000-100000$</v>
      </c>
      <c r="O626" s="28"/>
      <c r="P626" s="28"/>
      <c r="Q626" s="51"/>
      <c r="R626" s="28"/>
      <c r="S626" s="28"/>
      <c r="AU626" s="18"/>
    </row>
    <row r="627" spans="1:47" x14ac:dyDescent="0.25">
      <c r="A627" s="8">
        <v>626</v>
      </c>
      <c r="B627" s="7" t="s">
        <v>1921</v>
      </c>
      <c r="C627" s="7" t="s">
        <v>795</v>
      </c>
      <c r="D627" s="8" t="s">
        <v>807</v>
      </c>
      <c r="E627" s="7" t="s">
        <v>601</v>
      </c>
      <c r="F627" s="7" t="s">
        <v>1196</v>
      </c>
      <c r="G627" s="9">
        <v>28199</v>
      </c>
      <c r="H627" s="9">
        <v>36081</v>
      </c>
      <c r="I627" s="9"/>
      <c r="J627" s="31">
        <v>80888.399999999994</v>
      </c>
      <c r="K627" s="31">
        <f t="shared" si="21"/>
        <v>93021.659999999989</v>
      </c>
      <c r="L627" s="8">
        <v>3</v>
      </c>
      <c r="M627" s="28">
        <v>0.15</v>
      </c>
      <c r="N627" s="28" t="str">
        <f t="shared" si="20"/>
        <v>80000-100000$</v>
      </c>
      <c r="O627" s="28"/>
      <c r="P627" s="28"/>
      <c r="Q627" s="51"/>
      <c r="R627" s="28"/>
      <c r="S627" s="28"/>
      <c r="AU627" s="18"/>
    </row>
    <row r="628" spans="1:47" x14ac:dyDescent="0.25">
      <c r="A628" s="8">
        <v>627</v>
      </c>
      <c r="B628" s="7" t="s">
        <v>1922</v>
      </c>
      <c r="C628" s="7" t="s">
        <v>791</v>
      </c>
      <c r="D628" s="8" t="s">
        <v>807</v>
      </c>
      <c r="E628" s="7" t="s">
        <v>601</v>
      </c>
      <c r="F628" s="7" t="s">
        <v>1197</v>
      </c>
      <c r="G628" s="9">
        <v>31341</v>
      </c>
      <c r="H628" s="9">
        <v>39745</v>
      </c>
      <c r="I628" s="9"/>
      <c r="J628" s="31">
        <v>35196</v>
      </c>
      <c r="K628" s="31">
        <f t="shared" si="21"/>
        <v>40475.399999999994</v>
      </c>
      <c r="L628" s="8">
        <v>3</v>
      </c>
      <c r="M628" s="28">
        <v>0.15</v>
      </c>
      <c r="N628" s="28" t="str">
        <f t="shared" si="20"/>
        <v>20000-40000$</v>
      </c>
      <c r="O628" s="28"/>
      <c r="P628" s="28"/>
      <c r="Q628" s="51"/>
      <c r="R628" s="28"/>
      <c r="S628" s="28"/>
      <c r="AU628" s="18"/>
    </row>
    <row r="629" spans="1:47" x14ac:dyDescent="0.25">
      <c r="A629" s="8">
        <v>628</v>
      </c>
      <c r="B629" s="7" t="s">
        <v>1923</v>
      </c>
      <c r="C629" s="7" t="s">
        <v>1229</v>
      </c>
      <c r="D629" s="8" t="s">
        <v>807</v>
      </c>
      <c r="E629" s="7" t="s">
        <v>601</v>
      </c>
      <c r="F629" s="7" t="s">
        <v>1196</v>
      </c>
      <c r="G629" s="9">
        <v>32700</v>
      </c>
      <c r="H629" s="9">
        <v>40853</v>
      </c>
      <c r="I629" s="9"/>
      <c r="J629" s="31">
        <v>75660</v>
      </c>
      <c r="K629" s="31">
        <f t="shared" si="21"/>
        <v>75660</v>
      </c>
      <c r="L629" s="8" t="s">
        <v>1233</v>
      </c>
      <c r="M629" s="28">
        <v>0</v>
      </c>
      <c r="N629" s="28" t="str">
        <f t="shared" si="20"/>
        <v>60000-80000$</v>
      </c>
      <c r="O629" s="28"/>
      <c r="P629" s="28"/>
      <c r="Q629" s="51"/>
      <c r="R629" s="28"/>
      <c r="S629" s="28"/>
      <c r="AU629" s="18"/>
    </row>
    <row r="630" spans="1:47" x14ac:dyDescent="0.25">
      <c r="A630" s="8">
        <v>629</v>
      </c>
      <c r="B630" s="7" t="s">
        <v>1924</v>
      </c>
      <c r="C630" s="7" t="s">
        <v>793</v>
      </c>
      <c r="D630" s="8" t="s">
        <v>807</v>
      </c>
      <c r="E630" s="7" t="s">
        <v>601</v>
      </c>
      <c r="F630" s="7" t="s">
        <v>1197</v>
      </c>
      <c r="G630" s="9">
        <v>27889</v>
      </c>
      <c r="H630" s="9">
        <v>41219</v>
      </c>
      <c r="I630" s="9"/>
      <c r="J630" s="31">
        <v>66828</v>
      </c>
      <c r="K630" s="31">
        <f t="shared" si="21"/>
        <v>69501.119999999995</v>
      </c>
      <c r="L630" s="8">
        <v>2</v>
      </c>
      <c r="M630" s="28">
        <v>0.04</v>
      </c>
      <c r="N630" s="28" t="str">
        <f t="shared" si="20"/>
        <v>60000-80000$</v>
      </c>
      <c r="O630" s="28"/>
      <c r="P630" s="28"/>
      <c r="Q630" s="51"/>
      <c r="R630" s="28"/>
      <c r="S630" s="28"/>
      <c r="AU630" s="18"/>
    </row>
    <row r="631" spans="1:47" x14ac:dyDescent="0.25">
      <c r="A631" s="8">
        <v>630</v>
      </c>
      <c r="B631" s="7" t="s">
        <v>1925</v>
      </c>
      <c r="C631" s="7" t="s">
        <v>795</v>
      </c>
      <c r="D631" s="8" t="s">
        <v>807</v>
      </c>
      <c r="E631" s="7" t="s">
        <v>601</v>
      </c>
      <c r="F631" s="7" t="s">
        <v>1196</v>
      </c>
      <c r="G631" s="9">
        <v>27431</v>
      </c>
      <c r="H631" s="9">
        <v>39398</v>
      </c>
      <c r="I631" s="9"/>
      <c r="J631" s="31">
        <v>58188</v>
      </c>
      <c r="K631" s="31">
        <f t="shared" si="21"/>
        <v>60515.520000000004</v>
      </c>
      <c r="L631" s="8">
        <v>2</v>
      </c>
      <c r="M631" s="28">
        <v>0.04</v>
      </c>
      <c r="N631" s="28" t="str">
        <f t="shared" si="20"/>
        <v>40000-60000$</v>
      </c>
      <c r="O631" s="28"/>
      <c r="P631" s="28"/>
      <c r="Q631" s="51"/>
      <c r="R631" s="28"/>
      <c r="S631" s="28"/>
      <c r="AU631" s="18"/>
    </row>
    <row r="632" spans="1:47" x14ac:dyDescent="0.25">
      <c r="A632" s="8">
        <v>631</v>
      </c>
      <c r="B632" s="7" t="s">
        <v>1926</v>
      </c>
      <c r="C632" s="7" t="s">
        <v>793</v>
      </c>
      <c r="D632" s="8" t="s">
        <v>807</v>
      </c>
      <c r="E632" s="7" t="s">
        <v>601</v>
      </c>
      <c r="F632" s="7" t="s">
        <v>1197</v>
      </c>
      <c r="G632" s="9">
        <v>29049</v>
      </c>
      <c r="H632" s="9">
        <v>40486</v>
      </c>
      <c r="I632" s="9">
        <v>40917</v>
      </c>
      <c r="J632" s="31">
        <v>79728</v>
      </c>
      <c r="K632" s="31">
        <f t="shared" si="21"/>
        <v>79728</v>
      </c>
      <c r="L632" s="8" t="s">
        <v>1233</v>
      </c>
      <c r="M632" s="28">
        <v>0</v>
      </c>
      <c r="N632" s="28" t="str">
        <f t="shared" si="20"/>
        <v>60000-80000$</v>
      </c>
      <c r="O632" s="28"/>
      <c r="P632" s="28"/>
      <c r="Q632" s="51"/>
      <c r="R632" s="28"/>
      <c r="S632" s="28"/>
      <c r="AU632" s="18"/>
    </row>
    <row r="633" spans="1:47" x14ac:dyDescent="0.25">
      <c r="A633" s="8">
        <v>632</v>
      </c>
      <c r="B633" s="7" t="s">
        <v>1927</v>
      </c>
      <c r="C633" s="7" t="s">
        <v>1230</v>
      </c>
      <c r="D633" s="8" t="s">
        <v>807</v>
      </c>
      <c r="E633" s="7" t="s">
        <v>601</v>
      </c>
      <c r="F633" s="7" t="s">
        <v>1196</v>
      </c>
      <c r="G633" s="9">
        <v>25649</v>
      </c>
      <c r="H633" s="9">
        <v>36479</v>
      </c>
      <c r="I633" s="9"/>
      <c r="J633" s="31">
        <v>65808</v>
      </c>
      <c r="K633" s="31">
        <f t="shared" si="21"/>
        <v>73704.960000000006</v>
      </c>
      <c r="L633" s="8">
        <v>4</v>
      </c>
      <c r="M633" s="28">
        <v>0.12</v>
      </c>
      <c r="N633" s="28" t="str">
        <f t="shared" si="20"/>
        <v>60000-80000$</v>
      </c>
      <c r="O633" s="28"/>
      <c r="P633" s="28"/>
      <c r="Q633" s="51"/>
      <c r="R633" s="28"/>
      <c r="S633" s="28"/>
      <c r="AU633" s="18"/>
    </row>
    <row r="634" spans="1:47" x14ac:dyDescent="0.25">
      <c r="A634" s="8">
        <v>633</v>
      </c>
      <c r="B634" s="7" t="s">
        <v>1928</v>
      </c>
      <c r="C634" s="7" t="s">
        <v>1228</v>
      </c>
      <c r="D634" s="8" t="s">
        <v>807</v>
      </c>
      <c r="E634" s="7" t="s">
        <v>601</v>
      </c>
      <c r="F634" s="7" t="s">
        <v>1196</v>
      </c>
      <c r="G634" s="9">
        <v>29645</v>
      </c>
      <c r="H634" s="9">
        <v>39797</v>
      </c>
      <c r="I634" s="9"/>
      <c r="J634" s="31">
        <v>64680</v>
      </c>
      <c r="K634" s="31">
        <f t="shared" si="21"/>
        <v>74382</v>
      </c>
      <c r="L634" s="8">
        <v>3</v>
      </c>
      <c r="M634" s="28">
        <v>0.15</v>
      </c>
      <c r="N634" s="28" t="str">
        <f t="shared" si="20"/>
        <v>60000-80000$</v>
      </c>
      <c r="O634" s="28"/>
      <c r="P634" s="28"/>
      <c r="Q634" s="51"/>
      <c r="R634" s="28"/>
      <c r="S634" s="28"/>
      <c r="AU634" s="18"/>
    </row>
    <row r="635" spans="1:47" x14ac:dyDescent="0.25">
      <c r="A635" s="8">
        <v>634</v>
      </c>
      <c r="B635" s="7" t="s">
        <v>1929</v>
      </c>
      <c r="C635" s="7" t="s">
        <v>794</v>
      </c>
      <c r="D635" s="8" t="s">
        <v>807</v>
      </c>
      <c r="E635" s="7" t="s">
        <v>601</v>
      </c>
      <c r="F635" s="7" t="s">
        <v>1196</v>
      </c>
      <c r="G635" s="9">
        <v>30244</v>
      </c>
      <c r="H635" s="9">
        <v>39417</v>
      </c>
      <c r="I635" s="9"/>
      <c r="J635" s="31">
        <v>28430.400000000001</v>
      </c>
      <c r="K635" s="31">
        <f t="shared" si="21"/>
        <v>31842.048000000006</v>
      </c>
      <c r="L635" s="8">
        <v>4</v>
      </c>
      <c r="M635" s="28">
        <v>0.12</v>
      </c>
      <c r="N635" s="28" t="str">
        <f t="shared" si="20"/>
        <v>20000-40000$</v>
      </c>
      <c r="O635" s="28"/>
      <c r="P635" s="28"/>
      <c r="Q635" s="51"/>
      <c r="R635" s="28"/>
      <c r="S635" s="28"/>
      <c r="AU635" s="18"/>
    </row>
    <row r="636" spans="1:47" x14ac:dyDescent="0.25">
      <c r="A636" s="8">
        <v>635</v>
      </c>
      <c r="B636" s="7" t="s">
        <v>1930</v>
      </c>
      <c r="C636" s="7" t="s">
        <v>1228</v>
      </c>
      <c r="D636" s="8" t="s">
        <v>807</v>
      </c>
      <c r="E636" s="7" t="s">
        <v>601</v>
      </c>
      <c r="F636" s="7" t="s">
        <v>1196</v>
      </c>
      <c r="G636" s="9">
        <v>29540</v>
      </c>
      <c r="H636" s="9">
        <v>40515</v>
      </c>
      <c r="I636" s="9"/>
      <c r="J636" s="31">
        <v>40209.599999999999</v>
      </c>
      <c r="K636" s="31">
        <f t="shared" si="21"/>
        <v>45034.752</v>
      </c>
      <c r="L636" s="8">
        <v>4</v>
      </c>
      <c r="M636" s="28">
        <v>0.12</v>
      </c>
      <c r="N636" s="28" t="str">
        <f t="shared" si="20"/>
        <v>40000-60000$</v>
      </c>
      <c r="O636" s="28"/>
      <c r="P636" s="28"/>
      <c r="Q636" s="51"/>
      <c r="R636" s="28"/>
      <c r="S636" s="28"/>
      <c r="AU636" s="18"/>
    </row>
    <row r="637" spans="1:47" x14ac:dyDescent="0.25">
      <c r="A637" s="8">
        <v>636</v>
      </c>
      <c r="B637" s="7" t="s">
        <v>1931</v>
      </c>
      <c r="C637" s="7" t="s">
        <v>1231</v>
      </c>
      <c r="D637" s="8" t="s">
        <v>807</v>
      </c>
      <c r="E637" s="7" t="s">
        <v>601</v>
      </c>
      <c r="F637" s="7" t="s">
        <v>1197</v>
      </c>
      <c r="G637" s="9">
        <v>26856</v>
      </c>
      <c r="H637" s="9">
        <v>40521</v>
      </c>
      <c r="I637" s="9"/>
      <c r="J637" s="31">
        <v>41196</v>
      </c>
      <c r="K637" s="31">
        <f t="shared" si="21"/>
        <v>41196</v>
      </c>
      <c r="L637" s="8" t="s">
        <v>1233</v>
      </c>
      <c r="M637" s="28">
        <v>0</v>
      </c>
      <c r="N637" s="28" t="str">
        <f t="shared" si="20"/>
        <v>40000-60000$</v>
      </c>
      <c r="O637" s="28"/>
      <c r="P637" s="28"/>
      <c r="Q637" s="51"/>
      <c r="R637" s="28"/>
      <c r="S637" s="28"/>
      <c r="AU637" s="18"/>
    </row>
    <row r="638" spans="1:47" x14ac:dyDescent="0.25">
      <c r="A638" s="8">
        <v>637</v>
      </c>
      <c r="B638" s="7" t="s">
        <v>1932</v>
      </c>
      <c r="C638" s="7" t="s">
        <v>1230</v>
      </c>
      <c r="D638" s="8" t="s">
        <v>807</v>
      </c>
      <c r="E638" s="7" t="s">
        <v>601</v>
      </c>
      <c r="F638" s="7" t="s">
        <v>1196</v>
      </c>
      <c r="G638" s="9">
        <v>29693</v>
      </c>
      <c r="H638" s="9">
        <v>36514</v>
      </c>
      <c r="I638" s="9"/>
      <c r="J638" s="31">
        <v>57900</v>
      </c>
      <c r="K638" s="31">
        <f t="shared" si="21"/>
        <v>57900</v>
      </c>
      <c r="L638" s="8" t="s">
        <v>1233</v>
      </c>
      <c r="M638" s="28">
        <v>0</v>
      </c>
      <c r="N638" s="28" t="str">
        <f t="shared" si="20"/>
        <v>40000-60000$</v>
      </c>
      <c r="O638" s="28"/>
      <c r="P638" s="28"/>
      <c r="Q638" s="51"/>
      <c r="R638" s="28"/>
      <c r="S638" s="28"/>
      <c r="AU638" s="18"/>
    </row>
    <row r="639" spans="1:47" x14ac:dyDescent="0.25">
      <c r="A639" s="8">
        <v>638</v>
      </c>
      <c r="B639" s="7" t="s">
        <v>1933</v>
      </c>
      <c r="C639" s="7" t="s">
        <v>792</v>
      </c>
      <c r="D639" s="8" t="s">
        <v>807</v>
      </c>
      <c r="E639" s="7" t="s">
        <v>675</v>
      </c>
      <c r="F639" s="7" t="s">
        <v>1197</v>
      </c>
      <c r="G639" s="9">
        <v>27298</v>
      </c>
      <c r="H639" s="9">
        <v>39087</v>
      </c>
      <c r="I639" s="9"/>
      <c r="J639" s="31">
        <v>84180</v>
      </c>
      <c r="K639" s="31">
        <f t="shared" si="21"/>
        <v>87547.199999999997</v>
      </c>
      <c r="L639" s="8">
        <v>2</v>
      </c>
      <c r="M639" s="28">
        <v>0.04</v>
      </c>
      <c r="N639" s="28" t="str">
        <f t="shared" si="20"/>
        <v>80000-100000$</v>
      </c>
      <c r="O639" s="28"/>
      <c r="P639" s="28"/>
      <c r="Q639" s="51"/>
      <c r="R639" s="28"/>
      <c r="S639" s="28"/>
      <c r="AU639" s="18"/>
    </row>
    <row r="640" spans="1:47" x14ac:dyDescent="0.25">
      <c r="A640" s="8">
        <v>639</v>
      </c>
      <c r="B640" s="7" t="s">
        <v>1934</v>
      </c>
      <c r="C640" s="7" t="s">
        <v>795</v>
      </c>
      <c r="D640" s="8" t="s">
        <v>807</v>
      </c>
      <c r="E640" s="7" t="s">
        <v>675</v>
      </c>
      <c r="F640" s="7" t="s">
        <v>1196</v>
      </c>
      <c r="G640" s="9">
        <v>28427</v>
      </c>
      <c r="H640" s="9">
        <v>39090</v>
      </c>
      <c r="I640" s="9"/>
      <c r="J640" s="31">
        <v>75948</v>
      </c>
      <c r="K640" s="31">
        <f t="shared" si="21"/>
        <v>87340.2</v>
      </c>
      <c r="L640" s="8">
        <v>3</v>
      </c>
      <c r="M640" s="28">
        <v>0.15</v>
      </c>
      <c r="N640" s="28" t="str">
        <f t="shared" si="20"/>
        <v>60000-80000$</v>
      </c>
      <c r="O640" s="28"/>
      <c r="P640" s="28"/>
      <c r="Q640" s="51"/>
      <c r="R640" s="28"/>
      <c r="S640" s="28"/>
      <c r="AU640" s="18"/>
    </row>
    <row r="641" spans="1:47" x14ac:dyDescent="0.25">
      <c r="A641" s="8">
        <v>640</v>
      </c>
      <c r="B641" s="7" t="s">
        <v>1935</v>
      </c>
      <c r="C641" s="7" t="s">
        <v>795</v>
      </c>
      <c r="D641" s="8" t="s">
        <v>807</v>
      </c>
      <c r="E641" s="7" t="s">
        <v>675</v>
      </c>
      <c r="F641" s="7" t="s">
        <v>1197</v>
      </c>
      <c r="G641" s="9">
        <v>27912</v>
      </c>
      <c r="H641" s="9">
        <v>39091</v>
      </c>
      <c r="I641" s="9"/>
      <c r="J641" s="31">
        <v>55692</v>
      </c>
      <c r="K641" s="31">
        <f t="shared" si="21"/>
        <v>57919.68</v>
      </c>
      <c r="L641" s="8">
        <v>2</v>
      </c>
      <c r="M641" s="28">
        <v>0.04</v>
      </c>
      <c r="N641" s="28" t="str">
        <f t="shared" si="20"/>
        <v>40000-60000$</v>
      </c>
      <c r="O641" s="28"/>
      <c r="P641" s="28"/>
      <c r="Q641" s="51"/>
      <c r="R641" s="28"/>
      <c r="S641" s="28"/>
      <c r="AU641" s="18"/>
    </row>
    <row r="642" spans="1:47" x14ac:dyDescent="0.25">
      <c r="A642" s="8">
        <v>641</v>
      </c>
      <c r="B642" s="7" t="s">
        <v>1936</v>
      </c>
      <c r="C642" s="7" t="s">
        <v>795</v>
      </c>
      <c r="D642" s="8" t="s">
        <v>807</v>
      </c>
      <c r="E642" s="7" t="s">
        <v>675</v>
      </c>
      <c r="F642" s="7" t="s">
        <v>1197</v>
      </c>
      <c r="G642" s="9">
        <v>30517</v>
      </c>
      <c r="H642" s="9">
        <v>39106</v>
      </c>
      <c r="I642" s="9"/>
      <c r="J642" s="31">
        <v>77115.600000000006</v>
      </c>
      <c r="K642" s="31">
        <f t="shared" si="21"/>
        <v>77115.600000000006</v>
      </c>
      <c r="L642" s="8" t="s">
        <v>1233</v>
      </c>
      <c r="M642" s="28">
        <v>0</v>
      </c>
      <c r="N642" s="28" t="str">
        <f t="shared" ref="N642:N705" si="22">VLOOKUP($J642,$R$2:$S$7,2,1)</f>
        <v>60000-80000$</v>
      </c>
      <c r="O642" s="28"/>
      <c r="P642" s="28"/>
      <c r="Q642" s="51"/>
      <c r="R642" s="28"/>
      <c r="S642" s="28"/>
      <c r="AU642" s="18"/>
    </row>
    <row r="643" spans="1:47" x14ac:dyDescent="0.25">
      <c r="A643" s="8">
        <v>642</v>
      </c>
      <c r="B643" s="7" t="s">
        <v>1937</v>
      </c>
      <c r="C643" s="7" t="s">
        <v>1231</v>
      </c>
      <c r="D643" s="8" t="s">
        <v>807</v>
      </c>
      <c r="E643" s="7" t="s">
        <v>675</v>
      </c>
      <c r="F643" s="7" t="s">
        <v>1196</v>
      </c>
      <c r="G643" s="9">
        <v>25221</v>
      </c>
      <c r="H643" s="9">
        <v>35826</v>
      </c>
      <c r="I643" s="9">
        <v>40877</v>
      </c>
      <c r="J643" s="31">
        <v>54036</v>
      </c>
      <c r="K643" s="31">
        <f t="shared" ref="K643:K706" si="23">J643*(1+M643)</f>
        <v>54036</v>
      </c>
      <c r="L643" s="8" t="s">
        <v>1233</v>
      </c>
      <c r="M643" s="28">
        <v>0</v>
      </c>
      <c r="N643" s="28" t="str">
        <f t="shared" si="22"/>
        <v>40000-60000$</v>
      </c>
      <c r="O643" s="28"/>
      <c r="P643" s="28"/>
      <c r="Q643" s="51"/>
      <c r="R643" s="28"/>
      <c r="S643" s="28"/>
      <c r="AU643" s="18"/>
    </row>
    <row r="644" spans="1:47" x14ac:dyDescent="0.25">
      <c r="A644" s="8">
        <v>643</v>
      </c>
      <c r="B644" s="7" t="s">
        <v>1938</v>
      </c>
      <c r="C644" s="7" t="s">
        <v>1229</v>
      </c>
      <c r="D644" s="8" t="s">
        <v>807</v>
      </c>
      <c r="E644" s="7" t="s">
        <v>675</v>
      </c>
      <c r="F644" s="7" t="s">
        <v>1196</v>
      </c>
      <c r="G644" s="9">
        <v>28679</v>
      </c>
      <c r="H644" s="9">
        <v>36549</v>
      </c>
      <c r="I644" s="9">
        <v>40298</v>
      </c>
      <c r="J644" s="31">
        <v>42552</v>
      </c>
      <c r="K644" s="31">
        <f t="shared" si="23"/>
        <v>42552</v>
      </c>
      <c r="L644" s="8">
        <v>1</v>
      </c>
      <c r="M644" s="28">
        <v>0</v>
      </c>
      <c r="N644" s="28" t="str">
        <f t="shared" si="22"/>
        <v>40000-60000$</v>
      </c>
      <c r="O644" s="28"/>
      <c r="P644" s="28"/>
      <c r="Q644" s="51"/>
      <c r="R644" s="28"/>
      <c r="S644" s="28"/>
      <c r="AU644" s="18"/>
    </row>
    <row r="645" spans="1:47" x14ac:dyDescent="0.25">
      <c r="A645" s="8">
        <v>644</v>
      </c>
      <c r="B645" s="7" t="s">
        <v>1939</v>
      </c>
      <c r="C645" s="7" t="s">
        <v>1229</v>
      </c>
      <c r="D645" s="8" t="s">
        <v>807</v>
      </c>
      <c r="E645" s="7" t="s">
        <v>675</v>
      </c>
      <c r="F645" s="7" t="s">
        <v>1197</v>
      </c>
      <c r="G645" s="9">
        <v>30128</v>
      </c>
      <c r="H645" s="9">
        <v>36918</v>
      </c>
      <c r="I645" s="9"/>
      <c r="J645" s="31">
        <v>20646</v>
      </c>
      <c r="K645" s="31">
        <f t="shared" si="23"/>
        <v>23742.899999999998</v>
      </c>
      <c r="L645" s="8">
        <v>3</v>
      </c>
      <c r="M645" s="28">
        <v>0.15</v>
      </c>
      <c r="N645" s="28" t="str">
        <f t="shared" si="22"/>
        <v>20000-40000$</v>
      </c>
      <c r="O645" s="28"/>
      <c r="P645" s="28"/>
      <c r="Q645" s="51"/>
      <c r="R645" s="28"/>
      <c r="S645" s="28"/>
      <c r="AU645" s="18"/>
    </row>
    <row r="646" spans="1:47" x14ac:dyDescent="0.25">
      <c r="A646" s="8">
        <v>645</v>
      </c>
      <c r="B646" s="7" t="s">
        <v>1940</v>
      </c>
      <c r="C646" s="7" t="s">
        <v>796</v>
      </c>
      <c r="D646" s="8" t="s">
        <v>807</v>
      </c>
      <c r="E646" s="7" t="s">
        <v>675</v>
      </c>
      <c r="F646" s="7" t="s">
        <v>1196</v>
      </c>
      <c r="G646" s="13">
        <v>26770</v>
      </c>
      <c r="H646" s="13">
        <v>40563</v>
      </c>
      <c r="I646" s="9"/>
      <c r="J646" s="31">
        <v>66612</v>
      </c>
      <c r="K646" s="31">
        <f t="shared" si="23"/>
        <v>66612</v>
      </c>
      <c r="L646" s="8" t="s">
        <v>1233</v>
      </c>
      <c r="M646" s="28">
        <v>0</v>
      </c>
      <c r="N646" s="28" t="str">
        <f t="shared" si="22"/>
        <v>60000-80000$</v>
      </c>
      <c r="O646" s="28"/>
      <c r="P646" s="28"/>
      <c r="Q646" s="51"/>
      <c r="R646" s="28"/>
      <c r="S646" s="28"/>
      <c r="AU646" s="18"/>
    </row>
    <row r="647" spans="1:47" x14ac:dyDescent="0.25">
      <c r="A647" s="8">
        <v>646</v>
      </c>
      <c r="B647" s="7" t="s">
        <v>1941</v>
      </c>
      <c r="C647" s="7" t="s">
        <v>1231</v>
      </c>
      <c r="D647" s="8" t="s">
        <v>807</v>
      </c>
      <c r="E647" s="7" t="s">
        <v>675</v>
      </c>
      <c r="F647" s="7" t="s">
        <v>1196</v>
      </c>
      <c r="G647" s="9">
        <v>28398</v>
      </c>
      <c r="H647" s="9">
        <v>40568</v>
      </c>
      <c r="I647" s="9"/>
      <c r="J647" s="31">
        <v>55668</v>
      </c>
      <c r="K647" s="31">
        <f t="shared" si="23"/>
        <v>64018.2</v>
      </c>
      <c r="L647" s="8">
        <v>3</v>
      </c>
      <c r="M647" s="28">
        <v>0.15</v>
      </c>
      <c r="N647" s="28" t="str">
        <f t="shared" si="22"/>
        <v>40000-60000$</v>
      </c>
      <c r="O647" s="28"/>
      <c r="P647" s="28"/>
      <c r="Q647" s="51"/>
      <c r="R647" s="28"/>
      <c r="S647" s="28"/>
      <c r="AU647" s="18"/>
    </row>
    <row r="648" spans="1:47" x14ac:dyDescent="0.25">
      <c r="A648" s="8">
        <v>647</v>
      </c>
      <c r="B648" s="7" t="s">
        <v>1942</v>
      </c>
      <c r="C648" s="7" t="s">
        <v>792</v>
      </c>
      <c r="D648" s="8" t="s">
        <v>807</v>
      </c>
      <c r="E648" s="7" t="s">
        <v>675</v>
      </c>
      <c r="F648" s="7" t="s">
        <v>1197</v>
      </c>
      <c r="G648" s="9">
        <v>28642</v>
      </c>
      <c r="H648" s="9">
        <v>40584</v>
      </c>
      <c r="I648" s="9"/>
      <c r="J648" s="31">
        <v>29040</v>
      </c>
      <c r="K648" s="31">
        <f t="shared" si="23"/>
        <v>33396</v>
      </c>
      <c r="L648" s="8">
        <v>3</v>
      </c>
      <c r="M648" s="28">
        <v>0.15</v>
      </c>
      <c r="N648" s="28" t="str">
        <f t="shared" si="22"/>
        <v>20000-40000$</v>
      </c>
      <c r="O648" s="28"/>
      <c r="P648" s="28"/>
      <c r="Q648" s="51"/>
      <c r="R648" s="28"/>
      <c r="S648" s="28"/>
      <c r="AU648" s="18"/>
    </row>
    <row r="649" spans="1:47" x14ac:dyDescent="0.25">
      <c r="A649" s="8">
        <v>648</v>
      </c>
      <c r="B649" s="7" t="s">
        <v>1943</v>
      </c>
      <c r="C649" s="7" t="s">
        <v>792</v>
      </c>
      <c r="D649" s="8" t="s">
        <v>807</v>
      </c>
      <c r="E649" s="7" t="s">
        <v>675</v>
      </c>
      <c r="F649" s="7" t="s">
        <v>1196</v>
      </c>
      <c r="G649" s="9">
        <v>30022</v>
      </c>
      <c r="H649" s="9">
        <v>39118</v>
      </c>
      <c r="I649" s="9"/>
      <c r="J649" s="31">
        <v>24090</v>
      </c>
      <c r="K649" s="31">
        <f t="shared" si="23"/>
        <v>24090</v>
      </c>
      <c r="L649" s="8">
        <v>1</v>
      </c>
      <c r="M649" s="28">
        <v>0</v>
      </c>
      <c r="N649" s="28" t="str">
        <f t="shared" si="22"/>
        <v>20000-40000$</v>
      </c>
      <c r="O649" s="28"/>
      <c r="P649" s="28"/>
      <c r="Q649" s="51"/>
      <c r="R649" s="28"/>
      <c r="S649" s="28"/>
      <c r="AU649" s="18"/>
    </row>
    <row r="650" spans="1:47" x14ac:dyDescent="0.25">
      <c r="A650" s="8">
        <v>649</v>
      </c>
      <c r="B650" s="7" t="s">
        <v>1944</v>
      </c>
      <c r="C650" s="7" t="s">
        <v>791</v>
      </c>
      <c r="D650" s="8" t="s">
        <v>807</v>
      </c>
      <c r="E650" s="7" t="s">
        <v>675</v>
      </c>
      <c r="F650" s="7" t="s">
        <v>1196</v>
      </c>
      <c r="G650" s="9">
        <v>30693</v>
      </c>
      <c r="H650" s="9">
        <v>38753</v>
      </c>
      <c r="I650" s="9"/>
      <c r="J650" s="31">
        <v>45192</v>
      </c>
      <c r="K650" s="31">
        <f t="shared" si="23"/>
        <v>50615.040000000008</v>
      </c>
      <c r="L650" s="8">
        <v>4</v>
      </c>
      <c r="M650" s="28">
        <v>0.12</v>
      </c>
      <c r="N650" s="28" t="str">
        <f t="shared" si="22"/>
        <v>40000-60000$</v>
      </c>
      <c r="O650" s="28"/>
      <c r="P650" s="28"/>
      <c r="Q650" s="51"/>
      <c r="R650" s="28"/>
      <c r="S650" s="28"/>
      <c r="AU650" s="18"/>
    </row>
    <row r="651" spans="1:47" x14ac:dyDescent="0.25">
      <c r="A651" s="8">
        <v>650</v>
      </c>
      <c r="B651" s="7" t="s">
        <v>1945</v>
      </c>
      <c r="C651" s="7" t="s">
        <v>796</v>
      </c>
      <c r="D651" s="8" t="s">
        <v>807</v>
      </c>
      <c r="E651" s="7" t="s">
        <v>675</v>
      </c>
      <c r="F651" s="7" t="s">
        <v>1196</v>
      </c>
      <c r="G651" s="9">
        <v>25950</v>
      </c>
      <c r="H651" s="9">
        <v>36193</v>
      </c>
      <c r="I651" s="9"/>
      <c r="J651" s="31">
        <v>69900</v>
      </c>
      <c r="K651" s="31">
        <f t="shared" si="23"/>
        <v>72696</v>
      </c>
      <c r="L651" s="8">
        <v>2</v>
      </c>
      <c r="M651" s="28">
        <v>0.04</v>
      </c>
      <c r="N651" s="28" t="str">
        <f t="shared" si="22"/>
        <v>60000-80000$</v>
      </c>
      <c r="O651" s="28"/>
      <c r="P651" s="28"/>
      <c r="Q651" s="51"/>
      <c r="R651" s="28"/>
      <c r="S651" s="28"/>
      <c r="AU651" s="18"/>
    </row>
    <row r="652" spans="1:47" x14ac:dyDescent="0.25">
      <c r="A652" s="8">
        <v>651</v>
      </c>
      <c r="B652" s="7" t="s">
        <v>1946</v>
      </c>
      <c r="C652" s="7" t="s">
        <v>791</v>
      </c>
      <c r="D652" s="8" t="s">
        <v>807</v>
      </c>
      <c r="E652" s="7" t="s">
        <v>675</v>
      </c>
      <c r="F652" s="7" t="s">
        <v>1196</v>
      </c>
      <c r="G652" s="9">
        <v>28426</v>
      </c>
      <c r="H652" s="9">
        <v>40235</v>
      </c>
      <c r="I652" s="9"/>
      <c r="J652" s="31">
        <v>96874.8</v>
      </c>
      <c r="K652" s="31">
        <f t="shared" si="23"/>
        <v>96874.8</v>
      </c>
      <c r="L652" s="8" t="s">
        <v>1233</v>
      </c>
      <c r="M652" s="28">
        <v>0</v>
      </c>
      <c r="N652" s="28" t="str">
        <f t="shared" si="22"/>
        <v>80000-100000$</v>
      </c>
      <c r="O652" s="28"/>
      <c r="P652" s="28"/>
      <c r="Q652" s="51"/>
      <c r="R652" s="28"/>
      <c r="S652" s="28"/>
      <c r="AU652" s="18"/>
    </row>
    <row r="653" spans="1:47" x14ac:dyDescent="0.25">
      <c r="A653" s="8">
        <v>652</v>
      </c>
      <c r="B653" s="7" t="s">
        <v>1947</v>
      </c>
      <c r="C653" s="7" t="s">
        <v>1228</v>
      </c>
      <c r="D653" s="8" t="s">
        <v>807</v>
      </c>
      <c r="E653" s="7" t="s">
        <v>675</v>
      </c>
      <c r="F653" s="7" t="s">
        <v>1196</v>
      </c>
      <c r="G653" s="9">
        <v>28261</v>
      </c>
      <c r="H653" s="9">
        <v>40986</v>
      </c>
      <c r="I653" s="9"/>
      <c r="J653" s="31">
        <v>55860</v>
      </c>
      <c r="K653" s="31">
        <f t="shared" si="23"/>
        <v>62563.200000000004</v>
      </c>
      <c r="L653" s="8">
        <v>4</v>
      </c>
      <c r="M653" s="28">
        <v>0.12</v>
      </c>
      <c r="N653" s="28" t="str">
        <f t="shared" si="22"/>
        <v>40000-60000$</v>
      </c>
      <c r="O653" s="28"/>
      <c r="P653" s="28"/>
      <c r="Q653" s="51"/>
      <c r="R653" s="28"/>
      <c r="S653" s="28"/>
      <c r="AU653" s="18"/>
    </row>
    <row r="654" spans="1:47" x14ac:dyDescent="0.25">
      <c r="A654" s="8">
        <v>653</v>
      </c>
      <c r="B654" s="7" t="s">
        <v>1948</v>
      </c>
      <c r="C654" s="7" t="s">
        <v>1228</v>
      </c>
      <c r="D654" s="8" t="s">
        <v>807</v>
      </c>
      <c r="E654" s="7" t="s">
        <v>675</v>
      </c>
      <c r="F654" s="7" t="s">
        <v>1196</v>
      </c>
      <c r="G654" s="9">
        <v>25900</v>
      </c>
      <c r="H654" s="9">
        <v>39155</v>
      </c>
      <c r="I654" s="9"/>
      <c r="J654" s="31">
        <v>33252</v>
      </c>
      <c r="K654" s="31">
        <f t="shared" si="23"/>
        <v>33252</v>
      </c>
      <c r="L654" s="8" t="s">
        <v>1233</v>
      </c>
      <c r="M654" s="28">
        <v>0</v>
      </c>
      <c r="N654" s="28" t="str">
        <f t="shared" si="22"/>
        <v>20000-40000$</v>
      </c>
      <c r="O654" s="28"/>
      <c r="P654" s="28"/>
      <c r="Q654" s="51"/>
      <c r="R654" s="28"/>
      <c r="S654" s="28"/>
      <c r="AU654" s="18"/>
    </row>
    <row r="655" spans="1:47" x14ac:dyDescent="0.25">
      <c r="A655" s="8">
        <v>654</v>
      </c>
      <c r="B655" s="7" t="s">
        <v>1949</v>
      </c>
      <c r="C655" s="7" t="s">
        <v>1231</v>
      </c>
      <c r="D655" s="8" t="s">
        <v>807</v>
      </c>
      <c r="E655" s="7" t="s">
        <v>675</v>
      </c>
      <c r="F655" s="7" t="s">
        <v>1196</v>
      </c>
      <c r="G655" s="9">
        <v>26431</v>
      </c>
      <c r="H655" s="9">
        <v>40250</v>
      </c>
      <c r="I655" s="9"/>
      <c r="J655" s="31">
        <v>40308</v>
      </c>
      <c r="K655" s="31">
        <f t="shared" si="23"/>
        <v>46354.2</v>
      </c>
      <c r="L655" s="8">
        <v>3</v>
      </c>
      <c r="M655" s="28">
        <v>0.15</v>
      </c>
      <c r="N655" s="28" t="str">
        <f t="shared" si="22"/>
        <v>40000-60000$</v>
      </c>
      <c r="O655" s="28"/>
      <c r="P655" s="28"/>
      <c r="Q655" s="51"/>
      <c r="R655" s="28"/>
      <c r="S655" s="28"/>
      <c r="AU655" s="18"/>
    </row>
    <row r="656" spans="1:47" x14ac:dyDescent="0.25">
      <c r="A656" s="8">
        <v>655</v>
      </c>
      <c r="B656" s="7" t="s">
        <v>1950</v>
      </c>
      <c r="C656" s="7" t="s">
        <v>1231</v>
      </c>
      <c r="D656" s="8" t="s">
        <v>807</v>
      </c>
      <c r="E656" s="7" t="s">
        <v>675</v>
      </c>
      <c r="F656" s="7" t="s">
        <v>1196</v>
      </c>
      <c r="G656" s="9">
        <v>31044</v>
      </c>
      <c r="H656" s="9">
        <v>38805</v>
      </c>
      <c r="I656" s="9"/>
      <c r="J656" s="31">
        <v>16428</v>
      </c>
      <c r="K656" s="31">
        <f t="shared" si="23"/>
        <v>18892.199999999997</v>
      </c>
      <c r="L656" s="8">
        <v>3</v>
      </c>
      <c r="M656" s="28">
        <v>0.15</v>
      </c>
      <c r="N656" s="28" t="str">
        <f t="shared" si="22"/>
        <v>0-20000$</v>
      </c>
      <c r="O656" s="28"/>
      <c r="P656" s="28"/>
      <c r="Q656" s="51"/>
      <c r="R656" s="28"/>
      <c r="S656" s="28"/>
      <c r="AU656" s="18"/>
    </row>
    <row r="657" spans="1:47" x14ac:dyDescent="0.25">
      <c r="A657" s="8">
        <v>656</v>
      </c>
      <c r="B657" s="7" t="s">
        <v>1951</v>
      </c>
      <c r="C657" s="7" t="s">
        <v>1229</v>
      </c>
      <c r="D657" s="8" t="s">
        <v>807</v>
      </c>
      <c r="E657" s="7" t="s">
        <v>675</v>
      </c>
      <c r="F657" s="7" t="s">
        <v>1197</v>
      </c>
      <c r="G657" s="9">
        <v>28217</v>
      </c>
      <c r="H657" s="9">
        <v>36243</v>
      </c>
      <c r="I657" s="9"/>
      <c r="J657" s="31">
        <v>93216</v>
      </c>
      <c r="K657" s="31">
        <f t="shared" si="23"/>
        <v>93216</v>
      </c>
      <c r="L657" s="8" t="s">
        <v>1233</v>
      </c>
      <c r="M657" s="28">
        <v>0</v>
      </c>
      <c r="N657" s="28" t="str">
        <f t="shared" si="22"/>
        <v>80000-100000$</v>
      </c>
      <c r="O657" s="28"/>
      <c r="P657" s="28"/>
      <c r="Q657" s="51"/>
      <c r="R657" s="28"/>
      <c r="S657" s="28"/>
      <c r="AU657" s="18"/>
    </row>
    <row r="658" spans="1:47" x14ac:dyDescent="0.25">
      <c r="A658" s="8">
        <v>657</v>
      </c>
      <c r="B658" s="7" t="s">
        <v>1952</v>
      </c>
      <c r="C658" s="7" t="s">
        <v>1230</v>
      </c>
      <c r="D658" s="8" t="s">
        <v>807</v>
      </c>
      <c r="E658" s="7" t="s">
        <v>675</v>
      </c>
      <c r="F658" s="7" t="s">
        <v>1197</v>
      </c>
      <c r="G658" s="9">
        <v>26832</v>
      </c>
      <c r="H658" s="9">
        <v>36956</v>
      </c>
      <c r="I658" s="9">
        <v>37849</v>
      </c>
      <c r="J658" s="31">
        <v>59916</v>
      </c>
      <c r="K658" s="31">
        <f t="shared" si="23"/>
        <v>59916</v>
      </c>
      <c r="L658" s="8">
        <v>1</v>
      </c>
      <c r="M658" s="28">
        <v>0</v>
      </c>
      <c r="N658" s="28" t="str">
        <f t="shared" si="22"/>
        <v>40000-60000$</v>
      </c>
      <c r="O658" s="28"/>
      <c r="P658" s="28"/>
      <c r="Q658" s="51"/>
      <c r="R658" s="28"/>
      <c r="S658" s="28"/>
      <c r="AU658" s="18"/>
    </row>
    <row r="659" spans="1:47" x14ac:dyDescent="0.25">
      <c r="A659" s="8">
        <v>658</v>
      </c>
      <c r="B659" s="7" t="s">
        <v>1953</v>
      </c>
      <c r="C659" s="7" t="s">
        <v>1229</v>
      </c>
      <c r="D659" s="8" t="s">
        <v>807</v>
      </c>
      <c r="E659" s="7" t="s">
        <v>675</v>
      </c>
      <c r="F659" s="7" t="s">
        <v>1196</v>
      </c>
      <c r="G659" s="9">
        <v>28842</v>
      </c>
      <c r="H659" s="9">
        <v>36967</v>
      </c>
      <c r="I659" s="9"/>
      <c r="J659" s="31">
        <v>75672</v>
      </c>
      <c r="K659" s="31">
        <f t="shared" si="23"/>
        <v>84752.640000000014</v>
      </c>
      <c r="L659" s="8">
        <v>4</v>
      </c>
      <c r="M659" s="28">
        <v>0.12</v>
      </c>
      <c r="N659" s="28" t="str">
        <f t="shared" si="22"/>
        <v>60000-80000$</v>
      </c>
      <c r="O659" s="28"/>
      <c r="P659" s="28"/>
      <c r="Q659" s="51"/>
      <c r="R659" s="28"/>
      <c r="S659" s="28"/>
      <c r="AU659" s="18"/>
    </row>
    <row r="660" spans="1:47" x14ac:dyDescent="0.25">
      <c r="A660" s="8">
        <v>659</v>
      </c>
      <c r="B660" s="7" t="s">
        <v>1954</v>
      </c>
      <c r="C660" s="7" t="s">
        <v>1229</v>
      </c>
      <c r="D660" s="8" t="s">
        <v>807</v>
      </c>
      <c r="E660" s="7" t="s">
        <v>675</v>
      </c>
      <c r="F660" s="7" t="s">
        <v>1197</v>
      </c>
      <c r="G660" s="9">
        <v>28007</v>
      </c>
      <c r="H660" s="9">
        <v>39534</v>
      </c>
      <c r="I660" s="9"/>
      <c r="J660" s="31">
        <v>39456</v>
      </c>
      <c r="K660" s="31">
        <f t="shared" si="23"/>
        <v>39456</v>
      </c>
      <c r="L660" s="8" t="s">
        <v>1233</v>
      </c>
      <c r="M660" s="28">
        <v>0</v>
      </c>
      <c r="N660" s="28" t="str">
        <f t="shared" si="22"/>
        <v>20000-40000$</v>
      </c>
      <c r="O660" s="28"/>
      <c r="P660" s="28"/>
      <c r="Q660" s="51"/>
      <c r="R660" s="28"/>
      <c r="S660" s="28"/>
      <c r="AU660" s="18"/>
    </row>
    <row r="661" spans="1:47" x14ac:dyDescent="0.25">
      <c r="A661" s="8">
        <v>660</v>
      </c>
      <c r="B661" s="7" t="s">
        <v>1955</v>
      </c>
      <c r="C661" s="7" t="s">
        <v>795</v>
      </c>
      <c r="D661" s="8" t="s">
        <v>807</v>
      </c>
      <c r="E661" s="7" t="s">
        <v>675</v>
      </c>
      <c r="F661" s="7" t="s">
        <v>1196</v>
      </c>
      <c r="G661" s="9">
        <v>29846</v>
      </c>
      <c r="H661" s="9">
        <v>39171</v>
      </c>
      <c r="I661" s="9"/>
      <c r="J661" s="31">
        <v>30828</v>
      </c>
      <c r="K661" s="31">
        <f t="shared" si="23"/>
        <v>32061.120000000003</v>
      </c>
      <c r="L661" s="8">
        <v>2</v>
      </c>
      <c r="M661" s="28">
        <v>0.04</v>
      </c>
      <c r="N661" s="28" t="str">
        <f t="shared" si="22"/>
        <v>20000-40000$</v>
      </c>
      <c r="O661" s="28"/>
      <c r="P661" s="28"/>
      <c r="Q661" s="51"/>
      <c r="R661" s="28"/>
      <c r="S661" s="28"/>
      <c r="AU661" s="18"/>
    </row>
    <row r="662" spans="1:47" x14ac:dyDescent="0.25">
      <c r="A662" s="8">
        <v>661</v>
      </c>
      <c r="B662" s="7" t="s">
        <v>1956</v>
      </c>
      <c r="C662" s="7" t="s">
        <v>791</v>
      </c>
      <c r="D662" s="8" t="s">
        <v>807</v>
      </c>
      <c r="E662" s="7" t="s">
        <v>675</v>
      </c>
      <c r="F662" s="7" t="s">
        <v>1197</v>
      </c>
      <c r="G662" s="9">
        <v>32432</v>
      </c>
      <c r="H662" s="9">
        <v>39535</v>
      </c>
      <c r="I662" s="9"/>
      <c r="J662" s="31">
        <v>58896</v>
      </c>
      <c r="K662" s="31">
        <f t="shared" si="23"/>
        <v>67730.399999999994</v>
      </c>
      <c r="L662" s="8">
        <v>3</v>
      </c>
      <c r="M662" s="28">
        <v>0.15</v>
      </c>
      <c r="N662" s="28" t="str">
        <f t="shared" si="22"/>
        <v>40000-60000$</v>
      </c>
      <c r="O662" s="28"/>
      <c r="P662" s="28"/>
      <c r="Q662" s="51"/>
      <c r="R662" s="28"/>
      <c r="S662" s="28"/>
      <c r="AU662" s="18"/>
    </row>
    <row r="663" spans="1:47" x14ac:dyDescent="0.25">
      <c r="A663" s="8">
        <v>662</v>
      </c>
      <c r="B663" s="7" t="s">
        <v>1957</v>
      </c>
      <c r="C663" s="7" t="s">
        <v>1231</v>
      </c>
      <c r="D663" s="8" t="s">
        <v>807</v>
      </c>
      <c r="E663" s="7" t="s">
        <v>675</v>
      </c>
      <c r="F663" s="7" t="s">
        <v>1197</v>
      </c>
      <c r="G663" s="9">
        <v>28259</v>
      </c>
      <c r="H663" s="9">
        <v>39539</v>
      </c>
      <c r="I663" s="9"/>
      <c r="J663" s="31">
        <v>88620</v>
      </c>
      <c r="K663" s="31">
        <f t="shared" si="23"/>
        <v>92164.800000000003</v>
      </c>
      <c r="L663" s="8">
        <v>2</v>
      </c>
      <c r="M663" s="28">
        <v>0.04</v>
      </c>
      <c r="N663" s="28" t="str">
        <f t="shared" si="22"/>
        <v>80000-100000$</v>
      </c>
      <c r="O663" s="28"/>
      <c r="P663" s="28"/>
      <c r="Q663" s="51"/>
      <c r="R663" s="28"/>
      <c r="S663" s="28"/>
      <c r="AU663" s="18"/>
    </row>
    <row r="664" spans="1:47" x14ac:dyDescent="0.25">
      <c r="A664" s="8">
        <v>663</v>
      </c>
      <c r="B664" s="7" t="s">
        <v>1958</v>
      </c>
      <c r="C664" s="7" t="s">
        <v>795</v>
      </c>
      <c r="D664" s="8" t="s">
        <v>807</v>
      </c>
      <c r="E664" s="7" t="s">
        <v>675</v>
      </c>
      <c r="F664" s="7" t="s">
        <v>1196</v>
      </c>
      <c r="G664" s="9">
        <v>24108</v>
      </c>
      <c r="H664" s="9">
        <v>36619</v>
      </c>
      <c r="I664" s="9"/>
      <c r="J664" s="31">
        <v>86364</v>
      </c>
      <c r="K664" s="31">
        <f t="shared" si="23"/>
        <v>96727.680000000008</v>
      </c>
      <c r="L664" s="8">
        <v>4</v>
      </c>
      <c r="M664" s="28">
        <v>0.12</v>
      </c>
      <c r="N664" s="28" t="str">
        <f t="shared" si="22"/>
        <v>80000-100000$</v>
      </c>
      <c r="O664" s="28"/>
      <c r="P664" s="28"/>
      <c r="Q664" s="51"/>
      <c r="R664" s="28"/>
      <c r="S664" s="28"/>
      <c r="AU664" s="18"/>
    </row>
    <row r="665" spans="1:47" x14ac:dyDescent="0.25">
      <c r="A665" s="8">
        <v>664</v>
      </c>
      <c r="B665" s="7" t="s">
        <v>1959</v>
      </c>
      <c r="C665" s="7" t="s">
        <v>795</v>
      </c>
      <c r="D665" s="8" t="s">
        <v>807</v>
      </c>
      <c r="E665" s="7" t="s">
        <v>675</v>
      </c>
      <c r="F665" s="7" t="s">
        <v>1196</v>
      </c>
      <c r="G665" s="9">
        <v>26120</v>
      </c>
      <c r="H665" s="9">
        <v>37009</v>
      </c>
      <c r="I665" s="9"/>
      <c r="J665" s="31">
        <v>94452</v>
      </c>
      <c r="K665" s="31">
        <f t="shared" si="23"/>
        <v>98230.080000000002</v>
      </c>
      <c r="L665" s="8">
        <v>2</v>
      </c>
      <c r="M665" s="28">
        <v>0.04</v>
      </c>
      <c r="N665" s="28" t="str">
        <f t="shared" si="22"/>
        <v>80000-100000$</v>
      </c>
      <c r="O665" s="28"/>
      <c r="P665" s="28"/>
      <c r="Q665" s="51"/>
      <c r="R665" s="28"/>
      <c r="S665" s="28"/>
      <c r="AU665" s="18"/>
    </row>
    <row r="666" spans="1:47" x14ac:dyDescent="0.25">
      <c r="A666" s="8">
        <v>665</v>
      </c>
      <c r="B666" s="7" t="s">
        <v>1960</v>
      </c>
      <c r="C666" s="7" t="s">
        <v>792</v>
      </c>
      <c r="D666" s="8" t="s">
        <v>807</v>
      </c>
      <c r="E666" s="7" t="s">
        <v>675</v>
      </c>
      <c r="F666" s="7" t="s">
        <v>1196</v>
      </c>
      <c r="G666" s="9">
        <v>31480</v>
      </c>
      <c r="H666" s="9">
        <v>40637</v>
      </c>
      <c r="I666" s="9"/>
      <c r="J666" s="31">
        <v>103968</v>
      </c>
      <c r="K666" s="31">
        <f t="shared" si="23"/>
        <v>103968</v>
      </c>
      <c r="L666" s="8" t="s">
        <v>1233</v>
      </c>
      <c r="M666" s="28">
        <v>0</v>
      </c>
      <c r="N666" s="28" t="str">
        <f t="shared" si="22"/>
        <v>100000$ &amp; Above</v>
      </c>
      <c r="O666" s="28"/>
      <c r="P666" s="28"/>
      <c r="Q666" s="51"/>
      <c r="R666" s="28"/>
      <c r="S666" s="28"/>
      <c r="AU666" s="18"/>
    </row>
    <row r="667" spans="1:47" x14ac:dyDescent="0.25">
      <c r="A667" s="8">
        <v>666</v>
      </c>
      <c r="B667" s="7" t="s">
        <v>1961</v>
      </c>
      <c r="C667" s="7" t="s">
        <v>794</v>
      </c>
      <c r="D667" s="8" t="s">
        <v>807</v>
      </c>
      <c r="E667" s="7" t="s">
        <v>675</v>
      </c>
      <c r="F667" s="7" t="s">
        <v>1196</v>
      </c>
      <c r="G667" s="13">
        <v>27745</v>
      </c>
      <c r="H667" s="13">
        <v>40638</v>
      </c>
      <c r="I667" s="9"/>
      <c r="J667" s="31">
        <v>51588</v>
      </c>
      <c r="K667" s="31">
        <f t="shared" si="23"/>
        <v>57778.560000000005</v>
      </c>
      <c r="L667" s="8">
        <v>4</v>
      </c>
      <c r="M667" s="28">
        <v>0.12</v>
      </c>
      <c r="N667" s="28" t="str">
        <f t="shared" si="22"/>
        <v>40000-60000$</v>
      </c>
      <c r="O667" s="28"/>
      <c r="P667" s="28"/>
      <c r="Q667" s="51"/>
      <c r="R667" s="28"/>
      <c r="S667" s="28"/>
      <c r="AU667" s="18"/>
    </row>
    <row r="668" spans="1:47" x14ac:dyDescent="0.25">
      <c r="A668" s="8">
        <v>667</v>
      </c>
      <c r="B668" s="7" t="s">
        <v>1962</v>
      </c>
      <c r="C668" s="7" t="s">
        <v>1228</v>
      </c>
      <c r="D668" s="8" t="s">
        <v>807</v>
      </c>
      <c r="E668" s="7" t="s">
        <v>675</v>
      </c>
      <c r="F668" s="7" t="s">
        <v>1196</v>
      </c>
      <c r="G668" s="9">
        <v>26690</v>
      </c>
      <c r="H668" s="9">
        <v>39208</v>
      </c>
      <c r="I668" s="9">
        <v>41209</v>
      </c>
      <c r="J668" s="31">
        <v>32332.799999999999</v>
      </c>
      <c r="K668" s="31">
        <f t="shared" si="23"/>
        <v>36212.736000000004</v>
      </c>
      <c r="L668" s="8">
        <v>4</v>
      </c>
      <c r="M668" s="28">
        <v>0.12</v>
      </c>
      <c r="N668" s="28" t="str">
        <f t="shared" si="22"/>
        <v>20000-40000$</v>
      </c>
      <c r="O668" s="28"/>
      <c r="P668" s="28"/>
      <c r="Q668" s="51"/>
      <c r="R668" s="28"/>
      <c r="S668" s="28"/>
      <c r="AU668" s="18"/>
    </row>
    <row r="669" spans="1:47" x14ac:dyDescent="0.25">
      <c r="A669" s="8">
        <v>668</v>
      </c>
      <c r="B669" s="7" t="s">
        <v>1963</v>
      </c>
      <c r="C669" s="7" t="s">
        <v>793</v>
      </c>
      <c r="D669" s="8" t="s">
        <v>807</v>
      </c>
      <c r="E669" s="7" t="s">
        <v>675</v>
      </c>
      <c r="F669" s="7" t="s">
        <v>1196</v>
      </c>
      <c r="G669" s="9">
        <v>28382</v>
      </c>
      <c r="H669" s="9">
        <v>38863</v>
      </c>
      <c r="I669" s="9"/>
      <c r="J669" s="31">
        <v>34521.599999999999</v>
      </c>
      <c r="K669" s="31">
        <f t="shared" si="23"/>
        <v>34521.599999999999</v>
      </c>
      <c r="L669" s="8" t="s">
        <v>1233</v>
      </c>
      <c r="M669" s="28">
        <v>0</v>
      </c>
      <c r="N669" s="28" t="str">
        <f t="shared" si="22"/>
        <v>20000-40000$</v>
      </c>
      <c r="O669" s="28"/>
      <c r="P669" s="28"/>
      <c r="Q669" s="51"/>
      <c r="R669" s="28"/>
      <c r="S669" s="28"/>
      <c r="AU669" s="18"/>
    </row>
    <row r="670" spans="1:47" x14ac:dyDescent="0.25">
      <c r="A670" s="8">
        <v>669</v>
      </c>
      <c r="B670" s="7" t="s">
        <v>1964</v>
      </c>
      <c r="C670" s="7" t="s">
        <v>793</v>
      </c>
      <c r="D670" s="8" t="s">
        <v>807</v>
      </c>
      <c r="E670" s="7" t="s">
        <v>675</v>
      </c>
      <c r="F670" s="7" t="s">
        <v>1196</v>
      </c>
      <c r="G670" s="9">
        <v>29104</v>
      </c>
      <c r="H670" s="9">
        <v>36672</v>
      </c>
      <c r="I670" s="9"/>
      <c r="J670" s="31">
        <v>78384</v>
      </c>
      <c r="K670" s="31">
        <f t="shared" si="23"/>
        <v>90141.599999999991</v>
      </c>
      <c r="L670" s="8">
        <v>3</v>
      </c>
      <c r="M670" s="28">
        <v>0.15</v>
      </c>
      <c r="N670" s="28" t="str">
        <f t="shared" si="22"/>
        <v>60000-80000$</v>
      </c>
      <c r="O670" s="28"/>
      <c r="P670" s="28"/>
      <c r="Q670" s="51"/>
      <c r="R670" s="28"/>
      <c r="S670" s="28"/>
      <c r="AU670" s="18"/>
    </row>
    <row r="671" spans="1:47" x14ac:dyDescent="0.25">
      <c r="A671" s="8">
        <v>670</v>
      </c>
      <c r="B671" s="7" t="s">
        <v>1965</v>
      </c>
      <c r="C671" s="7" t="s">
        <v>1231</v>
      </c>
      <c r="D671" s="8" t="s">
        <v>807</v>
      </c>
      <c r="E671" s="7" t="s">
        <v>675</v>
      </c>
      <c r="F671" s="7" t="s">
        <v>1197</v>
      </c>
      <c r="G671" s="13">
        <v>27936</v>
      </c>
      <c r="H671" s="13">
        <v>40680</v>
      </c>
      <c r="I671" s="9"/>
      <c r="J671" s="31">
        <v>27636</v>
      </c>
      <c r="K671" s="31">
        <f t="shared" si="23"/>
        <v>30952.320000000003</v>
      </c>
      <c r="L671" s="8">
        <v>4</v>
      </c>
      <c r="M671" s="28">
        <v>0.12</v>
      </c>
      <c r="N671" s="28" t="str">
        <f t="shared" si="22"/>
        <v>20000-40000$</v>
      </c>
      <c r="O671" s="28"/>
      <c r="P671" s="28"/>
      <c r="Q671" s="51"/>
      <c r="R671" s="28"/>
      <c r="S671" s="28"/>
      <c r="AU671" s="18"/>
    </row>
    <row r="672" spans="1:47" x14ac:dyDescent="0.25">
      <c r="A672" s="8">
        <v>671</v>
      </c>
      <c r="B672" s="7" t="s">
        <v>1966</v>
      </c>
      <c r="C672" s="7" t="s">
        <v>795</v>
      </c>
      <c r="D672" s="8" t="s">
        <v>807</v>
      </c>
      <c r="E672" s="7" t="s">
        <v>675</v>
      </c>
      <c r="F672" s="7" t="s">
        <v>1196</v>
      </c>
      <c r="G672" s="13">
        <v>26586</v>
      </c>
      <c r="H672" s="13">
        <v>40680</v>
      </c>
      <c r="I672" s="9"/>
      <c r="J672" s="31">
        <v>48312</v>
      </c>
      <c r="K672" s="31">
        <f t="shared" si="23"/>
        <v>55558.799999999996</v>
      </c>
      <c r="L672" s="8">
        <v>3</v>
      </c>
      <c r="M672" s="28">
        <v>0.15</v>
      </c>
      <c r="N672" s="28" t="str">
        <f t="shared" si="22"/>
        <v>40000-60000$</v>
      </c>
      <c r="O672" s="28"/>
      <c r="P672" s="28"/>
      <c r="Q672" s="51"/>
      <c r="R672" s="28"/>
      <c r="S672" s="28"/>
      <c r="AU672" s="18"/>
    </row>
    <row r="673" spans="1:47" x14ac:dyDescent="0.25">
      <c r="A673" s="8">
        <v>672</v>
      </c>
      <c r="B673" s="7" t="s">
        <v>1967</v>
      </c>
      <c r="C673" s="7" t="s">
        <v>792</v>
      </c>
      <c r="D673" s="8" t="s">
        <v>807</v>
      </c>
      <c r="E673" s="7" t="s">
        <v>675</v>
      </c>
      <c r="F673" s="7" t="s">
        <v>1196</v>
      </c>
      <c r="G673" s="9">
        <v>30520</v>
      </c>
      <c r="H673" s="9">
        <v>40696</v>
      </c>
      <c r="I673" s="9"/>
      <c r="J673" s="31">
        <v>16146</v>
      </c>
      <c r="K673" s="31">
        <f t="shared" si="23"/>
        <v>16791.84</v>
      </c>
      <c r="L673" s="8">
        <v>2</v>
      </c>
      <c r="M673" s="28">
        <v>0.04</v>
      </c>
      <c r="N673" s="28" t="str">
        <f t="shared" si="22"/>
        <v>0-20000$</v>
      </c>
      <c r="O673" s="28"/>
      <c r="P673" s="28"/>
      <c r="Q673" s="51"/>
      <c r="R673" s="28"/>
      <c r="S673" s="28"/>
      <c r="AU673" s="18"/>
    </row>
    <row r="674" spans="1:47" x14ac:dyDescent="0.25">
      <c r="A674" s="8">
        <v>673</v>
      </c>
      <c r="B674" s="7" t="s">
        <v>1968</v>
      </c>
      <c r="C674" s="7" t="s">
        <v>1228</v>
      </c>
      <c r="D674" s="8" t="s">
        <v>807</v>
      </c>
      <c r="E674" s="7" t="s">
        <v>675</v>
      </c>
      <c r="F674" s="7" t="s">
        <v>1197</v>
      </c>
      <c r="G674" s="9">
        <v>28894</v>
      </c>
      <c r="H674" s="9">
        <v>40706</v>
      </c>
      <c r="I674" s="9"/>
      <c r="J674" s="31">
        <v>41616</v>
      </c>
      <c r="K674" s="31">
        <f t="shared" si="23"/>
        <v>47858.399999999994</v>
      </c>
      <c r="L674" s="8">
        <v>3</v>
      </c>
      <c r="M674" s="28">
        <v>0.15</v>
      </c>
      <c r="N674" s="28" t="str">
        <f t="shared" si="22"/>
        <v>40000-60000$</v>
      </c>
      <c r="O674" s="28"/>
      <c r="P674" s="28"/>
      <c r="Q674" s="51"/>
      <c r="R674" s="28"/>
      <c r="S674" s="28"/>
      <c r="AU674" s="18"/>
    </row>
    <row r="675" spans="1:47" x14ac:dyDescent="0.25">
      <c r="A675" s="8">
        <v>674</v>
      </c>
      <c r="B675" s="7" t="s">
        <v>1969</v>
      </c>
      <c r="C675" s="7" t="s">
        <v>1230</v>
      </c>
      <c r="D675" s="8" t="s">
        <v>807</v>
      </c>
      <c r="E675" s="7" t="s">
        <v>675</v>
      </c>
      <c r="F675" s="7" t="s">
        <v>1196</v>
      </c>
      <c r="G675" s="9">
        <v>25722</v>
      </c>
      <c r="H675" s="9">
        <v>40718</v>
      </c>
      <c r="I675" s="9"/>
      <c r="J675" s="31">
        <v>31224</v>
      </c>
      <c r="K675" s="31">
        <f t="shared" si="23"/>
        <v>35907.599999999999</v>
      </c>
      <c r="L675" s="8">
        <v>3</v>
      </c>
      <c r="M675" s="28">
        <v>0.15</v>
      </c>
      <c r="N675" s="28" t="str">
        <f t="shared" si="22"/>
        <v>20000-40000$</v>
      </c>
      <c r="O675" s="28"/>
      <c r="P675" s="28"/>
      <c r="Q675" s="51"/>
      <c r="R675" s="28"/>
      <c r="S675" s="28"/>
      <c r="AU675" s="18"/>
    </row>
    <row r="676" spans="1:47" x14ac:dyDescent="0.25">
      <c r="A676" s="8">
        <v>675</v>
      </c>
      <c r="B676" s="7" t="s">
        <v>1970</v>
      </c>
      <c r="C676" s="7" t="s">
        <v>791</v>
      </c>
      <c r="D676" s="8" t="s">
        <v>807</v>
      </c>
      <c r="E676" s="7" t="s">
        <v>675</v>
      </c>
      <c r="F676" s="7" t="s">
        <v>1197</v>
      </c>
      <c r="G676" s="9">
        <v>29306</v>
      </c>
      <c r="H676" s="9">
        <v>39239</v>
      </c>
      <c r="I676" s="9"/>
      <c r="J676" s="31">
        <v>90660</v>
      </c>
      <c r="K676" s="31">
        <f t="shared" si="23"/>
        <v>90660</v>
      </c>
      <c r="L676" s="8" t="s">
        <v>1233</v>
      </c>
      <c r="M676" s="28">
        <v>0</v>
      </c>
      <c r="N676" s="28" t="str">
        <f t="shared" si="22"/>
        <v>80000-100000$</v>
      </c>
      <c r="O676" s="28"/>
      <c r="P676" s="28"/>
      <c r="Q676" s="51"/>
      <c r="R676" s="28"/>
      <c r="S676" s="28"/>
      <c r="AU676" s="18"/>
    </row>
    <row r="677" spans="1:47" x14ac:dyDescent="0.25">
      <c r="A677" s="8">
        <v>676</v>
      </c>
      <c r="B677" s="7" t="s">
        <v>1971</v>
      </c>
      <c r="C677" s="7" t="s">
        <v>1229</v>
      </c>
      <c r="D677" s="8" t="s">
        <v>807</v>
      </c>
      <c r="E677" s="7" t="s">
        <v>675</v>
      </c>
      <c r="F677" s="7" t="s">
        <v>1196</v>
      </c>
      <c r="G677" s="9">
        <v>26814</v>
      </c>
      <c r="H677" s="9">
        <v>39248</v>
      </c>
      <c r="I677" s="9"/>
      <c r="J677" s="31">
        <v>94308</v>
      </c>
      <c r="K677" s="31">
        <f t="shared" si="23"/>
        <v>94308</v>
      </c>
      <c r="L677" s="8">
        <v>1</v>
      </c>
      <c r="M677" s="28">
        <v>0</v>
      </c>
      <c r="N677" s="28" t="str">
        <f t="shared" si="22"/>
        <v>80000-100000$</v>
      </c>
      <c r="O677" s="28"/>
      <c r="P677" s="28"/>
      <c r="Q677" s="51"/>
      <c r="R677" s="28"/>
      <c r="S677" s="28"/>
      <c r="AU677" s="18"/>
    </row>
    <row r="678" spans="1:47" x14ac:dyDescent="0.25">
      <c r="A678" s="8">
        <v>677</v>
      </c>
      <c r="B678" s="7" t="s">
        <v>1972</v>
      </c>
      <c r="C678" s="7" t="s">
        <v>795</v>
      </c>
      <c r="D678" s="8" t="s">
        <v>807</v>
      </c>
      <c r="E678" s="7" t="s">
        <v>675</v>
      </c>
      <c r="F678" s="7" t="s">
        <v>1197</v>
      </c>
      <c r="G678" s="9">
        <v>25959</v>
      </c>
      <c r="H678" s="9">
        <v>39253</v>
      </c>
      <c r="I678" s="9">
        <v>40955</v>
      </c>
      <c r="J678" s="31">
        <v>13476</v>
      </c>
      <c r="K678" s="31">
        <f t="shared" si="23"/>
        <v>15093.12</v>
      </c>
      <c r="L678" s="8">
        <v>4</v>
      </c>
      <c r="M678" s="28">
        <v>0.12</v>
      </c>
      <c r="N678" s="28" t="str">
        <f t="shared" si="22"/>
        <v>0-20000$</v>
      </c>
      <c r="O678" s="28"/>
      <c r="P678" s="28"/>
      <c r="Q678" s="51"/>
      <c r="R678" s="28"/>
      <c r="S678" s="28"/>
      <c r="AU678" s="18"/>
    </row>
    <row r="679" spans="1:47" x14ac:dyDescent="0.25">
      <c r="A679" s="8">
        <v>678</v>
      </c>
      <c r="B679" s="7" t="s">
        <v>1973</v>
      </c>
      <c r="C679" s="7" t="s">
        <v>796</v>
      </c>
      <c r="D679" s="8" t="s">
        <v>807</v>
      </c>
      <c r="E679" s="7" t="s">
        <v>675</v>
      </c>
      <c r="F679" s="7" t="s">
        <v>1196</v>
      </c>
      <c r="G679" s="9">
        <v>22914</v>
      </c>
      <c r="H679" s="9">
        <v>36330</v>
      </c>
      <c r="I679" s="9"/>
      <c r="J679" s="31">
        <v>74220</v>
      </c>
      <c r="K679" s="31">
        <f t="shared" si="23"/>
        <v>77188.800000000003</v>
      </c>
      <c r="L679" s="8">
        <v>2</v>
      </c>
      <c r="M679" s="28">
        <v>0.04</v>
      </c>
      <c r="N679" s="28" t="str">
        <f t="shared" si="22"/>
        <v>60000-80000$</v>
      </c>
      <c r="O679" s="28"/>
      <c r="P679" s="28"/>
      <c r="Q679" s="51"/>
      <c r="R679" s="28"/>
      <c r="S679" s="28"/>
      <c r="AU679" s="18"/>
    </row>
    <row r="680" spans="1:47" x14ac:dyDescent="0.25">
      <c r="A680" s="8">
        <v>679</v>
      </c>
      <c r="B680" s="7" t="s">
        <v>1974</v>
      </c>
      <c r="C680" s="7" t="s">
        <v>1230</v>
      </c>
      <c r="D680" s="8" t="s">
        <v>807</v>
      </c>
      <c r="E680" s="7" t="s">
        <v>675</v>
      </c>
      <c r="F680" s="7" t="s">
        <v>1196</v>
      </c>
      <c r="G680" s="9">
        <v>26366</v>
      </c>
      <c r="H680" s="9">
        <v>37065</v>
      </c>
      <c r="I680" s="9"/>
      <c r="J680" s="31">
        <v>92563.199999999997</v>
      </c>
      <c r="K680" s="31">
        <f t="shared" si="23"/>
        <v>106447.67999999999</v>
      </c>
      <c r="L680" s="8">
        <v>3</v>
      </c>
      <c r="M680" s="28">
        <v>0.15</v>
      </c>
      <c r="N680" s="28" t="str">
        <f t="shared" si="22"/>
        <v>80000-100000$</v>
      </c>
      <c r="O680" s="28"/>
      <c r="P680" s="28"/>
      <c r="Q680" s="51"/>
      <c r="R680" s="28"/>
      <c r="S680" s="28"/>
      <c r="AU680" s="18"/>
    </row>
    <row r="681" spans="1:47" x14ac:dyDescent="0.25">
      <c r="A681" s="8">
        <v>680</v>
      </c>
      <c r="B681" s="7" t="s">
        <v>1975</v>
      </c>
      <c r="C681" s="7" t="s">
        <v>793</v>
      </c>
      <c r="D681" s="8" t="s">
        <v>807</v>
      </c>
      <c r="E681" s="7" t="s">
        <v>675</v>
      </c>
      <c r="F681" s="7" t="s">
        <v>1196</v>
      </c>
      <c r="G681" s="9">
        <v>31559</v>
      </c>
      <c r="H681" s="9">
        <v>39602</v>
      </c>
      <c r="I681" s="9"/>
      <c r="J681" s="31">
        <v>95256</v>
      </c>
      <c r="K681" s="31">
        <f t="shared" si="23"/>
        <v>109544.4</v>
      </c>
      <c r="L681" s="8">
        <v>3</v>
      </c>
      <c r="M681" s="28">
        <v>0.15</v>
      </c>
      <c r="N681" s="28" t="str">
        <f t="shared" si="22"/>
        <v>80000-100000$</v>
      </c>
      <c r="O681" s="28"/>
      <c r="P681" s="28"/>
      <c r="Q681" s="51"/>
      <c r="R681" s="28"/>
      <c r="S681" s="28"/>
      <c r="AU681" s="18"/>
    </row>
    <row r="682" spans="1:47" x14ac:dyDescent="0.25">
      <c r="A682" s="8">
        <v>681</v>
      </c>
      <c r="B682" s="7" t="s">
        <v>1976</v>
      </c>
      <c r="C682" s="7" t="s">
        <v>1231</v>
      </c>
      <c r="D682" s="8" t="s">
        <v>807</v>
      </c>
      <c r="E682" s="7" t="s">
        <v>675</v>
      </c>
      <c r="F682" s="7" t="s">
        <v>1196</v>
      </c>
      <c r="G682" s="16">
        <v>27779</v>
      </c>
      <c r="H682" s="16">
        <v>40334</v>
      </c>
      <c r="I682" s="9"/>
      <c r="J682" s="31">
        <v>56736</v>
      </c>
      <c r="K682" s="31">
        <f t="shared" si="23"/>
        <v>56736</v>
      </c>
      <c r="L682" s="8">
        <v>1</v>
      </c>
      <c r="M682" s="28">
        <v>0</v>
      </c>
      <c r="N682" s="28" t="str">
        <f t="shared" si="22"/>
        <v>40000-60000$</v>
      </c>
      <c r="O682" s="28"/>
      <c r="P682" s="28"/>
      <c r="Q682" s="51"/>
      <c r="R682" s="28"/>
      <c r="S682" s="28"/>
      <c r="AU682" s="18"/>
    </row>
    <row r="683" spans="1:47" x14ac:dyDescent="0.25">
      <c r="A683" s="8">
        <v>682</v>
      </c>
      <c r="B683" s="7" t="s">
        <v>1977</v>
      </c>
      <c r="C683" s="7" t="s">
        <v>1231</v>
      </c>
      <c r="D683" s="8" t="s">
        <v>807</v>
      </c>
      <c r="E683" s="7" t="s">
        <v>675</v>
      </c>
      <c r="F683" s="7" t="s">
        <v>1197</v>
      </c>
      <c r="G683" s="9">
        <v>30337</v>
      </c>
      <c r="H683" s="9">
        <v>41094</v>
      </c>
      <c r="I683" s="9"/>
      <c r="J683" s="31">
        <v>70953.600000000006</v>
      </c>
      <c r="K683" s="31">
        <f t="shared" si="23"/>
        <v>79468.032000000021</v>
      </c>
      <c r="L683" s="8">
        <v>4</v>
      </c>
      <c r="M683" s="28">
        <v>0.12</v>
      </c>
      <c r="N683" s="28" t="str">
        <f t="shared" si="22"/>
        <v>60000-80000$</v>
      </c>
      <c r="O683" s="28"/>
      <c r="P683" s="28"/>
      <c r="Q683" s="51"/>
      <c r="R683" s="28"/>
      <c r="S683" s="28"/>
      <c r="AU683" s="18"/>
    </row>
    <row r="684" spans="1:47" x14ac:dyDescent="0.25">
      <c r="A684" s="8">
        <v>683</v>
      </c>
      <c r="B684" s="7" t="s">
        <v>1978</v>
      </c>
      <c r="C684" s="7" t="s">
        <v>795</v>
      </c>
      <c r="D684" s="8" t="s">
        <v>807</v>
      </c>
      <c r="E684" s="7" t="s">
        <v>675</v>
      </c>
      <c r="F684" s="7" t="s">
        <v>1197</v>
      </c>
      <c r="G684" s="9">
        <v>28446</v>
      </c>
      <c r="H684" s="9">
        <v>41111</v>
      </c>
      <c r="I684" s="9"/>
      <c r="J684" s="31">
        <v>75336</v>
      </c>
      <c r="K684" s="31">
        <f t="shared" si="23"/>
        <v>75336</v>
      </c>
      <c r="L684" s="8" t="s">
        <v>1233</v>
      </c>
      <c r="M684" s="28">
        <v>0</v>
      </c>
      <c r="N684" s="28" t="str">
        <f t="shared" si="22"/>
        <v>60000-80000$</v>
      </c>
      <c r="O684" s="28"/>
      <c r="P684" s="28"/>
      <c r="Q684" s="51"/>
      <c r="R684" s="28"/>
      <c r="S684" s="28"/>
      <c r="AU684" s="18"/>
    </row>
    <row r="685" spans="1:47" x14ac:dyDescent="0.25">
      <c r="A685" s="8">
        <v>684</v>
      </c>
      <c r="B685" s="7" t="s">
        <v>1979</v>
      </c>
      <c r="C685" s="7" t="s">
        <v>793</v>
      </c>
      <c r="D685" s="8" t="s">
        <v>807</v>
      </c>
      <c r="E685" s="7" t="s">
        <v>675</v>
      </c>
      <c r="F685" s="7" t="s">
        <v>1197</v>
      </c>
      <c r="G685" s="9">
        <v>26302</v>
      </c>
      <c r="H685" s="9">
        <v>39267</v>
      </c>
      <c r="I685" s="9"/>
      <c r="J685" s="31">
        <v>59454</v>
      </c>
      <c r="K685" s="31">
        <f t="shared" si="23"/>
        <v>61832.160000000003</v>
      </c>
      <c r="L685" s="8">
        <v>2</v>
      </c>
      <c r="M685" s="28">
        <v>0.04</v>
      </c>
      <c r="N685" s="28" t="str">
        <f t="shared" si="22"/>
        <v>40000-60000$</v>
      </c>
      <c r="O685" s="28"/>
      <c r="P685" s="28"/>
      <c r="Q685" s="51"/>
      <c r="R685" s="28"/>
      <c r="S685" s="28"/>
      <c r="AU685" s="18"/>
    </row>
    <row r="686" spans="1:47" x14ac:dyDescent="0.25">
      <c r="A686" s="8">
        <v>685</v>
      </c>
      <c r="B686" s="7" t="s">
        <v>1980</v>
      </c>
      <c r="C686" s="7" t="s">
        <v>1231</v>
      </c>
      <c r="D686" s="8" t="s">
        <v>807</v>
      </c>
      <c r="E686" s="7" t="s">
        <v>675</v>
      </c>
      <c r="F686" s="7" t="s">
        <v>1196</v>
      </c>
      <c r="G686" s="9">
        <v>31763</v>
      </c>
      <c r="H686" s="9">
        <v>39272</v>
      </c>
      <c r="I686" s="9"/>
      <c r="J686" s="31">
        <v>42288</v>
      </c>
      <c r="K686" s="31">
        <f t="shared" si="23"/>
        <v>42288</v>
      </c>
      <c r="L686" s="8" t="s">
        <v>1233</v>
      </c>
      <c r="M686" s="28">
        <v>0</v>
      </c>
      <c r="N686" s="28" t="str">
        <f t="shared" si="22"/>
        <v>40000-60000$</v>
      </c>
      <c r="O686" s="28"/>
      <c r="P686" s="28"/>
      <c r="Q686" s="51"/>
      <c r="R686" s="28"/>
      <c r="S686" s="28"/>
      <c r="AU686" s="18"/>
    </row>
    <row r="687" spans="1:47" x14ac:dyDescent="0.25">
      <c r="A687" s="8">
        <v>686</v>
      </c>
      <c r="B687" s="7" t="s">
        <v>1981</v>
      </c>
      <c r="C687" s="7" t="s">
        <v>1228</v>
      </c>
      <c r="D687" s="8" t="s">
        <v>807</v>
      </c>
      <c r="E687" s="7" t="s">
        <v>675</v>
      </c>
      <c r="F687" s="7" t="s">
        <v>1196</v>
      </c>
      <c r="G687" s="9">
        <v>28660</v>
      </c>
      <c r="H687" s="9">
        <v>39648</v>
      </c>
      <c r="I687" s="9"/>
      <c r="J687" s="31">
        <v>54126</v>
      </c>
      <c r="K687" s="31">
        <f t="shared" si="23"/>
        <v>54126</v>
      </c>
      <c r="L687" s="8">
        <v>1</v>
      </c>
      <c r="M687" s="28">
        <v>0</v>
      </c>
      <c r="N687" s="28" t="str">
        <f t="shared" si="22"/>
        <v>40000-60000$</v>
      </c>
      <c r="O687" s="28"/>
      <c r="P687" s="28"/>
      <c r="Q687" s="51"/>
      <c r="R687" s="28"/>
      <c r="S687" s="28"/>
      <c r="AU687" s="18"/>
    </row>
    <row r="688" spans="1:47" x14ac:dyDescent="0.25">
      <c r="A688" s="8">
        <v>687</v>
      </c>
      <c r="B688" s="7" t="s">
        <v>1982</v>
      </c>
      <c r="C688" s="7" t="s">
        <v>792</v>
      </c>
      <c r="D688" s="8" t="s">
        <v>807</v>
      </c>
      <c r="E688" s="7" t="s">
        <v>675</v>
      </c>
      <c r="F688" s="7" t="s">
        <v>1196</v>
      </c>
      <c r="G688" s="9">
        <v>30822</v>
      </c>
      <c r="H688" s="9">
        <v>40360</v>
      </c>
      <c r="I688" s="9"/>
      <c r="J688" s="31">
        <v>40502.400000000001</v>
      </c>
      <c r="K688" s="31">
        <f t="shared" si="23"/>
        <v>40502.400000000001</v>
      </c>
      <c r="L688" s="8" t="s">
        <v>1233</v>
      </c>
      <c r="M688" s="28">
        <v>0</v>
      </c>
      <c r="N688" s="28" t="str">
        <f t="shared" si="22"/>
        <v>40000-60000$</v>
      </c>
      <c r="O688" s="28"/>
      <c r="P688" s="28"/>
      <c r="Q688" s="51"/>
      <c r="R688" s="28"/>
      <c r="S688" s="28"/>
      <c r="AU688" s="18"/>
    </row>
    <row r="689" spans="1:47" x14ac:dyDescent="0.25">
      <c r="A689" s="8">
        <v>688</v>
      </c>
      <c r="B689" s="7" t="s">
        <v>1983</v>
      </c>
      <c r="C689" s="7" t="s">
        <v>795</v>
      </c>
      <c r="D689" s="8" t="s">
        <v>807</v>
      </c>
      <c r="E689" s="7" t="s">
        <v>675</v>
      </c>
      <c r="F689" s="7" t="s">
        <v>1196</v>
      </c>
      <c r="G689" s="9">
        <v>26215</v>
      </c>
      <c r="H689" s="9">
        <v>40389</v>
      </c>
      <c r="I689" s="9"/>
      <c r="J689" s="31">
        <v>70044</v>
      </c>
      <c r="K689" s="31">
        <f t="shared" si="23"/>
        <v>80550.599999999991</v>
      </c>
      <c r="L689" s="8">
        <v>3</v>
      </c>
      <c r="M689" s="28">
        <v>0.15</v>
      </c>
      <c r="N689" s="28" t="str">
        <f t="shared" si="22"/>
        <v>60000-80000$</v>
      </c>
      <c r="O689" s="28"/>
      <c r="P689" s="28"/>
      <c r="Q689" s="51"/>
      <c r="R689" s="28"/>
      <c r="S689" s="28"/>
      <c r="AU689" s="18"/>
    </row>
    <row r="690" spans="1:47" x14ac:dyDescent="0.25">
      <c r="A690" s="8">
        <v>689</v>
      </c>
      <c r="B690" s="7" t="s">
        <v>1984</v>
      </c>
      <c r="C690" s="7" t="s">
        <v>1230</v>
      </c>
      <c r="D690" s="8" t="s">
        <v>807</v>
      </c>
      <c r="E690" s="7" t="s">
        <v>675</v>
      </c>
      <c r="F690" s="7" t="s">
        <v>1196</v>
      </c>
      <c r="G690" s="9">
        <v>31929</v>
      </c>
      <c r="H690" s="9">
        <v>38914</v>
      </c>
      <c r="I690" s="9"/>
      <c r="J690" s="31">
        <v>49656</v>
      </c>
      <c r="K690" s="31">
        <f t="shared" si="23"/>
        <v>51642.240000000005</v>
      </c>
      <c r="L690" s="8">
        <v>2</v>
      </c>
      <c r="M690" s="28">
        <v>0.04</v>
      </c>
      <c r="N690" s="28" t="str">
        <f t="shared" si="22"/>
        <v>40000-60000$</v>
      </c>
      <c r="O690" s="28"/>
      <c r="P690" s="28"/>
      <c r="Q690" s="51"/>
      <c r="R690" s="28"/>
      <c r="S690" s="28"/>
      <c r="AU690" s="18"/>
    </row>
    <row r="691" spans="1:47" x14ac:dyDescent="0.25">
      <c r="A691" s="8">
        <v>690</v>
      </c>
      <c r="B691" s="7" t="s">
        <v>1985</v>
      </c>
      <c r="C691" s="7" t="s">
        <v>1230</v>
      </c>
      <c r="D691" s="8" t="s">
        <v>807</v>
      </c>
      <c r="E691" s="7" t="s">
        <v>675</v>
      </c>
      <c r="F691" s="7" t="s">
        <v>1196</v>
      </c>
      <c r="G691" s="9">
        <v>29341</v>
      </c>
      <c r="H691" s="9">
        <v>36365</v>
      </c>
      <c r="I691" s="9"/>
      <c r="J691" s="31">
        <v>23790</v>
      </c>
      <c r="K691" s="31">
        <f t="shared" si="23"/>
        <v>24741.600000000002</v>
      </c>
      <c r="L691" s="8">
        <v>2</v>
      </c>
      <c r="M691" s="28">
        <v>0.04</v>
      </c>
      <c r="N691" s="28" t="str">
        <f t="shared" si="22"/>
        <v>20000-40000$</v>
      </c>
      <c r="O691" s="28"/>
      <c r="P691" s="28"/>
      <c r="Q691" s="51"/>
      <c r="R691" s="28"/>
      <c r="S691" s="28"/>
      <c r="AU691" s="18"/>
    </row>
    <row r="692" spans="1:47" x14ac:dyDescent="0.25">
      <c r="A692" s="8">
        <v>691</v>
      </c>
      <c r="B692" s="7" t="s">
        <v>1986</v>
      </c>
      <c r="C692" s="7" t="s">
        <v>791</v>
      </c>
      <c r="D692" s="8" t="s">
        <v>807</v>
      </c>
      <c r="E692" s="7" t="s">
        <v>675</v>
      </c>
      <c r="F692" s="7" t="s">
        <v>1197</v>
      </c>
      <c r="G692" s="9">
        <v>22399</v>
      </c>
      <c r="H692" s="9">
        <v>37099</v>
      </c>
      <c r="I692" s="9"/>
      <c r="J692" s="31">
        <v>33924</v>
      </c>
      <c r="K692" s="31">
        <f t="shared" si="23"/>
        <v>39012.6</v>
      </c>
      <c r="L692" s="8">
        <v>3</v>
      </c>
      <c r="M692" s="28">
        <v>0.15</v>
      </c>
      <c r="N692" s="28" t="str">
        <f t="shared" si="22"/>
        <v>20000-40000$</v>
      </c>
      <c r="O692" s="28"/>
      <c r="P692" s="28"/>
      <c r="Q692" s="51"/>
      <c r="R692" s="28"/>
      <c r="S692" s="28"/>
      <c r="AU692" s="18"/>
    </row>
    <row r="693" spans="1:47" x14ac:dyDescent="0.25">
      <c r="A693" s="8">
        <v>692</v>
      </c>
      <c r="B693" s="7" t="s">
        <v>1987</v>
      </c>
      <c r="C693" s="7" t="s">
        <v>795</v>
      </c>
      <c r="D693" s="8" t="s">
        <v>807</v>
      </c>
      <c r="E693" s="7" t="s">
        <v>675</v>
      </c>
      <c r="F693" s="7" t="s">
        <v>1197</v>
      </c>
      <c r="G693" s="9">
        <v>27692</v>
      </c>
      <c r="H693" s="9">
        <v>37453</v>
      </c>
      <c r="I693" s="9"/>
      <c r="J693" s="31">
        <v>58908</v>
      </c>
      <c r="K693" s="31">
        <f t="shared" si="23"/>
        <v>65976.960000000006</v>
      </c>
      <c r="L693" s="8">
        <v>4</v>
      </c>
      <c r="M693" s="28">
        <v>0.12</v>
      </c>
      <c r="N693" s="28" t="str">
        <f t="shared" si="22"/>
        <v>40000-60000$</v>
      </c>
      <c r="O693" s="28"/>
      <c r="P693" s="28"/>
      <c r="Q693" s="51"/>
      <c r="R693" s="28"/>
      <c r="S693" s="28"/>
      <c r="AU693" s="18"/>
    </row>
    <row r="694" spans="1:47" x14ac:dyDescent="0.25">
      <c r="A694" s="8">
        <v>693</v>
      </c>
      <c r="B694" s="7" t="s">
        <v>1988</v>
      </c>
      <c r="C694" s="7" t="s">
        <v>1229</v>
      </c>
      <c r="D694" s="8" t="s">
        <v>807</v>
      </c>
      <c r="E694" s="7" t="s">
        <v>675</v>
      </c>
      <c r="F694" s="7" t="s">
        <v>1196</v>
      </c>
      <c r="G694" s="9">
        <v>27823</v>
      </c>
      <c r="H694" s="9">
        <v>37810</v>
      </c>
      <c r="I694" s="9"/>
      <c r="J694" s="31">
        <v>57612</v>
      </c>
      <c r="K694" s="31">
        <f t="shared" si="23"/>
        <v>57612</v>
      </c>
      <c r="L694" s="8" t="s">
        <v>1233</v>
      </c>
      <c r="M694" s="28">
        <v>0</v>
      </c>
      <c r="N694" s="28" t="str">
        <f t="shared" si="22"/>
        <v>40000-60000$</v>
      </c>
      <c r="O694" s="28"/>
      <c r="P694" s="28"/>
      <c r="Q694" s="51"/>
      <c r="R694" s="28"/>
      <c r="S694" s="28"/>
      <c r="AU694" s="18"/>
    </row>
    <row r="695" spans="1:47" x14ac:dyDescent="0.25">
      <c r="A695" s="8">
        <v>694</v>
      </c>
      <c r="B695" s="7" t="s">
        <v>1989</v>
      </c>
      <c r="C695" s="7" t="s">
        <v>792</v>
      </c>
      <c r="D695" s="8" t="s">
        <v>807</v>
      </c>
      <c r="E695" s="7" t="s">
        <v>675</v>
      </c>
      <c r="F695" s="7" t="s">
        <v>1197</v>
      </c>
      <c r="G695" s="9">
        <v>28454</v>
      </c>
      <c r="H695" s="9">
        <v>39283</v>
      </c>
      <c r="I695" s="9"/>
      <c r="J695" s="31">
        <v>29976</v>
      </c>
      <c r="K695" s="31">
        <f t="shared" si="23"/>
        <v>29976</v>
      </c>
      <c r="L695" s="8" t="s">
        <v>1233</v>
      </c>
      <c r="M695" s="28">
        <v>0</v>
      </c>
      <c r="N695" s="28" t="str">
        <f t="shared" si="22"/>
        <v>20000-40000$</v>
      </c>
      <c r="O695" s="28"/>
      <c r="P695" s="28"/>
      <c r="Q695" s="51"/>
      <c r="R695" s="28"/>
      <c r="S695" s="28"/>
      <c r="AU695" s="18"/>
    </row>
    <row r="696" spans="1:47" x14ac:dyDescent="0.25">
      <c r="A696" s="8">
        <v>695</v>
      </c>
      <c r="B696" s="7" t="s">
        <v>1990</v>
      </c>
      <c r="C696" s="7" t="s">
        <v>794</v>
      </c>
      <c r="D696" s="8" t="s">
        <v>807</v>
      </c>
      <c r="E696" s="7" t="s">
        <v>675</v>
      </c>
      <c r="F696" s="7" t="s">
        <v>1197</v>
      </c>
      <c r="G696" s="9">
        <v>28890</v>
      </c>
      <c r="H696" s="9">
        <v>40018</v>
      </c>
      <c r="I696" s="9"/>
      <c r="J696" s="31">
        <v>41988</v>
      </c>
      <c r="K696" s="31">
        <f t="shared" si="23"/>
        <v>41988</v>
      </c>
      <c r="L696" s="8" t="s">
        <v>1233</v>
      </c>
      <c r="M696" s="28">
        <v>0</v>
      </c>
      <c r="N696" s="28" t="str">
        <f t="shared" si="22"/>
        <v>40000-60000$</v>
      </c>
      <c r="O696" s="28"/>
      <c r="P696" s="28"/>
      <c r="Q696" s="51"/>
      <c r="R696" s="28"/>
      <c r="S696" s="28"/>
      <c r="AU696" s="18"/>
    </row>
    <row r="697" spans="1:47" x14ac:dyDescent="0.25">
      <c r="A697" s="8">
        <v>696</v>
      </c>
      <c r="B697" s="7" t="s">
        <v>1991</v>
      </c>
      <c r="C697" s="7" t="s">
        <v>793</v>
      </c>
      <c r="D697" s="8" t="s">
        <v>807</v>
      </c>
      <c r="E697" s="7" t="s">
        <v>675</v>
      </c>
      <c r="F697" s="7" t="s">
        <v>1197</v>
      </c>
      <c r="G697" s="9">
        <v>31815</v>
      </c>
      <c r="H697" s="9">
        <v>41125</v>
      </c>
      <c r="I697" s="9"/>
      <c r="J697" s="31">
        <v>84360</v>
      </c>
      <c r="K697" s="31">
        <f t="shared" si="23"/>
        <v>84360</v>
      </c>
      <c r="L697" s="8" t="s">
        <v>1233</v>
      </c>
      <c r="M697" s="28">
        <v>0</v>
      </c>
      <c r="N697" s="28" t="str">
        <f t="shared" si="22"/>
        <v>80000-100000$</v>
      </c>
      <c r="O697" s="28"/>
      <c r="P697" s="28"/>
      <c r="Q697" s="51"/>
      <c r="R697" s="28"/>
      <c r="S697" s="28"/>
      <c r="AU697" s="18"/>
    </row>
    <row r="698" spans="1:47" x14ac:dyDescent="0.25">
      <c r="A698" s="8">
        <v>697</v>
      </c>
      <c r="B698" s="7" t="s">
        <v>1992</v>
      </c>
      <c r="C698" s="7" t="s">
        <v>1228</v>
      </c>
      <c r="D698" s="8" t="s">
        <v>807</v>
      </c>
      <c r="E698" s="7" t="s">
        <v>675</v>
      </c>
      <c r="F698" s="7" t="s">
        <v>1196</v>
      </c>
      <c r="G698" s="9">
        <v>29495</v>
      </c>
      <c r="H698" s="9">
        <v>40393</v>
      </c>
      <c r="I698" s="9"/>
      <c r="J698" s="31">
        <v>50124</v>
      </c>
      <c r="K698" s="31">
        <f t="shared" si="23"/>
        <v>57642.6</v>
      </c>
      <c r="L698" s="8">
        <v>3</v>
      </c>
      <c r="M698" s="28">
        <v>0.15</v>
      </c>
      <c r="N698" s="28" t="str">
        <f t="shared" si="22"/>
        <v>40000-60000$</v>
      </c>
      <c r="O698" s="28"/>
      <c r="P698" s="28"/>
      <c r="Q698" s="51"/>
      <c r="R698" s="28"/>
      <c r="S698" s="28"/>
      <c r="AU698" s="18"/>
    </row>
    <row r="699" spans="1:47" x14ac:dyDescent="0.25">
      <c r="A699" s="8">
        <v>698</v>
      </c>
      <c r="B699" s="7" t="s">
        <v>1993</v>
      </c>
      <c r="C699" s="7" t="s">
        <v>1230</v>
      </c>
      <c r="D699" s="8" t="s">
        <v>807</v>
      </c>
      <c r="E699" s="7" t="s">
        <v>675</v>
      </c>
      <c r="F699" s="7" t="s">
        <v>1197</v>
      </c>
      <c r="G699" s="9">
        <v>26565</v>
      </c>
      <c r="H699" s="9">
        <v>40410</v>
      </c>
      <c r="I699" s="9"/>
      <c r="J699" s="31">
        <v>45726</v>
      </c>
      <c r="K699" s="31">
        <f t="shared" si="23"/>
        <v>47555.040000000001</v>
      </c>
      <c r="L699" s="8">
        <v>2</v>
      </c>
      <c r="M699" s="28">
        <v>0.04</v>
      </c>
      <c r="N699" s="28" t="str">
        <f t="shared" si="22"/>
        <v>40000-60000$</v>
      </c>
      <c r="O699" s="28"/>
      <c r="P699" s="28"/>
      <c r="Q699" s="51"/>
      <c r="R699" s="28"/>
      <c r="S699" s="28"/>
      <c r="AU699" s="18"/>
    </row>
    <row r="700" spans="1:47" x14ac:dyDescent="0.25">
      <c r="A700" s="8">
        <v>699</v>
      </c>
      <c r="B700" s="7" t="s">
        <v>1994</v>
      </c>
      <c r="C700" s="7" t="s">
        <v>794</v>
      </c>
      <c r="D700" s="8" t="s">
        <v>807</v>
      </c>
      <c r="E700" s="7" t="s">
        <v>675</v>
      </c>
      <c r="F700" s="7" t="s">
        <v>1196</v>
      </c>
      <c r="G700" s="9">
        <v>28081</v>
      </c>
      <c r="H700" s="9">
        <v>40420</v>
      </c>
      <c r="I700" s="9"/>
      <c r="J700" s="31">
        <v>38028</v>
      </c>
      <c r="K700" s="31">
        <f t="shared" si="23"/>
        <v>42591.360000000001</v>
      </c>
      <c r="L700" s="8">
        <v>4</v>
      </c>
      <c r="M700" s="28">
        <v>0.12</v>
      </c>
      <c r="N700" s="28" t="str">
        <f t="shared" si="22"/>
        <v>20000-40000$</v>
      </c>
      <c r="O700" s="28"/>
      <c r="P700" s="28"/>
      <c r="Q700" s="51"/>
      <c r="R700" s="28"/>
      <c r="S700" s="28"/>
      <c r="AU700" s="18"/>
    </row>
    <row r="701" spans="1:47" x14ac:dyDescent="0.25">
      <c r="A701" s="8">
        <v>700</v>
      </c>
      <c r="B701" s="7" t="s">
        <v>1995</v>
      </c>
      <c r="C701" s="7" t="s">
        <v>1229</v>
      </c>
      <c r="D701" s="8" t="s">
        <v>807</v>
      </c>
      <c r="E701" s="7" t="s">
        <v>675</v>
      </c>
      <c r="F701" s="7" t="s">
        <v>1196</v>
      </c>
      <c r="G701" s="9">
        <v>25734</v>
      </c>
      <c r="H701" s="9">
        <v>36025</v>
      </c>
      <c r="I701" s="9"/>
      <c r="J701" s="31">
        <v>77364</v>
      </c>
      <c r="K701" s="31">
        <f t="shared" si="23"/>
        <v>88968.599999999991</v>
      </c>
      <c r="L701" s="8">
        <v>3</v>
      </c>
      <c r="M701" s="28">
        <v>0.15</v>
      </c>
      <c r="N701" s="28" t="str">
        <f t="shared" si="22"/>
        <v>60000-80000$</v>
      </c>
      <c r="O701" s="28"/>
      <c r="P701" s="28"/>
      <c r="Q701" s="51"/>
      <c r="R701" s="28"/>
      <c r="S701" s="28"/>
      <c r="AU701" s="18"/>
    </row>
    <row r="702" spans="1:47" x14ac:dyDescent="0.25">
      <c r="A702" s="8">
        <v>701</v>
      </c>
      <c r="B702" s="7" t="s">
        <v>1996</v>
      </c>
      <c r="C702" s="7" t="s">
        <v>793</v>
      </c>
      <c r="D702" s="8" t="s">
        <v>807</v>
      </c>
      <c r="E702" s="7" t="s">
        <v>675</v>
      </c>
      <c r="F702" s="7" t="s">
        <v>1196</v>
      </c>
      <c r="G702" s="9">
        <v>26421</v>
      </c>
      <c r="H702" s="9">
        <v>37495</v>
      </c>
      <c r="I702" s="9">
        <v>38212</v>
      </c>
      <c r="J702" s="31">
        <v>72360</v>
      </c>
      <c r="K702" s="31">
        <f t="shared" si="23"/>
        <v>75254.400000000009</v>
      </c>
      <c r="L702" s="8">
        <v>2</v>
      </c>
      <c r="M702" s="28">
        <v>0.04</v>
      </c>
      <c r="N702" s="28" t="str">
        <f t="shared" si="22"/>
        <v>60000-80000$</v>
      </c>
      <c r="O702" s="28"/>
      <c r="P702" s="28"/>
      <c r="Q702" s="51"/>
      <c r="R702" s="28"/>
      <c r="S702" s="28"/>
      <c r="AU702" s="18"/>
    </row>
    <row r="703" spans="1:47" x14ac:dyDescent="0.25">
      <c r="A703" s="8">
        <v>702</v>
      </c>
      <c r="B703" s="7" t="s">
        <v>1997</v>
      </c>
      <c r="C703" s="7" t="s">
        <v>794</v>
      </c>
      <c r="D703" s="8" t="s">
        <v>807</v>
      </c>
      <c r="E703" s="7" t="s">
        <v>675</v>
      </c>
      <c r="F703" s="7" t="s">
        <v>1196</v>
      </c>
      <c r="G703" s="9">
        <v>28972</v>
      </c>
      <c r="H703" s="9">
        <v>39679</v>
      </c>
      <c r="I703" s="9"/>
      <c r="J703" s="31">
        <v>27384</v>
      </c>
      <c r="K703" s="31">
        <f t="shared" si="23"/>
        <v>31491.599999999999</v>
      </c>
      <c r="L703" s="8">
        <v>3</v>
      </c>
      <c r="M703" s="28">
        <v>0.15</v>
      </c>
      <c r="N703" s="28" t="str">
        <f t="shared" si="22"/>
        <v>20000-40000$</v>
      </c>
      <c r="O703" s="28"/>
      <c r="P703" s="28"/>
      <c r="Q703" s="51"/>
      <c r="R703" s="28"/>
      <c r="S703" s="28"/>
      <c r="AU703" s="18"/>
    </row>
    <row r="704" spans="1:47" x14ac:dyDescent="0.25">
      <c r="A704" s="8">
        <v>703</v>
      </c>
      <c r="B704" s="7" t="s">
        <v>1998</v>
      </c>
      <c r="C704" s="7" t="s">
        <v>793</v>
      </c>
      <c r="D704" s="8" t="s">
        <v>807</v>
      </c>
      <c r="E704" s="7" t="s">
        <v>675</v>
      </c>
      <c r="F704" s="7" t="s">
        <v>1197</v>
      </c>
      <c r="G704" s="9">
        <v>29972</v>
      </c>
      <c r="H704" s="9">
        <v>39719</v>
      </c>
      <c r="I704" s="9"/>
      <c r="J704" s="31">
        <v>28008</v>
      </c>
      <c r="K704" s="31">
        <f t="shared" si="23"/>
        <v>31368.960000000003</v>
      </c>
      <c r="L704" s="8">
        <v>4</v>
      </c>
      <c r="M704" s="28">
        <v>0.12</v>
      </c>
      <c r="N704" s="28" t="str">
        <f t="shared" si="22"/>
        <v>20000-40000$</v>
      </c>
      <c r="O704" s="28"/>
      <c r="P704" s="28"/>
      <c r="Q704" s="51"/>
      <c r="R704" s="28"/>
      <c r="S704" s="28"/>
      <c r="AU704" s="18"/>
    </row>
    <row r="705" spans="1:47" x14ac:dyDescent="0.25">
      <c r="A705" s="8">
        <v>704</v>
      </c>
      <c r="B705" s="7" t="s">
        <v>1999</v>
      </c>
      <c r="C705" s="7" t="s">
        <v>1230</v>
      </c>
      <c r="D705" s="8" t="s">
        <v>807</v>
      </c>
      <c r="E705" s="7" t="s">
        <v>675</v>
      </c>
      <c r="F705" s="7" t="s">
        <v>1196</v>
      </c>
      <c r="G705" s="9">
        <v>27454</v>
      </c>
      <c r="H705" s="9">
        <v>40800</v>
      </c>
      <c r="I705" s="9"/>
      <c r="J705" s="31">
        <v>74976</v>
      </c>
      <c r="K705" s="31">
        <f t="shared" si="23"/>
        <v>86222.399999999994</v>
      </c>
      <c r="L705" s="8">
        <v>3</v>
      </c>
      <c r="M705" s="28">
        <v>0.15</v>
      </c>
      <c r="N705" s="28" t="str">
        <f t="shared" si="22"/>
        <v>60000-80000$</v>
      </c>
      <c r="O705" s="28"/>
      <c r="P705" s="28"/>
      <c r="Q705" s="51"/>
      <c r="R705" s="28"/>
      <c r="S705" s="28"/>
      <c r="AU705" s="18"/>
    </row>
    <row r="706" spans="1:47" x14ac:dyDescent="0.25">
      <c r="A706" s="8">
        <v>705</v>
      </c>
      <c r="B706" s="7" t="s">
        <v>2000</v>
      </c>
      <c r="C706" s="7" t="s">
        <v>1228</v>
      </c>
      <c r="D706" s="8" t="s">
        <v>807</v>
      </c>
      <c r="E706" s="7" t="s">
        <v>675</v>
      </c>
      <c r="F706" s="7" t="s">
        <v>1196</v>
      </c>
      <c r="G706" s="9">
        <v>30256</v>
      </c>
      <c r="H706" s="9">
        <v>40811</v>
      </c>
      <c r="I706" s="9"/>
      <c r="J706" s="31">
        <v>73360.800000000003</v>
      </c>
      <c r="K706" s="31">
        <f t="shared" si="23"/>
        <v>82164.096000000005</v>
      </c>
      <c r="L706" s="8">
        <v>4</v>
      </c>
      <c r="M706" s="28">
        <v>0.12</v>
      </c>
      <c r="N706" s="28" t="str">
        <f t="shared" ref="N706:N742" si="24">VLOOKUP($J706,$R$2:$S$7,2,1)</f>
        <v>60000-80000$</v>
      </c>
      <c r="O706" s="28"/>
      <c r="P706" s="28"/>
      <c r="Q706" s="51"/>
      <c r="R706" s="28"/>
      <c r="S706" s="28"/>
      <c r="AU706" s="18"/>
    </row>
    <row r="707" spans="1:47" x14ac:dyDescent="0.25">
      <c r="A707" s="8">
        <v>706</v>
      </c>
      <c r="B707" s="7" t="s">
        <v>2001</v>
      </c>
      <c r="C707" s="7" t="s">
        <v>1228</v>
      </c>
      <c r="D707" s="8" t="s">
        <v>807</v>
      </c>
      <c r="E707" s="7" t="s">
        <v>675</v>
      </c>
      <c r="F707" s="7" t="s">
        <v>1197</v>
      </c>
      <c r="G707" s="9">
        <v>31560</v>
      </c>
      <c r="H707" s="9">
        <v>39343</v>
      </c>
      <c r="I707" s="9"/>
      <c r="J707" s="31">
        <v>27600</v>
      </c>
      <c r="K707" s="31">
        <f t="shared" ref="K707:K742" si="25">J707*(1+M707)</f>
        <v>30912.000000000004</v>
      </c>
      <c r="L707" s="8">
        <v>4</v>
      </c>
      <c r="M707" s="28">
        <v>0.12</v>
      </c>
      <c r="N707" s="28" t="str">
        <f t="shared" si="24"/>
        <v>20000-40000$</v>
      </c>
      <c r="O707" s="28"/>
      <c r="P707" s="28"/>
      <c r="Q707" s="51"/>
      <c r="R707" s="28"/>
      <c r="S707" s="28"/>
      <c r="AU707" s="18"/>
    </row>
    <row r="708" spans="1:47" x14ac:dyDescent="0.25">
      <c r="A708" s="8">
        <v>707</v>
      </c>
      <c r="B708" s="7" t="s">
        <v>2002</v>
      </c>
      <c r="C708" s="7" t="s">
        <v>793</v>
      </c>
      <c r="D708" s="8" t="s">
        <v>807</v>
      </c>
      <c r="E708" s="7" t="s">
        <v>675</v>
      </c>
      <c r="F708" s="7" t="s">
        <v>1197</v>
      </c>
      <c r="G708" s="9">
        <v>26769</v>
      </c>
      <c r="H708" s="9">
        <v>40451</v>
      </c>
      <c r="I708" s="9"/>
      <c r="J708" s="31">
        <v>105396</v>
      </c>
      <c r="K708" s="31">
        <f t="shared" si="25"/>
        <v>109611.84</v>
      </c>
      <c r="L708" s="8">
        <v>2</v>
      </c>
      <c r="M708" s="28">
        <v>0.04</v>
      </c>
      <c r="N708" s="28" t="str">
        <f t="shared" si="24"/>
        <v>100000$ &amp; Above</v>
      </c>
      <c r="O708" s="28"/>
      <c r="P708" s="28"/>
      <c r="Q708" s="51"/>
      <c r="R708" s="28"/>
      <c r="S708" s="28"/>
      <c r="AU708" s="18"/>
    </row>
    <row r="709" spans="1:47" x14ac:dyDescent="0.25">
      <c r="A709" s="8">
        <v>708</v>
      </c>
      <c r="B709" s="7" t="s">
        <v>2003</v>
      </c>
      <c r="C709" s="7" t="s">
        <v>792</v>
      </c>
      <c r="D709" s="8" t="s">
        <v>807</v>
      </c>
      <c r="E709" s="7" t="s">
        <v>675</v>
      </c>
      <c r="F709" s="7" t="s">
        <v>1197</v>
      </c>
      <c r="G709" s="9">
        <v>21962</v>
      </c>
      <c r="H709" s="9">
        <v>36053</v>
      </c>
      <c r="I709" s="9"/>
      <c r="J709" s="31">
        <v>55326</v>
      </c>
      <c r="K709" s="31">
        <f t="shared" si="25"/>
        <v>63624.899999999994</v>
      </c>
      <c r="L709" s="8">
        <v>3</v>
      </c>
      <c r="M709" s="28">
        <v>0.15</v>
      </c>
      <c r="N709" s="28" t="str">
        <f t="shared" si="24"/>
        <v>40000-60000$</v>
      </c>
      <c r="O709" s="28"/>
      <c r="P709" s="28"/>
      <c r="Q709" s="51"/>
      <c r="R709" s="28"/>
      <c r="S709" s="28"/>
      <c r="AU709" s="18"/>
    </row>
    <row r="710" spans="1:47" x14ac:dyDescent="0.25">
      <c r="A710" s="8">
        <v>709</v>
      </c>
      <c r="B710" s="7" t="s">
        <v>2004</v>
      </c>
      <c r="C710" s="7" t="s">
        <v>792</v>
      </c>
      <c r="D710" s="8" t="s">
        <v>807</v>
      </c>
      <c r="E710" s="7" t="s">
        <v>675</v>
      </c>
      <c r="F710" s="7" t="s">
        <v>1196</v>
      </c>
      <c r="G710" s="9">
        <v>25902</v>
      </c>
      <c r="H710" s="9">
        <v>37141</v>
      </c>
      <c r="I710" s="9">
        <v>39561</v>
      </c>
      <c r="J710" s="31">
        <v>30636</v>
      </c>
      <c r="K710" s="31">
        <f t="shared" si="25"/>
        <v>30636</v>
      </c>
      <c r="L710" s="8" t="s">
        <v>1233</v>
      </c>
      <c r="M710" s="28">
        <v>0</v>
      </c>
      <c r="N710" s="28" t="str">
        <f t="shared" si="24"/>
        <v>20000-40000$</v>
      </c>
      <c r="O710" s="28"/>
      <c r="P710" s="28"/>
      <c r="Q710" s="51"/>
      <c r="R710" s="28"/>
      <c r="S710" s="28"/>
      <c r="AU710" s="18"/>
    </row>
    <row r="711" spans="1:47" x14ac:dyDescent="0.25">
      <c r="A711" s="8">
        <v>710</v>
      </c>
      <c r="B711" s="7" t="s">
        <v>2005</v>
      </c>
      <c r="C711" s="7" t="s">
        <v>794</v>
      </c>
      <c r="D711" s="8" t="s">
        <v>807</v>
      </c>
      <c r="E711" s="7" t="s">
        <v>675</v>
      </c>
      <c r="F711" s="7" t="s">
        <v>1196</v>
      </c>
      <c r="G711" s="9">
        <v>32848</v>
      </c>
      <c r="H711" s="9">
        <v>40477</v>
      </c>
      <c r="I711" s="9"/>
      <c r="J711" s="31">
        <v>32556</v>
      </c>
      <c r="K711" s="31">
        <f t="shared" si="25"/>
        <v>37439.399999999994</v>
      </c>
      <c r="L711" s="8">
        <v>3</v>
      </c>
      <c r="M711" s="28">
        <v>0.15</v>
      </c>
      <c r="N711" s="28" t="str">
        <f t="shared" si="24"/>
        <v>20000-40000$</v>
      </c>
      <c r="O711" s="28"/>
      <c r="P711" s="28"/>
      <c r="Q711" s="51"/>
      <c r="R711" s="28"/>
      <c r="S711" s="28"/>
      <c r="AU711" s="18"/>
    </row>
    <row r="712" spans="1:47" x14ac:dyDescent="0.25">
      <c r="A712" s="8">
        <v>711</v>
      </c>
      <c r="B712" s="7" t="s">
        <v>2006</v>
      </c>
      <c r="C712" s="7" t="s">
        <v>793</v>
      </c>
      <c r="D712" s="8" t="s">
        <v>807</v>
      </c>
      <c r="E712" s="7" t="s">
        <v>675</v>
      </c>
      <c r="F712" s="7" t="s">
        <v>1197</v>
      </c>
      <c r="G712" s="9">
        <v>25233</v>
      </c>
      <c r="H712" s="9">
        <v>36080</v>
      </c>
      <c r="I712" s="9"/>
      <c r="J712" s="31">
        <v>58092</v>
      </c>
      <c r="K712" s="31">
        <f t="shared" si="25"/>
        <v>66805.799999999988</v>
      </c>
      <c r="L712" s="8">
        <v>3</v>
      </c>
      <c r="M712" s="28">
        <v>0.15</v>
      </c>
      <c r="N712" s="28" t="str">
        <f t="shared" si="24"/>
        <v>40000-60000$</v>
      </c>
      <c r="O712" s="28"/>
      <c r="P712" s="28"/>
      <c r="Q712" s="51"/>
      <c r="R712" s="28"/>
      <c r="S712" s="28"/>
      <c r="AU712" s="18"/>
    </row>
    <row r="713" spans="1:47" x14ac:dyDescent="0.25">
      <c r="A713" s="8">
        <v>712</v>
      </c>
      <c r="B713" s="7" t="s">
        <v>2007</v>
      </c>
      <c r="C713" s="7" t="s">
        <v>1229</v>
      </c>
      <c r="D713" s="8" t="s">
        <v>807</v>
      </c>
      <c r="E713" s="7" t="s">
        <v>675</v>
      </c>
      <c r="F713" s="7" t="s">
        <v>1197</v>
      </c>
      <c r="G713" s="9">
        <v>28184</v>
      </c>
      <c r="H713" s="9">
        <v>36458</v>
      </c>
      <c r="I713" s="9"/>
      <c r="J713" s="31">
        <v>39043.199999999997</v>
      </c>
      <c r="K713" s="31">
        <f t="shared" si="25"/>
        <v>40604.928</v>
      </c>
      <c r="L713" s="8">
        <v>2</v>
      </c>
      <c r="M713" s="28">
        <v>0.04</v>
      </c>
      <c r="N713" s="28" t="str">
        <f t="shared" si="24"/>
        <v>20000-40000$</v>
      </c>
      <c r="O713" s="28"/>
      <c r="P713" s="28"/>
      <c r="Q713" s="51"/>
      <c r="R713" s="28"/>
      <c r="S713" s="28"/>
      <c r="AU713" s="18"/>
    </row>
    <row r="714" spans="1:47" x14ac:dyDescent="0.25">
      <c r="A714" s="8">
        <v>713</v>
      </c>
      <c r="B714" s="7" t="s">
        <v>2008</v>
      </c>
      <c r="C714" s="7" t="s">
        <v>796</v>
      </c>
      <c r="D714" s="8" t="s">
        <v>807</v>
      </c>
      <c r="E714" s="7" t="s">
        <v>675</v>
      </c>
      <c r="F714" s="7" t="s">
        <v>1197</v>
      </c>
      <c r="G714" s="9">
        <v>29410</v>
      </c>
      <c r="H714" s="9">
        <v>36462</v>
      </c>
      <c r="I714" s="9"/>
      <c r="J714" s="31">
        <v>31422</v>
      </c>
      <c r="K714" s="31">
        <f t="shared" si="25"/>
        <v>36135.299999999996</v>
      </c>
      <c r="L714" s="8">
        <v>3</v>
      </c>
      <c r="M714" s="28">
        <v>0.15</v>
      </c>
      <c r="N714" s="28" t="str">
        <f t="shared" si="24"/>
        <v>20000-40000$</v>
      </c>
      <c r="O714" s="28"/>
      <c r="P714" s="28"/>
      <c r="Q714" s="51"/>
      <c r="R714" s="28"/>
      <c r="S714" s="28"/>
      <c r="AU714" s="18"/>
    </row>
    <row r="715" spans="1:47" x14ac:dyDescent="0.25">
      <c r="A715" s="8">
        <v>714</v>
      </c>
      <c r="B715" s="7" t="s">
        <v>2009</v>
      </c>
      <c r="C715" s="7" t="s">
        <v>796</v>
      </c>
      <c r="D715" s="8" t="s">
        <v>807</v>
      </c>
      <c r="E715" s="7" t="s">
        <v>675</v>
      </c>
      <c r="F715" s="7" t="s">
        <v>1196</v>
      </c>
      <c r="G715" s="9">
        <v>29346</v>
      </c>
      <c r="H715" s="9">
        <v>39722</v>
      </c>
      <c r="I715" s="9"/>
      <c r="J715" s="31">
        <v>53436</v>
      </c>
      <c r="K715" s="31">
        <f t="shared" si="25"/>
        <v>55573.440000000002</v>
      </c>
      <c r="L715" s="8">
        <v>2</v>
      </c>
      <c r="M715" s="28">
        <v>0.04</v>
      </c>
      <c r="N715" s="28" t="str">
        <f t="shared" si="24"/>
        <v>40000-60000$</v>
      </c>
      <c r="O715" s="28"/>
      <c r="P715" s="28"/>
      <c r="Q715" s="51"/>
      <c r="R715" s="28"/>
      <c r="S715" s="28"/>
      <c r="AU715" s="18"/>
    </row>
    <row r="716" spans="1:47" x14ac:dyDescent="0.25">
      <c r="A716" s="8">
        <v>715</v>
      </c>
      <c r="B716" s="7" t="s">
        <v>2010</v>
      </c>
      <c r="C716" s="7" t="s">
        <v>796</v>
      </c>
      <c r="D716" s="8" t="s">
        <v>807</v>
      </c>
      <c r="E716" s="7" t="s">
        <v>675</v>
      </c>
      <c r="F716" s="7" t="s">
        <v>1196</v>
      </c>
      <c r="G716" s="9">
        <v>27801</v>
      </c>
      <c r="H716" s="9">
        <v>39742</v>
      </c>
      <c r="I716" s="9"/>
      <c r="J716" s="31">
        <v>44812.800000000003</v>
      </c>
      <c r="K716" s="31">
        <f t="shared" si="25"/>
        <v>46605.312000000005</v>
      </c>
      <c r="L716" s="8">
        <v>2</v>
      </c>
      <c r="M716" s="28">
        <v>0.04</v>
      </c>
      <c r="N716" s="28" t="str">
        <f t="shared" si="24"/>
        <v>40000-60000$</v>
      </c>
      <c r="O716" s="28"/>
      <c r="P716" s="28"/>
      <c r="Q716" s="51"/>
      <c r="R716" s="28"/>
      <c r="S716" s="28"/>
      <c r="AU716" s="18"/>
    </row>
    <row r="717" spans="1:47" x14ac:dyDescent="0.25">
      <c r="A717" s="8">
        <v>716</v>
      </c>
      <c r="B717" s="7" t="s">
        <v>2011</v>
      </c>
      <c r="C717" s="7" t="s">
        <v>796</v>
      </c>
      <c r="D717" s="8" t="s">
        <v>807</v>
      </c>
      <c r="E717" s="7" t="s">
        <v>675</v>
      </c>
      <c r="F717" s="7" t="s">
        <v>1197</v>
      </c>
      <c r="G717" s="9">
        <v>28511</v>
      </c>
      <c r="H717" s="9">
        <v>39728</v>
      </c>
      <c r="I717" s="9"/>
      <c r="J717" s="31">
        <v>98844</v>
      </c>
      <c r="K717" s="31">
        <f t="shared" si="25"/>
        <v>113670.59999999999</v>
      </c>
      <c r="L717" s="8">
        <v>3</v>
      </c>
      <c r="M717" s="28">
        <v>0.15</v>
      </c>
      <c r="N717" s="28" t="str">
        <f t="shared" si="24"/>
        <v>80000-100000$</v>
      </c>
      <c r="O717" s="28"/>
      <c r="P717" s="28"/>
      <c r="Q717" s="51"/>
      <c r="R717" s="28"/>
      <c r="S717" s="28"/>
      <c r="AU717" s="18"/>
    </row>
    <row r="718" spans="1:47" x14ac:dyDescent="0.25">
      <c r="A718" s="8">
        <v>717</v>
      </c>
      <c r="B718" s="7" t="s">
        <v>2012</v>
      </c>
      <c r="C718" s="7" t="s">
        <v>796</v>
      </c>
      <c r="D718" s="8" t="s">
        <v>807</v>
      </c>
      <c r="E718" s="7" t="s">
        <v>675</v>
      </c>
      <c r="F718" s="7" t="s">
        <v>1197</v>
      </c>
      <c r="G718" s="9">
        <v>29102</v>
      </c>
      <c r="H718" s="9">
        <v>39728</v>
      </c>
      <c r="I718" s="9"/>
      <c r="J718" s="31">
        <v>103248</v>
      </c>
      <c r="K718" s="31">
        <f t="shared" si="25"/>
        <v>118735.2</v>
      </c>
      <c r="L718" s="8">
        <v>3</v>
      </c>
      <c r="M718" s="28">
        <v>0.15</v>
      </c>
      <c r="N718" s="28" t="str">
        <f t="shared" si="24"/>
        <v>100000$ &amp; Above</v>
      </c>
      <c r="O718" s="28"/>
      <c r="P718" s="28"/>
      <c r="Q718" s="51"/>
      <c r="R718" s="28"/>
      <c r="S718" s="28"/>
      <c r="AU718" s="18"/>
    </row>
    <row r="719" spans="1:47" x14ac:dyDescent="0.25">
      <c r="A719" s="8">
        <v>718</v>
      </c>
      <c r="B719" s="7" t="s">
        <v>2013</v>
      </c>
      <c r="C719" s="7" t="s">
        <v>796</v>
      </c>
      <c r="D719" s="8" t="s">
        <v>807</v>
      </c>
      <c r="E719" s="7" t="s">
        <v>675</v>
      </c>
      <c r="F719" s="7" t="s">
        <v>1196</v>
      </c>
      <c r="G719" s="9">
        <v>27036</v>
      </c>
      <c r="H719" s="9">
        <v>39768</v>
      </c>
      <c r="I719" s="9"/>
      <c r="J719" s="31">
        <v>76332</v>
      </c>
      <c r="K719" s="31">
        <f t="shared" si="25"/>
        <v>87781.799999999988</v>
      </c>
      <c r="L719" s="8">
        <v>3</v>
      </c>
      <c r="M719" s="28">
        <v>0.15</v>
      </c>
      <c r="N719" s="28" t="str">
        <f t="shared" si="24"/>
        <v>60000-80000$</v>
      </c>
      <c r="O719" s="28"/>
      <c r="P719" s="28"/>
      <c r="Q719" s="51"/>
      <c r="R719" s="28"/>
      <c r="S719" s="28"/>
      <c r="AU719" s="18"/>
    </row>
    <row r="720" spans="1:47" x14ac:dyDescent="0.25">
      <c r="A720" s="8">
        <v>719</v>
      </c>
      <c r="B720" s="7" t="s">
        <v>2014</v>
      </c>
      <c r="C720" s="7" t="s">
        <v>796</v>
      </c>
      <c r="D720" s="8" t="s">
        <v>807</v>
      </c>
      <c r="E720" s="7" t="s">
        <v>675</v>
      </c>
      <c r="F720" s="7" t="s">
        <v>1197</v>
      </c>
      <c r="G720" s="9">
        <v>30364</v>
      </c>
      <c r="H720" s="9">
        <v>40867</v>
      </c>
      <c r="I720" s="9"/>
      <c r="J720" s="31">
        <v>69000</v>
      </c>
      <c r="K720" s="31">
        <f t="shared" si="25"/>
        <v>69000</v>
      </c>
      <c r="L720" s="8">
        <v>1</v>
      </c>
      <c r="M720" s="28">
        <v>0</v>
      </c>
      <c r="N720" s="28" t="str">
        <f t="shared" si="24"/>
        <v>60000-80000$</v>
      </c>
      <c r="O720" s="28"/>
      <c r="P720" s="28"/>
      <c r="Q720" s="51"/>
      <c r="R720" s="28"/>
      <c r="S720" s="28"/>
      <c r="AU720" s="18"/>
    </row>
    <row r="721" spans="1:47" x14ac:dyDescent="0.25">
      <c r="A721" s="8">
        <v>720</v>
      </c>
      <c r="B721" s="7" t="s">
        <v>2015</v>
      </c>
      <c r="C721" s="7" t="s">
        <v>796</v>
      </c>
      <c r="D721" s="8" t="s">
        <v>807</v>
      </c>
      <c r="E721" s="7" t="s">
        <v>675</v>
      </c>
      <c r="F721" s="7" t="s">
        <v>1196</v>
      </c>
      <c r="G721" s="9">
        <v>25844</v>
      </c>
      <c r="H721" s="9">
        <v>41226</v>
      </c>
      <c r="I721" s="9"/>
      <c r="J721" s="31">
        <v>38592</v>
      </c>
      <c r="K721" s="31">
        <f t="shared" si="25"/>
        <v>38592</v>
      </c>
      <c r="L721" s="8" t="s">
        <v>1233</v>
      </c>
      <c r="M721" s="28">
        <v>0</v>
      </c>
      <c r="N721" s="28" t="str">
        <f t="shared" si="24"/>
        <v>20000-40000$</v>
      </c>
      <c r="O721" s="28"/>
      <c r="P721" s="28"/>
      <c r="Q721" s="51"/>
      <c r="R721" s="28"/>
      <c r="S721" s="28"/>
      <c r="AU721" s="18"/>
    </row>
    <row r="722" spans="1:47" x14ac:dyDescent="0.25">
      <c r="A722" s="8">
        <v>721</v>
      </c>
      <c r="B722" s="7" t="s">
        <v>2016</v>
      </c>
      <c r="C722" s="7" t="s">
        <v>1228</v>
      </c>
      <c r="D722" s="8" t="s">
        <v>807</v>
      </c>
      <c r="E722" s="7" t="s">
        <v>675</v>
      </c>
      <c r="F722" s="7" t="s">
        <v>1196</v>
      </c>
      <c r="G722" s="9">
        <v>26337</v>
      </c>
      <c r="H722" s="9">
        <v>39399</v>
      </c>
      <c r="I722" s="9">
        <v>40558</v>
      </c>
      <c r="J722" s="31">
        <v>104664</v>
      </c>
      <c r="K722" s="31">
        <f t="shared" si="25"/>
        <v>104664</v>
      </c>
      <c r="L722" s="8">
        <v>1</v>
      </c>
      <c r="M722" s="28">
        <v>0</v>
      </c>
      <c r="N722" s="28" t="str">
        <f t="shared" si="24"/>
        <v>100000$ &amp; Above</v>
      </c>
      <c r="O722" s="28"/>
      <c r="P722" s="28"/>
      <c r="Q722" s="51"/>
      <c r="R722" s="28"/>
      <c r="S722" s="28"/>
      <c r="AU722" s="18"/>
    </row>
    <row r="723" spans="1:47" x14ac:dyDescent="0.25">
      <c r="A723" s="8">
        <v>722</v>
      </c>
      <c r="B723" s="7" t="s">
        <v>2017</v>
      </c>
      <c r="C723" s="7" t="s">
        <v>1228</v>
      </c>
      <c r="D723" s="8" t="s">
        <v>807</v>
      </c>
      <c r="E723" s="7" t="s">
        <v>675</v>
      </c>
      <c r="F723" s="7" t="s">
        <v>1196</v>
      </c>
      <c r="G723" s="9">
        <v>26042</v>
      </c>
      <c r="H723" s="9">
        <v>36843</v>
      </c>
      <c r="I723" s="9"/>
      <c r="J723" s="31">
        <v>57156</v>
      </c>
      <c r="K723" s="31">
        <f t="shared" si="25"/>
        <v>57156</v>
      </c>
      <c r="L723" s="8" t="s">
        <v>1233</v>
      </c>
      <c r="M723" s="28">
        <v>0</v>
      </c>
      <c r="N723" s="28" t="str">
        <f t="shared" si="24"/>
        <v>40000-60000$</v>
      </c>
      <c r="O723" s="28"/>
      <c r="P723" s="28"/>
      <c r="Q723" s="51"/>
      <c r="R723" s="28"/>
      <c r="S723" s="28"/>
      <c r="AU723" s="18"/>
    </row>
    <row r="724" spans="1:47" x14ac:dyDescent="0.25">
      <c r="A724" s="8">
        <v>723</v>
      </c>
      <c r="B724" s="7" t="s">
        <v>2018</v>
      </c>
      <c r="C724" s="7" t="s">
        <v>1228</v>
      </c>
      <c r="D724" s="8" t="s">
        <v>807</v>
      </c>
      <c r="E724" s="7" t="s">
        <v>675</v>
      </c>
      <c r="F724" s="7" t="s">
        <v>1197</v>
      </c>
      <c r="G724" s="9">
        <v>27873</v>
      </c>
      <c r="H724" s="9">
        <v>41262</v>
      </c>
      <c r="I724" s="9"/>
      <c r="J724" s="31">
        <v>71388</v>
      </c>
      <c r="K724" s="31">
        <f t="shared" si="25"/>
        <v>77099.040000000008</v>
      </c>
      <c r="L724" s="8">
        <v>3</v>
      </c>
      <c r="M724" s="28">
        <v>0.08</v>
      </c>
      <c r="N724" s="28" t="str">
        <f t="shared" si="24"/>
        <v>60000-80000$</v>
      </c>
      <c r="O724" s="28"/>
      <c r="P724" s="28"/>
      <c r="Q724" s="51"/>
      <c r="R724" s="28"/>
      <c r="S724" s="28"/>
      <c r="AU724" s="18"/>
    </row>
    <row r="725" spans="1:47" x14ac:dyDescent="0.25">
      <c r="A725" s="8">
        <v>724</v>
      </c>
      <c r="B725" s="7" t="s">
        <v>2019</v>
      </c>
      <c r="C725" s="7" t="s">
        <v>1231</v>
      </c>
      <c r="D725" s="8" t="s">
        <v>807</v>
      </c>
      <c r="E725" s="7" t="s">
        <v>675</v>
      </c>
      <c r="F725" s="7" t="s">
        <v>1196</v>
      </c>
      <c r="G725" s="9">
        <v>32154</v>
      </c>
      <c r="H725" s="9">
        <v>39784</v>
      </c>
      <c r="I725" s="9"/>
      <c r="J725" s="31">
        <v>83412</v>
      </c>
      <c r="K725" s="31">
        <f t="shared" si="25"/>
        <v>95923.799999999988</v>
      </c>
      <c r="L725" s="8">
        <v>3</v>
      </c>
      <c r="M725" s="28">
        <v>0.15</v>
      </c>
      <c r="N725" s="28" t="str">
        <f t="shared" si="24"/>
        <v>80000-100000$</v>
      </c>
      <c r="O725" s="28"/>
      <c r="P725" s="28"/>
      <c r="Q725" s="51"/>
      <c r="R725" s="28"/>
      <c r="S725" s="28"/>
      <c r="AU725" s="18"/>
    </row>
    <row r="726" spans="1:47" x14ac:dyDescent="0.25">
      <c r="A726" s="8">
        <v>725</v>
      </c>
      <c r="B726" s="7" t="s">
        <v>2020</v>
      </c>
      <c r="C726" s="7" t="s">
        <v>1228</v>
      </c>
      <c r="D726" s="8" t="s">
        <v>807</v>
      </c>
      <c r="E726" s="7" t="s">
        <v>675</v>
      </c>
      <c r="F726" s="7" t="s">
        <v>1197</v>
      </c>
      <c r="G726" s="9">
        <v>27856</v>
      </c>
      <c r="H726" s="9">
        <v>39435</v>
      </c>
      <c r="I726" s="9"/>
      <c r="J726" s="31">
        <v>77736</v>
      </c>
      <c r="K726" s="31">
        <f t="shared" si="25"/>
        <v>89396.4</v>
      </c>
      <c r="L726" s="8">
        <v>3</v>
      </c>
      <c r="M726" s="28">
        <v>0.15</v>
      </c>
      <c r="N726" s="28" t="str">
        <f t="shared" si="24"/>
        <v>60000-80000$</v>
      </c>
      <c r="O726" s="28"/>
      <c r="P726" s="28"/>
      <c r="Q726" s="51"/>
      <c r="R726" s="28"/>
      <c r="S726" s="28"/>
      <c r="AU726" s="18"/>
    </row>
    <row r="727" spans="1:47" x14ac:dyDescent="0.25">
      <c r="A727" s="8">
        <v>726</v>
      </c>
      <c r="B727" s="7" t="s">
        <v>2021</v>
      </c>
      <c r="C727" s="7" t="s">
        <v>794</v>
      </c>
      <c r="D727" s="8" t="s">
        <v>807</v>
      </c>
      <c r="E727" s="7" t="s">
        <v>675</v>
      </c>
      <c r="F727" s="7" t="s">
        <v>1196</v>
      </c>
      <c r="G727" s="9">
        <v>27144</v>
      </c>
      <c r="H727" s="9">
        <v>39063</v>
      </c>
      <c r="I727" s="9"/>
      <c r="J727" s="31">
        <v>103584</v>
      </c>
      <c r="K727" s="31">
        <f t="shared" si="25"/>
        <v>116014.08000000002</v>
      </c>
      <c r="L727" s="8">
        <v>4</v>
      </c>
      <c r="M727" s="28">
        <v>0.12</v>
      </c>
      <c r="N727" s="28" t="str">
        <f t="shared" si="24"/>
        <v>100000$ &amp; Above</v>
      </c>
      <c r="O727" s="28"/>
      <c r="P727" s="28"/>
      <c r="Q727" s="51"/>
      <c r="R727" s="28"/>
      <c r="S727" s="28"/>
      <c r="AU727" s="18"/>
    </row>
    <row r="728" spans="1:47" x14ac:dyDescent="0.25">
      <c r="A728" s="8">
        <v>727</v>
      </c>
      <c r="B728" s="7" t="s">
        <v>2022</v>
      </c>
      <c r="C728" s="7" t="s">
        <v>1229</v>
      </c>
      <c r="D728" s="8" t="s">
        <v>807</v>
      </c>
      <c r="E728" s="7" t="s">
        <v>675</v>
      </c>
      <c r="F728" s="7" t="s">
        <v>1196</v>
      </c>
      <c r="G728" s="9">
        <v>30794</v>
      </c>
      <c r="H728" s="9">
        <v>38328</v>
      </c>
      <c r="I728" s="9"/>
      <c r="J728" s="31">
        <v>57936</v>
      </c>
      <c r="K728" s="31">
        <f t="shared" si="25"/>
        <v>64888.320000000007</v>
      </c>
      <c r="L728" s="8">
        <v>4</v>
      </c>
      <c r="M728" s="28">
        <v>0.12</v>
      </c>
      <c r="N728" s="28" t="str">
        <f t="shared" si="24"/>
        <v>40000-60000$</v>
      </c>
      <c r="O728" s="28"/>
      <c r="P728" s="28"/>
      <c r="Q728" s="51"/>
      <c r="R728" s="28"/>
      <c r="S728" s="28"/>
      <c r="AU728" s="18"/>
    </row>
    <row r="729" spans="1:47" x14ac:dyDescent="0.25">
      <c r="A729" s="8">
        <v>728</v>
      </c>
      <c r="B729" s="7" t="s">
        <v>2023</v>
      </c>
      <c r="C729" s="7" t="s">
        <v>1230</v>
      </c>
      <c r="D729" s="8" t="s">
        <v>807</v>
      </c>
      <c r="E729" s="7" t="s">
        <v>675</v>
      </c>
      <c r="F729" s="7" t="s">
        <v>1196</v>
      </c>
      <c r="G729" s="9">
        <v>27820</v>
      </c>
      <c r="H729" s="9">
        <v>38347</v>
      </c>
      <c r="I729" s="9"/>
      <c r="J729" s="31">
        <v>97608</v>
      </c>
      <c r="K729" s="31">
        <f t="shared" si="25"/>
        <v>101512.32000000001</v>
      </c>
      <c r="L729" s="8">
        <v>2</v>
      </c>
      <c r="M729" s="28">
        <v>0.04</v>
      </c>
      <c r="N729" s="28" t="str">
        <f t="shared" si="24"/>
        <v>80000-100000$</v>
      </c>
      <c r="O729" s="28"/>
      <c r="P729" s="28"/>
      <c r="Q729" s="51"/>
      <c r="R729" s="28"/>
      <c r="S729" s="28"/>
      <c r="AU729" s="18"/>
    </row>
    <row r="730" spans="1:47" x14ac:dyDescent="0.25">
      <c r="A730" s="8">
        <v>729</v>
      </c>
      <c r="B730" s="7" t="s">
        <v>2024</v>
      </c>
      <c r="C730" s="7" t="s">
        <v>792</v>
      </c>
      <c r="D730" s="8" t="s">
        <v>807</v>
      </c>
      <c r="E730" s="7" t="s">
        <v>675</v>
      </c>
      <c r="F730" s="7" t="s">
        <v>1196</v>
      </c>
      <c r="G730" s="9">
        <v>30476</v>
      </c>
      <c r="H730" s="9">
        <v>39441</v>
      </c>
      <c r="I730" s="9"/>
      <c r="J730" s="31">
        <v>82632</v>
      </c>
      <c r="K730" s="31">
        <f t="shared" si="25"/>
        <v>85937.279999999999</v>
      </c>
      <c r="L730" s="8">
        <v>2</v>
      </c>
      <c r="M730" s="28">
        <v>0.04</v>
      </c>
      <c r="N730" s="28" t="str">
        <f t="shared" si="24"/>
        <v>80000-100000$</v>
      </c>
      <c r="O730" s="28"/>
      <c r="P730" s="28"/>
      <c r="Q730" s="51"/>
      <c r="R730" s="28"/>
      <c r="S730" s="28"/>
      <c r="AU730" s="18"/>
    </row>
    <row r="731" spans="1:47" x14ac:dyDescent="0.25">
      <c r="A731" s="8">
        <v>730</v>
      </c>
      <c r="B731" s="7" t="s">
        <v>2025</v>
      </c>
      <c r="C731" s="7" t="s">
        <v>1229</v>
      </c>
      <c r="D731" s="8" t="s">
        <v>807</v>
      </c>
      <c r="E731" s="7" t="s">
        <v>675</v>
      </c>
      <c r="F731" s="7" t="s">
        <v>1197</v>
      </c>
      <c r="G731" s="9">
        <v>29110</v>
      </c>
      <c r="H731" s="9">
        <v>40523</v>
      </c>
      <c r="I731" s="9"/>
      <c r="J731" s="31">
        <v>55884</v>
      </c>
      <c r="K731" s="31">
        <f t="shared" si="25"/>
        <v>62590.080000000009</v>
      </c>
      <c r="L731" s="8">
        <v>4</v>
      </c>
      <c r="M731" s="28">
        <v>0.12</v>
      </c>
      <c r="N731" s="28" t="str">
        <f t="shared" si="24"/>
        <v>40000-60000$</v>
      </c>
      <c r="O731" s="28"/>
      <c r="P731" s="28"/>
      <c r="Q731" s="51"/>
      <c r="R731" s="28"/>
      <c r="S731" s="28"/>
      <c r="AU731" s="18"/>
    </row>
    <row r="732" spans="1:47" x14ac:dyDescent="0.25">
      <c r="A732" s="8">
        <v>731</v>
      </c>
      <c r="B732" s="7" t="s">
        <v>2026</v>
      </c>
      <c r="C732" s="7" t="s">
        <v>1231</v>
      </c>
      <c r="D732" s="8" t="s">
        <v>807</v>
      </c>
      <c r="E732" s="7" t="s">
        <v>675</v>
      </c>
      <c r="F732" s="7" t="s">
        <v>1196</v>
      </c>
      <c r="G732" s="13">
        <v>26255</v>
      </c>
      <c r="H732" s="13">
        <v>40536</v>
      </c>
      <c r="I732" s="9"/>
      <c r="J732" s="31">
        <v>84876</v>
      </c>
      <c r="K732" s="31">
        <f t="shared" si="25"/>
        <v>84876</v>
      </c>
      <c r="L732" s="8">
        <v>1</v>
      </c>
      <c r="M732" s="28">
        <v>0</v>
      </c>
      <c r="N732" s="28" t="str">
        <f t="shared" si="24"/>
        <v>80000-100000$</v>
      </c>
      <c r="O732" s="28"/>
      <c r="P732" s="28"/>
      <c r="Q732" s="51"/>
      <c r="R732" s="28"/>
      <c r="S732" s="28"/>
      <c r="AU732" s="18"/>
    </row>
    <row r="733" spans="1:47" x14ac:dyDescent="0.25">
      <c r="A733" s="8">
        <v>732</v>
      </c>
      <c r="B733" s="7" t="s">
        <v>2027</v>
      </c>
      <c r="C733" s="7" t="s">
        <v>793</v>
      </c>
      <c r="D733" s="8" t="s">
        <v>807</v>
      </c>
      <c r="E733" s="7" t="s">
        <v>770</v>
      </c>
      <c r="F733" s="7" t="s">
        <v>1196</v>
      </c>
      <c r="G733" s="9">
        <v>29587</v>
      </c>
      <c r="H733" s="9">
        <v>37684</v>
      </c>
      <c r="I733" s="9"/>
      <c r="J733" s="31">
        <v>51360</v>
      </c>
      <c r="K733" s="31">
        <f t="shared" si="25"/>
        <v>59063.999999999993</v>
      </c>
      <c r="L733" s="8">
        <v>3</v>
      </c>
      <c r="M733" s="28">
        <v>0.15</v>
      </c>
      <c r="N733" s="28" t="str">
        <f t="shared" si="24"/>
        <v>40000-60000$</v>
      </c>
      <c r="O733" s="28"/>
      <c r="P733" s="28"/>
      <c r="Q733" s="51"/>
      <c r="R733" s="28"/>
      <c r="S733" s="28"/>
      <c r="AU733" s="18"/>
    </row>
    <row r="734" spans="1:47" x14ac:dyDescent="0.25">
      <c r="A734" s="8">
        <v>733</v>
      </c>
      <c r="B734" s="7" t="s">
        <v>2028</v>
      </c>
      <c r="C734" s="7" t="s">
        <v>795</v>
      </c>
      <c r="D734" s="8" t="s">
        <v>807</v>
      </c>
      <c r="E734" s="7" t="s">
        <v>770</v>
      </c>
      <c r="F734" s="7" t="s">
        <v>1197</v>
      </c>
      <c r="G734" s="9">
        <v>26484</v>
      </c>
      <c r="H734" s="9">
        <v>36991</v>
      </c>
      <c r="I734" s="9"/>
      <c r="J734" s="31">
        <v>76404</v>
      </c>
      <c r="K734" s="31">
        <f t="shared" si="25"/>
        <v>87864.599999999991</v>
      </c>
      <c r="L734" s="8">
        <v>3</v>
      </c>
      <c r="M734" s="28">
        <v>0.15</v>
      </c>
      <c r="N734" s="28" t="str">
        <f t="shared" si="24"/>
        <v>60000-80000$</v>
      </c>
      <c r="O734" s="28"/>
      <c r="P734" s="28"/>
      <c r="Q734" s="51"/>
      <c r="R734" s="28"/>
      <c r="S734" s="28"/>
      <c r="AU734" s="18"/>
    </row>
    <row r="735" spans="1:47" x14ac:dyDescent="0.25">
      <c r="A735" s="8">
        <v>734</v>
      </c>
      <c r="B735" s="7" t="s">
        <v>2029</v>
      </c>
      <c r="C735" s="7" t="s">
        <v>1229</v>
      </c>
      <c r="D735" s="8" t="s">
        <v>807</v>
      </c>
      <c r="E735" s="7" t="s">
        <v>770</v>
      </c>
      <c r="F735" s="7" t="s">
        <v>1197</v>
      </c>
      <c r="G735" s="9">
        <v>27961</v>
      </c>
      <c r="H735" s="9">
        <v>40692</v>
      </c>
      <c r="I735" s="9"/>
      <c r="J735" s="31">
        <v>102612</v>
      </c>
      <c r="K735" s="31">
        <f t="shared" si="25"/>
        <v>114925.44000000002</v>
      </c>
      <c r="L735" s="8">
        <v>4</v>
      </c>
      <c r="M735" s="28">
        <v>0.12</v>
      </c>
      <c r="N735" s="28" t="str">
        <f t="shared" si="24"/>
        <v>100000$ &amp; Above</v>
      </c>
      <c r="O735" s="28"/>
      <c r="P735" s="28"/>
      <c r="Q735" s="51"/>
      <c r="R735" s="28"/>
      <c r="S735" s="28"/>
      <c r="AU735" s="18"/>
    </row>
    <row r="736" spans="1:47" x14ac:dyDescent="0.25">
      <c r="A736" s="8">
        <v>735</v>
      </c>
      <c r="B736" s="7" t="s">
        <v>2030</v>
      </c>
      <c r="C736" s="7" t="s">
        <v>796</v>
      </c>
      <c r="D736" s="8" t="s">
        <v>807</v>
      </c>
      <c r="E736" s="7" t="s">
        <v>770</v>
      </c>
      <c r="F736" s="7" t="s">
        <v>1196</v>
      </c>
      <c r="G736" s="9">
        <v>32695</v>
      </c>
      <c r="H736" s="9">
        <v>40719</v>
      </c>
      <c r="I736" s="9"/>
      <c r="J736" s="31">
        <v>79358.399999999994</v>
      </c>
      <c r="K736" s="31">
        <f t="shared" si="25"/>
        <v>88881.407999999996</v>
      </c>
      <c r="L736" s="8">
        <v>4</v>
      </c>
      <c r="M736" s="28">
        <v>0.12</v>
      </c>
      <c r="N736" s="28" t="str">
        <f t="shared" si="24"/>
        <v>60000-80000$</v>
      </c>
      <c r="O736" s="28"/>
      <c r="P736" s="28"/>
      <c r="Q736" s="51"/>
      <c r="R736" s="28"/>
      <c r="S736" s="28"/>
      <c r="AU736" s="18"/>
    </row>
    <row r="737" spans="1:47" x14ac:dyDescent="0.25">
      <c r="A737" s="8">
        <v>736</v>
      </c>
      <c r="B737" s="7" t="s">
        <v>2031</v>
      </c>
      <c r="C737" s="7" t="s">
        <v>796</v>
      </c>
      <c r="D737" s="8" t="s">
        <v>807</v>
      </c>
      <c r="E737" s="7" t="s">
        <v>770</v>
      </c>
      <c r="F737" s="7" t="s">
        <v>1197</v>
      </c>
      <c r="G737" s="9">
        <v>28140</v>
      </c>
      <c r="H737" s="9">
        <v>37073</v>
      </c>
      <c r="I737" s="9"/>
      <c r="J737" s="31">
        <v>48816</v>
      </c>
      <c r="K737" s="31">
        <f t="shared" si="25"/>
        <v>56138.399999999994</v>
      </c>
      <c r="L737" s="8">
        <v>3</v>
      </c>
      <c r="M737" s="28">
        <v>0.15</v>
      </c>
      <c r="N737" s="28" t="str">
        <f t="shared" si="24"/>
        <v>40000-60000$</v>
      </c>
      <c r="O737" s="28"/>
      <c r="P737" s="28"/>
      <c r="Q737" s="51"/>
      <c r="R737" s="28"/>
      <c r="S737" s="28"/>
      <c r="AU737" s="18"/>
    </row>
    <row r="738" spans="1:47" x14ac:dyDescent="0.25">
      <c r="A738" s="8">
        <v>737</v>
      </c>
      <c r="B738" s="7" t="s">
        <v>2032</v>
      </c>
      <c r="C738" s="7" t="s">
        <v>796</v>
      </c>
      <c r="D738" s="8" t="s">
        <v>807</v>
      </c>
      <c r="E738" s="7" t="s">
        <v>776</v>
      </c>
      <c r="F738" s="7" t="s">
        <v>1197</v>
      </c>
      <c r="G738" s="9">
        <v>30401</v>
      </c>
      <c r="H738" s="9">
        <v>39116</v>
      </c>
      <c r="I738" s="9"/>
      <c r="J738" s="31">
        <v>72912</v>
      </c>
      <c r="K738" s="31">
        <f t="shared" si="25"/>
        <v>75828.479999999996</v>
      </c>
      <c r="L738" s="8">
        <v>2</v>
      </c>
      <c r="M738" s="28">
        <v>0.04</v>
      </c>
      <c r="N738" s="28" t="str">
        <f t="shared" si="24"/>
        <v>60000-80000$</v>
      </c>
      <c r="O738" s="28"/>
      <c r="P738" s="28"/>
      <c r="Q738" s="51"/>
      <c r="R738" s="28"/>
      <c r="S738" s="28"/>
      <c r="AU738" s="18"/>
    </row>
    <row r="739" spans="1:47" x14ac:dyDescent="0.25">
      <c r="A739" s="8">
        <v>738</v>
      </c>
      <c r="B739" s="7" t="s">
        <v>2033</v>
      </c>
      <c r="C739" s="7" t="s">
        <v>796</v>
      </c>
      <c r="D739" s="8" t="s">
        <v>807</v>
      </c>
      <c r="E739" s="7" t="s">
        <v>776</v>
      </c>
      <c r="F739" s="7" t="s">
        <v>1197</v>
      </c>
      <c r="G739" s="9">
        <v>23305</v>
      </c>
      <c r="H739" s="9">
        <v>36557</v>
      </c>
      <c r="I739" s="9"/>
      <c r="J739" s="31">
        <v>37500</v>
      </c>
      <c r="K739" s="31">
        <f t="shared" si="25"/>
        <v>39000</v>
      </c>
      <c r="L739" s="8">
        <v>2</v>
      </c>
      <c r="M739" s="28">
        <v>0.04</v>
      </c>
      <c r="N739" s="28" t="str">
        <f t="shared" si="24"/>
        <v>20000-40000$</v>
      </c>
      <c r="O739" s="28"/>
      <c r="P739" s="28"/>
      <c r="Q739" s="51"/>
      <c r="R739" s="28"/>
      <c r="S739" s="28"/>
      <c r="AU739" s="18"/>
    </row>
    <row r="740" spans="1:47" x14ac:dyDescent="0.25">
      <c r="A740" s="8">
        <v>739</v>
      </c>
      <c r="B740" s="7" t="s">
        <v>2034</v>
      </c>
      <c r="C740" s="7" t="s">
        <v>796</v>
      </c>
      <c r="D740" s="8" t="s">
        <v>807</v>
      </c>
      <c r="E740" s="7" t="s">
        <v>776</v>
      </c>
      <c r="F740" s="7" t="s">
        <v>1197</v>
      </c>
      <c r="G740" s="9">
        <v>28071</v>
      </c>
      <c r="H740" s="9">
        <v>39639</v>
      </c>
      <c r="I740" s="9">
        <v>41206</v>
      </c>
      <c r="J740" s="31">
        <v>77664</v>
      </c>
      <c r="K740" s="31">
        <f t="shared" si="25"/>
        <v>89313.599999999991</v>
      </c>
      <c r="L740" s="8">
        <v>5</v>
      </c>
      <c r="M740" s="28">
        <v>0.15</v>
      </c>
      <c r="N740" s="28" t="str">
        <f t="shared" si="24"/>
        <v>60000-80000$</v>
      </c>
      <c r="O740" s="28"/>
      <c r="P740" s="28"/>
      <c r="Q740" s="51"/>
      <c r="R740" s="28"/>
      <c r="S740" s="28"/>
      <c r="AU740" s="18"/>
    </row>
    <row r="741" spans="1:47" x14ac:dyDescent="0.25">
      <c r="A741" s="8">
        <v>740</v>
      </c>
      <c r="B741" s="7" t="s">
        <v>2035</v>
      </c>
      <c r="C741" s="7" t="s">
        <v>791</v>
      </c>
      <c r="D741" s="8" t="s">
        <v>807</v>
      </c>
      <c r="E741" s="7" t="s">
        <v>776</v>
      </c>
      <c r="F741" s="7" t="s">
        <v>1196</v>
      </c>
      <c r="G741" s="9">
        <v>30079</v>
      </c>
      <c r="H741" s="9">
        <v>40384</v>
      </c>
      <c r="I741" s="9"/>
      <c r="J741" s="31">
        <v>56016</v>
      </c>
      <c r="K741" s="31">
        <f t="shared" si="25"/>
        <v>56016</v>
      </c>
      <c r="L741" s="8">
        <v>1</v>
      </c>
      <c r="M741" s="28">
        <v>0</v>
      </c>
      <c r="N741" s="28" t="str">
        <f t="shared" si="24"/>
        <v>40000-60000$</v>
      </c>
      <c r="O741" s="28"/>
      <c r="P741" s="28"/>
      <c r="Q741" s="51"/>
      <c r="R741" s="28"/>
      <c r="S741" s="28"/>
      <c r="AU741" s="18"/>
    </row>
    <row r="742" spans="1:47" x14ac:dyDescent="0.25">
      <c r="A742" s="8">
        <v>741</v>
      </c>
      <c r="B742" s="7" t="s">
        <v>2036</v>
      </c>
      <c r="C742" s="7" t="s">
        <v>795</v>
      </c>
      <c r="D742" s="8" t="s">
        <v>807</v>
      </c>
      <c r="E742" s="7" t="s">
        <v>776</v>
      </c>
      <c r="F742" s="7" t="s">
        <v>1197</v>
      </c>
      <c r="G742" s="9">
        <v>28758</v>
      </c>
      <c r="H742" s="9">
        <v>40543</v>
      </c>
      <c r="I742" s="9"/>
      <c r="J742" s="31">
        <v>22852.799999999999</v>
      </c>
      <c r="K742" s="31">
        <f t="shared" si="25"/>
        <v>22852.799999999999</v>
      </c>
      <c r="L742" s="8">
        <v>1</v>
      </c>
      <c r="M742" s="28">
        <v>0</v>
      </c>
      <c r="N742" s="28" t="str">
        <f t="shared" si="24"/>
        <v>20000-40000$</v>
      </c>
      <c r="O742" s="28"/>
      <c r="P742" s="28"/>
      <c r="Q742" s="51"/>
      <c r="R742" s="28"/>
      <c r="S742" s="28"/>
      <c r="AU742" s="18"/>
    </row>
    <row r="743" spans="1:47" x14ac:dyDescent="0.25">
      <c r="K743" s="32"/>
      <c r="AU743" s="18"/>
    </row>
    <row r="744" spans="1:47" x14ac:dyDescent="0.25">
      <c r="K744" s="32"/>
      <c r="AU744" s="18"/>
    </row>
    <row r="745" spans="1:47" x14ac:dyDescent="0.25">
      <c r="AU745" s="18"/>
    </row>
    <row r="746" spans="1:47" x14ac:dyDescent="0.25">
      <c r="AU746" s="18"/>
    </row>
  </sheetData>
  <mergeCells count="1">
    <mergeCell ref="R1:S1"/>
  </mergeCells>
  <conditionalFormatting sqref="AT4:BA11">
    <cfRule type="cellIs" dxfId="13" priority="1" operator="lessThan">
      <formula>0.12</formula>
    </cfRule>
    <cfRule type="cellIs" dxfId="12" priority="2" operator="greaterThan">
      <formula>0.11</formula>
    </cfRule>
  </conditionalFormatting>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'Graphs &amp; Charts'!J742:K742</xm:f>
              <xm:sqref>O742</xm:sqref>
            </x14:sparkline>
            <x14:sparkline>
              <xm:f>'Graphs &amp; Charts'!J741:K741</xm:f>
              <xm:sqref>O741</xm:sqref>
            </x14:sparkline>
            <x14:sparkline>
              <xm:f>'Graphs &amp; Charts'!J740:K740</xm:f>
              <xm:sqref>O740</xm:sqref>
            </x14:sparkline>
            <x14:sparkline>
              <xm:f>'Graphs &amp; Charts'!J739:K739</xm:f>
              <xm:sqref>O739</xm:sqref>
            </x14:sparkline>
            <x14:sparkline>
              <xm:f>'Graphs &amp; Charts'!J738:K738</xm:f>
              <xm:sqref>O738</xm:sqref>
            </x14:sparkline>
            <x14:sparkline>
              <xm:f>'Graphs &amp; Charts'!J737:K737</xm:f>
              <xm:sqref>O737</xm:sqref>
            </x14:sparkline>
            <x14:sparkline>
              <xm:f>'Graphs &amp; Charts'!J736:K736</xm:f>
              <xm:sqref>O736</xm:sqref>
            </x14:sparkline>
            <x14:sparkline>
              <xm:f>'Graphs &amp; Charts'!J735:K735</xm:f>
              <xm:sqref>O735</xm:sqref>
            </x14:sparkline>
            <x14:sparkline>
              <xm:f>'Graphs &amp; Charts'!J734:K734</xm:f>
              <xm:sqref>O734</xm:sqref>
            </x14:sparkline>
            <x14:sparkline>
              <xm:f>'Graphs &amp; Charts'!J733:K733</xm:f>
              <xm:sqref>O733</xm:sqref>
            </x14:sparkline>
            <x14:sparkline>
              <xm:f>'Graphs &amp; Charts'!J732:K732</xm:f>
              <xm:sqref>O732</xm:sqref>
            </x14:sparkline>
            <x14:sparkline>
              <xm:f>'Graphs &amp; Charts'!J731:K731</xm:f>
              <xm:sqref>O731</xm:sqref>
            </x14:sparkline>
            <x14:sparkline>
              <xm:f>'Graphs &amp; Charts'!J730:K730</xm:f>
              <xm:sqref>O730</xm:sqref>
            </x14:sparkline>
            <x14:sparkline>
              <xm:f>'Graphs &amp; Charts'!J729:K729</xm:f>
              <xm:sqref>O729</xm:sqref>
            </x14:sparkline>
            <x14:sparkline>
              <xm:f>'Graphs &amp; Charts'!J728:K728</xm:f>
              <xm:sqref>O728</xm:sqref>
            </x14:sparkline>
            <x14:sparkline>
              <xm:f>'Graphs &amp; Charts'!J727:K727</xm:f>
              <xm:sqref>O727</xm:sqref>
            </x14:sparkline>
            <x14:sparkline>
              <xm:f>'Graphs &amp; Charts'!J726:K726</xm:f>
              <xm:sqref>O726</xm:sqref>
            </x14:sparkline>
            <x14:sparkline>
              <xm:f>'Graphs &amp; Charts'!J725:K725</xm:f>
              <xm:sqref>O725</xm:sqref>
            </x14:sparkline>
            <x14:sparkline>
              <xm:f>'Graphs &amp; Charts'!J724:K724</xm:f>
              <xm:sqref>O724</xm:sqref>
            </x14:sparkline>
            <x14:sparkline>
              <xm:f>'Graphs &amp; Charts'!J723:K723</xm:f>
              <xm:sqref>O723</xm:sqref>
            </x14:sparkline>
            <x14:sparkline>
              <xm:f>'Graphs &amp; Charts'!J722:K722</xm:f>
              <xm:sqref>O722</xm:sqref>
            </x14:sparkline>
            <x14:sparkline>
              <xm:f>'Graphs &amp; Charts'!J721:K721</xm:f>
              <xm:sqref>O721</xm:sqref>
            </x14:sparkline>
            <x14:sparkline>
              <xm:f>'Graphs &amp; Charts'!J720:K720</xm:f>
              <xm:sqref>O720</xm:sqref>
            </x14:sparkline>
            <x14:sparkline>
              <xm:f>'Graphs &amp; Charts'!J719:K719</xm:f>
              <xm:sqref>O719</xm:sqref>
            </x14:sparkline>
            <x14:sparkline>
              <xm:f>'Graphs &amp; Charts'!J718:K718</xm:f>
              <xm:sqref>O718</xm:sqref>
            </x14:sparkline>
            <x14:sparkline>
              <xm:f>'Graphs &amp; Charts'!J717:K717</xm:f>
              <xm:sqref>O717</xm:sqref>
            </x14:sparkline>
            <x14:sparkline>
              <xm:f>'Graphs &amp; Charts'!J716:K716</xm:f>
              <xm:sqref>O716</xm:sqref>
            </x14:sparkline>
            <x14:sparkline>
              <xm:f>'Graphs &amp; Charts'!J715:K715</xm:f>
              <xm:sqref>O715</xm:sqref>
            </x14:sparkline>
            <x14:sparkline>
              <xm:f>'Graphs &amp; Charts'!J714:K714</xm:f>
              <xm:sqref>O714</xm:sqref>
            </x14:sparkline>
            <x14:sparkline>
              <xm:f>'Graphs &amp; Charts'!J713:K713</xm:f>
              <xm:sqref>O713</xm:sqref>
            </x14:sparkline>
            <x14:sparkline>
              <xm:f>'Graphs &amp; Charts'!J712:K712</xm:f>
              <xm:sqref>O712</xm:sqref>
            </x14:sparkline>
            <x14:sparkline>
              <xm:f>'Graphs &amp; Charts'!J711:K711</xm:f>
              <xm:sqref>O711</xm:sqref>
            </x14:sparkline>
            <x14:sparkline>
              <xm:f>'Graphs &amp; Charts'!J710:K710</xm:f>
              <xm:sqref>O710</xm:sqref>
            </x14:sparkline>
            <x14:sparkline>
              <xm:f>'Graphs &amp; Charts'!J709:K709</xm:f>
              <xm:sqref>O709</xm:sqref>
            </x14:sparkline>
            <x14:sparkline>
              <xm:f>'Graphs &amp; Charts'!J708:K708</xm:f>
              <xm:sqref>O708</xm:sqref>
            </x14:sparkline>
            <x14:sparkline>
              <xm:f>'Graphs &amp; Charts'!J707:K707</xm:f>
              <xm:sqref>O707</xm:sqref>
            </x14:sparkline>
            <x14:sparkline>
              <xm:f>'Graphs &amp; Charts'!J706:K706</xm:f>
              <xm:sqref>O706</xm:sqref>
            </x14:sparkline>
            <x14:sparkline>
              <xm:f>'Graphs &amp; Charts'!J705:K705</xm:f>
              <xm:sqref>O705</xm:sqref>
            </x14:sparkline>
            <x14:sparkline>
              <xm:f>'Graphs &amp; Charts'!J704:K704</xm:f>
              <xm:sqref>O704</xm:sqref>
            </x14:sparkline>
            <x14:sparkline>
              <xm:f>'Graphs &amp; Charts'!J703:K703</xm:f>
              <xm:sqref>O703</xm:sqref>
            </x14:sparkline>
            <x14:sparkline>
              <xm:f>'Graphs &amp; Charts'!J702:K702</xm:f>
              <xm:sqref>O702</xm:sqref>
            </x14:sparkline>
            <x14:sparkline>
              <xm:f>'Graphs &amp; Charts'!J701:K701</xm:f>
              <xm:sqref>O701</xm:sqref>
            </x14:sparkline>
            <x14:sparkline>
              <xm:f>'Graphs &amp; Charts'!J700:K700</xm:f>
              <xm:sqref>O700</xm:sqref>
            </x14:sparkline>
            <x14:sparkline>
              <xm:f>'Graphs &amp; Charts'!J699:K699</xm:f>
              <xm:sqref>O699</xm:sqref>
            </x14:sparkline>
            <x14:sparkline>
              <xm:f>'Graphs &amp; Charts'!J698:K698</xm:f>
              <xm:sqref>O698</xm:sqref>
            </x14:sparkline>
            <x14:sparkline>
              <xm:f>'Graphs &amp; Charts'!J697:K697</xm:f>
              <xm:sqref>O697</xm:sqref>
            </x14:sparkline>
            <x14:sparkline>
              <xm:f>'Graphs &amp; Charts'!J696:K696</xm:f>
              <xm:sqref>O696</xm:sqref>
            </x14:sparkline>
            <x14:sparkline>
              <xm:f>'Graphs &amp; Charts'!J695:K695</xm:f>
              <xm:sqref>O695</xm:sqref>
            </x14:sparkline>
            <x14:sparkline>
              <xm:f>'Graphs &amp; Charts'!J694:K694</xm:f>
              <xm:sqref>O694</xm:sqref>
            </x14:sparkline>
            <x14:sparkline>
              <xm:f>'Graphs &amp; Charts'!J693:K693</xm:f>
              <xm:sqref>O693</xm:sqref>
            </x14:sparkline>
            <x14:sparkline>
              <xm:f>'Graphs &amp; Charts'!J692:K692</xm:f>
              <xm:sqref>O692</xm:sqref>
            </x14:sparkline>
            <x14:sparkline>
              <xm:f>'Graphs &amp; Charts'!J691:K691</xm:f>
              <xm:sqref>O691</xm:sqref>
            </x14:sparkline>
            <x14:sparkline>
              <xm:f>'Graphs &amp; Charts'!J690:K690</xm:f>
              <xm:sqref>O690</xm:sqref>
            </x14:sparkline>
            <x14:sparkline>
              <xm:f>'Graphs &amp; Charts'!J689:K689</xm:f>
              <xm:sqref>O689</xm:sqref>
            </x14:sparkline>
            <x14:sparkline>
              <xm:f>'Graphs &amp; Charts'!J688:K688</xm:f>
              <xm:sqref>O688</xm:sqref>
            </x14:sparkline>
            <x14:sparkline>
              <xm:f>'Graphs &amp; Charts'!J687:K687</xm:f>
              <xm:sqref>O687</xm:sqref>
            </x14:sparkline>
            <x14:sparkline>
              <xm:f>'Graphs &amp; Charts'!J686:K686</xm:f>
              <xm:sqref>O686</xm:sqref>
            </x14:sparkline>
            <x14:sparkline>
              <xm:f>'Graphs &amp; Charts'!J685:K685</xm:f>
              <xm:sqref>O685</xm:sqref>
            </x14:sparkline>
            <x14:sparkline>
              <xm:f>'Graphs &amp; Charts'!J684:K684</xm:f>
              <xm:sqref>O684</xm:sqref>
            </x14:sparkline>
            <x14:sparkline>
              <xm:f>'Graphs &amp; Charts'!J683:K683</xm:f>
              <xm:sqref>O683</xm:sqref>
            </x14:sparkline>
            <x14:sparkline>
              <xm:f>'Graphs &amp; Charts'!J682:K682</xm:f>
              <xm:sqref>O682</xm:sqref>
            </x14:sparkline>
            <x14:sparkline>
              <xm:f>'Graphs &amp; Charts'!J681:K681</xm:f>
              <xm:sqref>O681</xm:sqref>
            </x14:sparkline>
            <x14:sparkline>
              <xm:f>'Graphs &amp; Charts'!J680:K680</xm:f>
              <xm:sqref>O680</xm:sqref>
            </x14:sparkline>
            <x14:sparkline>
              <xm:f>'Graphs &amp; Charts'!J679:K679</xm:f>
              <xm:sqref>O679</xm:sqref>
            </x14:sparkline>
            <x14:sparkline>
              <xm:f>'Graphs &amp; Charts'!J678:K678</xm:f>
              <xm:sqref>O678</xm:sqref>
            </x14:sparkline>
            <x14:sparkline>
              <xm:f>'Graphs &amp; Charts'!J677:K677</xm:f>
              <xm:sqref>O677</xm:sqref>
            </x14:sparkline>
            <x14:sparkline>
              <xm:f>'Graphs &amp; Charts'!J676:K676</xm:f>
              <xm:sqref>O676</xm:sqref>
            </x14:sparkline>
            <x14:sparkline>
              <xm:f>'Graphs &amp; Charts'!J675:K675</xm:f>
              <xm:sqref>O675</xm:sqref>
            </x14:sparkline>
            <x14:sparkline>
              <xm:f>'Graphs &amp; Charts'!J674:K674</xm:f>
              <xm:sqref>O674</xm:sqref>
            </x14:sparkline>
            <x14:sparkline>
              <xm:f>'Graphs &amp; Charts'!J673:K673</xm:f>
              <xm:sqref>O673</xm:sqref>
            </x14:sparkline>
            <x14:sparkline>
              <xm:f>'Graphs &amp; Charts'!J672:K672</xm:f>
              <xm:sqref>O672</xm:sqref>
            </x14:sparkline>
            <x14:sparkline>
              <xm:f>'Graphs &amp; Charts'!J671:K671</xm:f>
              <xm:sqref>O671</xm:sqref>
            </x14:sparkline>
            <x14:sparkline>
              <xm:f>'Graphs &amp; Charts'!J670:K670</xm:f>
              <xm:sqref>O670</xm:sqref>
            </x14:sparkline>
            <x14:sparkline>
              <xm:f>'Graphs &amp; Charts'!J669:K669</xm:f>
              <xm:sqref>O669</xm:sqref>
            </x14:sparkline>
            <x14:sparkline>
              <xm:f>'Graphs &amp; Charts'!J668:K668</xm:f>
              <xm:sqref>O668</xm:sqref>
            </x14:sparkline>
            <x14:sparkline>
              <xm:f>'Graphs &amp; Charts'!J667:K667</xm:f>
              <xm:sqref>O667</xm:sqref>
            </x14:sparkline>
            <x14:sparkline>
              <xm:f>'Graphs &amp; Charts'!J666:K666</xm:f>
              <xm:sqref>O666</xm:sqref>
            </x14:sparkline>
            <x14:sparkline>
              <xm:f>'Graphs &amp; Charts'!J665:K665</xm:f>
              <xm:sqref>O665</xm:sqref>
            </x14:sparkline>
            <x14:sparkline>
              <xm:f>'Graphs &amp; Charts'!J664:K664</xm:f>
              <xm:sqref>O664</xm:sqref>
            </x14:sparkline>
            <x14:sparkline>
              <xm:f>'Graphs &amp; Charts'!J663:K663</xm:f>
              <xm:sqref>O663</xm:sqref>
            </x14:sparkline>
            <x14:sparkline>
              <xm:f>'Graphs &amp; Charts'!J662:K662</xm:f>
              <xm:sqref>O662</xm:sqref>
            </x14:sparkline>
            <x14:sparkline>
              <xm:f>'Graphs &amp; Charts'!J661:K661</xm:f>
              <xm:sqref>O661</xm:sqref>
            </x14:sparkline>
            <x14:sparkline>
              <xm:f>'Graphs &amp; Charts'!J660:K660</xm:f>
              <xm:sqref>O660</xm:sqref>
            </x14:sparkline>
            <x14:sparkline>
              <xm:f>'Graphs &amp; Charts'!J659:K659</xm:f>
              <xm:sqref>O659</xm:sqref>
            </x14:sparkline>
            <x14:sparkline>
              <xm:f>'Graphs &amp; Charts'!J658:K658</xm:f>
              <xm:sqref>O658</xm:sqref>
            </x14:sparkline>
            <x14:sparkline>
              <xm:f>'Graphs &amp; Charts'!J657:K657</xm:f>
              <xm:sqref>O657</xm:sqref>
            </x14:sparkline>
            <x14:sparkline>
              <xm:f>'Graphs &amp; Charts'!J656:K656</xm:f>
              <xm:sqref>O656</xm:sqref>
            </x14:sparkline>
            <x14:sparkline>
              <xm:f>'Graphs &amp; Charts'!J655:K655</xm:f>
              <xm:sqref>O655</xm:sqref>
            </x14:sparkline>
            <x14:sparkline>
              <xm:f>'Graphs &amp; Charts'!J654:K654</xm:f>
              <xm:sqref>O654</xm:sqref>
            </x14:sparkline>
            <x14:sparkline>
              <xm:f>'Graphs &amp; Charts'!J653:K653</xm:f>
              <xm:sqref>O653</xm:sqref>
            </x14:sparkline>
            <x14:sparkline>
              <xm:f>'Graphs &amp; Charts'!J652:K652</xm:f>
              <xm:sqref>O652</xm:sqref>
            </x14:sparkline>
            <x14:sparkline>
              <xm:f>'Graphs &amp; Charts'!J651:K651</xm:f>
              <xm:sqref>O651</xm:sqref>
            </x14:sparkline>
            <x14:sparkline>
              <xm:f>'Graphs &amp; Charts'!J650:K650</xm:f>
              <xm:sqref>O650</xm:sqref>
            </x14:sparkline>
            <x14:sparkline>
              <xm:f>'Graphs &amp; Charts'!J649:K649</xm:f>
              <xm:sqref>O649</xm:sqref>
            </x14:sparkline>
            <x14:sparkline>
              <xm:f>'Graphs &amp; Charts'!J648:K648</xm:f>
              <xm:sqref>O648</xm:sqref>
            </x14:sparkline>
            <x14:sparkline>
              <xm:f>'Graphs &amp; Charts'!J647:K647</xm:f>
              <xm:sqref>O647</xm:sqref>
            </x14:sparkline>
            <x14:sparkline>
              <xm:f>'Graphs &amp; Charts'!J646:K646</xm:f>
              <xm:sqref>O646</xm:sqref>
            </x14:sparkline>
            <x14:sparkline>
              <xm:f>'Graphs &amp; Charts'!J645:K645</xm:f>
              <xm:sqref>O645</xm:sqref>
            </x14:sparkline>
            <x14:sparkline>
              <xm:f>'Graphs &amp; Charts'!J644:K644</xm:f>
              <xm:sqref>O644</xm:sqref>
            </x14:sparkline>
            <x14:sparkline>
              <xm:f>'Graphs &amp; Charts'!J643:K643</xm:f>
              <xm:sqref>O643</xm:sqref>
            </x14:sparkline>
            <x14:sparkline>
              <xm:f>'Graphs &amp; Charts'!J642:K642</xm:f>
              <xm:sqref>O642</xm:sqref>
            </x14:sparkline>
            <x14:sparkline>
              <xm:f>'Graphs &amp; Charts'!J641:K641</xm:f>
              <xm:sqref>O641</xm:sqref>
            </x14:sparkline>
            <x14:sparkline>
              <xm:f>'Graphs &amp; Charts'!J640:K640</xm:f>
              <xm:sqref>O640</xm:sqref>
            </x14:sparkline>
            <x14:sparkline>
              <xm:f>'Graphs &amp; Charts'!J639:K639</xm:f>
              <xm:sqref>O639</xm:sqref>
            </x14:sparkline>
            <x14:sparkline>
              <xm:f>'Graphs &amp; Charts'!J638:K638</xm:f>
              <xm:sqref>O638</xm:sqref>
            </x14:sparkline>
            <x14:sparkline>
              <xm:f>'Graphs &amp; Charts'!J637:K637</xm:f>
              <xm:sqref>O637</xm:sqref>
            </x14:sparkline>
            <x14:sparkline>
              <xm:f>'Graphs &amp; Charts'!J636:K636</xm:f>
              <xm:sqref>O636</xm:sqref>
            </x14:sparkline>
            <x14:sparkline>
              <xm:f>'Graphs &amp; Charts'!J635:K635</xm:f>
              <xm:sqref>O635</xm:sqref>
            </x14:sparkline>
            <x14:sparkline>
              <xm:f>'Graphs &amp; Charts'!J634:K634</xm:f>
              <xm:sqref>O634</xm:sqref>
            </x14:sparkline>
            <x14:sparkline>
              <xm:f>'Graphs &amp; Charts'!J633:K633</xm:f>
              <xm:sqref>O633</xm:sqref>
            </x14:sparkline>
            <x14:sparkline>
              <xm:f>'Graphs &amp; Charts'!J632:K632</xm:f>
              <xm:sqref>O632</xm:sqref>
            </x14:sparkline>
            <x14:sparkline>
              <xm:f>'Graphs &amp; Charts'!J631:K631</xm:f>
              <xm:sqref>O631</xm:sqref>
            </x14:sparkline>
            <x14:sparkline>
              <xm:f>'Graphs &amp; Charts'!J630:K630</xm:f>
              <xm:sqref>O630</xm:sqref>
            </x14:sparkline>
            <x14:sparkline>
              <xm:f>'Graphs &amp; Charts'!J629:K629</xm:f>
              <xm:sqref>O629</xm:sqref>
            </x14:sparkline>
            <x14:sparkline>
              <xm:f>'Graphs &amp; Charts'!J628:K628</xm:f>
              <xm:sqref>O628</xm:sqref>
            </x14:sparkline>
            <x14:sparkline>
              <xm:f>'Graphs &amp; Charts'!J627:K627</xm:f>
              <xm:sqref>O627</xm:sqref>
            </x14:sparkline>
            <x14:sparkline>
              <xm:f>'Graphs &amp; Charts'!J626:K626</xm:f>
              <xm:sqref>O626</xm:sqref>
            </x14:sparkline>
            <x14:sparkline>
              <xm:f>'Graphs &amp; Charts'!J625:K625</xm:f>
              <xm:sqref>O625</xm:sqref>
            </x14:sparkline>
            <x14:sparkline>
              <xm:f>'Graphs &amp; Charts'!J624:K624</xm:f>
              <xm:sqref>O624</xm:sqref>
            </x14:sparkline>
            <x14:sparkline>
              <xm:f>'Graphs &amp; Charts'!J623:K623</xm:f>
              <xm:sqref>O623</xm:sqref>
            </x14:sparkline>
            <x14:sparkline>
              <xm:f>'Graphs &amp; Charts'!J622:K622</xm:f>
              <xm:sqref>O622</xm:sqref>
            </x14:sparkline>
            <x14:sparkline>
              <xm:f>'Graphs &amp; Charts'!J621:K621</xm:f>
              <xm:sqref>O621</xm:sqref>
            </x14:sparkline>
            <x14:sparkline>
              <xm:f>'Graphs &amp; Charts'!J620:K620</xm:f>
              <xm:sqref>O620</xm:sqref>
            </x14:sparkline>
            <x14:sparkline>
              <xm:f>'Graphs &amp; Charts'!J619:K619</xm:f>
              <xm:sqref>O619</xm:sqref>
            </x14:sparkline>
            <x14:sparkline>
              <xm:f>'Graphs &amp; Charts'!J618:K618</xm:f>
              <xm:sqref>O618</xm:sqref>
            </x14:sparkline>
            <x14:sparkline>
              <xm:f>'Graphs &amp; Charts'!J617:K617</xm:f>
              <xm:sqref>O617</xm:sqref>
            </x14:sparkline>
            <x14:sparkline>
              <xm:f>'Graphs &amp; Charts'!J616:K616</xm:f>
              <xm:sqref>O616</xm:sqref>
            </x14:sparkline>
            <x14:sparkline>
              <xm:f>'Graphs &amp; Charts'!J615:K615</xm:f>
              <xm:sqref>O615</xm:sqref>
            </x14:sparkline>
            <x14:sparkline>
              <xm:f>'Graphs &amp; Charts'!J614:K614</xm:f>
              <xm:sqref>O614</xm:sqref>
            </x14:sparkline>
            <x14:sparkline>
              <xm:f>'Graphs &amp; Charts'!J613:K613</xm:f>
              <xm:sqref>O613</xm:sqref>
            </x14:sparkline>
            <x14:sparkline>
              <xm:f>'Graphs &amp; Charts'!J612:K612</xm:f>
              <xm:sqref>O612</xm:sqref>
            </x14:sparkline>
            <x14:sparkline>
              <xm:f>'Graphs &amp; Charts'!J611:K611</xm:f>
              <xm:sqref>O611</xm:sqref>
            </x14:sparkline>
            <x14:sparkline>
              <xm:f>'Graphs &amp; Charts'!J610:K610</xm:f>
              <xm:sqref>O610</xm:sqref>
            </x14:sparkline>
            <x14:sparkline>
              <xm:f>'Graphs &amp; Charts'!J609:K609</xm:f>
              <xm:sqref>O609</xm:sqref>
            </x14:sparkline>
            <x14:sparkline>
              <xm:f>'Graphs &amp; Charts'!J608:K608</xm:f>
              <xm:sqref>O608</xm:sqref>
            </x14:sparkline>
            <x14:sparkline>
              <xm:f>'Graphs &amp; Charts'!J607:K607</xm:f>
              <xm:sqref>O607</xm:sqref>
            </x14:sparkline>
            <x14:sparkline>
              <xm:f>'Graphs &amp; Charts'!J606:K606</xm:f>
              <xm:sqref>O606</xm:sqref>
            </x14:sparkline>
            <x14:sparkline>
              <xm:f>'Graphs &amp; Charts'!J605:K605</xm:f>
              <xm:sqref>O605</xm:sqref>
            </x14:sparkline>
            <x14:sparkline>
              <xm:f>'Graphs &amp; Charts'!J604:K604</xm:f>
              <xm:sqref>O604</xm:sqref>
            </x14:sparkline>
            <x14:sparkline>
              <xm:f>'Graphs &amp; Charts'!J603:K603</xm:f>
              <xm:sqref>O603</xm:sqref>
            </x14:sparkline>
            <x14:sparkline>
              <xm:f>'Graphs &amp; Charts'!J602:K602</xm:f>
              <xm:sqref>O602</xm:sqref>
            </x14:sparkline>
            <x14:sparkline>
              <xm:f>'Graphs &amp; Charts'!J601:K601</xm:f>
              <xm:sqref>O601</xm:sqref>
            </x14:sparkline>
            <x14:sparkline>
              <xm:f>'Graphs &amp; Charts'!J600:K600</xm:f>
              <xm:sqref>O600</xm:sqref>
            </x14:sparkline>
            <x14:sparkline>
              <xm:f>'Graphs &amp; Charts'!J599:K599</xm:f>
              <xm:sqref>O599</xm:sqref>
            </x14:sparkline>
            <x14:sparkline>
              <xm:f>'Graphs &amp; Charts'!J598:K598</xm:f>
              <xm:sqref>O598</xm:sqref>
            </x14:sparkline>
            <x14:sparkline>
              <xm:f>'Graphs &amp; Charts'!J597:K597</xm:f>
              <xm:sqref>O597</xm:sqref>
            </x14:sparkline>
            <x14:sparkline>
              <xm:f>'Graphs &amp; Charts'!J596:K596</xm:f>
              <xm:sqref>O596</xm:sqref>
            </x14:sparkline>
            <x14:sparkline>
              <xm:f>'Graphs &amp; Charts'!J595:K595</xm:f>
              <xm:sqref>O595</xm:sqref>
            </x14:sparkline>
            <x14:sparkline>
              <xm:f>'Graphs &amp; Charts'!J594:K594</xm:f>
              <xm:sqref>O594</xm:sqref>
            </x14:sparkline>
            <x14:sparkline>
              <xm:f>'Graphs &amp; Charts'!J593:K593</xm:f>
              <xm:sqref>O593</xm:sqref>
            </x14:sparkline>
            <x14:sparkline>
              <xm:f>'Graphs &amp; Charts'!J592:K592</xm:f>
              <xm:sqref>O592</xm:sqref>
            </x14:sparkline>
            <x14:sparkline>
              <xm:f>'Graphs &amp; Charts'!J591:K591</xm:f>
              <xm:sqref>O591</xm:sqref>
            </x14:sparkline>
            <x14:sparkline>
              <xm:f>'Graphs &amp; Charts'!J590:K590</xm:f>
              <xm:sqref>O590</xm:sqref>
            </x14:sparkline>
            <x14:sparkline>
              <xm:f>'Graphs &amp; Charts'!J589:K589</xm:f>
              <xm:sqref>O589</xm:sqref>
            </x14:sparkline>
            <x14:sparkline>
              <xm:f>'Graphs &amp; Charts'!J588:K588</xm:f>
              <xm:sqref>O588</xm:sqref>
            </x14:sparkline>
            <x14:sparkline>
              <xm:f>'Graphs &amp; Charts'!J587:K587</xm:f>
              <xm:sqref>O587</xm:sqref>
            </x14:sparkline>
            <x14:sparkline>
              <xm:f>'Graphs &amp; Charts'!J586:K586</xm:f>
              <xm:sqref>O586</xm:sqref>
            </x14:sparkline>
            <x14:sparkline>
              <xm:f>'Graphs &amp; Charts'!J585:K585</xm:f>
              <xm:sqref>O585</xm:sqref>
            </x14:sparkline>
            <x14:sparkline>
              <xm:f>'Graphs &amp; Charts'!J584:K584</xm:f>
              <xm:sqref>O584</xm:sqref>
            </x14:sparkline>
            <x14:sparkline>
              <xm:f>'Graphs &amp; Charts'!J583:K583</xm:f>
              <xm:sqref>O583</xm:sqref>
            </x14:sparkline>
            <x14:sparkline>
              <xm:f>'Graphs &amp; Charts'!J582:K582</xm:f>
              <xm:sqref>O582</xm:sqref>
            </x14:sparkline>
            <x14:sparkline>
              <xm:f>'Graphs &amp; Charts'!J581:K581</xm:f>
              <xm:sqref>O581</xm:sqref>
            </x14:sparkline>
            <x14:sparkline>
              <xm:f>'Graphs &amp; Charts'!J580:K580</xm:f>
              <xm:sqref>O580</xm:sqref>
            </x14:sparkline>
            <x14:sparkline>
              <xm:f>'Graphs &amp; Charts'!J579:K579</xm:f>
              <xm:sqref>O579</xm:sqref>
            </x14:sparkline>
            <x14:sparkline>
              <xm:f>'Graphs &amp; Charts'!J578:K578</xm:f>
              <xm:sqref>O578</xm:sqref>
            </x14:sparkline>
            <x14:sparkline>
              <xm:f>'Graphs &amp; Charts'!J577:K577</xm:f>
              <xm:sqref>O577</xm:sqref>
            </x14:sparkline>
            <x14:sparkline>
              <xm:f>'Graphs &amp; Charts'!J576:K576</xm:f>
              <xm:sqref>O576</xm:sqref>
            </x14:sparkline>
            <x14:sparkline>
              <xm:f>'Graphs &amp; Charts'!J575:K575</xm:f>
              <xm:sqref>O575</xm:sqref>
            </x14:sparkline>
            <x14:sparkline>
              <xm:f>'Graphs &amp; Charts'!J574:K574</xm:f>
              <xm:sqref>O574</xm:sqref>
            </x14:sparkline>
            <x14:sparkline>
              <xm:f>'Graphs &amp; Charts'!J573:K573</xm:f>
              <xm:sqref>O573</xm:sqref>
            </x14:sparkline>
            <x14:sparkline>
              <xm:f>'Graphs &amp; Charts'!J572:K572</xm:f>
              <xm:sqref>O572</xm:sqref>
            </x14:sparkline>
            <x14:sparkline>
              <xm:f>'Graphs &amp; Charts'!J571:K571</xm:f>
              <xm:sqref>O571</xm:sqref>
            </x14:sparkline>
            <x14:sparkline>
              <xm:f>'Graphs &amp; Charts'!J570:K570</xm:f>
              <xm:sqref>O570</xm:sqref>
            </x14:sparkline>
            <x14:sparkline>
              <xm:f>'Graphs &amp; Charts'!J569:K569</xm:f>
              <xm:sqref>O569</xm:sqref>
            </x14:sparkline>
            <x14:sparkline>
              <xm:f>'Graphs &amp; Charts'!J568:K568</xm:f>
              <xm:sqref>O568</xm:sqref>
            </x14:sparkline>
            <x14:sparkline>
              <xm:f>'Graphs &amp; Charts'!J567:K567</xm:f>
              <xm:sqref>O567</xm:sqref>
            </x14:sparkline>
            <x14:sparkline>
              <xm:f>'Graphs &amp; Charts'!J566:K566</xm:f>
              <xm:sqref>O566</xm:sqref>
            </x14:sparkline>
            <x14:sparkline>
              <xm:f>'Graphs &amp; Charts'!J565:K565</xm:f>
              <xm:sqref>O565</xm:sqref>
            </x14:sparkline>
            <x14:sparkline>
              <xm:f>'Graphs &amp; Charts'!J564:K564</xm:f>
              <xm:sqref>O564</xm:sqref>
            </x14:sparkline>
            <x14:sparkline>
              <xm:f>'Graphs &amp; Charts'!J563:K563</xm:f>
              <xm:sqref>O563</xm:sqref>
            </x14:sparkline>
            <x14:sparkline>
              <xm:f>'Graphs &amp; Charts'!J562:K562</xm:f>
              <xm:sqref>O562</xm:sqref>
            </x14:sparkline>
            <x14:sparkline>
              <xm:f>'Graphs &amp; Charts'!J561:K561</xm:f>
              <xm:sqref>O561</xm:sqref>
            </x14:sparkline>
            <x14:sparkline>
              <xm:f>'Graphs &amp; Charts'!J560:K560</xm:f>
              <xm:sqref>O560</xm:sqref>
            </x14:sparkline>
            <x14:sparkline>
              <xm:f>'Graphs &amp; Charts'!J559:K559</xm:f>
              <xm:sqref>O559</xm:sqref>
            </x14:sparkline>
            <x14:sparkline>
              <xm:f>'Graphs &amp; Charts'!J558:K558</xm:f>
              <xm:sqref>O558</xm:sqref>
            </x14:sparkline>
            <x14:sparkline>
              <xm:f>'Graphs &amp; Charts'!J557:K557</xm:f>
              <xm:sqref>O557</xm:sqref>
            </x14:sparkline>
            <x14:sparkline>
              <xm:f>'Graphs &amp; Charts'!J556:K556</xm:f>
              <xm:sqref>O556</xm:sqref>
            </x14:sparkline>
            <x14:sparkline>
              <xm:f>'Graphs &amp; Charts'!J555:K555</xm:f>
              <xm:sqref>O555</xm:sqref>
            </x14:sparkline>
            <x14:sparkline>
              <xm:f>'Graphs &amp; Charts'!J554:K554</xm:f>
              <xm:sqref>O554</xm:sqref>
            </x14:sparkline>
            <x14:sparkline>
              <xm:f>'Graphs &amp; Charts'!J553:K553</xm:f>
              <xm:sqref>O553</xm:sqref>
            </x14:sparkline>
            <x14:sparkline>
              <xm:f>'Graphs &amp; Charts'!J552:K552</xm:f>
              <xm:sqref>O552</xm:sqref>
            </x14:sparkline>
            <x14:sparkline>
              <xm:f>'Graphs &amp; Charts'!J551:K551</xm:f>
              <xm:sqref>O551</xm:sqref>
            </x14:sparkline>
            <x14:sparkline>
              <xm:f>'Graphs &amp; Charts'!J550:K550</xm:f>
              <xm:sqref>O550</xm:sqref>
            </x14:sparkline>
            <x14:sparkline>
              <xm:f>'Graphs &amp; Charts'!J549:K549</xm:f>
              <xm:sqref>O549</xm:sqref>
            </x14:sparkline>
            <x14:sparkline>
              <xm:f>'Graphs &amp; Charts'!J548:K548</xm:f>
              <xm:sqref>O548</xm:sqref>
            </x14:sparkline>
            <x14:sparkline>
              <xm:f>'Graphs &amp; Charts'!J547:K547</xm:f>
              <xm:sqref>O547</xm:sqref>
            </x14:sparkline>
            <x14:sparkline>
              <xm:f>'Graphs &amp; Charts'!J546:K546</xm:f>
              <xm:sqref>O546</xm:sqref>
            </x14:sparkline>
            <x14:sparkline>
              <xm:f>'Graphs &amp; Charts'!J545:K545</xm:f>
              <xm:sqref>O545</xm:sqref>
            </x14:sparkline>
            <x14:sparkline>
              <xm:f>'Graphs &amp; Charts'!J544:K544</xm:f>
              <xm:sqref>O544</xm:sqref>
            </x14:sparkline>
            <x14:sparkline>
              <xm:f>'Graphs &amp; Charts'!J543:K543</xm:f>
              <xm:sqref>O543</xm:sqref>
            </x14:sparkline>
            <x14:sparkline>
              <xm:f>'Graphs &amp; Charts'!J542:K542</xm:f>
              <xm:sqref>O542</xm:sqref>
            </x14:sparkline>
            <x14:sparkline>
              <xm:f>'Graphs &amp; Charts'!J541:K541</xm:f>
              <xm:sqref>O541</xm:sqref>
            </x14:sparkline>
            <x14:sparkline>
              <xm:f>'Graphs &amp; Charts'!J540:K540</xm:f>
              <xm:sqref>O540</xm:sqref>
            </x14:sparkline>
            <x14:sparkline>
              <xm:f>'Graphs &amp; Charts'!J539:K539</xm:f>
              <xm:sqref>O539</xm:sqref>
            </x14:sparkline>
            <x14:sparkline>
              <xm:f>'Graphs &amp; Charts'!J538:K538</xm:f>
              <xm:sqref>O538</xm:sqref>
            </x14:sparkline>
            <x14:sparkline>
              <xm:f>'Graphs &amp; Charts'!J537:K537</xm:f>
              <xm:sqref>O537</xm:sqref>
            </x14:sparkline>
            <x14:sparkline>
              <xm:f>'Graphs &amp; Charts'!J536:K536</xm:f>
              <xm:sqref>O536</xm:sqref>
            </x14:sparkline>
            <x14:sparkline>
              <xm:f>'Graphs &amp; Charts'!J535:K535</xm:f>
              <xm:sqref>O535</xm:sqref>
            </x14:sparkline>
            <x14:sparkline>
              <xm:f>'Graphs &amp; Charts'!J534:K534</xm:f>
              <xm:sqref>O534</xm:sqref>
            </x14:sparkline>
            <x14:sparkline>
              <xm:f>'Graphs &amp; Charts'!J533:K533</xm:f>
              <xm:sqref>O533</xm:sqref>
            </x14:sparkline>
            <x14:sparkline>
              <xm:f>'Graphs &amp; Charts'!J532:K532</xm:f>
              <xm:sqref>O532</xm:sqref>
            </x14:sparkline>
            <x14:sparkline>
              <xm:f>'Graphs &amp; Charts'!J531:K531</xm:f>
              <xm:sqref>O531</xm:sqref>
            </x14:sparkline>
            <x14:sparkline>
              <xm:f>'Graphs &amp; Charts'!J530:K530</xm:f>
              <xm:sqref>O530</xm:sqref>
            </x14:sparkline>
            <x14:sparkline>
              <xm:f>'Graphs &amp; Charts'!J529:K529</xm:f>
              <xm:sqref>O529</xm:sqref>
            </x14:sparkline>
            <x14:sparkline>
              <xm:f>'Graphs &amp; Charts'!J528:K528</xm:f>
              <xm:sqref>O528</xm:sqref>
            </x14:sparkline>
            <x14:sparkline>
              <xm:f>'Graphs &amp; Charts'!J527:K527</xm:f>
              <xm:sqref>O527</xm:sqref>
            </x14:sparkline>
            <x14:sparkline>
              <xm:f>'Graphs &amp; Charts'!J526:K526</xm:f>
              <xm:sqref>O526</xm:sqref>
            </x14:sparkline>
            <x14:sparkline>
              <xm:f>'Graphs &amp; Charts'!J525:K525</xm:f>
              <xm:sqref>O525</xm:sqref>
            </x14:sparkline>
            <x14:sparkline>
              <xm:f>'Graphs &amp; Charts'!J524:K524</xm:f>
              <xm:sqref>O524</xm:sqref>
            </x14:sparkline>
            <x14:sparkline>
              <xm:f>'Graphs &amp; Charts'!J523:K523</xm:f>
              <xm:sqref>O523</xm:sqref>
            </x14:sparkline>
            <x14:sparkline>
              <xm:f>'Graphs &amp; Charts'!J522:K522</xm:f>
              <xm:sqref>O522</xm:sqref>
            </x14:sparkline>
            <x14:sparkline>
              <xm:f>'Graphs &amp; Charts'!J521:K521</xm:f>
              <xm:sqref>O521</xm:sqref>
            </x14:sparkline>
            <x14:sparkline>
              <xm:f>'Graphs &amp; Charts'!J520:K520</xm:f>
              <xm:sqref>O520</xm:sqref>
            </x14:sparkline>
            <x14:sparkline>
              <xm:f>'Graphs &amp; Charts'!J519:K519</xm:f>
              <xm:sqref>O519</xm:sqref>
            </x14:sparkline>
            <x14:sparkline>
              <xm:f>'Graphs &amp; Charts'!J518:K518</xm:f>
              <xm:sqref>O518</xm:sqref>
            </x14:sparkline>
            <x14:sparkline>
              <xm:f>'Graphs &amp; Charts'!J517:K517</xm:f>
              <xm:sqref>O517</xm:sqref>
            </x14:sparkline>
            <x14:sparkline>
              <xm:f>'Graphs &amp; Charts'!J516:K516</xm:f>
              <xm:sqref>O516</xm:sqref>
            </x14:sparkline>
            <x14:sparkline>
              <xm:f>'Graphs &amp; Charts'!J515:K515</xm:f>
              <xm:sqref>O515</xm:sqref>
            </x14:sparkline>
            <x14:sparkline>
              <xm:f>'Graphs &amp; Charts'!J514:K514</xm:f>
              <xm:sqref>O514</xm:sqref>
            </x14:sparkline>
            <x14:sparkline>
              <xm:f>'Graphs &amp; Charts'!J513:K513</xm:f>
              <xm:sqref>O513</xm:sqref>
            </x14:sparkline>
            <x14:sparkline>
              <xm:f>'Graphs &amp; Charts'!J512:K512</xm:f>
              <xm:sqref>O512</xm:sqref>
            </x14:sparkline>
            <x14:sparkline>
              <xm:f>'Graphs &amp; Charts'!J511:K511</xm:f>
              <xm:sqref>O511</xm:sqref>
            </x14:sparkline>
            <x14:sparkline>
              <xm:f>'Graphs &amp; Charts'!J510:K510</xm:f>
              <xm:sqref>O510</xm:sqref>
            </x14:sparkline>
            <x14:sparkline>
              <xm:f>'Graphs &amp; Charts'!J509:K509</xm:f>
              <xm:sqref>O509</xm:sqref>
            </x14:sparkline>
            <x14:sparkline>
              <xm:f>'Graphs &amp; Charts'!J508:K508</xm:f>
              <xm:sqref>O508</xm:sqref>
            </x14:sparkline>
            <x14:sparkline>
              <xm:f>'Graphs &amp; Charts'!J507:K507</xm:f>
              <xm:sqref>O507</xm:sqref>
            </x14:sparkline>
            <x14:sparkline>
              <xm:f>'Graphs &amp; Charts'!J506:K506</xm:f>
              <xm:sqref>O506</xm:sqref>
            </x14:sparkline>
            <x14:sparkline>
              <xm:f>'Graphs &amp; Charts'!J505:K505</xm:f>
              <xm:sqref>O505</xm:sqref>
            </x14:sparkline>
            <x14:sparkline>
              <xm:f>'Graphs &amp; Charts'!J504:K504</xm:f>
              <xm:sqref>O504</xm:sqref>
            </x14:sparkline>
            <x14:sparkline>
              <xm:f>'Graphs &amp; Charts'!J503:K503</xm:f>
              <xm:sqref>O503</xm:sqref>
            </x14:sparkline>
            <x14:sparkline>
              <xm:f>'Graphs &amp; Charts'!J502:K502</xm:f>
              <xm:sqref>O502</xm:sqref>
            </x14:sparkline>
            <x14:sparkline>
              <xm:f>'Graphs &amp; Charts'!J501:K501</xm:f>
              <xm:sqref>O501</xm:sqref>
            </x14:sparkline>
            <x14:sparkline>
              <xm:f>'Graphs &amp; Charts'!J500:K500</xm:f>
              <xm:sqref>O500</xm:sqref>
            </x14:sparkline>
            <x14:sparkline>
              <xm:f>'Graphs &amp; Charts'!J499:K499</xm:f>
              <xm:sqref>O499</xm:sqref>
            </x14:sparkline>
            <x14:sparkline>
              <xm:f>'Graphs &amp; Charts'!J498:K498</xm:f>
              <xm:sqref>O498</xm:sqref>
            </x14:sparkline>
            <x14:sparkline>
              <xm:f>'Graphs &amp; Charts'!J497:K497</xm:f>
              <xm:sqref>O497</xm:sqref>
            </x14:sparkline>
            <x14:sparkline>
              <xm:f>'Graphs &amp; Charts'!J496:K496</xm:f>
              <xm:sqref>O496</xm:sqref>
            </x14:sparkline>
            <x14:sparkline>
              <xm:f>'Graphs &amp; Charts'!J495:K495</xm:f>
              <xm:sqref>O495</xm:sqref>
            </x14:sparkline>
            <x14:sparkline>
              <xm:f>'Graphs &amp; Charts'!J494:K494</xm:f>
              <xm:sqref>O494</xm:sqref>
            </x14:sparkline>
            <x14:sparkline>
              <xm:f>'Graphs &amp; Charts'!J493:K493</xm:f>
              <xm:sqref>O493</xm:sqref>
            </x14:sparkline>
            <x14:sparkline>
              <xm:f>'Graphs &amp; Charts'!J492:K492</xm:f>
              <xm:sqref>O492</xm:sqref>
            </x14:sparkline>
            <x14:sparkline>
              <xm:f>'Graphs &amp; Charts'!J491:K491</xm:f>
              <xm:sqref>O491</xm:sqref>
            </x14:sparkline>
            <x14:sparkline>
              <xm:f>'Graphs &amp; Charts'!J490:K490</xm:f>
              <xm:sqref>O490</xm:sqref>
            </x14:sparkline>
            <x14:sparkline>
              <xm:f>'Graphs &amp; Charts'!J489:K489</xm:f>
              <xm:sqref>O489</xm:sqref>
            </x14:sparkline>
            <x14:sparkline>
              <xm:f>'Graphs &amp; Charts'!J488:K488</xm:f>
              <xm:sqref>O488</xm:sqref>
            </x14:sparkline>
            <x14:sparkline>
              <xm:f>'Graphs &amp; Charts'!J487:K487</xm:f>
              <xm:sqref>O487</xm:sqref>
            </x14:sparkline>
            <x14:sparkline>
              <xm:f>'Graphs &amp; Charts'!J486:K486</xm:f>
              <xm:sqref>O486</xm:sqref>
            </x14:sparkline>
            <x14:sparkline>
              <xm:f>'Graphs &amp; Charts'!J485:K485</xm:f>
              <xm:sqref>O485</xm:sqref>
            </x14:sparkline>
            <x14:sparkline>
              <xm:f>'Graphs &amp; Charts'!J484:K484</xm:f>
              <xm:sqref>O484</xm:sqref>
            </x14:sparkline>
            <x14:sparkline>
              <xm:f>'Graphs &amp; Charts'!J483:K483</xm:f>
              <xm:sqref>O483</xm:sqref>
            </x14:sparkline>
            <x14:sparkline>
              <xm:f>'Graphs &amp; Charts'!J482:K482</xm:f>
              <xm:sqref>O482</xm:sqref>
            </x14:sparkline>
            <x14:sparkline>
              <xm:f>'Graphs &amp; Charts'!J481:K481</xm:f>
              <xm:sqref>O481</xm:sqref>
            </x14:sparkline>
            <x14:sparkline>
              <xm:f>'Graphs &amp; Charts'!J480:K480</xm:f>
              <xm:sqref>O480</xm:sqref>
            </x14:sparkline>
            <x14:sparkline>
              <xm:f>'Graphs &amp; Charts'!J479:K479</xm:f>
              <xm:sqref>O479</xm:sqref>
            </x14:sparkline>
            <x14:sparkline>
              <xm:f>'Graphs &amp; Charts'!J478:K478</xm:f>
              <xm:sqref>O478</xm:sqref>
            </x14:sparkline>
            <x14:sparkline>
              <xm:f>'Graphs &amp; Charts'!J477:K477</xm:f>
              <xm:sqref>O477</xm:sqref>
            </x14:sparkline>
            <x14:sparkline>
              <xm:f>'Graphs &amp; Charts'!J476:K476</xm:f>
              <xm:sqref>O476</xm:sqref>
            </x14:sparkline>
            <x14:sparkline>
              <xm:f>'Graphs &amp; Charts'!J475:K475</xm:f>
              <xm:sqref>O475</xm:sqref>
            </x14:sparkline>
            <x14:sparkline>
              <xm:f>'Graphs &amp; Charts'!J474:K474</xm:f>
              <xm:sqref>O474</xm:sqref>
            </x14:sparkline>
            <x14:sparkline>
              <xm:f>'Graphs &amp; Charts'!J473:K473</xm:f>
              <xm:sqref>O473</xm:sqref>
            </x14:sparkline>
            <x14:sparkline>
              <xm:f>'Graphs &amp; Charts'!J472:K472</xm:f>
              <xm:sqref>O472</xm:sqref>
            </x14:sparkline>
            <x14:sparkline>
              <xm:f>'Graphs &amp; Charts'!J471:K471</xm:f>
              <xm:sqref>O471</xm:sqref>
            </x14:sparkline>
            <x14:sparkline>
              <xm:f>'Graphs &amp; Charts'!J470:K470</xm:f>
              <xm:sqref>O470</xm:sqref>
            </x14:sparkline>
            <x14:sparkline>
              <xm:f>'Graphs &amp; Charts'!J469:K469</xm:f>
              <xm:sqref>O469</xm:sqref>
            </x14:sparkline>
            <x14:sparkline>
              <xm:f>'Graphs &amp; Charts'!J468:K468</xm:f>
              <xm:sqref>O468</xm:sqref>
            </x14:sparkline>
            <x14:sparkline>
              <xm:f>'Graphs &amp; Charts'!J467:K467</xm:f>
              <xm:sqref>O467</xm:sqref>
            </x14:sparkline>
            <x14:sparkline>
              <xm:f>'Graphs &amp; Charts'!J466:K466</xm:f>
              <xm:sqref>O466</xm:sqref>
            </x14:sparkline>
            <x14:sparkline>
              <xm:f>'Graphs &amp; Charts'!J465:K465</xm:f>
              <xm:sqref>O465</xm:sqref>
            </x14:sparkline>
            <x14:sparkline>
              <xm:f>'Graphs &amp; Charts'!J464:K464</xm:f>
              <xm:sqref>O464</xm:sqref>
            </x14:sparkline>
            <x14:sparkline>
              <xm:f>'Graphs &amp; Charts'!J463:K463</xm:f>
              <xm:sqref>O463</xm:sqref>
            </x14:sparkline>
            <x14:sparkline>
              <xm:f>'Graphs &amp; Charts'!J462:K462</xm:f>
              <xm:sqref>O462</xm:sqref>
            </x14:sparkline>
            <x14:sparkline>
              <xm:f>'Graphs &amp; Charts'!J461:K461</xm:f>
              <xm:sqref>O461</xm:sqref>
            </x14:sparkline>
            <x14:sparkline>
              <xm:f>'Graphs &amp; Charts'!J460:K460</xm:f>
              <xm:sqref>O460</xm:sqref>
            </x14:sparkline>
            <x14:sparkline>
              <xm:f>'Graphs &amp; Charts'!J459:K459</xm:f>
              <xm:sqref>O459</xm:sqref>
            </x14:sparkline>
            <x14:sparkline>
              <xm:f>'Graphs &amp; Charts'!J458:K458</xm:f>
              <xm:sqref>O458</xm:sqref>
            </x14:sparkline>
            <x14:sparkline>
              <xm:f>'Graphs &amp; Charts'!J457:K457</xm:f>
              <xm:sqref>O457</xm:sqref>
            </x14:sparkline>
            <x14:sparkline>
              <xm:f>'Graphs &amp; Charts'!J456:K456</xm:f>
              <xm:sqref>O456</xm:sqref>
            </x14:sparkline>
            <x14:sparkline>
              <xm:f>'Graphs &amp; Charts'!J455:K455</xm:f>
              <xm:sqref>O455</xm:sqref>
            </x14:sparkline>
            <x14:sparkline>
              <xm:f>'Graphs &amp; Charts'!J454:K454</xm:f>
              <xm:sqref>O454</xm:sqref>
            </x14:sparkline>
            <x14:sparkline>
              <xm:f>'Graphs &amp; Charts'!J453:K453</xm:f>
              <xm:sqref>O453</xm:sqref>
            </x14:sparkline>
            <x14:sparkline>
              <xm:f>'Graphs &amp; Charts'!J452:K452</xm:f>
              <xm:sqref>O452</xm:sqref>
            </x14:sparkline>
            <x14:sparkline>
              <xm:f>'Graphs &amp; Charts'!J451:K451</xm:f>
              <xm:sqref>O451</xm:sqref>
            </x14:sparkline>
            <x14:sparkline>
              <xm:f>'Graphs &amp; Charts'!J450:K450</xm:f>
              <xm:sqref>O450</xm:sqref>
            </x14:sparkline>
            <x14:sparkline>
              <xm:f>'Graphs &amp; Charts'!J449:K449</xm:f>
              <xm:sqref>O449</xm:sqref>
            </x14:sparkline>
            <x14:sparkline>
              <xm:f>'Graphs &amp; Charts'!J448:K448</xm:f>
              <xm:sqref>O448</xm:sqref>
            </x14:sparkline>
            <x14:sparkline>
              <xm:f>'Graphs &amp; Charts'!J447:K447</xm:f>
              <xm:sqref>O447</xm:sqref>
            </x14:sparkline>
            <x14:sparkline>
              <xm:f>'Graphs &amp; Charts'!J446:K446</xm:f>
              <xm:sqref>O446</xm:sqref>
            </x14:sparkline>
            <x14:sparkline>
              <xm:f>'Graphs &amp; Charts'!J445:K445</xm:f>
              <xm:sqref>O445</xm:sqref>
            </x14:sparkline>
            <x14:sparkline>
              <xm:f>'Graphs &amp; Charts'!J444:K444</xm:f>
              <xm:sqref>O444</xm:sqref>
            </x14:sparkline>
            <x14:sparkline>
              <xm:f>'Graphs &amp; Charts'!J443:K443</xm:f>
              <xm:sqref>O443</xm:sqref>
            </x14:sparkline>
            <x14:sparkline>
              <xm:f>'Graphs &amp; Charts'!J442:K442</xm:f>
              <xm:sqref>O442</xm:sqref>
            </x14:sparkline>
            <x14:sparkline>
              <xm:f>'Graphs &amp; Charts'!J441:K441</xm:f>
              <xm:sqref>O441</xm:sqref>
            </x14:sparkline>
            <x14:sparkline>
              <xm:f>'Graphs &amp; Charts'!J440:K440</xm:f>
              <xm:sqref>O440</xm:sqref>
            </x14:sparkline>
            <x14:sparkline>
              <xm:f>'Graphs &amp; Charts'!J439:K439</xm:f>
              <xm:sqref>O439</xm:sqref>
            </x14:sparkline>
            <x14:sparkline>
              <xm:f>'Graphs &amp; Charts'!J438:K438</xm:f>
              <xm:sqref>O438</xm:sqref>
            </x14:sparkline>
            <x14:sparkline>
              <xm:f>'Graphs &amp; Charts'!J437:K437</xm:f>
              <xm:sqref>O437</xm:sqref>
            </x14:sparkline>
            <x14:sparkline>
              <xm:f>'Graphs &amp; Charts'!J436:K436</xm:f>
              <xm:sqref>O436</xm:sqref>
            </x14:sparkline>
            <x14:sparkline>
              <xm:f>'Graphs &amp; Charts'!J435:K435</xm:f>
              <xm:sqref>O435</xm:sqref>
            </x14:sparkline>
            <x14:sparkline>
              <xm:f>'Graphs &amp; Charts'!J434:K434</xm:f>
              <xm:sqref>O434</xm:sqref>
            </x14:sparkline>
            <x14:sparkline>
              <xm:f>'Graphs &amp; Charts'!J433:K433</xm:f>
              <xm:sqref>O433</xm:sqref>
            </x14:sparkline>
            <x14:sparkline>
              <xm:f>'Graphs &amp; Charts'!J432:K432</xm:f>
              <xm:sqref>O432</xm:sqref>
            </x14:sparkline>
            <x14:sparkline>
              <xm:f>'Graphs &amp; Charts'!J431:K431</xm:f>
              <xm:sqref>O431</xm:sqref>
            </x14:sparkline>
            <x14:sparkline>
              <xm:f>'Graphs &amp; Charts'!J430:K430</xm:f>
              <xm:sqref>O430</xm:sqref>
            </x14:sparkline>
            <x14:sparkline>
              <xm:f>'Graphs &amp; Charts'!J429:K429</xm:f>
              <xm:sqref>O429</xm:sqref>
            </x14:sparkline>
            <x14:sparkline>
              <xm:f>'Graphs &amp; Charts'!J428:K428</xm:f>
              <xm:sqref>O428</xm:sqref>
            </x14:sparkline>
            <x14:sparkline>
              <xm:f>'Graphs &amp; Charts'!J427:K427</xm:f>
              <xm:sqref>O427</xm:sqref>
            </x14:sparkline>
            <x14:sparkline>
              <xm:f>'Graphs &amp; Charts'!J426:K426</xm:f>
              <xm:sqref>O426</xm:sqref>
            </x14:sparkline>
            <x14:sparkline>
              <xm:f>'Graphs &amp; Charts'!J425:K425</xm:f>
              <xm:sqref>O425</xm:sqref>
            </x14:sparkline>
            <x14:sparkline>
              <xm:f>'Graphs &amp; Charts'!J424:K424</xm:f>
              <xm:sqref>O424</xm:sqref>
            </x14:sparkline>
            <x14:sparkline>
              <xm:f>'Graphs &amp; Charts'!J423:K423</xm:f>
              <xm:sqref>O423</xm:sqref>
            </x14:sparkline>
            <x14:sparkline>
              <xm:f>'Graphs &amp; Charts'!J422:K422</xm:f>
              <xm:sqref>O422</xm:sqref>
            </x14:sparkline>
            <x14:sparkline>
              <xm:f>'Graphs &amp; Charts'!J421:K421</xm:f>
              <xm:sqref>O421</xm:sqref>
            </x14:sparkline>
            <x14:sparkline>
              <xm:f>'Graphs &amp; Charts'!J420:K420</xm:f>
              <xm:sqref>O420</xm:sqref>
            </x14:sparkline>
            <x14:sparkline>
              <xm:f>'Graphs &amp; Charts'!J419:K419</xm:f>
              <xm:sqref>O419</xm:sqref>
            </x14:sparkline>
            <x14:sparkline>
              <xm:f>'Graphs &amp; Charts'!J418:K418</xm:f>
              <xm:sqref>O418</xm:sqref>
            </x14:sparkline>
            <x14:sparkline>
              <xm:f>'Graphs &amp; Charts'!J417:K417</xm:f>
              <xm:sqref>O417</xm:sqref>
            </x14:sparkline>
            <x14:sparkline>
              <xm:f>'Graphs &amp; Charts'!J416:K416</xm:f>
              <xm:sqref>O416</xm:sqref>
            </x14:sparkline>
            <x14:sparkline>
              <xm:f>'Graphs &amp; Charts'!J415:K415</xm:f>
              <xm:sqref>O415</xm:sqref>
            </x14:sparkline>
            <x14:sparkline>
              <xm:f>'Graphs &amp; Charts'!J414:K414</xm:f>
              <xm:sqref>O414</xm:sqref>
            </x14:sparkline>
            <x14:sparkline>
              <xm:f>'Graphs &amp; Charts'!J413:K413</xm:f>
              <xm:sqref>O413</xm:sqref>
            </x14:sparkline>
            <x14:sparkline>
              <xm:f>'Graphs &amp; Charts'!J412:K412</xm:f>
              <xm:sqref>O412</xm:sqref>
            </x14:sparkline>
            <x14:sparkline>
              <xm:f>'Graphs &amp; Charts'!J411:K411</xm:f>
              <xm:sqref>O411</xm:sqref>
            </x14:sparkline>
            <x14:sparkline>
              <xm:f>'Graphs &amp; Charts'!J410:K410</xm:f>
              <xm:sqref>O410</xm:sqref>
            </x14:sparkline>
            <x14:sparkline>
              <xm:f>'Graphs &amp; Charts'!J409:K409</xm:f>
              <xm:sqref>O409</xm:sqref>
            </x14:sparkline>
            <x14:sparkline>
              <xm:f>'Graphs &amp; Charts'!J408:K408</xm:f>
              <xm:sqref>O408</xm:sqref>
            </x14:sparkline>
            <x14:sparkline>
              <xm:f>'Graphs &amp; Charts'!J407:K407</xm:f>
              <xm:sqref>O407</xm:sqref>
            </x14:sparkline>
            <x14:sparkline>
              <xm:f>'Graphs &amp; Charts'!J406:K406</xm:f>
              <xm:sqref>O406</xm:sqref>
            </x14:sparkline>
            <x14:sparkline>
              <xm:f>'Graphs &amp; Charts'!J405:K405</xm:f>
              <xm:sqref>O405</xm:sqref>
            </x14:sparkline>
            <x14:sparkline>
              <xm:f>'Graphs &amp; Charts'!J404:K404</xm:f>
              <xm:sqref>O404</xm:sqref>
            </x14:sparkline>
            <x14:sparkline>
              <xm:f>'Graphs &amp; Charts'!J403:K403</xm:f>
              <xm:sqref>O403</xm:sqref>
            </x14:sparkline>
            <x14:sparkline>
              <xm:f>'Graphs &amp; Charts'!J402:K402</xm:f>
              <xm:sqref>O402</xm:sqref>
            </x14:sparkline>
            <x14:sparkline>
              <xm:f>'Graphs &amp; Charts'!J401:K401</xm:f>
              <xm:sqref>O401</xm:sqref>
            </x14:sparkline>
            <x14:sparkline>
              <xm:f>'Graphs &amp; Charts'!J400:K400</xm:f>
              <xm:sqref>O400</xm:sqref>
            </x14:sparkline>
            <x14:sparkline>
              <xm:f>'Graphs &amp; Charts'!J399:K399</xm:f>
              <xm:sqref>O399</xm:sqref>
            </x14:sparkline>
            <x14:sparkline>
              <xm:f>'Graphs &amp; Charts'!J398:K398</xm:f>
              <xm:sqref>O398</xm:sqref>
            </x14:sparkline>
            <x14:sparkline>
              <xm:f>'Graphs &amp; Charts'!J397:K397</xm:f>
              <xm:sqref>O397</xm:sqref>
            </x14:sparkline>
            <x14:sparkline>
              <xm:f>'Graphs &amp; Charts'!J396:K396</xm:f>
              <xm:sqref>O396</xm:sqref>
            </x14:sparkline>
            <x14:sparkline>
              <xm:f>'Graphs &amp; Charts'!J395:K395</xm:f>
              <xm:sqref>O395</xm:sqref>
            </x14:sparkline>
            <x14:sparkline>
              <xm:f>'Graphs &amp; Charts'!J394:K394</xm:f>
              <xm:sqref>O394</xm:sqref>
            </x14:sparkline>
            <x14:sparkline>
              <xm:f>'Graphs &amp; Charts'!J393:K393</xm:f>
              <xm:sqref>O393</xm:sqref>
            </x14:sparkline>
            <x14:sparkline>
              <xm:f>'Graphs &amp; Charts'!J392:K392</xm:f>
              <xm:sqref>O392</xm:sqref>
            </x14:sparkline>
            <x14:sparkline>
              <xm:f>'Graphs &amp; Charts'!J391:K391</xm:f>
              <xm:sqref>O391</xm:sqref>
            </x14:sparkline>
            <x14:sparkline>
              <xm:f>'Graphs &amp; Charts'!J390:K390</xm:f>
              <xm:sqref>O390</xm:sqref>
            </x14:sparkline>
            <x14:sparkline>
              <xm:f>'Graphs &amp; Charts'!J389:K389</xm:f>
              <xm:sqref>O389</xm:sqref>
            </x14:sparkline>
            <x14:sparkline>
              <xm:f>'Graphs &amp; Charts'!J388:K388</xm:f>
              <xm:sqref>O388</xm:sqref>
            </x14:sparkline>
            <x14:sparkline>
              <xm:f>'Graphs &amp; Charts'!J387:K387</xm:f>
              <xm:sqref>O387</xm:sqref>
            </x14:sparkline>
            <x14:sparkline>
              <xm:f>'Graphs &amp; Charts'!J386:K386</xm:f>
              <xm:sqref>O386</xm:sqref>
            </x14:sparkline>
            <x14:sparkline>
              <xm:f>'Graphs &amp; Charts'!J385:K385</xm:f>
              <xm:sqref>O385</xm:sqref>
            </x14:sparkline>
            <x14:sparkline>
              <xm:f>'Graphs &amp; Charts'!J384:K384</xm:f>
              <xm:sqref>O384</xm:sqref>
            </x14:sparkline>
            <x14:sparkline>
              <xm:f>'Graphs &amp; Charts'!J383:K383</xm:f>
              <xm:sqref>O383</xm:sqref>
            </x14:sparkline>
            <x14:sparkline>
              <xm:f>'Graphs &amp; Charts'!J382:K382</xm:f>
              <xm:sqref>O382</xm:sqref>
            </x14:sparkline>
            <x14:sparkline>
              <xm:f>'Graphs &amp; Charts'!J381:K381</xm:f>
              <xm:sqref>O381</xm:sqref>
            </x14:sparkline>
            <x14:sparkline>
              <xm:f>'Graphs &amp; Charts'!J380:K380</xm:f>
              <xm:sqref>O380</xm:sqref>
            </x14:sparkline>
            <x14:sparkline>
              <xm:f>'Graphs &amp; Charts'!J379:K379</xm:f>
              <xm:sqref>O379</xm:sqref>
            </x14:sparkline>
            <x14:sparkline>
              <xm:f>'Graphs &amp; Charts'!J378:K378</xm:f>
              <xm:sqref>O378</xm:sqref>
            </x14:sparkline>
            <x14:sparkline>
              <xm:f>'Graphs &amp; Charts'!J377:K377</xm:f>
              <xm:sqref>O377</xm:sqref>
            </x14:sparkline>
            <x14:sparkline>
              <xm:f>'Graphs &amp; Charts'!J376:K376</xm:f>
              <xm:sqref>O376</xm:sqref>
            </x14:sparkline>
            <x14:sparkline>
              <xm:f>'Graphs &amp; Charts'!J375:K375</xm:f>
              <xm:sqref>O375</xm:sqref>
            </x14:sparkline>
            <x14:sparkline>
              <xm:f>'Graphs &amp; Charts'!J374:K374</xm:f>
              <xm:sqref>O374</xm:sqref>
            </x14:sparkline>
            <x14:sparkline>
              <xm:f>'Graphs &amp; Charts'!J373:K373</xm:f>
              <xm:sqref>O373</xm:sqref>
            </x14:sparkline>
            <x14:sparkline>
              <xm:f>'Graphs &amp; Charts'!J372:K372</xm:f>
              <xm:sqref>O372</xm:sqref>
            </x14:sparkline>
            <x14:sparkline>
              <xm:f>'Graphs &amp; Charts'!J371:K371</xm:f>
              <xm:sqref>O371</xm:sqref>
            </x14:sparkline>
            <x14:sparkline>
              <xm:f>'Graphs &amp; Charts'!J370:K370</xm:f>
              <xm:sqref>O370</xm:sqref>
            </x14:sparkline>
            <x14:sparkline>
              <xm:f>'Graphs &amp; Charts'!J369:K369</xm:f>
              <xm:sqref>O369</xm:sqref>
            </x14:sparkline>
            <x14:sparkline>
              <xm:f>'Graphs &amp; Charts'!J368:K368</xm:f>
              <xm:sqref>O368</xm:sqref>
            </x14:sparkline>
            <x14:sparkline>
              <xm:f>'Graphs &amp; Charts'!J367:K367</xm:f>
              <xm:sqref>O367</xm:sqref>
            </x14:sparkline>
            <x14:sparkline>
              <xm:f>'Graphs &amp; Charts'!J366:K366</xm:f>
              <xm:sqref>O366</xm:sqref>
            </x14:sparkline>
            <x14:sparkline>
              <xm:f>'Graphs &amp; Charts'!J365:K365</xm:f>
              <xm:sqref>O365</xm:sqref>
            </x14:sparkline>
            <x14:sparkline>
              <xm:f>'Graphs &amp; Charts'!J364:K364</xm:f>
              <xm:sqref>O364</xm:sqref>
            </x14:sparkline>
            <x14:sparkline>
              <xm:f>'Graphs &amp; Charts'!J363:K363</xm:f>
              <xm:sqref>O363</xm:sqref>
            </x14:sparkline>
            <x14:sparkline>
              <xm:f>'Graphs &amp; Charts'!J362:K362</xm:f>
              <xm:sqref>O362</xm:sqref>
            </x14:sparkline>
            <x14:sparkline>
              <xm:f>'Graphs &amp; Charts'!J361:K361</xm:f>
              <xm:sqref>O361</xm:sqref>
            </x14:sparkline>
            <x14:sparkline>
              <xm:f>'Graphs &amp; Charts'!J360:K360</xm:f>
              <xm:sqref>O360</xm:sqref>
            </x14:sparkline>
            <x14:sparkline>
              <xm:f>'Graphs &amp; Charts'!J359:K359</xm:f>
              <xm:sqref>O359</xm:sqref>
            </x14:sparkline>
            <x14:sparkline>
              <xm:f>'Graphs &amp; Charts'!J358:K358</xm:f>
              <xm:sqref>O358</xm:sqref>
            </x14:sparkline>
            <x14:sparkline>
              <xm:f>'Graphs &amp; Charts'!J357:K357</xm:f>
              <xm:sqref>O357</xm:sqref>
            </x14:sparkline>
            <x14:sparkline>
              <xm:f>'Graphs &amp; Charts'!J356:K356</xm:f>
              <xm:sqref>O356</xm:sqref>
            </x14:sparkline>
            <x14:sparkline>
              <xm:f>'Graphs &amp; Charts'!J355:K355</xm:f>
              <xm:sqref>O355</xm:sqref>
            </x14:sparkline>
            <x14:sparkline>
              <xm:f>'Graphs &amp; Charts'!J354:K354</xm:f>
              <xm:sqref>O354</xm:sqref>
            </x14:sparkline>
            <x14:sparkline>
              <xm:f>'Graphs &amp; Charts'!J353:K353</xm:f>
              <xm:sqref>O353</xm:sqref>
            </x14:sparkline>
            <x14:sparkline>
              <xm:f>'Graphs &amp; Charts'!J352:K352</xm:f>
              <xm:sqref>O352</xm:sqref>
            </x14:sparkline>
            <x14:sparkline>
              <xm:f>'Graphs &amp; Charts'!J351:K351</xm:f>
              <xm:sqref>O351</xm:sqref>
            </x14:sparkline>
            <x14:sparkline>
              <xm:f>'Graphs &amp; Charts'!J350:K350</xm:f>
              <xm:sqref>O350</xm:sqref>
            </x14:sparkline>
            <x14:sparkline>
              <xm:f>'Graphs &amp; Charts'!J349:K349</xm:f>
              <xm:sqref>O349</xm:sqref>
            </x14:sparkline>
            <x14:sparkline>
              <xm:f>'Graphs &amp; Charts'!J348:K348</xm:f>
              <xm:sqref>O348</xm:sqref>
            </x14:sparkline>
            <x14:sparkline>
              <xm:f>'Graphs &amp; Charts'!J347:K347</xm:f>
              <xm:sqref>O347</xm:sqref>
            </x14:sparkline>
            <x14:sparkline>
              <xm:f>'Graphs &amp; Charts'!J346:K346</xm:f>
              <xm:sqref>O346</xm:sqref>
            </x14:sparkline>
            <x14:sparkline>
              <xm:f>'Graphs &amp; Charts'!J345:K345</xm:f>
              <xm:sqref>O345</xm:sqref>
            </x14:sparkline>
            <x14:sparkline>
              <xm:f>'Graphs &amp; Charts'!J344:K344</xm:f>
              <xm:sqref>O344</xm:sqref>
            </x14:sparkline>
            <x14:sparkline>
              <xm:f>'Graphs &amp; Charts'!J343:K343</xm:f>
              <xm:sqref>O343</xm:sqref>
            </x14:sparkline>
            <x14:sparkline>
              <xm:f>'Graphs &amp; Charts'!J342:K342</xm:f>
              <xm:sqref>O342</xm:sqref>
            </x14:sparkline>
            <x14:sparkline>
              <xm:f>'Graphs &amp; Charts'!J341:K341</xm:f>
              <xm:sqref>O341</xm:sqref>
            </x14:sparkline>
            <x14:sparkline>
              <xm:f>'Graphs &amp; Charts'!J340:K340</xm:f>
              <xm:sqref>O340</xm:sqref>
            </x14:sparkline>
            <x14:sparkline>
              <xm:f>'Graphs &amp; Charts'!J339:K339</xm:f>
              <xm:sqref>O339</xm:sqref>
            </x14:sparkline>
            <x14:sparkline>
              <xm:f>'Graphs &amp; Charts'!J338:K338</xm:f>
              <xm:sqref>O338</xm:sqref>
            </x14:sparkline>
            <x14:sparkline>
              <xm:f>'Graphs &amp; Charts'!J337:K337</xm:f>
              <xm:sqref>O337</xm:sqref>
            </x14:sparkline>
            <x14:sparkline>
              <xm:f>'Graphs &amp; Charts'!J336:K336</xm:f>
              <xm:sqref>O336</xm:sqref>
            </x14:sparkline>
            <x14:sparkline>
              <xm:f>'Graphs &amp; Charts'!J335:K335</xm:f>
              <xm:sqref>O335</xm:sqref>
            </x14:sparkline>
            <x14:sparkline>
              <xm:f>'Graphs &amp; Charts'!J334:K334</xm:f>
              <xm:sqref>O334</xm:sqref>
            </x14:sparkline>
            <x14:sparkline>
              <xm:f>'Graphs &amp; Charts'!J333:K333</xm:f>
              <xm:sqref>O333</xm:sqref>
            </x14:sparkline>
            <x14:sparkline>
              <xm:f>'Graphs &amp; Charts'!J332:K332</xm:f>
              <xm:sqref>O332</xm:sqref>
            </x14:sparkline>
            <x14:sparkline>
              <xm:f>'Graphs &amp; Charts'!J331:K331</xm:f>
              <xm:sqref>O331</xm:sqref>
            </x14:sparkline>
            <x14:sparkline>
              <xm:f>'Graphs &amp; Charts'!J330:K330</xm:f>
              <xm:sqref>O330</xm:sqref>
            </x14:sparkline>
            <x14:sparkline>
              <xm:f>'Graphs &amp; Charts'!J329:K329</xm:f>
              <xm:sqref>O329</xm:sqref>
            </x14:sparkline>
            <x14:sparkline>
              <xm:f>'Graphs &amp; Charts'!J328:K328</xm:f>
              <xm:sqref>O328</xm:sqref>
            </x14:sparkline>
            <x14:sparkline>
              <xm:f>'Graphs &amp; Charts'!J327:K327</xm:f>
              <xm:sqref>O327</xm:sqref>
            </x14:sparkline>
            <x14:sparkline>
              <xm:f>'Graphs &amp; Charts'!J326:K326</xm:f>
              <xm:sqref>O326</xm:sqref>
            </x14:sparkline>
            <x14:sparkline>
              <xm:f>'Graphs &amp; Charts'!J325:K325</xm:f>
              <xm:sqref>O325</xm:sqref>
            </x14:sparkline>
            <x14:sparkline>
              <xm:f>'Graphs &amp; Charts'!J324:K324</xm:f>
              <xm:sqref>O324</xm:sqref>
            </x14:sparkline>
            <x14:sparkline>
              <xm:f>'Graphs &amp; Charts'!J323:K323</xm:f>
              <xm:sqref>O323</xm:sqref>
            </x14:sparkline>
            <x14:sparkline>
              <xm:f>'Graphs &amp; Charts'!J322:K322</xm:f>
              <xm:sqref>O322</xm:sqref>
            </x14:sparkline>
            <x14:sparkline>
              <xm:f>'Graphs &amp; Charts'!J321:K321</xm:f>
              <xm:sqref>O321</xm:sqref>
            </x14:sparkline>
            <x14:sparkline>
              <xm:f>'Graphs &amp; Charts'!J320:K320</xm:f>
              <xm:sqref>O320</xm:sqref>
            </x14:sparkline>
            <x14:sparkline>
              <xm:f>'Graphs &amp; Charts'!J319:K319</xm:f>
              <xm:sqref>O319</xm:sqref>
            </x14:sparkline>
            <x14:sparkline>
              <xm:f>'Graphs &amp; Charts'!J318:K318</xm:f>
              <xm:sqref>O318</xm:sqref>
            </x14:sparkline>
            <x14:sparkline>
              <xm:f>'Graphs &amp; Charts'!J317:K317</xm:f>
              <xm:sqref>O317</xm:sqref>
            </x14:sparkline>
            <x14:sparkline>
              <xm:f>'Graphs &amp; Charts'!J316:K316</xm:f>
              <xm:sqref>O316</xm:sqref>
            </x14:sparkline>
            <x14:sparkline>
              <xm:f>'Graphs &amp; Charts'!J315:K315</xm:f>
              <xm:sqref>O315</xm:sqref>
            </x14:sparkline>
            <x14:sparkline>
              <xm:f>'Graphs &amp; Charts'!J314:K314</xm:f>
              <xm:sqref>O314</xm:sqref>
            </x14:sparkline>
            <x14:sparkline>
              <xm:f>'Graphs &amp; Charts'!J313:K313</xm:f>
              <xm:sqref>O313</xm:sqref>
            </x14:sparkline>
            <x14:sparkline>
              <xm:f>'Graphs &amp; Charts'!J312:K312</xm:f>
              <xm:sqref>O312</xm:sqref>
            </x14:sparkline>
            <x14:sparkline>
              <xm:f>'Graphs &amp; Charts'!J311:K311</xm:f>
              <xm:sqref>O311</xm:sqref>
            </x14:sparkline>
            <x14:sparkline>
              <xm:f>'Graphs &amp; Charts'!J310:K310</xm:f>
              <xm:sqref>O310</xm:sqref>
            </x14:sparkline>
            <x14:sparkline>
              <xm:f>'Graphs &amp; Charts'!J309:K309</xm:f>
              <xm:sqref>O309</xm:sqref>
            </x14:sparkline>
            <x14:sparkline>
              <xm:f>'Graphs &amp; Charts'!J308:K308</xm:f>
              <xm:sqref>O308</xm:sqref>
            </x14:sparkline>
            <x14:sparkline>
              <xm:f>'Graphs &amp; Charts'!J307:K307</xm:f>
              <xm:sqref>O307</xm:sqref>
            </x14:sparkline>
            <x14:sparkline>
              <xm:f>'Graphs &amp; Charts'!J306:K306</xm:f>
              <xm:sqref>O306</xm:sqref>
            </x14:sparkline>
            <x14:sparkline>
              <xm:f>'Graphs &amp; Charts'!J305:K305</xm:f>
              <xm:sqref>O305</xm:sqref>
            </x14:sparkline>
            <x14:sparkline>
              <xm:f>'Graphs &amp; Charts'!J304:K304</xm:f>
              <xm:sqref>O304</xm:sqref>
            </x14:sparkline>
            <x14:sparkline>
              <xm:f>'Graphs &amp; Charts'!J303:K303</xm:f>
              <xm:sqref>O303</xm:sqref>
            </x14:sparkline>
            <x14:sparkline>
              <xm:f>'Graphs &amp; Charts'!J302:K302</xm:f>
              <xm:sqref>O302</xm:sqref>
            </x14:sparkline>
            <x14:sparkline>
              <xm:f>'Graphs &amp; Charts'!J301:K301</xm:f>
              <xm:sqref>O301</xm:sqref>
            </x14:sparkline>
            <x14:sparkline>
              <xm:f>'Graphs &amp; Charts'!J300:K300</xm:f>
              <xm:sqref>O300</xm:sqref>
            </x14:sparkline>
            <x14:sparkline>
              <xm:f>'Graphs &amp; Charts'!J299:K299</xm:f>
              <xm:sqref>O299</xm:sqref>
            </x14:sparkline>
            <x14:sparkline>
              <xm:f>'Graphs &amp; Charts'!J298:K298</xm:f>
              <xm:sqref>O298</xm:sqref>
            </x14:sparkline>
            <x14:sparkline>
              <xm:f>'Graphs &amp; Charts'!J297:K297</xm:f>
              <xm:sqref>O297</xm:sqref>
            </x14:sparkline>
            <x14:sparkline>
              <xm:f>'Graphs &amp; Charts'!J296:K296</xm:f>
              <xm:sqref>O296</xm:sqref>
            </x14:sparkline>
            <x14:sparkline>
              <xm:f>'Graphs &amp; Charts'!J295:K295</xm:f>
              <xm:sqref>O295</xm:sqref>
            </x14:sparkline>
            <x14:sparkline>
              <xm:f>'Graphs &amp; Charts'!J294:K294</xm:f>
              <xm:sqref>O294</xm:sqref>
            </x14:sparkline>
            <x14:sparkline>
              <xm:f>'Graphs &amp; Charts'!J293:K293</xm:f>
              <xm:sqref>O293</xm:sqref>
            </x14:sparkline>
            <x14:sparkline>
              <xm:f>'Graphs &amp; Charts'!J292:K292</xm:f>
              <xm:sqref>O292</xm:sqref>
            </x14:sparkline>
            <x14:sparkline>
              <xm:f>'Graphs &amp; Charts'!J291:K291</xm:f>
              <xm:sqref>O291</xm:sqref>
            </x14:sparkline>
            <x14:sparkline>
              <xm:f>'Graphs &amp; Charts'!J290:K290</xm:f>
              <xm:sqref>O290</xm:sqref>
            </x14:sparkline>
            <x14:sparkline>
              <xm:f>'Graphs &amp; Charts'!J289:K289</xm:f>
              <xm:sqref>O289</xm:sqref>
            </x14:sparkline>
            <x14:sparkline>
              <xm:f>'Graphs &amp; Charts'!J288:K288</xm:f>
              <xm:sqref>O288</xm:sqref>
            </x14:sparkline>
            <x14:sparkline>
              <xm:f>'Graphs &amp; Charts'!J287:K287</xm:f>
              <xm:sqref>O287</xm:sqref>
            </x14:sparkline>
            <x14:sparkline>
              <xm:f>'Graphs &amp; Charts'!J286:K286</xm:f>
              <xm:sqref>O286</xm:sqref>
            </x14:sparkline>
            <x14:sparkline>
              <xm:f>'Graphs &amp; Charts'!J285:K285</xm:f>
              <xm:sqref>O285</xm:sqref>
            </x14:sparkline>
            <x14:sparkline>
              <xm:f>'Graphs &amp; Charts'!J284:K284</xm:f>
              <xm:sqref>O284</xm:sqref>
            </x14:sparkline>
            <x14:sparkline>
              <xm:f>'Graphs &amp; Charts'!J283:K283</xm:f>
              <xm:sqref>O283</xm:sqref>
            </x14:sparkline>
            <x14:sparkline>
              <xm:f>'Graphs &amp; Charts'!J282:K282</xm:f>
              <xm:sqref>O282</xm:sqref>
            </x14:sparkline>
            <x14:sparkline>
              <xm:f>'Graphs &amp; Charts'!J281:K281</xm:f>
              <xm:sqref>O281</xm:sqref>
            </x14:sparkline>
            <x14:sparkline>
              <xm:f>'Graphs &amp; Charts'!J280:K280</xm:f>
              <xm:sqref>O280</xm:sqref>
            </x14:sparkline>
            <x14:sparkline>
              <xm:f>'Graphs &amp; Charts'!J279:K279</xm:f>
              <xm:sqref>O279</xm:sqref>
            </x14:sparkline>
            <x14:sparkline>
              <xm:f>'Graphs &amp; Charts'!J278:K278</xm:f>
              <xm:sqref>O278</xm:sqref>
            </x14:sparkline>
            <x14:sparkline>
              <xm:f>'Graphs &amp; Charts'!J277:K277</xm:f>
              <xm:sqref>O277</xm:sqref>
            </x14:sparkline>
            <x14:sparkline>
              <xm:f>'Graphs &amp; Charts'!J276:K276</xm:f>
              <xm:sqref>O276</xm:sqref>
            </x14:sparkline>
            <x14:sparkline>
              <xm:f>'Graphs &amp; Charts'!J275:K275</xm:f>
              <xm:sqref>O275</xm:sqref>
            </x14:sparkline>
            <x14:sparkline>
              <xm:f>'Graphs &amp; Charts'!J274:K274</xm:f>
              <xm:sqref>O274</xm:sqref>
            </x14:sparkline>
            <x14:sparkline>
              <xm:f>'Graphs &amp; Charts'!J273:K273</xm:f>
              <xm:sqref>O273</xm:sqref>
            </x14:sparkline>
            <x14:sparkline>
              <xm:f>'Graphs &amp; Charts'!J272:K272</xm:f>
              <xm:sqref>O272</xm:sqref>
            </x14:sparkline>
            <x14:sparkline>
              <xm:f>'Graphs &amp; Charts'!J271:K271</xm:f>
              <xm:sqref>O271</xm:sqref>
            </x14:sparkline>
            <x14:sparkline>
              <xm:f>'Graphs &amp; Charts'!J270:K270</xm:f>
              <xm:sqref>O270</xm:sqref>
            </x14:sparkline>
            <x14:sparkline>
              <xm:f>'Graphs &amp; Charts'!J269:K269</xm:f>
              <xm:sqref>O269</xm:sqref>
            </x14:sparkline>
            <x14:sparkline>
              <xm:f>'Graphs &amp; Charts'!J268:K268</xm:f>
              <xm:sqref>O268</xm:sqref>
            </x14:sparkline>
            <x14:sparkline>
              <xm:f>'Graphs &amp; Charts'!J267:K267</xm:f>
              <xm:sqref>O267</xm:sqref>
            </x14:sparkline>
            <x14:sparkline>
              <xm:f>'Graphs &amp; Charts'!J266:K266</xm:f>
              <xm:sqref>O266</xm:sqref>
            </x14:sparkline>
            <x14:sparkline>
              <xm:f>'Graphs &amp; Charts'!J265:K265</xm:f>
              <xm:sqref>O265</xm:sqref>
            </x14:sparkline>
            <x14:sparkline>
              <xm:f>'Graphs &amp; Charts'!J264:K264</xm:f>
              <xm:sqref>O264</xm:sqref>
            </x14:sparkline>
            <x14:sparkline>
              <xm:f>'Graphs &amp; Charts'!J263:K263</xm:f>
              <xm:sqref>O263</xm:sqref>
            </x14:sparkline>
            <x14:sparkline>
              <xm:f>'Graphs &amp; Charts'!J262:K262</xm:f>
              <xm:sqref>O262</xm:sqref>
            </x14:sparkline>
            <x14:sparkline>
              <xm:f>'Graphs &amp; Charts'!J261:K261</xm:f>
              <xm:sqref>O261</xm:sqref>
            </x14:sparkline>
            <x14:sparkline>
              <xm:f>'Graphs &amp; Charts'!J260:K260</xm:f>
              <xm:sqref>O260</xm:sqref>
            </x14:sparkline>
            <x14:sparkline>
              <xm:f>'Graphs &amp; Charts'!J259:K259</xm:f>
              <xm:sqref>O259</xm:sqref>
            </x14:sparkline>
            <x14:sparkline>
              <xm:f>'Graphs &amp; Charts'!J258:K258</xm:f>
              <xm:sqref>O258</xm:sqref>
            </x14:sparkline>
            <x14:sparkline>
              <xm:f>'Graphs &amp; Charts'!J257:K257</xm:f>
              <xm:sqref>O257</xm:sqref>
            </x14:sparkline>
            <x14:sparkline>
              <xm:f>'Graphs &amp; Charts'!J256:K256</xm:f>
              <xm:sqref>O256</xm:sqref>
            </x14:sparkline>
            <x14:sparkline>
              <xm:f>'Graphs &amp; Charts'!J255:K255</xm:f>
              <xm:sqref>O255</xm:sqref>
            </x14:sparkline>
            <x14:sparkline>
              <xm:f>'Graphs &amp; Charts'!J254:K254</xm:f>
              <xm:sqref>O254</xm:sqref>
            </x14:sparkline>
            <x14:sparkline>
              <xm:f>'Graphs &amp; Charts'!J253:K253</xm:f>
              <xm:sqref>O253</xm:sqref>
            </x14:sparkline>
            <x14:sparkline>
              <xm:f>'Graphs &amp; Charts'!J252:K252</xm:f>
              <xm:sqref>O252</xm:sqref>
            </x14:sparkline>
            <x14:sparkline>
              <xm:f>'Graphs &amp; Charts'!J251:K251</xm:f>
              <xm:sqref>O251</xm:sqref>
            </x14:sparkline>
            <x14:sparkline>
              <xm:f>'Graphs &amp; Charts'!J250:K250</xm:f>
              <xm:sqref>O250</xm:sqref>
            </x14:sparkline>
            <x14:sparkline>
              <xm:f>'Graphs &amp; Charts'!J249:K249</xm:f>
              <xm:sqref>O249</xm:sqref>
            </x14:sparkline>
            <x14:sparkline>
              <xm:f>'Graphs &amp; Charts'!J248:K248</xm:f>
              <xm:sqref>O248</xm:sqref>
            </x14:sparkline>
            <x14:sparkline>
              <xm:f>'Graphs &amp; Charts'!J247:K247</xm:f>
              <xm:sqref>O247</xm:sqref>
            </x14:sparkline>
            <x14:sparkline>
              <xm:f>'Graphs &amp; Charts'!J246:K246</xm:f>
              <xm:sqref>O246</xm:sqref>
            </x14:sparkline>
            <x14:sparkline>
              <xm:f>'Graphs &amp; Charts'!J245:K245</xm:f>
              <xm:sqref>O245</xm:sqref>
            </x14:sparkline>
            <x14:sparkline>
              <xm:f>'Graphs &amp; Charts'!J244:K244</xm:f>
              <xm:sqref>O244</xm:sqref>
            </x14:sparkline>
            <x14:sparkline>
              <xm:f>'Graphs &amp; Charts'!J243:K243</xm:f>
              <xm:sqref>O243</xm:sqref>
            </x14:sparkline>
            <x14:sparkline>
              <xm:f>'Graphs &amp; Charts'!J242:K242</xm:f>
              <xm:sqref>O242</xm:sqref>
            </x14:sparkline>
            <x14:sparkline>
              <xm:f>'Graphs &amp; Charts'!J241:K241</xm:f>
              <xm:sqref>O241</xm:sqref>
            </x14:sparkline>
            <x14:sparkline>
              <xm:f>'Graphs &amp; Charts'!J240:K240</xm:f>
              <xm:sqref>O240</xm:sqref>
            </x14:sparkline>
            <x14:sparkline>
              <xm:f>'Graphs &amp; Charts'!J239:K239</xm:f>
              <xm:sqref>O239</xm:sqref>
            </x14:sparkline>
            <x14:sparkline>
              <xm:f>'Graphs &amp; Charts'!J238:K238</xm:f>
              <xm:sqref>O238</xm:sqref>
            </x14:sparkline>
            <x14:sparkline>
              <xm:f>'Graphs &amp; Charts'!J237:K237</xm:f>
              <xm:sqref>O237</xm:sqref>
            </x14:sparkline>
            <x14:sparkline>
              <xm:f>'Graphs &amp; Charts'!J236:K236</xm:f>
              <xm:sqref>O236</xm:sqref>
            </x14:sparkline>
            <x14:sparkline>
              <xm:f>'Graphs &amp; Charts'!J235:K235</xm:f>
              <xm:sqref>O235</xm:sqref>
            </x14:sparkline>
            <x14:sparkline>
              <xm:f>'Graphs &amp; Charts'!J234:K234</xm:f>
              <xm:sqref>O234</xm:sqref>
            </x14:sparkline>
            <x14:sparkline>
              <xm:f>'Graphs &amp; Charts'!J233:K233</xm:f>
              <xm:sqref>O233</xm:sqref>
            </x14:sparkline>
            <x14:sparkline>
              <xm:f>'Graphs &amp; Charts'!J232:K232</xm:f>
              <xm:sqref>O232</xm:sqref>
            </x14:sparkline>
            <x14:sparkline>
              <xm:f>'Graphs &amp; Charts'!J231:K231</xm:f>
              <xm:sqref>O231</xm:sqref>
            </x14:sparkline>
            <x14:sparkline>
              <xm:f>'Graphs &amp; Charts'!J230:K230</xm:f>
              <xm:sqref>O230</xm:sqref>
            </x14:sparkline>
            <x14:sparkline>
              <xm:f>'Graphs &amp; Charts'!J229:K229</xm:f>
              <xm:sqref>O229</xm:sqref>
            </x14:sparkline>
            <x14:sparkline>
              <xm:f>'Graphs &amp; Charts'!J228:K228</xm:f>
              <xm:sqref>O228</xm:sqref>
            </x14:sparkline>
            <x14:sparkline>
              <xm:f>'Graphs &amp; Charts'!J227:K227</xm:f>
              <xm:sqref>O227</xm:sqref>
            </x14:sparkline>
            <x14:sparkline>
              <xm:f>'Graphs &amp; Charts'!J226:K226</xm:f>
              <xm:sqref>O226</xm:sqref>
            </x14:sparkline>
            <x14:sparkline>
              <xm:f>'Graphs &amp; Charts'!J225:K225</xm:f>
              <xm:sqref>O225</xm:sqref>
            </x14:sparkline>
            <x14:sparkline>
              <xm:f>'Graphs &amp; Charts'!J224:K224</xm:f>
              <xm:sqref>O224</xm:sqref>
            </x14:sparkline>
            <x14:sparkline>
              <xm:f>'Graphs &amp; Charts'!J223:K223</xm:f>
              <xm:sqref>O223</xm:sqref>
            </x14:sparkline>
            <x14:sparkline>
              <xm:f>'Graphs &amp; Charts'!J222:K222</xm:f>
              <xm:sqref>O222</xm:sqref>
            </x14:sparkline>
            <x14:sparkline>
              <xm:f>'Graphs &amp; Charts'!J221:K221</xm:f>
              <xm:sqref>O221</xm:sqref>
            </x14:sparkline>
            <x14:sparkline>
              <xm:f>'Graphs &amp; Charts'!J220:K220</xm:f>
              <xm:sqref>O220</xm:sqref>
            </x14:sparkline>
            <x14:sparkline>
              <xm:f>'Graphs &amp; Charts'!J219:K219</xm:f>
              <xm:sqref>O219</xm:sqref>
            </x14:sparkline>
            <x14:sparkline>
              <xm:f>'Graphs &amp; Charts'!J218:K218</xm:f>
              <xm:sqref>O218</xm:sqref>
            </x14:sparkline>
            <x14:sparkline>
              <xm:f>'Graphs &amp; Charts'!J217:K217</xm:f>
              <xm:sqref>O217</xm:sqref>
            </x14:sparkline>
            <x14:sparkline>
              <xm:f>'Graphs &amp; Charts'!J216:K216</xm:f>
              <xm:sqref>O216</xm:sqref>
            </x14:sparkline>
            <x14:sparkline>
              <xm:f>'Graphs &amp; Charts'!J215:K215</xm:f>
              <xm:sqref>O215</xm:sqref>
            </x14:sparkline>
            <x14:sparkline>
              <xm:f>'Graphs &amp; Charts'!J214:K214</xm:f>
              <xm:sqref>O214</xm:sqref>
            </x14:sparkline>
            <x14:sparkline>
              <xm:f>'Graphs &amp; Charts'!J213:K213</xm:f>
              <xm:sqref>O213</xm:sqref>
            </x14:sparkline>
            <x14:sparkline>
              <xm:f>'Graphs &amp; Charts'!J212:K212</xm:f>
              <xm:sqref>O212</xm:sqref>
            </x14:sparkline>
            <x14:sparkline>
              <xm:f>'Graphs &amp; Charts'!J211:K211</xm:f>
              <xm:sqref>O211</xm:sqref>
            </x14:sparkline>
            <x14:sparkline>
              <xm:f>'Graphs &amp; Charts'!J210:K210</xm:f>
              <xm:sqref>O210</xm:sqref>
            </x14:sparkline>
            <x14:sparkline>
              <xm:f>'Graphs &amp; Charts'!J209:K209</xm:f>
              <xm:sqref>O209</xm:sqref>
            </x14:sparkline>
            <x14:sparkline>
              <xm:f>'Graphs &amp; Charts'!J208:K208</xm:f>
              <xm:sqref>O208</xm:sqref>
            </x14:sparkline>
            <x14:sparkline>
              <xm:f>'Graphs &amp; Charts'!J207:K207</xm:f>
              <xm:sqref>O207</xm:sqref>
            </x14:sparkline>
            <x14:sparkline>
              <xm:f>'Graphs &amp; Charts'!J206:K206</xm:f>
              <xm:sqref>O206</xm:sqref>
            </x14:sparkline>
            <x14:sparkline>
              <xm:f>'Graphs &amp; Charts'!J205:K205</xm:f>
              <xm:sqref>O205</xm:sqref>
            </x14:sparkline>
            <x14:sparkline>
              <xm:f>'Graphs &amp; Charts'!J204:K204</xm:f>
              <xm:sqref>O204</xm:sqref>
            </x14:sparkline>
            <x14:sparkline>
              <xm:f>'Graphs &amp; Charts'!J203:K203</xm:f>
              <xm:sqref>O203</xm:sqref>
            </x14:sparkline>
            <x14:sparkline>
              <xm:f>'Graphs &amp; Charts'!J202:K202</xm:f>
              <xm:sqref>O202</xm:sqref>
            </x14:sparkline>
            <x14:sparkline>
              <xm:f>'Graphs &amp; Charts'!J201:K201</xm:f>
              <xm:sqref>O201</xm:sqref>
            </x14:sparkline>
            <x14:sparkline>
              <xm:f>'Graphs &amp; Charts'!J200:K200</xm:f>
              <xm:sqref>O200</xm:sqref>
            </x14:sparkline>
            <x14:sparkline>
              <xm:f>'Graphs &amp; Charts'!J199:K199</xm:f>
              <xm:sqref>O199</xm:sqref>
            </x14:sparkline>
            <x14:sparkline>
              <xm:f>'Graphs &amp; Charts'!J198:K198</xm:f>
              <xm:sqref>O198</xm:sqref>
            </x14:sparkline>
            <x14:sparkline>
              <xm:f>'Graphs &amp; Charts'!J197:K197</xm:f>
              <xm:sqref>O197</xm:sqref>
            </x14:sparkline>
            <x14:sparkline>
              <xm:f>'Graphs &amp; Charts'!J196:K196</xm:f>
              <xm:sqref>O196</xm:sqref>
            </x14:sparkline>
            <x14:sparkline>
              <xm:f>'Graphs &amp; Charts'!J195:K195</xm:f>
              <xm:sqref>O195</xm:sqref>
            </x14:sparkline>
            <x14:sparkline>
              <xm:f>'Graphs &amp; Charts'!J194:K194</xm:f>
              <xm:sqref>O194</xm:sqref>
            </x14:sparkline>
            <x14:sparkline>
              <xm:f>'Graphs &amp; Charts'!J193:K193</xm:f>
              <xm:sqref>O193</xm:sqref>
            </x14:sparkline>
            <x14:sparkline>
              <xm:f>'Graphs &amp; Charts'!J192:K192</xm:f>
              <xm:sqref>O192</xm:sqref>
            </x14:sparkline>
            <x14:sparkline>
              <xm:f>'Graphs &amp; Charts'!J191:K191</xm:f>
              <xm:sqref>O191</xm:sqref>
            </x14:sparkline>
            <x14:sparkline>
              <xm:f>'Graphs &amp; Charts'!J190:K190</xm:f>
              <xm:sqref>O190</xm:sqref>
            </x14:sparkline>
            <x14:sparkline>
              <xm:f>'Graphs &amp; Charts'!J189:K189</xm:f>
              <xm:sqref>O189</xm:sqref>
            </x14:sparkline>
            <x14:sparkline>
              <xm:f>'Graphs &amp; Charts'!J188:K188</xm:f>
              <xm:sqref>O188</xm:sqref>
            </x14:sparkline>
            <x14:sparkline>
              <xm:f>'Graphs &amp; Charts'!J187:K187</xm:f>
              <xm:sqref>O187</xm:sqref>
            </x14:sparkline>
            <x14:sparkline>
              <xm:f>'Graphs &amp; Charts'!J186:K186</xm:f>
              <xm:sqref>O186</xm:sqref>
            </x14:sparkline>
            <x14:sparkline>
              <xm:f>'Graphs &amp; Charts'!J185:K185</xm:f>
              <xm:sqref>O185</xm:sqref>
            </x14:sparkline>
            <x14:sparkline>
              <xm:f>'Graphs &amp; Charts'!J184:K184</xm:f>
              <xm:sqref>O184</xm:sqref>
            </x14:sparkline>
            <x14:sparkline>
              <xm:f>'Graphs &amp; Charts'!J183:K183</xm:f>
              <xm:sqref>O183</xm:sqref>
            </x14:sparkline>
            <x14:sparkline>
              <xm:f>'Graphs &amp; Charts'!J182:K182</xm:f>
              <xm:sqref>O182</xm:sqref>
            </x14:sparkline>
            <x14:sparkline>
              <xm:f>'Graphs &amp; Charts'!J181:K181</xm:f>
              <xm:sqref>O181</xm:sqref>
            </x14:sparkline>
            <x14:sparkline>
              <xm:f>'Graphs &amp; Charts'!J180:K180</xm:f>
              <xm:sqref>O180</xm:sqref>
            </x14:sparkline>
            <x14:sparkline>
              <xm:f>'Graphs &amp; Charts'!J179:K179</xm:f>
              <xm:sqref>O179</xm:sqref>
            </x14:sparkline>
            <x14:sparkline>
              <xm:f>'Graphs &amp; Charts'!J178:K178</xm:f>
              <xm:sqref>O178</xm:sqref>
            </x14:sparkline>
            <x14:sparkline>
              <xm:f>'Graphs &amp; Charts'!J177:K177</xm:f>
              <xm:sqref>O177</xm:sqref>
            </x14:sparkline>
            <x14:sparkline>
              <xm:f>'Graphs &amp; Charts'!J176:K176</xm:f>
              <xm:sqref>O176</xm:sqref>
            </x14:sparkline>
            <x14:sparkline>
              <xm:f>'Graphs &amp; Charts'!J175:K175</xm:f>
              <xm:sqref>O175</xm:sqref>
            </x14:sparkline>
            <x14:sparkline>
              <xm:f>'Graphs &amp; Charts'!J174:K174</xm:f>
              <xm:sqref>O174</xm:sqref>
            </x14:sparkline>
            <x14:sparkline>
              <xm:f>'Graphs &amp; Charts'!J173:K173</xm:f>
              <xm:sqref>O173</xm:sqref>
            </x14:sparkline>
            <x14:sparkline>
              <xm:f>'Graphs &amp; Charts'!J172:K172</xm:f>
              <xm:sqref>O172</xm:sqref>
            </x14:sparkline>
            <x14:sparkline>
              <xm:f>'Graphs &amp; Charts'!J171:K171</xm:f>
              <xm:sqref>O171</xm:sqref>
            </x14:sparkline>
            <x14:sparkline>
              <xm:f>'Graphs &amp; Charts'!J170:K170</xm:f>
              <xm:sqref>O170</xm:sqref>
            </x14:sparkline>
            <x14:sparkline>
              <xm:f>'Graphs &amp; Charts'!J169:K169</xm:f>
              <xm:sqref>O169</xm:sqref>
            </x14:sparkline>
            <x14:sparkline>
              <xm:f>'Graphs &amp; Charts'!J168:K168</xm:f>
              <xm:sqref>O168</xm:sqref>
            </x14:sparkline>
            <x14:sparkline>
              <xm:f>'Graphs &amp; Charts'!J167:K167</xm:f>
              <xm:sqref>O167</xm:sqref>
            </x14:sparkline>
            <x14:sparkline>
              <xm:f>'Graphs &amp; Charts'!J166:K166</xm:f>
              <xm:sqref>O166</xm:sqref>
            </x14:sparkline>
            <x14:sparkline>
              <xm:f>'Graphs &amp; Charts'!J165:K165</xm:f>
              <xm:sqref>O165</xm:sqref>
            </x14:sparkline>
            <x14:sparkline>
              <xm:f>'Graphs &amp; Charts'!J164:K164</xm:f>
              <xm:sqref>O164</xm:sqref>
            </x14:sparkline>
            <x14:sparkline>
              <xm:f>'Graphs &amp; Charts'!J163:K163</xm:f>
              <xm:sqref>O163</xm:sqref>
            </x14:sparkline>
            <x14:sparkline>
              <xm:f>'Graphs &amp; Charts'!J162:K162</xm:f>
              <xm:sqref>O162</xm:sqref>
            </x14:sparkline>
            <x14:sparkline>
              <xm:f>'Graphs &amp; Charts'!J161:K161</xm:f>
              <xm:sqref>O161</xm:sqref>
            </x14:sparkline>
            <x14:sparkline>
              <xm:f>'Graphs &amp; Charts'!J160:K160</xm:f>
              <xm:sqref>O160</xm:sqref>
            </x14:sparkline>
            <x14:sparkline>
              <xm:f>'Graphs &amp; Charts'!J159:K159</xm:f>
              <xm:sqref>O159</xm:sqref>
            </x14:sparkline>
            <x14:sparkline>
              <xm:f>'Graphs &amp; Charts'!J158:K158</xm:f>
              <xm:sqref>O158</xm:sqref>
            </x14:sparkline>
            <x14:sparkline>
              <xm:f>'Graphs &amp; Charts'!J157:K157</xm:f>
              <xm:sqref>O157</xm:sqref>
            </x14:sparkline>
            <x14:sparkline>
              <xm:f>'Graphs &amp; Charts'!J156:K156</xm:f>
              <xm:sqref>O156</xm:sqref>
            </x14:sparkline>
            <x14:sparkline>
              <xm:f>'Graphs &amp; Charts'!J155:K155</xm:f>
              <xm:sqref>O155</xm:sqref>
            </x14:sparkline>
            <x14:sparkline>
              <xm:f>'Graphs &amp; Charts'!J154:K154</xm:f>
              <xm:sqref>O154</xm:sqref>
            </x14:sparkline>
            <x14:sparkline>
              <xm:f>'Graphs &amp; Charts'!J153:K153</xm:f>
              <xm:sqref>O153</xm:sqref>
            </x14:sparkline>
            <x14:sparkline>
              <xm:f>'Graphs &amp; Charts'!J152:K152</xm:f>
              <xm:sqref>O152</xm:sqref>
            </x14:sparkline>
            <x14:sparkline>
              <xm:f>'Graphs &amp; Charts'!J151:K151</xm:f>
              <xm:sqref>O151</xm:sqref>
            </x14:sparkline>
            <x14:sparkline>
              <xm:f>'Graphs &amp; Charts'!J150:K150</xm:f>
              <xm:sqref>O150</xm:sqref>
            </x14:sparkline>
            <x14:sparkline>
              <xm:f>'Graphs &amp; Charts'!J149:K149</xm:f>
              <xm:sqref>O149</xm:sqref>
            </x14:sparkline>
            <x14:sparkline>
              <xm:f>'Graphs &amp; Charts'!J148:K148</xm:f>
              <xm:sqref>O148</xm:sqref>
            </x14:sparkline>
            <x14:sparkline>
              <xm:f>'Graphs &amp; Charts'!J147:K147</xm:f>
              <xm:sqref>O147</xm:sqref>
            </x14:sparkline>
            <x14:sparkline>
              <xm:f>'Graphs &amp; Charts'!J146:K146</xm:f>
              <xm:sqref>O146</xm:sqref>
            </x14:sparkline>
            <x14:sparkline>
              <xm:f>'Graphs &amp; Charts'!J145:K145</xm:f>
              <xm:sqref>O145</xm:sqref>
            </x14:sparkline>
            <x14:sparkline>
              <xm:f>'Graphs &amp; Charts'!J144:K144</xm:f>
              <xm:sqref>O144</xm:sqref>
            </x14:sparkline>
            <x14:sparkline>
              <xm:f>'Graphs &amp; Charts'!J143:K143</xm:f>
              <xm:sqref>O143</xm:sqref>
            </x14:sparkline>
            <x14:sparkline>
              <xm:f>'Graphs &amp; Charts'!J142:K142</xm:f>
              <xm:sqref>O142</xm:sqref>
            </x14:sparkline>
            <x14:sparkline>
              <xm:f>'Graphs &amp; Charts'!J141:K141</xm:f>
              <xm:sqref>O141</xm:sqref>
            </x14:sparkline>
            <x14:sparkline>
              <xm:f>'Graphs &amp; Charts'!J140:K140</xm:f>
              <xm:sqref>O140</xm:sqref>
            </x14:sparkline>
            <x14:sparkline>
              <xm:f>'Graphs &amp; Charts'!J139:K139</xm:f>
              <xm:sqref>O139</xm:sqref>
            </x14:sparkline>
            <x14:sparkline>
              <xm:f>'Graphs &amp; Charts'!J138:K138</xm:f>
              <xm:sqref>O138</xm:sqref>
            </x14:sparkline>
            <x14:sparkline>
              <xm:f>'Graphs &amp; Charts'!J137:K137</xm:f>
              <xm:sqref>O137</xm:sqref>
            </x14:sparkline>
            <x14:sparkline>
              <xm:f>'Graphs &amp; Charts'!J136:K136</xm:f>
              <xm:sqref>O136</xm:sqref>
            </x14:sparkline>
            <x14:sparkline>
              <xm:f>'Graphs &amp; Charts'!J135:K135</xm:f>
              <xm:sqref>O135</xm:sqref>
            </x14:sparkline>
            <x14:sparkline>
              <xm:f>'Graphs &amp; Charts'!J134:K134</xm:f>
              <xm:sqref>O134</xm:sqref>
            </x14:sparkline>
            <x14:sparkline>
              <xm:f>'Graphs &amp; Charts'!J133:K133</xm:f>
              <xm:sqref>O133</xm:sqref>
            </x14:sparkline>
            <x14:sparkline>
              <xm:f>'Graphs &amp; Charts'!J132:K132</xm:f>
              <xm:sqref>O132</xm:sqref>
            </x14:sparkline>
            <x14:sparkline>
              <xm:f>'Graphs &amp; Charts'!J131:K131</xm:f>
              <xm:sqref>O131</xm:sqref>
            </x14:sparkline>
            <x14:sparkline>
              <xm:f>'Graphs &amp; Charts'!J130:K130</xm:f>
              <xm:sqref>O130</xm:sqref>
            </x14:sparkline>
            <x14:sparkline>
              <xm:f>'Graphs &amp; Charts'!J129:K129</xm:f>
              <xm:sqref>O129</xm:sqref>
            </x14:sparkline>
            <x14:sparkline>
              <xm:f>'Graphs &amp; Charts'!J128:K128</xm:f>
              <xm:sqref>O128</xm:sqref>
            </x14:sparkline>
            <x14:sparkline>
              <xm:f>'Graphs &amp; Charts'!J127:K127</xm:f>
              <xm:sqref>O127</xm:sqref>
            </x14:sparkline>
            <x14:sparkline>
              <xm:f>'Graphs &amp; Charts'!J126:K126</xm:f>
              <xm:sqref>O126</xm:sqref>
            </x14:sparkline>
            <x14:sparkline>
              <xm:f>'Graphs &amp; Charts'!J125:K125</xm:f>
              <xm:sqref>O125</xm:sqref>
            </x14:sparkline>
            <x14:sparkline>
              <xm:f>'Graphs &amp; Charts'!J124:K124</xm:f>
              <xm:sqref>O124</xm:sqref>
            </x14:sparkline>
            <x14:sparkline>
              <xm:f>'Graphs &amp; Charts'!J123:K123</xm:f>
              <xm:sqref>O123</xm:sqref>
            </x14:sparkline>
            <x14:sparkline>
              <xm:f>'Graphs &amp; Charts'!J122:K122</xm:f>
              <xm:sqref>O122</xm:sqref>
            </x14:sparkline>
            <x14:sparkline>
              <xm:f>'Graphs &amp; Charts'!J121:K121</xm:f>
              <xm:sqref>O121</xm:sqref>
            </x14:sparkline>
            <x14:sparkline>
              <xm:f>'Graphs &amp; Charts'!J120:K120</xm:f>
              <xm:sqref>O120</xm:sqref>
            </x14:sparkline>
            <x14:sparkline>
              <xm:f>'Graphs &amp; Charts'!J119:K119</xm:f>
              <xm:sqref>O119</xm:sqref>
            </x14:sparkline>
            <x14:sparkline>
              <xm:f>'Graphs &amp; Charts'!J118:K118</xm:f>
              <xm:sqref>O118</xm:sqref>
            </x14:sparkline>
            <x14:sparkline>
              <xm:f>'Graphs &amp; Charts'!J117:K117</xm:f>
              <xm:sqref>O117</xm:sqref>
            </x14:sparkline>
            <x14:sparkline>
              <xm:f>'Graphs &amp; Charts'!J116:K116</xm:f>
              <xm:sqref>O116</xm:sqref>
            </x14:sparkline>
            <x14:sparkline>
              <xm:f>'Graphs &amp; Charts'!J115:K115</xm:f>
              <xm:sqref>O115</xm:sqref>
            </x14:sparkline>
            <x14:sparkline>
              <xm:f>'Graphs &amp; Charts'!J114:K114</xm:f>
              <xm:sqref>O114</xm:sqref>
            </x14:sparkline>
            <x14:sparkline>
              <xm:f>'Graphs &amp; Charts'!J113:K113</xm:f>
              <xm:sqref>O113</xm:sqref>
            </x14:sparkline>
            <x14:sparkline>
              <xm:f>'Graphs &amp; Charts'!J112:K112</xm:f>
              <xm:sqref>O112</xm:sqref>
            </x14:sparkline>
            <x14:sparkline>
              <xm:f>'Graphs &amp; Charts'!J111:K111</xm:f>
              <xm:sqref>O111</xm:sqref>
            </x14:sparkline>
            <x14:sparkline>
              <xm:f>'Graphs &amp; Charts'!J110:K110</xm:f>
              <xm:sqref>O110</xm:sqref>
            </x14:sparkline>
            <x14:sparkline>
              <xm:f>'Graphs &amp; Charts'!J109:K109</xm:f>
              <xm:sqref>O109</xm:sqref>
            </x14:sparkline>
            <x14:sparkline>
              <xm:f>'Graphs &amp; Charts'!J108:K108</xm:f>
              <xm:sqref>O108</xm:sqref>
            </x14:sparkline>
            <x14:sparkline>
              <xm:f>'Graphs &amp; Charts'!J107:K107</xm:f>
              <xm:sqref>O107</xm:sqref>
            </x14:sparkline>
            <x14:sparkline>
              <xm:f>'Graphs &amp; Charts'!J106:K106</xm:f>
              <xm:sqref>O106</xm:sqref>
            </x14:sparkline>
            <x14:sparkline>
              <xm:f>'Graphs &amp; Charts'!J105:K105</xm:f>
              <xm:sqref>O105</xm:sqref>
            </x14:sparkline>
            <x14:sparkline>
              <xm:f>'Graphs &amp; Charts'!J104:K104</xm:f>
              <xm:sqref>O104</xm:sqref>
            </x14:sparkline>
            <x14:sparkline>
              <xm:f>'Graphs &amp; Charts'!J103:K103</xm:f>
              <xm:sqref>O103</xm:sqref>
            </x14:sparkline>
            <x14:sparkline>
              <xm:f>'Graphs &amp; Charts'!J102:K102</xm:f>
              <xm:sqref>O102</xm:sqref>
            </x14:sparkline>
            <x14:sparkline>
              <xm:f>'Graphs &amp; Charts'!J101:K101</xm:f>
              <xm:sqref>O101</xm:sqref>
            </x14:sparkline>
            <x14:sparkline>
              <xm:f>'Graphs &amp; Charts'!J100:K100</xm:f>
              <xm:sqref>O100</xm:sqref>
            </x14:sparkline>
            <x14:sparkline>
              <xm:f>'Graphs &amp; Charts'!J99:K99</xm:f>
              <xm:sqref>O99</xm:sqref>
            </x14:sparkline>
            <x14:sparkline>
              <xm:f>'Graphs &amp; Charts'!J98:K98</xm:f>
              <xm:sqref>O98</xm:sqref>
            </x14:sparkline>
            <x14:sparkline>
              <xm:f>'Graphs &amp; Charts'!J97:K97</xm:f>
              <xm:sqref>O97</xm:sqref>
            </x14:sparkline>
            <x14:sparkline>
              <xm:f>'Graphs &amp; Charts'!J96:K96</xm:f>
              <xm:sqref>O96</xm:sqref>
            </x14:sparkline>
            <x14:sparkline>
              <xm:f>'Graphs &amp; Charts'!J95:K95</xm:f>
              <xm:sqref>O95</xm:sqref>
            </x14:sparkline>
            <x14:sparkline>
              <xm:f>'Graphs &amp; Charts'!J94:K94</xm:f>
              <xm:sqref>O94</xm:sqref>
            </x14:sparkline>
            <x14:sparkline>
              <xm:f>'Graphs &amp; Charts'!J93:K93</xm:f>
              <xm:sqref>O93</xm:sqref>
            </x14:sparkline>
            <x14:sparkline>
              <xm:f>'Graphs &amp; Charts'!J92:K92</xm:f>
              <xm:sqref>O92</xm:sqref>
            </x14:sparkline>
            <x14:sparkline>
              <xm:f>'Graphs &amp; Charts'!J91:K91</xm:f>
              <xm:sqref>O91</xm:sqref>
            </x14:sparkline>
            <x14:sparkline>
              <xm:f>'Graphs &amp; Charts'!J90:K90</xm:f>
              <xm:sqref>O90</xm:sqref>
            </x14:sparkline>
            <x14:sparkline>
              <xm:f>'Graphs &amp; Charts'!J89:K89</xm:f>
              <xm:sqref>O89</xm:sqref>
            </x14:sparkline>
            <x14:sparkline>
              <xm:f>'Graphs &amp; Charts'!J88:K88</xm:f>
              <xm:sqref>O88</xm:sqref>
            </x14:sparkline>
            <x14:sparkline>
              <xm:f>'Graphs &amp; Charts'!J87:K87</xm:f>
              <xm:sqref>O87</xm:sqref>
            </x14:sparkline>
            <x14:sparkline>
              <xm:f>'Graphs &amp; Charts'!J86:K86</xm:f>
              <xm:sqref>O86</xm:sqref>
            </x14:sparkline>
            <x14:sparkline>
              <xm:f>'Graphs &amp; Charts'!J85:K85</xm:f>
              <xm:sqref>O85</xm:sqref>
            </x14:sparkline>
            <x14:sparkline>
              <xm:f>'Graphs &amp; Charts'!J84:K84</xm:f>
              <xm:sqref>O84</xm:sqref>
            </x14:sparkline>
            <x14:sparkline>
              <xm:f>'Graphs &amp; Charts'!J83:K83</xm:f>
              <xm:sqref>O83</xm:sqref>
            </x14:sparkline>
            <x14:sparkline>
              <xm:f>'Graphs &amp; Charts'!J82:K82</xm:f>
              <xm:sqref>O82</xm:sqref>
            </x14:sparkline>
            <x14:sparkline>
              <xm:f>'Graphs &amp; Charts'!J81:K81</xm:f>
              <xm:sqref>O81</xm:sqref>
            </x14:sparkline>
            <x14:sparkline>
              <xm:f>'Graphs &amp; Charts'!J80:K80</xm:f>
              <xm:sqref>O80</xm:sqref>
            </x14:sparkline>
            <x14:sparkline>
              <xm:f>'Graphs &amp; Charts'!J79:K79</xm:f>
              <xm:sqref>O79</xm:sqref>
            </x14:sparkline>
            <x14:sparkline>
              <xm:f>'Graphs &amp; Charts'!J78:K78</xm:f>
              <xm:sqref>O78</xm:sqref>
            </x14:sparkline>
            <x14:sparkline>
              <xm:f>'Graphs &amp; Charts'!J77:K77</xm:f>
              <xm:sqref>O77</xm:sqref>
            </x14:sparkline>
            <x14:sparkline>
              <xm:f>'Graphs &amp; Charts'!J76:K76</xm:f>
              <xm:sqref>O76</xm:sqref>
            </x14:sparkline>
            <x14:sparkline>
              <xm:f>'Graphs &amp; Charts'!J75:K75</xm:f>
              <xm:sqref>O75</xm:sqref>
            </x14:sparkline>
            <x14:sparkline>
              <xm:f>'Graphs &amp; Charts'!J74:K74</xm:f>
              <xm:sqref>O74</xm:sqref>
            </x14:sparkline>
            <x14:sparkline>
              <xm:f>'Graphs &amp; Charts'!J73:K73</xm:f>
              <xm:sqref>O73</xm:sqref>
            </x14:sparkline>
            <x14:sparkline>
              <xm:f>'Graphs &amp; Charts'!J72:K72</xm:f>
              <xm:sqref>O72</xm:sqref>
            </x14:sparkline>
            <x14:sparkline>
              <xm:f>'Graphs &amp; Charts'!J71:K71</xm:f>
              <xm:sqref>O71</xm:sqref>
            </x14:sparkline>
            <x14:sparkline>
              <xm:f>'Graphs &amp; Charts'!J70:K70</xm:f>
              <xm:sqref>O70</xm:sqref>
            </x14:sparkline>
            <x14:sparkline>
              <xm:f>'Graphs &amp; Charts'!J69:K69</xm:f>
              <xm:sqref>O69</xm:sqref>
            </x14:sparkline>
            <x14:sparkline>
              <xm:f>'Graphs &amp; Charts'!J68:K68</xm:f>
              <xm:sqref>O68</xm:sqref>
            </x14:sparkline>
            <x14:sparkline>
              <xm:f>'Graphs &amp; Charts'!J67:K67</xm:f>
              <xm:sqref>O67</xm:sqref>
            </x14:sparkline>
            <x14:sparkline>
              <xm:f>'Graphs &amp; Charts'!J66:K66</xm:f>
              <xm:sqref>O66</xm:sqref>
            </x14:sparkline>
            <x14:sparkline>
              <xm:f>'Graphs &amp; Charts'!J65:K65</xm:f>
              <xm:sqref>O65</xm:sqref>
            </x14:sparkline>
            <x14:sparkline>
              <xm:f>'Graphs &amp; Charts'!J64:K64</xm:f>
              <xm:sqref>O64</xm:sqref>
            </x14:sparkline>
            <x14:sparkline>
              <xm:f>'Graphs &amp; Charts'!J63:K63</xm:f>
              <xm:sqref>O63</xm:sqref>
            </x14:sparkline>
            <x14:sparkline>
              <xm:f>'Graphs &amp; Charts'!J62:K62</xm:f>
              <xm:sqref>O62</xm:sqref>
            </x14:sparkline>
            <x14:sparkline>
              <xm:f>'Graphs &amp; Charts'!J61:K61</xm:f>
              <xm:sqref>O61</xm:sqref>
            </x14:sparkline>
            <x14:sparkline>
              <xm:f>'Graphs &amp; Charts'!J60:K60</xm:f>
              <xm:sqref>O60</xm:sqref>
            </x14:sparkline>
            <x14:sparkline>
              <xm:f>'Graphs &amp; Charts'!J59:K59</xm:f>
              <xm:sqref>O59</xm:sqref>
            </x14:sparkline>
            <x14:sparkline>
              <xm:f>'Graphs &amp; Charts'!J58:K58</xm:f>
              <xm:sqref>O58</xm:sqref>
            </x14:sparkline>
            <x14:sparkline>
              <xm:f>'Graphs &amp; Charts'!J57:K57</xm:f>
              <xm:sqref>O57</xm:sqref>
            </x14:sparkline>
            <x14:sparkline>
              <xm:f>'Graphs &amp; Charts'!J56:K56</xm:f>
              <xm:sqref>O56</xm:sqref>
            </x14:sparkline>
            <x14:sparkline>
              <xm:f>'Graphs &amp; Charts'!J55:K55</xm:f>
              <xm:sqref>O55</xm:sqref>
            </x14:sparkline>
            <x14:sparkline>
              <xm:f>'Graphs &amp; Charts'!J54:K54</xm:f>
              <xm:sqref>O54</xm:sqref>
            </x14:sparkline>
            <x14:sparkline>
              <xm:f>'Graphs &amp; Charts'!J53:K53</xm:f>
              <xm:sqref>O53</xm:sqref>
            </x14:sparkline>
            <x14:sparkline>
              <xm:f>'Graphs &amp; Charts'!J52:K52</xm:f>
              <xm:sqref>O52</xm:sqref>
            </x14:sparkline>
            <x14:sparkline>
              <xm:f>'Graphs &amp; Charts'!J51:K51</xm:f>
              <xm:sqref>O51</xm:sqref>
            </x14:sparkline>
            <x14:sparkline>
              <xm:f>'Graphs &amp; Charts'!J50:K50</xm:f>
              <xm:sqref>O50</xm:sqref>
            </x14:sparkline>
            <x14:sparkline>
              <xm:f>'Graphs &amp; Charts'!J49:K49</xm:f>
              <xm:sqref>O49</xm:sqref>
            </x14:sparkline>
            <x14:sparkline>
              <xm:f>'Graphs &amp; Charts'!J48:K48</xm:f>
              <xm:sqref>O48</xm:sqref>
            </x14:sparkline>
            <x14:sparkline>
              <xm:f>'Graphs &amp; Charts'!J47:K47</xm:f>
              <xm:sqref>O47</xm:sqref>
            </x14:sparkline>
            <x14:sparkline>
              <xm:f>'Graphs &amp; Charts'!J46:K46</xm:f>
              <xm:sqref>O46</xm:sqref>
            </x14:sparkline>
            <x14:sparkline>
              <xm:f>'Graphs &amp; Charts'!J45:K45</xm:f>
              <xm:sqref>O45</xm:sqref>
            </x14:sparkline>
            <x14:sparkline>
              <xm:f>'Graphs &amp; Charts'!J44:K44</xm:f>
              <xm:sqref>O44</xm:sqref>
            </x14:sparkline>
            <x14:sparkline>
              <xm:f>'Graphs &amp; Charts'!J43:K43</xm:f>
              <xm:sqref>O43</xm:sqref>
            </x14:sparkline>
            <x14:sparkline>
              <xm:f>'Graphs &amp; Charts'!J42:K42</xm:f>
              <xm:sqref>O42</xm:sqref>
            </x14:sparkline>
            <x14:sparkline>
              <xm:f>'Graphs &amp; Charts'!J41:K41</xm:f>
              <xm:sqref>O41</xm:sqref>
            </x14:sparkline>
            <x14:sparkline>
              <xm:f>'Graphs &amp; Charts'!J40:K40</xm:f>
              <xm:sqref>O40</xm:sqref>
            </x14:sparkline>
            <x14:sparkline>
              <xm:f>'Graphs &amp; Charts'!J39:K39</xm:f>
              <xm:sqref>O39</xm:sqref>
            </x14:sparkline>
            <x14:sparkline>
              <xm:f>'Graphs &amp; Charts'!J38:K38</xm:f>
              <xm:sqref>O38</xm:sqref>
            </x14:sparkline>
            <x14:sparkline>
              <xm:f>'Graphs &amp; Charts'!J37:K37</xm:f>
              <xm:sqref>O37</xm:sqref>
            </x14:sparkline>
            <x14:sparkline>
              <xm:f>'Graphs &amp; Charts'!J36:K36</xm:f>
              <xm:sqref>O36</xm:sqref>
            </x14:sparkline>
            <x14:sparkline>
              <xm:f>'Graphs &amp; Charts'!J35:K35</xm:f>
              <xm:sqref>O35</xm:sqref>
            </x14:sparkline>
            <x14:sparkline>
              <xm:f>'Graphs &amp; Charts'!J34:K34</xm:f>
              <xm:sqref>O34</xm:sqref>
            </x14:sparkline>
            <x14:sparkline>
              <xm:f>'Graphs &amp; Charts'!J33:K33</xm:f>
              <xm:sqref>O33</xm:sqref>
            </x14:sparkline>
            <x14:sparkline>
              <xm:f>'Graphs &amp; Charts'!J32:K32</xm:f>
              <xm:sqref>O32</xm:sqref>
            </x14:sparkline>
            <x14:sparkline>
              <xm:f>'Graphs &amp; Charts'!J31:K31</xm:f>
              <xm:sqref>O31</xm:sqref>
            </x14:sparkline>
            <x14:sparkline>
              <xm:f>'Graphs &amp; Charts'!J30:K30</xm:f>
              <xm:sqref>O30</xm:sqref>
            </x14:sparkline>
            <x14:sparkline>
              <xm:f>'Graphs &amp; Charts'!J29:K29</xm:f>
              <xm:sqref>O29</xm:sqref>
            </x14:sparkline>
            <x14:sparkline>
              <xm:f>'Graphs &amp; Charts'!J28:K28</xm:f>
              <xm:sqref>O28</xm:sqref>
            </x14:sparkline>
            <x14:sparkline>
              <xm:f>'Graphs &amp; Charts'!J27:K27</xm:f>
              <xm:sqref>O27</xm:sqref>
            </x14:sparkline>
            <x14:sparkline>
              <xm:f>'Graphs &amp; Charts'!J26:K26</xm:f>
              <xm:sqref>O26</xm:sqref>
            </x14:sparkline>
            <x14:sparkline>
              <xm:f>'Graphs &amp; Charts'!J25:K25</xm:f>
              <xm:sqref>O25</xm:sqref>
            </x14:sparkline>
            <x14:sparkline>
              <xm:f>'Graphs &amp; Charts'!J24:K24</xm:f>
              <xm:sqref>O24</xm:sqref>
            </x14:sparkline>
            <x14:sparkline>
              <xm:f>'Graphs &amp; Charts'!J23:K23</xm:f>
              <xm:sqref>O23</xm:sqref>
            </x14:sparkline>
            <x14:sparkline>
              <xm:f>'Graphs &amp; Charts'!J22:K22</xm:f>
              <xm:sqref>O22</xm:sqref>
            </x14:sparkline>
            <x14:sparkline>
              <xm:f>'Graphs &amp; Charts'!J21:K21</xm:f>
              <xm:sqref>O21</xm:sqref>
            </x14:sparkline>
            <x14:sparkline>
              <xm:f>'Graphs &amp; Charts'!J20:K20</xm:f>
              <xm:sqref>O20</xm:sqref>
            </x14:sparkline>
            <x14:sparkline>
              <xm:f>'Graphs &amp; Charts'!J19:K19</xm:f>
              <xm:sqref>O19</xm:sqref>
            </x14:sparkline>
            <x14:sparkline>
              <xm:f>'Graphs &amp; Charts'!J18:K18</xm:f>
              <xm:sqref>O18</xm:sqref>
            </x14:sparkline>
            <x14:sparkline>
              <xm:f>'Graphs &amp; Charts'!J17:K17</xm:f>
              <xm:sqref>O17</xm:sqref>
            </x14:sparkline>
            <x14:sparkline>
              <xm:f>'Graphs &amp; Charts'!J16:K16</xm:f>
              <xm:sqref>O16</xm:sqref>
            </x14:sparkline>
            <x14:sparkline>
              <xm:f>'Graphs &amp; Charts'!J15:K15</xm:f>
              <xm:sqref>O15</xm:sqref>
            </x14:sparkline>
            <x14:sparkline>
              <xm:f>'Graphs &amp; Charts'!J14:K14</xm:f>
              <xm:sqref>O14</xm:sqref>
            </x14:sparkline>
            <x14:sparkline>
              <xm:f>'Graphs &amp; Charts'!J13:K13</xm:f>
              <xm:sqref>O13</xm:sqref>
            </x14:sparkline>
            <x14:sparkline>
              <xm:f>'Graphs &amp; Charts'!J12:K12</xm:f>
              <xm:sqref>O12</xm:sqref>
            </x14:sparkline>
            <x14:sparkline>
              <xm:f>'Graphs &amp; Charts'!J11:K11</xm:f>
              <xm:sqref>O11</xm:sqref>
            </x14:sparkline>
            <x14:sparkline>
              <xm:f>'Graphs &amp; Charts'!J10:K10</xm:f>
              <xm:sqref>O10</xm:sqref>
            </x14:sparkline>
            <x14:sparkline>
              <xm:f>'Graphs &amp; Charts'!J9:K9</xm:f>
              <xm:sqref>O9</xm:sqref>
            </x14:sparkline>
            <x14:sparkline>
              <xm:f>'Graphs &amp; Charts'!J8:K8</xm:f>
              <xm:sqref>O8</xm:sqref>
            </x14:sparkline>
            <x14:sparkline>
              <xm:f>'Graphs &amp; Charts'!J7:K7</xm:f>
              <xm:sqref>O7</xm:sqref>
            </x14:sparkline>
            <x14:sparkline>
              <xm:f>'Graphs &amp; Charts'!J6:K6</xm:f>
              <xm:sqref>O6</xm:sqref>
            </x14:sparkline>
            <x14:sparkline>
              <xm:f>'Graphs &amp; Charts'!J5:K5</xm:f>
              <xm:sqref>O5</xm:sqref>
            </x14:sparkline>
            <x14:sparkline>
              <xm:f>'Graphs &amp; Charts'!J4:K4</xm:f>
              <xm:sqref>O4</xm:sqref>
            </x14:sparkline>
            <x14:sparkline>
              <xm:f>'Graphs &amp; Charts'!J3:K3</xm:f>
              <xm:sqref>O3</xm:sqref>
            </x14:sparkline>
            <x14:sparkline>
              <xm:f>'Graphs &amp; Charts'!J2:K2</xm:f>
              <xm:sqref>O2</xm:sqref>
            </x14:sparkline>
          </x14:sparklines>
        </x14:sparklineGroup>
        <x14:sparklineGroup type="column" displayEmptyCellsAs="gap" xr2:uid="{00000000-0003-0000-0600-000001000000}">
          <x14:colorSeries rgb="FF376092"/>
          <x14:colorNegative rgb="FFD00000"/>
          <x14:colorAxis rgb="FF000000"/>
          <x14:colorMarkers rgb="FFD00000"/>
          <x14:colorFirst rgb="FFD00000"/>
          <x14:colorLast rgb="FFD00000"/>
          <x14:colorHigh rgb="FFD00000"/>
          <x14:colorLow rgb="FFD00000"/>
          <x14:sparklines>
            <x14:sparkline>
              <xm:f>'Graphs &amp; Charts'!J2:K2</xm:f>
              <xm:sqref>P2</xm:sqref>
            </x14:sparkline>
            <x14:sparkline>
              <xm:f>'Graphs &amp; Charts'!J3:K3</xm:f>
              <xm:sqref>P3</xm:sqref>
            </x14:sparkline>
            <x14:sparkline>
              <xm:f>'Graphs &amp; Charts'!J4:K4</xm:f>
              <xm:sqref>P4</xm:sqref>
            </x14:sparkline>
            <x14:sparkline>
              <xm:f>'Graphs &amp; Charts'!J5:K5</xm:f>
              <xm:sqref>P5</xm:sqref>
            </x14:sparkline>
            <x14:sparkline>
              <xm:f>'Graphs &amp; Charts'!J6:K6</xm:f>
              <xm:sqref>P6</xm:sqref>
            </x14:sparkline>
            <x14:sparkline>
              <xm:f>'Graphs &amp; Charts'!J7:K7</xm:f>
              <xm:sqref>P7</xm:sqref>
            </x14:sparkline>
            <x14:sparkline>
              <xm:f>'Graphs &amp; Charts'!J8:K8</xm:f>
              <xm:sqref>P8</xm:sqref>
            </x14:sparkline>
            <x14:sparkline>
              <xm:f>'Graphs &amp; Charts'!J9:K9</xm:f>
              <xm:sqref>P9</xm:sqref>
            </x14:sparkline>
            <x14:sparkline>
              <xm:f>'Graphs &amp; Charts'!J10:K10</xm:f>
              <xm:sqref>P10</xm:sqref>
            </x14:sparkline>
            <x14:sparkline>
              <xm:f>'Graphs &amp; Charts'!J11:K11</xm:f>
              <xm:sqref>P11</xm:sqref>
            </x14:sparkline>
            <x14:sparkline>
              <xm:f>'Graphs &amp; Charts'!J12:K12</xm:f>
              <xm:sqref>P12</xm:sqref>
            </x14:sparkline>
            <x14:sparkline>
              <xm:f>'Graphs &amp; Charts'!J13:K13</xm:f>
              <xm:sqref>P13</xm:sqref>
            </x14:sparkline>
            <x14:sparkline>
              <xm:f>'Graphs &amp; Charts'!J14:K14</xm:f>
              <xm:sqref>P14</xm:sqref>
            </x14:sparkline>
            <x14:sparkline>
              <xm:f>'Graphs &amp; Charts'!J15:K15</xm:f>
              <xm:sqref>P15</xm:sqref>
            </x14:sparkline>
            <x14:sparkline>
              <xm:f>'Graphs &amp; Charts'!J16:K16</xm:f>
              <xm:sqref>P16</xm:sqref>
            </x14:sparkline>
            <x14:sparkline>
              <xm:f>'Graphs &amp; Charts'!J17:K17</xm:f>
              <xm:sqref>P17</xm:sqref>
            </x14:sparkline>
            <x14:sparkline>
              <xm:f>'Graphs &amp; Charts'!J18:K18</xm:f>
              <xm:sqref>P18</xm:sqref>
            </x14:sparkline>
            <x14:sparkline>
              <xm:f>'Graphs &amp; Charts'!J19:K19</xm:f>
              <xm:sqref>P19</xm:sqref>
            </x14:sparkline>
            <x14:sparkline>
              <xm:f>'Graphs &amp; Charts'!J20:K20</xm:f>
              <xm:sqref>P20</xm:sqref>
            </x14:sparkline>
            <x14:sparkline>
              <xm:f>'Graphs &amp; Charts'!J21:K21</xm:f>
              <xm:sqref>P21</xm:sqref>
            </x14:sparkline>
            <x14:sparkline>
              <xm:f>'Graphs &amp; Charts'!J22:K22</xm:f>
              <xm:sqref>P22</xm:sqref>
            </x14:sparkline>
            <x14:sparkline>
              <xm:f>'Graphs &amp; Charts'!J23:K23</xm:f>
              <xm:sqref>P23</xm:sqref>
            </x14:sparkline>
            <x14:sparkline>
              <xm:f>'Graphs &amp; Charts'!J24:K24</xm:f>
              <xm:sqref>P24</xm:sqref>
            </x14:sparkline>
            <x14:sparkline>
              <xm:f>'Graphs &amp; Charts'!J25:K25</xm:f>
              <xm:sqref>P25</xm:sqref>
            </x14:sparkline>
            <x14:sparkline>
              <xm:f>'Graphs &amp; Charts'!J26:K26</xm:f>
              <xm:sqref>P26</xm:sqref>
            </x14:sparkline>
            <x14:sparkline>
              <xm:f>'Graphs &amp; Charts'!J27:K27</xm:f>
              <xm:sqref>P27</xm:sqref>
            </x14:sparkline>
            <x14:sparkline>
              <xm:f>'Graphs &amp; Charts'!J28:K28</xm:f>
              <xm:sqref>P28</xm:sqref>
            </x14:sparkline>
            <x14:sparkline>
              <xm:f>'Graphs &amp; Charts'!J29:K29</xm:f>
              <xm:sqref>P29</xm:sqref>
            </x14:sparkline>
            <x14:sparkline>
              <xm:f>'Graphs &amp; Charts'!J30:K30</xm:f>
              <xm:sqref>P30</xm:sqref>
            </x14:sparkline>
            <x14:sparkline>
              <xm:f>'Graphs &amp; Charts'!J31:K31</xm:f>
              <xm:sqref>P31</xm:sqref>
            </x14:sparkline>
            <x14:sparkline>
              <xm:f>'Graphs &amp; Charts'!J32:K32</xm:f>
              <xm:sqref>P32</xm:sqref>
            </x14:sparkline>
            <x14:sparkline>
              <xm:f>'Graphs &amp; Charts'!J33:K33</xm:f>
              <xm:sqref>P33</xm:sqref>
            </x14:sparkline>
            <x14:sparkline>
              <xm:f>'Graphs &amp; Charts'!J34:K34</xm:f>
              <xm:sqref>P34</xm:sqref>
            </x14:sparkline>
            <x14:sparkline>
              <xm:f>'Graphs &amp; Charts'!J35:K35</xm:f>
              <xm:sqref>P35</xm:sqref>
            </x14:sparkline>
            <x14:sparkline>
              <xm:f>'Graphs &amp; Charts'!J36:K36</xm:f>
              <xm:sqref>P36</xm:sqref>
            </x14:sparkline>
            <x14:sparkline>
              <xm:f>'Graphs &amp; Charts'!J37:K37</xm:f>
              <xm:sqref>P37</xm:sqref>
            </x14:sparkline>
            <x14:sparkline>
              <xm:f>'Graphs &amp; Charts'!J38:K38</xm:f>
              <xm:sqref>P38</xm:sqref>
            </x14:sparkline>
            <x14:sparkline>
              <xm:f>'Graphs &amp; Charts'!J39:K39</xm:f>
              <xm:sqref>P39</xm:sqref>
            </x14:sparkline>
            <x14:sparkline>
              <xm:f>'Graphs &amp; Charts'!J40:K40</xm:f>
              <xm:sqref>P40</xm:sqref>
            </x14:sparkline>
            <x14:sparkline>
              <xm:f>'Graphs &amp; Charts'!J41:K41</xm:f>
              <xm:sqref>P41</xm:sqref>
            </x14:sparkline>
            <x14:sparkline>
              <xm:f>'Graphs &amp; Charts'!J42:K42</xm:f>
              <xm:sqref>P42</xm:sqref>
            </x14:sparkline>
            <x14:sparkline>
              <xm:f>'Graphs &amp; Charts'!J43:K43</xm:f>
              <xm:sqref>P43</xm:sqref>
            </x14:sparkline>
            <x14:sparkline>
              <xm:f>'Graphs &amp; Charts'!J44:K44</xm:f>
              <xm:sqref>P44</xm:sqref>
            </x14:sparkline>
            <x14:sparkline>
              <xm:f>'Graphs &amp; Charts'!J45:K45</xm:f>
              <xm:sqref>P45</xm:sqref>
            </x14:sparkline>
            <x14:sparkline>
              <xm:f>'Graphs &amp; Charts'!J46:K46</xm:f>
              <xm:sqref>P46</xm:sqref>
            </x14:sparkline>
            <x14:sparkline>
              <xm:f>'Graphs &amp; Charts'!J47:K47</xm:f>
              <xm:sqref>P47</xm:sqref>
            </x14:sparkline>
            <x14:sparkline>
              <xm:f>'Graphs &amp; Charts'!J48:K48</xm:f>
              <xm:sqref>P48</xm:sqref>
            </x14:sparkline>
            <x14:sparkline>
              <xm:f>'Graphs &amp; Charts'!J49:K49</xm:f>
              <xm:sqref>P49</xm:sqref>
            </x14:sparkline>
            <x14:sparkline>
              <xm:f>'Graphs &amp; Charts'!J50:K50</xm:f>
              <xm:sqref>P50</xm:sqref>
            </x14:sparkline>
            <x14:sparkline>
              <xm:f>'Graphs &amp; Charts'!J51:K51</xm:f>
              <xm:sqref>P51</xm:sqref>
            </x14:sparkline>
            <x14:sparkline>
              <xm:f>'Graphs &amp; Charts'!J52:K52</xm:f>
              <xm:sqref>P52</xm:sqref>
            </x14:sparkline>
            <x14:sparkline>
              <xm:f>'Graphs &amp; Charts'!J53:K53</xm:f>
              <xm:sqref>P53</xm:sqref>
            </x14:sparkline>
            <x14:sparkline>
              <xm:f>'Graphs &amp; Charts'!J54:K54</xm:f>
              <xm:sqref>P54</xm:sqref>
            </x14:sparkline>
            <x14:sparkline>
              <xm:f>'Graphs &amp; Charts'!J55:K55</xm:f>
              <xm:sqref>P55</xm:sqref>
            </x14:sparkline>
            <x14:sparkline>
              <xm:f>'Graphs &amp; Charts'!J56:K56</xm:f>
              <xm:sqref>P56</xm:sqref>
            </x14:sparkline>
            <x14:sparkline>
              <xm:f>'Graphs &amp; Charts'!J57:K57</xm:f>
              <xm:sqref>P57</xm:sqref>
            </x14:sparkline>
            <x14:sparkline>
              <xm:f>'Graphs &amp; Charts'!J58:K58</xm:f>
              <xm:sqref>P58</xm:sqref>
            </x14:sparkline>
            <x14:sparkline>
              <xm:f>'Graphs &amp; Charts'!J59:K59</xm:f>
              <xm:sqref>P59</xm:sqref>
            </x14:sparkline>
            <x14:sparkline>
              <xm:f>'Graphs &amp; Charts'!J60:K60</xm:f>
              <xm:sqref>P60</xm:sqref>
            </x14:sparkline>
            <x14:sparkline>
              <xm:f>'Graphs &amp; Charts'!J61:K61</xm:f>
              <xm:sqref>P61</xm:sqref>
            </x14:sparkline>
            <x14:sparkline>
              <xm:f>'Graphs &amp; Charts'!J62:K62</xm:f>
              <xm:sqref>P62</xm:sqref>
            </x14:sparkline>
            <x14:sparkline>
              <xm:f>'Graphs &amp; Charts'!J63:K63</xm:f>
              <xm:sqref>P63</xm:sqref>
            </x14:sparkline>
            <x14:sparkline>
              <xm:f>'Graphs &amp; Charts'!J64:K64</xm:f>
              <xm:sqref>P64</xm:sqref>
            </x14:sparkline>
            <x14:sparkline>
              <xm:f>'Graphs &amp; Charts'!J65:K65</xm:f>
              <xm:sqref>P65</xm:sqref>
            </x14:sparkline>
            <x14:sparkline>
              <xm:f>'Graphs &amp; Charts'!J66:K66</xm:f>
              <xm:sqref>P66</xm:sqref>
            </x14:sparkline>
            <x14:sparkline>
              <xm:f>'Graphs &amp; Charts'!J67:K67</xm:f>
              <xm:sqref>P67</xm:sqref>
            </x14:sparkline>
            <x14:sparkline>
              <xm:f>'Graphs &amp; Charts'!J68:K68</xm:f>
              <xm:sqref>P68</xm:sqref>
            </x14:sparkline>
            <x14:sparkline>
              <xm:f>'Graphs &amp; Charts'!J69:K69</xm:f>
              <xm:sqref>P69</xm:sqref>
            </x14:sparkline>
            <x14:sparkline>
              <xm:f>'Graphs &amp; Charts'!J70:K70</xm:f>
              <xm:sqref>P70</xm:sqref>
            </x14:sparkline>
            <x14:sparkline>
              <xm:f>'Graphs &amp; Charts'!J71:K71</xm:f>
              <xm:sqref>P71</xm:sqref>
            </x14:sparkline>
            <x14:sparkline>
              <xm:f>'Graphs &amp; Charts'!J72:K72</xm:f>
              <xm:sqref>P72</xm:sqref>
            </x14:sparkline>
            <x14:sparkline>
              <xm:f>'Graphs &amp; Charts'!J73:K73</xm:f>
              <xm:sqref>P73</xm:sqref>
            </x14:sparkline>
            <x14:sparkline>
              <xm:f>'Graphs &amp; Charts'!J74:K74</xm:f>
              <xm:sqref>P74</xm:sqref>
            </x14:sparkline>
            <x14:sparkline>
              <xm:f>'Graphs &amp; Charts'!J75:K75</xm:f>
              <xm:sqref>P75</xm:sqref>
            </x14:sparkline>
            <x14:sparkline>
              <xm:f>'Graphs &amp; Charts'!J76:K76</xm:f>
              <xm:sqref>P76</xm:sqref>
            </x14:sparkline>
            <x14:sparkline>
              <xm:f>'Graphs &amp; Charts'!J77:K77</xm:f>
              <xm:sqref>P77</xm:sqref>
            </x14:sparkline>
            <x14:sparkline>
              <xm:f>'Graphs &amp; Charts'!J78:K78</xm:f>
              <xm:sqref>P78</xm:sqref>
            </x14:sparkline>
            <x14:sparkline>
              <xm:f>'Graphs &amp; Charts'!J79:K79</xm:f>
              <xm:sqref>P79</xm:sqref>
            </x14:sparkline>
            <x14:sparkline>
              <xm:f>'Graphs &amp; Charts'!J80:K80</xm:f>
              <xm:sqref>P80</xm:sqref>
            </x14:sparkline>
            <x14:sparkline>
              <xm:f>'Graphs &amp; Charts'!J81:K81</xm:f>
              <xm:sqref>P81</xm:sqref>
            </x14:sparkline>
            <x14:sparkline>
              <xm:f>'Graphs &amp; Charts'!J82:K82</xm:f>
              <xm:sqref>P82</xm:sqref>
            </x14:sparkline>
            <x14:sparkline>
              <xm:f>'Graphs &amp; Charts'!J83:K83</xm:f>
              <xm:sqref>P83</xm:sqref>
            </x14:sparkline>
            <x14:sparkline>
              <xm:f>'Graphs &amp; Charts'!J84:K84</xm:f>
              <xm:sqref>P84</xm:sqref>
            </x14:sparkline>
            <x14:sparkline>
              <xm:f>'Graphs &amp; Charts'!J85:K85</xm:f>
              <xm:sqref>P85</xm:sqref>
            </x14:sparkline>
            <x14:sparkline>
              <xm:f>'Graphs &amp; Charts'!J86:K86</xm:f>
              <xm:sqref>P86</xm:sqref>
            </x14:sparkline>
            <x14:sparkline>
              <xm:f>'Graphs &amp; Charts'!J87:K87</xm:f>
              <xm:sqref>P87</xm:sqref>
            </x14:sparkline>
            <x14:sparkline>
              <xm:f>'Graphs &amp; Charts'!J88:K88</xm:f>
              <xm:sqref>P88</xm:sqref>
            </x14:sparkline>
            <x14:sparkline>
              <xm:f>'Graphs &amp; Charts'!J89:K89</xm:f>
              <xm:sqref>P89</xm:sqref>
            </x14:sparkline>
            <x14:sparkline>
              <xm:f>'Graphs &amp; Charts'!J90:K90</xm:f>
              <xm:sqref>P90</xm:sqref>
            </x14:sparkline>
            <x14:sparkline>
              <xm:f>'Graphs &amp; Charts'!J91:K91</xm:f>
              <xm:sqref>P91</xm:sqref>
            </x14:sparkline>
            <x14:sparkline>
              <xm:f>'Graphs &amp; Charts'!J92:K92</xm:f>
              <xm:sqref>P92</xm:sqref>
            </x14:sparkline>
            <x14:sparkline>
              <xm:f>'Graphs &amp; Charts'!J93:K93</xm:f>
              <xm:sqref>P93</xm:sqref>
            </x14:sparkline>
            <x14:sparkline>
              <xm:f>'Graphs &amp; Charts'!J94:K94</xm:f>
              <xm:sqref>P94</xm:sqref>
            </x14:sparkline>
            <x14:sparkline>
              <xm:f>'Graphs &amp; Charts'!J95:K95</xm:f>
              <xm:sqref>P95</xm:sqref>
            </x14:sparkline>
            <x14:sparkline>
              <xm:f>'Graphs &amp; Charts'!J96:K96</xm:f>
              <xm:sqref>P96</xm:sqref>
            </x14:sparkline>
            <x14:sparkline>
              <xm:f>'Graphs &amp; Charts'!J97:K97</xm:f>
              <xm:sqref>P97</xm:sqref>
            </x14:sparkline>
            <x14:sparkline>
              <xm:f>'Graphs &amp; Charts'!J98:K98</xm:f>
              <xm:sqref>P98</xm:sqref>
            </x14:sparkline>
            <x14:sparkline>
              <xm:f>'Graphs &amp; Charts'!J99:K99</xm:f>
              <xm:sqref>P99</xm:sqref>
            </x14:sparkline>
            <x14:sparkline>
              <xm:f>'Graphs &amp; Charts'!J100:K100</xm:f>
              <xm:sqref>P100</xm:sqref>
            </x14:sparkline>
            <x14:sparkline>
              <xm:f>'Graphs &amp; Charts'!J101:K101</xm:f>
              <xm:sqref>P101</xm:sqref>
            </x14:sparkline>
            <x14:sparkline>
              <xm:f>'Graphs &amp; Charts'!J102:K102</xm:f>
              <xm:sqref>P102</xm:sqref>
            </x14:sparkline>
            <x14:sparkline>
              <xm:f>'Graphs &amp; Charts'!J103:K103</xm:f>
              <xm:sqref>P103</xm:sqref>
            </x14:sparkline>
            <x14:sparkline>
              <xm:f>'Graphs &amp; Charts'!J104:K104</xm:f>
              <xm:sqref>P104</xm:sqref>
            </x14:sparkline>
            <x14:sparkline>
              <xm:f>'Graphs &amp; Charts'!J105:K105</xm:f>
              <xm:sqref>P105</xm:sqref>
            </x14:sparkline>
            <x14:sparkline>
              <xm:f>'Graphs &amp; Charts'!J106:K106</xm:f>
              <xm:sqref>P106</xm:sqref>
            </x14:sparkline>
            <x14:sparkline>
              <xm:f>'Graphs &amp; Charts'!J107:K107</xm:f>
              <xm:sqref>P107</xm:sqref>
            </x14:sparkline>
            <x14:sparkline>
              <xm:f>'Graphs &amp; Charts'!J108:K108</xm:f>
              <xm:sqref>P108</xm:sqref>
            </x14:sparkline>
            <x14:sparkline>
              <xm:f>'Graphs &amp; Charts'!J109:K109</xm:f>
              <xm:sqref>P109</xm:sqref>
            </x14:sparkline>
            <x14:sparkline>
              <xm:f>'Graphs &amp; Charts'!J110:K110</xm:f>
              <xm:sqref>P110</xm:sqref>
            </x14:sparkline>
            <x14:sparkline>
              <xm:f>'Graphs &amp; Charts'!J111:K111</xm:f>
              <xm:sqref>P111</xm:sqref>
            </x14:sparkline>
            <x14:sparkline>
              <xm:f>'Graphs &amp; Charts'!J112:K112</xm:f>
              <xm:sqref>P112</xm:sqref>
            </x14:sparkline>
            <x14:sparkline>
              <xm:f>'Graphs &amp; Charts'!J113:K113</xm:f>
              <xm:sqref>P113</xm:sqref>
            </x14:sparkline>
            <x14:sparkline>
              <xm:f>'Graphs &amp; Charts'!J114:K114</xm:f>
              <xm:sqref>P114</xm:sqref>
            </x14:sparkline>
            <x14:sparkline>
              <xm:f>'Graphs &amp; Charts'!J115:K115</xm:f>
              <xm:sqref>P115</xm:sqref>
            </x14:sparkline>
            <x14:sparkline>
              <xm:f>'Graphs &amp; Charts'!J116:K116</xm:f>
              <xm:sqref>P116</xm:sqref>
            </x14:sparkline>
            <x14:sparkline>
              <xm:f>'Graphs &amp; Charts'!J117:K117</xm:f>
              <xm:sqref>P117</xm:sqref>
            </x14:sparkline>
            <x14:sparkline>
              <xm:f>'Graphs &amp; Charts'!J118:K118</xm:f>
              <xm:sqref>P118</xm:sqref>
            </x14:sparkline>
            <x14:sparkline>
              <xm:f>'Graphs &amp; Charts'!J119:K119</xm:f>
              <xm:sqref>P119</xm:sqref>
            </x14:sparkline>
            <x14:sparkline>
              <xm:f>'Graphs &amp; Charts'!J120:K120</xm:f>
              <xm:sqref>P120</xm:sqref>
            </x14:sparkline>
            <x14:sparkline>
              <xm:f>'Graphs &amp; Charts'!J121:K121</xm:f>
              <xm:sqref>P121</xm:sqref>
            </x14:sparkline>
            <x14:sparkline>
              <xm:f>'Graphs &amp; Charts'!J122:K122</xm:f>
              <xm:sqref>P122</xm:sqref>
            </x14:sparkline>
            <x14:sparkline>
              <xm:f>'Graphs &amp; Charts'!J123:K123</xm:f>
              <xm:sqref>P123</xm:sqref>
            </x14:sparkline>
            <x14:sparkline>
              <xm:f>'Graphs &amp; Charts'!J124:K124</xm:f>
              <xm:sqref>P124</xm:sqref>
            </x14:sparkline>
            <x14:sparkline>
              <xm:f>'Graphs &amp; Charts'!J125:K125</xm:f>
              <xm:sqref>P125</xm:sqref>
            </x14:sparkline>
            <x14:sparkline>
              <xm:f>'Graphs &amp; Charts'!J126:K126</xm:f>
              <xm:sqref>P126</xm:sqref>
            </x14:sparkline>
            <x14:sparkline>
              <xm:f>'Graphs &amp; Charts'!J127:K127</xm:f>
              <xm:sqref>P127</xm:sqref>
            </x14:sparkline>
            <x14:sparkline>
              <xm:f>'Graphs &amp; Charts'!J128:K128</xm:f>
              <xm:sqref>P128</xm:sqref>
            </x14:sparkline>
            <x14:sparkline>
              <xm:f>'Graphs &amp; Charts'!J129:K129</xm:f>
              <xm:sqref>P129</xm:sqref>
            </x14:sparkline>
            <x14:sparkline>
              <xm:f>'Graphs &amp; Charts'!J130:K130</xm:f>
              <xm:sqref>P130</xm:sqref>
            </x14:sparkline>
            <x14:sparkline>
              <xm:f>'Graphs &amp; Charts'!J131:K131</xm:f>
              <xm:sqref>P131</xm:sqref>
            </x14:sparkline>
            <x14:sparkline>
              <xm:f>'Graphs &amp; Charts'!J132:K132</xm:f>
              <xm:sqref>P132</xm:sqref>
            </x14:sparkline>
            <x14:sparkline>
              <xm:f>'Graphs &amp; Charts'!J133:K133</xm:f>
              <xm:sqref>P133</xm:sqref>
            </x14:sparkline>
            <x14:sparkline>
              <xm:f>'Graphs &amp; Charts'!J134:K134</xm:f>
              <xm:sqref>P134</xm:sqref>
            </x14:sparkline>
            <x14:sparkline>
              <xm:f>'Graphs &amp; Charts'!J135:K135</xm:f>
              <xm:sqref>P135</xm:sqref>
            </x14:sparkline>
            <x14:sparkline>
              <xm:f>'Graphs &amp; Charts'!J136:K136</xm:f>
              <xm:sqref>P136</xm:sqref>
            </x14:sparkline>
            <x14:sparkline>
              <xm:f>'Graphs &amp; Charts'!J137:K137</xm:f>
              <xm:sqref>P137</xm:sqref>
            </x14:sparkline>
            <x14:sparkline>
              <xm:f>'Graphs &amp; Charts'!J138:K138</xm:f>
              <xm:sqref>P138</xm:sqref>
            </x14:sparkline>
            <x14:sparkline>
              <xm:f>'Graphs &amp; Charts'!J139:K139</xm:f>
              <xm:sqref>P139</xm:sqref>
            </x14:sparkline>
            <x14:sparkline>
              <xm:f>'Graphs &amp; Charts'!J140:K140</xm:f>
              <xm:sqref>P140</xm:sqref>
            </x14:sparkline>
            <x14:sparkline>
              <xm:f>'Graphs &amp; Charts'!J141:K141</xm:f>
              <xm:sqref>P141</xm:sqref>
            </x14:sparkline>
            <x14:sparkline>
              <xm:f>'Graphs &amp; Charts'!J142:K142</xm:f>
              <xm:sqref>P142</xm:sqref>
            </x14:sparkline>
            <x14:sparkline>
              <xm:f>'Graphs &amp; Charts'!J143:K143</xm:f>
              <xm:sqref>P143</xm:sqref>
            </x14:sparkline>
            <x14:sparkline>
              <xm:f>'Graphs &amp; Charts'!J144:K144</xm:f>
              <xm:sqref>P144</xm:sqref>
            </x14:sparkline>
            <x14:sparkline>
              <xm:f>'Graphs &amp; Charts'!J145:K145</xm:f>
              <xm:sqref>P145</xm:sqref>
            </x14:sparkline>
            <x14:sparkline>
              <xm:f>'Graphs &amp; Charts'!J146:K146</xm:f>
              <xm:sqref>P146</xm:sqref>
            </x14:sparkline>
            <x14:sparkline>
              <xm:f>'Graphs &amp; Charts'!J147:K147</xm:f>
              <xm:sqref>P147</xm:sqref>
            </x14:sparkline>
            <x14:sparkline>
              <xm:f>'Graphs &amp; Charts'!J148:K148</xm:f>
              <xm:sqref>P148</xm:sqref>
            </x14:sparkline>
            <x14:sparkline>
              <xm:f>'Graphs &amp; Charts'!J149:K149</xm:f>
              <xm:sqref>P149</xm:sqref>
            </x14:sparkline>
            <x14:sparkline>
              <xm:f>'Graphs &amp; Charts'!J150:K150</xm:f>
              <xm:sqref>P150</xm:sqref>
            </x14:sparkline>
            <x14:sparkline>
              <xm:f>'Graphs &amp; Charts'!J151:K151</xm:f>
              <xm:sqref>P151</xm:sqref>
            </x14:sparkline>
            <x14:sparkline>
              <xm:f>'Graphs &amp; Charts'!J152:K152</xm:f>
              <xm:sqref>P152</xm:sqref>
            </x14:sparkline>
            <x14:sparkline>
              <xm:f>'Graphs &amp; Charts'!J153:K153</xm:f>
              <xm:sqref>P153</xm:sqref>
            </x14:sparkline>
            <x14:sparkline>
              <xm:f>'Graphs &amp; Charts'!J154:K154</xm:f>
              <xm:sqref>P154</xm:sqref>
            </x14:sparkline>
            <x14:sparkline>
              <xm:f>'Graphs &amp; Charts'!J155:K155</xm:f>
              <xm:sqref>P155</xm:sqref>
            </x14:sparkline>
            <x14:sparkline>
              <xm:f>'Graphs &amp; Charts'!J156:K156</xm:f>
              <xm:sqref>P156</xm:sqref>
            </x14:sparkline>
            <x14:sparkline>
              <xm:f>'Graphs &amp; Charts'!J157:K157</xm:f>
              <xm:sqref>P157</xm:sqref>
            </x14:sparkline>
            <x14:sparkline>
              <xm:f>'Graphs &amp; Charts'!J158:K158</xm:f>
              <xm:sqref>P158</xm:sqref>
            </x14:sparkline>
            <x14:sparkline>
              <xm:f>'Graphs &amp; Charts'!J159:K159</xm:f>
              <xm:sqref>P159</xm:sqref>
            </x14:sparkline>
            <x14:sparkline>
              <xm:f>'Graphs &amp; Charts'!J160:K160</xm:f>
              <xm:sqref>P160</xm:sqref>
            </x14:sparkline>
            <x14:sparkline>
              <xm:f>'Graphs &amp; Charts'!J161:K161</xm:f>
              <xm:sqref>P161</xm:sqref>
            </x14:sparkline>
            <x14:sparkline>
              <xm:f>'Graphs &amp; Charts'!J162:K162</xm:f>
              <xm:sqref>P162</xm:sqref>
            </x14:sparkline>
            <x14:sparkline>
              <xm:f>'Graphs &amp; Charts'!J163:K163</xm:f>
              <xm:sqref>P163</xm:sqref>
            </x14:sparkline>
            <x14:sparkline>
              <xm:f>'Graphs &amp; Charts'!J164:K164</xm:f>
              <xm:sqref>P164</xm:sqref>
            </x14:sparkline>
            <x14:sparkline>
              <xm:f>'Graphs &amp; Charts'!J165:K165</xm:f>
              <xm:sqref>P165</xm:sqref>
            </x14:sparkline>
            <x14:sparkline>
              <xm:f>'Graphs &amp; Charts'!J166:K166</xm:f>
              <xm:sqref>P166</xm:sqref>
            </x14:sparkline>
            <x14:sparkline>
              <xm:f>'Graphs &amp; Charts'!J167:K167</xm:f>
              <xm:sqref>P167</xm:sqref>
            </x14:sparkline>
            <x14:sparkline>
              <xm:f>'Graphs &amp; Charts'!J168:K168</xm:f>
              <xm:sqref>P168</xm:sqref>
            </x14:sparkline>
            <x14:sparkline>
              <xm:f>'Graphs &amp; Charts'!J169:K169</xm:f>
              <xm:sqref>P169</xm:sqref>
            </x14:sparkline>
            <x14:sparkline>
              <xm:f>'Graphs &amp; Charts'!J170:K170</xm:f>
              <xm:sqref>P170</xm:sqref>
            </x14:sparkline>
            <x14:sparkline>
              <xm:f>'Graphs &amp; Charts'!J171:K171</xm:f>
              <xm:sqref>P171</xm:sqref>
            </x14:sparkline>
            <x14:sparkline>
              <xm:f>'Graphs &amp; Charts'!J172:K172</xm:f>
              <xm:sqref>P172</xm:sqref>
            </x14:sparkline>
            <x14:sparkline>
              <xm:f>'Graphs &amp; Charts'!J173:K173</xm:f>
              <xm:sqref>P173</xm:sqref>
            </x14:sparkline>
            <x14:sparkline>
              <xm:f>'Graphs &amp; Charts'!J174:K174</xm:f>
              <xm:sqref>P174</xm:sqref>
            </x14:sparkline>
            <x14:sparkline>
              <xm:f>'Graphs &amp; Charts'!J175:K175</xm:f>
              <xm:sqref>P175</xm:sqref>
            </x14:sparkline>
            <x14:sparkline>
              <xm:f>'Graphs &amp; Charts'!J176:K176</xm:f>
              <xm:sqref>P176</xm:sqref>
            </x14:sparkline>
            <x14:sparkline>
              <xm:f>'Graphs &amp; Charts'!J177:K177</xm:f>
              <xm:sqref>P177</xm:sqref>
            </x14:sparkline>
            <x14:sparkline>
              <xm:f>'Graphs &amp; Charts'!J178:K178</xm:f>
              <xm:sqref>P178</xm:sqref>
            </x14:sparkline>
            <x14:sparkline>
              <xm:f>'Graphs &amp; Charts'!J179:K179</xm:f>
              <xm:sqref>P179</xm:sqref>
            </x14:sparkline>
            <x14:sparkline>
              <xm:f>'Graphs &amp; Charts'!J180:K180</xm:f>
              <xm:sqref>P180</xm:sqref>
            </x14:sparkline>
            <x14:sparkline>
              <xm:f>'Graphs &amp; Charts'!J181:K181</xm:f>
              <xm:sqref>P181</xm:sqref>
            </x14:sparkline>
            <x14:sparkline>
              <xm:f>'Graphs &amp; Charts'!J182:K182</xm:f>
              <xm:sqref>P182</xm:sqref>
            </x14:sparkline>
            <x14:sparkline>
              <xm:f>'Graphs &amp; Charts'!J183:K183</xm:f>
              <xm:sqref>P183</xm:sqref>
            </x14:sparkline>
            <x14:sparkline>
              <xm:f>'Graphs &amp; Charts'!J184:K184</xm:f>
              <xm:sqref>P184</xm:sqref>
            </x14:sparkline>
            <x14:sparkline>
              <xm:f>'Graphs &amp; Charts'!J185:K185</xm:f>
              <xm:sqref>P185</xm:sqref>
            </x14:sparkline>
            <x14:sparkline>
              <xm:f>'Graphs &amp; Charts'!J186:K186</xm:f>
              <xm:sqref>P186</xm:sqref>
            </x14:sparkline>
            <x14:sparkline>
              <xm:f>'Graphs &amp; Charts'!J187:K187</xm:f>
              <xm:sqref>P187</xm:sqref>
            </x14:sparkline>
            <x14:sparkline>
              <xm:f>'Graphs &amp; Charts'!J188:K188</xm:f>
              <xm:sqref>P188</xm:sqref>
            </x14:sparkline>
            <x14:sparkline>
              <xm:f>'Graphs &amp; Charts'!J189:K189</xm:f>
              <xm:sqref>P189</xm:sqref>
            </x14:sparkline>
            <x14:sparkline>
              <xm:f>'Graphs &amp; Charts'!J190:K190</xm:f>
              <xm:sqref>P190</xm:sqref>
            </x14:sparkline>
            <x14:sparkline>
              <xm:f>'Graphs &amp; Charts'!J191:K191</xm:f>
              <xm:sqref>P191</xm:sqref>
            </x14:sparkline>
            <x14:sparkline>
              <xm:f>'Graphs &amp; Charts'!J192:K192</xm:f>
              <xm:sqref>P192</xm:sqref>
            </x14:sparkline>
            <x14:sparkline>
              <xm:f>'Graphs &amp; Charts'!J193:K193</xm:f>
              <xm:sqref>P193</xm:sqref>
            </x14:sparkline>
            <x14:sparkline>
              <xm:f>'Graphs &amp; Charts'!J194:K194</xm:f>
              <xm:sqref>P194</xm:sqref>
            </x14:sparkline>
            <x14:sparkline>
              <xm:f>'Graphs &amp; Charts'!J195:K195</xm:f>
              <xm:sqref>P195</xm:sqref>
            </x14:sparkline>
            <x14:sparkline>
              <xm:f>'Graphs &amp; Charts'!J196:K196</xm:f>
              <xm:sqref>P196</xm:sqref>
            </x14:sparkline>
            <x14:sparkline>
              <xm:f>'Graphs &amp; Charts'!J197:K197</xm:f>
              <xm:sqref>P197</xm:sqref>
            </x14:sparkline>
            <x14:sparkline>
              <xm:f>'Graphs &amp; Charts'!J198:K198</xm:f>
              <xm:sqref>P198</xm:sqref>
            </x14:sparkline>
            <x14:sparkline>
              <xm:f>'Graphs &amp; Charts'!J199:K199</xm:f>
              <xm:sqref>P199</xm:sqref>
            </x14:sparkline>
            <x14:sparkline>
              <xm:f>'Graphs &amp; Charts'!J200:K200</xm:f>
              <xm:sqref>P200</xm:sqref>
            </x14:sparkline>
            <x14:sparkline>
              <xm:f>'Graphs &amp; Charts'!J201:K201</xm:f>
              <xm:sqref>P201</xm:sqref>
            </x14:sparkline>
            <x14:sparkline>
              <xm:f>'Graphs &amp; Charts'!J202:K202</xm:f>
              <xm:sqref>P202</xm:sqref>
            </x14:sparkline>
            <x14:sparkline>
              <xm:f>'Graphs &amp; Charts'!J203:K203</xm:f>
              <xm:sqref>P203</xm:sqref>
            </x14:sparkline>
            <x14:sparkline>
              <xm:f>'Graphs &amp; Charts'!J204:K204</xm:f>
              <xm:sqref>P204</xm:sqref>
            </x14:sparkline>
            <x14:sparkline>
              <xm:f>'Graphs &amp; Charts'!J205:K205</xm:f>
              <xm:sqref>P205</xm:sqref>
            </x14:sparkline>
            <x14:sparkline>
              <xm:f>'Graphs &amp; Charts'!J206:K206</xm:f>
              <xm:sqref>P206</xm:sqref>
            </x14:sparkline>
            <x14:sparkline>
              <xm:f>'Graphs &amp; Charts'!J207:K207</xm:f>
              <xm:sqref>P207</xm:sqref>
            </x14:sparkline>
            <x14:sparkline>
              <xm:f>'Graphs &amp; Charts'!J208:K208</xm:f>
              <xm:sqref>P208</xm:sqref>
            </x14:sparkline>
            <x14:sparkline>
              <xm:f>'Graphs &amp; Charts'!J209:K209</xm:f>
              <xm:sqref>P209</xm:sqref>
            </x14:sparkline>
            <x14:sparkline>
              <xm:f>'Graphs &amp; Charts'!J210:K210</xm:f>
              <xm:sqref>P210</xm:sqref>
            </x14:sparkline>
            <x14:sparkline>
              <xm:f>'Graphs &amp; Charts'!J211:K211</xm:f>
              <xm:sqref>P211</xm:sqref>
            </x14:sparkline>
            <x14:sparkline>
              <xm:f>'Graphs &amp; Charts'!J212:K212</xm:f>
              <xm:sqref>P212</xm:sqref>
            </x14:sparkline>
            <x14:sparkline>
              <xm:f>'Graphs &amp; Charts'!J213:K213</xm:f>
              <xm:sqref>P213</xm:sqref>
            </x14:sparkline>
            <x14:sparkline>
              <xm:f>'Graphs &amp; Charts'!J214:K214</xm:f>
              <xm:sqref>P214</xm:sqref>
            </x14:sparkline>
            <x14:sparkline>
              <xm:f>'Graphs &amp; Charts'!J215:K215</xm:f>
              <xm:sqref>P215</xm:sqref>
            </x14:sparkline>
            <x14:sparkline>
              <xm:f>'Graphs &amp; Charts'!J216:K216</xm:f>
              <xm:sqref>P216</xm:sqref>
            </x14:sparkline>
            <x14:sparkline>
              <xm:f>'Graphs &amp; Charts'!J217:K217</xm:f>
              <xm:sqref>P217</xm:sqref>
            </x14:sparkline>
            <x14:sparkline>
              <xm:f>'Graphs &amp; Charts'!J218:K218</xm:f>
              <xm:sqref>P218</xm:sqref>
            </x14:sparkline>
            <x14:sparkline>
              <xm:f>'Graphs &amp; Charts'!J219:K219</xm:f>
              <xm:sqref>P219</xm:sqref>
            </x14:sparkline>
            <x14:sparkline>
              <xm:f>'Graphs &amp; Charts'!J220:K220</xm:f>
              <xm:sqref>P220</xm:sqref>
            </x14:sparkline>
            <x14:sparkline>
              <xm:f>'Graphs &amp; Charts'!J221:K221</xm:f>
              <xm:sqref>P221</xm:sqref>
            </x14:sparkline>
            <x14:sparkline>
              <xm:f>'Graphs &amp; Charts'!J222:K222</xm:f>
              <xm:sqref>P222</xm:sqref>
            </x14:sparkline>
            <x14:sparkline>
              <xm:f>'Graphs &amp; Charts'!J223:K223</xm:f>
              <xm:sqref>P223</xm:sqref>
            </x14:sparkline>
            <x14:sparkline>
              <xm:f>'Graphs &amp; Charts'!J224:K224</xm:f>
              <xm:sqref>P224</xm:sqref>
            </x14:sparkline>
            <x14:sparkline>
              <xm:f>'Graphs &amp; Charts'!J225:K225</xm:f>
              <xm:sqref>P225</xm:sqref>
            </x14:sparkline>
            <x14:sparkline>
              <xm:f>'Graphs &amp; Charts'!J226:K226</xm:f>
              <xm:sqref>P226</xm:sqref>
            </x14:sparkline>
            <x14:sparkline>
              <xm:f>'Graphs &amp; Charts'!J227:K227</xm:f>
              <xm:sqref>P227</xm:sqref>
            </x14:sparkline>
            <x14:sparkline>
              <xm:f>'Graphs &amp; Charts'!J228:K228</xm:f>
              <xm:sqref>P228</xm:sqref>
            </x14:sparkline>
            <x14:sparkline>
              <xm:f>'Graphs &amp; Charts'!J229:K229</xm:f>
              <xm:sqref>P229</xm:sqref>
            </x14:sparkline>
            <x14:sparkline>
              <xm:f>'Graphs &amp; Charts'!J230:K230</xm:f>
              <xm:sqref>P230</xm:sqref>
            </x14:sparkline>
            <x14:sparkline>
              <xm:f>'Graphs &amp; Charts'!J231:K231</xm:f>
              <xm:sqref>P231</xm:sqref>
            </x14:sparkline>
            <x14:sparkline>
              <xm:f>'Graphs &amp; Charts'!J232:K232</xm:f>
              <xm:sqref>P232</xm:sqref>
            </x14:sparkline>
            <x14:sparkline>
              <xm:f>'Graphs &amp; Charts'!J233:K233</xm:f>
              <xm:sqref>P233</xm:sqref>
            </x14:sparkline>
            <x14:sparkline>
              <xm:f>'Graphs &amp; Charts'!J234:K234</xm:f>
              <xm:sqref>P234</xm:sqref>
            </x14:sparkline>
            <x14:sparkline>
              <xm:f>'Graphs &amp; Charts'!J235:K235</xm:f>
              <xm:sqref>P235</xm:sqref>
            </x14:sparkline>
            <x14:sparkline>
              <xm:f>'Graphs &amp; Charts'!J236:K236</xm:f>
              <xm:sqref>P236</xm:sqref>
            </x14:sparkline>
            <x14:sparkline>
              <xm:f>'Graphs &amp; Charts'!J237:K237</xm:f>
              <xm:sqref>P237</xm:sqref>
            </x14:sparkline>
            <x14:sparkline>
              <xm:f>'Graphs &amp; Charts'!J238:K238</xm:f>
              <xm:sqref>P238</xm:sqref>
            </x14:sparkline>
            <x14:sparkline>
              <xm:f>'Graphs &amp; Charts'!J239:K239</xm:f>
              <xm:sqref>P239</xm:sqref>
            </x14:sparkline>
            <x14:sparkline>
              <xm:f>'Graphs &amp; Charts'!J240:K240</xm:f>
              <xm:sqref>P240</xm:sqref>
            </x14:sparkline>
            <x14:sparkline>
              <xm:f>'Graphs &amp; Charts'!J241:K241</xm:f>
              <xm:sqref>P241</xm:sqref>
            </x14:sparkline>
            <x14:sparkline>
              <xm:f>'Graphs &amp; Charts'!J242:K242</xm:f>
              <xm:sqref>P242</xm:sqref>
            </x14:sparkline>
            <x14:sparkline>
              <xm:f>'Graphs &amp; Charts'!J243:K243</xm:f>
              <xm:sqref>P243</xm:sqref>
            </x14:sparkline>
            <x14:sparkline>
              <xm:f>'Graphs &amp; Charts'!J244:K244</xm:f>
              <xm:sqref>P244</xm:sqref>
            </x14:sparkline>
            <x14:sparkline>
              <xm:f>'Graphs &amp; Charts'!J245:K245</xm:f>
              <xm:sqref>P245</xm:sqref>
            </x14:sparkline>
            <x14:sparkline>
              <xm:f>'Graphs &amp; Charts'!J246:K246</xm:f>
              <xm:sqref>P246</xm:sqref>
            </x14:sparkline>
            <x14:sparkline>
              <xm:f>'Graphs &amp; Charts'!J247:K247</xm:f>
              <xm:sqref>P247</xm:sqref>
            </x14:sparkline>
            <x14:sparkline>
              <xm:f>'Graphs &amp; Charts'!J248:K248</xm:f>
              <xm:sqref>P248</xm:sqref>
            </x14:sparkline>
            <x14:sparkline>
              <xm:f>'Graphs &amp; Charts'!J249:K249</xm:f>
              <xm:sqref>P249</xm:sqref>
            </x14:sparkline>
            <x14:sparkline>
              <xm:f>'Graphs &amp; Charts'!J250:K250</xm:f>
              <xm:sqref>P250</xm:sqref>
            </x14:sparkline>
            <x14:sparkline>
              <xm:f>'Graphs &amp; Charts'!J251:K251</xm:f>
              <xm:sqref>P251</xm:sqref>
            </x14:sparkline>
            <x14:sparkline>
              <xm:f>'Graphs &amp; Charts'!J252:K252</xm:f>
              <xm:sqref>P252</xm:sqref>
            </x14:sparkline>
            <x14:sparkline>
              <xm:f>'Graphs &amp; Charts'!J253:K253</xm:f>
              <xm:sqref>P253</xm:sqref>
            </x14:sparkline>
            <x14:sparkline>
              <xm:f>'Graphs &amp; Charts'!J254:K254</xm:f>
              <xm:sqref>P254</xm:sqref>
            </x14:sparkline>
            <x14:sparkline>
              <xm:f>'Graphs &amp; Charts'!J255:K255</xm:f>
              <xm:sqref>P255</xm:sqref>
            </x14:sparkline>
            <x14:sparkline>
              <xm:f>'Graphs &amp; Charts'!J256:K256</xm:f>
              <xm:sqref>P256</xm:sqref>
            </x14:sparkline>
            <x14:sparkline>
              <xm:f>'Graphs &amp; Charts'!J257:K257</xm:f>
              <xm:sqref>P257</xm:sqref>
            </x14:sparkline>
            <x14:sparkline>
              <xm:f>'Graphs &amp; Charts'!J258:K258</xm:f>
              <xm:sqref>P258</xm:sqref>
            </x14:sparkline>
            <x14:sparkline>
              <xm:f>'Graphs &amp; Charts'!J259:K259</xm:f>
              <xm:sqref>P259</xm:sqref>
            </x14:sparkline>
            <x14:sparkline>
              <xm:f>'Graphs &amp; Charts'!J260:K260</xm:f>
              <xm:sqref>P260</xm:sqref>
            </x14:sparkline>
            <x14:sparkline>
              <xm:f>'Graphs &amp; Charts'!J261:K261</xm:f>
              <xm:sqref>P261</xm:sqref>
            </x14:sparkline>
            <x14:sparkline>
              <xm:f>'Graphs &amp; Charts'!J262:K262</xm:f>
              <xm:sqref>P262</xm:sqref>
            </x14:sparkline>
            <x14:sparkline>
              <xm:f>'Graphs &amp; Charts'!J263:K263</xm:f>
              <xm:sqref>P263</xm:sqref>
            </x14:sparkline>
            <x14:sparkline>
              <xm:f>'Graphs &amp; Charts'!J264:K264</xm:f>
              <xm:sqref>P264</xm:sqref>
            </x14:sparkline>
            <x14:sparkline>
              <xm:f>'Graphs &amp; Charts'!J265:K265</xm:f>
              <xm:sqref>P265</xm:sqref>
            </x14:sparkline>
            <x14:sparkline>
              <xm:f>'Graphs &amp; Charts'!J266:K266</xm:f>
              <xm:sqref>P266</xm:sqref>
            </x14:sparkline>
            <x14:sparkline>
              <xm:f>'Graphs &amp; Charts'!J267:K267</xm:f>
              <xm:sqref>P267</xm:sqref>
            </x14:sparkline>
            <x14:sparkline>
              <xm:f>'Graphs &amp; Charts'!J268:K268</xm:f>
              <xm:sqref>P268</xm:sqref>
            </x14:sparkline>
            <x14:sparkline>
              <xm:f>'Graphs &amp; Charts'!J269:K269</xm:f>
              <xm:sqref>P269</xm:sqref>
            </x14:sparkline>
            <x14:sparkline>
              <xm:f>'Graphs &amp; Charts'!J270:K270</xm:f>
              <xm:sqref>P270</xm:sqref>
            </x14:sparkline>
            <x14:sparkline>
              <xm:f>'Graphs &amp; Charts'!J271:K271</xm:f>
              <xm:sqref>P271</xm:sqref>
            </x14:sparkline>
            <x14:sparkline>
              <xm:f>'Graphs &amp; Charts'!J272:K272</xm:f>
              <xm:sqref>P272</xm:sqref>
            </x14:sparkline>
            <x14:sparkline>
              <xm:f>'Graphs &amp; Charts'!J273:K273</xm:f>
              <xm:sqref>P273</xm:sqref>
            </x14:sparkline>
            <x14:sparkline>
              <xm:f>'Graphs &amp; Charts'!J274:K274</xm:f>
              <xm:sqref>P274</xm:sqref>
            </x14:sparkline>
            <x14:sparkline>
              <xm:f>'Graphs &amp; Charts'!J275:K275</xm:f>
              <xm:sqref>P275</xm:sqref>
            </x14:sparkline>
            <x14:sparkline>
              <xm:f>'Graphs &amp; Charts'!J276:K276</xm:f>
              <xm:sqref>P276</xm:sqref>
            </x14:sparkline>
            <x14:sparkline>
              <xm:f>'Graphs &amp; Charts'!J277:K277</xm:f>
              <xm:sqref>P277</xm:sqref>
            </x14:sparkline>
            <x14:sparkline>
              <xm:f>'Graphs &amp; Charts'!J278:K278</xm:f>
              <xm:sqref>P278</xm:sqref>
            </x14:sparkline>
            <x14:sparkline>
              <xm:f>'Graphs &amp; Charts'!J279:K279</xm:f>
              <xm:sqref>P279</xm:sqref>
            </x14:sparkline>
            <x14:sparkline>
              <xm:f>'Graphs &amp; Charts'!J280:K280</xm:f>
              <xm:sqref>P280</xm:sqref>
            </x14:sparkline>
            <x14:sparkline>
              <xm:f>'Graphs &amp; Charts'!J281:K281</xm:f>
              <xm:sqref>P281</xm:sqref>
            </x14:sparkline>
            <x14:sparkline>
              <xm:f>'Graphs &amp; Charts'!J282:K282</xm:f>
              <xm:sqref>P282</xm:sqref>
            </x14:sparkline>
            <x14:sparkline>
              <xm:f>'Graphs &amp; Charts'!J283:K283</xm:f>
              <xm:sqref>P283</xm:sqref>
            </x14:sparkline>
            <x14:sparkline>
              <xm:f>'Graphs &amp; Charts'!J284:K284</xm:f>
              <xm:sqref>P284</xm:sqref>
            </x14:sparkline>
            <x14:sparkline>
              <xm:f>'Graphs &amp; Charts'!J285:K285</xm:f>
              <xm:sqref>P285</xm:sqref>
            </x14:sparkline>
            <x14:sparkline>
              <xm:f>'Graphs &amp; Charts'!J286:K286</xm:f>
              <xm:sqref>P286</xm:sqref>
            </x14:sparkline>
            <x14:sparkline>
              <xm:f>'Graphs &amp; Charts'!J287:K287</xm:f>
              <xm:sqref>P287</xm:sqref>
            </x14:sparkline>
            <x14:sparkline>
              <xm:f>'Graphs &amp; Charts'!J288:K288</xm:f>
              <xm:sqref>P288</xm:sqref>
            </x14:sparkline>
            <x14:sparkline>
              <xm:f>'Graphs &amp; Charts'!J289:K289</xm:f>
              <xm:sqref>P289</xm:sqref>
            </x14:sparkline>
            <x14:sparkline>
              <xm:f>'Graphs &amp; Charts'!J290:K290</xm:f>
              <xm:sqref>P290</xm:sqref>
            </x14:sparkline>
            <x14:sparkline>
              <xm:f>'Graphs &amp; Charts'!J291:K291</xm:f>
              <xm:sqref>P291</xm:sqref>
            </x14:sparkline>
            <x14:sparkline>
              <xm:f>'Graphs &amp; Charts'!J292:K292</xm:f>
              <xm:sqref>P292</xm:sqref>
            </x14:sparkline>
            <x14:sparkline>
              <xm:f>'Graphs &amp; Charts'!J293:K293</xm:f>
              <xm:sqref>P293</xm:sqref>
            </x14:sparkline>
            <x14:sparkline>
              <xm:f>'Graphs &amp; Charts'!J294:K294</xm:f>
              <xm:sqref>P294</xm:sqref>
            </x14:sparkline>
            <x14:sparkline>
              <xm:f>'Graphs &amp; Charts'!J295:K295</xm:f>
              <xm:sqref>P295</xm:sqref>
            </x14:sparkline>
            <x14:sparkline>
              <xm:f>'Graphs &amp; Charts'!J296:K296</xm:f>
              <xm:sqref>P296</xm:sqref>
            </x14:sparkline>
            <x14:sparkline>
              <xm:f>'Graphs &amp; Charts'!J297:K297</xm:f>
              <xm:sqref>P297</xm:sqref>
            </x14:sparkline>
            <x14:sparkline>
              <xm:f>'Graphs &amp; Charts'!J298:K298</xm:f>
              <xm:sqref>P298</xm:sqref>
            </x14:sparkline>
            <x14:sparkline>
              <xm:f>'Graphs &amp; Charts'!J299:K299</xm:f>
              <xm:sqref>P299</xm:sqref>
            </x14:sparkline>
            <x14:sparkline>
              <xm:f>'Graphs &amp; Charts'!J300:K300</xm:f>
              <xm:sqref>P300</xm:sqref>
            </x14:sparkline>
            <x14:sparkline>
              <xm:f>'Graphs &amp; Charts'!J301:K301</xm:f>
              <xm:sqref>P301</xm:sqref>
            </x14:sparkline>
            <x14:sparkline>
              <xm:f>'Graphs &amp; Charts'!J302:K302</xm:f>
              <xm:sqref>P302</xm:sqref>
            </x14:sparkline>
            <x14:sparkline>
              <xm:f>'Graphs &amp; Charts'!J303:K303</xm:f>
              <xm:sqref>P303</xm:sqref>
            </x14:sparkline>
            <x14:sparkline>
              <xm:f>'Graphs &amp; Charts'!J304:K304</xm:f>
              <xm:sqref>P304</xm:sqref>
            </x14:sparkline>
            <x14:sparkline>
              <xm:f>'Graphs &amp; Charts'!J305:K305</xm:f>
              <xm:sqref>P305</xm:sqref>
            </x14:sparkline>
            <x14:sparkline>
              <xm:f>'Graphs &amp; Charts'!J306:K306</xm:f>
              <xm:sqref>P306</xm:sqref>
            </x14:sparkline>
            <x14:sparkline>
              <xm:f>'Graphs &amp; Charts'!J307:K307</xm:f>
              <xm:sqref>P307</xm:sqref>
            </x14:sparkline>
            <x14:sparkline>
              <xm:f>'Graphs &amp; Charts'!J308:K308</xm:f>
              <xm:sqref>P308</xm:sqref>
            </x14:sparkline>
            <x14:sparkline>
              <xm:f>'Graphs &amp; Charts'!J309:K309</xm:f>
              <xm:sqref>P309</xm:sqref>
            </x14:sparkline>
            <x14:sparkline>
              <xm:f>'Graphs &amp; Charts'!J310:K310</xm:f>
              <xm:sqref>P310</xm:sqref>
            </x14:sparkline>
            <x14:sparkline>
              <xm:f>'Graphs &amp; Charts'!J311:K311</xm:f>
              <xm:sqref>P311</xm:sqref>
            </x14:sparkline>
            <x14:sparkline>
              <xm:f>'Graphs &amp; Charts'!J312:K312</xm:f>
              <xm:sqref>P312</xm:sqref>
            </x14:sparkline>
            <x14:sparkline>
              <xm:f>'Graphs &amp; Charts'!J313:K313</xm:f>
              <xm:sqref>P313</xm:sqref>
            </x14:sparkline>
            <x14:sparkline>
              <xm:f>'Graphs &amp; Charts'!J314:K314</xm:f>
              <xm:sqref>P314</xm:sqref>
            </x14:sparkline>
            <x14:sparkline>
              <xm:f>'Graphs &amp; Charts'!J315:K315</xm:f>
              <xm:sqref>P315</xm:sqref>
            </x14:sparkline>
            <x14:sparkline>
              <xm:f>'Graphs &amp; Charts'!J316:K316</xm:f>
              <xm:sqref>P316</xm:sqref>
            </x14:sparkline>
            <x14:sparkline>
              <xm:f>'Graphs &amp; Charts'!J317:K317</xm:f>
              <xm:sqref>P317</xm:sqref>
            </x14:sparkline>
            <x14:sparkline>
              <xm:f>'Graphs &amp; Charts'!J318:K318</xm:f>
              <xm:sqref>P318</xm:sqref>
            </x14:sparkline>
            <x14:sparkline>
              <xm:f>'Graphs &amp; Charts'!J319:K319</xm:f>
              <xm:sqref>P319</xm:sqref>
            </x14:sparkline>
            <x14:sparkline>
              <xm:f>'Graphs &amp; Charts'!J320:K320</xm:f>
              <xm:sqref>P320</xm:sqref>
            </x14:sparkline>
            <x14:sparkline>
              <xm:f>'Graphs &amp; Charts'!J321:K321</xm:f>
              <xm:sqref>P321</xm:sqref>
            </x14:sparkline>
            <x14:sparkline>
              <xm:f>'Graphs &amp; Charts'!J322:K322</xm:f>
              <xm:sqref>P322</xm:sqref>
            </x14:sparkline>
            <x14:sparkline>
              <xm:f>'Graphs &amp; Charts'!J323:K323</xm:f>
              <xm:sqref>P323</xm:sqref>
            </x14:sparkline>
            <x14:sparkline>
              <xm:f>'Graphs &amp; Charts'!J324:K324</xm:f>
              <xm:sqref>P324</xm:sqref>
            </x14:sparkline>
            <x14:sparkline>
              <xm:f>'Graphs &amp; Charts'!J325:K325</xm:f>
              <xm:sqref>P325</xm:sqref>
            </x14:sparkline>
            <x14:sparkline>
              <xm:f>'Graphs &amp; Charts'!J326:K326</xm:f>
              <xm:sqref>P326</xm:sqref>
            </x14:sparkline>
            <x14:sparkline>
              <xm:f>'Graphs &amp; Charts'!J327:K327</xm:f>
              <xm:sqref>P327</xm:sqref>
            </x14:sparkline>
            <x14:sparkline>
              <xm:f>'Graphs &amp; Charts'!J328:K328</xm:f>
              <xm:sqref>P328</xm:sqref>
            </x14:sparkline>
            <x14:sparkline>
              <xm:f>'Graphs &amp; Charts'!J329:K329</xm:f>
              <xm:sqref>P329</xm:sqref>
            </x14:sparkline>
            <x14:sparkline>
              <xm:f>'Graphs &amp; Charts'!J330:K330</xm:f>
              <xm:sqref>P330</xm:sqref>
            </x14:sparkline>
            <x14:sparkline>
              <xm:f>'Graphs &amp; Charts'!J331:K331</xm:f>
              <xm:sqref>P331</xm:sqref>
            </x14:sparkline>
            <x14:sparkline>
              <xm:f>'Graphs &amp; Charts'!J332:K332</xm:f>
              <xm:sqref>P332</xm:sqref>
            </x14:sparkline>
            <x14:sparkline>
              <xm:f>'Graphs &amp; Charts'!J333:K333</xm:f>
              <xm:sqref>P333</xm:sqref>
            </x14:sparkline>
            <x14:sparkline>
              <xm:f>'Graphs &amp; Charts'!J334:K334</xm:f>
              <xm:sqref>P334</xm:sqref>
            </x14:sparkline>
            <x14:sparkline>
              <xm:f>'Graphs &amp; Charts'!J335:K335</xm:f>
              <xm:sqref>P335</xm:sqref>
            </x14:sparkline>
            <x14:sparkline>
              <xm:f>'Graphs &amp; Charts'!J336:K336</xm:f>
              <xm:sqref>P336</xm:sqref>
            </x14:sparkline>
            <x14:sparkline>
              <xm:f>'Graphs &amp; Charts'!J337:K337</xm:f>
              <xm:sqref>P337</xm:sqref>
            </x14:sparkline>
            <x14:sparkline>
              <xm:f>'Graphs &amp; Charts'!J338:K338</xm:f>
              <xm:sqref>P338</xm:sqref>
            </x14:sparkline>
            <x14:sparkline>
              <xm:f>'Graphs &amp; Charts'!J339:K339</xm:f>
              <xm:sqref>P339</xm:sqref>
            </x14:sparkline>
            <x14:sparkline>
              <xm:f>'Graphs &amp; Charts'!J340:K340</xm:f>
              <xm:sqref>P340</xm:sqref>
            </x14:sparkline>
            <x14:sparkline>
              <xm:f>'Graphs &amp; Charts'!J341:K341</xm:f>
              <xm:sqref>P341</xm:sqref>
            </x14:sparkline>
            <x14:sparkline>
              <xm:f>'Graphs &amp; Charts'!J342:K342</xm:f>
              <xm:sqref>P342</xm:sqref>
            </x14:sparkline>
            <x14:sparkline>
              <xm:f>'Graphs &amp; Charts'!J343:K343</xm:f>
              <xm:sqref>P343</xm:sqref>
            </x14:sparkline>
            <x14:sparkline>
              <xm:f>'Graphs &amp; Charts'!J344:K344</xm:f>
              <xm:sqref>P344</xm:sqref>
            </x14:sparkline>
            <x14:sparkline>
              <xm:f>'Graphs &amp; Charts'!J345:K345</xm:f>
              <xm:sqref>P345</xm:sqref>
            </x14:sparkline>
            <x14:sparkline>
              <xm:f>'Graphs &amp; Charts'!J346:K346</xm:f>
              <xm:sqref>P346</xm:sqref>
            </x14:sparkline>
            <x14:sparkline>
              <xm:f>'Graphs &amp; Charts'!J347:K347</xm:f>
              <xm:sqref>P347</xm:sqref>
            </x14:sparkline>
            <x14:sparkline>
              <xm:f>'Graphs &amp; Charts'!J348:K348</xm:f>
              <xm:sqref>P348</xm:sqref>
            </x14:sparkline>
            <x14:sparkline>
              <xm:f>'Graphs &amp; Charts'!J349:K349</xm:f>
              <xm:sqref>P349</xm:sqref>
            </x14:sparkline>
            <x14:sparkline>
              <xm:f>'Graphs &amp; Charts'!J350:K350</xm:f>
              <xm:sqref>P350</xm:sqref>
            </x14:sparkline>
            <x14:sparkline>
              <xm:f>'Graphs &amp; Charts'!J351:K351</xm:f>
              <xm:sqref>P351</xm:sqref>
            </x14:sparkline>
            <x14:sparkline>
              <xm:f>'Graphs &amp; Charts'!J352:K352</xm:f>
              <xm:sqref>P352</xm:sqref>
            </x14:sparkline>
            <x14:sparkline>
              <xm:f>'Graphs &amp; Charts'!J353:K353</xm:f>
              <xm:sqref>P353</xm:sqref>
            </x14:sparkline>
            <x14:sparkline>
              <xm:f>'Graphs &amp; Charts'!J354:K354</xm:f>
              <xm:sqref>P354</xm:sqref>
            </x14:sparkline>
            <x14:sparkline>
              <xm:f>'Graphs &amp; Charts'!J355:K355</xm:f>
              <xm:sqref>P355</xm:sqref>
            </x14:sparkline>
            <x14:sparkline>
              <xm:f>'Graphs &amp; Charts'!J356:K356</xm:f>
              <xm:sqref>P356</xm:sqref>
            </x14:sparkline>
            <x14:sparkline>
              <xm:f>'Graphs &amp; Charts'!J357:K357</xm:f>
              <xm:sqref>P357</xm:sqref>
            </x14:sparkline>
            <x14:sparkline>
              <xm:f>'Graphs &amp; Charts'!J358:K358</xm:f>
              <xm:sqref>P358</xm:sqref>
            </x14:sparkline>
            <x14:sparkline>
              <xm:f>'Graphs &amp; Charts'!J359:K359</xm:f>
              <xm:sqref>P359</xm:sqref>
            </x14:sparkline>
            <x14:sparkline>
              <xm:f>'Graphs &amp; Charts'!J360:K360</xm:f>
              <xm:sqref>P360</xm:sqref>
            </x14:sparkline>
            <x14:sparkline>
              <xm:f>'Graphs &amp; Charts'!J361:K361</xm:f>
              <xm:sqref>P361</xm:sqref>
            </x14:sparkline>
            <x14:sparkline>
              <xm:f>'Graphs &amp; Charts'!J362:K362</xm:f>
              <xm:sqref>P362</xm:sqref>
            </x14:sparkline>
            <x14:sparkline>
              <xm:f>'Graphs &amp; Charts'!J363:K363</xm:f>
              <xm:sqref>P363</xm:sqref>
            </x14:sparkline>
            <x14:sparkline>
              <xm:f>'Graphs &amp; Charts'!J364:K364</xm:f>
              <xm:sqref>P364</xm:sqref>
            </x14:sparkline>
            <x14:sparkline>
              <xm:f>'Graphs &amp; Charts'!J365:K365</xm:f>
              <xm:sqref>P365</xm:sqref>
            </x14:sparkline>
            <x14:sparkline>
              <xm:f>'Graphs &amp; Charts'!J366:K366</xm:f>
              <xm:sqref>P366</xm:sqref>
            </x14:sparkline>
            <x14:sparkline>
              <xm:f>'Graphs &amp; Charts'!J367:K367</xm:f>
              <xm:sqref>P367</xm:sqref>
            </x14:sparkline>
            <x14:sparkline>
              <xm:f>'Graphs &amp; Charts'!J368:K368</xm:f>
              <xm:sqref>P368</xm:sqref>
            </x14:sparkline>
            <x14:sparkline>
              <xm:f>'Graphs &amp; Charts'!J369:K369</xm:f>
              <xm:sqref>P369</xm:sqref>
            </x14:sparkline>
            <x14:sparkline>
              <xm:f>'Graphs &amp; Charts'!J370:K370</xm:f>
              <xm:sqref>P370</xm:sqref>
            </x14:sparkline>
            <x14:sparkline>
              <xm:f>'Graphs &amp; Charts'!J371:K371</xm:f>
              <xm:sqref>P371</xm:sqref>
            </x14:sparkline>
            <x14:sparkline>
              <xm:f>'Graphs &amp; Charts'!J372:K372</xm:f>
              <xm:sqref>P372</xm:sqref>
            </x14:sparkline>
            <x14:sparkline>
              <xm:f>'Graphs &amp; Charts'!J373:K373</xm:f>
              <xm:sqref>P373</xm:sqref>
            </x14:sparkline>
            <x14:sparkline>
              <xm:f>'Graphs &amp; Charts'!J374:K374</xm:f>
              <xm:sqref>P374</xm:sqref>
            </x14:sparkline>
            <x14:sparkline>
              <xm:f>'Graphs &amp; Charts'!J375:K375</xm:f>
              <xm:sqref>P375</xm:sqref>
            </x14:sparkline>
            <x14:sparkline>
              <xm:f>'Graphs &amp; Charts'!J376:K376</xm:f>
              <xm:sqref>P376</xm:sqref>
            </x14:sparkline>
            <x14:sparkline>
              <xm:f>'Graphs &amp; Charts'!J377:K377</xm:f>
              <xm:sqref>P377</xm:sqref>
            </x14:sparkline>
            <x14:sparkline>
              <xm:f>'Graphs &amp; Charts'!J378:K378</xm:f>
              <xm:sqref>P378</xm:sqref>
            </x14:sparkline>
            <x14:sparkline>
              <xm:f>'Graphs &amp; Charts'!J379:K379</xm:f>
              <xm:sqref>P379</xm:sqref>
            </x14:sparkline>
            <x14:sparkline>
              <xm:f>'Graphs &amp; Charts'!J380:K380</xm:f>
              <xm:sqref>P380</xm:sqref>
            </x14:sparkline>
            <x14:sparkline>
              <xm:f>'Graphs &amp; Charts'!J381:K381</xm:f>
              <xm:sqref>P381</xm:sqref>
            </x14:sparkline>
            <x14:sparkline>
              <xm:f>'Graphs &amp; Charts'!J382:K382</xm:f>
              <xm:sqref>P382</xm:sqref>
            </x14:sparkline>
            <x14:sparkline>
              <xm:f>'Graphs &amp; Charts'!J383:K383</xm:f>
              <xm:sqref>P383</xm:sqref>
            </x14:sparkline>
            <x14:sparkline>
              <xm:f>'Graphs &amp; Charts'!J384:K384</xm:f>
              <xm:sqref>P384</xm:sqref>
            </x14:sparkline>
            <x14:sparkline>
              <xm:f>'Graphs &amp; Charts'!J385:K385</xm:f>
              <xm:sqref>P385</xm:sqref>
            </x14:sparkline>
            <x14:sparkline>
              <xm:f>'Graphs &amp; Charts'!J386:K386</xm:f>
              <xm:sqref>P386</xm:sqref>
            </x14:sparkline>
            <x14:sparkline>
              <xm:f>'Graphs &amp; Charts'!J387:K387</xm:f>
              <xm:sqref>P387</xm:sqref>
            </x14:sparkline>
            <x14:sparkline>
              <xm:f>'Graphs &amp; Charts'!J388:K388</xm:f>
              <xm:sqref>P388</xm:sqref>
            </x14:sparkline>
            <x14:sparkline>
              <xm:f>'Graphs &amp; Charts'!J389:K389</xm:f>
              <xm:sqref>P389</xm:sqref>
            </x14:sparkline>
            <x14:sparkline>
              <xm:f>'Graphs &amp; Charts'!J390:K390</xm:f>
              <xm:sqref>P390</xm:sqref>
            </x14:sparkline>
            <x14:sparkline>
              <xm:f>'Graphs &amp; Charts'!J391:K391</xm:f>
              <xm:sqref>P391</xm:sqref>
            </x14:sparkline>
            <x14:sparkline>
              <xm:f>'Graphs &amp; Charts'!J392:K392</xm:f>
              <xm:sqref>P392</xm:sqref>
            </x14:sparkline>
            <x14:sparkline>
              <xm:f>'Graphs &amp; Charts'!J393:K393</xm:f>
              <xm:sqref>P393</xm:sqref>
            </x14:sparkline>
            <x14:sparkline>
              <xm:f>'Graphs &amp; Charts'!J394:K394</xm:f>
              <xm:sqref>P394</xm:sqref>
            </x14:sparkline>
            <x14:sparkline>
              <xm:f>'Graphs &amp; Charts'!J395:K395</xm:f>
              <xm:sqref>P395</xm:sqref>
            </x14:sparkline>
            <x14:sparkline>
              <xm:f>'Graphs &amp; Charts'!J396:K396</xm:f>
              <xm:sqref>P396</xm:sqref>
            </x14:sparkline>
            <x14:sparkline>
              <xm:f>'Graphs &amp; Charts'!J397:K397</xm:f>
              <xm:sqref>P397</xm:sqref>
            </x14:sparkline>
            <x14:sparkline>
              <xm:f>'Graphs &amp; Charts'!J398:K398</xm:f>
              <xm:sqref>P398</xm:sqref>
            </x14:sparkline>
            <x14:sparkline>
              <xm:f>'Graphs &amp; Charts'!J399:K399</xm:f>
              <xm:sqref>P399</xm:sqref>
            </x14:sparkline>
            <x14:sparkline>
              <xm:f>'Graphs &amp; Charts'!J400:K400</xm:f>
              <xm:sqref>P400</xm:sqref>
            </x14:sparkline>
            <x14:sparkline>
              <xm:f>'Graphs &amp; Charts'!J401:K401</xm:f>
              <xm:sqref>P401</xm:sqref>
            </x14:sparkline>
            <x14:sparkline>
              <xm:f>'Graphs &amp; Charts'!J402:K402</xm:f>
              <xm:sqref>P402</xm:sqref>
            </x14:sparkline>
            <x14:sparkline>
              <xm:f>'Graphs &amp; Charts'!J403:K403</xm:f>
              <xm:sqref>P403</xm:sqref>
            </x14:sparkline>
            <x14:sparkline>
              <xm:f>'Graphs &amp; Charts'!J404:K404</xm:f>
              <xm:sqref>P404</xm:sqref>
            </x14:sparkline>
            <x14:sparkline>
              <xm:f>'Graphs &amp; Charts'!J405:K405</xm:f>
              <xm:sqref>P405</xm:sqref>
            </x14:sparkline>
            <x14:sparkline>
              <xm:f>'Graphs &amp; Charts'!J406:K406</xm:f>
              <xm:sqref>P406</xm:sqref>
            </x14:sparkline>
            <x14:sparkline>
              <xm:f>'Graphs &amp; Charts'!J407:K407</xm:f>
              <xm:sqref>P407</xm:sqref>
            </x14:sparkline>
            <x14:sparkline>
              <xm:f>'Graphs &amp; Charts'!J408:K408</xm:f>
              <xm:sqref>P408</xm:sqref>
            </x14:sparkline>
            <x14:sparkline>
              <xm:f>'Graphs &amp; Charts'!J409:K409</xm:f>
              <xm:sqref>P409</xm:sqref>
            </x14:sparkline>
            <x14:sparkline>
              <xm:f>'Graphs &amp; Charts'!J410:K410</xm:f>
              <xm:sqref>P410</xm:sqref>
            </x14:sparkline>
            <x14:sparkline>
              <xm:f>'Graphs &amp; Charts'!J411:K411</xm:f>
              <xm:sqref>P411</xm:sqref>
            </x14:sparkline>
            <x14:sparkline>
              <xm:f>'Graphs &amp; Charts'!J412:K412</xm:f>
              <xm:sqref>P412</xm:sqref>
            </x14:sparkline>
            <x14:sparkline>
              <xm:f>'Graphs &amp; Charts'!J413:K413</xm:f>
              <xm:sqref>P413</xm:sqref>
            </x14:sparkline>
            <x14:sparkline>
              <xm:f>'Graphs &amp; Charts'!J414:K414</xm:f>
              <xm:sqref>P414</xm:sqref>
            </x14:sparkline>
            <x14:sparkline>
              <xm:f>'Graphs &amp; Charts'!J415:K415</xm:f>
              <xm:sqref>P415</xm:sqref>
            </x14:sparkline>
            <x14:sparkline>
              <xm:f>'Graphs &amp; Charts'!J416:K416</xm:f>
              <xm:sqref>P416</xm:sqref>
            </x14:sparkline>
            <x14:sparkline>
              <xm:f>'Graphs &amp; Charts'!J417:K417</xm:f>
              <xm:sqref>P417</xm:sqref>
            </x14:sparkline>
            <x14:sparkline>
              <xm:f>'Graphs &amp; Charts'!J418:K418</xm:f>
              <xm:sqref>P418</xm:sqref>
            </x14:sparkline>
            <x14:sparkline>
              <xm:f>'Graphs &amp; Charts'!J419:K419</xm:f>
              <xm:sqref>P419</xm:sqref>
            </x14:sparkline>
            <x14:sparkline>
              <xm:f>'Graphs &amp; Charts'!J420:K420</xm:f>
              <xm:sqref>P420</xm:sqref>
            </x14:sparkline>
            <x14:sparkline>
              <xm:f>'Graphs &amp; Charts'!J421:K421</xm:f>
              <xm:sqref>P421</xm:sqref>
            </x14:sparkline>
            <x14:sparkline>
              <xm:f>'Graphs &amp; Charts'!J422:K422</xm:f>
              <xm:sqref>P422</xm:sqref>
            </x14:sparkline>
            <x14:sparkline>
              <xm:f>'Graphs &amp; Charts'!J423:K423</xm:f>
              <xm:sqref>P423</xm:sqref>
            </x14:sparkline>
            <x14:sparkline>
              <xm:f>'Graphs &amp; Charts'!J424:K424</xm:f>
              <xm:sqref>P424</xm:sqref>
            </x14:sparkline>
            <x14:sparkline>
              <xm:f>'Graphs &amp; Charts'!J425:K425</xm:f>
              <xm:sqref>P425</xm:sqref>
            </x14:sparkline>
            <x14:sparkline>
              <xm:f>'Graphs &amp; Charts'!J426:K426</xm:f>
              <xm:sqref>P426</xm:sqref>
            </x14:sparkline>
            <x14:sparkline>
              <xm:f>'Graphs &amp; Charts'!J427:K427</xm:f>
              <xm:sqref>P427</xm:sqref>
            </x14:sparkline>
            <x14:sparkline>
              <xm:f>'Graphs &amp; Charts'!J428:K428</xm:f>
              <xm:sqref>P428</xm:sqref>
            </x14:sparkline>
            <x14:sparkline>
              <xm:f>'Graphs &amp; Charts'!J429:K429</xm:f>
              <xm:sqref>P429</xm:sqref>
            </x14:sparkline>
            <x14:sparkline>
              <xm:f>'Graphs &amp; Charts'!J430:K430</xm:f>
              <xm:sqref>P430</xm:sqref>
            </x14:sparkline>
            <x14:sparkline>
              <xm:f>'Graphs &amp; Charts'!J431:K431</xm:f>
              <xm:sqref>P431</xm:sqref>
            </x14:sparkline>
            <x14:sparkline>
              <xm:f>'Graphs &amp; Charts'!J432:K432</xm:f>
              <xm:sqref>P432</xm:sqref>
            </x14:sparkline>
            <x14:sparkline>
              <xm:f>'Graphs &amp; Charts'!J433:K433</xm:f>
              <xm:sqref>P433</xm:sqref>
            </x14:sparkline>
            <x14:sparkline>
              <xm:f>'Graphs &amp; Charts'!J434:K434</xm:f>
              <xm:sqref>P434</xm:sqref>
            </x14:sparkline>
            <x14:sparkline>
              <xm:f>'Graphs &amp; Charts'!J435:K435</xm:f>
              <xm:sqref>P435</xm:sqref>
            </x14:sparkline>
            <x14:sparkline>
              <xm:f>'Graphs &amp; Charts'!J436:K436</xm:f>
              <xm:sqref>P436</xm:sqref>
            </x14:sparkline>
            <x14:sparkline>
              <xm:f>'Graphs &amp; Charts'!J437:K437</xm:f>
              <xm:sqref>P437</xm:sqref>
            </x14:sparkline>
            <x14:sparkline>
              <xm:f>'Graphs &amp; Charts'!J438:K438</xm:f>
              <xm:sqref>P438</xm:sqref>
            </x14:sparkline>
            <x14:sparkline>
              <xm:f>'Graphs &amp; Charts'!J439:K439</xm:f>
              <xm:sqref>P439</xm:sqref>
            </x14:sparkline>
            <x14:sparkline>
              <xm:f>'Graphs &amp; Charts'!J440:K440</xm:f>
              <xm:sqref>P440</xm:sqref>
            </x14:sparkline>
            <x14:sparkline>
              <xm:f>'Graphs &amp; Charts'!J441:K441</xm:f>
              <xm:sqref>P441</xm:sqref>
            </x14:sparkline>
            <x14:sparkline>
              <xm:f>'Graphs &amp; Charts'!J442:K442</xm:f>
              <xm:sqref>P442</xm:sqref>
            </x14:sparkline>
            <x14:sparkline>
              <xm:f>'Graphs &amp; Charts'!J443:K443</xm:f>
              <xm:sqref>P443</xm:sqref>
            </x14:sparkline>
            <x14:sparkline>
              <xm:f>'Graphs &amp; Charts'!J444:K444</xm:f>
              <xm:sqref>P444</xm:sqref>
            </x14:sparkline>
            <x14:sparkline>
              <xm:f>'Graphs &amp; Charts'!J445:K445</xm:f>
              <xm:sqref>P445</xm:sqref>
            </x14:sparkline>
            <x14:sparkline>
              <xm:f>'Graphs &amp; Charts'!J446:K446</xm:f>
              <xm:sqref>P446</xm:sqref>
            </x14:sparkline>
            <x14:sparkline>
              <xm:f>'Graphs &amp; Charts'!J447:K447</xm:f>
              <xm:sqref>P447</xm:sqref>
            </x14:sparkline>
            <x14:sparkline>
              <xm:f>'Graphs &amp; Charts'!J448:K448</xm:f>
              <xm:sqref>P448</xm:sqref>
            </x14:sparkline>
            <x14:sparkline>
              <xm:f>'Graphs &amp; Charts'!J449:K449</xm:f>
              <xm:sqref>P449</xm:sqref>
            </x14:sparkline>
            <x14:sparkline>
              <xm:f>'Graphs &amp; Charts'!J450:K450</xm:f>
              <xm:sqref>P450</xm:sqref>
            </x14:sparkline>
            <x14:sparkline>
              <xm:f>'Graphs &amp; Charts'!J451:K451</xm:f>
              <xm:sqref>P451</xm:sqref>
            </x14:sparkline>
            <x14:sparkline>
              <xm:f>'Graphs &amp; Charts'!J452:K452</xm:f>
              <xm:sqref>P452</xm:sqref>
            </x14:sparkline>
            <x14:sparkline>
              <xm:f>'Graphs &amp; Charts'!J453:K453</xm:f>
              <xm:sqref>P453</xm:sqref>
            </x14:sparkline>
            <x14:sparkline>
              <xm:f>'Graphs &amp; Charts'!J454:K454</xm:f>
              <xm:sqref>P454</xm:sqref>
            </x14:sparkline>
            <x14:sparkline>
              <xm:f>'Graphs &amp; Charts'!J455:K455</xm:f>
              <xm:sqref>P455</xm:sqref>
            </x14:sparkline>
            <x14:sparkline>
              <xm:f>'Graphs &amp; Charts'!J456:K456</xm:f>
              <xm:sqref>P456</xm:sqref>
            </x14:sparkline>
            <x14:sparkline>
              <xm:f>'Graphs &amp; Charts'!J457:K457</xm:f>
              <xm:sqref>P457</xm:sqref>
            </x14:sparkline>
            <x14:sparkline>
              <xm:f>'Graphs &amp; Charts'!J458:K458</xm:f>
              <xm:sqref>P458</xm:sqref>
            </x14:sparkline>
            <x14:sparkline>
              <xm:f>'Graphs &amp; Charts'!J459:K459</xm:f>
              <xm:sqref>P459</xm:sqref>
            </x14:sparkline>
            <x14:sparkline>
              <xm:f>'Graphs &amp; Charts'!J460:K460</xm:f>
              <xm:sqref>P460</xm:sqref>
            </x14:sparkline>
            <x14:sparkline>
              <xm:f>'Graphs &amp; Charts'!J461:K461</xm:f>
              <xm:sqref>P461</xm:sqref>
            </x14:sparkline>
            <x14:sparkline>
              <xm:f>'Graphs &amp; Charts'!J462:K462</xm:f>
              <xm:sqref>P462</xm:sqref>
            </x14:sparkline>
            <x14:sparkline>
              <xm:f>'Graphs &amp; Charts'!J463:K463</xm:f>
              <xm:sqref>P463</xm:sqref>
            </x14:sparkline>
            <x14:sparkline>
              <xm:f>'Graphs &amp; Charts'!J464:K464</xm:f>
              <xm:sqref>P464</xm:sqref>
            </x14:sparkline>
            <x14:sparkline>
              <xm:f>'Graphs &amp; Charts'!J465:K465</xm:f>
              <xm:sqref>P465</xm:sqref>
            </x14:sparkline>
            <x14:sparkline>
              <xm:f>'Graphs &amp; Charts'!J466:K466</xm:f>
              <xm:sqref>P466</xm:sqref>
            </x14:sparkline>
            <x14:sparkline>
              <xm:f>'Graphs &amp; Charts'!J467:K467</xm:f>
              <xm:sqref>P467</xm:sqref>
            </x14:sparkline>
            <x14:sparkline>
              <xm:f>'Graphs &amp; Charts'!J468:K468</xm:f>
              <xm:sqref>P468</xm:sqref>
            </x14:sparkline>
            <x14:sparkline>
              <xm:f>'Graphs &amp; Charts'!J469:K469</xm:f>
              <xm:sqref>P469</xm:sqref>
            </x14:sparkline>
            <x14:sparkline>
              <xm:f>'Graphs &amp; Charts'!J470:K470</xm:f>
              <xm:sqref>P470</xm:sqref>
            </x14:sparkline>
            <x14:sparkline>
              <xm:f>'Graphs &amp; Charts'!J471:K471</xm:f>
              <xm:sqref>P471</xm:sqref>
            </x14:sparkline>
            <x14:sparkline>
              <xm:f>'Graphs &amp; Charts'!J472:K472</xm:f>
              <xm:sqref>P472</xm:sqref>
            </x14:sparkline>
            <x14:sparkline>
              <xm:f>'Graphs &amp; Charts'!J473:K473</xm:f>
              <xm:sqref>P473</xm:sqref>
            </x14:sparkline>
            <x14:sparkline>
              <xm:f>'Graphs &amp; Charts'!J474:K474</xm:f>
              <xm:sqref>P474</xm:sqref>
            </x14:sparkline>
            <x14:sparkline>
              <xm:f>'Graphs &amp; Charts'!J475:K475</xm:f>
              <xm:sqref>P475</xm:sqref>
            </x14:sparkline>
            <x14:sparkline>
              <xm:f>'Graphs &amp; Charts'!J476:K476</xm:f>
              <xm:sqref>P476</xm:sqref>
            </x14:sparkline>
            <x14:sparkline>
              <xm:f>'Graphs &amp; Charts'!J477:K477</xm:f>
              <xm:sqref>P477</xm:sqref>
            </x14:sparkline>
            <x14:sparkline>
              <xm:f>'Graphs &amp; Charts'!J478:K478</xm:f>
              <xm:sqref>P478</xm:sqref>
            </x14:sparkline>
            <x14:sparkline>
              <xm:f>'Graphs &amp; Charts'!J479:K479</xm:f>
              <xm:sqref>P479</xm:sqref>
            </x14:sparkline>
            <x14:sparkline>
              <xm:f>'Graphs &amp; Charts'!J480:K480</xm:f>
              <xm:sqref>P480</xm:sqref>
            </x14:sparkline>
            <x14:sparkline>
              <xm:f>'Graphs &amp; Charts'!J481:K481</xm:f>
              <xm:sqref>P481</xm:sqref>
            </x14:sparkline>
            <x14:sparkline>
              <xm:f>'Graphs &amp; Charts'!J482:K482</xm:f>
              <xm:sqref>P482</xm:sqref>
            </x14:sparkline>
            <x14:sparkline>
              <xm:f>'Graphs &amp; Charts'!J483:K483</xm:f>
              <xm:sqref>P483</xm:sqref>
            </x14:sparkline>
            <x14:sparkline>
              <xm:f>'Graphs &amp; Charts'!J484:K484</xm:f>
              <xm:sqref>P484</xm:sqref>
            </x14:sparkline>
            <x14:sparkline>
              <xm:f>'Graphs &amp; Charts'!J485:K485</xm:f>
              <xm:sqref>P485</xm:sqref>
            </x14:sparkline>
            <x14:sparkline>
              <xm:f>'Graphs &amp; Charts'!J486:K486</xm:f>
              <xm:sqref>P486</xm:sqref>
            </x14:sparkline>
            <x14:sparkline>
              <xm:f>'Graphs &amp; Charts'!J487:K487</xm:f>
              <xm:sqref>P487</xm:sqref>
            </x14:sparkline>
            <x14:sparkline>
              <xm:f>'Graphs &amp; Charts'!J488:K488</xm:f>
              <xm:sqref>P488</xm:sqref>
            </x14:sparkline>
            <x14:sparkline>
              <xm:f>'Graphs &amp; Charts'!J489:K489</xm:f>
              <xm:sqref>P489</xm:sqref>
            </x14:sparkline>
            <x14:sparkline>
              <xm:f>'Graphs &amp; Charts'!J490:K490</xm:f>
              <xm:sqref>P490</xm:sqref>
            </x14:sparkline>
            <x14:sparkline>
              <xm:f>'Graphs &amp; Charts'!J491:K491</xm:f>
              <xm:sqref>P491</xm:sqref>
            </x14:sparkline>
            <x14:sparkline>
              <xm:f>'Graphs &amp; Charts'!J492:K492</xm:f>
              <xm:sqref>P492</xm:sqref>
            </x14:sparkline>
            <x14:sparkline>
              <xm:f>'Graphs &amp; Charts'!J493:K493</xm:f>
              <xm:sqref>P493</xm:sqref>
            </x14:sparkline>
            <x14:sparkline>
              <xm:f>'Graphs &amp; Charts'!J494:K494</xm:f>
              <xm:sqref>P494</xm:sqref>
            </x14:sparkline>
            <x14:sparkline>
              <xm:f>'Graphs &amp; Charts'!J495:K495</xm:f>
              <xm:sqref>P495</xm:sqref>
            </x14:sparkline>
            <x14:sparkline>
              <xm:f>'Graphs &amp; Charts'!J496:K496</xm:f>
              <xm:sqref>P496</xm:sqref>
            </x14:sparkline>
            <x14:sparkline>
              <xm:f>'Graphs &amp; Charts'!J497:K497</xm:f>
              <xm:sqref>P497</xm:sqref>
            </x14:sparkline>
            <x14:sparkline>
              <xm:f>'Graphs &amp; Charts'!J498:K498</xm:f>
              <xm:sqref>P498</xm:sqref>
            </x14:sparkline>
            <x14:sparkline>
              <xm:f>'Graphs &amp; Charts'!J499:K499</xm:f>
              <xm:sqref>P499</xm:sqref>
            </x14:sparkline>
            <x14:sparkline>
              <xm:f>'Graphs &amp; Charts'!J500:K500</xm:f>
              <xm:sqref>P500</xm:sqref>
            </x14:sparkline>
            <x14:sparkline>
              <xm:f>'Graphs &amp; Charts'!J501:K501</xm:f>
              <xm:sqref>P501</xm:sqref>
            </x14:sparkline>
            <x14:sparkline>
              <xm:f>'Graphs &amp; Charts'!J502:K502</xm:f>
              <xm:sqref>P502</xm:sqref>
            </x14:sparkline>
            <x14:sparkline>
              <xm:f>'Graphs &amp; Charts'!J503:K503</xm:f>
              <xm:sqref>P503</xm:sqref>
            </x14:sparkline>
            <x14:sparkline>
              <xm:f>'Graphs &amp; Charts'!J504:K504</xm:f>
              <xm:sqref>P504</xm:sqref>
            </x14:sparkline>
            <x14:sparkline>
              <xm:f>'Graphs &amp; Charts'!J505:K505</xm:f>
              <xm:sqref>P505</xm:sqref>
            </x14:sparkline>
            <x14:sparkline>
              <xm:f>'Graphs &amp; Charts'!J506:K506</xm:f>
              <xm:sqref>P506</xm:sqref>
            </x14:sparkline>
            <x14:sparkline>
              <xm:f>'Graphs &amp; Charts'!J507:K507</xm:f>
              <xm:sqref>P507</xm:sqref>
            </x14:sparkline>
            <x14:sparkline>
              <xm:f>'Graphs &amp; Charts'!J508:K508</xm:f>
              <xm:sqref>P508</xm:sqref>
            </x14:sparkline>
            <x14:sparkline>
              <xm:f>'Graphs &amp; Charts'!J509:K509</xm:f>
              <xm:sqref>P509</xm:sqref>
            </x14:sparkline>
            <x14:sparkline>
              <xm:f>'Graphs &amp; Charts'!J510:K510</xm:f>
              <xm:sqref>P510</xm:sqref>
            </x14:sparkline>
            <x14:sparkline>
              <xm:f>'Graphs &amp; Charts'!J511:K511</xm:f>
              <xm:sqref>P511</xm:sqref>
            </x14:sparkline>
            <x14:sparkline>
              <xm:f>'Graphs &amp; Charts'!J512:K512</xm:f>
              <xm:sqref>P512</xm:sqref>
            </x14:sparkline>
            <x14:sparkline>
              <xm:f>'Graphs &amp; Charts'!J513:K513</xm:f>
              <xm:sqref>P513</xm:sqref>
            </x14:sparkline>
            <x14:sparkline>
              <xm:f>'Graphs &amp; Charts'!J514:K514</xm:f>
              <xm:sqref>P514</xm:sqref>
            </x14:sparkline>
            <x14:sparkline>
              <xm:f>'Graphs &amp; Charts'!J515:K515</xm:f>
              <xm:sqref>P515</xm:sqref>
            </x14:sparkline>
            <x14:sparkline>
              <xm:f>'Graphs &amp; Charts'!J516:K516</xm:f>
              <xm:sqref>P516</xm:sqref>
            </x14:sparkline>
            <x14:sparkline>
              <xm:f>'Graphs &amp; Charts'!J517:K517</xm:f>
              <xm:sqref>P517</xm:sqref>
            </x14:sparkline>
            <x14:sparkline>
              <xm:f>'Graphs &amp; Charts'!J518:K518</xm:f>
              <xm:sqref>P518</xm:sqref>
            </x14:sparkline>
            <x14:sparkline>
              <xm:f>'Graphs &amp; Charts'!J519:K519</xm:f>
              <xm:sqref>P519</xm:sqref>
            </x14:sparkline>
            <x14:sparkline>
              <xm:f>'Graphs &amp; Charts'!J520:K520</xm:f>
              <xm:sqref>P520</xm:sqref>
            </x14:sparkline>
            <x14:sparkline>
              <xm:f>'Graphs &amp; Charts'!J521:K521</xm:f>
              <xm:sqref>P521</xm:sqref>
            </x14:sparkline>
            <x14:sparkline>
              <xm:f>'Graphs &amp; Charts'!J522:K522</xm:f>
              <xm:sqref>P522</xm:sqref>
            </x14:sparkline>
            <x14:sparkline>
              <xm:f>'Graphs &amp; Charts'!J523:K523</xm:f>
              <xm:sqref>P523</xm:sqref>
            </x14:sparkline>
            <x14:sparkline>
              <xm:f>'Graphs &amp; Charts'!J524:K524</xm:f>
              <xm:sqref>P524</xm:sqref>
            </x14:sparkline>
            <x14:sparkline>
              <xm:f>'Graphs &amp; Charts'!J525:K525</xm:f>
              <xm:sqref>P525</xm:sqref>
            </x14:sparkline>
            <x14:sparkline>
              <xm:f>'Graphs &amp; Charts'!J526:K526</xm:f>
              <xm:sqref>P526</xm:sqref>
            </x14:sparkline>
            <x14:sparkline>
              <xm:f>'Graphs &amp; Charts'!J527:K527</xm:f>
              <xm:sqref>P527</xm:sqref>
            </x14:sparkline>
            <x14:sparkline>
              <xm:f>'Graphs &amp; Charts'!J528:K528</xm:f>
              <xm:sqref>P528</xm:sqref>
            </x14:sparkline>
            <x14:sparkline>
              <xm:f>'Graphs &amp; Charts'!J529:K529</xm:f>
              <xm:sqref>P529</xm:sqref>
            </x14:sparkline>
            <x14:sparkline>
              <xm:f>'Graphs &amp; Charts'!J530:K530</xm:f>
              <xm:sqref>P530</xm:sqref>
            </x14:sparkline>
            <x14:sparkline>
              <xm:f>'Graphs &amp; Charts'!J531:K531</xm:f>
              <xm:sqref>P531</xm:sqref>
            </x14:sparkline>
            <x14:sparkline>
              <xm:f>'Graphs &amp; Charts'!J532:K532</xm:f>
              <xm:sqref>P532</xm:sqref>
            </x14:sparkline>
            <x14:sparkline>
              <xm:f>'Graphs &amp; Charts'!J533:K533</xm:f>
              <xm:sqref>P533</xm:sqref>
            </x14:sparkline>
            <x14:sparkline>
              <xm:f>'Graphs &amp; Charts'!J534:K534</xm:f>
              <xm:sqref>P534</xm:sqref>
            </x14:sparkline>
            <x14:sparkline>
              <xm:f>'Graphs &amp; Charts'!J535:K535</xm:f>
              <xm:sqref>P535</xm:sqref>
            </x14:sparkline>
            <x14:sparkline>
              <xm:f>'Graphs &amp; Charts'!J536:K536</xm:f>
              <xm:sqref>P536</xm:sqref>
            </x14:sparkline>
            <x14:sparkline>
              <xm:f>'Graphs &amp; Charts'!J537:K537</xm:f>
              <xm:sqref>P537</xm:sqref>
            </x14:sparkline>
            <x14:sparkline>
              <xm:f>'Graphs &amp; Charts'!J538:K538</xm:f>
              <xm:sqref>P538</xm:sqref>
            </x14:sparkline>
            <x14:sparkline>
              <xm:f>'Graphs &amp; Charts'!J539:K539</xm:f>
              <xm:sqref>P539</xm:sqref>
            </x14:sparkline>
            <x14:sparkline>
              <xm:f>'Graphs &amp; Charts'!J540:K540</xm:f>
              <xm:sqref>P540</xm:sqref>
            </x14:sparkline>
            <x14:sparkline>
              <xm:f>'Graphs &amp; Charts'!J541:K541</xm:f>
              <xm:sqref>P541</xm:sqref>
            </x14:sparkline>
            <x14:sparkline>
              <xm:f>'Graphs &amp; Charts'!J542:K542</xm:f>
              <xm:sqref>P542</xm:sqref>
            </x14:sparkline>
            <x14:sparkline>
              <xm:f>'Graphs &amp; Charts'!J543:K543</xm:f>
              <xm:sqref>P543</xm:sqref>
            </x14:sparkline>
            <x14:sparkline>
              <xm:f>'Graphs &amp; Charts'!J544:K544</xm:f>
              <xm:sqref>P544</xm:sqref>
            </x14:sparkline>
            <x14:sparkline>
              <xm:f>'Graphs &amp; Charts'!J545:K545</xm:f>
              <xm:sqref>P545</xm:sqref>
            </x14:sparkline>
            <x14:sparkline>
              <xm:f>'Graphs &amp; Charts'!J546:K546</xm:f>
              <xm:sqref>P546</xm:sqref>
            </x14:sparkline>
            <x14:sparkline>
              <xm:f>'Graphs &amp; Charts'!J547:K547</xm:f>
              <xm:sqref>P547</xm:sqref>
            </x14:sparkline>
            <x14:sparkline>
              <xm:f>'Graphs &amp; Charts'!J548:K548</xm:f>
              <xm:sqref>P548</xm:sqref>
            </x14:sparkline>
            <x14:sparkline>
              <xm:f>'Graphs &amp; Charts'!J549:K549</xm:f>
              <xm:sqref>P549</xm:sqref>
            </x14:sparkline>
            <x14:sparkline>
              <xm:f>'Graphs &amp; Charts'!J550:K550</xm:f>
              <xm:sqref>P550</xm:sqref>
            </x14:sparkline>
            <x14:sparkline>
              <xm:f>'Graphs &amp; Charts'!J551:K551</xm:f>
              <xm:sqref>P551</xm:sqref>
            </x14:sparkline>
            <x14:sparkline>
              <xm:f>'Graphs &amp; Charts'!J552:K552</xm:f>
              <xm:sqref>P552</xm:sqref>
            </x14:sparkline>
            <x14:sparkline>
              <xm:f>'Graphs &amp; Charts'!J553:K553</xm:f>
              <xm:sqref>P553</xm:sqref>
            </x14:sparkline>
            <x14:sparkline>
              <xm:f>'Graphs &amp; Charts'!J554:K554</xm:f>
              <xm:sqref>P554</xm:sqref>
            </x14:sparkline>
            <x14:sparkline>
              <xm:f>'Graphs &amp; Charts'!J555:K555</xm:f>
              <xm:sqref>P555</xm:sqref>
            </x14:sparkline>
            <x14:sparkline>
              <xm:f>'Graphs &amp; Charts'!J556:K556</xm:f>
              <xm:sqref>P556</xm:sqref>
            </x14:sparkline>
            <x14:sparkline>
              <xm:f>'Graphs &amp; Charts'!J557:K557</xm:f>
              <xm:sqref>P557</xm:sqref>
            </x14:sparkline>
            <x14:sparkline>
              <xm:f>'Graphs &amp; Charts'!J558:K558</xm:f>
              <xm:sqref>P558</xm:sqref>
            </x14:sparkline>
            <x14:sparkline>
              <xm:f>'Graphs &amp; Charts'!J559:K559</xm:f>
              <xm:sqref>P559</xm:sqref>
            </x14:sparkline>
            <x14:sparkline>
              <xm:f>'Graphs &amp; Charts'!J560:K560</xm:f>
              <xm:sqref>P560</xm:sqref>
            </x14:sparkline>
            <x14:sparkline>
              <xm:f>'Graphs &amp; Charts'!J561:K561</xm:f>
              <xm:sqref>P561</xm:sqref>
            </x14:sparkline>
            <x14:sparkline>
              <xm:f>'Graphs &amp; Charts'!J562:K562</xm:f>
              <xm:sqref>P562</xm:sqref>
            </x14:sparkline>
            <x14:sparkline>
              <xm:f>'Graphs &amp; Charts'!J563:K563</xm:f>
              <xm:sqref>P563</xm:sqref>
            </x14:sparkline>
            <x14:sparkline>
              <xm:f>'Graphs &amp; Charts'!J564:K564</xm:f>
              <xm:sqref>P564</xm:sqref>
            </x14:sparkline>
            <x14:sparkline>
              <xm:f>'Graphs &amp; Charts'!J565:K565</xm:f>
              <xm:sqref>P565</xm:sqref>
            </x14:sparkline>
            <x14:sparkline>
              <xm:f>'Graphs &amp; Charts'!J566:K566</xm:f>
              <xm:sqref>P566</xm:sqref>
            </x14:sparkline>
            <x14:sparkline>
              <xm:f>'Graphs &amp; Charts'!J567:K567</xm:f>
              <xm:sqref>P567</xm:sqref>
            </x14:sparkline>
            <x14:sparkline>
              <xm:f>'Graphs &amp; Charts'!J568:K568</xm:f>
              <xm:sqref>P568</xm:sqref>
            </x14:sparkline>
            <x14:sparkline>
              <xm:f>'Graphs &amp; Charts'!J569:K569</xm:f>
              <xm:sqref>P569</xm:sqref>
            </x14:sparkline>
            <x14:sparkline>
              <xm:f>'Graphs &amp; Charts'!J570:K570</xm:f>
              <xm:sqref>P570</xm:sqref>
            </x14:sparkline>
            <x14:sparkline>
              <xm:f>'Graphs &amp; Charts'!J571:K571</xm:f>
              <xm:sqref>P571</xm:sqref>
            </x14:sparkline>
            <x14:sparkline>
              <xm:f>'Graphs &amp; Charts'!J572:K572</xm:f>
              <xm:sqref>P572</xm:sqref>
            </x14:sparkline>
            <x14:sparkline>
              <xm:f>'Graphs &amp; Charts'!J573:K573</xm:f>
              <xm:sqref>P573</xm:sqref>
            </x14:sparkline>
            <x14:sparkline>
              <xm:f>'Graphs &amp; Charts'!J574:K574</xm:f>
              <xm:sqref>P574</xm:sqref>
            </x14:sparkline>
            <x14:sparkline>
              <xm:f>'Graphs &amp; Charts'!J575:K575</xm:f>
              <xm:sqref>P575</xm:sqref>
            </x14:sparkline>
            <x14:sparkline>
              <xm:f>'Graphs &amp; Charts'!J576:K576</xm:f>
              <xm:sqref>P576</xm:sqref>
            </x14:sparkline>
            <x14:sparkline>
              <xm:f>'Graphs &amp; Charts'!J577:K577</xm:f>
              <xm:sqref>P577</xm:sqref>
            </x14:sparkline>
            <x14:sparkline>
              <xm:f>'Graphs &amp; Charts'!J578:K578</xm:f>
              <xm:sqref>P578</xm:sqref>
            </x14:sparkline>
            <x14:sparkline>
              <xm:f>'Graphs &amp; Charts'!J579:K579</xm:f>
              <xm:sqref>P579</xm:sqref>
            </x14:sparkline>
            <x14:sparkline>
              <xm:f>'Graphs &amp; Charts'!J580:K580</xm:f>
              <xm:sqref>P580</xm:sqref>
            </x14:sparkline>
            <x14:sparkline>
              <xm:f>'Graphs &amp; Charts'!J581:K581</xm:f>
              <xm:sqref>P581</xm:sqref>
            </x14:sparkline>
            <x14:sparkline>
              <xm:f>'Graphs &amp; Charts'!J582:K582</xm:f>
              <xm:sqref>P582</xm:sqref>
            </x14:sparkline>
            <x14:sparkline>
              <xm:f>'Graphs &amp; Charts'!J583:K583</xm:f>
              <xm:sqref>P583</xm:sqref>
            </x14:sparkline>
            <x14:sparkline>
              <xm:f>'Graphs &amp; Charts'!J584:K584</xm:f>
              <xm:sqref>P584</xm:sqref>
            </x14:sparkline>
            <x14:sparkline>
              <xm:f>'Graphs &amp; Charts'!J585:K585</xm:f>
              <xm:sqref>P585</xm:sqref>
            </x14:sparkline>
            <x14:sparkline>
              <xm:f>'Graphs &amp; Charts'!J586:K586</xm:f>
              <xm:sqref>P586</xm:sqref>
            </x14:sparkline>
            <x14:sparkline>
              <xm:f>'Graphs &amp; Charts'!J587:K587</xm:f>
              <xm:sqref>P587</xm:sqref>
            </x14:sparkline>
            <x14:sparkline>
              <xm:f>'Graphs &amp; Charts'!J588:K588</xm:f>
              <xm:sqref>P588</xm:sqref>
            </x14:sparkline>
            <x14:sparkline>
              <xm:f>'Graphs &amp; Charts'!J589:K589</xm:f>
              <xm:sqref>P589</xm:sqref>
            </x14:sparkline>
            <x14:sparkline>
              <xm:f>'Graphs &amp; Charts'!J590:K590</xm:f>
              <xm:sqref>P590</xm:sqref>
            </x14:sparkline>
            <x14:sparkline>
              <xm:f>'Graphs &amp; Charts'!J591:K591</xm:f>
              <xm:sqref>P591</xm:sqref>
            </x14:sparkline>
            <x14:sparkline>
              <xm:f>'Graphs &amp; Charts'!J592:K592</xm:f>
              <xm:sqref>P592</xm:sqref>
            </x14:sparkline>
            <x14:sparkline>
              <xm:f>'Graphs &amp; Charts'!J593:K593</xm:f>
              <xm:sqref>P593</xm:sqref>
            </x14:sparkline>
            <x14:sparkline>
              <xm:f>'Graphs &amp; Charts'!J594:K594</xm:f>
              <xm:sqref>P594</xm:sqref>
            </x14:sparkline>
            <x14:sparkline>
              <xm:f>'Graphs &amp; Charts'!J595:K595</xm:f>
              <xm:sqref>P595</xm:sqref>
            </x14:sparkline>
            <x14:sparkline>
              <xm:f>'Graphs &amp; Charts'!J596:K596</xm:f>
              <xm:sqref>P596</xm:sqref>
            </x14:sparkline>
            <x14:sparkline>
              <xm:f>'Graphs &amp; Charts'!J597:K597</xm:f>
              <xm:sqref>P597</xm:sqref>
            </x14:sparkline>
            <x14:sparkline>
              <xm:f>'Graphs &amp; Charts'!J598:K598</xm:f>
              <xm:sqref>P598</xm:sqref>
            </x14:sparkline>
            <x14:sparkline>
              <xm:f>'Graphs &amp; Charts'!J599:K599</xm:f>
              <xm:sqref>P599</xm:sqref>
            </x14:sparkline>
            <x14:sparkline>
              <xm:f>'Graphs &amp; Charts'!J600:K600</xm:f>
              <xm:sqref>P600</xm:sqref>
            </x14:sparkline>
            <x14:sparkline>
              <xm:f>'Graphs &amp; Charts'!J601:K601</xm:f>
              <xm:sqref>P601</xm:sqref>
            </x14:sparkline>
            <x14:sparkline>
              <xm:f>'Graphs &amp; Charts'!J602:K602</xm:f>
              <xm:sqref>P602</xm:sqref>
            </x14:sparkline>
            <x14:sparkline>
              <xm:f>'Graphs &amp; Charts'!J603:K603</xm:f>
              <xm:sqref>P603</xm:sqref>
            </x14:sparkline>
            <x14:sparkline>
              <xm:f>'Graphs &amp; Charts'!J604:K604</xm:f>
              <xm:sqref>P604</xm:sqref>
            </x14:sparkline>
            <x14:sparkline>
              <xm:f>'Graphs &amp; Charts'!J605:K605</xm:f>
              <xm:sqref>P605</xm:sqref>
            </x14:sparkline>
            <x14:sparkline>
              <xm:f>'Graphs &amp; Charts'!J606:K606</xm:f>
              <xm:sqref>P606</xm:sqref>
            </x14:sparkline>
            <x14:sparkline>
              <xm:f>'Graphs &amp; Charts'!J607:K607</xm:f>
              <xm:sqref>P607</xm:sqref>
            </x14:sparkline>
            <x14:sparkline>
              <xm:f>'Graphs &amp; Charts'!J608:K608</xm:f>
              <xm:sqref>P608</xm:sqref>
            </x14:sparkline>
            <x14:sparkline>
              <xm:f>'Graphs &amp; Charts'!J609:K609</xm:f>
              <xm:sqref>P609</xm:sqref>
            </x14:sparkline>
            <x14:sparkline>
              <xm:f>'Graphs &amp; Charts'!J610:K610</xm:f>
              <xm:sqref>P610</xm:sqref>
            </x14:sparkline>
            <x14:sparkline>
              <xm:f>'Graphs &amp; Charts'!J611:K611</xm:f>
              <xm:sqref>P611</xm:sqref>
            </x14:sparkline>
            <x14:sparkline>
              <xm:f>'Graphs &amp; Charts'!J612:K612</xm:f>
              <xm:sqref>P612</xm:sqref>
            </x14:sparkline>
            <x14:sparkline>
              <xm:f>'Graphs &amp; Charts'!J613:K613</xm:f>
              <xm:sqref>P613</xm:sqref>
            </x14:sparkline>
            <x14:sparkline>
              <xm:f>'Graphs &amp; Charts'!J614:K614</xm:f>
              <xm:sqref>P614</xm:sqref>
            </x14:sparkline>
            <x14:sparkline>
              <xm:f>'Graphs &amp; Charts'!J615:K615</xm:f>
              <xm:sqref>P615</xm:sqref>
            </x14:sparkline>
            <x14:sparkline>
              <xm:f>'Graphs &amp; Charts'!J616:K616</xm:f>
              <xm:sqref>P616</xm:sqref>
            </x14:sparkline>
            <x14:sparkline>
              <xm:f>'Graphs &amp; Charts'!J617:K617</xm:f>
              <xm:sqref>P617</xm:sqref>
            </x14:sparkline>
            <x14:sparkline>
              <xm:f>'Graphs &amp; Charts'!J618:K618</xm:f>
              <xm:sqref>P618</xm:sqref>
            </x14:sparkline>
            <x14:sparkline>
              <xm:f>'Graphs &amp; Charts'!J619:K619</xm:f>
              <xm:sqref>P619</xm:sqref>
            </x14:sparkline>
            <x14:sparkline>
              <xm:f>'Graphs &amp; Charts'!J620:K620</xm:f>
              <xm:sqref>P620</xm:sqref>
            </x14:sparkline>
            <x14:sparkline>
              <xm:f>'Graphs &amp; Charts'!J621:K621</xm:f>
              <xm:sqref>P621</xm:sqref>
            </x14:sparkline>
            <x14:sparkline>
              <xm:f>'Graphs &amp; Charts'!J622:K622</xm:f>
              <xm:sqref>P622</xm:sqref>
            </x14:sparkline>
            <x14:sparkline>
              <xm:f>'Graphs &amp; Charts'!J623:K623</xm:f>
              <xm:sqref>P623</xm:sqref>
            </x14:sparkline>
            <x14:sparkline>
              <xm:f>'Graphs &amp; Charts'!J624:K624</xm:f>
              <xm:sqref>P624</xm:sqref>
            </x14:sparkline>
            <x14:sparkline>
              <xm:f>'Graphs &amp; Charts'!J625:K625</xm:f>
              <xm:sqref>P625</xm:sqref>
            </x14:sparkline>
            <x14:sparkline>
              <xm:f>'Graphs &amp; Charts'!J626:K626</xm:f>
              <xm:sqref>P626</xm:sqref>
            </x14:sparkline>
            <x14:sparkline>
              <xm:f>'Graphs &amp; Charts'!J627:K627</xm:f>
              <xm:sqref>P627</xm:sqref>
            </x14:sparkline>
            <x14:sparkline>
              <xm:f>'Graphs &amp; Charts'!J628:K628</xm:f>
              <xm:sqref>P628</xm:sqref>
            </x14:sparkline>
            <x14:sparkline>
              <xm:f>'Graphs &amp; Charts'!J629:K629</xm:f>
              <xm:sqref>P629</xm:sqref>
            </x14:sparkline>
            <x14:sparkline>
              <xm:f>'Graphs &amp; Charts'!J630:K630</xm:f>
              <xm:sqref>P630</xm:sqref>
            </x14:sparkline>
            <x14:sparkline>
              <xm:f>'Graphs &amp; Charts'!J631:K631</xm:f>
              <xm:sqref>P631</xm:sqref>
            </x14:sparkline>
            <x14:sparkline>
              <xm:f>'Graphs &amp; Charts'!J632:K632</xm:f>
              <xm:sqref>P632</xm:sqref>
            </x14:sparkline>
            <x14:sparkline>
              <xm:f>'Graphs &amp; Charts'!J633:K633</xm:f>
              <xm:sqref>P633</xm:sqref>
            </x14:sparkline>
            <x14:sparkline>
              <xm:f>'Graphs &amp; Charts'!J634:K634</xm:f>
              <xm:sqref>P634</xm:sqref>
            </x14:sparkline>
            <x14:sparkline>
              <xm:f>'Graphs &amp; Charts'!J635:K635</xm:f>
              <xm:sqref>P635</xm:sqref>
            </x14:sparkline>
            <x14:sparkline>
              <xm:f>'Graphs &amp; Charts'!J636:K636</xm:f>
              <xm:sqref>P636</xm:sqref>
            </x14:sparkline>
            <x14:sparkline>
              <xm:f>'Graphs &amp; Charts'!J637:K637</xm:f>
              <xm:sqref>P637</xm:sqref>
            </x14:sparkline>
            <x14:sparkline>
              <xm:f>'Graphs &amp; Charts'!J638:K638</xm:f>
              <xm:sqref>P638</xm:sqref>
            </x14:sparkline>
            <x14:sparkline>
              <xm:f>'Graphs &amp; Charts'!J639:K639</xm:f>
              <xm:sqref>P639</xm:sqref>
            </x14:sparkline>
            <x14:sparkline>
              <xm:f>'Graphs &amp; Charts'!J640:K640</xm:f>
              <xm:sqref>P640</xm:sqref>
            </x14:sparkline>
            <x14:sparkline>
              <xm:f>'Graphs &amp; Charts'!J641:K641</xm:f>
              <xm:sqref>P641</xm:sqref>
            </x14:sparkline>
            <x14:sparkline>
              <xm:f>'Graphs &amp; Charts'!J642:K642</xm:f>
              <xm:sqref>P642</xm:sqref>
            </x14:sparkline>
            <x14:sparkline>
              <xm:f>'Graphs &amp; Charts'!J643:K643</xm:f>
              <xm:sqref>P643</xm:sqref>
            </x14:sparkline>
            <x14:sparkline>
              <xm:f>'Graphs &amp; Charts'!J644:K644</xm:f>
              <xm:sqref>P644</xm:sqref>
            </x14:sparkline>
            <x14:sparkline>
              <xm:f>'Graphs &amp; Charts'!J645:K645</xm:f>
              <xm:sqref>P645</xm:sqref>
            </x14:sparkline>
            <x14:sparkline>
              <xm:f>'Graphs &amp; Charts'!J646:K646</xm:f>
              <xm:sqref>P646</xm:sqref>
            </x14:sparkline>
            <x14:sparkline>
              <xm:f>'Graphs &amp; Charts'!J647:K647</xm:f>
              <xm:sqref>P647</xm:sqref>
            </x14:sparkline>
            <x14:sparkline>
              <xm:f>'Graphs &amp; Charts'!J648:K648</xm:f>
              <xm:sqref>P648</xm:sqref>
            </x14:sparkline>
            <x14:sparkline>
              <xm:f>'Graphs &amp; Charts'!J649:K649</xm:f>
              <xm:sqref>P649</xm:sqref>
            </x14:sparkline>
            <x14:sparkline>
              <xm:f>'Graphs &amp; Charts'!J650:K650</xm:f>
              <xm:sqref>P650</xm:sqref>
            </x14:sparkline>
            <x14:sparkline>
              <xm:f>'Graphs &amp; Charts'!J651:K651</xm:f>
              <xm:sqref>P651</xm:sqref>
            </x14:sparkline>
            <x14:sparkline>
              <xm:f>'Graphs &amp; Charts'!J652:K652</xm:f>
              <xm:sqref>P652</xm:sqref>
            </x14:sparkline>
            <x14:sparkline>
              <xm:f>'Graphs &amp; Charts'!J653:K653</xm:f>
              <xm:sqref>P653</xm:sqref>
            </x14:sparkline>
            <x14:sparkline>
              <xm:f>'Graphs &amp; Charts'!J654:K654</xm:f>
              <xm:sqref>P654</xm:sqref>
            </x14:sparkline>
            <x14:sparkline>
              <xm:f>'Graphs &amp; Charts'!J655:K655</xm:f>
              <xm:sqref>P655</xm:sqref>
            </x14:sparkline>
            <x14:sparkline>
              <xm:f>'Graphs &amp; Charts'!J656:K656</xm:f>
              <xm:sqref>P656</xm:sqref>
            </x14:sparkline>
            <x14:sparkline>
              <xm:f>'Graphs &amp; Charts'!J657:K657</xm:f>
              <xm:sqref>P657</xm:sqref>
            </x14:sparkline>
            <x14:sparkline>
              <xm:f>'Graphs &amp; Charts'!J658:K658</xm:f>
              <xm:sqref>P658</xm:sqref>
            </x14:sparkline>
            <x14:sparkline>
              <xm:f>'Graphs &amp; Charts'!J659:K659</xm:f>
              <xm:sqref>P659</xm:sqref>
            </x14:sparkline>
            <x14:sparkline>
              <xm:f>'Graphs &amp; Charts'!J660:K660</xm:f>
              <xm:sqref>P660</xm:sqref>
            </x14:sparkline>
            <x14:sparkline>
              <xm:f>'Graphs &amp; Charts'!J661:K661</xm:f>
              <xm:sqref>P661</xm:sqref>
            </x14:sparkline>
            <x14:sparkline>
              <xm:f>'Graphs &amp; Charts'!J662:K662</xm:f>
              <xm:sqref>P662</xm:sqref>
            </x14:sparkline>
            <x14:sparkline>
              <xm:f>'Graphs &amp; Charts'!J663:K663</xm:f>
              <xm:sqref>P663</xm:sqref>
            </x14:sparkline>
            <x14:sparkline>
              <xm:f>'Graphs &amp; Charts'!J664:K664</xm:f>
              <xm:sqref>P664</xm:sqref>
            </x14:sparkline>
            <x14:sparkline>
              <xm:f>'Graphs &amp; Charts'!J665:K665</xm:f>
              <xm:sqref>P665</xm:sqref>
            </x14:sparkline>
            <x14:sparkline>
              <xm:f>'Graphs &amp; Charts'!J666:K666</xm:f>
              <xm:sqref>P666</xm:sqref>
            </x14:sparkline>
            <x14:sparkline>
              <xm:f>'Graphs &amp; Charts'!J667:K667</xm:f>
              <xm:sqref>P667</xm:sqref>
            </x14:sparkline>
            <x14:sparkline>
              <xm:f>'Graphs &amp; Charts'!J668:K668</xm:f>
              <xm:sqref>P668</xm:sqref>
            </x14:sparkline>
            <x14:sparkline>
              <xm:f>'Graphs &amp; Charts'!J669:K669</xm:f>
              <xm:sqref>P669</xm:sqref>
            </x14:sparkline>
            <x14:sparkline>
              <xm:f>'Graphs &amp; Charts'!J670:K670</xm:f>
              <xm:sqref>P670</xm:sqref>
            </x14:sparkline>
            <x14:sparkline>
              <xm:f>'Graphs &amp; Charts'!J671:K671</xm:f>
              <xm:sqref>P671</xm:sqref>
            </x14:sparkline>
            <x14:sparkline>
              <xm:f>'Graphs &amp; Charts'!J672:K672</xm:f>
              <xm:sqref>P672</xm:sqref>
            </x14:sparkline>
            <x14:sparkline>
              <xm:f>'Graphs &amp; Charts'!J673:K673</xm:f>
              <xm:sqref>P673</xm:sqref>
            </x14:sparkline>
            <x14:sparkline>
              <xm:f>'Graphs &amp; Charts'!J674:K674</xm:f>
              <xm:sqref>P674</xm:sqref>
            </x14:sparkline>
            <x14:sparkline>
              <xm:f>'Graphs &amp; Charts'!J675:K675</xm:f>
              <xm:sqref>P675</xm:sqref>
            </x14:sparkline>
            <x14:sparkline>
              <xm:f>'Graphs &amp; Charts'!J676:K676</xm:f>
              <xm:sqref>P676</xm:sqref>
            </x14:sparkline>
            <x14:sparkline>
              <xm:f>'Graphs &amp; Charts'!J677:K677</xm:f>
              <xm:sqref>P677</xm:sqref>
            </x14:sparkline>
            <x14:sparkline>
              <xm:f>'Graphs &amp; Charts'!J678:K678</xm:f>
              <xm:sqref>P678</xm:sqref>
            </x14:sparkline>
            <x14:sparkline>
              <xm:f>'Graphs &amp; Charts'!J679:K679</xm:f>
              <xm:sqref>P679</xm:sqref>
            </x14:sparkline>
            <x14:sparkline>
              <xm:f>'Graphs &amp; Charts'!J680:K680</xm:f>
              <xm:sqref>P680</xm:sqref>
            </x14:sparkline>
            <x14:sparkline>
              <xm:f>'Graphs &amp; Charts'!J681:K681</xm:f>
              <xm:sqref>P681</xm:sqref>
            </x14:sparkline>
            <x14:sparkline>
              <xm:f>'Graphs &amp; Charts'!J682:K682</xm:f>
              <xm:sqref>P682</xm:sqref>
            </x14:sparkline>
            <x14:sparkline>
              <xm:f>'Graphs &amp; Charts'!J683:K683</xm:f>
              <xm:sqref>P683</xm:sqref>
            </x14:sparkline>
            <x14:sparkline>
              <xm:f>'Graphs &amp; Charts'!J684:K684</xm:f>
              <xm:sqref>P684</xm:sqref>
            </x14:sparkline>
            <x14:sparkline>
              <xm:f>'Graphs &amp; Charts'!J685:K685</xm:f>
              <xm:sqref>P685</xm:sqref>
            </x14:sparkline>
            <x14:sparkline>
              <xm:f>'Graphs &amp; Charts'!J686:K686</xm:f>
              <xm:sqref>P686</xm:sqref>
            </x14:sparkline>
            <x14:sparkline>
              <xm:f>'Graphs &amp; Charts'!J687:K687</xm:f>
              <xm:sqref>P687</xm:sqref>
            </x14:sparkline>
            <x14:sparkline>
              <xm:f>'Graphs &amp; Charts'!J688:K688</xm:f>
              <xm:sqref>P688</xm:sqref>
            </x14:sparkline>
            <x14:sparkline>
              <xm:f>'Graphs &amp; Charts'!J689:K689</xm:f>
              <xm:sqref>P689</xm:sqref>
            </x14:sparkline>
            <x14:sparkline>
              <xm:f>'Graphs &amp; Charts'!J690:K690</xm:f>
              <xm:sqref>P690</xm:sqref>
            </x14:sparkline>
            <x14:sparkline>
              <xm:f>'Graphs &amp; Charts'!J691:K691</xm:f>
              <xm:sqref>P691</xm:sqref>
            </x14:sparkline>
            <x14:sparkline>
              <xm:f>'Graphs &amp; Charts'!J692:K692</xm:f>
              <xm:sqref>P692</xm:sqref>
            </x14:sparkline>
            <x14:sparkline>
              <xm:f>'Graphs &amp; Charts'!J693:K693</xm:f>
              <xm:sqref>P693</xm:sqref>
            </x14:sparkline>
            <x14:sparkline>
              <xm:f>'Graphs &amp; Charts'!J694:K694</xm:f>
              <xm:sqref>P694</xm:sqref>
            </x14:sparkline>
            <x14:sparkline>
              <xm:f>'Graphs &amp; Charts'!J695:K695</xm:f>
              <xm:sqref>P695</xm:sqref>
            </x14:sparkline>
            <x14:sparkline>
              <xm:f>'Graphs &amp; Charts'!J696:K696</xm:f>
              <xm:sqref>P696</xm:sqref>
            </x14:sparkline>
            <x14:sparkline>
              <xm:f>'Graphs &amp; Charts'!J697:K697</xm:f>
              <xm:sqref>P697</xm:sqref>
            </x14:sparkline>
            <x14:sparkline>
              <xm:f>'Graphs &amp; Charts'!J698:K698</xm:f>
              <xm:sqref>P698</xm:sqref>
            </x14:sparkline>
            <x14:sparkline>
              <xm:f>'Graphs &amp; Charts'!J699:K699</xm:f>
              <xm:sqref>P699</xm:sqref>
            </x14:sparkline>
            <x14:sparkline>
              <xm:f>'Graphs &amp; Charts'!J700:K700</xm:f>
              <xm:sqref>P700</xm:sqref>
            </x14:sparkline>
            <x14:sparkline>
              <xm:f>'Graphs &amp; Charts'!J701:K701</xm:f>
              <xm:sqref>P701</xm:sqref>
            </x14:sparkline>
            <x14:sparkline>
              <xm:f>'Graphs &amp; Charts'!J702:K702</xm:f>
              <xm:sqref>P702</xm:sqref>
            </x14:sparkline>
            <x14:sparkline>
              <xm:f>'Graphs &amp; Charts'!J703:K703</xm:f>
              <xm:sqref>P703</xm:sqref>
            </x14:sparkline>
            <x14:sparkline>
              <xm:f>'Graphs &amp; Charts'!J704:K704</xm:f>
              <xm:sqref>P704</xm:sqref>
            </x14:sparkline>
            <x14:sparkline>
              <xm:f>'Graphs &amp; Charts'!J705:K705</xm:f>
              <xm:sqref>P705</xm:sqref>
            </x14:sparkline>
            <x14:sparkline>
              <xm:f>'Graphs &amp; Charts'!J706:K706</xm:f>
              <xm:sqref>P706</xm:sqref>
            </x14:sparkline>
            <x14:sparkline>
              <xm:f>'Graphs &amp; Charts'!J707:K707</xm:f>
              <xm:sqref>P707</xm:sqref>
            </x14:sparkline>
            <x14:sparkline>
              <xm:f>'Graphs &amp; Charts'!J708:K708</xm:f>
              <xm:sqref>P708</xm:sqref>
            </x14:sparkline>
            <x14:sparkline>
              <xm:f>'Graphs &amp; Charts'!J709:K709</xm:f>
              <xm:sqref>P709</xm:sqref>
            </x14:sparkline>
            <x14:sparkline>
              <xm:f>'Graphs &amp; Charts'!J710:K710</xm:f>
              <xm:sqref>P710</xm:sqref>
            </x14:sparkline>
            <x14:sparkline>
              <xm:f>'Graphs &amp; Charts'!J711:K711</xm:f>
              <xm:sqref>P711</xm:sqref>
            </x14:sparkline>
            <x14:sparkline>
              <xm:f>'Graphs &amp; Charts'!J712:K712</xm:f>
              <xm:sqref>P712</xm:sqref>
            </x14:sparkline>
            <x14:sparkline>
              <xm:f>'Graphs &amp; Charts'!J713:K713</xm:f>
              <xm:sqref>P713</xm:sqref>
            </x14:sparkline>
            <x14:sparkline>
              <xm:f>'Graphs &amp; Charts'!J714:K714</xm:f>
              <xm:sqref>P714</xm:sqref>
            </x14:sparkline>
            <x14:sparkline>
              <xm:f>'Graphs &amp; Charts'!J715:K715</xm:f>
              <xm:sqref>P715</xm:sqref>
            </x14:sparkline>
            <x14:sparkline>
              <xm:f>'Graphs &amp; Charts'!J716:K716</xm:f>
              <xm:sqref>P716</xm:sqref>
            </x14:sparkline>
            <x14:sparkline>
              <xm:f>'Graphs &amp; Charts'!J717:K717</xm:f>
              <xm:sqref>P717</xm:sqref>
            </x14:sparkline>
            <x14:sparkline>
              <xm:f>'Graphs &amp; Charts'!J718:K718</xm:f>
              <xm:sqref>P718</xm:sqref>
            </x14:sparkline>
            <x14:sparkline>
              <xm:f>'Graphs &amp; Charts'!J719:K719</xm:f>
              <xm:sqref>P719</xm:sqref>
            </x14:sparkline>
            <x14:sparkline>
              <xm:f>'Graphs &amp; Charts'!J720:K720</xm:f>
              <xm:sqref>P720</xm:sqref>
            </x14:sparkline>
            <x14:sparkline>
              <xm:f>'Graphs &amp; Charts'!J721:K721</xm:f>
              <xm:sqref>P721</xm:sqref>
            </x14:sparkline>
            <x14:sparkline>
              <xm:f>'Graphs &amp; Charts'!J722:K722</xm:f>
              <xm:sqref>P722</xm:sqref>
            </x14:sparkline>
            <x14:sparkline>
              <xm:f>'Graphs &amp; Charts'!J723:K723</xm:f>
              <xm:sqref>P723</xm:sqref>
            </x14:sparkline>
            <x14:sparkline>
              <xm:f>'Graphs &amp; Charts'!J724:K724</xm:f>
              <xm:sqref>P724</xm:sqref>
            </x14:sparkline>
            <x14:sparkline>
              <xm:f>'Graphs &amp; Charts'!J725:K725</xm:f>
              <xm:sqref>P725</xm:sqref>
            </x14:sparkline>
            <x14:sparkline>
              <xm:f>'Graphs &amp; Charts'!J726:K726</xm:f>
              <xm:sqref>P726</xm:sqref>
            </x14:sparkline>
            <x14:sparkline>
              <xm:f>'Graphs &amp; Charts'!J727:K727</xm:f>
              <xm:sqref>P727</xm:sqref>
            </x14:sparkline>
            <x14:sparkline>
              <xm:f>'Graphs &amp; Charts'!J728:K728</xm:f>
              <xm:sqref>P728</xm:sqref>
            </x14:sparkline>
            <x14:sparkline>
              <xm:f>'Graphs &amp; Charts'!J729:K729</xm:f>
              <xm:sqref>P729</xm:sqref>
            </x14:sparkline>
            <x14:sparkline>
              <xm:f>'Graphs &amp; Charts'!J730:K730</xm:f>
              <xm:sqref>P730</xm:sqref>
            </x14:sparkline>
            <x14:sparkline>
              <xm:f>'Graphs &amp; Charts'!J731:K731</xm:f>
              <xm:sqref>P731</xm:sqref>
            </x14:sparkline>
            <x14:sparkline>
              <xm:f>'Graphs &amp; Charts'!J732:K732</xm:f>
              <xm:sqref>P732</xm:sqref>
            </x14:sparkline>
            <x14:sparkline>
              <xm:f>'Graphs &amp; Charts'!J733:K733</xm:f>
              <xm:sqref>P733</xm:sqref>
            </x14:sparkline>
            <x14:sparkline>
              <xm:f>'Graphs &amp; Charts'!J734:K734</xm:f>
              <xm:sqref>P734</xm:sqref>
            </x14:sparkline>
            <x14:sparkline>
              <xm:f>'Graphs &amp; Charts'!J735:K735</xm:f>
              <xm:sqref>P735</xm:sqref>
            </x14:sparkline>
            <x14:sparkline>
              <xm:f>'Graphs &amp; Charts'!J736:K736</xm:f>
              <xm:sqref>P736</xm:sqref>
            </x14:sparkline>
            <x14:sparkline>
              <xm:f>'Graphs &amp; Charts'!J737:K737</xm:f>
              <xm:sqref>P737</xm:sqref>
            </x14:sparkline>
            <x14:sparkline>
              <xm:f>'Graphs &amp; Charts'!J738:K738</xm:f>
              <xm:sqref>P738</xm:sqref>
            </x14:sparkline>
            <x14:sparkline>
              <xm:f>'Graphs &amp; Charts'!J739:K739</xm:f>
              <xm:sqref>P739</xm:sqref>
            </x14:sparkline>
            <x14:sparkline>
              <xm:f>'Graphs &amp; Charts'!J740:K740</xm:f>
              <xm:sqref>P740</xm:sqref>
            </x14:sparkline>
            <x14:sparkline>
              <xm:f>'Graphs &amp; Charts'!J741:K741</xm:f>
              <xm:sqref>P741</xm:sqref>
            </x14:sparkline>
            <x14:sparkline>
              <xm:f>'Graphs &amp; Charts'!J742:K742</xm:f>
              <xm:sqref>P742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3:E19"/>
  <sheetViews>
    <sheetView showGridLines="0" workbookViewId="0">
      <selection activeCell="A5" sqref="A5"/>
    </sheetView>
  </sheetViews>
  <sheetFormatPr defaultRowHeight="15" x14ac:dyDescent="0.25"/>
  <sheetData>
    <row r="3" spans="1:5" x14ac:dyDescent="0.25">
      <c r="A3" s="29" t="s">
        <v>1253</v>
      </c>
      <c r="E3" s="29" t="s">
        <v>1254</v>
      </c>
    </row>
    <row r="19" spans="1:1" x14ac:dyDescent="0.25">
      <c r="A19" s="29" t="s">
        <v>1255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dimension ref="B2:D56"/>
  <sheetViews>
    <sheetView showGridLines="0" topLeftCell="A46" workbookViewId="0">
      <selection activeCell="K70" sqref="K70"/>
    </sheetView>
  </sheetViews>
  <sheetFormatPr defaultRowHeight="15" x14ac:dyDescent="0.25"/>
  <cols>
    <col min="2" max="2" width="28.7109375" bestFit="1" customWidth="1"/>
    <col min="3" max="3" width="16" bestFit="1" customWidth="1"/>
    <col min="4" max="4" width="12.7109375" customWidth="1"/>
    <col min="5" max="5" width="17.85546875" customWidth="1"/>
  </cols>
  <sheetData>
    <row r="2" spans="2:3" x14ac:dyDescent="0.25">
      <c r="B2" s="29" t="s">
        <v>1271</v>
      </c>
    </row>
    <row r="4" spans="2:3" x14ac:dyDescent="0.25">
      <c r="B4" s="49" t="s">
        <v>1270</v>
      </c>
      <c r="C4" s="40" t="s">
        <v>1269</v>
      </c>
    </row>
    <row r="5" spans="2:3" x14ac:dyDescent="0.25">
      <c r="B5" s="48" t="s">
        <v>805</v>
      </c>
      <c r="C5" s="25">
        <v>464652</v>
      </c>
    </row>
    <row r="6" spans="2:3" x14ac:dyDescent="0.25">
      <c r="B6" s="48" t="s">
        <v>808</v>
      </c>
      <c r="C6" s="25">
        <v>3996993.6</v>
      </c>
    </row>
    <row r="7" spans="2:3" x14ac:dyDescent="0.25">
      <c r="B7" s="48" t="s">
        <v>800</v>
      </c>
      <c r="C7" s="25">
        <v>1717832.4000000001</v>
      </c>
    </row>
    <row r="8" spans="2:3" x14ac:dyDescent="0.25">
      <c r="B8" s="48" t="s">
        <v>801</v>
      </c>
      <c r="C8" s="25">
        <v>5318025.6000000006</v>
      </c>
    </row>
    <row r="9" spans="2:3" x14ac:dyDescent="0.25">
      <c r="B9" s="48" t="s">
        <v>159</v>
      </c>
      <c r="C9" s="25">
        <v>2635053.6</v>
      </c>
    </row>
    <row r="10" spans="2:3" x14ac:dyDescent="0.25">
      <c r="B10" s="48" t="s">
        <v>804</v>
      </c>
      <c r="C10" s="25">
        <v>4416873.5999999996</v>
      </c>
    </row>
    <row r="11" spans="2:3" x14ac:dyDescent="0.25">
      <c r="B11" s="48" t="s">
        <v>799</v>
      </c>
      <c r="C11" s="25">
        <v>16148143.200000005</v>
      </c>
    </row>
    <row r="12" spans="2:3" x14ac:dyDescent="0.25">
      <c r="B12" s="48" t="s">
        <v>807</v>
      </c>
      <c r="C12" s="25">
        <v>10742954.4</v>
      </c>
    </row>
    <row r="13" spans="2:3" x14ac:dyDescent="0.25">
      <c r="B13" s="48" t="s">
        <v>1268</v>
      </c>
      <c r="C13" s="25">
        <v>45440528.400000006</v>
      </c>
    </row>
    <row r="16" spans="2:3" x14ac:dyDescent="0.25">
      <c r="B16" s="29" t="s">
        <v>1284</v>
      </c>
    </row>
    <row r="18" spans="2:3" x14ac:dyDescent="0.25">
      <c r="B18" s="47" t="s">
        <v>1283</v>
      </c>
      <c r="C18" s="40" t="s">
        <v>1272</v>
      </c>
    </row>
    <row r="19" spans="2:3" x14ac:dyDescent="0.25">
      <c r="B19" s="50" t="s">
        <v>1273</v>
      </c>
      <c r="C19" s="25">
        <v>34</v>
      </c>
    </row>
    <row r="20" spans="2:3" x14ac:dyDescent="0.25">
      <c r="B20" s="50" t="s">
        <v>1274</v>
      </c>
      <c r="C20" s="25">
        <v>59</v>
      </c>
    </row>
    <row r="21" spans="2:3" x14ac:dyDescent="0.25">
      <c r="B21" s="50" t="s">
        <v>1275</v>
      </c>
      <c r="C21" s="25">
        <v>89</v>
      </c>
    </row>
    <row r="22" spans="2:3" x14ac:dyDescent="0.25">
      <c r="B22" s="50" t="s">
        <v>1276</v>
      </c>
      <c r="C22" s="25">
        <v>84</v>
      </c>
    </row>
    <row r="23" spans="2:3" x14ac:dyDescent="0.25">
      <c r="B23" s="50" t="s">
        <v>1277</v>
      </c>
      <c r="C23" s="25">
        <v>121</v>
      </c>
    </row>
    <row r="24" spans="2:3" x14ac:dyDescent="0.25">
      <c r="B24" s="50" t="s">
        <v>1278</v>
      </c>
      <c r="C24" s="25">
        <v>49</v>
      </c>
    </row>
    <row r="25" spans="2:3" x14ac:dyDescent="0.25">
      <c r="B25" s="50" t="s">
        <v>1279</v>
      </c>
      <c r="C25" s="25">
        <v>100</v>
      </c>
    </row>
    <row r="26" spans="2:3" x14ac:dyDescent="0.25">
      <c r="B26" s="50" t="s">
        <v>1280</v>
      </c>
      <c r="C26" s="25">
        <v>86</v>
      </c>
    </row>
    <row r="27" spans="2:3" x14ac:dyDescent="0.25">
      <c r="B27" s="50" t="s">
        <v>1281</v>
      </c>
      <c r="C27" s="25">
        <v>74</v>
      </c>
    </row>
    <row r="28" spans="2:3" x14ac:dyDescent="0.25">
      <c r="B28" s="50" t="s">
        <v>1282</v>
      </c>
      <c r="C28" s="25">
        <v>45</v>
      </c>
    </row>
    <row r="29" spans="2:3" x14ac:dyDescent="0.25">
      <c r="B29" s="50" t="s">
        <v>1268</v>
      </c>
      <c r="C29" s="25">
        <v>741</v>
      </c>
    </row>
    <row r="31" spans="2:3" x14ac:dyDescent="0.25">
      <c r="B31" s="29" t="s">
        <v>1295</v>
      </c>
    </row>
    <row r="32" spans="2:3" x14ac:dyDescent="0.25">
      <c r="B32" s="29"/>
    </row>
    <row r="33" spans="2:4" x14ac:dyDescent="0.25">
      <c r="B33" s="49" t="s">
        <v>1270</v>
      </c>
      <c r="C33" t="s">
        <v>1272</v>
      </c>
      <c r="D33" t="s">
        <v>1294</v>
      </c>
    </row>
    <row r="34" spans="2:4" x14ac:dyDescent="0.25">
      <c r="B34" s="48" t="s">
        <v>805</v>
      </c>
      <c r="C34" s="25">
        <v>7</v>
      </c>
      <c r="D34" s="33">
        <v>25526.382000000001</v>
      </c>
    </row>
    <row r="35" spans="2:4" x14ac:dyDescent="0.25">
      <c r="B35" s="48" t="s">
        <v>808</v>
      </c>
      <c r="C35" s="25">
        <v>63</v>
      </c>
      <c r="D35" s="33">
        <v>215653.90199999997</v>
      </c>
    </row>
    <row r="36" spans="2:4" x14ac:dyDescent="0.25">
      <c r="B36" s="48" t="s">
        <v>800</v>
      </c>
      <c r="C36" s="25">
        <v>31</v>
      </c>
      <c r="D36" s="33">
        <v>90987.95640000001</v>
      </c>
    </row>
    <row r="37" spans="2:4" x14ac:dyDescent="0.25">
      <c r="B37" s="48" t="s">
        <v>801</v>
      </c>
      <c r="C37" s="25">
        <v>88</v>
      </c>
      <c r="D37" s="33">
        <v>284177.33159999992</v>
      </c>
    </row>
    <row r="38" spans="2:4" x14ac:dyDescent="0.25">
      <c r="B38" s="48" t="s">
        <v>159</v>
      </c>
      <c r="C38" s="25">
        <v>42</v>
      </c>
      <c r="D38" s="33">
        <v>142439.25360000003</v>
      </c>
    </row>
    <row r="39" spans="2:4" x14ac:dyDescent="0.25">
      <c r="B39" s="48" t="s">
        <v>804</v>
      </c>
      <c r="C39" s="25">
        <v>72</v>
      </c>
      <c r="D39" s="33">
        <v>241045.90559999994</v>
      </c>
    </row>
    <row r="40" spans="2:4" x14ac:dyDescent="0.25">
      <c r="B40" s="48" t="s">
        <v>799</v>
      </c>
      <c r="C40" s="25">
        <v>261</v>
      </c>
      <c r="D40" s="33">
        <v>878949.17280000041</v>
      </c>
    </row>
    <row r="41" spans="2:4" x14ac:dyDescent="0.25">
      <c r="B41" s="48" t="s">
        <v>807</v>
      </c>
      <c r="C41" s="25">
        <v>177</v>
      </c>
      <c r="D41" s="33">
        <v>575016.59940000006</v>
      </c>
    </row>
    <row r="42" spans="2:4" x14ac:dyDescent="0.25">
      <c r="B42" s="48" t="s">
        <v>1268</v>
      </c>
      <c r="C42" s="25">
        <v>741</v>
      </c>
      <c r="D42" s="33">
        <v>2453796.5033999993</v>
      </c>
    </row>
    <row r="45" spans="2:4" x14ac:dyDescent="0.25">
      <c r="B45" s="29" t="s">
        <v>1286</v>
      </c>
    </row>
    <row r="47" spans="2:4" x14ac:dyDescent="0.25">
      <c r="B47" s="47" t="s">
        <v>1270</v>
      </c>
      <c r="C47" t="s">
        <v>1285</v>
      </c>
    </row>
    <row r="48" spans="2:4" x14ac:dyDescent="0.25">
      <c r="B48" s="48" t="s">
        <v>805</v>
      </c>
      <c r="C48" s="18">
        <v>0.1</v>
      </c>
    </row>
    <row r="49" spans="2:3" x14ac:dyDescent="0.25">
      <c r="B49" s="48" t="s">
        <v>808</v>
      </c>
      <c r="C49" s="18">
        <v>7.6666666666666689E-2</v>
      </c>
    </row>
    <row r="50" spans="2:3" x14ac:dyDescent="0.25">
      <c r="B50" s="48" t="s">
        <v>800</v>
      </c>
      <c r="C50" s="18">
        <v>6.0967741935483877E-2</v>
      </c>
    </row>
    <row r="51" spans="2:3" x14ac:dyDescent="0.25">
      <c r="B51" s="48" t="s">
        <v>801</v>
      </c>
      <c r="C51" s="18">
        <v>6.9090909090909119E-2</v>
      </c>
    </row>
    <row r="52" spans="2:3" x14ac:dyDescent="0.25">
      <c r="B52" s="48" t="s">
        <v>159</v>
      </c>
      <c r="C52" s="18">
        <v>7.7380952380952384E-2</v>
      </c>
    </row>
    <row r="53" spans="2:3" x14ac:dyDescent="0.25">
      <c r="B53" s="48" t="s">
        <v>804</v>
      </c>
      <c r="C53" s="18">
        <v>9.2777777777777862E-2</v>
      </c>
    </row>
    <row r="54" spans="2:3" x14ac:dyDescent="0.25">
      <c r="B54" s="48" t="s">
        <v>799</v>
      </c>
      <c r="C54" s="18">
        <v>8.7126436781608932E-2</v>
      </c>
    </row>
    <row r="55" spans="2:3" x14ac:dyDescent="0.25">
      <c r="B55" s="48" t="s">
        <v>807</v>
      </c>
      <c r="C55" s="18">
        <v>7.5084745762711819E-2</v>
      </c>
    </row>
    <row r="56" spans="2:3" x14ac:dyDescent="0.25">
      <c r="B56" s="48" t="s">
        <v>1268</v>
      </c>
      <c r="C56" s="18">
        <v>8.0242914979756344E-2</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6"/>
  <dimension ref="A1:P742"/>
  <sheetViews>
    <sheetView topLeftCell="B1" zoomScale="90" zoomScaleNormal="90" workbookViewId="0">
      <selection activeCell="N22" sqref="N22"/>
    </sheetView>
  </sheetViews>
  <sheetFormatPr defaultRowHeight="15" x14ac:dyDescent="0.25"/>
  <cols>
    <col min="1" max="1" width="8.42578125" bestFit="1" customWidth="1"/>
    <col min="2" max="2" width="19.5703125" bestFit="1" customWidth="1"/>
    <col min="3" max="3" width="16.28515625" bestFit="1" customWidth="1"/>
    <col min="4" max="4" width="28.7109375" bestFit="1" customWidth="1"/>
    <col min="5" max="5" width="27.28515625" bestFit="1" customWidth="1"/>
    <col min="6" max="6" width="7.7109375" bestFit="1" customWidth="1"/>
    <col min="7" max="7" width="10.5703125" style="25" bestFit="1" customWidth="1"/>
    <col min="8" max="9" width="10.5703125" bestFit="1" customWidth="1"/>
    <col min="10" max="10" width="12.28515625" bestFit="1" customWidth="1"/>
    <col min="11" max="11" width="10" bestFit="1" customWidth="1"/>
    <col min="12" max="12" width="5.85546875" bestFit="1" customWidth="1"/>
    <col min="14" max="14" width="28.7109375" bestFit="1" customWidth="1"/>
    <col min="16" max="16" width="15" style="53" bestFit="1" customWidth="1"/>
  </cols>
  <sheetData>
    <row r="1" spans="1:16" x14ac:dyDescent="0.25">
      <c r="A1" s="21" t="s">
        <v>781</v>
      </c>
      <c r="B1" s="20" t="s">
        <v>0</v>
      </c>
      <c r="C1" s="20" t="s">
        <v>1227</v>
      </c>
      <c r="D1" s="21" t="s">
        <v>1</v>
      </c>
      <c r="E1" s="22" t="s">
        <v>797</v>
      </c>
      <c r="F1" s="22" t="s">
        <v>816</v>
      </c>
      <c r="G1" s="21" t="s">
        <v>1198</v>
      </c>
      <c r="H1" s="23" t="s">
        <v>3</v>
      </c>
      <c r="I1" s="23" t="s">
        <v>782</v>
      </c>
      <c r="J1" s="30" t="s">
        <v>1225</v>
      </c>
      <c r="K1" s="24" t="s">
        <v>8</v>
      </c>
      <c r="L1" s="27" t="s">
        <v>1234</v>
      </c>
      <c r="N1" s="29" t="s">
        <v>1287</v>
      </c>
      <c r="P1" s="54" t="s">
        <v>1252</v>
      </c>
    </row>
    <row r="2" spans="1:16" x14ac:dyDescent="0.25">
      <c r="A2" s="8">
        <v>1</v>
      </c>
      <c r="B2" s="7" t="s">
        <v>1296</v>
      </c>
      <c r="C2" s="7" t="s">
        <v>794</v>
      </c>
      <c r="D2" s="8" t="s">
        <v>799</v>
      </c>
      <c r="E2" s="7" t="s">
        <v>11</v>
      </c>
      <c r="F2" s="7" t="s">
        <v>1197</v>
      </c>
      <c r="G2" s="55">
        <v>27856</v>
      </c>
      <c r="H2" s="9">
        <v>36171</v>
      </c>
      <c r="I2" s="9">
        <v>40618</v>
      </c>
      <c r="J2" s="31">
        <v>65460</v>
      </c>
      <c r="K2" s="8" t="s">
        <v>1233</v>
      </c>
      <c r="L2" s="28">
        <v>0</v>
      </c>
      <c r="N2" t="s">
        <v>799</v>
      </c>
      <c r="O2" s="52"/>
      <c r="P2" s="53">
        <v>21916</v>
      </c>
    </row>
    <row r="3" spans="1:16" x14ac:dyDescent="0.25">
      <c r="A3" s="8">
        <v>2</v>
      </c>
      <c r="B3" s="7" t="s">
        <v>1297</v>
      </c>
      <c r="C3" s="7" t="s">
        <v>1231</v>
      </c>
      <c r="D3" s="8" t="s">
        <v>799</v>
      </c>
      <c r="E3" s="7" t="s">
        <v>11</v>
      </c>
      <c r="F3" s="7" t="s">
        <v>1196</v>
      </c>
      <c r="G3" s="55">
        <v>25802</v>
      </c>
      <c r="H3" s="9">
        <v>40595</v>
      </c>
      <c r="I3" s="9" t="s">
        <v>1233</v>
      </c>
      <c r="J3" s="31">
        <v>32154</v>
      </c>
      <c r="K3" s="8">
        <v>4</v>
      </c>
      <c r="L3" s="28">
        <v>0.12</v>
      </c>
      <c r="N3" t="s">
        <v>159</v>
      </c>
      <c r="P3" s="53">
        <v>44197</v>
      </c>
    </row>
    <row r="4" spans="1:16" x14ac:dyDescent="0.25">
      <c r="A4" s="8">
        <v>3</v>
      </c>
      <c r="B4" s="7" t="s">
        <v>1298</v>
      </c>
      <c r="C4" s="7" t="s">
        <v>792</v>
      </c>
      <c r="D4" s="8" t="s">
        <v>799</v>
      </c>
      <c r="E4" s="7" t="s">
        <v>11</v>
      </c>
      <c r="F4" s="7" t="s">
        <v>1196</v>
      </c>
      <c r="G4" s="55">
        <v>26709</v>
      </c>
      <c r="H4" s="9">
        <v>39147</v>
      </c>
      <c r="I4" s="9">
        <v>39538</v>
      </c>
      <c r="J4" s="31">
        <v>51048</v>
      </c>
      <c r="K4" s="8">
        <v>5</v>
      </c>
      <c r="L4" s="28">
        <v>0.15</v>
      </c>
      <c r="N4" t="s">
        <v>800</v>
      </c>
    </row>
    <row r="5" spans="1:16" x14ac:dyDescent="0.25">
      <c r="A5" s="8">
        <v>4</v>
      </c>
      <c r="B5" s="7" t="s">
        <v>1299</v>
      </c>
      <c r="C5" s="7" t="s">
        <v>796</v>
      </c>
      <c r="D5" s="8" t="s">
        <v>799</v>
      </c>
      <c r="E5" s="7" t="s">
        <v>11</v>
      </c>
      <c r="F5" s="7" t="s">
        <v>1196</v>
      </c>
      <c r="G5" s="55">
        <v>27031</v>
      </c>
      <c r="H5" s="9">
        <v>41151</v>
      </c>
      <c r="I5" s="9">
        <v>41164</v>
      </c>
      <c r="J5" s="31">
        <v>42816</v>
      </c>
      <c r="K5" s="8" t="s">
        <v>1233</v>
      </c>
      <c r="L5" s="28">
        <v>0</v>
      </c>
      <c r="N5" t="s">
        <v>808</v>
      </c>
    </row>
    <row r="6" spans="1:16" x14ac:dyDescent="0.25">
      <c r="A6" s="8">
        <v>5</v>
      </c>
      <c r="B6" s="7" t="s">
        <v>1300</v>
      </c>
      <c r="C6" s="7" t="s">
        <v>795</v>
      </c>
      <c r="D6" s="8" t="s">
        <v>799</v>
      </c>
      <c r="E6" s="7" t="s">
        <v>11</v>
      </c>
      <c r="F6" s="7" t="s">
        <v>1196</v>
      </c>
      <c r="G6" s="55">
        <v>27996</v>
      </c>
      <c r="H6" s="9">
        <v>39447</v>
      </c>
      <c r="I6" s="9" t="s">
        <v>1233</v>
      </c>
      <c r="J6" s="31">
        <v>87396</v>
      </c>
      <c r="K6" s="8">
        <v>4</v>
      </c>
      <c r="L6" s="28">
        <v>0.12</v>
      </c>
      <c r="N6" t="s">
        <v>805</v>
      </c>
    </row>
    <row r="7" spans="1:16" x14ac:dyDescent="0.25">
      <c r="A7" s="8">
        <v>6</v>
      </c>
      <c r="B7" s="7" t="s">
        <v>1301</v>
      </c>
      <c r="C7" s="7" t="s">
        <v>796</v>
      </c>
      <c r="D7" s="8" t="s">
        <v>159</v>
      </c>
      <c r="E7" s="7" t="s">
        <v>23</v>
      </c>
      <c r="F7" s="7" t="s">
        <v>1196</v>
      </c>
      <c r="G7" s="55">
        <v>28340</v>
      </c>
      <c r="H7" s="9">
        <v>38751</v>
      </c>
      <c r="I7" s="9">
        <v>40218</v>
      </c>
      <c r="J7" s="31">
        <v>72996</v>
      </c>
      <c r="K7" s="8">
        <v>2</v>
      </c>
      <c r="L7" s="28">
        <v>0.04</v>
      </c>
      <c r="N7" t="s">
        <v>804</v>
      </c>
    </row>
    <row r="8" spans="1:16" x14ac:dyDescent="0.25">
      <c r="A8" s="8">
        <v>7</v>
      </c>
      <c r="B8" s="7" t="s">
        <v>1302</v>
      </c>
      <c r="C8" s="7" t="s">
        <v>796</v>
      </c>
      <c r="D8" s="8" t="s">
        <v>159</v>
      </c>
      <c r="E8" s="7" t="s">
        <v>23</v>
      </c>
      <c r="F8" s="7" t="s">
        <v>1196</v>
      </c>
      <c r="G8" s="55">
        <v>27155</v>
      </c>
      <c r="H8" s="9">
        <v>38715</v>
      </c>
      <c r="I8" s="9">
        <v>38715</v>
      </c>
      <c r="J8" s="31">
        <v>18288</v>
      </c>
      <c r="K8" s="8">
        <v>1</v>
      </c>
      <c r="L8" s="28">
        <v>0</v>
      </c>
      <c r="N8" t="s">
        <v>801</v>
      </c>
    </row>
    <row r="9" spans="1:16" x14ac:dyDescent="0.25">
      <c r="A9" s="8">
        <v>8</v>
      </c>
      <c r="B9" s="7" t="s">
        <v>1303</v>
      </c>
      <c r="C9" s="7" t="s">
        <v>794</v>
      </c>
      <c r="D9" s="8" t="s">
        <v>159</v>
      </c>
      <c r="E9" s="7" t="s">
        <v>23</v>
      </c>
      <c r="F9" s="7" t="s">
        <v>1196</v>
      </c>
      <c r="G9" s="55">
        <v>28848</v>
      </c>
      <c r="H9" s="9">
        <v>39189</v>
      </c>
      <c r="I9" s="9">
        <v>41038</v>
      </c>
      <c r="J9" s="31">
        <v>79896</v>
      </c>
      <c r="K9" s="8">
        <v>5</v>
      </c>
      <c r="L9" s="28">
        <v>0.15</v>
      </c>
      <c r="N9" t="s">
        <v>807</v>
      </c>
    </row>
    <row r="10" spans="1:16" x14ac:dyDescent="0.25">
      <c r="A10" s="8">
        <v>9</v>
      </c>
      <c r="B10" s="7" t="s">
        <v>1304</v>
      </c>
      <c r="C10" s="7" t="s">
        <v>796</v>
      </c>
      <c r="D10" s="8" t="s">
        <v>159</v>
      </c>
      <c r="E10" s="7" t="s">
        <v>23</v>
      </c>
      <c r="F10" s="7" t="s">
        <v>1196</v>
      </c>
      <c r="G10" s="55">
        <v>29559</v>
      </c>
      <c r="H10" s="9">
        <v>36260</v>
      </c>
      <c r="I10" s="9">
        <v>37192</v>
      </c>
      <c r="J10" s="31">
        <v>90180</v>
      </c>
      <c r="K10" s="8">
        <v>1</v>
      </c>
      <c r="L10" s="28">
        <v>0</v>
      </c>
    </row>
    <row r="11" spans="1:16" x14ac:dyDescent="0.25">
      <c r="A11" s="8">
        <v>10</v>
      </c>
      <c r="B11" s="7" t="s">
        <v>1305</v>
      </c>
      <c r="C11" s="7" t="s">
        <v>796</v>
      </c>
      <c r="D11" s="8" t="s">
        <v>159</v>
      </c>
      <c r="E11" s="7" t="s">
        <v>23</v>
      </c>
      <c r="F11" s="7" t="s">
        <v>1196</v>
      </c>
      <c r="G11" s="55">
        <v>25110</v>
      </c>
      <c r="H11" s="9">
        <v>37404</v>
      </c>
      <c r="I11" s="9">
        <v>41070</v>
      </c>
      <c r="J11" s="31">
        <v>36936</v>
      </c>
      <c r="K11" s="8">
        <v>4</v>
      </c>
      <c r="L11" s="28">
        <v>0.12</v>
      </c>
    </row>
    <row r="12" spans="1:16" x14ac:dyDescent="0.25">
      <c r="A12" s="8">
        <v>11</v>
      </c>
      <c r="B12" s="7" t="s">
        <v>1306</v>
      </c>
      <c r="C12" s="7" t="s">
        <v>796</v>
      </c>
      <c r="D12" s="8" t="s">
        <v>159</v>
      </c>
      <c r="E12" s="7" t="s">
        <v>23</v>
      </c>
      <c r="F12" s="7" t="s">
        <v>1196</v>
      </c>
      <c r="G12" s="55">
        <v>25850</v>
      </c>
      <c r="H12" s="9">
        <v>37782</v>
      </c>
      <c r="I12" s="9">
        <v>38726</v>
      </c>
      <c r="J12" s="31">
        <v>21282</v>
      </c>
      <c r="K12" s="8">
        <v>3</v>
      </c>
      <c r="L12" s="28">
        <v>0.08</v>
      </c>
    </row>
    <row r="13" spans="1:16" x14ac:dyDescent="0.25">
      <c r="A13" s="8">
        <v>12</v>
      </c>
      <c r="B13" s="7" t="s">
        <v>1307</v>
      </c>
      <c r="C13" s="7" t="s">
        <v>796</v>
      </c>
      <c r="D13" s="8" t="s">
        <v>159</v>
      </c>
      <c r="E13" s="7" t="s">
        <v>23</v>
      </c>
      <c r="F13" s="7" t="s">
        <v>1196</v>
      </c>
      <c r="G13" s="55">
        <v>23552</v>
      </c>
      <c r="H13" s="9">
        <v>38142</v>
      </c>
      <c r="I13" s="9">
        <v>38142</v>
      </c>
      <c r="J13" s="31">
        <v>59220</v>
      </c>
      <c r="K13" s="8">
        <v>4</v>
      </c>
      <c r="L13" s="28">
        <v>0.12</v>
      </c>
    </row>
    <row r="14" spans="1:16" x14ac:dyDescent="0.25">
      <c r="A14" s="8">
        <v>13</v>
      </c>
      <c r="B14" s="7" t="s">
        <v>1308</v>
      </c>
      <c r="C14" s="7" t="s">
        <v>796</v>
      </c>
      <c r="D14" s="8" t="s">
        <v>159</v>
      </c>
      <c r="E14" s="7" t="s">
        <v>23</v>
      </c>
      <c r="F14" s="7" t="s">
        <v>1196</v>
      </c>
      <c r="G14" s="55">
        <v>32621</v>
      </c>
      <c r="H14" s="9">
        <v>40779</v>
      </c>
      <c r="I14" s="9" t="s">
        <v>1233</v>
      </c>
      <c r="J14" s="31">
        <v>36534</v>
      </c>
      <c r="K14" s="8">
        <v>1</v>
      </c>
      <c r="L14" s="28">
        <v>0</v>
      </c>
    </row>
    <row r="15" spans="1:16" x14ac:dyDescent="0.25">
      <c r="A15" s="8">
        <v>14</v>
      </c>
      <c r="B15" s="7" t="s">
        <v>1309</v>
      </c>
      <c r="C15" s="7" t="s">
        <v>794</v>
      </c>
      <c r="D15" s="8" t="s">
        <v>159</v>
      </c>
      <c r="E15" s="7" t="s">
        <v>23</v>
      </c>
      <c r="F15" s="7" t="s">
        <v>1197</v>
      </c>
      <c r="G15" s="55">
        <v>31025</v>
      </c>
      <c r="H15" s="9">
        <v>41136</v>
      </c>
      <c r="I15" s="9">
        <v>41254</v>
      </c>
      <c r="J15" s="31">
        <v>95712</v>
      </c>
      <c r="K15" s="8">
        <v>5</v>
      </c>
      <c r="L15" s="28">
        <v>0.15</v>
      </c>
    </row>
    <row r="16" spans="1:16" x14ac:dyDescent="0.25">
      <c r="A16" s="8">
        <v>15</v>
      </c>
      <c r="B16" s="7" t="s">
        <v>1310</v>
      </c>
      <c r="C16" s="7" t="s">
        <v>796</v>
      </c>
      <c r="D16" s="8" t="s">
        <v>159</v>
      </c>
      <c r="E16" s="7" t="s">
        <v>23</v>
      </c>
      <c r="F16" s="7" t="s">
        <v>1196</v>
      </c>
      <c r="G16" s="55">
        <v>26335</v>
      </c>
      <c r="H16" s="9">
        <v>36764</v>
      </c>
      <c r="I16" s="9">
        <v>38369</v>
      </c>
      <c r="J16" s="31">
        <v>89808</v>
      </c>
      <c r="K16" s="8">
        <v>4</v>
      </c>
      <c r="L16" s="28">
        <v>0.12</v>
      </c>
    </row>
    <row r="17" spans="1:12" x14ac:dyDescent="0.25">
      <c r="A17" s="8">
        <v>16</v>
      </c>
      <c r="B17" s="7" t="s">
        <v>1311</v>
      </c>
      <c r="C17" s="7" t="s">
        <v>796</v>
      </c>
      <c r="D17" s="8" t="s">
        <v>159</v>
      </c>
      <c r="E17" s="7" t="s">
        <v>23</v>
      </c>
      <c r="F17" s="7" t="s">
        <v>1196</v>
      </c>
      <c r="G17" s="55">
        <v>28649</v>
      </c>
      <c r="H17" s="9">
        <v>40787</v>
      </c>
      <c r="I17" s="9">
        <v>41020</v>
      </c>
      <c r="J17" s="31">
        <v>34884</v>
      </c>
      <c r="K17" s="8">
        <v>3</v>
      </c>
      <c r="L17" s="28">
        <v>0.08</v>
      </c>
    </row>
    <row r="18" spans="1:12" x14ac:dyDescent="0.25">
      <c r="A18" s="8">
        <v>17</v>
      </c>
      <c r="B18" s="7" t="s">
        <v>1312</v>
      </c>
      <c r="C18" s="7" t="s">
        <v>796</v>
      </c>
      <c r="D18" s="8" t="s">
        <v>159</v>
      </c>
      <c r="E18" s="7" t="s">
        <v>23</v>
      </c>
      <c r="F18" s="7" t="s">
        <v>1196</v>
      </c>
      <c r="G18" s="55">
        <v>29476</v>
      </c>
      <c r="H18" s="9">
        <v>36777</v>
      </c>
      <c r="I18" s="9">
        <v>38870</v>
      </c>
      <c r="J18" s="31">
        <v>92028</v>
      </c>
      <c r="K18" s="8">
        <v>3</v>
      </c>
      <c r="L18" s="28">
        <v>0.08</v>
      </c>
    </row>
    <row r="19" spans="1:12" x14ac:dyDescent="0.25">
      <c r="A19" s="8">
        <v>18</v>
      </c>
      <c r="B19" s="7" t="s">
        <v>1313</v>
      </c>
      <c r="C19" s="7" t="s">
        <v>794</v>
      </c>
      <c r="D19" s="8" t="s">
        <v>159</v>
      </c>
      <c r="E19" s="7" t="s">
        <v>23</v>
      </c>
      <c r="F19" s="7" t="s">
        <v>1197</v>
      </c>
      <c r="G19" s="55">
        <v>27946</v>
      </c>
      <c r="H19" s="9">
        <v>39704</v>
      </c>
      <c r="I19" s="9">
        <v>40948</v>
      </c>
      <c r="J19" s="31">
        <v>69948</v>
      </c>
      <c r="K19" s="8">
        <v>5</v>
      </c>
      <c r="L19" s="28">
        <v>0.15</v>
      </c>
    </row>
    <row r="20" spans="1:12" x14ac:dyDescent="0.25">
      <c r="A20" s="8">
        <v>19</v>
      </c>
      <c r="B20" s="7" t="s">
        <v>1314</v>
      </c>
      <c r="C20" s="7" t="s">
        <v>796</v>
      </c>
      <c r="D20" s="8" t="s">
        <v>159</v>
      </c>
      <c r="E20" s="7" t="s">
        <v>23</v>
      </c>
      <c r="F20" s="7" t="s">
        <v>1197</v>
      </c>
      <c r="G20" s="55">
        <v>31393</v>
      </c>
      <c r="H20" s="9">
        <v>39029</v>
      </c>
      <c r="I20" s="9">
        <v>41121</v>
      </c>
      <c r="J20" s="31">
        <v>102360</v>
      </c>
      <c r="K20" s="8">
        <v>2</v>
      </c>
      <c r="L20" s="28">
        <v>0.04</v>
      </c>
    </row>
    <row r="21" spans="1:12" x14ac:dyDescent="0.25">
      <c r="A21" s="8">
        <v>20</v>
      </c>
      <c r="B21" s="7" t="s">
        <v>1315</v>
      </c>
      <c r="C21" s="7" t="s">
        <v>796</v>
      </c>
      <c r="D21" s="8" t="s">
        <v>159</v>
      </c>
      <c r="E21" s="7" t="s">
        <v>23</v>
      </c>
      <c r="F21" s="7" t="s">
        <v>1196</v>
      </c>
      <c r="G21" s="55">
        <v>28050</v>
      </c>
      <c r="H21" s="9">
        <v>40126</v>
      </c>
      <c r="I21" s="9" t="s">
        <v>1233</v>
      </c>
      <c r="J21" s="31">
        <v>12763.2</v>
      </c>
      <c r="K21" s="8">
        <v>4</v>
      </c>
      <c r="L21" s="28">
        <v>0.12</v>
      </c>
    </row>
    <row r="22" spans="1:12" x14ac:dyDescent="0.25">
      <c r="A22" s="8">
        <v>21</v>
      </c>
      <c r="B22" s="7" t="s">
        <v>1316</v>
      </c>
      <c r="C22" s="7" t="s">
        <v>794</v>
      </c>
      <c r="D22" s="8" t="s">
        <v>159</v>
      </c>
      <c r="E22" s="7" t="s">
        <v>23</v>
      </c>
      <c r="F22" s="7" t="s">
        <v>1197</v>
      </c>
      <c r="G22" s="55">
        <v>26043</v>
      </c>
      <c r="H22" s="9">
        <v>36143</v>
      </c>
      <c r="I22" s="9">
        <v>41014</v>
      </c>
      <c r="J22" s="31">
        <v>86508</v>
      </c>
      <c r="K22" s="8">
        <v>5</v>
      </c>
      <c r="L22" s="28">
        <v>0.15</v>
      </c>
    </row>
    <row r="23" spans="1:12" x14ac:dyDescent="0.25">
      <c r="A23" s="8">
        <v>22</v>
      </c>
      <c r="B23" s="7" t="s">
        <v>1317</v>
      </c>
      <c r="C23" s="7" t="s">
        <v>796</v>
      </c>
      <c r="D23" s="8" t="s">
        <v>159</v>
      </c>
      <c r="E23" s="7" t="s">
        <v>23</v>
      </c>
      <c r="F23" s="7" t="s">
        <v>1196</v>
      </c>
      <c r="G23" s="55">
        <v>29188</v>
      </c>
      <c r="H23" s="9">
        <v>39069</v>
      </c>
      <c r="I23" s="9">
        <v>39448</v>
      </c>
      <c r="J23" s="31">
        <v>45204</v>
      </c>
      <c r="K23" s="8">
        <v>3</v>
      </c>
      <c r="L23" s="28">
        <v>0.08</v>
      </c>
    </row>
    <row r="24" spans="1:12" x14ac:dyDescent="0.25">
      <c r="A24" s="8">
        <v>23</v>
      </c>
      <c r="B24" s="7" t="s">
        <v>1318</v>
      </c>
      <c r="C24" s="7" t="s">
        <v>795</v>
      </c>
      <c r="D24" s="8" t="s">
        <v>800</v>
      </c>
      <c r="E24" s="7" t="s">
        <v>45</v>
      </c>
      <c r="F24" s="7" t="s">
        <v>1197</v>
      </c>
      <c r="G24" s="55">
        <v>30780</v>
      </c>
      <c r="H24" s="9">
        <v>38746</v>
      </c>
      <c r="I24" s="9">
        <v>40674</v>
      </c>
      <c r="J24" s="31">
        <v>59232</v>
      </c>
      <c r="K24" s="8">
        <v>2</v>
      </c>
      <c r="L24" s="28">
        <v>0.04</v>
      </c>
    </row>
    <row r="25" spans="1:12" x14ac:dyDescent="0.25">
      <c r="A25" s="8">
        <v>24</v>
      </c>
      <c r="B25" s="7" t="s">
        <v>1319</v>
      </c>
      <c r="C25" s="7" t="s">
        <v>794</v>
      </c>
      <c r="D25" s="8" t="s">
        <v>800</v>
      </c>
      <c r="E25" s="7" t="s">
        <v>45</v>
      </c>
      <c r="F25" s="7" t="s">
        <v>1196</v>
      </c>
      <c r="G25" s="55">
        <v>27839</v>
      </c>
      <c r="H25" s="9">
        <v>36893</v>
      </c>
      <c r="I25" s="9">
        <v>40422</v>
      </c>
      <c r="J25" s="31">
        <v>40368</v>
      </c>
      <c r="K25" s="8">
        <v>3</v>
      </c>
      <c r="L25" s="28">
        <v>0.08</v>
      </c>
    </row>
    <row r="26" spans="1:12" x14ac:dyDescent="0.25">
      <c r="A26" s="8">
        <v>25</v>
      </c>
      <c r="B26" s="7" t="s">
        <v>1320</v>
      </c>
      <c r="C26" s="7" t="s">
        <v>1228</v>
      </c>
      <c r="D26" s="8" t="s">
        <v>800</v>
      </c>
      <c r="E26" s="7" t="s">
        <v>45</v>
      </c>
      <c r="F26" s="7" t="s">
        <v>1196</v>
      </c>
      <c r="G26" s="55">
        <v>28387</v>
      </c>
      <c r="H26" s="9">
        <v>36214</v>
      </c>
      <c r="I26" s="9">
        <v>40442</v>
      </c>
      <c r="J26" s="31">
        <v>57420</v>
      </c>
      <c r="K26" s="8" t="s">
        <v>1233</v>
      </c>
      <c r="L26" s="28">
        <v>0</v>
      </c>
    </row>
    <row r="27" spans="1:12" x14ac:dyDescent="0.25">
      <c r="A27" s="8">
        <v>26</v>
      </c>
      <c r="B27" s="7" t="s">
        <v>1321</v>
      </c>
      <c r="C27" s="7" t="s">
        <v>792</v>
      </c>
      <c r="D27" s="8" t="s">
        <v>800</v>
      </c>
      <c r="E27" s="7" t="s">
        <v>45</v>
      </c>
      <c r="F27" s="7" t="s">
        <v>1196</v>
      </c>
      <c r="G27" s="55">
        <v>27531</v>
      </c>
      <c r="H27" s="9">
        <v>38051</v>
      </c>
      <c r="I27" s="9">
        <v>38101</v>
      </c>
      <c r="J27" s="31">
        <v>36420</v>
      </c>
      <c r="K27" s="8" t="s">
        <v>1233</v>
      </c>
      <c r="L27" s="28">
        <v>0</v>
      </c>
    </row>
    <row r="28" spans="1:12" x14ac:dyDescent="0.25">
      <c r="A28" s="8">
        <v>27</v>
      </c>
      <c r="B28" s="7" t="s">
        <v>1322</v>
      </c>
      <c r="C28" s="7" t="s">
        <v>1228</v>
      </c>
      <c r="D28" s="8" t="s">
        <v>800</v>
      </c>
      <c r="E28" s="7" t="s">
        <v>45</v>
      </c>
      <c r="F28" s="7" t="s">
        <v>1197</v>
      </c>
      <c r="G28" s="55">
        <v>29115</v>
      </c>
      <c r="H28" s="9">
        <v>36619</v>
      </c>
      <c r="I28" s="9">
        <v>41171</v>
      </c>
      <c r="J28" s="31">
        <v>67728</v>
      </c>
      <c r="K28" s="8" t="s">
        <v>1233</v>
      </c>
      <c r="L28" s="28">
        <v>0</v>
      </c>
    </row>
    <row r="29" spans="1:12" x14ac:dyDescent="0.25">
      <c r="A29" s="8">
        <v>28</v>
      </c>
      <c r="B29" s="7" t="s">
        <v>1323</v>
      </c>
      <c r="C29" s="7" t="s">
        <v>1228</v>
      </c>
      <c r="D29" s="8" t="s">
        <v>800</v>
      </c>
      <c r="E29" s="7" t="s">
        <v>45</v>
      </c>
      <c r="F29" s="7" t="s">
        <v>1197</v>
      </c>
      <c r="G29" s="55">
        <v>29696</v>
      </c>
      <c r="H29" s="9">
        <v>38851</v>
      </c>
      <c r="I29" s="9">
        <v>40748</v>
      </c>
      <c r="J29" s="31">
        <v>13230</v>
      </c>
      <c r="K29" s="8" t="s">
        <v>1233</v>
      </c>
      <c r="L29" s="28">
        <v>0</v>
      </c>
    </row>
    <row r="30" spans="1:12" x14ac:dyDescent="0.25">
      <c r="A30" s="8">
        <v>29</v>
      </c>
      <c r="B30" s="7" t="s">
        <v>1324</v>
      </c>
      <c r="C30" s="7" t="s">
        <v>796</v>
      </c>
      <c r="D30" s="8" t="s">
        <v>800</v>
      </c>
      <c r="E30" s="7" t="s">
        <v>45</v>
      </c>
      <c r="F30" s="7" t="s">
        <v>1196</v>
      </c>
      <c r="G30" s="55">
        <v>31412</v>
      </c>
      <c r="H30" s="9">
        <v>38961</v>
      </c>
      <c r="I30" s="9">
        <v>39059</v>
      </c>
      <c r="J30" s="31">
        <v>24033.599999999999</v>
      </c>
      <c r="K30" s="8">
        <v>4</v>
      </c>
      <c r="L30" s="28">
        <v>0.12</v>
      </c>
    </row>
    <row r="31" spans="1:12" x14ac:dyDescent="0.25">
      <c r="A31" s="8">
        <v>30</v>
      </c>
      <c r="B31" s="7" t="s">
        <v>1325</v>
      </c>
      <c r="C31" s="7" t="s">
        <v>792</v>
      </c>
      <c r="D31" s="8" t="s">
        <v>800</v>
      </c>
      <c r="E31" s="7" t="s">
        <v>45</v>
      </c>
      <c r="F31" s="7" t="s">
        <v>1197</v>
      </c>
      <c r="G31" s="55">
        <v>25734</v>
      </c>
      <c r="H31" s="9">
        <v>40106</v>
      </c>
      <c r="I31" s="9">
        <v>40175</v>
      </c>
      <c r="J31" s="31">
        <v>61416</v>
      </c>
      <c r="K31" s="8">
        <v>3</v>
      </c>
      <c r="L31" s="28">
        <v>0.08</v>
      </c>
    </row>
    <row r="32" spans="1:12" x14ac:dyDescent="0.25">
      <c r="A32" s="8">
        <v>31</v>
      </c>
      <c r="B32" s="7" t="s">
        <v>1326</v>
      </c>
      <c r="C32" s="7" t="s">
        <v>1230</v>
      </c>
      <c r="D32" s="8" t="s">
        <v>800</v>
      </c>
      <c r="E32" s="7" t="s">
        <v>45</v>
      </c>
      <c r="F32" s="7" t="s">
        <v>1197</v>
      </c>
      <c r="G32" s="55">
        <v>25763</v>
      </c>
      <c r="H32" s="9">
        <v>40856</v>
      </c>
      <c r="I32" s="9">
        <v>41097</v>
      </c>
      <c r="J32" s="31">
        <v>49620</v>
      </c>
      <c r="K32" s="8">
        <v>2</v>
      </c>
      <c r="L32" s="28">
        <v>0.04</v>
      </c>
    </row>
    <row r="33" spans="1:12" x14ac:dyDescent="0.25">
      <c r="A33" s="8">
        <v>32</v>
      </c>
      <c r="B33" s="7" t="s">
        <v>1327</v>
      </c>
      <c r="C33" s="7" t="s">
        <v>1231</v>
      </c>
      <c r="D33" s="8" t="s">
        <v>800</v>
      </c>
      <c r="E33" s="7" t="s">
        <v>45</v>
      </c>
      <c r="F33" s="7" t="s">
        <v>1196</v>
      </c>
      <c r="G33" s="55">
        <v>27574</v>
      </c>
      <c r="H33" s="9">
        <v>39414</v>
      </c>
      <c r="I33" s="9">
        <v>41224</v>
      </c>
      <c r="J33" s="31">
        <v>88128</v>
      </c>
      <c r="K33" s="8" t="s">
        <v>1233</v>
      </c>
      <c r="L33" s="28">
        <v>0</v>
      </c>
    </row>
    <row r="34" spans="1:12" x14ac:dyDescent="0.25">
      <c r="A34" s="8">
        <v>33</v>
      </c>
      <c r="B34" s="7" t="s">
        <v>1328</v>
      </c>
      <c r="C34" s="7" t="s">
        <v>1228</v>
      </c>
      <c r="D34" s="8" t="s">
        <v>800</v>
      </c>
      <c r="E34" s="7" t="s">
        <v>45</v>
      </c>
      <c r="F34" s="7" t="s">
        <v>1196</v>
      </c>
      <c r="G34" s="55">
        <v>31232</v>
      </c>
      <c r="H34" s="9">
        <v>41018</v>
      </c>
      <c r="I34" s="9">
        <v>41139</v>
      </c>
      <c r="J34" s="31">
        <v>55464</v>
      </c>
      <c r="K34" s="8">
        <v>3</v>
      </c>
      <c r="L34" s="28">
        <v>0.08</v>
      </c>
    </row>
    <row r="35" spans="1:12" x14ac:dyDescent="0.25">
      <c r="A35" s="8">
        <v>34</v>
      </c>
      <c r="B35" s="7" t="s">
        <v>1329</v>
      </c>
      <c r="C35" s="7" t="s">
        <v>1231</v>
      </c>
      <c r="D35" s="8" t="s">
        <v>800</v>
      </c>
      <c r="E35" s="7" t="s">
        <v>45</v>
      </c>
      <c r="F35" s="7" t="s">
        <v>1196</v>
      </c>
      <c r="G35" s="55">
        <v>30749</v>
      </c>
      <c r="H35" s="9">
        <v>40508</v>
      </c>
      <c r="I35" s="9">
        <v>41165</v>
      </c>
      <c r="J35" s="31">
        <v>69756</v>
      </c>
      <c r="K35" s="8">
        <v>2</v>
      </c>
      <c r="L35" s="28">
        <v>0.04</v>
      </c>
    </row>
    <row r="36" spans="1:12" x14ac:dyDescent="0.25">
      <c r="A36" s="8">
        <v>35</v>
      </c>
      <c r="B36" s="7" t="s">
        <v>1330</v>
      </c>
      <c r="C36" s="7" t="s">
        <v>1228</v>
      </c>
      <c r="D36" s="8" t="s">
        <v>800</v>
      </c>
      <c r="E36" s="7" t="s">
        <v>45</v>
      </c>
      <c r="F36" s="7" t="s">
        <v>1196</v>
      </c>
      <c r="G36" s="55">
        <v>31047</v>
      </c>
      <c r="H36" s="9">
        <v>39417</v>
      </c>
      <c r="I36" s="9">
        <v>40705</v>
      </c>
      <c r="J36" s="31">
        <v>55314</v>
      </c>
      <c r="K36" s="8">
        <v>3</v>
      </c>
      <c r="L36" s="28">
        <v>0.08</v>
      </c>
    </row>
    <row r="37" spans="1:12" x14ac:dyDescent="0.25">
      <c r="A37" s="8">
        <v>36</v>
      </c>
      <c r="B37" s="7" t="s">
        <v>1331</v>
      </c>
      <c r="C37" s="7" t="s">
        <v>796</v>
      </c>
      <c r="D37" s="8" t="s">
        <v>800</v>
      </c>
      <c r="E37" s="7" t="s">
        <v>45</v>
      </c>
      <c r="F37" s="7" t="s">
        <v>1196</v>
      </c>
      <c r="G37" s="55">
        <v>28733</v>
      </c>
      <c r="H37" s="9">
        <v>40152</v>
      </c>
      <c r="I37" s="9" t="s">
        <v>1233</v>
      </c>
      <c r="J37" s="31">
        <v>34416</v>
      </c>
      <c r="K37" s="8" t="s">
        <v>1233</v>
      </c>
      <c r="L37" s="28">
        <v>0</v>
      </c>
    </row>
    <row r="38" spans="1:12" x14ac:dyDescent="0.25">
      <c r="A38" s="8">
        <v>37</v>
      </c>
      <c r="B38" s="7" t="s">
        <v>1332</v>
      </c>
      <c r="C38" s="7" t="s">
        <v>796</v>
      </c>
      <c r="D38" s="8" t="s">
        <v>799</v>
      </c>
      <c r="E38" s="7" t="s">
        <v>60</v>
      </c>
      <c r="F38" s="7" t="s">
        <v>1196</v>
      </c>
      <c r="G38" s="55">
        <v>29560</v>
      </c>
      <c r="H38" s="9">
        <v>40925</v>
      </c>
      <c r="I38" s="9" t="s">
        <v>1233</v>
      </c>
      <c r="J38" s="31">
        <v>17481.599999999999</v>
      </c>
      <c r="K38" s="8">
        <v>3</v>
      </c>
      <c r="L38" s="28">
        <v>0.08</v>
      </c>
    </row>
    <row r="39" spans="1:12" x14ac:dyDescent="0.25">
      <c r="A39" s="8">
        <v>38</v>
      </c>
      <c r="B39" s="7" t="s">
        <v>1333</v>
      </c>
      <c r="C39" s="7" t="s">
        <v>796</v>
      </c>
      <c r="D39" s="8" t="s">
        <v>799</v>
      </c>
      <c r="E39" s="7" t="s">
        <v>60</v>
      </c>
      <c r="F39" s="7" t="s">
        <v>1197</v>
      </c>
      <c r="G39" s="55">
        <v>32474</v>
      </c>
      <c r="H39" s="9">
        <v>39094</v>
      </c>
      <c r="I39" s="9">
        <v>40781</v>
      </c>
      <c r="J39" s="31">
        <v>99624</v>
      </c>
      <c r="K39" s="8">
        <v>4</v>
      </c>
      <c r="L39" s="28">
        <v>0.12</v>
      </c>
    </row>
    <row r="40" spans="1:12" x14ac:dyDescent="0.25">
      <c r="A40" s="8">
        <v>39</v>
      </c>
      <c r="B40" s="7" t="s">
        <v>1334</v>
      </c>
      <c r="C40" s="7" t="s">
        <v>796</v>
      </c>
      <c r="D40" s="8" t="s">
        <v>799</v>
      </c>
      <c r="E40" s="7" t="s">
        <v>60</v>
      </c>
      <c r="F40" s="7" t="s">
        <v>1196</v>
      </c>
      <c r="G40" s="55">
        <v>26128</v>
      </c>
      <c r="H40" s="9">
        <v>40200</v>
      </c>
      <c r="I40" s="9" t="s">
        <v>1233</v>
      </c>
      <c r="J40" s="31">
        <v>92820</v>
      </c>
      <c r="K40" s="8">
        <v>5</v>
      </c>
      <c r="L40" s="28">
        <v>0.15</v>
      </c>
    </row>
    <row r="41" spans="1:12" x14ac:dyDescent="0.25">
      <c r="A41" s="8">
        <v>40</v>
      </c>
      <c r="B41" s="7" t="s">
        <v>1335</v>
      </c>
      <c r="C41" s="7" t="s">
        <v>796</v>
      </c>
      <c r="D41" s="8" t="s">
        <v>799</v>
      </c>
      <c r="E41" s="7" t="s">
        <v>60</v>
      </c>
      <c r="F41" s="7" t="s">
        <v>1196</v>
      </c>
      <c r="G41" s="55">
        <v>28749</v>
      </c>
      <c r="H41" s="9">
        <v>36896</v>
      </c>
      <c r="I41" s="9">
        <v>38044</v>
      </c>
      <c r="J41" s="31">
        <v>42336</v>
      </c>
      <c r="K41" s="8">
        <v>3</v>
      </c>
      <c r="L41" s="28">
        <v>0.08</v>
      </c>
    </row>
    <row r="42" spans="1:12" x14ac:dyDescent="0.25">
      <c r="A42" s="8">
        <v>41</v>
      </c>
      <c r="B42" s="7" t="s">
        <v>1336</v>
      </c>
      <c r="C42" s="7" t="s">
        <v>796</v>
      </c>
      <c r="D42" s="8" t="s">
        <v>799</v>
      </c>
      <c r="E42" s="7" t="s">
        <v>60</v>
      </c>
      <c r="F42" s="7" t="s">
        <v>1197</v>
      </c>
      <c r="G42" s="55">
        <v>32540</v>
      </c>
      <c r="H42" s="9">
        <v>40233</v>
      </c>
      <c r="I42" s="9">
        <v>40326</v>
      </c>
      <c r="J42" s="31">
        <v>77268</v>
      </c>
      <c r="K42" s="8">
        <v>2</v>
      </c>
      <c r="L42" s="28">
        <v>0.04</v>
      </c>
    </row>
    <row r="43" spans="1:12" x14ac:dyDescent="0.25">
      <c r="A43" s="8">
        <v>42</v>
      </c>
      <c r="B43" s="7" t="s">
        <v>1337</v>
      </c>
      <c r="C43" s="7" t="s">
        <v>796</v>
      </c>
      <c r="D43" s="8" t="s">
        <v>799</v>
      </c>
      <c r="E43" s="7" t="s">
        <v>60</v>
      </c>
      <c r="F43" s="7" t="s">
        <v>1197</v>
      </c>
      <c r="G43" s="55">
        <v>25043</v>
      </c>
      <c r="H43" s="9">
        <v>35829</v>
      </c>
      <c r="I43" s="9">
        <v>38347</v>
      </c>
      <c r="J43" s="31">
        <v>73236</v>
      </c>
      <c r="K43" s="8">
        <v>3</v>
      </c>
      <c r="L43" s="28">
        <v>0.08</v>
      </c>
    </row>
    <row r="44" spans="1:12" x14ac:dyDescent="0.25">
      <c r="A44" s="8">
        <v>43</v>
      </c>
      <c r="B44" s="7" t="s">
        <v>1338</v>
      </c>
      <c r="C44" s="7" t="s">
        <v>1231</v>
      </c>
      <c r="D44" s="8" t="s">
        <v>799</v>
      </c>
      <c r="E44" s="7" t="s">
        <v>60</v>
      </c>
      <c r="F44" s="7" t="s">
        <v>1196</v>
      </c>
      <c r="G44" s="55">
        <v>24492</v>
      </c>
      <c r="H44" s="9">
        <v>35842</v>
      </c>
      <c r="I44" s="9">
        <v>40777</v>
      </c>
      <c r="J44" s="31">
        <v>28056</v>
      </c>
      <c r="K44" s="8">
        <v>4</v>
      </c>
      <c r="L44" s="28">
        <v>0.12</v>
      </c>
    </row>
    <row r="45" spans="1:12" x14ac:dyDescent="0.25">
      <c r="A45" s="8">
        <v>44</v>
      </c>
      <c r="B45" s="7" t="s">
        <v>1339</v>
      </c>
      <c r="C45" s="7" t="s">
        <v>1231</v>
      </c>
      <c r="D45" s="8" t="s">
        <v>799</v>
      </c>
      <c r="E45" s="7" t="s">
        <v>60</v>
      </c>
      <c r="F45" s="7" t="s">
        <v>1196</v>
      </c>
      <c r="G45" s="55">
        <v>28446</v>
      </c>
      <c r="H45" s="9">
        <v>35848</v>
      </c>
      <c r="I45" s="9">
        <v>40795</v>
      </c>
      <c r="J45" s="31">
        <v>102576</v>
      </c>
      <c r="K45" s="8">
        <v>5</v>
      </c>
      <c r="L45" s="28">
        <v>0.15</v>
      </c>
    </row>
    <row r="46" spans="1:12" x14ac:dyDescent="0.25">
      <c r="A46" s="8">
        <v>45</v>
      </c>
      <c r="B46" s="7" t="s">
        <v>1340</v>
      </c>
      <c r="C46" s="7" t="s">
        <v>1230</v>
      </c>
      <c r="D46" s="8" t="s">
        <v>799</v>
      </c>
      <c r="E46" s="7" t="s">
        <v>60</v>
      </c>
      <c r="F46" s="7" t="s">
        <v>1197</v>
      </c>
      <c r="G46" s="55">
        <v>32525</v>
      </c>
      <c r="H46" s="9">
        <v>40575</v>
      </c>
      <c r="I46" s="9">
        <v>40988</v>
      </c>
      <c r="J46" s="31">
        <v>89652</v>
      </c>
      <c r="K46" s="8">
        <v>2</v>
      </c>
      <c r="L46" s="28">
        <v>0.04</v>
      </c>
    </row>
    <row r="47" spans="1:12" x14ac:dyDescent="0.25">
      <c r="A47" s="8">
        <v>46</v>
      </c>
      <c r="B47" s="7" t="s">
        <v>1341</v>
      </c>
      <c r="C47" s="7" t="s">
        <v>793</v>
      </c>
      <c r="D47" s="8" t="s">
        <v>799</v>
      </c>
      <c r="E47" s="7" t="s">
        <v>60</v>
      </c>
      <c r="F47" s="7" t="s">
        <v>1197</v>
      </c>
      <c r="G47" s="55">
        <v>29756</v>
      </c>
      <c r="H47" s="9">
        <v>40596</v>
      </c>
      <c r="I47" s="9">
        <v>40996</v>
      </c>
      <c r="J47" s="31">
        <v>82692</v>
      </c>
      <c r="K47" s="8">
        <v>5</v>
      </c>
      <c r="L47" s="28">
        <v>0.15</v>
      </c>
    </row>
    <row r="48" spans="1:12" x14ac:dyDescent="0.25">
      <c r="A48" s="8">
        <v>47</v>
      </c>
      <c r="B48" s="7" t="s">
        <v>1342</v>
      </c>
      <c r="C48" s="7" t="s">
        <v>1230</v>
      </c>
      <c r="D48" s="8" t="s">
        <v>799</v>
      </c>
      <c r="E48" s="7" t="s">
        <v>60</v>
      </c>
      <c r="F48" s="7" t="s">
        <v>1197</v>
      </c>
      <c r="G48" s="55">
        <v>30045</v>
      </c>
      <c r="H48" s="9">
        <v>40983</v>
      </c>
      <c r="I48" s="9">
        <v>41131</v>
      </c>
      <c r="J48" s="31">
        <v>77352</v>
      </c>
      <c r="K48" s="8" t="s">
        <v>1233</v>
      </c>
      <c r="L48" s="28">
        <v>0</v>
      </c>
    </row>
    <row r="49" spans="1:12" x14ac:dyDescent="0.25">
      <c r="A49" s="8">
        <v>48</v>
      </c>
      <c r="B49" s="7" t="s">
        <v>1343</v>
      </c>
      <c r="C49" s="7" t="s">
        <v>794</v>
      </c>
      <c r="D49" s="8" t="s">
        <v>799</v>
      </c>
      <c r="E49" s="7" t="s">
        <v>60</v>
      </c>
      <c r="F49" s="7" t="s">
        <v>1196</v>
      </c>
      <c r="G49" s="55">
        <v>31200</v>
      </c>
      <c r="H49" s="9">
        <v>38792</v>
      </c>
      <c r="I49" s="9">
        <v>40687</v>
      </c>
      <c r="J49" s="31">
        <v>89688</v>
      </c>
      <c r="K49" s="8">
        <v>5</v>
      </c>
      <c r="L49" s="28">
        <v>0.15</v>
      </c>
    </row>
    <row r="50" spans="1:12" x14ac:dyDescent="0.25">
      <c r="A50" s="8">
        <v>49</v>
      </c>
      <c r="B50" s="7" t="s">
        <v>1344</v>
      </c>
      <c r="C50" s="7" t="s">
        <v>791</v>
      </c>
      <c r="D50" s="8" t="s">
        <v>799</v>
      </c>
      <c r="E50" s="7" t="s">
        <v>60</v>
      </c>
      <c r="F50" s="7" t="s">
        <v>1196</v>
      </c>
      <c r="G50" s="55">
        <v>27157</v>
      </c>
      <c r="H50" s="9">
        <v>38804</v>
      </c>
      <c r="I50" s="9">
        <v>40665</v>
      </c>
      <c r="J50" s="31">
        <v>58098</v>
      </c>
      <c r="K50" s="8">
        <v>4</v>
      </c>
      <c r="L50" s="28">
        <v>0.12</v>
      </c>
    </row>
    <row r="51" spans="1:12" x14ac:dyDescent="0.25">
      <c r="A51" s="8">
        <v>50</v>
      </c>
      <c r="B51" s="7" t="s">
        <v>1345</v>
      </c>
      <c r="C51" s="7" t="s">
        <v>791</v>
      </c>
      <c r="D51" s="8" t="s">
        <v>799</v>
      </c>
      <c r="E51" s="7" t="s">
        <v>60</v>
      </c>
      <c r="F51" s="7" t="s">
        <v>1197</v>
      </c>
      <c r="G51" s="55">
        <v>29071</v>
      </c>
      <c r="H51" s="9">
        <v>36602</v>
      </c>
      <c r="I51" s="9">
        <v>38036</v>
      </c>
      <c r="J51" s="31">
        <v>36096</v>
      </c>
      <c r="K51" s="8">
        <v>3</v>
      </c>
      <c r="L51" s="28">
        <v>0.08</v>
      </c>
    </row>
    <row r="52" spans="1:12" x14ac:dyDescent="0.25">
      <c r="A52" s="8">
        <v>51</v>
      </c>
      <c r="B52" s="7" t="s">
        <v>1346</v>
      </c>
      <c r="C52" s="7" t="s">
        <v>793</v>
      </c>
      <c r="D52" s="8" t="s">
        <v>799</v>
      </c>
      <c r="E52" s="7" t="s">
        <v>60</v>
      </c>
      <c r="F52" s="7" t="s">
        <v>1197</v>
      </c>
      <c r="G52" s="55">
        <v>30207</v>
      </c>
      <c r="H52" s="9">
        <v>40653</v>
      </c>
      <c r="I52" s="9">
        <v>41199</v>
      </c>
      <c r="J52" s="31">
        <v>59772</v>
      </c>
      <c r="K52" s="8">
        <v>2</v>
      </c>
      <c r="L52" s="28">
        <v>0.04</v>
      </c>
    </row>
    <row r="53" spans="1:12" x14ac:dyDescent="0.25">
      <c r="A53" s="8">
        <v>52</v>
      </c>
      <c r="B53" s="7" t="s">
        <v>1347</v>
      </c>
      <c r="C53" s="7" t="s">
        <v>1228</v>
      </c>
      <c r="D53" s="8" t="s">
        <v>799</v>
      </c>
      <c r="E53" s="7" t="s">
        <v>60</v>
      </c>
      <c r="F53" s="7" t="s">
        <v>1197</v>
      </c>
      <c r="G53" s="55">
        <v>26419</v>
      </c>
      <c r="H53" s="9">
        <v>40273</v>
      </c>
      <c r="I53" s="9" t="s">
        <v>1233</v>
      </c>
      <c r="J53" s="31">
        <v>60660</v>
      </c>
      <c r="K53" s="8">
        <v>2</v>
      </c>
      <c r="L53" s="28">
        <v>0.04</v>
      </c>
    </row>
    <row r="54" spans="1:12" x14ac:dyDescent="0.25">
      <c r="A54" s="8">
        <v>53</v>
      </c>
      <c r="B54" s="7" t="s">
        <v>1348</v>
      </c>
      <c r="C54" s="7" t="s">
        <v>1228</v>
      </c>
      <c r="D54" s="8" t="s">
        <v>799</v>
      </c>
      <c r="E54" s="7" t="s">
        <v>60</v>
      </c>
      <c r="F54" s="7" t="s">
        <v>1196</v>
      </c>
      <c r="G54" s="55">
        <v>25954</v>
      </c>
      <c r="H54" s="9">
        <v>35902</v>
      </c>
      <c r="I54" s="9">
        <v>40576</v>
      </c>
      <c r="J54" s="31">
        <v>76008</v>
      </c>
      <c r="K54" s="8">
        <v>3</v>
      </c>
      <c r="L54" s="28">
        <v>0.08</v>
      </c>
    </row>
    <row r="55" spans="1:12" x14ac:dyDescent="0.25">
      <c r="A55" s="8">
        <v>54</v>
      </c>
      <c r="B55" s="7" t="s">
        <v>1349</v>
      </c>
      <c r="C55" s="7" t="s">
        <v>796</v>
      </c>
      <c r="D55" s="8" t="s">
        <v>799</v>
      </c>
      <c r="E55" s="7" t="s">
        <v>60</v>
      </c>
      <c r="F55" s="7" t="s">
        <v>1196</v>
      </c>
      <c r="G55" s="55">
        <v>27667</v>
      </c>
      <c r="H55" s="9">
        <v>37008</v>
      </c>
      <c r="I55" s="9">
        <v>38424</v>
      </c>
      <c r="J55" s="31">
        <v>32616</v>
      </c>
      <c r="K55" s="8">
        <v>4</v>
      </c>
      <c r="L55" s="28">
        <v>0.12</v>
      </c>
    </row>
    <row r="56" spans="1:12" x14ac:dyDescent="0.25">
      <c r="A56" s="8">
        <v>55</v>
      </c>
      <c r="B56" s="7" t="s">
        <v>1350</v>
      </c>
      <c r="C56" s="7" t="s">
        <v>1231</v>
      </c>
      <c r="D56" s="8" t="s">
        <v>799</v>
      </c>
      <c r="E56" s="7" t="s">
        <v>60</v>
      </c>
      <c r="F56" s="7" t="s">
        <v>1196</v>
      </c>
      <c r="G56" s="55">
        <v>25917</v>
      </c>
      <c r="H56" s="9">
        <v>37348</v>
      </c>
      <c r="I56" s="9">
        <v>39176</v>
      </c>
      <c r="J56" s="31">
        <v>103056</v>
      </c>
      <c r="K56" s="8">
        <v>3</v>
      </c>
      <c r="L56" s="28">
        <v>0.08</v>
      </c>
    </row>
    <row r="57" spans="1:12" x14ac:dyDescent="0.25">
      <c r="A57" s="8">
        <v>56</v>
      </c>
      <c r="B57" s="7" t="s">
        <v>1351</v>
      </c>
      <c r="C57" s="7" t="s">
        <v>793</v>
      </c>
      <c r="D57" s="8" t="s">
        <v>799</v>
      </c>
      <c r="E57" s="7" t="s">
        <v>60</v>
      </c>
      <c r="F57" s="7" t="s">
        <v>1197</v>
      </c>
      <c r="G57" s="55">
        <v>30542</v>
      </c>
      <c r="H57" s="9">
        <v>39922</v>
      </c>
      <c r="I57" s="9">
        <v>40333</v>
      </c>
      <c r="J57" s="31">
        <v>30948</v>
      </c>
      <c r="K57" s="8">
        <v>3</v>
      </c>
      <c r="L57" s="28">
        <v>0.08</v>
      </c>
    </row>
    <row r="58" spans="1:12" x14ac:dyDescent="0.25">
      <c r="A58" s="8">
        <v>57</v>
      </c>
      <c r="B58" s="7" t="s">
        <v>1352</v>
      </c>
      <c r="C58" s="7" t="s">
        <v>794</v>
      </c>
      <c r="D58" s="8" t="s">
        <v>799</v>
      </c>
      <c r="E58" s="7" t="s">
        <v>60</v>
      </c>
      <c r="F58" s="7" t="s">
        <v>1196</v>
      </c>
      <c r="G58" s="55">
        <v>26828</v>
      </c>
      <c r="H58" s="9">
        <v>40274</v>
      </c>
      <c r="I58" s="9">
        <v>41167</v>
      </c>
      <c r="J58" s="31">
        <v>46476</v>
      </c>
      <c r="K58" s="8" t="s">
        <v>1233</v>
      </c>
      <c r="L58" s="28">
        <v>0</v>
      </c>
    </row>
    <row r="59" spans="1:12" x14ac:dyDescent="0.25">
      <c r="A59" s="8">
        <v>58</v>
      </c>
      <c r="B59" s="7" t="s">
        <v>1353</v>
      </c>
      <c r="C59" s="7" t="s">
        <v>793</v>
      </c>
      <c r="D59" s="8" t="s">
        <v>799</v>
      </c>
      <c r="E59" s="7" t="s">
        <v>60</v>
      </c>
      <c r="F59" s="7" t="s">
        <v>1196</v>
      </c>
      <c r="G59" s="56">
        <v>27976</v>
      </c>
      <c r="H59" s="13">
        <v>40292</v>
      </c>
      <c r="I59" s="9" t="s">
        <v>1233</v>
      </c>
      <c r="J59" s="31">
        <v>27936</v>
      </c>
      <c r="K59" s="8" t="s">
        <v>1233</v>
      </c>
      <c r="L59" s="28">
        <v>0</v>
      </c>
    </row>
    <row r="60" spans="1:12" x14ac:dyDescent="0.25">
      <c r="A60" s="8">
        <v>59</v>
      </c>
      <c r="B60" s="7" t="s">
        <v>1354</v>
      </c>
      <c r="C60" s="7" t="s">
        <v>1230</v>
      </c>
      <c r="D60" s="8" t="s">
        <v>799</v>
      </c>
      <c r="E60" s="7" t="s">
        <v>60</v>
      </c>
      <c r="F60" s="7" t="s">
        <v>1197</v>
      </c>
      <c r="G60" s="55">
        <v>25698</v>
      </c>
      <c r="H60" s="9">
        <v>41051</v>
      </c>
      <c r="I60" s="9">
        <v>41199</v>
      </c>
      <c r="J60" s="31">
        <v>38196</v>
      </c>
      <c r="K60" s="8">
        <v>3</v>
      </c>
      <c r="L60" s="28">
        <v>0.08</v>
      </c>
    </row>
    <row r="61" spans="1:12" x14ac:dyDescent="0.25">
      <c r="A61" s="8">
        <v>60</v>
      </c>
      <c r="B61" s="7" t="s">
        <v>1355</v>
      </c>
      <c r="C61" s="7" t="s">
        <v>793</v>
      </c>
      <c r="D61" s="8" t="s">
        <v>799</v>
      </c>
      <c r="E61" s="7" t="s">
        <v>60</v>
      </c>
      <c r="F61" s="7" t="s">
        <v>1197</v>
      </c>
      <c r="G61" s="55">
        <v>30378</v>
      </c>
      <c r="H61" s="9">
        <v>39588</v>
      </c>
      <c r="I61" s="9">
        <v>40018</v>
      </c>
      <c r="J61" s="31">
        <v>89604</v>
      </c>
      <c r="K61" s="8">
        <v>5</v>
      </c>
      <c r="L61" s="28">
        <v>0.15</v>
      </c>
    </row>
    <row r="62" spans="1:12" x14ac:dyDescent="0.25">
      <c r="A62" s="8">
        <v>61</v>
      </c>
      <c r="B62" s="7" t="s">
        <v>1356</v>
      </c>
      <c r="C62" s="7" t="s">
        <v>1230</v>
      </c>
      <c r="D62" s="8" t="s">
        <v>799</v>
      </c>
      <c r="E62" s="7" t="s">
        <v>60</v>
      </c>
      <c r="F62" s="7" t="s">
        <v>1197</v>
      </c>
      <c r="G62" s="55">
        <v>31798</v>
      </c>
      <c r="H62" s="9">
        <v>39215</v>
      </c>
      <c r="I62" s="9" t="s">
        <v>1233</v>
      </c>
      <c r="J62" s="31">
        <v>38292</v>
      </c>
      <c r="K62" s="8">
        <v>5</v>
      </c>
      <c r="L62" s="28">
        <v>0.15</v>
      </c>
    </row>
    <row r="63" spans="1:12" x14ac:dyDescent="0.25">
      <c r="A63" s="8">
        <v>62</v>
      </c>
      <c r="B63" s="7" t="s">
        <v>1357</v>
      </c>
      <c r="C63" s="7" t="s">
        <v>792</v>
      </c>
      <c r="D63" s="8" t="s">
        <v>799</v>
      </c>
      <c r="E63" s="7" t="s">
        <v>60</v>
      </c>
      <c r="F63" s="7" t="s">
        <v>1196</v>
      </c>
      <c r="G63" s="55">
        <v>26521</v>
      </c>
      <c r="H63" s="9">
        <v>40310</v>
      </c>
      <c r="I63" s="9">
        <v>40853</v>
      </c>
      <c r="J63" s="31">
        <v>98544</v>
      </c>
      <c r="K63" s="8">
        <v>5</v>
      </c>
      <c r="L63" s="28">
        <v>0.15</v>
      </c>
    </row>
    <row r="64" spans="1:12" x14ac:dyDescent="0.25">
      <c r="A64" s="8">
        <v>63</v>
      </c>
      <c r="B64" s="7" t="s">
        <v>1358</v>
      </c>
      <c r="C64" s="7" t="s">
        <v>796</v>
      </c>
      <c r="D64" s="8" t="s">
        <v>799</v>
      </c>
      <c r="E64" s="7" t="s">
        <v>60</v>
      </c>
      <c r="F64" s="7" t="s">
        <v>1197</v>
      </c>
      <c r="G64" s="55">
        <v>31484</v>
      </c>
      <c r="H64" s="9">
        <v>40320</v>
      </c>
      <c r="I64" s="9">
        <v>40731</v>
      </c>
      <c r="J64" s="31">
        <v>93096</v>
      </c>
      <c r="K64" s="8">
        <v>3</v>
      </c>
      <c r="L64" s="28">
        <v>0.08</v>
      </c>
    </row>
    <row r="65" spans="1:12" x14ac:dyDescent="0.25">
      <c r="A65" s="8">
        <v>64</v>
      </c>
      <c r="B65" s="7" t="s">
        <v>1359</v>
      </c>
      <c r="C65" s="7" t="s">
        <v>791</v>
      </c>
      <c r="D65" s="8" t="s">
        <v>799</v>
      </c>
      <c r="E65" s="7" t="s">
        <v>60</v>
      </c>
      <c r="F65" s="7" t="s">
        <v>1196</v>
      </c>
      <c r="G65" s="55">
        <v>28215</v>
      </c>
      <c r="H65" s="9">
        <v>38856</v>
      </c>
      <c r="I65" s="9">
        <v>40666</v>
      </c>
      <c r="J65" s="31">
        <v>101040</v>
      </c>
      <c r="K65" s="8">
        <v>2</v>
      </c>
      <c r="L65" s="28">
        <v>0.04</v>
      </c>
    </row>
    <row r="66" spans="1:12" x14ac:dyDescent="0.25">
      <c r="A66" s="8">
        <v>65</v>
      </c>
      <c r="B66" s="7" t="s">
        <v>1360</v>
      </c>
      <c r="C66" s="7" t="s">
        <v>1228</v>
      </c>
      <c r="D66" s="8" t="s">
        <v>799</v>
      </c>
      <c r="E66" s="7" t="s">
        <v>60</v>
      </c>
      <c r="F66" s="7" t="s">
        <v>1196</v>
      </c>
      <c r="G66" s="55">
        <v>27652</v>
      </c>
      <c r="H66" s="9">
        <v>35940</v>
      </c>
      <c r="I66" s="9">
        <v>38203</v>
      </c>
      <c r="J66" s="31">
        <v>105600</v>
      </c>
      <c r="K66" s="8">
        <v>5</v>
      </c>
      <c r="L66" s="28">
        <v>0.15</v>
      </c>
    </row>
    <row r="67" spans="1:12" x14ac:dyDescent="0.25">
      <c r="A67" s="8">
        <v>66</v>
      </c>
      <c r="B67" s="7" t="s">
        <v>1361</v>
      </c>
      <c r="C67" s="7" t="s">
        <v>792</v>
      </c>
      <c r="D67" s="8" t="s">
        <v>799</v>
      </c>
      <c r="E67" s="7" t="s">
        <v>60</v>
      </c>
      <c r="F67" s="7" t="s">
        <v>1196</v>
      </c>
      <c r="G67" s="55">
        <v>22725</v>
      </c>
      <c r="H67" s="9">
        <v>37018</v>
      </c>
      <c r="I67" s="9">
        <v>39355</v>
      </c>
      <c r="J67" s="31">
        <v>34380</v>
      </c>
      <c r="K67" s="8">
        <v>4</v>
      </c>
      <c r="L67" s="28">
        <v>0.12</v>
      </c>
    </row>
    <row r="68" spans="1:12" x14ac:dyDescent="0.25">
      <c r="A68" s="8">
        <v>67</v>
      </c>
      <c r="B68" s="7" t="s">
        <v>1362</v>
      </c>
      <c r="C68" s="7" t="s">
        <v>793</v>
      </c>
      <c r="D68" s="8" t="s">
        <v>799</v>
      </c>
      <c r="E68" s="7" t="s">
        <v>60</v>
      </c>
      <c r="F68" s="7" t="s">
        <v>1197</v>
      </c>
      <c r="G68" s="55">
        <v>28653</v>
      </c>
      <c r="H68" s="9">
        <v>39959</v>
      </c>
      <c r="I68" s="9">
        <v>40410</v>
      </c>
      <c r="J68" s="31">
        <v>95352</v>
      </c>
      <c r="K68" s="8">
        <v>5</v>
      </c>
      <c r="L68" s="28">
        <v>0.15</v>
      </c>
    </row>
    <row r="69" spans="1:12" x14ac:dyDescent="0.25">
      <c r="A69" s="8">
        <v>68</v>
      </c>
      <c r="B69" s="7" t="s">
        <v>1363</v>
      </c>
      <c r="C69" s="7" t="s">
        <v>792</v>
      </c>
      <c r="D69" s="8" t="s">
        <v>799</v>
      </c>
      <c r="E69" s="7" t="s">
        <v>60</v>
      </c>
      <c r="F69" s="7" t="s">
        <v>1196</v>
      </c>
      <c r="G69" s="55">
        <v>29338</v>
      </c>
      <c r="H69" s="9">
        <v>35965</v>
      </c>
      <c r="I69" s="9">
        <v>40967</v>
      </c>
      <c r="J69" s="31">
        <v>41736</v>
      </c>
      <c r="K69" s="8">
        <v>4</v>
      </c>
      <c r="L69" s="28">
        <v>0.12</v>
      </c>
    </row>
    <row r="70" spans="1:12" x14ac:dyDescent="0.25">
      <c r="A70" s="8">
        <v>69</v>
      </c>
      <c r="B70" s="7" t="s">
        <v>1364</v>
      </c>
      <c r="C70" s="7" t="s">
        <v>793</v>
      </c>
      <c r="D70" s="8" t="s">
        <v>799</v>
      </c>
      <c r="E70" s="7" t="s">
        <v>60</v>
      </c>
      <c r="F70" s="7" t="s">
        <v>1196</v>
      </c>
      <c r="G70" s="55">
        <v>22899</v>
      </c>
      <c r="H70" s="9">
        <v>37785</v>
      </c>
      <c r="I70" s="9">
        <v>41181</v>
      </c>
      <c r="J70" s="31">
        <v>104736</v>
      </c>
      <c r="K70" s="8">
        <v>4</v>
      </c>
      <c r="L70" s="28">
        <v>0.12</v>
      </c>
    </row>
    <row r="71" spans="1:12" x14ac:dyDescent="0.25">
      <c r="A71" s="8">
        <v>70</v>
      </c>
      <c r="B71" s="7" t="s">
        <v>1365</v>
      </c>
      <c r="C71" s="7" t="s">
        <v>791</v>
      </c>
      <c r="D71" s="8" t="s">
        <v>799</v>
      </c>
      <c r="E71" s="7" t="s">
        <v>60</v>
      </c>
      <c r="F71" s="7" t="s">
        <v>1196</v>
      </c>
      <c r="G71" s="55">
        <v>32064</v>
      </c>
      <c r="H71" s="9">
        <v>41091</v>
      </c>
      <c r="I71" s="9" t="s">
        <v>1233</v>
      </c>
      <c r="J71" s="31">
        <v>85380</v>
      </c>
      <c r="K71" s="8">
        <v>2</v>
      </c>
      <c r="L71" s="28">
        <v>0.04</v>
      </c>
    </row>
    <row r="72" spans="1:12" x14ac:dyDescent="0.25">
      <c r="A72" s="8">
        <v>71</v>
      </c>
      <c r="B72" s="7" t="s">
        <v>1366</v>
      </c>
      <c r="C72" s="7" t="s">
        <v>792</v>
      </c>
      <c r="D72" s="8" t="s">
        <v>799</v>
      </c>
      <c r="E72" s="7" t="s">
        <v>60</v>
      </c>
      <c r="F72" s="7" t="s">
        <v>1196</v>
      </c>
      <c r="G72" s="55">
        <v>29792</v>
      </c>
      <c r="H72" s="9">
        <v>39279</v>
      </c>
      <c r="I72" s="9">
        <v>40884</v>
      </c>
      <c r="J72" s="31">
        <v>32268</v>
      </c>
      <c r="K72" s="8">
        <v>3</v>
      </c>
      <c r="L72" s="28">
        <v>0.08</v>
      </c>
    </row>
    <row r="73" spans="1:12" x14ac:dyDescent="0.25">
      <c r="A73" s="8">
        <v>72</v>
      </c>
      <c r="B73" s="7" t="s">
        <v>1367</v>
      </c>
      <c r="C73" s="7" t="s">
        <v>795</v>
      </c>
      <c r="D73" s="8" t="s">
        <v>799</v>
      </c>
      <c r="E73" s="7" t="s">
        <v>60</v>
      </c>
      <c r="F73" s="7" t="s">
        <v>1196</v>
      </c>
      <c r="G73" s="55">
        <v>29474</v>
      </c>
      <c r="H73" s="9">
        <v>40368</v>
      </c>
      <c r="I73" s="9">
        <v>40842</v>
      </c>
      <c r="J73" s="31">
        <v>107172</v>
      </c>
      <c r="K73" s="8">
        <v>5</v>
      </c>
      <c r="L73" s="28">
        <v>0.15</v>
      </c>
    </row>
    <row r="74" spans="1:12" x14ac:dyDescent="0.25">
      <c r="A74" s="8">
        <v>73</v>
      </c>
      <c r="B74" s="7" t="s">
        <v>1368</v>
      </c>
      <c r="C74" s="7" t="s">
        <v>1228</v>
      </c>
      <c r="D74" s="8" t="s">
        <v>799</v>
      </c>
      <c r="E74" s="7" t="s">
        <v>60</v>
      </c>
      <c r="F74" s="7" t="s">
        <v>1196</v>
      </c>
      <c r="G74" s="55">
        <v>27700</v>
      </c>
      <c r="H74" s="9">
        <v>40777</v>
      </c>
      <c r="I74" s="9">
        <v>41231</v>
      </c>
      <c r="J74" s="31">
        <v>16560</v>
      </c>
      <c r="K74" s="8">
        <v>3</v>
      </c>
      <c r="L74" s="28">
        <v>0.08</v>
      </c>
    </row>
    <row r="75" spans="1:12" x14ac:dyDescent="0.25">
      <c r="A75" s="8">
        <v>74</v>
      </c>
      <c r="B75" s="7" t="s">
        <v>1369</v>
      </c>
      <c r="C75" s="7" t="s">
        <v>791</v>
      </c>
      <c r="D75" s="8" t="s">
        <v>799</v>
      </c>
      <c r="E75" s="7" t="s">
        <v>60</v>
      </c>
      <c r="F75" s="7" t="s">
        <v>1196</v>
      </c>
      <c r="G75" s="55">
        <v>26875</v>
      </c>
      <c r="H75" s="9">
        <v>39662</v>
      </c>
      <c r="I75" s="9">
        <v>40686</v>
      </c>
      <c r="J75" s="31">
        <v>46704</v>
      </c>
      <c r="K75" s="8">
        <v>4</v>
      </c>
      <c r="L75" s="28">
        <v>0.12</v>
      </c>
    </row>
    <row r="76" spans="1:12" x14ac:dyDescent="0.25">
      <c r="A76" s="8">
        <v>75</v>
      </c>
      <c r="B76" s="7" t="s">
        <v>1370</v>
      </c>
      <c r="C76" s="7" t="s">
        <v>1228</v>
      </c>
      <c r="D76" s="8" t="s">
        <v>799</v>
      </c>
      <c r="E76" s="7" t="s">
        <v>60</v>
      </c>
      <c r="F76" s="7" t="s">
        <v>1196</v>
      </c>
      <c r="G76" s="55">
        <v>31960</v>
      </c>
      <c r="H76" s="9">
        <v>38954</v>
      </c>
      <c r="I76" s="9">
        <v>40824</v>
      </c>
      <c r="J76" s="31">
        <v>49104</v>
      </c>
      <c r="K76" s="8">
        <v>4</v>
      </c>
      <c r="L76" s="28">
        <v>0.12</v>
      </c>
    </row>
    <row r="77" spans="1:12" x14ac:dyDescent="0.25">
      <c r="A77" s="8">
        <v>76</v>
      </c>
      <c r="B77" s="7" t="s">
        <v>1371</v>
      </c>
      <c r="C77" s="7" t="s">
        <v>1231</v>
      </c>
      <c r="D77" s="8" t="s">
        <v>799</v>
      </c>
      <c r="E77" s="7" t="s">
        <v>60</v>
      </c>
      <c r="F77" s="7" t="s">
        <v>1196</v>
      </c>
      <c r="G77" s="55">
        <v>28830</v>
      </c>
      <c r="H77" s="9">
        <v>36038</v>
      </c>
      <c r="I77" s="9">
        <v>40635</v>
      </c>
      <c r="J77" s="31">
        <v>36408</v>
      </c>
      <c r="K77" s="8">
        <v>3</v>
      </c>
      <c r="L77" s="28">
        <v>0.08</v>
      </c>
    </row>
    <row r="78" spans="1:12" x14ac:dyDescent="0.25">
      <c r="A78" s="8">
        <v>77</v>
      </c>
      <c r="B78" s="7" t="s">
        <v>1372</v>
      </c>
      <c r="C78" s="7" t="s">
        <v>795</v>
      </c>
      <c r="D78" s="8" t="s">
        <v>799</v>
      </c>
      <c r="E78" s="7" t="s">
        <v>60</v>
      </c>
      <c r="F78" s="7" t="s">
        <v>1196</v>
      </c>
      <c r="G78" s="55">
        <v>26844</v>
      </c>
      <c r="H78" s="9">
        <v>36059</v>
      </c>
      <c r="I78" s="9">
        <v>40318</v>
      </c>
      <c r="J78" s="31">
        <v>22200</v>
      </c>
      <c r="K78" s="8">
        <v>5</v>
      </c>
      <c r="L78" s="28">
        <v>0.15</v>
      </c>
    </row>
    <row r="79" spans="1:12" x14ac:dyDescent="0.25">
      <c r="A79" s="8">
        <v>78</v>
      </c>
      <c r="B79" s="7" t="s">
        <v>1373</v>
      </c>
      <c r="C79" s="7" t="s">
        <v>791</v>
      </c>
      <c r="D79" s="8" t="s">
        <v>799</v>
      </c>
      <c r="E79" s="7" t="s">
        <v>60</v>
      </c>
      <c r="F79" s="7" t="s">
        <v>1197</v>
      </c>
      <c r="G79" s="55">
        <v>29306</v>
      </c>
      <c r="H79" s="9">
        <v>38970</v>
      </c>
      <c r="I79" s="9">
        <v>40415</v>
      </c>
      <c r="J79" s="31">
        <v>99684</v>
      </c>
      <c r="K79" s="8">
        <v>3</v>
      </c>
      <c r="L79" s="28">
        <v>0.08</v>
      </c>
    </row>
    <row r="80" spans="1:12" x14ac:dyDescent="0.25">
      <c r="A80" s="8">
        <v>79</v>
      </c>
      <c r="B80" s="7" t="s">
        <v>1374</v>
      </c>
      <c r="C80" s="7" t="s">
        <v>1231</v>
      </c>
      <c r="D80" s="8" t="s">
        <v>799</v>
      </c>
      <c r="E80" s="7" t="s">
        <v>60</v>
      </c>
      <c r="F80" s="7" t="s">
        <v>1197</v>
      </c>
      <c r="G80" s="55">
        <v>27053</v>
      </c>
      <c r="H80" s="9">
        <v>40085</v>
      </c>
      <c r="I80" s="9" t="s">
        <v>1233</v>
      </c>
      <c r="J80" s="31">
        <v>49788</v>
      </c>
      <c r="K80" s="8">
        <v>5</v>
      </c>
      <c r="L80" s="28">
        <v>0.15</v>
      </c>
    </row>
    <row r="81" spans="1:12" x14ac:dyDescent="0.25">
      <c r="A81" s="8">
        <v>80</v>
      </c>
      <c r="B81" s="7" t="s">
        <v>1375</v>
      </c>
      <c r="C81" s="7" t="s">
        <v>795</v>
      </c>
      <c r="D81" s="8" t="s">
        <v>799</v>
      </c>
      <c r="E81" s="7" t="s">
        <v>60</v>
      </c>
      <c r="F81" s="7" t="s">
        <v>1197</v>
      </c>
      <c r="G81" s="55">
        <v>30038</v>
      </c>
      <c r="H81" s="9">
        <v>40832</v>
      </c>
      <c r="I81" s="9" t="s">
        <v>1233</v>
      </c>
      <c r="J81" s="31">
        <v>103104</v>
      </c>
      <c r="K81" s="8">
        <v>4</v>
      </c>
      <c r="L81" s="28">
        <v>0.12</v>
      </c>
    </row>
    <row r="82" spans="1:12" x14ac:dyDescent="0.25">
      <c r="A82" s="8">
        <v>81</v>
      </c>
      <c r="B82" s="7" t="s">
        <v>1376</v>
      </c>
      <c r="C82" s="7" t="s">
        <v>1229</v>
      </c>
      <c r="D82" s="8" t="s">
        <v>799</v>
      </c>
      <c r="E82" s="7" t="s">
        <v>60</v>
      </c>
      <c r="F82" s="7" t="s">
        <v>1197</v>
      </c>
      <c r="G82" s="55">
        <v>28090</v>
      </c>
      <c r="H82" s="9">
        <v>41200</v>
      </c>
      <c r="I82" s="9">
        <v>41248</v>
      </c>
      <c r="J82" s="31">
        <v>86004</v>
      </c>
      <c r="K82" s="8">
        <v>4</v>
      </c>
      <c r="L82" s="28">
        <v>0.12</v>
      </c>
    </row>
    <row r="83" spans="1:12" x14ac:dyDescent="0.25">
      <c r="A83" s="8">
        <v>82</v>
      </c>
      <c r="B83" s="7" t="s">
        <v>1377</v>
      </c>
      <c r="C83" s="7" t="s">
        <v>1230</v>
      </c>
      <c r="D83" s="8" t="s">
        <v>799</v>
      </c>
      <c r="E83" s="7" t="s">
        <v>60</v>
      </c>
      <c r="F83" s="7" t="s">
        <v>1197</v>
      </c>
      <c r="G83" s="55">
        <v>26032</v>
      </c>
      <c r="H83" s="9">
        <v>39379</v>
      </c>
      <c r="I83" s="9" t="s">
        <v>1233</v>
      </c>
      <c r="J83" s="31">
        <v>81468</v>
      </c>
      <c r="K83" s="8">
        <v>5</v>
      </c>
      <c r="L83" s="28">
        <v>0.15</v>
      </c>
    </row>
    <row r="84" spans="1:12" x14ac:dyDescent="0.25">
      <c r="A84" s="8">
        <v>83</v>
      </c>
      <c r="B84" s="7" t="s">
        <v>1378</v>
      </c>
      <c r="C84" s="7" t="s">
        <v>1229</v>
      </c>
      <c r="D84" s="8" t="s">
        <v>799</v>
      </c>
      <c r="E84" s="7" t="s">
        <v>60</v>
      </c>
      <c r="F84" s="7" t="s">
        <v>1196</v>
      </c>
      <c r="G84" s="55">
        <v>27921</v>
      </c>
      <c r="H84" s="9">
        <v>36087</v>
      </c>
      <c r="I84" s="9">
        <v>39733</v>
      </c>
      <c r="J84" s="31">
        <v>92316</v>
      </c>
      <c r="K84" s="8" t="s">
        <v>1233</v>
      </c>
      <c r="L84" s="28">
        <v>0</v>
      </c>
    </row>
    <row r="85" spans="1:12" x14ac:dyDescent="0.25">
      <c r="A85" s="8">
        <v>84</v>
      </c>
      <c r="B85" s="7" t="s">
        <v>1379</v>
      </c>
      <c r="C85" s="7" t="s">
        <v>1230</v>
      </c>
      <c r="D85" s="8" t="s">
        <v>799</v>
      </c>
      <c r="E85" s="7" t="s">
        <v>60</v>
      </c>
      <c r="F85" s="7" t="s">
        <v>1196</v>
      </c>
      <c r="G85" s="55">
        <v>27529</v>
      </c>
      <c r="H85" s="9">
        <v>37176</v>
      </c>
      <c r="I85" s="9">
        <v>38788</v>
      </c>
      <c r="J85" s="31">
        <v>75348</v>
      </c>
      <c r="K85" s="8">
        <v>2</v>
      </c>
      <c r="L85" s="28">
        <v>0.04</v>
      </c>
    </row>
    <row r="86" spans="1:12" x14ac:dyDescent="0.25">
      <c r="A86" s="8">
        <v>85</v>
      </c>
      <c r="B86" s="7" t="s">
        <v>1380</v>
      </c>
      <c r="C86" s="7" t="s">
        <v>795</v>
      </c>
      <c r="D86" s="8" t="s">
        <v>799</v>
      </c>
      <c r="E86" s="7" t="s">
        <v>60</v>
      </c>
      <c r="F86" s="7" t="s">
        <v>1196</v>
      </c>
      <c r="G86" s="55">
        <v>29746</v>
      </c>
      <c r="H86" s="9">
        <v>39765</v>
      </c>
      <c r="I86" s="9">
        <v>40967</v>
      </c>
      <c r="J86" s="31">
        <v>56004</v>
      </c>
      <c r="K86" s="8">
        <v>3</v>
      </c>
      <c r="L86" s="28">
        <v>0.08</v>
      </c>
    </row>
    <row r="87" spans="1:12" x14ac:dyDescent="0.25">
      <c r="A87" s="8">
        <v>86</v>
      </c>
      <c r="B87" s="7" t="s">
        <v>1381</v>
      </c>
      <c r="C87" s="7" t="s">
        <v>796</v>
      </c>
      <c r="D87" s="8" t="s">
        <v>799</v>
      </c>
      <c r="E87" s="7" t="s">
        <v>60</v>
      </c>
      <c r="F87" s="7" t="s">
        <v>1197</v>
      </c>
      <c r="G87" s="55">
        <v>28980</v>
      </c>
      <c r="H87" s="9">
        <v>36470</v>
      </c>
      <c r="I87" s="9">
        <v>40023</v>
      </c>
      <c r="J87" s="31">
        <v>28272</v>
      </c>
      <c r="K87" s="8">
        <v>3</v>
      </c>
      <c r="L87" s="28">
        <v>0.08</v>
      </c>
    </row>
    <row r="88" spans="1:12" x14ac:dyDescent="0.25">
      <c r="A88" s="8">
        <v>87</v>
      </c>
      <c r="B88" s="7" t="s">
        <v>1382</v>
      </c>
      <c r="C88" s="7" t="s">
        <v>1228</v>
      </c>
      <c r="D88" s="8" t="s">
        <v>799</v>
      </c>
      <c r="E88" s="7" t="s">
        <v>60</v>
      </c>
      <c r="F88" s="7" t="s">
        <v>1196</v>
      </c>
      <c r="G88" s="55">
        <v>26436</v>
      </c>
      <c r="H88" s="9">
        <v>36487</v>
      </c>
      <c r="I88" s="9">
        <v>41096</v>
      </c>
      <c r="J88" s="31">
        <v>39667.199999999997</v>
      </c>
      <c r="K88" s="8">
        <v>5</v>
      </c>
      <c r="L88" s="28">
        <v>0.15</v>
      </c>
    </row>
    <row r="89" spans="1:12" x14ac:dyDescent="0.25">
      <c r="A89" s="8">
        <v>88</v>
      </c>
      <c r="B89" s="7" t="s">
        <v>1383</v>
      </c>
      <c r="C89" s="7" t="s">
        <v>1230</v>
      </c>
      <c r="D89" s="8" t="s">
        <v>799</v>
      </c>
      <c r="E89" s="7" t="s">
        <v>60</v>
      </c>
      <c r="F89" s="7" t="s">
        <v>1197</v>
      </c>
      <c r="G89" s="55">
        <v>31202</v>
      </c>
      <c r="H89" s="9">
        <v>39040</v>
      </c>
      <c r="I89" s="9">
        <v>40917</v>
      </c>
      <c r="J89" s="31">
        <v>74580</v>
      </c>
      <c r="K89" s="8">
        <v>4</v>
      </c>
      <c r="L89" s="28">
        <v>0.12</v>
      </c>
    </row>
    <row r="90" spans="1:12" x14ac:dyDescent="0.25">
      <c r="A90" s="8">
        <v>89</v>
      </c>
      <c r="B90" s="7" t="s">
        <v>1384</v>
      </c>
      <c r="C90" s="7" t="s">
        <v>1229</v>
      </c>
      <c r="D90" s="8" t="s">
        <v>799</v>
      </c>
      <c r="E90" s="7" t="s">
        <v>60</v>
      </c>
      <c r="F90" s="7" t="s">
        <v>1196</v>
      </c>
      <c r="G90" s="55">
        <v>29708</v>
      </c>
      <c r="H90" s="9">
        <v>40501</v>
      </c>
      <c r="I90" s="9">
        <v>40689</v>
      </c>
      <c r="J90" s="31">
        <v>93384</v>
      </c>
      <c r="K90" s="8">
        <v>3</v>
      </c>
      <c r="L90" s="28">
        <v>0.08</v>
      </c>
    </row>
    <row r="91" spans="1:12" x14ac:dyDescent="0.25">
      <c r="A91" s="8">
        <v>90</v>
      </c>
      <c r="B91" s="7" t="s">
        <v>1385</v>
      </c>
      <c r="C91" s="7" t="s">
        <v>794</v>
      </c>
      <c r="D91" s="8" t="s">
        <v>799</v>
      </c>
      <c r="E91" s="7" t="s">
        <v>60</v>
      </c>
      <c r="F91" s="7" t="s">
        <v>1196</v>
      </c>
      <c r="G91" s="55">
        <v>32100</v>
      </c>
      <c r="H91" s="9">
        <v>39803</v>
      </c>
      <c r="I91" s="9">
        <v>40330</v>
      </c>
      <c r="J91" s="31">
        <v>51528</v>
      </c>
      <c r="K91" s="8" t="s">
        <v>1233</v>
      </c>
      <c r="L91" s="28">
        <v>0</v>
      </c>
    </row>
    <row r="92" spans="1:12" x14ac:dyDescent="0.25">
      <c r="A92" s="8">
        <v>91</v>
      </c>
      <c r="B92" s="7" t="s">
        <v>1386</v>
      </c>
      <c r="C92" s="7" t="s">
        <v>1229</v>
      </c>
      <c r="D92" s="8" t="s">
        <v>799</v>
      </c>
      <c r="E92" s="7" t="s">
        <v>60</v>
      </c>
      <c r="F92" s="7" t="s">
        <v>1196</v>
      </c>
      <c r="G92" s="55">
        <v>25930</v>
      </c>
      <c r="H92" s="9">
        <v>40880</v>
      </c>
      <c r="I92" s="9" t="s">
        <v>1233</v>
      </c>
      <c r="J92" s="31">
        <v>73680</v>
      </c>
      <c r="K92" s="8">
        <v>5</v>
      </c>
      <c r="L92" s="28">
        <v>0.15</v>
      </c>
    </row>
    <row r="93" spans="1:12" x14ac:dyDescent="0.25">
      <c r="A93" s="8">
        <v>92</v>
      </c>
      <c r="B93" s="7" t="s">
        <v>1387</v>
      </c>
      <c r="C93" s="7" t="s">
        <v>1229</v>
      </c>
      <c r="D93" s="8" t="s">
        <v>799</v>
      </c>
      <c r="E93" s="7" t="s">
        <v>60</v>
      </c>
      <c r="F93" s="7" t="s">
        <v>1196</v>
      </c>
      <c r="G93" s="55">
        <v>23301</v>
      </c>
      <c r="H93" s="9">
        <v>36506</v>
      </c>
      <c r="I93" s="9">
        <v>38226</v>
      </c>
      <c r="J93" s="31">
        <v>38520</v>
      </c>
      <c r="K93" s="8" t="s">
        <v>1233</v>
      </c>
      <c r="L93" s="28">
        <v>0</v>
      </c>
    </row>
    <row r="94" spans="1:12" x14ac:dyDescent="0.25">
      <c r="A94" s="8">
        <v>93</v>
      </c>
      <c r="B94" s="7" t="s">
        <v>1388</v>
      </c>
      <c r="C94" s="7" t="s">
        <v>794</v>
      </c>
      <c r="D94" s="8" t="s">
        <v>799</v>
      </c>
      <c r="E94" s="7" t="s">
        <v>60</v>
      </c>
      <c r="F94" s="7" t="s">
        <v>1197</v>
      </c>
      <c r="G94" s="55">
        <v>30043</v>
      </c>
      <c r="H94" s="9">
        <v>37241</v>
      </c>
      <c r="I94" s="9">
        <v>41134</v>
      </c>
      <c r="J94" s="31">
        <v>86340</v>
      </c>
      <c r="K94" s="8">
        <v>5</v>
      </c>
      <c r="L94" s="28">
        <v>0.15</v>
      </c>
    </row>
    <row r="95" spans="1:12" x14ac:dyDescent="0.25">
      <c r="A95" s="8">
        <v>94</v>
      </c>
      <c r="B95" s="7" t="s">
        <v>1389</v>
      </c>
      <c r="C95" s="7" t="s">
        <v>793</v>
      </c>
      <c r="D95" s="8" t="s">
        <v>799</v>
      </c>
      <c r="E95" s="7" t="s">
        <v>60</v>
      </c>
      <c r="F95" s="7" t="s">
        <v>1196</v>
      </c>
      <c r="G95" s="55">
        <v>26821</v>
      </c>
      <c r="H95" s="9">
        <v>37960</v>
      </c>
      <c r="I95" s="9">
        <v>39802</v>
      </c>
      <c r="J95" s="31">
        <v>80268</v>
      </c>
      <c r="K95" s="8">
        <v>5</v>
      </c>
      <c r="L95" s="28">
        <v>0.15</v>
      </c>
    </row>
    <row r="96" spans="1:12" x14ac:dyDescent="0.25">
      <c r="A96" s="8">
        <v>95</v>
      </c>
      <c r="B96" s="7" t="s">
        <v>1390</v>
      </c>
      <c r="C96" s="7" t="s">
        <v>791</v>
      </c>
      <c r="D96" s="8" t="s">
        <v>799</v>
      </c>
      <c r="E96" s="7" t="s">
        <v>60</v>
      </c>
      <c r="F96" s="7" t="s">
        <v>1196</v>
      </c>
      <c r="G96" s="55">
        <v>27379</v>
      </c>
      <c r="H96" s="9">
        <v>39802</v>
      </c>
      <c r="I96" s="9" t="s">
        <v>1233</v>
      </c>
      <c r="J96" s="31">
        <v>27042</v>
      </c>
      <c r="K96" s="8">
        <v>3</v>
      </c>
      <c r="L96" s="28">
        <v>0.08</v>
      </c>
    </row>
    <row r="97" spans="1:12" x14ac:dyDescent="0.25">
      <c r="A97" s="8">
        <v>96</v>
      </c>
      <c r="B97" s="7" t="s">
        <v>1391</v>
      </c>
      <c r="C97" s="7" t="s">
        <v>795</v>
      </c>
      <c r="D97" s="8" t="s">
        <v>800</v>
      </c>
      <c r="E97" s="7" t="s">
        <v>120</v>
      </c>
      <c r="F97" s="7" t="s">
        <v>1196</v>
      </c>
      <c r="G97" s="55">
        <v>28317</v>
      </c>
      <c r="H97" s="9">
        <v>39492</v>
      </c>
      <c r="I97" s="9">
        <v>40546</v>
      </c>
      <c r="J97" s="31">
        <v>43956</v>
      </c>
      <c r="K97" s="8">
        <v>4</v>
      </c>
      <c r="L97" s="28">
        <v>0.12</v>
      </c>
    </row>
    <row r="98" spans="1:12" x14ac:dyDescent="0.25">
      <c r="A98" s="8">
        <v>97</v>
      </c>
      <c r="B98" s="7" t="s">
        <v>1392</v>
      </c>
      <c r="C98" s="7" t="s">
        <v>794</v>
      </c>
      <c r="D98" s="8" t="s">
        <v>800</v>
      </c>
      <c r="E98" s="7" t="s">
        <v>120</v>
      </c>
      <c r="F98" s="7" t="s">
        <v>1196</v>
      </c>
      <c r="G98" s="55">
        <v>26496</v>
      </c>
      <c r="H98" s="9">
        <v>38755</v>
      </c>
      <c r="I98" s="9">
        <v>39922</v>
      </c>
      <c r="J98" s="31">
        <v>94632</v>
      </c>
      <c r="K98" s="8">
        <v>2</v>
      </c>
      <c r="L98" s="28">
        <v>0.04</v>
      </c>
    </row>
    <row r="99" spans="1:12" x14ac:dyDescent="0.25">
      <c r="A99" s="8">
        <v>98</v>
      </c>
      <c r="B99" s="7" t="s">
        <v>1393</v>
      </c>
      <c r="C99" s="7" t="s">
        <v>794</v>
      </c>
      <c r="D99" s="8" t="s">
        <v>800</v>
      </c>
      <c r="E99" s="7" t="s">
        <v>120</v>
      </c>
      <c r="F99" s="7" t="s">
        <v>1197</v>
      </c>
      <c r="G99" s="55">
        <v>32191</v>
      </c>
      <c r="H99" s="9">
        <v>39529</v>
      </c>
      <c r="I99" s="9">
        <v>41208</v>
      </c>
      <c r="J99" s="31">
        <v>42744</v>
      </c>
      <c r="K99" s="8">
        <v>4</v>
      </c>
      <c r="L99" s="28">
        <v>0.12</v>
      </c>
    </row>
    <row r="100" spans="1:12" x14ac:dyDescent="0.25">
      <c r="A100" s="8">
        <v>99</v>
      </c>
      <c r="B100" s="7" t="s">
        <v>1394</v>
      </c>
      <c r="C100" s="7" t="s">
        <v>1228</v>
      </c>
      <c r="D100" s="8" t="s">
        <v>800</v>
      </c>
      <c r="E100" s="7" t="s">
        <v>120</v>
      </c>
      <c r="F100" s="7" t="s">
        <v>1196</v>
      </c>
      <c r="G100" s="56">
        <v>31711</v>
      </c>
      <c r="H100" s="13">
        <v>40253</v>
      </c>
      <c r="I100" s="9">
        <v>41195</v>
      </c>
      <c r="J100" s="31">
        <v>71220</v>
      </c>
      <c r="K100" s="8">
        <v>5</v>
      </c>
      <c r="L100" s="28">
        <v>0.15</v>
      </c>
    </row>
    <row r="101" spans="1:12" x14ac:dyDescent="0.25">
      <c r="A101" s="8">
        <v>100</v>
      </c>
      <c r="B101" s="7" t="s">
        <v>1395</v>
      </c>
      <c r="C101" s="7" t="s">
        <v>1230</v>
      </c>
      <c r="D101" s="8" t="s">
        <v>800</v>
      </c>
      <c r="E101" s="7" t="s">
        <v>120</v>
      </c>
      <c r="F101" s="7" t="s">
        <v>1197</v>
      </c>
      <c r="G101" s="55">
        <v>26537</v>
      </c>
      <c r="H101" s="9">
        <v>39923</v>
      </c>
      <c r="I101" s="9">
        <v>40453</v>
      </c>
      <c r="J101" s="31">
        <v>91728</v>
      </c>
      <c r="K101" s="8">
        <v>3</v>
      </c>
      <c r="L101" s="28">
        <v>0.08</v>
      </c>
    </row>
    <row r="102" spans="1:12" x14ac:dyDescent="0.25">
      <c r="A102" s="8">
        <v>101</v>
      </c>
      <c r="B102" s="7" t="s">
        <v>1396</v>
      </c>
      <c r="C102" s="7" t="s">
        <v>1228</v>
      </c>
      <c r="D102" s="8" t="s">
        <v>800</v>
      </c>
      <c r="E102" s="7" t="s">
        <v>120</v>
      </c>
      <c r="F102" s="7" t="s">
        <v>1196</v>
      </c>
      <c r="G102" s="55">
        <v>25730</v>
      </c>
      <c r="H102" s="9">
        <v>37883</v>
      </c>
      <c r="I102" s="9">
        <v>38829</v>
      </c>
      <c r="J102" s="31">
        <v>103836</v>
      </c>
      <c r="K102" s="8" t="s">
        <v>1233</v>
      </c>
      <c r="L102" s="28">
        <v>0</v>
      </c>
    </row>
    <row r="103" spans="1:12" x14ac:dyDescent="0.25">
      <c r="A103" s="8">
        <v>102</v>
      </c>
      <c r="B103" s="7" t="s">
        <v>1397</v>
      </c>
      <c r="C103" s="7" t="s">
        <v>792</v>
      </c>
      <c r="D103" s="8" t="s">
        <v>800</v>
      </c>
      <c r="E103" s="7" t="s">
        <v>120</v>
      </c>
      <c r="F103" s="7" t="s">
        <v>1196</v>
      </c>
      <c r="G103" s="55">
        <v>27202</v>
      </c>
      <c r="H103" s="9">
        <v>39388</v>
      </c>
      <c r="I103" s="9">
        <v>40093</v>
      </c>
      <c r="J103" s="31">
        <v>85344</v>
      </c>
      <c r="K103" s="8">
        <v>4</v>
      </c>
      <c r="L103" s="28">
        <v>0.12</v>
      </c>
    </row>
    <row r="104" spans="1:12" x14ac:dyDescent="0.25">
      <c r="A104" s="8">
        <v>103</v>
      </c>
      <c r="B104" s="7" t="s">
        <v>1398</v>
      </c>
      <c r="C104" s="7" t="s">
        <v>796</v>
      </c>
      <c r="D104" s="8" t="s">
        <v>800</v>
      </c>
      <c r="E104" s="7" t="s">
        <v>120</v>
      </c>
      <c r="F104" s="7" t="s">
        <v>1196</v>
      </c>
      <c r="G104" s="56">
        <v>31685</v>
      </c>
      <c r="H104" s="13">
        <v>40505</v>
      </c>
      <c r="I104" s="9">
        <v>41221</v>
      </c>
      <c r="J104" s="31">
        <v>55476</v>
      </c>
      <c r="K104" s="8">
        <v>2</v>
      </c>
      <c r="L104" s="28">
        <v>0.04</v>
      </c>
    </row>
    <row r="105" spans="1:12" x14ac:dyDescent="0.25">
      <c r="A105" s="8">
        <v>104</v>
      </c>
      <c r="B105" s="7" t="s">
        <v>1399</v>
      </c>
      <c r="C105" s="7" t="s">
        <v>1229</v>
      </c>
      <c r="D105" s="8" t="s">
        <v>800</v>
      </c>
      <c r="E105" s="7" t="s">
        <v>129</v>
      </c>
      <c r="F105" s="7" t="s">
        <v>1196</v>
      </c>
      <c r="G105" s="55">
        <v>27507</v>
      </c>
      <c r="H105" s="9">
        <v>38736</v>
      </c>
      <c r="I105" s="9">
        <v>39827</v>
      </c>
      <c r="J105" s="31">
        <v>27504</v>
      </c>
      <c r="K105" s="8">
        <v>3</v>
      </c>
      <c r="L105" s="28">
        <v>0.08</v>
      </c>
    </row>
    <row r="106" spans="1:12" x14ac:dyDescent="0.25">
      <c r="A106" s="8">
        <v>105</v>
      </c>
      <c r="B106" s="7" t="s">
        <v>1400</v>
      </c>
      <c r="C106" s="7" t="s">
        <v>1230</v>
      </c>
      <c r="D106" s="8" t="s">
        <v>800</v>
      </c>
      <c r="E106" s="7" t="s">
        <v>129</v>
      </c>
      <c r="F106" s="7" t="s">
        <v>1196</v>
      </c>
      <c r="G106" s="55">
        <v>28436</v>
      </c>
      <c r="H106" s="9">
        <v>36182</v>
      </c>
      <c r="I106" s="9">
        <v>39627</v>
      </c>
      <c r="J106" s="31">
        <v>81960</v>
      </c>
      <c r="K106" s="8">
        <v>5</v>
      </c>
      <c r="L106" s="28">
        <v>0.15</v>
      </c>
    </row>
    <row r="107" spans="1:12" x14ac:dyDescent="0.25">
      <c r="A107" s="8">
        <v>106</v>
      </c>
      <c r="B107" s="7" t="s">
        <v>1401</v>
      </c>
      <c r="C107" s="7" t="s">
        <v>796</v>
      </c>
      <c r="D107" s="8" t="s">
        <v>800</v>
      </c>
      <c r="E107" s="7" t="s">
        <v>129</v>
      </c>
      <c r="F107" s="7" t="s">
        <v>1197</v>
      </c>
      <c r="G107" s="55">
        <v>27416</v>
      </c>
      <c r="H107" s="9">
        <v>40572</v>
      </c>
      <c r="I107" s="9" t="s">
        <v>1233</v>
      </c>
      <c r="J107" s="31">
        <v>12624</v>
      </c>
      <c r="K107" s="8">
        <v>4</v>
      </c>
      <c r="L107" s="28">
        <v>0.12</v>
      </c>
    </row>
    <row r="108" spans="1:12" x14ac:dyDescent="0.25">
      <c r="A108" s="8">
        <v>107</v>
      </c>
      <c r="B108" s="7" t="s">
        <v>1402</v>
      </c>
      <c r="C108" s="7" t="s">
        <v>794</v>
      </c>
      <c r="D108" s="8" t="s">
        <v>800</v>
      </c>
      <c r="E108" s="7" t="s">
        <v>129</v>
      </c>
      <c r="F108" s="7" t="s">
        <v>1197</v>
      </c>
      <c r="G108" s="55">
        <v>31343</v>
      </c>
      <c r="H108" s="9">
        <v>38801</v>
      </c>
      <c r="I108" s="9">
        <v>39263</v>
      </c>
      <c r="J108" s="31">
        <v>31812</v>
      </c>
      <c r="K108" s="8" t="s">
        <v>1233</v>
      </c>
      <c r="L108" s="28">
        <v>0</v>
      </c>
    </row>
    <row r="109" spans="1:12" x14ac:dyDescent="0.25">
      <c r="A109" s="8">
        <v>108</v>
      </c>
      <c r="B109" s="7" t="s">
        <v>1403</v>
      </c>
      <c r="C109" s="7" t="s">
        <v>1228</v>
      </c>
      <c r="D109" s="8" t="s">
        <v>800</v>
      </c>
      <c r="E109" s="7" t="s">
        <v>129</v>
      </c>
      <c r="F109" s="7" t="s">
        <v>1196</v>
      </c>
      <c r="G109" s="55">
        <v>25364</v>
      </c>
      <c r="H109" s="9">
        <v>36249</v>
      </c>
      <c r="I109" s="9">
        <v>40309</v>
      </c>
      <c r="J109" s="31">
        <v>59832</v>
      </c>
      <c r="K109" s="8">
        <v>2</v>
      </c>
      <c r="L109" s="28">
        <v>0.04</v>
      </c>
    </row>
    <row r="110" spans="1:12" x14ac:dyDescent="0.25">
      <c r="A110" s="8">
        <v>109</v>
      </c>
      <c r="B110" s="7" t="s">
        <v>1404</v>
      </c>
      <c r="C110" s="7" t="s">
        <v>1231</v>
      </c>
      <c r="D110" s="8" t="s">
        <v>800</v>
      </c>
      <c r="E110" s="7" t="s">
        <v>129</v>
      </c>
      <c r="F110" s="7" t="s">
        <v>1197</v>
      </c>
      <c r="G110" s="55">
        <v>32547</v>
      </c>
      <c r="H110" s="9">
        <v>39147</v>
      </c>
      <c r="I110" s="9">
        <v>40101</v>
      </c>
      <c r="J110" s="31">
        <v>52416</v>
      </c>
      <c r="K110" s="8">
        <v>5</v>
      </c>
      <c r="L110" s="28">
        <v>0.15</v>
      </c>
    </row>
    <row r="111" spans="1:12" x14ac:dyDescent="0.25">
      <c r="A111" s="8">
        <v>110</v>
      </c>
      <c r="B111" s="7" t="s">
        <v>1405</v>
      </c>
      <c r="C111" s="7" t="s">
        <v>1229</v>
      </c>
      <c r="D111" s="8" t="s">
        <v>800</v>
      </c>
      <c r="E111" s="7" t="s">
        <v>129</v>
      </c>
      <c r="F111" s="7" t="s">
        <v>1196</v>
      </c>
      <c r="G111" s="56">
        <v>25873</v>
      </c>
      <c r="H111" s="13">
        <v>40313</v>
      </c>
      <c r="I111" s="9">
        <v>41004</v>
      </c>
      <c r="J111" s="31">
        <v>32980.800000000003</v>
      </c>
      <c r="K111" s="8">
        <v>4</v>
      </c>
      <c r="L111" s="28">
        <v>0.12</v>
      </c>
    </row>
    <row r="112" spans="1:12" x14ac:dyDescent="0.25">
      <c r="A112" s="8">
        <v>111</v>
      </c>
      <c r="B112" s="7" t="s">
        <v>1406</v>
      </c>
      <c r="C112" s="7" t="s">
        <v>796</v>
      </c>
      <c r="D112" s="8" t="s">
        <v>800</v>
      </c>
      <c r="E112" s="7" t="s">
        <v>129</v>
      </c>
      <c r="F112" s="7" t="s">
        <v>1196</v>
      </c>
      <c r="G112" s="55">
        <v>30679</v>
      </c>
      <c r="H112" s="9">
        <v>39646</v>
      </c>
      <c r="I112" s="9" t="s">
        <v>1233</v>
      </c>
      <c r="J112" s="31">
        <v>82872</v>
      </c>
      <c r="K112" s="8" t="s">
        <v>1233</v>
      </c>
      <c r="L112" s="28">
        <v>0</v>
      </c>
    </row>
    <row r="113" spans="1:12" x14ac:dyDescent="0.25">
      <c r="A113" s="8">
        <v>112</v>
      </c>
      <c r="B113" s="7" t="s">
        <v>1407</v>
      </c>
      <c r="C113" s="7" t="s">
        <v>1229</v>
      </c>
      <c r="D113" s="8" t="s">
        <v>800</v>
      </c>
      <c r="E113" s="7" t="s">
        <v>129</v>
      </c>
      <c r="F113" s="7" t="s">
        <v>1196</v>
      </c>
      <c r="G113" s="56">
        <v>28833</v>
      </c>
      <c r="H113" s="13">
        <v>40516</v>
      </c>
      <c r="I113" s="9">
        <v>40554</v>
      </c>
      <c r="J113" s="31">
        <v>34350</v>
      </c>
      <c r="K113" s="8" t="s">
        <v>1233</v>
      </c>
      <c r="L113" s="28">
        <v>0</v>
      </c>
    </row>
    <row r="114" spans="1:12" x14ac:dyDescent="0.25">
      <c r="A114" s="8">
        <v>113</v>
      </c>
      <c r="B114" s="7" t="s">
        <v>1408</v>
      </c>
      <c r="C114" s="7" t="s">
        <v>796</v>
      </c>
      <c r="D114" s="8" t="s">
        <v>808</v>
      </c>
      <c r="E114" s="7" t="s">
        <v>139</v>
      </c>
      <c r="F114" s="7" t="s">
        <v>1196</v>
      </c>
      <c r="G114" s="55">
        <v>30907</v>
      </c>
      <c r="H114" s="9">
        <v>40550</v>
      </c>
      <c r="I114" s="9">
        <v>41174</v>
      </c>
      <c r="J114" s="31">
        <v>96060</v>
      </c>
      <c r="K114" s="8">
        <v>2</v>
      </c>
      <c r="L114" s="28">
        <v>0.04</v>
      </c>
    </row>
    <row r="115" spans="1:12" x14ac:dyDescent="0.25">
      <c r="A115" s="8">
        <v>114</v>
      </c>
      <c r="B115" s="7" t="s">
        <v>1409</v>
      </c>
      <c r="C115" s="7" t="s">
        <v>1231</v>
      </c>
      <c r="D115" s="8" t="s">
        <v>808</v>
      </c>
      <c r="E115" s="7" t="s">
        <v>139</v>
      </c>
      <c r="F115" s="7" t="s">
        <v>1196</v>
      </c>
      <c r="G115" s="55">
        <v>29485</v>
      </c>
      <c r="H115" s="9">
        <v>40918</v>
      </c>
      <c r="I115" s="9" t="s">
        <v>1233</v>
      </c>
      <c r="J115" s="31">
        <v>99000</v>
      </c>
      <c r="K115" s="8">
        <v>5</v>
      </c>
      <c r="L115" s="28">
        <v>0.15</v>
      </c>
    </row>
    <row r="116" spans="1:12" x14ac:dyDescent="0.25">
      <c r="A116" s="8">
        <v>115</v>
      </c>
      <c r="B116" s="7" t="s">
        <v>1410</v>
      </c>
      <c r="C116" s="7" t="s">
        <v>1231</v>
      </c>
      <c r="D116" s="8" t="s">
        <v>808</v>
      </c>
      <c r="E116" s="7" t="s">
        <v>139</v>
      </c>
      <c r="F116" s="7" t="s">
        <v>1196</v>
      </c>
      <c r="G116" s="55">
        <v>28693</v>
      </c>
      <c r="H116" s="9">
        <v>39107</v>
      </c>
      <c r="I116" s="9">
        <v>41021</v>
      </c>
      <c r="J116" s="31">
        <v>22386</v>
      </c>
      <c r="K116" s="8">
        <v>4</v>
      </c>
      <c r="L116" s="28">
        <v>0.12</v>
      </c>
    </row>
    <row r="117" spans="1:12" x14ac:dyDescent="0.25">
      <c r="A117" s="8">
        <v>116</v>
      </c>
      <c r="B117" s="7" t="s">
        <v>1411</v>
      </c>
      <c r="C117" s="7" t="s">
        <v>793</v>
      </c>
      <c r="D117" s="8" t="s">
        <v>808</v>
      </c>
      <c r="E117" s="7" t="s">
        <v>139</v>
      </c>
      <c r="F117" s="7" t="s">
        <v>1197</v>
      </c>
      <c r="G117" s="55">
        <v>27879</v>
      </c>
      <c r="H117" s="9">
        <v>36176</v>
      </c>
      <c r="I117" s="9">
        <v>39514</v>
      </c>
      <c r="J117" s="31">
        <v>39528</v>
      </c>
      <c r="K117" s="8">
        <v>5</v>
      </c>
      <c r="L117" s="28">
        <v>0.15</v>
      </c>
    </row>
    <row r="118" spans="1:12" x14ac:dyDescent="0.25">
      <c r="A118" s="8">
        <v>117</v>
      </c>
      <c r="B118" s="7" t="s">
        <v>1412</v>
      </c>
      <c r="C118" s="7" t="s">
        <v>1229</v>
      </c>
      <c r="D118" s="8" t="s">
        <v>808</v>
      </c>
      <c r="E118" s="7" t="s">
        <v>139</v>
      </c>
      <c r="F118" s="7" t="s">
        <v>1197</v>
      </c>
      <c r="G118" s="55">
        <v>27910</v>
      </c>
      <c r="H118" s="9">
        <v>38774</v>
      </c>
      <c r="I118" s="9">
        <v>39102</v>
      </c>
      <c r="J118" s="31">
        <v>96144</v>
      </c>
      <c r="K118" s="8">
        <v>4</v>
      </c>
      <c r="L118" s="28">
        <v>0.12</v>
      </c>
    </row>
    <row r="119" spans="1:12" x14ac:dyDescent="0.25">
      <c r="A119" s="8">
        <v>118</v>
      </c>
      <c r="B119" s="7" t="s">
        <v>1413</v>
      </c>
      <c r="C119" s="7" t="s">
        <v>792</v>
      </c>
      <c r="D119" s="8" t="s">
        <v>808</v>
      </c>
      <c r="E119" s="7" t="s">
        <v>139</v>
      </c>
      <c r="F119" s="7" t="s">
        <v>1196</v>
      </c>
      <c r="G119" s="55">
        <v>27542</v>
      </c>
      <c r="H119" s="9">
        <v>37667</v>
      </c>
      <c r="I119" s="9">
        <v>39433</v>
      </c>
      <c r="J119" s="31">
        <v>88068</v>
      </c>
      <c r="K119" s="8">
        <v>2</v>
      </c>
      <c r="L119" s="28">
        <v>0.04</v>
      </c>
    </row>
    <row r="120" spans="1:12" x14ac:dyDescent="0.25">
      <c r="A120" s="8">
        <v>119</v>
      </c>
      <c r="B120" s="7" t="s">
        <v>1414</v>
      </c>
      <c r="C120" s="7" t="s">
        <v>1230</v>
      </c>
      <c r="D120" s="8" t="s">
        <v>808</v>
      </c>
      <c r="E120" s="7" t="s">
        <v>139</v>
      </c>
      <c r="F120" s="7" t="s">
        <v>1196</v>
      </c>
      <c r="G120" s="55">
        <v>28074</v>
      </c>
      <c r="H120" s="9">
        <v>40263</v>
      </c>
      <c r="I120" s="9">
        <v>40582</v>
      </c>
      <c r="J120" s="31">
        <v>42312</v>
      </c>
      <c r="K120" s="8">
        <v>2</v>
      </c>
      <c r="L120" s="28">
        <v>0.04</v>
      </c>
    </row>
    <row r="121" spans="1:12" x14ac:dyDescent="0.25">
      <c r="A121" s="8">
        <v>120</v>
      </c>
      <c r="B121" s="7" t="s">
        <v>1415</v>
      </c>
      <c r="C121" s="7" t="s">
        <v>1230</v>
      </c>
      <c r="D121" s="8" t="s">
        <v>808</v>
      </c>
      <c r="E121" s="7" t="s">
        <v>139</v>
      </c>
      <c r="F121" s="7" t="s">
        <v>1196</v>
      </c>
      <c r="G121" s="55">
        <v>29450</v>
      </c>
      <c r="H121" s="9">
        <v>36269</v>
      </c>
      <c r="I121" s="9">
        <v>40245</v>
      </c>
      <c r="J121" s="31">
        <v>73596</v>
      </c>
      <c r="K121" s="8" t="s">
        <v>1233</v>
      </c>
      <c r="L121" s="28">
        <v>0</v>
      </c>
    </row>
    <row r="122" spans="1:12" x14ac:dyDescent="0.25">
      <c r="A122" s="8">
        <v>121</v>
      </c>
      <c r="B122" s="7" t="s">
        <v>1416</v>
      </c>
      <c r="C122" s="7" t="s">
        <v>796</v>
      </c>
      <c r="D122" s="8" t="s">
        <v>808</v>
      </c>
      <c r="E122" s="7" t="s">
        <v>139</v>
      </c>
      <c r="F122" s="7" t="s">
        <v>1197</v>
      </c>
      <c r="G122" s="55">
        <v>26165</v>
      </c>
      <c r="H122" s="9">
        <v>35959</v>
      </c>
      <c r="I122" s="9">
        <v>40553</v>
      </c>
      <c r="J122" s="31">
        <v>77364</v>
      </c>
      <c r="K122" s="8">
        <v>3</v>
      </c>
      <c r="L122" s="28">
        <v>0.08</v>
      </c>
    </row>
    <row r="123" spans="1:12" x14ac:dyDescent="0.25">
      <c r="A123" s="8">
        <v>122</v>
      </c>
      <c r="B123" s="7" t="s">
        <v>1417</v>
      </c>
      <c r="C123" s="7" t="s">
        <v>796</v>
      </c>
      <c r="D123" s="8" t="s">
        <v>808</v>
      </c>
      <c r="E123" s="7" t="s">
        <v>139</v>
      </c>
      <c r="F123" s="7" t="s">
        <v>1196</v>
      </c>
      <c r="G123" s="55">
        <v>30373</v>
      </c>
      <c r="H123" s="9">
        <v>40752</v>
      </c>
      <c r="I123" s="9">
        <v>40774</v>
      </c>
      <c r="J123" s="31">
        <v>45144</v>
      </c>
      <c r="K123" s="8">
        <v>5</v>
      </c>
      <c r="L123" s="28">
        <v>0.15</v>
      </c>
    </row>
    <row r="124" spans="1:12" x14ac:dyDescent="0.25">
      <c r="A124" s="8">
        <v>123</v>
      </c>
      <c r="B124" s="7" t="s">
        <v>1418</v>
      </c>
      <c r="C124" s="7" t="s">
        <v>796</v>
      </c>
      <c r="D124" s="8" t="s">
        <v>808</v>
      </c>
      <c r="E124" s="7" t="s">
        <v>139</v>
      </c>
      <c r="F124" s="7" t="s">
        <v>1196</v>
      </c>
      <c r="G124" s="55">
        <v>23076</v>
      </c>
      <c r="H124" s="9">
        <v>36342</v>
      </c>
      <c r="I124" s="9">
        <v>41124</v>
      </c>
      <c r="J124" s="31">
        <v>104364</v>
      </c>
      <c r="K124" s="8">
        <v>4</v>
      </c>
      <c r="L124" s="28">
        <v>0.12</v>
      </c>
    </row>
    <row r="125" spans="1:12" x14ac:dyDescent="0.25">
      <c r="A125" s="8">
        <v>124</v>
      </c>
      <c r="B125" s="7" t="s">
        <v>1419</v>
      </c>
      <c r="C125" s="7" t="s">
        <v>796</v>
      </c>
      <c r="D125" s="8" t="s">
        <v>808</v>
      </c>
      <c r="E125" s="7" t="s">
        <v>139</v>
      </c>
      <c r="F125" s="7" t="s">
        <v>1196</v>
      </c>
      <c r="G125" s="55">
        <v>27033</v>
      </c>
      <c r="H125" s="9">
        <v>36357</v>
      </c>
      <c r="I125" s="9">
        <v>38625</v>
      </c>
      <c r="J125" s="31">
        <v>51486</v>
      </c>
      <c r="K125" s="8" t="s">
        <v>1233</v>
      </c>
      <c r="L125" s="28">
        <v>0</v>
      </c>
    </row>
    <row r="126" spans="1:12" x14ac:dyDescent="0.25">
      <c r="A126" s="8">
        <v>125</v>
      </c>
      <c r="B126" s="7" t="s">
        <v>1420</v>
      </c>
      <c r="C126" s="7" t="s">
        <v>796</v>
      </c>
      <c r="D126" s="8" t="s">
        <v>808</v>
      </c>
      <c r="E126" s="7" t="s">
        <v>139</v>
      </c>
      <c r="F126" s="7" t="s">
        <v>1196</v>
      </c>
      <c r="G126" s="55">
        <v>29395</v>
      </c>
      <c r="H126" s="9">
        <v>41128</v>
      </c>
      <c r="I126" s="9" t="s">
        <v>1233</v>
      </c>
      <c r="J126" s="31">
        <v>99312</v>
      </c>
      <c r="K126" s="8">
        <v>4</v>
      </c>
      <c r="L126" s="28">
        <v>0.12</v>
      </c>
    </row>
    <row r="127" spans="1:12" x14ac:dyDescent="0.25">
      <c r="A127" s="8">
        <v>126</v>
      </c>
      <c r="B127" s="7" t="s">
        <v>1421</v>
      </c>
      <c r="C127" s="7" t="s">
        <v>796</v>
      </c>
      <c r="D127" s="8" t="s">
        <v>808</v>
      </c>
      <c r="E127" s="7" t="s">
        <v>139</v>
      </c>
      <c r="F127" s="7" t="s">
        <v>1196</v>
      </c>
      <c r="G127" s="55">
        <v>31182</v>
      </c>
      <c r="H127" s="9">
        <v>38960</v>
      </c>
      <c r="I127" s="9">
        <v>40775</v>
      </c>
      <c r="J127" s="31">
        <v>15211.2</v>
      </c>
      <c r="K127" s="8">
        <v>2</v>
      </c>
      <c r="L127" s="28">
        <v>0.04</v>
      </c>
    </row>
    <row r="128" spans="1:12" x14ac:dyDescent="0.25">
      <c r="A128" s="8">
        <v>127</v>
      </c>
      <c r="B128" s="7" t="s">
        <v>1422</v>
      </c>
      <c r="C128" s="7" t="s">
        <v>796</v>
      </c>
      <c r="D128" s="8" t="s">
        <v>808</v>
      </c>
      <c r="E128" s="7" t="s">
        <v>139</v>
      </c>
      <c r="F128" s="7" t="s">
        <v>1196</v>
      </c>
      <c r="G128" s="55">
        <v>23807</v>
      </c>
      <c r="H128" s="9">
        <v>37113</v>
      </c>
      <c r="I128" s="9">
        <v>41271</v>
      </c>
      <c r="J128" s="31">
        <v>73380</v>
      </c>
      <c r="K128" s="8">
        <v>4</v>
      </c>
      <c r="L128" s="28">
        <v>0.12</v>
      </c>
    </row>
    <row r="129" spans="1:12" x14ac:dyDescent="0.25">
      <c r="A129" s="8">
        <v>128</v>
      </c>
      <c r="B129" s="7" t="s">
        <v>1423</v>
      </c>
      <c r="C129" s="7" t="s">
        <v>796</v>
      </c>
      <c r="D129" s="8" t="s">
        <v>808</v>
      </c>
      <c r="E129" s="7" t="s">
        <v>139</v>
      </c>
      <c r="F129" s="7" t="s">
        <v>1196</v>
      </c>
      <c r="G129" s="55">
        <v>23783</v>
      </c>
      <c r="H129" s="9">
        <v>36077</v>
      </c>
      <c r="I129" s="9">
        <v>39961</v>
      </c>
      <c r="J129" s="31">
        <v>60132</v>
      </c>
      <c r="K129" s="8" t="s">
        <v>1233</v>
      </c>
      <c r="L129" s="28">
        <v>0</v>
      </c>
    </row>
    <row r="130" spans="1:12" x14ac:dyDescent="0.25">
      <c r="A130" s="8">
        <v>129</v>
      </c>
      <c r="B130" s="7" t="s">
        <v>1424</v>
      </c>
      <c r="C130" s="7" t="s">
        <v>796</v>
      </c>
      <c r="D130" s="8" t="s">
        <v>808</v>
      </c>
      <c r="E130" s="7" t="s">
        <v>139</v>
      </c>
      <c r="F130" s="7" t="s">
        <v>1196</v>
      </c>
      <c r="G130" s="55">
        <v>29264</v>
      </c>
      <c r="H130" s="9">
        <v>39758</v>
      </c>
      <c r="I130" s="9" t="s">
        <v>1233</v>
      </c>
      <c r="J130" s="31">
        <v>17654.400000000001</v>
      </c>
      <c r="K130" s="8">
        <v>5</v>
      </c>
      <c r="L130" s="28">
        <v>0.15</v>
      </c>
    </row>
    <row r="131" spans="1:12" x14ac:dyDescent="0.25">
      <c r="A131" s="8">
        <v>130</v>
      </c>
      <c r="B131" s="7" t="s">
        <v>1425</v>
      </c>
      <c r="C131" s="7" t="s">
        <v>795</v>
      </c>
      <c r="D131" s="8" t="s">
        <v>808</v>
      </c>
      <c r="E131" s="7" t="s">
        <v>139</v>
      </c>
      <c r="F131" s="7" t="s">
        <v>1196</v>
      </c>
      <c r="G131" s="55">
        <v>25980</v>
      </c>
      <c r="H131" s="9">
        <v>39024</v>
      </c>
      <c r="I131" s="9">
        <v>40056</v>
      </c>
      <c r="J131" s="31">
        <v>91224</v>
      </c>
      <c r="K131" s="8" t="s">
        <v>1233</v>
      </c>
      <c r="L131" s="28">
        <v>0</v>
      </c>
    </row>
    <row r="132" spans="1:12" x14ac:dyDescent="0.25">
      <c r="A132" s="8">
        <v>131</v>
      </c>
      <c r="B132" s="7" t="s">
        <v>1426</v>
      </c>
      <c r="C132" s="7" t="s">
        <v>794</v>
      </c>
      <c r="D132" s="8" t="s">
        <v>808</v>
      </c>
      <c r="E132" s="7" t="s">
        <v>139</v>
      </c>
      <c r="F132" s="7" t="s">
        <v>1196</v>
      </c>
      <c r="G132" s="55">
        <v>28623</v>
      </c>
      <c r="H132" s="9">
        <v>37612</v>
      </c>
      <c r="I132" s="9">
        <v>38350</v>
      </c>
      <c r="J132" s="31">
        <v>47688</v>
      </c>
      <c r="K132" s="8" t="s">
        <v>1233</v>
      </c>
      <c r="L132" s="28">
        <v>0</v>
      </c>
    </row>
    <row r="133" spans="1:12" x14ac:dyDescent="0.25">
      <c r="A133" s="8">
        <v>132</v>
      </c>
      <c r="B133" s="7" t="s">
        <v>1427</v>
      </c>
      <c r="C133" s="7" t="s">
        <v>794</v>
      </c>
      <c r="D133" s="8" t="s">
        <v>159</v>
      </c>
      <c r="E133" s="7" t="s">
        <v>1203</v>
      </c>
      <c r="F133" s="7" t="s">
        <v>1197</v>
      </c>
      <c r="G133" s="55">
        <v>25338</v>
      </c>
      <c r="H133" s="9">
        <v>36569</v>
      </c>
      <c r="I133" s="9">
        <v>40488</v>
      </c>
      <c r="J133" s="31">
        <v>90072</v>
      </c>
      <c r="K133" s="8">
        <v>5</v>
      </c>
      <c r="L133" s="28">
        <v>0.15</v>
      </c>
    </row>
    <row r="134" spans="1:12" x14ac:dyDescent="0.25">
      <c r="A134" s="8">
        <v>133</v>
      </c>
      <c r="B134" s="7" t="s">
        <v>1428</v>
      </c>
      <c r="C134" s="7" t="s">
        <v>796</v>
      </c>
      <c r="D134" s="8" t="s">
        <v>159</v>
      </c>
      <c r="E134" s="7" t="s">
        <v>1203</v>
      </c>
      <c r="F134" s="7" t="s">
        <v>1196</v>
      </c>
      <c r="G134" s="55">
        <v>25863</v>
      </c>
      <c r="H134" s="9">
        <v>39623</v>
      </c>
      <c r="I134" s="9">
        <v>39774</v>
      </c>
      <c r="J134" s="31">
        <v>72072</v>
      </c>
      <c r="K134" s="8">
        <v>2</v>
      </c>
      <c r="L134" s="28">
        <v>0.04</v>
      </c>
    </row>
    <row r="135" spans="1:12" x14ac:dyDescent="0.25">
      <c r="A135" s="8">
        <v>134</v>
      </c>
      <c r="B135" s="7" t="s">
        <v>1429</v>
      </c>
      <c r="C135" s="7" t="s">
        <v>794</v>
      </c>
      <c r="D135" s="8" t="s">
        <v>159</v>
      </c>
      <c r="E135" s="7" t="s">
        <v>1203</v>
      </c>
      <c r="F135" s="7" t="s">
        <v>1197</v>
      </c>
      <c r="G135" s="55">
        <v>26996</v>
      </c>
      <c r="H135" s="9">
        <v>39683</v>
      </c>
      <c r="I135" s="9" t="s">
        <v>1233</v>
      </c>
      <c r="J135" s="31">
        <v>56820</v>
      </c>
      <c r="K135" s="8">
        <v>5</v>
      </c>
      <c r="L135" s="28">
        <v>0.15</v>
      </c>
    </row>
    <row r="136" spans="1:12" x14ac:dyDescent="0.25">
      <c r="A136" s="8">
        <v>135</v>
      </c>
      <c r="B136" s="7" t="s">
        <v>1430</v>
      </c>
      <c r="C136" s="7" t="s">
        <v>796</v>
      </c>
      <c r="D136" s="8" t="s">
        <v>159</v>
      </c>
      <c r="E136" s="7" t="s">
        <v>1203</v>
      </c>
      <c r="F136" s="7" t="s">
        <v>1196</v>
      </c>
      <c r="G136" s="56">
        <v>26025</v>
      </c>
      <c r="H136" s="13">
        <v>40400</v>
      </c>
      <c r="I136" s="9">
        <v>40926</v>
      </c>
      <c r="J136" s="31">
        <v>94980</v>
      </c>
      <c r="K136" s="8">
        <v>2</v>
      </c>
      <c r="L136" s="28">
        <v>0.04</v>
      </c>
    </row>
    <row r="137" spans="1:12" x14ac:dyDescent="0.25">
      <c r="A137" s="8">
        <v>136</v>
      </c>
      <c r="B137" s="7" t="s">
        <v>1431</v>
      </c>
      <c r="C137" s="7" t="s">
        <v>796</v>
      </c>
      <c r="D137" s="8" t="s">
        <v>159</v>
      </c>
      <c r="E137" s="7" t="s">
        <v>1203</v>
      </c>
      <c r="F137" s="7" t="s">
        <v>1196</v>
      </c>
      <c r="G137" s="55">
        <v>26550</v>
      </c>
      <c r="H137" s="9">
        <v>40442</v>
      </c>
      <c r="I137" s="9">
        <v>40867</v>
      </c>
      <c r="J137" s="31">
        <v>80088</v>
      </c>
      <c r="K137" s="8">
        <v>2</v>
      </c>
      <c r="L137" s="28">
        <v>0.04</v>
      </c>
    </row>
    <row r="138" spans="1:12" x14ac:dyDescent="0.25">
      <c r="A138" s="8">
        <v>137</v>
      </c>
      <c r="B138" s="7" t="s">
        <v>1432</v>
      </c>
      <c r="C138" s="7" t="s">
        <v>791</v>
      </c>
      <c r="D138" s="8" t="s">
        <v>799</v>
      </c>
      <c r="E138" s="7" t="s">
        <v>165</v>
      </c>
      <c r="F138" s="7" t="s">
        <v>1196</v>
      </c>
      <c r="G138" s="55">
        <v>25698</v>
      </c>
      <c r="H138" s="9">
        <v>40184</v>
      </c>
      <c r="I138" s="9" t="s">
        <v>1233</v>
      </c>
      <c r="J138" s="31">
        <v>25464</v>
      </c>
      <c r="K138" s="8">
        <v>3</v>
      </c>
      <c r="L138" s="28">
        <v>0.08</v>
      </c>
    </row>
    <row r="139" spans="1:12" x14ac:dyDescent="0.25">
      <c r="A139" s="8">
        <v>138</v>
      </c>
      <c r="B139" s="7" t="s">
        <v>1433</v>
      </c>
      <c r="C139" s="7" t="s">
        <v>793</v>
      </c>
      <c r="D139" s="8" t="s">
        <v>799</v>
      </c>
      <c r="E139" s="7" t="s">
        <v>165</v>
      </c>
      <c r="F139" s="7" t="s">
        <v>1196</v>
      </c>
      <c r="G139" s="55">
        <v>25668</v>
      </c>
      <c r="H139" s="9">
        <v>40198</v>
      </c>
      <c r="I139" s="9" t="s">
        <v>1233</v>
      </c>
      <c r="J139" s="31">
        <v>59112</v>
      </c>
      <c r="K139" s="8">
        <v>3</v>
      </c>
      <c r="L139" s="28">
        <v>0.08</v>
      </c>
    </row>
    <row r="140" spans="1:12" x14ac:dyDescent="0.25">
      <c r="A140" s="8">
        <v>139</v>
      </c>
      <c r="B140" s="7" t="s">
        <v>1434</v>
      </c>
      <c r="C140" s="7" t="s">
        <v>794</v>
      </c>
      <c r="D140" s="8" t="s">
        <v>799</v>
      </c>
      <c r="E140" s="7" t="s">
        <v>165</v>
      </c>
      <c r="F140" s="7" t="s">
        <v>1196</v>
      </c>
      <c r="G140" s="55">
        <v>27975</v>
      </c>
      <c r="H140" s="9">
        <v>37641</v>
      </c>
      <c r="I140" s="9" t="s">
        <v>1233</v>
      </c>
      <c r="J140" s="31">
        <v>38364</v>
      </c>
      <c r="K140" s="8">
        <v>5</v>
      </c>
      <c r="L140" s="28">
        <v>0.15</v>
      </c>
    </row>
    <row r="141" spans="1:12" x14ac:dyDescent="0.25">
      <c r="A141" s="8">
        <v>140</v>
      </c>
      <c r="B141" s="7" t="s">
        <v>1435</v>
      </c>
      <c r="C141" s="7" t="s">
        <v>793</v>
      </c>
      <c r="D141" s="8" t="s">
        <v>799</v>
      </c>
      <c r="E141" s="7" t="s">
        <v>165</v>
      </c>
      <c r="F141" s="7" t="s">
        <v>1196</v>
      </c>
      <c r="G141" s="55">
        <v>31264</v>
      </c>
      <c r="H141" s="9">
        <v>39138</v>
      </c>
      <c r="I141" s="9">
        <v>39611</v>
      </c>
      <c r="J141" s="31">
        <v>18006</v>
      </c>
      <c r="K141" s="8">
        <v>4</v>
      </c>
      <c r="L141" s="28">
        <v>0.12</v>
      </c>
    </row>
    <row r="142" spans="1:12" x14ac:dyDescent="0.25">
      <c r="A142" s="8">
        <v>141</v>
      </c>
      <c r="B142" s="7" t="s">
        <v>1436</v>
      </c>
      <c r="C142" s="7" t="s">
        <v>796</v>
      </c>
      <c r="D142" s="8" t="s">
        <v>799</v>
      </c>
      <c r="E142" s="7" t="s">
        <v>165</v>
      </c>
      <c r="F142" s="7" t="s">
        <v>1196</v>
      </c>
      <c r="G142" s="55">
        <v>30566</v>
      </c>
      <c r="H142" s="9">
        <v>37288</v>
      </c>
      <c r="I142" s="9">
        <v>39511</v>
      </c>
      <c r="J142" s="31">
        <v>50976</v>
      </c>
      <c r="K142" s="8">
        <v>3</v>
      </c>
      <c r="L142" s="28">
        <v>0.08</v>
      </c>
    </row>
    <row r="143" spans="1:12" x14ac:dyDescent="0.25">
      <c r="A143" s="8">
        <v>142</v>
      </c>
      <c r="B143" s="7" t="s">
        <v>1437</v>
      </c>
      <c r="C143" s="7" t="s">
        <v>793</v>
      </c>
      <c r="D143" s="8" t="s">
        <v>799</v>
      </c>
      <c r="E143" s="7" t="s">
        <v>165</v>
      </c>
      <c r="F143" s="7" t="s">
        <v>1196</v>
      </c>
      <c r="G143" s="55">
        <v>31075</v>
      </c>
      <c r="H143" s="9">
        <v>38753</v>
      </c>
      <c r="I143" s="9" t="s">
        <v>1233</v>
      </c>
      <c r="J143" s="31">
        <v>26892</v>
      </c>
      <c r="K143" s="8">
        <v>4</v>
      </c>
      <c r="L143" s="28">
        <v>0.12</v>
      </c>
    </row>
    <row r="144" spans="1:12" x14ac:dyDescent="0.25">
      <c r="A144" s="8">
        <v>143</v>
      </c>
      <c r="B144" s="7" t="s">
        <v>1438</v>
      </c>
      <c r="C144" s="7" t="s">
        <v>793</v>
      </c>
      <c r="D144" s="8" t="s">
        <v>799</v>
      </c>
      <c r="E144" s="7" t="s">
        <v>165</v>
      </c>
      <c r="F144" s="7" t="s">
        <v>1196</v>
      </c>
      <c r="G144" s="56">
        <v>32792</v>
      </c>
      <c r="H144" s="13">
        <v>40236</v>
      </c>
      <c r="I144" s="9" t="s">
        <v>1233</v>
      </c>
      <c r="J144" s="31">
        <v>54996</v>
      </c>
      <c r="K144" s="8">
        <v>4</v>
      </c>
      <c r="L144" s="28">
        <v>0.12</v>
      </c>
    </row>
    <row r="145" spans="1:12" x14ac:dyDescent="0.25">
      <c r="A145" s="8">
        <v>144</v>
      </c>
      <c r="B145" s="7" t="s">
        <v>1439</v>
      </c>
      <c r="C145" s="7" t="s">
        <v>795</v>
      </c>
      <c r="D145" s="8" t="s">
        <v>799</v>
      </c>
      <c r="E145" s="7" t="s">
        <v>165</v>
      </c>
      <c r="F145" s="7" t="s">
        <v>1197</v>
      </c>
      <c r="G145" s="55">
        <v>27669</v>
      </c>
      <c r="H145" s="9">
        <v>39144</v>
      </c>
      <c r="I145" s="9">
        <v>39817</v>
      </c>
      <c r="J145" s="31">
        <v>54048</v>
      </c>
      <c r="K145" s="8">
        <v>5</v>
      </c>
      <c r="L145" s="28">
        <v>0.15</v>
      </c>
    </row>
    <row r="146" spans="1:12" x14ac:dyDescent="0.25">
      <c r="A146" s="8">
        <v>145</v>
      </c>
      <c r="B146" s="7" t="s">
        <v>1440</v>
      </c>
      <c r="C146" s="7" t="s">
        <v>794</v>
      </c>
      <c r="D146" s="8" t="s">
        <v>799</v>
      </c>
      <c r="E146" s="7" t="s">
        <v>165</v>
      </c>
      <c r="F146" s="7" t="s">
        <v>1196</v>
      </c>
      <c r="G146" s="55">
        <v>31944</v>
      </c>
      <c r="H146" s="9">
        <v>39154</v>
      </c>
      <c r="I146" s="9" t="s">
        <v>1233</v>
      </c>
      <c r="J146" s="31">
        <v>31632</v>
      </c>
      <c r="K146" s="8">
        <v>4</v>
      </c>
      <c r="L146" s="28">
        <v>0.12</v>
      </c>
    </row>
    <row r="147" spans="1:12" x14ac:dyDescent="0.25">
      <c r="A147" s="8">
        <v>146</v>
      </c>
      <c r="B147" s="7" t="s">
        <v>1441</v>
      </c>
      <c r="C147" s="7" t="s">
        <v>1228</v>
      </c>
      <c r="D147" s="8" t="s">
        <v>799</v>
      </c>
      <c r="E147" s="7" t="s">
        <v>165</v>
      </c>
      <c r="F147" s="7" t="s">
        <v>1196</v>
      </c>
      <c r="G147" s="55">
        <v>31337</v>
      </c>
      <c r="H147" s="9">
        <v>38788</v>
      </c>
      <c r="I147" s="9">
        <v>39128</v>
      </c>
      <c r="J147" s="31">
        <v>45300</v>
      </c>
      <c r="K147" s="8">
        <v>5</v>
      </c>
      <c r="L147" s="28">
        <v>0.15</v>
      </c>
    </row>
    <row r="148" spans="1:12" x14ac:dyDescent="0.25">
      <c r="A148" s="8">
        <v>147</v>
      </c>
      <c r="B148" s="7" t="s">
        <v>1442</v>
      </c>
      <c r="C148" s="7" t="s">
        <v>1229</v>
      </c>
      <c r="D148" s="8" t="s">
        <v>799</v>
      </c>
      <c r="E148" s="7" t="s">
        <v>165</v>
      </c>
      <c r="F148" s="7" t="s">
        <v>1196</v>
      </c>
      <c r="G148" s="55">
        <v>28428</v>
      </c>
      <c r="H148" s="9">
        <v>39893</v>
      </c>
      <c r="I148" s="9">
        <v>41263</v>
      </c>
      <c r="J148" s="31">
        <v>18892.8</v>
      </c>
      <c r="K148" s="8">
        <v>3</v>
      </c>
      <c r="L148" s="28">
        <v>0.08</v>
      </c>
    </row>
    <row r="149" spans="1:12" x14ac:dyDescent="0.25">
      <c r="A149" s="8">
        <v>148</v>
      </c>
      <c r="B149" s="7" t="s">
        <v>1443</v>
      </c>
      <c r="C149" s="7" t="s">
        <v>791</v>
      </c>
      <c r="D149" s="8" t="s">
        <v>799</v>
      </c>
      <c r="E149" s="7" t="s">
        <v>165</v>
      </c>
      <c r="F149" s="7" t="s">
        <v>1197</v>
      </c>
      <c r="G149" s="55">
        <v>26698</v>
      </c>
      <c r="H149" s="9">
        <v>40259</v>
      </c>
      <c r="I149" s="9" t="s">
        <v>1233</v>
      </c>
      <c r="J149" s="31">
        <v>54852</v>
      </c>
      <c r="K149" s="8">
        <v>3</v>
      </c>
      <c r="L149" s="28">
        <v>0.08</v>
      </c>
    </row>
    <row r="150" spans="1:12" x14ac:dyDescent="0.25">
      <c r="A150" s="8">
        <v>149</v>
      </c>
      <c r="B150" s="7" t="s">
        <v>1444</v>
      </c>
      <c r="C150" s="7" t="s">
        <v>791</v>
      </c>
      <c r="D150" s="8" t="s">
        <v>799</v>
      </c>
      <c r="E150" s="7" t="s">
        <v>165</v>
      </c>
      <c r="F150" s="7" t="s">
        <v>1196</v>
      </c>
      <c r="G150" s="55">
        <v>32072</v>
      </c>
      <c r="H150" s="9">
        <v>41014</v>
      </c>
      <c r="I150" s="9" t="s">
        <v>1233</v>
      </c>
      <c r="J150" s="31">
        <v>40932</v>
      </c>
      <c r="K150" s="8">
        <v>4</v>
      </c>
      <c r="L150" s="28">
        <v>0.12</v>
      </c>
    </row>
    <row r="151" spans="1:12" x14ac:dyDescent="0.25">
      <c r="A151" s="8">
        <v>150</v>
      </c>
      <c r="B151" s="7" t="s">
        <v>1445</v>
      </c>
      <c r="C151" s="7" t="s">
        <v>1228</v>
      </c>
      <c r="D151" s="8" t="s">
        <v>799</v>
      </c>
      <c r="E151" s="7" t="s">
        <v>165</v>
      </c>
      <c r="F151" s="7" t="s">
        <v>1196</v>
      </c>
      <c r="G151" s="55">
        <v>31587</v>
      </c>
      <c r="H151" s="9">
        <v>39199</v>
      </c>
      <c r="I151" s="9" t="s">
        <v>1233</v>
      </c>
      <c r="J151" s="31">
        <v>38208</v>
      </c>
      <c r="K151" s="8" t="s">
        <v>1233</v>
      </c>
      <c r="L151" s="28">
        <v>0</v>
      </c>
    </row>
    <row r="152" spans="1:12" x14ac:dyDescent="0.25">
      <c r="A152" s="8">
        <v>151</v>
      </c>
      <c r="B152" s="7" t="s">
        <v>1446</v>
      </c>
      <c r="C152" s="7" t="s">
        <v>791</v>
      </c>
      <c r="D152" s="8" t="s">
        <v>799</v>
      </c>
      <c r="E152" s="7" t="s">
        <v>165</v>
      </c>
      <c r="F152" s="7" t="s">
        <v>1196</v>
      </c>
      <c r="G152" s="55">
        <v>28748</v>
      </c>
      <c r="H152" s="9">
        <v>36263</v>
      </c>
      <c r="I152" s="9">
        <v>39837</v>
      </c>
      <c r="J152" s="31">
        <v>46521.599999999999</v>
      </c>
      <c r="K152" s="8">
        <v>4</v>
      </c>
      <c r="L152" s="28">
        <v>0.12</v>
      </c>
    </row>
    <row r="153" spans="1:12" x14ac:dyDescent="0.25">
      <c r="A153" s="8">
        <v>152</v>
      </c>
      <c r="B153" s="7" t="s">
        <v>1447</v>
      </c>
      <c r="C153" s="7" t="s">
        <v>794</v>
      </c>
      <c r="D153" s="8" t="s">
        <v>799</v>
      </c>
      <c r="E153" s="7" t="s">
        <v>165</v>
      </c>
      <c r="F153" s="7" t="s">
        <v>1196</v>
      </c>
      <c r="G153" s="55">
        <v>26123</v>
      </c>
      <c r="H153" s="9">
        <v>36643</v>
      </c>
      <c r="I153" s="9">
        <v>39789</v>
      </c>
      <c r="J153" s="31">
        <v>85656</v>
      </c>
      <c r="K153" s="8">
        <v>2</v>
      </c>
      <c r="L153" s="28">
        <v>0.04</v>
      </c>
    </row>
    <row r="154" spans="1:12" x14ac:dyDescent="0.25">
      <c r="A154" s="8">
        <v>153</v>
      </c>
      <c r="B154" s="7" t="s">
        <v>1448</v>
      </c>
      <c r="C154" s="7" t="s">
        <v>1229</v>
      </c>
      <c r="D154" s="8" t="s">
        <v>799</v>
      </c>
      <c r="E154" s="7" t="s">
        <v>165</v>
      </c>
      <c r="F154" s="7" t="s">
        <v>1196</v>
      </c>
      <c r="G154" s="55">
        <v>32819</v>
      </c>
      <c r="H154" s="9">
        <v>40299</v>
      </c>
      <c r="I154" s="9" t="s">
        <v>1233</v>
      </c>
      <c r="J154" s="31">
        <v>39402</v>
      </c>
      <c r="K154" s="8">
        <v>2</v>
      </c>
      <c r="L154" s="28">
        <v>0.04</v>
      </c>
    </row>
    <row r="155" spans="1:12" x14ac:dyDescent="0.25">
      <c r="A155" s="8">
        <v>154</v>
      </c>
      <c r="B155" s="7" t="s">
        <v>1449</v>
      </c>
      <c r="C155" s="7" t="s">
        <v>793</v>
      </c>
      <c r="D155" s="8" t="s">
        <v>799</v>
      </c>
      <c r="E155" s="7" t="s">
        <v>165</v>
      </c>
      <c r="F155" s="7" t="s">
        <v>1196</v>
      </c>
      <c r="G155" s="55">
        <v>25154</v>
      </c>
      <c r="H155" s="9">
        <v>35939</v>
      </c>
      <c r="I155" s="9">
        <v>39009</v>
      </c>
      <c r="J155" s="31">
        <v>30144</v>
      </c>
      <c r="K155" s="8">
        <v>5</v>
      </c>
      <c r="L155" s="28">
        <v>0.15</v>
      </c>
    </row>
    <row r="156" spans="1:12" x14ac:dyDescent="0.25">
      <c r="A156" s="8">
        <v>155</v>
      </c>
      <c r="B156" s="7" t="s">
        <v>1450</v>
      </c>
      <c r="C156" s="7" t="s">
        <v>791</v>
      </c>
      <c r="D156" s="8" t="s">
        <v>799</v>
      </c>
      <c r="E156" s="7" t="s">
        <v>165</v>
      </c>
      <c r="F156" s="7" t="s">
        <v>1196</v>
      </c>
      <c r="G156" s="55">
        <v>27752</v>
      </c>
      <c r="H156" s="9">
        <v>38135</v>
      </c>
      <c r="I156" s="9">
        <v>39903</v>
      </c>
      <c r="J156" s="31">
        <v>78672</v>
      </c>
      <c r="K156" s="8" t="s">
        <v>1233</v>
      </c>
      <c r="L156" s="28">
        <v>0</v>
      </c>
    </row>
    <row r="157" spans="1:12" x14ac:dyDescent="0.25">
      <c r="A157" s="8">
        <v>156</v>
      </c>
      <c r="B157" s="7" t="s">
        <v>1451</v>
      </c>
      <c r="C157" s="7" t="s">
        <v>1229</v>
      </c>
      <c r="D157" s="8" t="s">
        <v>799</v>
      </c>
      <c r="E157" s="7" t="s">
        <v>165</v>
      </c>
      <c r="F157" s="7" t="s">
        <v>1196</v>
      </c>
      <c r="G157" s="55">
        <v>29423</v>
      </c>
      <c r="H157" s="9">
        <v>40710</v>
      </c>
      <c r="I157" s="9" t="s">
        <v>1233</v>
      </c>
      <c r="J157" s="31">
        <v>38568</v>
      </c>
      <c r="K157" s="8">
        <v>2</v>
      </c>
      <c r="L157" s="28">
        <v>0.04</v>
      </c>
    </row>
    <row r="158" spans="1:12" x14ac:dyDescent="0.25">
      <c r="A158" s="8">
        <v>157</v>
      </c>
      <c r="B158" s="7" t="s">
        <v>1452</v>
      </c>
      <c r="C158" s="7" t="s">
        <v>1229</v>
      </c>
      <c r="D158" s="8" t="s">
        <v>799</v>
      </c>
      <c r="E158" s="7" t="s">
        <v>165</v>
      </c>
      <c r="F158" s="7" t="s">
        <v>1196</v>
      </c>
      <c r="G158" s="55">
        <v>30414</v>
      </c>
      <c r="H158" s="9">
        <v>38892</v>
      </c>
      <c r="I158" s="9">
        <v>40835</v>
      </c>
      <c r="J158" s="31">
        <v>68244</v>
      </c>
      <c r="K158" s="8" t="s">
        <v>1233</v>
      </c>
      <c r="L158" s="28">
        <v>0</v>
      </c>
    </row>
    <row r="159" spans="1:12" x14ac:dyDescent="0.25">
      <c r="A159" s="8">
        <v>158</v>
      </c>
      <c r="B159" s="7" t="s">
        <v>1453</v>
      </c>
      <c r="C159" s="7" t="s">
        <v>796</v>
      </c>
      <c r="D159" s="8" t="s">
        <v>799</v>
      </c>
      <c r="E159" s="7" t="s">
        <v>165</v>
      </c>
      <c r="F159" s="7" t="s">
        <v>1196</v>
      </c>
      <c r="G159" s="55">
        <v>26633</v>
      </c>
      <c r="H159" s="9">
        <v>39654</v>
      </c>
      <c r="I159" s="9">
        <v>40925</v>
      </c>
      <c r="J159" s="31">
        <v>38832</v>
      </c>
      <c r="K159" s="8">
        <v>4</v>
      </c>
      <c r="L159" s="28">
        <v>0.12</v>
      </c>
    </row>
    <row r="160" spans="1:12" x14ac:dyDescent="0.25">
      <c r="A160" s="8">
        <v>159</v>
      </c>
      <c r="B160" s="7" t="s">
        <v>1454</v>
      </c>
      <c r="C160" s="7" t="s">
        <v>792</v>
      </c>
      <c r="D160" s="8" t="s">
        <v>799</v>
      </c>
      <c r="E160" s="7" t="s">
        <v>165</v>
      </c>
      <c r="F160" s="7" t="s">
        <v>1196</v>
      </c>
      <c r="G160" s="55">
        <v>25882</v>
      </c>
      <c r="H160" s="9">
        <v>40729</v>
      </c>
      <c r="I160" s="9" t="s">
        <v>1233</v>
      </c>
      <c r="J160" s="31">
        <v>26784</v>
      </c>
      <c r="K160" s="8">
        <v>2</v>
      </c>
      <c r="L160" s="28">
        <v>0.04</v>
      </c>
    </row>
    <row r="161" spans="1:12" x14ac:dyDescent="0.25">
      <c r="A161" s="8">
        <v>160</v>
      </c>
      <c r="B161" s="7" t="s">
        <v>1455</v>
      </c>
      <c r="C161" s="7" t="s">
        <v>1229</v>
      </c>
      <c r="D161" s="8" t="s">
        <v>799</v>
      </c>
      <c r="E161" s="7" t="s">
        <v>165</v>
      </c>
      <c r="F161" s="7" t="s">
        <v>1196</v>
      </c>
      <c r="G161" s="55">
        <v>28546</v>
      </c>
      <c r="H161" s="9">
        <v>39274</v>
      </c>
      <c r="I161" s="9">
        <v>40369</v>
      </c>
      <c r="J161" s="31">
        <v>76908</v>
      </c>
      <c r="K161" s="8">
        <v>2</v>
      </c>
      <c r="L161" s="28">
        <v>0.04</v>
      </c>
    </row>
    <row r="162" spans="1:12" x14ac:dyDescent="0.25">
      <c r="A162" s="8">
        <v>161</v>
      </c>
      <c r="B162" s="7" t="s">
        <v>1456</v>
      </c>
      <c r="C162" s="7" t="s">
        <v>1230</v>
      </c>
      <c r="D162" s="8" t="s">
        <v>799</v>
      </c>
      <c r="E162" s="7" t="s">
        <v>165</v>
      </c>
      <c r="F162" s="7" t="s">
        <v>1196</v>
      </c>
      <c r="G162" s="55">
        <v>25987</v>
      </c>
      <c r="H162" s="9">
        <v>40366</v>
      </c>
      <c r="I162" s="9">
        <v>40496</v>
      </c>
      <c r="J162" s="31">
        <v>76536</v>
      </c>
      <c r="K162" s="8">
        <v>5</v>
      </c>
      <c r="L162" s="28">
        <v>0.15</v>
      </c>
    </row>
    <row r="163" spans="1:12" x14ac:dyDescent="0.25">
      <c r="A163" s="8">
        <v>162</v>
      </c>
      <c r="B163" s="7" t="s">
        <v>1457</v>
      </c>
      <c r="C163" s="7" t="s">
        <v>1231</v>
      </c>
      <c r="D163" s="8" t="s">
        <v>799</v>
      </c>
      <c r="E163" s="7" t="s">
        <v>165</v>
      </c>
      <c r="F163" s="7" t="s">
        <v>1196</v>
      </c>
      <c r="G163" s="55">
        <v>24160</v>
      </c>
      <c r="H163" s="9">
        <v>35989</v>
      </c>
      <c r="I163" s="9">
        <v>39803</v>
      </c>
      <c r="J163" s="31">
        <v>85212</v>
      </c>
      <c r="K163" s="8">
        <v>5</v>
      </c>
      <c r="L163" s="28">
        <v>0.15</v>
      </c>
    </row>
    <row r="164" spans="1:12" x14ac:dyDescent="0.25">
      <c r="A164" s="8">
        <v>163</v>
      </c>
      <c r="B164" s="7" t="s">
        <v>1458</v>
      </c>
      <c r="C164" s="7" t="s">
        <v>1228</v>
      </c>
      <c r="D164" s="8" t="s">
        <v>799</v>
      </c>
      <c r="E164" s="7" t="s">
        <v>165</v>
      </c>
      <c r="F164" s="7" t="s">
        <v>1196</v>
      </c>
      <c r="G164" s="55">
        <v>25723</v>
      </c>
      <c r="H164" s="9">
        <v>39295</v>
      </c>
      <c r="I164" s="9" t="s">
        <v>1233</v>
      </c>
      <c r="J164" s="31">
        <v>48672</v>
      </c>
      <c r="K164" s="8">
        <v>5</v>
      </c>
      <c r="L164" s="28">
        <v>0.15</v>
      </c>
    </row>
    <row r="165" spans="1:12" x14ac:dyDescent="0.25">
      <c r="A165" s="8">
        <v>164</v>
      </c>
      <c r="B165" s="7" t="s">
        <v>1459</v>
      </c>
      <c r="C165" s="7" t="s">
        <v>793</v>
      </c>
      <c r="D165" s="8" t="s">
        <v>799</v>
      </c>
      <c r="E165" s="7" t="s">
        <v>165</v>
      </c>
      <c r="F165" s="7" t="s">
        <v>1196</v>
      </c>
      <c r="G165" s="55">
        <v>29923</v>
      </c>
      <c r="H165" s="9">
        <v>40054</v>
      </c>
      <c r="I165" s="9">
        <v>40737</v>
      </c>
      <c r="J165" s="31">
        <v>68304</v>
      </c>
      <c r="K165" s="8">
        <v>4</v>
      </c>
      <c r="L165" s="28">
        <v>0.12</v>
      </c>
    </row>
    <row r="166" spans="1:12" x14ac:dyDescent="0.25">
      <c r="A166" s="8">
        <v>165</v>
      </c>
      <c r="B166" s="7" t="s">
        <v>1460</v>
      </c>
      <c r="C166" s="7" t="s">
        <v>1231</v>
      </c>
      <c r="D166" s="8" t="s">
        <v>799</v>
      </c>
      <c r="E166" s="7" t="s">
        <v>165</v>
      </c>
      <c r="F166" s="7" t="s">
        <v>1197</v>
      </c>
      <c r="G166" s="55">
        <v>28008</v>
      </c>
      <c r="H166" s="9">
        <v>40399</v>
      </c>
      <c r="I166" s="9" t="s">
        <v>1233</v>
      </c>
      <c r="J166" s="31">
        <v>39168</v>
      </c>
      <c r="K166" s="8">
        <v>4</v>
      </c>
      <c r="L166" s="28">
        <v>0.12</v>
      </c>
    </row>
    <row r="167" spans="1:12" x14ac:dyDescent="0.25">
      <c r="A167" s="8">
        <v>166</v>
      </c>
      <c r="B167" s="7" t="s">
        <v>1461</v>
      </c>
      <c r="C167" s="7" t="s">
        <v>791</v>
      </c>
      <c r="D167" s="8" t="s">
        <v>799</v>
      </c>
      <c r="E167" s="7" t="s">
        <v>165</v>
      </c>
      <c r="F167" s="7" t="s">
        <v>1196</v>
      </c>
      <c r="G167" s="55">
        <v>28892</v>
      </c>
      <c r="H167" s="9">
        <v>39692</v>
      </c>
      <c r="I167" s="9">
        <v>41072</v>
      </c>
      <c r="J167" s="31">
        <v>42432</v>
      </c>
      <c r="K167" s="8">
        <v>5</v>
      </c>
      <c r="L167" s="28">
        <v>0.15</v>
      </c>
    </row>
    <row r="168" spans="1:12" x14ac:dyDescent="0.25">
      <c r="A168" s="8">
        <v>167</v>
      </c>
      <c r="B168" s="7" t="s">
        <v>1462</v>
      </c>
      <c r="C168" s="7" t="s">
        <v>796</v>
      </c>
      <c r="D168" s="8" t="s">
        <v>799</v>
      </c>
      <c r="E168" s="7" t="s">
        <v>165</v>
      </c>
      <c r="F168" s="7" t="s">
        <v>1196</v>
      </c>
      <c r="G168" s="55">
        <v>25695</v>
      </c>
      <c r="H168" s="9">
        <v>41177</v>
      </c>
      <c r="I168" s="9" t="s">
        <v>1233</v>
      </c>
      <c r="J168" s="31">
        <v>77412</v>
      </c>
      <c r="K168" s="8">
        <v>3</v>
      </c>
      <c r="L168" s="28">
        <v>0.08</v>
      </c>
    </row>
    <row r="169" spans="1:12" x14ac:dyDescent="0.25">
      <c r="A169" s="8">
        <v>168</v>
      </c>
      <c r="B169" s="7" t="s">
        <v>1463</v>
      </c>
      <c r="C169" s="7" t="s">
        <v>1230</v>
      </c>
      <c r="D169" s="8" t="s">
        <v>799</v>
      </c>
      <c r="E169" s="7" t="s">
        <v>165</v>
      </c>
      <c r="F169" s="7" t="s">
        <v>1197</v>
      </c>
      <c r="G169" s="55">
        <v>28283</v>
      </c>
      <c r="H169" s="9">
        <v>39326</v>
      </c>
      <c r="I169" s="9">
        <v>39746</v>
      </c>
      <c r="J169" s="31">
        <v>87480</v>
      </c>
      <c r="K169" s="8">
        <v>3</v>
      </c>
      <c r="L169" s="28">
        <v>0.08</v>
      </c>
    </row>
    <row r="170" spans="1:12" x14ac:dyDescent="0.25">
      <c r="A170" s="8">
        <v>169</v>
      </c>
      <c r="B170" s="7" t="s">
        <v>1464</v>
      </c>
      <c r="C170" s="7" t="s">
        <v>1228</v>
      </c>
      <c r="D170" s="8" t="s">
        <v>799</v>
      </c>
      <c r="E170" s="7" t="s">
        <v>165</v>
      </c>
      <c r="F170" s="7" t="s">
        <v>1197</v>
      </c>
      <c r="G170" s="55">
        <v>28450</v>
      </c>
      <c r="H170" s="9">
        <v>36414</v>
      </c>
      <c r="I170" s="9">
        <v>40994</v>
      </c>
      <c r="J170" s="31">
        <v>47616</v>
      </c>
      <c r="K170" s="8">
        <v>5</v>
      </c>
      <c r="L170" s="28">
        <v>0.15</v>
      </c>
    </row>
    <row r="171" spans="1:12" x14ac:dyDescent="0.25">
      <c r="A171" s="8">
        <v>170</v>
      </c>
      <c r="B171" s="7" t="s">
        <v>1465</v>
      </c>
      <c r="C171" s="7" t="s">
        <v>794</v>
      </c>
      <c r="D171" s="8" t="s">
        <v>799</v>
      </c>
      <c r="E171" s="7" t="s">
        <v>165</v>
      </c>
      <c r="F171" s="7" t="s">
        <v>1196</v>
      </c>
      <c r="G171" s="55">
        <v>27775</v>
      </c>
      <c r="H171" s="9">
        <v>36082</v>
      </c>
      <c r="I171" s="9">
        <v>40795</v>
      </c>
      <c r="J171" s="31">
        <v>98880</v>
      </c>
      <c r="K171" s="8">
        <v>2</v>
      </c>
      <c r="L171" s="28">
        <v>0.04</v>
      </c>
    </row>
    <row r="172" spans="1:12" x14ac:dyDescent="0.25">
      <c r="A172" s="8">
        <v>171</v>
      </c>
      <c r="B172" s="7" t="s">
        <v>1466</v>
      </c>
      <c r="C172" s="7" t="s">
        <v>1229</v>
      </c>
      <c r="D172" s="8" t="s">
        <v>799</v>
      </c>
      <c r="E172" s="7" t="s">
        <v>165</v>
      </c>
      <c r="F172" s="7" t="s">
        <v>1196</v>
      </c>
      <c r="G172" s="55">
        <v>30221</v>
      </c>
      <c r="H172" s="9">
        <v>40470</v>
      </c>
      <c r="I172" s="9" t="s">
        <v>1233</v>
      </c>
      <c r="J172" s="31">
        <v>51144</v>
      </c>
      <c r="K172" s="8">
        <v>3</v>
      </c>
      <c r="L172" s="28">
        <v>0.08</v>
      </c>
    </row>
    <row r="173" spans="1:12" x14ac:dyDescent="0.25">
      <c r="A173" s="8">
        <v>172</v>
      </c>
      <c r="B173" s="7" t="s">
        <v>1467</v>
      </c>
      <c r="C173" s="7" t="s">
        <v>792</v>
      </c>
      <c r="D173" s="8" t="s">
        <v>799</v>
      </c>
      <c r="E173" s="7" t="s">
        <v>165</v>
      </c>
      <c r="F173" s="7" t="s">
        <v>1197</v>
      </c>
      <c r="G173" s="55">
        <v>30162</v>
      </c>
      <c r="H173" s="9">
        <v>41228</v>
      </c>
      <c r="I173" s="9" t="s">
        <v>1233</v>
      </c>
      <c r="J173" s="31">
        <v>55608</v>
      </c>
      <c r="K173" s="8">
        <v>5</v>
      </c>
      <c r="L173" s="28">
        <v>0.15</v>
      </c>
    </row>
    <row r="174" spans="1:12" x14ac:dyDescent="0.25">
      <c r="A174" s="8">
        <v>173</v>
      </c>
      <c r="B174" s="7" t="s">
        <v>1468</v>
      </c>
      <c r="C174" s="7" t="s">
        <v>796</v>
      </c>
      <c r="D174" s="8" t="s">
        <v>799</v>
      </c>
      <c r="E174" s="7" t="s">
        <v>165</v>
      </c>
      <c r="F174" s="7" t="s">
        <v>1196</v>
      </c>
      <c r="G174" s="55">
        <v>29049</v>
      </c>
      <c r="H174" s="9">
        <v>39768</v>
      </c>
      <c r="I174" s="9">
        <v>40837</v>
      </c>
      <c r="J174" s="31">
        <v>47418</v>
      </c>
      <c r="K174" s="8">
        <v>5</v>
      </c>
      <c r="L174" s="28">
        <v>0.15</v>
      </c>
    </row>
    <row r="175" spans="1:12" x14ac:dyDescent="0.25">
      <c r="A175" s="8">
        <v>174</v>
      </c>
      <c r="B175" s="7" t="s">
        <v>1469</v>
      </c>
      <c r="C175" s="7" t="s">
        <v>1230</v>
      </c>
      <c r="D175" s="8" t="s">
        <v>799</v>
      </c>
      <c r="E175" s="7" t="s">
        <v>165</v>
      </c>
      <c r="F175" s="7" t="s">
        <v>1196</v>
      </c>
      <c r="G175" s="55">
        <v>26988</v>
      </c>
      <c r="H175" s="9">
        <v>41254</v>
      </c>
      <c r="I175" s="9" t="s">
        <v>1233</v>
      </c>
      <c r="J175" s="31">
        <v>97284</v>
      </c>
      <c r="K175" s="8">
        <v>5</v>
      </c>
      <c r="L175" s="28">
        <v>0.15</v>
      </c>
    </row>
    <row r="176" spans="1:12" x14ac:dyDescent="0.25">
      <c r="A176" s="8">
        <v>175</v>
      </c>
      <c r="B176" s="7" t="s">
        <v>1470</v>
      </c>
      <c r="C176" s="7" t="s">
        <v>1229</v>
      </c>
      <c r="D176" s="8" t="s">
        <v>799</v>
      </c>
      <c r="E176" s="7" t="s">
        <v>204</v>
      </c>
      <c r="F176" s="7" t="s">
        <v>1196</v>
      </c>
      <c r="G176" s="55">
        <v>29541</v>
      </c>
      <c r="H176" s="9">
        <v>39515</v>
      </c>
      <c r="I176" s="9" t="s">
        <v>1233</v>
      </c>
      <c r="J176" s="31">
        <v>107736</v>
      </c>
      <c r="K176" s="8">
        <v>4</v>
      </c>
      <c r="L176" s="28">
        <v>0.12</v>
      </c>
    </row>
    <row r="177" spans="1:12" x14ac:dyDescent="0.25">
      <c r="A177" s="8">
        <v>176</v>
      </c>
      <c r="B177" s="7" t="s">
        <v>1471</v>
      </c>
      <c r="C177" s="7" t="s">
        <v>793</v>
      </c>
      <c r="D177" s="8" t="s">
        <v>799</v>
      </c>
      <c r="E177" s="7" t="s">
        <v>204</v>
      </c>
      <c r="F177" s="7" t="s">
        <v>1196</v>
      </c>
      <c r="G177" s="55">
        <v>28578</v>
      </c>
      <c r="H177" s="9">
        <v>40263</v>
      </c>
      <c r="I177" s="9" t="s">
        <v>1233</v>
      </c>
      <c r="J177" s="31">
        <v>85428</v>
      </c>
      <c r="K177" s="8">
        <v>4</v>
      </c>
      <c r="L177" s="28">
        <v>0.12</v>
      </c>
    </row>
    <row r="178" spans="1:12" x14ac:dyDescent="0.25">
      <c r="A178" s="8">
        <v>177</v>
      </c>
      <c r="B178" s="7" t="s">
        <v>1472</v>
      </c>
      <c r="C178" s="7" t="s">
        <v>1228</v>
      </c>
      <c r="D178" s="8" t="s">
        <v>799</v>
      </c>
      <c r="E178" s="7" t="s">
        <v>204</v>
      </c>
      <c r="F178" s="7" t="s">
        <v>1196</v>
      </c>
      <c r="G178" s="55">
        <v>25626</v>
      </c>
      <c r="H178" s="9">
        <v>40690</v>
      </c>
      <c r="I178" s="9" t="s">
        <v>1233</v>
      </c>
      <c r="J178" s="31">
        <v>106968</v>
      </c>
      <c r="K178" s="8" t="s">
        <v>1233</v>
      </c>
      <c r="L178" s="28">
        <v>0</v>
      </c>
    </row>
    <row r="179" spans="1:12" x14ac:dyDescent="0.25">
      <c r="A179" s="8">
        <v>178</v>
      </c>
      <c r="B179" s="7" t="s">
        <v>1473</v>
      </c>
      <c r="C179" s="7" t="s">
        <v>1229</v>
      </c>
      <c r="D179" s="8" t="s">
        <v>799</v>
      </c>
      <c r="E179" s="7" t="s">
        <v>204</v>
      </c>
      <c r="F179" s="7" t="s">
        <v>1196</v>
      </c>
      <c r="G179" s="55">
        <v>25737</v>
      </c>
      <c r="H179" s="9">
        <v>36673</v>
      </c>
      <c r="I179" s="9">
        <v>37248</v>
      </c>
      <c r="J179" s="31">
        <v>83292</v>
      </c>
      <c r="K179" s="8">
        <v>4</v>
      </c>
      <c r="L179" s="28">
        <v>0.12</v>
      </c>
    </row>
    <row r="180" spans="1:12" x14ac:dyDescent="0.25">
      <c r="A180" s="8">
        <v>179</v>
      </c>
      <c r="B180" s="7" t="s">
        <v>1474</v>
      </c>
      <c r="C180" s="7" t="s">
        <v>792</v>
      </c>
      <c r="D180" s="8" t="s">
        <v>799</v>
      </c>
      <c r="E180" s="7" t="s">
        <v>204</v>
      </c>
      <c r="F180" s="7" t="s">
        <v>1197</v>
      </c>
      <c r="G180" s="55">
        <v>25450</v>
      </c>
      <c r="H180" s="9">
        <v>37043</v>
      </c>
      <c r="I180" s="9">
        <v>41063</v>
      </c>
      <c r="J180" s="31">
        <v>54180</v>
      </c>
      <c r="K180" s="8" t="s">
        <v>1233</v>
      </c>
      <c r="L180" s="28">
        <v>0</v>
      </c>
    </row>
    <row r="181" spans="1:12" x14ac:dyDescent="0.25">
      <c r="A181" s="8">
        <v>180</v>
      </c>
      <c r="B181" s="7" t="s">
        <v>1475</v>
      </c>
      <c r="C181" s="7" t="s">
        <v>795</v>
      </c>
      <c r="D181" s="8" t="s">
        <v>799</v>
      </c>
      <c r="E181" s="7" t="s">
        <v>204</v>
      </c>
      <c r="F181" s="7" t="s">
        <v>1197</v>
      </c>
      <c r="G181" s="55">
        <v>26884</v>
      </c>
      <c r="H181" s="9">
        <v>37505</v>
      </c>
      <c r="I181" s="9">
        <v>40595</v>
      </c>
      <c r="J181" s="31">
        <v>62160</v>
      </c>
      <c r="K181" s="8" t="s">
        <v>1233</v>
      </c>
      <c r="L181" s="28">
        <v>0</v>
      </c>
    </row>
    <row r="182" spans="1:12" x14ac:dyDescent="0.25">
      <c r="A182" s="8">
        <v>181</v>
      </c>
      <c r="B182" s="7" t="s">
        <v>1476</v>
      </c>
      <c r="C182" s="7" t="s">
        <v>796</v>
      </c>
      <c r="D182" s="8" t="s">
        <v>799</v>
      </c>
      <c r="E182" s="7" t="s">
        <v>204</v>
      </c>
      <c r="F182" s="7" t="s">
        <v>1196</v>
      </c>
      <c r="G182" s="55">
        <v>27361</v>
      </c>
      <c r="H182" s="9">
        <v>37946</v>
      </c>
      <c r="I182" s="9">
        <v>39645</v>
      </c>
      <c r="J182" s="31">
        <v>102156</v>
      </c>
      <c r="K182" s="8">
        <v>5</v>
      </c>
      <c r="L182" s="28">
        <v>0.15</v>
      </c>
    </row>
    <row r="183" spans="1:12" x14ac:dyDescent="0.25">
      <c r="A183" s="8">
        <v>182</v>
      </c>
      <c r="B183" s="7" t="s">
        <v>1477</v>
      </c>
      <c r="C183" s="7" t="s">
        <v>796</v>
      </c>
      <c r="D183" s="8" t="s">
        <v>799</v>
      </c>
      <c r="E183" s="7" t="s">
        <v>204</v>
      </c>
      <c r="F183" s="7" t="s">
        <v>1196</v>
      </c>
      <c r="G183" s="55">
        <v>29740</v>
      </c>
      <c r="H183" s="9">
        <v>36519</v>
      </c>
      <c r="I183" s="9">
        <v>41226</v>
      </c>
      <c r="J183" s="31">
        <v>74232</v>
      </c>
      <c r="K183" s="8">
        <v>5</v>
      </c>
      <c r="L183" s="28">
        <v>0.15</v>
      </c>
    </row>
    <row r="184" spans="1:12" x14ac:dyDescent="0.25">
      <c r="A184" s="8">
        <v>183</v>
      </c>
      <c r="B184" s="7" t="s">
        <v>1478</v>
      </c>
      <c r="C184" s="7" t="s">
        <v>1231</v>
      </c>
      <c r="D184" s="8" t="s">
        <v>799</v>
      </c>
      <c r="E184" s="7" t="s">
        <v>213</v>
      </c>
      <c r="F184" s="7" t="s">
        <v>1196</v>
      </c>
      <c r="G184" s="55">
        <v>27088</v>
      </c>
      <c r="H184" s="9">
        <v>40918</v>
      </c>
      <c r="I184" s="9" t="s">
        <v>1233</v>
      </c>
      <c r="J184" s="31">
        <v>68280</v>
      </c>
      <c r="K184" s="8">
        <v>5</v>
      </c>
      <c r="L184" s="28">
        <v>0.15</v>
      </c>
    </row>
    <row r="185" spans="1:12" x14ac:dyDescent="0.25">
      <c r="A185" s="8">
        <v>184</v>
      </c>
      <c r="B185" s="7" t="s">
        <v>1479</v>
      </c>
      <c r="C185" s="7" t="s">
        <v>796</v>
      </c>
      <c r="D185" s="8" t="s">
        <v>799</v>
      </c>
      <c r="E185" s="7" t="s">
        <v>213</v>
      </c>
      <c r="F185" s="7" t="s">
        <v>1196</v>
      </c>
      <c r="G185" s="55">
        <v>31277</v>
      </c>
      <c r="H185" s="9">
        <v>40936</v>
      </c>
      <c r="I185" s="9" t="s">
        <v>1233</v>
      </c>
      <c r="J185" s="31">
        <v>63528</v>
      </c>
      <c r="K185" s="8">
        <v>4</v>
      </c>
      <c r="L185" s="28">
        <v>0.12</v>
      </c>
    </row>
    <row r="186" spans="1:12" x14ac:dyDescent="0.25">
      <c r="A186" s="8">
        <v>185</v>
      </c>
      <c r="B186" s="7" t="s">
        <v>1480</v>
      </c>
      <c r="C186" s="7" t="s">
        <v>792</v>
      </c>
      <c r="D186" s="8" t="s">
        <v>799</v>
      </c>
      <c r="E186" s="7" t="s">
        <v>213</v>
      </c>
      <c r="F186" s="7" t="s">
        <v>1197</v>
      </c>
      <c r="G186" s="55">
        <v>24889</v>
      </c>
      <c r="H186" s="9">
        <v>39092</v>
      </c>
      <c r="I186" s="9">
        <v>39293</v>
      </c>
      <c r="J186" s="31">
        <v>88788</v>
      </c>
      <c r="K186" s="8">
        <v>3</v>
      </c>
      <c r="L186" s="28">
        <v>0.08</v>
      </c>
    </row>
    <row r="187" spans="1:12" x14ac:dyDescent="0.25">
      <c r="A187" s="8">
        <v>186</v>
      </c>
      <c r="B187" s="7" t="s">
        <v>1481</v>
      </c>
      <c r="C187" s="7" t="s">
        <v>1230</v>
      </c>
      <c r="D187" s="8" t="s">
        <v>799</v>
      </c>
      <c r="E187" s="7" t="s">
        <v>213</v>
      </c>
      <c r="F187" s="7" t="s">
        <v>1196</v>
      </c>
      <c r="G187" s="55">
        <v>31948</v>
      </c>
      <c r="H187" s="9">
        <v>39106</v>
      </c>
      <c r="I187" s="9" t="s">
        <v>1233</v>
      </c>
      <c r="J187" s="31">
        <v>54600</v>
      </c>
      <c r="K187" s="8">
        <v>3</v>
      </c>
      <c r="L187" s="28">
        <v>0.08</v>
      </c>
    </row>
    <row r="188" spans="1:12" x14ac:dyDescent="0.25">
      <c r="A188" s="8">
        <v>187</v>
      </c>
      <c r="B188" s="7" t="s">
        <v>1482</v>
      </c>
      <c r="C188" s="7" t="s">
        <v>1229</v>
      </c>
      <c r="D188" s="8" t="s">
        <v>799</v>
      </c>
      <c r="E188" s="7" t="s">
        <v>213</v>
      </c>
      <c r="F188" s="7" t="s">
        <v>1197</v>
      </c>
      <c r="G188" s="55">
        <v>30378</v>
      </c>
      <c r="H188" s="9">
        <v>38738</v>
      </c>
      <c r="I188" s="9" t="s">
        <v>1233</v>
      </c>
      <c r="J188" s="31">
        <v>50580</v>
      </c>
      <c r="K188" s="8">
        <v>5</v>
      </c>
      <c r="L188" s="28">
        <v>0.15</v>
      </c>
    </row>
    <row r="189" spans="1:12" x14ac:dyDescent="0.25">
      <c r="A189" s="8">
        <v>188</v>
      </c>
      <c r="B189" s="7" t="s">
        <v>1483</v>
      </c>
      <c r="C189" s="7" t="s">
        <v>1231</v>
      </c>
      <c r="D189" s="8" t="s">
        <v>799</v>
      </c>
      <c r="E189" s="7" t="s">
        <v>213</v>
      </c>
      <c r="F189" s="7" t="s">
        <v>1196</v>
      </c>
      <c r="G189" s="55">
        <v>25752</v>
      </c>
      <c r="H189" s="9">
        <v>35801</v>
      </c>
      <c r="I189" s="9">
        <v>39686</v>
      </c>
      <c r="J189" s="31">
        <v>94284</v>
      </c>
      <c r="K189" s="8" t="s">
        <v>1233</v>
      </c>
      <c r="L189" s="28">
        <v>0</v>
      </c>
    </row>
    <row r="190" spans="1:12" x14ac:dyDescent="0.25">
      <c r="A190" s="8">
        <v>189</v>
      </c>
      <c r="B190" s="7" t="s">
        <v>1484</v>
      </c>
      <c r="C190" s="7" t="s">
        <v>793</v>
      </c>
      <c r="D190" s="8" t="s">
        <v>799</v>
      </c>
      <c r="E190" s="7" t="s">
        <v>213</v>
      </c>
      <c r="F190" s="7" t="s">
        <v>1197</v>
      </c>
      <c r="G190" s="55">
        <v>27397</v>
      </c>
      <c r="H190" s="9">
        <v>35807</v>
      </c>
      <c r="I190" s="9">
        <v>41022</v>
      </c>
      <c r="J190" s="31">
        <v>58602</v>
      </c>
      <c r="K190" s="8">
        <v>5</v>
      </c>
      <c r="L190" s="28">
        <v>0.15</v>
      </c>
    </row>
    <row r="191" spans="1:12" x14ac:dyDescent="0.25">
      <c r="A191" s="8">
        <v>190</v>
      </c>
      <c r="B191" s="7" t="s">
        <v>1485</v>
      </c>
      <c r="C191" s="7" t="s">
        <v>1230</v>
      </c>
      <c r="D191" s="8" t="s">
        <v>799</v>
      </c>
      <c r="E191" s="7" t="s">
        <v>213</v>
      </c>
      <c r="F191" s="7" t="s">
        <v>1196</v>
      </c>
      <c r="G191" s="55">
        <v>28614</v>
      </c>
      <c r="H191" s="9">
        <v>36177</v>
      </c>
      <c r="I191" s="9">
        <v>39112</v>
      </c>
      <c r="J191" s="31">
        <v>26004</v>
      </c>
      <c r="K191" s="8">
        <v>2</v>
      </c>
      <c r="L191" s="28">
        <v>0.04</v>
      </c>
    </row>
    <row r="192" spans="1:12" x14ac:dyDescent="0.25">
      <c r="A192" s="8">
        <v>191</v>
      </c>
      <c r="B192" s="7" t="s">
        <v>1486</v>
      </c>
      <c r="C192" s="7" t="s">
        <v>1230</v>
      </c>
      <c r="D192" s="8" t="s">
        <v>799</v>
      </c>
      <c r="E192" s="7" t="s">
        <v>213</v>
      </c>
      <c r="F192" s="7" t="s">
        <v>1196</v>
      </c>
      <c r="G192" s="55">
        <v>26990</v>
      </c>
      <c r="H192" s="9">
        <v>36535</v>
      </c>
      <c r="I192" s="9">
        <v>36596</v>
      </c>
      <c r="J192" s="31">
        <v>91430.399999999994</v>
      </c>
      <c r="K192" s="8">
        <v>4</v>
      </c>
      <c r="L192" s="28">
        <v>0.12</v>
      </c>
    </row>
    <row r="193" spans="1:12" x14ac:dyDescent="0.25">
      <c r="A193" s="8">
        <v>192</v>
      </c>
      <c r="B193" s="7" t="s">
        <v>1487</v>
      </c>
      <c r="C193" s="7" t="s">
        <v>795</v>
      </c>
      <c r="D193" s="8" t="s">
        <v>799</v>
      </c>
      <c r="E193" s="7" t="s">
        <v>213</v>
      </c>
      <c r="F193" s="7" t="s">
        <v>1196</v>
      </c>
      <c r="G193" s="55">
        <v>29112</v>
      </c>
      <c r="H193" s="9">
        <v>37634</v>
      </c>
      <c r="I193" s="9">
        <v>38330</v>
      </c>
      <c r="J193" s="31">
        <v>73644</v>
      </c>
      <c r="K193" s="8">
        <v>3</v>
      </c>
      <c r="L193" s="28">
        <v>0.08</v>
      </c>
    </row>
    <row r="194" spans="1:12" x14ac:dyDescent="0.25">
      <c r="A194" s="8">
        <v>193</v>
      </c>
      <c r="B194" s="7" t="s">
        <v>1488</v>
      </c>
      <c r="C194" s="7" t="s">
        <v>1231</v>
      </c>
      <c r="D194" s="8" t="s">
        <v>799</v>
      </c>
      <c r="E194" s="7" t="s">
        <v>213</v>
      </c>
      <c r="F194" s="7" t="s">
        <v>1196</v>
      </c>
      <c r="G194" s="55">
        <v>31164</v>
      </c>
      <c r="H194" s="9">
        <v>39472</v>
      </c>
      <c r="I194" s="9">
        <v>40149</v>
      </c>
      <c r="J194" s="31">
        <v>49272</v>
      </c>
      <c r="K194" s="8">
        <v>3</v>
      </c>
      <c r="L194" s="28">
        <v>0.08</v>
      </c>
    </row>
    <row r="195" spans="1:12" x14ac:dyDescent="0.25">
      <c r="A195" s="8">
        <v>194</v>
      </c>
      <c r="B195" s="7" t="s">
        <v>1489</v>
      </c>
      <c r="C195" s="7" t="s">
        <v>792</v>
      </c>
      <c r="D195" s="8" t="s">
        <v>799</v>
      </c>
      <c r="E195" s="7" t="s">
        <v>213</v>
      </c>
      <c r="F195" s="7" t="s">
        <v>1196</v>
      </c>
      <c r="G195" s="55">
        <v>25869</v>
      </c>
      <c r="H195" s="9">
        <v>39472</v>
      </c>
      <c r="I195" s="9" t="s">
        <v>1233</v>
      </c>
      <c r="J195" s="31">
        <v>105312</v>
      </c>
      <c r="K195" s="8" t="s">
        <v>1233</v>
      </c>
      <c r="L195" s="28">
        <v>0</v>
      </c>
    </row>
    <row r="196" spans="1:12" x14ac:dyDescent="0.25">
      <c r="A196" s="8">
        <v>195</v>
      </c>
      <c r="B196" s="7" t="s">
        <v>1490</v>
      </c>
      <c r="C196" s="7" t="s">
        <v>1231</v>
      </c>
      <c r="D196" s="8" t="s">
        <v>799</v>
      </c>
      <c r="E196" s="7" t="s">
        <v>213</v>
      </c>
      <c r="F196" s="7" t="s">
        <v>1196</v>
      </c>
      <c r="G196" s="55">
        <v>31064</v>
      </c>
      <c r="H196" s="9">
        <v>38733</v>
      </c>
      <c r="I196" s="9">
        <v>41260</v>
      </c>
      <c r="J196" s="31">
        <v>82452</v>
      </c>
      <c r="K196" s="8">
        <v>4</v>
      </c>
      <c r="L196" s="28">
        <v>0.12</v>
      </c>
    </row>
    <row r="197" spans="1:12" x14ac:dyDescent="0.25">
      <c r="A197" s="8">
        <v>196</v>
      </c>
      <c r="B197" s="7" t="s">
        <v>1491</v>
      </c>
      <c r="C197" s="7" t="s">
        <v>1230</v>
      </c>
      <c r="D197" s="8" t="s">
        <v>799</v>
      </c>
      <c r="E197" s="7" t="s">
        <v>213</v>
      </c>
      <c r="F197" s="7" t="s">
        <v>1196</v>
      </c>
      <c r="G197" s="55">
        <v>29003</v>
      </c>
      <c r="H197" s="9">
        <v>39087</v>
      </c>
      <c r="I197" s="9">
        <v>39656</v>
      </c>
      <c r="J197" s="31">
        <v>17299.2</v>
      </c>
      <c r="K197" s="8">
        <v>4</v>
      </c>
      <c r="L197" s="28">
        <v>0.12</v>
      </c>
    </row>
    <row r="198" spans="1:12" x14ac:dyDescent="0.25">
      <c r="A198" s="8">
        <v>197</v>
      </c>
      <c r="B198" s="7" t="s">
        <v>1492</v>
      </c>
      <c r="C198" s="7" t="s">
        <v>1228</v>
      </c>
      <c r="D198" s="8" t="s">
        <v>799</v>
      </c>
      <c r="E198" s="7" t="s">
        <v>213</v>
      </c>
      <c r="F198" s="7" t="s">
        <v>1197</v>
      </c>
      <c r="G198" s="55">
        <v>32334</v>
      </c>
      <c r="H198" s="9">
        <v>39455</v>
      </c>
      <c r="I198" s="9" t="s">
        <v>1233</v>
      </c>
      <c r="J198" s="31">
        <v>71304</v>
      </c>
      <c r="K198" s="8">
        <v>4</v>
      </c>
      <c r="L198" s="28">
        <v>0.12</v>
      </c>
    </row>
    <row r="199" spans="1:12" x14ac:dyDescent="0.25">
      <c r="A199" s="8">
        <v>198</v>
      </c>
      <c r="B199" s="7" t="s">
        <v>1493</v>
      </c>
      <c r="C199" s="7" t="s">
        <v>795</v>
      </c>
      <c r="D199" s="8" t="s">
        <v>799</v>
      </c>
      <c r="E199" s="7" t="s">
        <v>213</v>
      </c>
      <c r="F199" s="7" t="s">
        <v>1196</v>
      </c>
      <c r="G199" s="55">
        <v>29983</v>
      </c>
      <c r="H199" s="9">
        <v>39822</v>
      </c>
      <c r="I199" s="9" t="s">
        <v>1233</v>
      </c>
      <c r="J199" s="31">
        <v>72048</v>
      </c>
      <c r="K199" s="8">
        <v>5</v>
      </c>
      <c r="L199" s="28">
        <v>0.15</v>
      </c>
    </row>
    <row r="200" spans="1:12" x14ac:dyDescent="0.25">
      <c r="A200" s="8">
        <v>199</v>
      </c>
      <c r="B200" s="7" t="s">
        <v>1494</v>
      </c>
      <c r="C200" s="7" t="s">
        <v>1228</v>
      </c>
      <c r="D200" s="8" t="s">
        <v>799</v>
      </c>
      <c r="E200" s="7" t="s">
        <v>213</v>
      </c>
      <c r="F200" s="7" t="s">
        <v>1196</v>
      </c>
      <c r="G200" s="55">
        <v>28412</v>
      </c>
      <c r="H200" s="9">
        <v>39830</v>
      </c>
      <c r="I200" s="9" t="s">
        <v>1233</v>
      </c>
      <c r="J200" s="31">
        <v>94224</v>
      </c>
      <c r="K200" s="8">
        <v>4</v>
      </c>
      <c r="L200" s="28">
        <v>0.12</v>
      </c>
    </row>
    <row r="201" spans="1:12" x14ac:dyDescent="0.25">
      <c r="A201" s="8">
        <v>200</v>
      </c>
      <c r="B201" s="7" t="s">
        <v>1495</v>
      </c>
      <c r="C201" s="7" t="s">
        <v>791</v>
      </c>
      <c r="D201" s="8" t="s">
        <v>799</v>
      </c>
      <c r="E201" s="7" t="s">
        <v>213</v>
      </c>
      <c r="F201" s="7" t="s">
        <v>1196</v>
      </c>
      <c r="G201" s="55">
        <v>29526</v>
      </c>
      <c r="H201" s="9">
        <v>40203</v>
      </c>
      <c r="I201" s="9" t="s">
        <v>1233</v>
      </c>
      <c r="J201" s="31">
        <v>42720</v>
      </c>
      <c r="K201" s="8">
        <v>5</v>
      </c>
      <c r="L201" s="28">
        <v>0.15</v>
      </c>
    </row>
    <row r="202" spans="1:12" x14ac:dyDescent="0.25">
      <c r="A202" s="8">
        <v>201</v>
      </c>
      <c r="B202" s="7" t="s">
        <v>1496</v>
      </c>
      <c r="C202" s="7" t="s">
        <v>792</v>
      </c>
      <c r="D202" s="8" t="s">
        <v>799</v>
      </c>
      <c r="E202" s="7" t="s">
        <v>213</v>
      </c>
      <c r="F202" s="7" t="s">
        <v>1197</v>
      </c>
      <c r="G202" s="55">
        <v>32731</v>
      </c>
      <c r="H202" s="9">
        <v>40574</v>
      </c>
      <c r="I202" s="9">
        <v>40654</v>
      </c>
      <c r="J202" s="31">
        <v>34108.800000000003</v>
      </c>
      <c r="K202" s="8">
        <v>4</v>
      </c>
      <c r="L202" s="28">
        <v>0.12</v>
      </c>
    </row>
    <row r="203" spans="1:12" x14ac:dyDescent="0.25">
      <c r="A203" s="8">
        <v>202</v>
      </c>
      <c r="B203" s="7" t="s">
        <v>1497</v>
      </c>
      <c r="C203" s="7" t="s">
        <v>1231</v>
      </c>
      <c r="D203" s="8" t="s">
        <v>799</v>
      </c>
      <c r="E203" s="7" t="s">
        <v>213</v>
      </c>
      <c r="F203" s="7" t="s">
        <v>1197</v>
      </c>
      <c r="G203" s="55">
        <v>26251</v>
      </c>
      <c r="H203" s="9">
        <v>40953</v>
      </c>
      <c r="I203" s="9" t="s">
        <v>1233</v>
      </c>
      <c r="J203" s="31">
        <v>72456</v>
      </c>
      <c r="K203" s="8">
        <v>4</v>
      </c>
      <c r="L203" s="28">
        <v>0.12</v>
      </c>
    </row>
    <row r="204" spans="1:12" x14ac:dyDescent="0.25">
      <c r="A204" s="8">
        <v>203</v>
      </c>
      <c r="B204" s="7" t="s">
        <v>1498</v>
      </c>
      <c r="C204" s="7" t="s">
        <v>1230</v>
      </c>
      <c r="D204" s="8" t="s">
        <v>799</v>
      </c>
      <c r="E204" s="7" t="s">
        <v>213</v>
      </c>
      <c r="F204" s="7" t="s">
        <v>1196</v>
      </c>
      <c r="G204" s="55">
        <v>26165</v>
      </c>
      <c r="H204" s="9">
        <v>35829</v>
      </c>
      <c r="I204" s="9">
        <v>40599</v>
      </c>
      <c r="J204" s="31">
        <v>35011.199999999997</v>
      </c>
      <c r="K204" s="8">
        <v>3</v>
      </c>
      <c r="L204" s="28">
        <v>0.08</v>
      </c>
    </row>
    <row r="205" spans="1:12" x14ac:dyDescent="0.25">
      <c r="A205" s="8">
        <v>204</v>
      </c>
      <c r="B205" s="7" t="s">
        <v>1499</v>
      </c>
      <c r="C205" s="7" t="s">
        <v>796</v>
      </c>
      <c r="D205" s="8" t="s">
        <v>799</v>
      </c>
      <c r="E205" s="7" t="s">
        <v>213</v>
      </c>
      <c r="F205" s="7" t="s">
        <v>1196</v>
      </c>
      <c r="G205" s="55">
        <v>27118</v>
      </c>
      <c r="H205" s="9">
        <v>35830</v>
      </c>
      <c r="I205" s="9">
        <v>38836</v>
      </c>
      <c r="J205" s="31">
        <v>42552</v>
      </c>
      <c r="K205" s="8">
        <v>5</v>
      </c>
      <c r="L205" s="28">
        <v>0.15</v>
      </c>
    </row>
    <row r="206" spans="1:12" x14ac:dyDescent="0.25">
      <c r="A206" s="8">
        <v>205</v>
      </c>
      <c r="B206" s="7" t="s">
        <v>1500</v>
      </c>
      <c r="C206" s="7" t="s">
        <v>792</v>
      </c>
      <c r="D206" s="8" t="s">
        <v>799</v>
      </c>
      <c r="E206" s="7" t="s">
        <v>213</v>
      </c>
      <c r="F206" s="7" t="s">
        <v>1196</v>
      </c>
      <c r="G206" s="55">
        <v>26363</v>
      </c>
      <c r="H206" s="9">
        <v>36198</v>
      </c>
      <c r="I206" s="9">
        <v>39003</v>
      </c>
      <c r="J206" s="31">
        <v>97680</v>
      </c>
      <c r="K206" s="8">
        <v>2</v>
      </c>
      <c r="L206" s="28">
        <v>0.04</v>
      </c>
    </row>
    <row r="207" spans="1:12" x14ac:dyDescent="0.25">
      <c r="A207" s="8">
        <v>206</v>
      </c>
      <c r="B207" s="7" t="s">
        <v>1501</v>
      </c>
      <c r="C207" s="7" t="s">
        <v>792</v>
      </c>
      <c r="D207" s="8" t="s">
        <v>799</v>
      </c>
      <c r="E207" s="7" t="s">
        <v>213</v>
      </c>
      <c r="F207" s="7" t="s">
        <v>1196</v>
      </c>
      <c r="G207" s="55">
        <v>27561</v>
      </c>
      <c r="H207" s="9">
        <v>40088</v>
      </c>
      <c r="I207" s="9">
        <v>40088</v>
      </c>
      <c r="J207" s="31">
        <v>68892</v>
      </c>
      <c r="K207" s="8">
        <v>2</v>
      </c>
      <c r="L207" s="28">
        <v>0.04</v>
      </c>
    </row>
    <row r="208" spans="1:12" x14ac:dyDescent="0.25">
      <c r="A208" s="8">
        <v>207</v>
      </c>
      <c r="B208" s="7" t="s">
        <v>1502</v>
      </c>
      <c r="C208" s="7" t="s">
        <v>791</v>
      </c>
      <c r="D208" s="8" t="s">
        <v>799</v>
      </c>
      <c r="E208" s="7" t="s">
        <v>213</v>
      </c>
      <c r="F208" s="7" t="s">
        <v>1196</v>
      </c>
      <c r="G208" s="55">
        <v>28607</v>
      </c>
      <c r="H208" s="9">
        <v>40578</v>
      </c>
      <c r="I208" s="9" t="s">
        <v>1233</v>
      </c>
      <c r="J208" s="31">
        <v>52584</v>
      </c>
      <c r="K208" s="8">
        <v>2</v>
      </c>
      <c r="L208" s="28">
        <v>0.04</v>
      </c>
    </row>
    <row r="209" spans="1:12" x14ac:dyDescent="0.25">
      <c r="A209" s="8">
        <v>208</v>
      </c>
      <c r="B209" s="7" t="s">
        <v>1503</v>
      </c>
      <c r="C209" s="7" t="s">
        <v>1228</v>
      </c>
      <c r="D209" s="8" t="s">
        <v>799</v>
      </c>
      <c r="E209" s="7" t="s">
        <v>213</v>
      </c>
      <c r="F209" s="7" t="s">
        <v>1197</v>
      </c>
      <c r="G209" s="55">
        <v>27722</v>
      </c>
      <c r="H209" s="9">
        <v>39144</v>
      </c>
      <c r="I209" s="9">
        <v>40239</v>
      </c>
      <c r="J209" s="31">
        <v>77316</v>
      </c>
      <c r="K209" s="8">
        <v>4</v>
      </c>
      <c r="L209" s="28">
        <v>0.12</v>
      </c>
    </row>
    <row r="210" spans="1:12" x14ac:dyDescent="0.25">
      <c r="A210" s="8">
        <v>209</v>
      </c>
      <c r="B210" s="7" t="s">
        <v>1504</v>
      </c>
      <c r="C210" s="7" t="s">
        <v>1230</v>
      </c>
      <c r="D210" s="8" t="s">
        <v>799</v>
      </c>
      <c r="E210" s="7" t="s">
        <v>213</v>
      </c>
      <c r="F210" s="7" t="s">
        <v>1196</v>
      </c>
      <c r="G210" s="55">
        <v>28993</v>
      </c>
      <c r="H210" s="9">
        <v>39166</v>
      </c>
      <c r="I210" s="9" t="s">
        <v>1233</v>
      </c>
      <c r="J210" s="31">
        <v>95064</v>
      </c>
      <c r="K210" s="8">
        <v>4</v>
      </c>
      <c r="L210" s="28">
        <v>0.12</v>
      </c>
    </row>
    <row r="211" spans="1:12" x14ac:dyDescent="0.25">
      <c r="A211" s="8">
        <v>210</v>
      </c>
      <c r="B211" s="7" t="s">
        <v>1505</v>
      </c>
      <c r="C211" s="7" t="s">
        <v>1229</v>
      </c>
      <c r="D211" s="8" t="s">
        <v>799</v>
      </c>
      <c r="E211" s="7" t="s">
        <v>213</v>
      </c>
      <c r="F211" s="7" t="s">
        <v>1196</v>
      </c>
      <c r="G211" s="55">
        <v>26667</v>
      </c>
      <c r="H211" s="9">
        <v>39518</v>
      </c>
      <c r="I211" s="9" t="s">
        <v>1233</v>
      </c>
      <c r="J211" s="31">
        <v>29652</v>
      </c>
      <c r="K211" s="8">
        <v>2</v>
      </c>
      <c r="L211" s="28">
        <v>0.04</v>
      </c>
    </row>
    <row r="212" spans="1:12" x14ac:dyDescent="0.25">
      <c r="A212" s="8">
        <v>211</v>
      </c>
      <c r="B212" s="7" t="s">
        <v>1506</v>
      </c>
      <c r="C212" s="7" t="s">
        <v>792</v>
      </c>
      <c r="D212" s="8" t="s">
        <v>799</v>
      </c>
      <c r="E212" s="7" t="s">
        <v>213</v>
      </c>
      <c r="F212" s="7" t="s">
        <v>1197</v>
      </c>
      <c r="G212" s="55">
        <v>31768</v>
      </c>
      <c r="H212" s="9">
        <v>39168</v>
      </c>
      <c r="I212" s="9" t="s">
        <v>1233</v>
      </c>
      <c r="J212" s="31">
        <v>29160</v>
      </c>
      <c r="K212" s="8">
        <v>3</v>
      </c>
      <c r="L212" s="28">
        <v>0.08</v>
      </c>
    </row>
    <row r="213" spans="1:12" x14ac:dyDescent="0.25">
      <c r="A213" s="8">
        <v>212</v>
      </c>
      <c r="B213" s="7" t="s">
        <v>1507</v>
      </c>
      <c r="C213" s="7" t="s">
        <v>1228</v>
      </c>
      <c r="D213" s="8" t="s">
        <v>799</v>
      </c>
      <c r="E213" s="7" t="s">
        <v>213</v>
      </c>
      <c r="F213" s="7" t="s">
        <v>1197</v>
      </c>
      <c r="G213" s="55">
        <v>28434</v>
      </c>
      <c r="H213" s="9">
        <v>39012</v>
      </c>
      <c r="I213" s="9">
        <v>39012</v>
      </c>
      <c r="J213" s="31">
        <v>26966.400000000001</v>
      </c>
      <c r="K213" s="8" t="s">
        <v>1233</v>
      </c>
      <c r="L213" s="28">
        <v>0</v>
      </c>
    </row>
    <row r="214" spans="1:12" x14ac:dyDescent="0.25">
      <c r="A214" s="8">
        <v>213</v>
      </c>
      <c r="B214" s="7" t="s">
        <v>1508</v>
      </c>
      <c r="C214" s="7" t="s">
        <v>796</v>
      </c>
      <c r="D214" s="8" t="s">
        <v>799</v>
      </c>
      <c r="E214" s="7" t="s">
        <v>213</v>
      </c>
      <c r="F214" s="7" t="s">
        <v>1196</v>
      </c>
      <c r="G214" s="55">
        <v>30666</v>
      </c>
      <c r="H214" s="9">
        <v>38798</v>
      </c>
      <c r="I214" s="9" t="s">
        <v>1233</v>
      </c>
      <c r="J214" s="31">
        <v>87772.800000000003</v>
      </c>
      <c r="K214" s="8">
        <v>5</v>
      </c>
      <c r="L214" s="28">
        <v>0.15</v>
      </c>
    </row>
    <row r="215" spans="1:12" x14ac:dyDescent="0.25">
      <c r="A215" s="8">
        <v>214</v>
      </c>
      <c r="B215" s="7" t="s">
        <v>1509</v>
      </c>
      <c r="C215" s="7" t="s">
        <v>792</v>
      </c>
      <c r="D215" s="8" t="s">
        <v>799</v>
      </c>
      <c r="E215" s="7" t="s">
        <v>213</v>
      </c>
      <c r="F215" s="7" t="s">
        <v>1196</v>
      </c>
      <c r="G215" s="55">
        <v>23630</v>
      </c>
      <c r="H215" s="9">
        <v>39063</v>
      </c>
      <c r="I215" s="9">
        <v>39063</v>
      </c>
      <c r="J215" s="31">
        <v>95676</v>
      </c>
      <c r="K215" s="8">
        <v>2</v>
      </c>
      <c r="L215" s="28">
        <v>0.04</v>
      </c>
    </row>
    <row r="216" spans="1:12" x14ac:dyDescent="0.25">
      <c r="A216" s="8">
        <v>215</v>
      </c>
      <c r="B216" s="7" t="s">
        <v>1510</v>
      </c>
      <c r="C216" s="7" t="s">
        <v>795</v>
      </c>
      <c r="D216" s="8" t="s">
        <v>799</v>
      </c>
      <c r="E216" s="7" t="s">
        <v>213</v>
      </c>
      <c r="F216" s="7" t="s">
        <v>1196</v>
      </c>
      <c r="G216" s="55">
        <v>27939</v>
      </c>
      <c r="H216" s="9">
        <v>36600</v>
      </c>
      <c r="I216" s="9">
        <v>38057</v>
      </c>
      <c r="J216" s="31">
        <v>50208</v>
      </c>
      <c r="K216" s="8">
        <v>2</v>
      </c>
      <c r="L216" s="28">
        <v>0.04</v>
      </c>
    </row>
    <row r="217" spans="1:12" x14ac:dyDescent="0.25">
      <c r="A217" s="8">
        <v>216</v>
      </c>
      <c r="B217" s="7" t="s">
        <v>1511</v>
      </c>
      <c r="C217" s="7" t="s">
        <v>792</v>
      </c>
      <c r="D217" s="8" t="s">
        <v>799</v>
      </c>
      <c r="E217" s="7" t="s">
        <v>213</v>
      </c>
      <c r="F217" s="7" t="s">
        <v>1197</v>
      </c>
      <c r="G217" s="55">
        <v>29333</v>
      </c>
      <c r="H217" s="9">
        <v>36604</v>
      </c>
      <c r="I217" s="9">
        <v>38237</v>
      </c>
      <c r="J217" s="31">
        <v>56052</v>
      </c>
      <c r="K217" s="8">
        <v>3</v>
      </c>
      <c r="L217" s="28">
        <v>0.08</v>
      </c>
    </row>
    <row r="218" spans="1:12" x14ac:dyDescent="0.25">
      <c r="A218" s="8">
        <v>217</v>
      </c>
      <c r="B218" s="7" t="s">
        <v>1512</v>
      </c>
      <c r="C218" s="7" t="s">
        <v>1230</v>
      </c>
      <c r="D218" s="8" t="s">
        <v>799</v>
      </c>
      <c r="E218" s="7" t="s">
        <v>213</v>
      </c>
      <c r="F218" s="7" t="s">
        <v>1196</v>
      </c>
      <c r="G218" s="55">
        <v>25966</v>
      </c>
      <c r="H218" s="9">
        <v>38707</v>
      </c>
      <c r="I218" s="9">
        <v>38707</v>
      </c>
      <c r="J218" s="31">
        <v>82212</v>
      </c>
      <c r="K218" s="8">
        <v>5</v>
      </c>
      <c r="L218" s="28">
        <v>0.15</v>
      </c>
    </row>
    <row r="219" spans="1:12" x14ac:dyDescent="0.25">
      <c r="A219" s="8">
        <v>218</v>
      </c>
      <c r="B219" s="7" t="s">
        <v>1513</v>
      </c>
      <c r="C219" s="7" t="s">
        <v>794</v>
      </c>
      <c r="D219" s="8" t="s">
        <v>799</v>
      </c>
      <c r="E219" s="7" t="s">
        <v>213</v>
      </c>
      <c r="F219" s="7" t="s">
        <v>1196</v>
      </c>
      <c r="G219" s="55">
        <v>26694</v>
      </c>
      <c r="H219" s="9">
        <v>37326</v>
      </c>
      <c r="I219" s="9" t="s">
        <v>1233</v>
      </c>
      <c r="J219" s="31">
        <v>63324</v>
      </c>
      <c r="K219" s="8">
        <v>2</v>
      </c>
      <c r="L219" s="28">
        <v>0.04</v>
      </c>
    </row>
    <row r="220" spans="1:12" x14ac:dyDescent="0.25">
      <c r="A220" s="8">
        <v>219</v>
      </c>
      <c r="B220" s="7" t="s">
        <v>1514</v>
      </c>
      <c r="C220" s="7" t="s">
        <v>794</v>
      </c>
      <c r="D220" s="8" t="s">
        <v>799</v>
      </c>
      <c r="E220" s="7" t="s">
        <v>213</v>
      </c>
      <c r="F220" s="7" t="s">
        <v>1197</v>
      </c>
      <c r="G220" s="55">
        <v>28835</v>
      </c>
      <c r="H220" s="9">
        <v>37331</v>
      </c>
      <c r="I220" s="9" t="s">
        <v>1233</v>
      </c>
      <c r="J220" s="31">
        <v>75300</v>
      </c>
      <c r="K220" s="8">
        <v>3</v>
      </c>
      <c r="L220" s="28">
        <v>0.08</v>
      </c>
    </row>
    <row r="221" spans="1:12" x14ac:dyDescent="0.25">
      <c r="A221" s="8">
        <v>220</v>
      </c>
      <c r="B221" s="7" t="s">
        <v>1515</v>
      </c>
      <c r="C221" s="7" t="s">
        <v>1229</v>
      </c>
      <c r="D221" s="8" t="s">
        <v>799</v>
      </c>
      <c r="E221" s="7" t="s">
        <v>213</v>
      </c>
      <c r="F221" s="7" t="s">
        <v>1196</v>
      </c>
      <c r="G221" s="55">
        <v>26369</v>
      </c>
      <c r="H221" s="9">
        <v>38073</v>
      </c>
      <c r="I221" s="9">
        <v>39607</v>
      </c>
      <c r="J221" s="31">
        <v>47160</v>
      </c>
      <c r="K221" s="8">
        <v>2</v>
      </c>
      <c r="L221" s="28">
        <v>0.04</v>
      </c>
    </row>
    <row r="222" spans="1:12" x14ac:dyDescent="0.25">
      <c r="A222" s="8">
        <v>221</v>
      </c>
      <c r="B222" s="7" t="s">
        <v>1516</v>
      </c>
      <c r="C222" s="7" t="s">
        <v>1230</v>
      </c>
      <c r="D222" s="8" t="s">
        <v>799</v>
      </c>
      <c r="E222" s="7" t="s">
        <v>213</v>
      </c>
      <c r="F222" s="7" t="s">
        <v>1197</v>
      </c>
      <c r="G222" s="55">
        <v>26692</v>
      </c>
      <c r="H222" s="9">
        <v>39538</v>
      </c>
      <c r="I222" s="9" t="s">
        <v>1233</v>
      </c>
      <c r="J222" s="31">
        <v>75336</v>
      </c>
      <c r="K222" s="8">
        <v>4</v>
      </c>
      <c r="L222" s="28">
        <v>0.12</v>
      </c>
    </row>
    <row r="223" spans="1:12" x14ac:dyDescent="0.25">
      <c r="A223" s="8">
        <v>222</v>
      </c>
      <c r="B223" s="7" t="s">
        <v>1517</v>
      </c>
      <c r="C223" s="7" t="s">
        <v>796</v>
      </c>
      <c r="D223" s="8" t="s">
        <v>799</v>
      </c>
      <c r="E223" s="7" t="s">
        <v>213</v>
      </c>
      <c r="F223" s="7" t="s">
        <v>1197</v>
      </c>
      <c r="G223" s="56">
        <v>26289</v>
      </c>
      <c r="H223" s="13">
        <v>40603</v>
      </c>
      <c r="I223" s="9" t="s">
        <v>1233</v>
      </c>
      <c r="J223" s="31">
        <v>53112</v>
      </c>
      <c r="K223" s="8">
        <v>1</v>
      </c>
      <c r="L223" s="28">
        <v>0</v>
      </c>
    </row>
    <row r="224" spans="1:12" x14ac:dyDescent="0.25">
      <c r="A224" s="8">
        <v>223</v>
      </c>
      <c r="B224" s="7" t="s">
        <v>1518</v>
      </c>
      <c r="C224" s="7" t="s">
        <v>1228</v>
      </c>
      <c r="D224" s="8" t="s">
        <v>799</v>
      </c>
      <c r="E224" s="7" t="s">
        <v>213</v>
      </c>
      <c r="F224" s="7" t="s">
        <v>1196</v>
      </c>
      <c r="G224" s="55">
        <v>29327</v>
      </c>
      <c r="H224" s="9">
        <v>41025</v>
      </c>
      <c r="I224" s="9" t="s">
        <v>1233</v>
      </c>
      <c r="J224" s="31">
        <v>70692</v>
      </c>
      <c r="K224" s="8">
        <v>1</v>
      </c>
      <c r="L224" s="28">
        <v>0</v>
      </c>
    </row>
    <row r="225" spans="1:12" x14ac:dyDescent="0.25">
      <c r="A225" s="8">
        <v>224</v>
      </c>
      <c r="B225" s="7" t="s">
        <v>1519</v>
      </c>
      <c r="C225" s="7" t="s">
        <v>794</v>
      </c>
      <c r="D225" s="8" t="s">
        <v>799</v>
      </c>
      <c r="E225" s="7" t="s">
        <v>213</v>
      </c>
      <c r="F225" s="7" t="s">
        <v>1197</v>
      </c>
      <c r="G225" s="55">
        <v>31087</v>
      </c>
      <c r="H225" s="9">
        <v>41026</v>
      </c>
      <c r="I225" s="9" t="s">
        <v>1233</v>
      </c>
      <c r="J225" s="31">
        <v>31428</v>
      </c>
      <c r="K225" s="8">
        <v>5</v>
      </c>
      <c r="L225" s="28">
        <v>0.15</v>
      </c>
    </row>
    <row r="226" spans="1:12" x14ac:dyDescent="0.25">
      <c r="A226" s="8">
        <v>225</v>
      </c>
      <c r="B226" s="7" t="s">
        <v>1520</v>
      </c>
      <c r="C226" s="7" t="s">
        <v>795</v>
      </c>
      <c r="D226" s="8" t="s">
        <v>799</v>
      </c>
      <c r="E226" s="7" t="s">
        <v>213</v>
      </c>
      <c r="F226" s="7" t="s">
        <v>1197</v>
      </c>
      <c r="G226" s="55">
        <v>26019</v>
      </c>
      <c r="H226" s="9">
        <v>39816</v>
      </c>
      <c r="I226" s="9">
        <v>39816</v>
      </c>
      <c r="J226" s="31">
        <v>27996</v>
      </c>
      <c r="K226" s="8">
        <v>4</v>
      </c>
      <c r="L226" s="28">
        <v>0.12</v>
      </c>
    </row>
    <row r="227" spans="1:12" x14ac:dyDescent="0.25">
      <c r="A227" s="8">
        <v>226</v>
      </c>
      <c r="B227" s="7" t="s">
        <v>1521</v>
      </c>
      <c r="C227" s="7" t="s">
        <v>793</v>
      </c>
      <c r="D227" s="8" t="s">
        <v>799</v>
      </c>
      <c r="E227" s="7" t="s">
        <v>213</v>
      </c>
      <c r="F227" s="7" t="s">
        <v>1196</v>
      </c>
      <c r="G227" s="55">
        <v>32332</v>
      </c>
      <c r="H227" s="9">
        <v>39539</v>
      </c>
      <c r="I227" s="9">
        <v>40313</v>
      </c>
      <c r="J227" s="31">
        <v>75972</v>
      </c>
      <c r="K227" s="8">
        <v>3</v>
      </c>
      <c r="L227" s="28">
        <v>0.08</v>
      </c>
    </row>
    <row r="228" spans="1:12" x14ac:dyDescent="0.25">
      <c r="A228" s="8">
        <v>227</v>
      </c>
      <c r="B228" s="7" t="s">
        <v>1522</v>
      </c>
      <c r="C228" s="7" t="s">
        <v>791</v>
      </c>
      <c r="D228" s="8" t="s">
        <v>799</v>
      </c>
      <c r="E228" s="7" t="s">
        <v>213</v>
      </c>
      <c r="F228" s="7" t="s">
        <v>1197</v>
      </c>
      <c r="G228" s="55">
        <v>27394</v>
      </c>
      <c r="H228" s="9">
        <v>40269</v>
      </c>
      <c r="I228" s="9" t="s">
        <v>1233</v>
      </c>
      <c r="J228" s="31">
        <v>103512</v>
      </c>
      <c r="K228" s="8">
        <v>3</v>
      </c>
      <c r="L228" s="28">
        <v>0.08</v>
      </c>
    </row>
    <row r="229" spans="1:12" x14ac:dyDescent="0.25">
      <c r="A229" s="8">
        <v>228</v>
      </c>
      <c r="B229" s="7" t="s">
        <v>1523</v>
      </c>
      <c r="C229" s="7" t="s">
        <v>791</v>
      </c>
      <c r="D229" s="8" t="s">
        <v>799</v>
      </c>
      <c r="E229" s="7" t="s">
        <v>213</v>
      </c>
      <c r="F229" s="7" t="s">
        <v>1197</v>
      </c>
      <c r="G229" s="55">
        <v>28741</v>
      </c>
      <c r="H229" s="9">
        <v>40298</v>
      </c>
      <c r="I229" s="9">
        <v>40988</v>
      </c>
      <c r="J229" s="31">
        <v>29292</v>
      </c>
      <c r="K229" s="8">
        <v>3</v>
      </c>
      <c r="L229" s="28">
        <v>0.08</v>
      </c>
    </row>
    <row r="230" spans="1:12" x14ac:dyDescent="0.25">
      <c r="A230" s="8">
        <v>229</v>
      </c>
      <c r="B230" s="7" t="s">
        <v>1524</v>
      </c>
      <c r="C230" s="7" t="s">
        <v>791</v>
      </c>
      <c r="D230" s="8" t="s">
        <v>799</v>
      </c>
      <c r="E230" s="7" t="s">
        <v>213</v>
      </c>
      <c r="F230" s="7" t="s">
        <v>1197</v>
      </c>
      <c r="G230" s="55">
        <v>30874</v>
      </c>
      <c r="H230" s="9">
        <v>38813</v>
      </c>
      <c r="I230" s="9">
        <v>40330</v>
      </c>
      <c r="J230" s="31">
        <v>38868</v>
      </c>
      <c r="K230" s="8">
        <v>2</v>
      </c>
      <c r="L230" s="28">
        <v>0.04</v>
      </c>
    </row>
    <row r="231" spans="1:12" x14ac:dyDescent="0.25">
      <c r="A231" s="8">
        <v>230</v>
      </c>
      <c r="B231" s="7" t="s">
        <v>1525</v>
      </c>
      <c r="C231" s="7" t="s">
        <v>1231</v>
      </c>
      <c r="D231" s="8" t="s">
        <v>799</v>
      </c>
      <c r="E231" s="7" t="s">
        <v>213</v>
      </c>
      <c r="F231" s="7" t="s">
        <v>1196</v>
      </c>
      <c r="G231" s="55">
        <v>30284</v>
      </c>
      <c r="H231" s="9">
        <v>38816</v>
      </c>
      <c r="I231" s="9" t="s">
        <v>1233</v>
      </c>
      <c r="J231" s="31">
        <v>53904</v>
      </c>
      <c r="K231" s="8">
        <v>1</v>
      </c>
      <c r="L231" s="28">
        <v>0</v>
      </c>
    </row>
    <row r="232" spans="1:12" x14ac:dyDescent="0.25">
      <c r="A232" s="8">
        <v>231</v>
      </c>
      <c r="B232" s="7" t="s">
        <v>1526</v>
      </c>
      <c r="C232" s="7" t="s">
        <v>791</v>
      </c>
      <c r="D232" s="8" t="s">
        <v>799</v>
      </c>
      <c r="E232" s="7" t="s">
        <v>213</v>
      </c>
      <c r="F232" s="7" t="s">
        <v>1196</v>
      </c>
      <c r="G232" s="55">
        <v>25810</v>
      </c>
      <c r="H232" s="9">
        <v>36269</v>
      </c>
      <c r="I232" s="9">
        <v>36530</v>
      </c>
      <c r="J232" s="31">
        <v>57828</v>
      </c>
      <c r="K232" s="8">
        <v>1</v>
      </c>
      <c r="L232" s="28">
        <v>0</v>
      </c>
    </row>
    <row r="233" spans="1:12" x14ac:dyDescent="0.25">
      <c r="A233" s="8">
        <v>232</v>
      </c>
      <c r="B233" s="7" t="s">
        <v>1527</v>
      </c>
      <c r="C233" s="7" t="s">
        <v>1228</v>
      </c>
      <c r="D233" s="8" t="s">
        <v>799</v>
      </c>
      <c r="E233" s="7" t="s">
        <v>213</v>
      </c>
      <c r="F233" s="7" t="s">
        <v>1196</v>
      </c>
      <c r="G233" s="55">
        <v>27458</v>
      </c>
      <c r="H233" s="9">
        <v>37495</v>
      </c>
      <c r="I233" s="9">
        <v>37495</v>
      </c>
      <c r="J233" s="31">
        <v>73596</v>
      </c>
      <c r="K233" s="8">
        <v>4</v>
      </c>
      <c r="L233" s="28">
        <v>0.12</v>
      </c>
    </row>
    <row r="234" spans="1:12" x14ac:dyDescent="0.25">
      <c r="A234" s="8">
        <v>233</v>
      </c>
      <c r="B234" s="7" t="s">
        <v>1528</v>
      </c>
      <c r="C234" s="7" t="s">
        <v>1228</v>
      </c>
      <c r="D234" s="8" t="s">
        <v>799</v>
      </c>
      <c r="E234" s="7" t="s">
        <v>213</v>
      </c>
      <c r="F234" s="7" t="s">
        <v>1196</v>
      </c>
      <c r="G234" s="55">
        <v>27524</v>
      </c>
      <c r="H234" s="9">
        <v>37742</v>
      </c>
      <c r="I234" s="9">
        <v>37742</v>
      </c>
      <c r="J234" s="31">
        <v>69120</v>
      </c>
      <c r="K234" s="8">
        <v>3</v>
      </c>
      <c r="L234" s="28">
        <v>0.08</v>
      </c>
    </row>
    <row r="235" spans="1:12" x14ac:dyDescent="0.25">
      <c r="A235" s="8">
        <v>234</v>
      </c>
      <c r="B235" s="7" t="s">
        <v>1529</v>
      </c>
      <c r="C235" s="7" t="s">
        <v>1228</v>
      </c>
      <c r="D235" s="8" t="s">
        <v>799</v>
      </c>
      <c r="E235" s="7" t="s">
        <v>213</v>
      </c>
      <c r="F235" s="7" t="s">
        <v>1196</v>
      </c>
      <c r="G235" s="55">
        <v>28208</v>
      </c>
      <c r="H235" s="9">
        <v>37730</v>
      </c>
      <c r="I235" s="9" t="s">
        <v>1233</v>
      </c>
      <c r="J235" s="31">
        <v>10670.4</v>
      </c>
      <c r="K235" s="8">
        <v>1</v>
      </c>
      <c r="L235" s="28">
        <v>0</v>
      </c>
    </row>
    <row r="236" spans="1:12" x14ac:dyDescent="0.25">
      <c r="A236" s="8">
        <v>235</v>
      </c>
      <c r="B236" s="7" t="s">
        <v>1530</v>
      </c>
      <c r="C236" s="7" t="s">
        <v>1228</v>
      </c>
      <c r="D236" s="8" t="s">
        <v>799</v>
      </c>
      <c r="E236" s="7" t="s">
        <v>213</v>
      </c>
      <c r="F236" s="7" t="s">
        <v>1196</v>
      </c>
      <c r="G236" s="55">
        <v>29300</v>
      </c>
      <c r="H236" s="9">
        <v>38809</v>
      </c>
      <c r="I236" s="9">
        <v>41198</v>
      </c>
      <c r="J236" s="31">
        <v>91900.800000000003</v>
      </c>
      <c r="K236" s="8">
        <v>1</v>
      </c>
      <c r="L236" s="28">
        <v>0</v>
      </c>
    </row>
    <row r="237" spans="1:12" x14ac:dyDescent="0.25">
      <c r="A237" s="8">
        <v>236</v>
      </c>
      <c r="B237" s="7" t="s">
        <v>1531</v>
      </c>
      <c r="C237" s="7" t="s">
        <v>796</v>
      </c>
      <c r="D237" s="8" t="s">
        <v>799</v>
      </c>
      <c r="E237" s="7" t="s">
        <v>213</v>
      </c>
      <c r="F237" s="7" t="s">
        <v>1197</v>
      </c>
      <c r="G237" s="55">
        <v>28735</v>
      </c>
      <c r="H237" s="9">
        <v>38821</v>
      </c>
      <c r="I237" s="9">
        <v>40242</v>
      </c>
      <c r="J237" s="31">
        <v>78864</v>
      </c>
      <c r="K237" s="8">
        <v>1</v>
      </c>
      <c r="L237" s="28">
        <v>0</v>
      </c>
    </row>
    <row r="238" spans="1:12" x14ac:dyDescent="0.25">
      <c r="A238" s="8">
        <v>237</v>
      </c>
      <c r="B238" s="7" t="s">
        <v>1532</v>
      </c>
      <c r="C238" s="7" t="s">
        <v>796</v>
      </c>
      <c r="D238" s="8" t="s">
        <v>799</v>
      </c>
      <c r="E238" s="7" t="s">
        <v>213</v>
      </c>
      <c r="F238" s="7" t="s">
        <v>1196</v>
      </c>
      <c r="G238" s="55">
        <v>26619</v>
      </c>
      <c r="H238" s="9">
        <v>38832</v>
      </c>
      <c r="I238" s="9">
        <v>41078</v>
      </c>
      <c r="J238" s="31">
        <v>35304</v>
      </c>
      <c r="K238" s="8">
        <v>5</v>
      </c>
      <c r="L238" s="28">
        <v>0.15</v>
      </c>
    </row>
    <row r="239" spans="1:12" x14ac:dyDescent="0.25">
      <c r="A239" s="8">
        <v>238</v>
      </c>
      <c r="B239" s="7" t="s">
        <v>1533</v>
      </c>
      <c r="C239" s="7" t="s">
        <v>1229</v>
      </c>
      <c r="D239" s="8" t="s">
        <v>799</v>
      </c>
      <c r="E239" s="7" t="s">
        <v>213</v>
      </c>
      <c r="F239" s="7" t="s">
        <v>1196</v>
      </c>
      <c r="G239" s="55">
        <v>29330</v>
      </c>
      <c r="H239" s="9">
        <v>39189</v>
      </c>
      <c r="I239" s="9" t="s">
        <v>1233</v>
      </c>
      <c r="J239" s="31">
        <v>76620</v>
      </c>
      <c r="K239" s="8">
        <v>2</v>
      </c>
      <c r="L239" s="28">
        <v>0.04</v>
      </c>
    </row>
    <row r="240" spans="1:12" x14ac:dyDescent="0.25">
      <c r="A240" s="8">
        <v>239</v>
      </c>
      <c r="B240" s="7" t="s">
        <v>1534</v>
      </c>
      <c r="C240" s="7" t="s">
        <v>793</v>
      </c>
      <c r="D240" s="8" t="s">
        <v>799</v>
      </c>
      <c r="E240" s="7" t="s">
        <v>213</v>
      </c>
      <c r="F240" s="7" t="s">
        <v>1197</v>
      </c>
      <c r="G240" s="55">
        <v>32274</v>
      </c>
      <c r="H240" s="9">
        <v>39545</v>
      </c>
      <c r="I240" s="9" t="s">
        <v>1233</v>
      </c>
      <c r="J240" s="31">
        <v>101004</v>
      </c>
      <c r="K240" s="8">
        <v>2</v>
      </c>
      <c r="L240" s="28">
        <v>0.04</v>
      </c>
    </row>
    <row r="241" spans="1:12" x14ac:dyDescent="0.25">
      <c r="A241" s="8">
        <v>240</v>
      </c>
      <c r="B241" s="7" t="s">
        <v>1535</v>
      </c>
      <c r="C241" s="7" t="s">
        <v>792</v>
      </c>
      <c r="D241" s="8" t="s">
        <v>799</v>
      </c>
      <c r="E241" s="7" t="s">
        <v>213</v>
      </c>
      <c r="F241" s="7" t="s">
        <v>1197</v>
      </c>
      <c r="G241" s="55">
        <v>27888</v>
      </c>
      <c r="H241" s="9">
        <v>40270</v>
      </c>
      <c r="I241" s="9" t="s">
        <v>1233</v>
      </c>
      <c r="J241" s="31">
        <v>42360</v>
      </c>
      <c r="K241" s="8">
        <v>5</v>
      </c>
      <c r="L241" s="28">
        <v>0.15</v>
      </c>
    </row>
    <row r="242" spans="1:12" x14ac:dyDescent="0.25">
      <c r="A242" s="8">
        <v>241</v>
      </c>
      <c r="B242" s="7" t="s">
        <v>1536</v>
      </c>
      <c r="C242" s="7" t="s">
        <v>791</v>
      </c>
      <c r="D242" s="8" t="s">
        <v>799</v>
      </c>
      <c r="E242" s="7" t="s">
        <v>213</v>
      </c>
      <c r="F242" s="7" t="s">
        <v>1197</v>
      </c>
      <c r="G242" s="55">
        <v>29880</v>
      </c>
      <c r="H242" s="9">
        <v>40634</v>
      </c>
      <c r="I242" s="9">
        <v>40864</v>
      </c>
      <c r="J242" s="31">
        <v>56928</v>
      </c>
      <c r="K242" s="8">
        <v>3</v>
      </c>
      <c r="L242" s="28">
        <v>0.08</v>
      </c>
    </row>
    <row r="243" spans="1:12" x14ac:dyDescent="0.25">
      <c r="A243" s="8">
        <v>242</v>
      </c>
      <c r="B243" s="7" t="s">
        <v>1537</v>
      </c>
      <c r="C243" s="7" t="s">
        <v>796</v>
      </c>
      <c r="D243" s="8" t="s">
        <v>799</v>
      </c>
      <c r="E243" s="7" t="s">
        <v>213</v>
      </c>
      <c r="F243" s="7" t="s">
        <v>1196</v>
      </c>
      <c r="G243" s="55">
        <v>32387</v>
      </c>
      <c r="H243" s="9">
        <v>41056</v>
      </c>
      <c r="I243" s="9">
        <v>41185</v>
      </c>
      <c r="J243" s="31">
        <v>26812.799999999999</v>
      </c>
      <c r="K243" s="8">
        <v>4</v>
      </c>
      <c r="L243" s="28">
        <v>0.12</v>
      </c>
    </row>
    <row r="244" spans="1:12" x14ac:dyDescent="0.25">
      <c r="A244" s="8">
        <v>243</v>
      </c>
      <c r="B244" s="7" t="s">
        <v>1538</v>
      </c>
      <c r="C244" s="7" t="s">
        <v>1230</v>
      </c>
      <c r="D244" s="8" t="s">
        <v>799</v>
      </c>
      <c r="E244" s="7" t="s">
        <v>213</v>
      </c>
      <c r="F244" s="7" t="s">
        <v>1197</v>
      </c>
      <c r="G244" s="55">
        <v>27600</v>
      </c>
      <c r="H244" s="9">
        <v>40043</v>
      </c>
      <c r="I244" s="9">
        <v>40043</v>
      </c>
      <c r="J244" s="31">
        <v>97212</v>
      </c>
      <c r="K244" s="8">
        <v>4</v>
      </c>
      <c r="L244" s="28">
        <v>0.12</v>
      </c>
    </row>
    <row r="245" spans="1:12" x14ac:dyDescent="0.25">
      <c r="A245" s="8">
        <v>244</v>
      </c>
      <c r="B245" s="7" t="s">
        <v>1539</v>
      </c>
      <c r="C245" s="7" t="s">
        <v>1228</v>
      </c>
      <c r="D245" s="8" t="s">
        <v>799</v>
      </c>
      <c r="E245" s="7" t="s">
        <v>213</v>
      </c>
      <c r="F245" s="7" t="s">
        <v>1197</v>
      </c>
      <c r="G245" s="55">
        <v>28358</v>
      </c>
      <c r="H245" s="9">
        <v>40301</v>
      </c>
      <c r="I245" s="9">
        <v>40919</v>
      </c>
      <c r="J245" s="31">
        <v>53124</v>
      </c>
      <c r="K245" s="8">
        <v>2</v>
      </c>
      <c r="L245" s="28">
        <v>0.04</v>
      </c>
    </row>
    <row r="246" spans="1:12" x14ac:dyDescent="0.25">
      <c r="A246" s="8">
        <v>245</v>
      </c>
      <c r="B246" s="7" t="s">
        <v>1540</v>
      </c>
      <c r="C246" s="7" t="s">
        <v>1230</v>
      </c>
      <c r="D246" s="8" t="s">
        <v>799</v>
      </c>
      <c r="E246" s="7" t="s">
        <v>213</v>
      </c>
      <c r="F246" s="7" t="s">
        <v>1197</v>
      </c>
      <c r="G246" s="55">
        <v>32503</v>
      </c>
      <c r="H246" s="9">
        <v>40302</v>
      </c>
      <c r="I246" s="9" t="s">
        <v>1233</v>
      </c>
      <c r="J246" s="31">
        <v>55542</v>
      </c>
      <c r="K246" s="8">
        <v>5</v>
      </c>
      <c r="L246" s="28">
        <v>0.15</v>
      </c>
    </row>
    <row r="247" spans="1:12" x14ac:dyDescent="0.25">
      <c r="A247" s="8">
        <v>246</v>
      </c>
      <c r="B247" s="7" t="s">
        <v>1541</v>
      </c>
      <c r="C247" s="7" t="s">
        <v>1231</v>
      </c>
      <c r="D247" s="8" t="s">
        <v>799</v>
      </c>
      <c r="E247" s="7" t="s">
        <v>213</v>
      </c>
      <c r="F247" s="7" t="s">
        <v>1197</v>
      </c>
      <c r="G247" s="55">
        <v>28314</v>
      </c>
      <c r="H247" s="9">
        <v>40312</v>
      </c>
      <c r="I247" s="9" t="s">
        <v>1233</v>
      </c>
      <c r="J247" s="31">
        <v>88140</v>
      </c>
      <c r="K247" s="8">
        <v>3</v>
      </c>
      <c r="L247" s="28">
        <v>0.08</v>
      </c>
    </row>
    <row r="248" spans="1:12" x14ac:dyDescent="0.25">
      <c r="A248" s="8">
        <v>247</v>
      </c>
      <c r="B248" s="7" t="s">
        <v>1542</v>
      </c>
      <c r="C248" s="7" t="s">
        <v>793</v>
      </c>
      <c r="D248" s="8" t="s">
        <v>799</v>
      </c>
      <c r="E248" s="7" t="s">
        <v>213</v>
      </c>
      <c r="F248" s="7" t="s">
        <v>1197</v>
      </c>
      <c r="G248" s="55">
        <v>29021</v>
      </c>
      <c r="H248" s="9">
        <v>38461</v>
      </c>
      <c r="I248" s="9">
        <v>38461</v>
      </c>
      <c r="J248" s="31">
        <v>92292</v>
      </c>
      <c r="K248" s="8">
        <v>1</v>
      </c>
      <c r="L248" s="28">
        <v>0</v>
      </c>
    </row>
    <row r="249" spans="1:12" x14ac:dyDescent="0.25">
      <c r="A249" s="8">
        <v>248</v>
      </c>
      <c r="B249" s="7" t="s">
        <v>1543</v>
      </c>
      <c r="C249" s="7" t="s">
        <v>1229</v>
      </c>
      <c r="D249" s="8" t="s">
        <v>799</v>
      </c>
      <c r="E249" s="7" t="s">
        <v>213</v>
      </c>
      <c r="F249" s="7" t="s">
        <v>1197</v>
      </c>
      <c r="G249" s="55">
        <v>25417</v>
      </c>
      <c r="H249" s="9">
        <v>35932</v>
      </c>
      <c r="I249" s="9">
        <v>37137</v>
      </c>
      <c r="J249" s="31">
        <v>107688</v>
      </c>
      <c r="K249" s="8">
        <v>5</v>
      </c>
      <c r="L249" s="28">
        <v>0.15</v>
      </c>
    </row>
    <row r="250" spans="1:12" x14ac:dyDescent="0.25">
      <c r="A250" s="8">
        <v>249</v>
      </c>
      <c r="B250" s="7" t="s">
        <v>1544</v>
      </c>
      <c r="C250" s="7" t="s">
        <v>1229</v>
      </c>
      <c r="D250" s="8" t="s">
        <v>799</v>
      </c>
      <c r="E250" s="7" t="s">
        <v>213</v>
      </c>
      <c r="F250" s="7" t="s">
        <v>1196</v>
      </c>
      <c r="G250" s="55">
        <v>27374</v>
      </c>
      <c r="H250" s="9">
        <v>35938</v>
      </c>
      <c r="I250" s="9">
        <v>40291</v>
      </c>
      <c r="J250" s="31">
        <v>66540</v>
      </c>
      <c r="K250" s="8">
        <v>5</v>
      </c>
      <c r="L250" s="28">
        <v>0.15</v>
      </c>
    </row>
    <row r="251" spans="1:12" x14ac:dyDescent="0.25">
      <c r="A251" s="8">
        <v>250</v>
      </c>
      <c r="B251" s="7" t="s">
        <v>1545</v>
      </c>
      <c r="C251" s="7" t="s">
        <v>1229</v>
      </c>
      <c r="D251" s="8" t="s">
        <v>799</v>
      </c>
      <c r="E251" s="7" t="s">
        <v>213</v>
      </c>
      <c r="F251" s="7" t="s">
        <v>1197</v>
      </c>
      <c r="G251" s="55">
        <v>28313</v>
      </c>
      <c r="H251" s="9">
        <v>36283</v>
      </c>
      <c r="I251" s="9" t="s">
        <v>1233</v>
      </c>
      <c r="J251" s="31">
        <v>30156</v>
      </c>
      <c r="K251" s="8">
        <v>5</v>
      </c>
      <c r="L251" s="28">
        <v>0.15</v>
      </c>
    </row>
    <row r="252" spans="1:12" x14ac:dyDescent="0.25">
      <c r="A252" s="8">
        <v>251</v>
      </c>
      <c r="B252" s="7" t="s">
        <v>1546</v>
      </c>
      <c r="C252" s="7" t="s">
        <v>1228</v>
      </c>
      <c r="D252" s="8" t="s">
        <v>799</v>
      </c>
      <c r="E252" s="7" t="s">
        <v>213</v>
      </c>
      <c r="F252" s="7" t="s">
        <v>1196</v>
      </c>
      <c r="G252" s="55">
        <v>24502</v>
      </c>
      <c r="H252" s="9">
        <v>36305</v>
      </c>
      <c r="I252" s="9" t="s">
        <v>1233</v>
      </c>
      <c r="J252" s="31">
        <v>11308.8</v>
      </c>
      <c r="K252" s="8">
        <v>4</v>
      </c>
      <c r="L252" s="28">
        <v>0.12</v>
      </c>
    </row>
    <row r="253" spans="1:12" x14ac:dyDescent="0.25">
      <c r="A253" s="8">
        <v>252</v>
      </c>
      <c r="B253" s="7" t="s">
        <v>1547</v>
      </c>
      <c r="C253" s="7" t="s">
        <v>1229</v>
      </c>
      <c r="D253" s="8" t="s">
        <v>799</v>
      </c>
      <c r="E253" s="7" t="s">
        <v>213</v>
      </c>
      <c r="F253" s="7" t="s">
        <v>1197</v>
      </c>
      <c r="G253" s="55">
        <v>25946</v>
      </c>
      <c r="H253" s="9">
        <v>37394</v>
      </c>
      <c r="I253" s="9" t="s">
        <v>1233</v>
      </c>
      <c r="J253" s="31">
        <v>34764</v>
      </c>
      <c r="K253" s="8">
        <v>3</v>
      </c>
      <c r="L253" s="28">
        <v>0.08</v>
      </c>
    </row>
    <row r="254" spans="1:12" x14ac:dyDescent="0.25">
      <c r="A254" s="8">
        <v>253</v>
      </c>
      <c r="B254" s="7" t="s">
        <v>1548</v>
      </c>
      <c r="C254" s="7" t="s">
        <v>795</v>
      </c>
      <c r="D254" s="8" t="s">
        <v>799</v>
      </c>
      <c r="E254" s="7" t="s">
        <v>213</v>
      </c>
      <c r="F254" s="7" t="s">
        <v>1196</v>
      </c>
      <c r="G254" s="56">
        <v>30736</v>
      </c>
      <c r="H254" s="13">
        <v>40680</v>
      </c>
      <c r="I254" s="9" t="s">
        <v>1233</v>
      </c>
      <c r="J254" s="31">
        <v>68532</v>
      </c>
      <c r="K254" s="8">
        <v>3</v>
      </c>
      <c r="L254" s="28">
        <v>0.08</v>
      </c>
    </row>
    <row r="255" spans="1:12" x14ac:dyDescent="0.25">
      <c r="A255" s="8">
        <v>254</v>
      </c>
      <c r="B255" s="7" t="s">
        <v>1549</v>
      </c>
      <c r="C255" s="7" t="s">
        <v>795</v>
      </c>
      <c r="D255" s="8" t="s">
        <v>799</v>
      </c>
      <c r="E255" s="7" t="s">
        <v>213</v>
      </c>
      <c r="F255" s="7" t="s">
        <v>1196</v>
      </c>
      <c r="G255" s="55">
        <v>30261</v>
      </c>
      <c r="H255" s="9">
        <v>41079</v>
      </c>
      <c r="I255" s="9" t="s">
        <v>1233</v>
      </c>
      <c r="J255" s="31">
        <v>38628</v>
      </c>
      <c r="K255" s="8">
        <v>3</v>
      </c>
      <c r="L255" s="28">
        <v>0.08</v>
      </c>
    </row>
    <row r="256" spans="1:12" x14ac:dyDescent="0.25">
      <c r="A256" s="8">
        <v>255</v>
      </c>
      <c r="B256" s="7" t="s">
        <v>1550</v>
      </c>
      <c r="C256" s="7" t="s">
        <v>794</v>
      </c>
      <c r="D256" s="8" t="s">
        <v>799</v>
      </c>
      <c r="E256" s="7" t="s">
        <v>213</v>
      </c>
      <c r="F256" s="7" t="s">
        <v>1196</v>
      </c>
      <c r="G256" s="55">
        <v>25799</v>
      </c>
      <c r="H256" s="9">
        <v>39262</v>
      </c>
      <c r="I256" s="9" t="s">
        <v>1233</v>
      </c>
      <c r="J256" s="31">
        <v>54924</v>
      </c>
      <c r="K256" s="8">
        <v>5</v>
      </c>
      <c r="L256" s="28">
        <v>0.15</v>
      </c>
    </row>
    <row r="257" spans="1:12" x14ac:dyDescent="0.25">
      <c r="A257" s="8">
        <v>256</v>
      </c>
      <c r="B257" s="7" t="s">
        <v>1551</v>
      </c>
      <c r="C257" s="7" t="s">
        <v>1231</v>
      </c>
      <c r="D257" s="8" t="s">
        <v>799</v>
      </c>
      <c r="E257" s="7" t="s">
        <v>213</v>
      </c>
      <c r="F257" s="7" t="s">
        <v>1196</v>
      </c>
      <c r="G257" s="55">
        <v>27020</v>
      </c>
      <c r="H257" s="9">
        <v>38876</v>
      </c>
      <c r="I257" s="9" t="s">
        <v>1233</v>
      </c>
      <c r="J257" s="31">
        <v>72336</v>
      </c>
      <c r="K257" s="8">
        <v>1</v>
      </c>
      <c r="L257" s="28">
        <v>0</v>
      </c>
    </row>
    <row r="258" spans="1:12" x14ac:dyDescent="0.25">
      <c r="A258" s="8">
        <v>257</v>
      </c>
      <c r="B258" s="7" t="s">
        <v>1552</v>
      </c>
      <c r="C258" s="7" t="s">
        <v>794</v>
      </c>
      <c r="D258" s="8" t="s">
        <v>799</v>
      </c>
      <c r="E258" s="7" t="s">
        <v>213</v>
      </c>
      <c r="F258" s="7" t="s">
        <v>1196</v>
      </c>
      <c r="G258" s="55">
        <v>21989</v>
      </c>
      <c r="H258" s="9">
        <v>38878</v>
      </c>
      <c r="I258" s="9" t="s">
        <v>1233</v>
      </c>
      <c r="J258" s="31">
        <v>73380</v>
      </c>
      <c r="K258" s="8">
        <v>2</v>
      </c>
      <c r="L258" s="28">
        <v>0.04</v>
      </c>
    </row>
    <row r="259" spans="1:12" x14ac:dyDescent="0.25">
      <c r="A259" s="8">
        <v>258</v>
      </c>
      <c r="B259" s="7" t="s">
        <v>1553</v>
      </c>
      <c r="C259" s="7" t="s">
        <v>795</v>
      </c>
      <c r="D259" s="8" t="s">
        <v>799</v>
      </c>
      <c r="E259" s="7" t="s">
        <v>213</v>
      </c>
      <c r="F259" s="7" t="s">
        <v>1196</v>
      </c>
      <c r="G259" s="55">
        <v>23811</v>
      </c>
      <c r="H259" s="9">
        <v>35972</v>
      </c>
      <c r="I259" s="9" t="s">
        <v>1233</v>
      </c>
      <c r="J259" s="31">
        <v>86052</v>
      </c>
      <c r="K259" s="8">
        <v>5</v>
      </c>
      <c r="L259" s="28">
        <v>0.15</v>
      </c>
    </row>
    <row r="260" spans="1:12" x14ac:dyDescent="0.25">
      <c r="A260" s="8">
        <v>259</v>
      </c>
      <c r="B260" s="7" t="s">
        <v>1554</v>
      </c>
      <c r="C260" s="7" t="s">
        <v>796</v>
      </c>
      <c r="D260" s="8" t="s">
        <v>799</v>
      </c>
      <c r="E260" s="7" t="s">
        <v>213</v>
      </c>
      <c r="F260" s="7" t="s">
        <v>1196</v>
      </c>
      <c r="G260" s="55">
        <v>27876</v>
      </c>
      <c r="H260" s="9">
        <v>36318</v>
      </c>
      <c r="I260" s="9">
        <v>38388</v>
      </c>
      <c r="J260" s="31">
        <v>82500</v>
      </c>
      <c r="K260" s="8">
        <v>1</v>
      </c>
      <c r="L260" s="28">
        <v>0</v>
      </c>
    </row>
    <row r="261" spans="1:12" x14ac:dyDescent="0.25">
      <c r="A261" s="8">
        <v>260</v>
      </c>
      <c r="B261" s="7" t="s">
        <v>1555</v>
      </c>
      <c r="C261" s="7" t="s">
        <v>793</v>
      </c>
      <c r="D261" s="8" t="s">
        <v>799</v>
      </c>
      <c r="E261" s="7" t="s">
        <v>213</v>
      </c>
      <c r="F261" s="7" t="s">
        <v>1196</v>
      </c>
      <c r="G261" s="55">
        <v>27095</v>
      </c>
      <c r="H261" s="9">
        <v>36332</v>
      </c>
      <c r="I261" s="9" t="s">
        <v>1233</v>
      </c>
      <c r="J261" s="31">
        <v>45312</v>
      </c>
      <c r="K261" s="8">
        <v>2</v>
      </c>
      <c r="L261" s="28">
        <v>0.04</v>
      </c>
    </row>
    <row r="262" spans="1:12" x14ac:dyDescent="0.25">
      <c r="A262" s="8">
        <v>261</v>
      </c>
      <c r="B262" s="7" t="s">
        <v>1556</v>
      </c>
      <c r="C262" s="7" t="s">
        <v>794</v>
      </c>
      <c r="D262" s="8" t="s">
        <v>799</v>
      </c>
      <c r="E262" s="7" t="s">
        <v>213</v>
      </c>
      <c r="F262" s="7" t="s">
        <v>1196</v>
      </c>
      <c r="G262" s="55">
        <v>27460</v>
      </c>
      <c r="H262" s="9">
        <v>36698</v>
      </c>
      <c r="I262" s="9" t="s">
        <v>1233</v>
      </c>
      <c r="J262" s="31">
        <v>28380</v>
      </c>
      <c r="K262" s="8">
        <v>1</v>
      </c>
      <c r="L262" s="28">
        <v>0</v>
      </c>
    </row>
    <row r="263" spans="1:12" x14ac:dyDescent="0.25">
      <c r="A263" s="8">
        <v>262</v>
      </c>
      <c r="B263" s="7" t="s">
        <v>1557</v>
      </c>
      <c r="C263" s="7" t="s">
        <v>792</v>
      </c>
      <c r="D263" s="8" t="s">
        <v>799</v>
      </c>
      <c r="E263" s="7" t="s">
        <v>213</v>
      </c>
      <c r="F263" s="7" t="s">
        <v>1197</v>
      </c>
      <c r="G263" s="55">
        <v>26706</v>
      </c>
      <c r="H263" s="9">
        <v>36704</v>
      </c>
      <c r="I263" s="9" t="s">
        <v>1233</v>
      </c>
      <c r="J263" s="31">
        <v>69312</v>
      </c>
      <c r="K263" s="8">
        <v>3</v>
      </c>
      <c r="L263" s="28">
        <v>0.08</v>
      </c>
    </row>
    <row r="264" spans="1:12" x14ac:dyDescent="0.25">
      <c r="A264" s="8">
        <v>263</v>
      </c>
      <c r="B264" s="7" t="s">
        <v>1558</v>
      </c>
      <c r="C264" s="7" t="s">
        <v>794</v>
      </c>
      <c r="D264" s="8" t="s">
        <v>799</v>
      </c>
      <c r="E264" s="7" t="s">
        <v>213</v>
      </c>
      <c r="F264" s="7" t="s">
        <v>1197</v>
      </c>
      <c r="G264" s="55">
        <v>24832</v>
      </c>
      <c r="H264" s="9">
        <v>36707</v>
      </c>
      <c r="I264" s="9" t="s">
        <v>1233</v>
      </c>
      <c r="J264" s="31">
        <v>46644</v>
      </c>
      <c r="K264" s="8">
        <v>2</v>
      </c>
      <c r="L264" s="28">
        <v>0.04</v>
      </c>
    </row>
    <row r="265" spans="1:12" x14ac:dyDescent="0.25">
      <c r="A265" s="8">
        <v>264</v>
      </c>
      <c r="B265" s="7" t="s">
        <v>1559</v>
      </c>
      <c r="C265" s="7" t="s">
        <v>796</v>
      </c>
      <c r="D265" s="8" t="s">
        <v>799</v>
      </c>
      <c r="E265" s="7" t="s">
        <v>213</v>
      </c>
      <c r="F265" s="7" t="s">
        <v>1196</v>
      </c>
      <c r="G265" s="55">
        <v>28685</v>
      </c>
      <c r="H265" s="9">
        <v>37068</v>
      </c>
      <c r="I265" s="9" t="s">
        <v>1233</v>
      </c>
      <c r="J265" s="31">
        <v>79212</v>
      </c>
      <c r="K265" s="8">
        <v>5</v>
      </c>
      <c r="L265" s="28">
        <v>0.15</v>
      </c>
    </row>
    <row r="266" spans="1:12" x14ac:dyDescent="0.25">
      <c r="A266" s="8">
        <v>265</v>
      </c>
      <c r="B266" s="7" t="s">
        <v>1560</v>
      </c>
      <c r="C266" s="7" t="s">
        <v>791</v>
      </c>
      <c r="D266" s="8" t="s">
        <v>799</v>
      </c>
      <c r="E266" s="7" t="s">
        <v>213</v>
      </c>
      <c r="F266" s="7" t="s">
        <v>1196</v>
      </c>
      <c r="G266" s="55">
        <v>27947</v>
      </c>
      <c r="H266" s="9">
        <v>37436</v>
      </c>
      <c r="I266" s="9" t="s">
        <v>1233</v>
      </c>
      <c r="J266" s="31">
        <v>76956</v>
      </c>
      <c r="K266" s="8">
        <v>1</v>
      </c>
      <c r="L266" s="28">
        <v>0</v>
      </c>
    </row>
    <row r="267" spans="1:12" x14ac:dyDescent="0.25">
      <c r="A267" s="8">
        <v>266</v>
      </c>
      <c r="B267" s="7" t="s">
        <v>1561</v>
      </c>
      <c r="C267" s="7" t="s">
        <v>792</v>
      </c>
      <c r="D267" s="8" t="s">
        <v>799</v>
      </c>
      <c r="E267" s="7" t="s">
        <v>213</v>
      </c>
      <c r="F267" s="7" t="s">
        <v>1197</v>
      </c>
      <c r="G267" s="55">
        <v>29954</v>
      </c>
      <c r="H267" s="9">
        <v>38146</v>
      </c>
      <c r="I267" s="9" t="s">
        <v>1233</v>
      </c>
      <c r="J267" s="31">
        <v>56808</v>
      </c>
      <c r="K267" s="8">
        <v>2</v>
      </c>
      <c r="L267" s="28">
        <v>0.04</v>
      </c>
    </row>
    <row r="268" spans="1:12" x14ac:dyDescent="0.25">
      <c r="A268" s="8">
        <v>267</v>
      </c>
      <c r="B268" s="7" t="s">
        <v>1562</v>
      </c>
      <c r="C268" s="7" t="s">
        <v>1231</v>
      </c>
      <c r="D268" s="8" t="s">
        <v>799</v>
      </c>
      <c r="E268" s="7" t="s">
        <v>213</v>
      </c>
      <c r="F268" s="7" t="s">
        <v>1196</v>
      </c>
      <c r="G268" s="55">
        <v>29296</v>
      </c>
      <c r="H268" s="9">
        <v>39603</v>
      </c>
      <c r="I268" s="9">
        <v>40879</v>
      </c>
      <c r="J268" s="31">
        <v>49128</v>
      </c>
      <c r="K268" s="8">
        <v>2</v>
      </c>
      <c r="L268" s="28">
        <v>0.04</v>
      </c>
    </row>
    <row r="269" spans="1:12" x14ac:dyDescent="0.25">
      <c r="A269" s="8">
        <v>268</v>
      </c>
      <c r="B269" s="7" t="s">
        <v>1563</v>
      </c>
      <c r="C269" s="7" t="s">
        <v>795</v>
      </c>
      <c r="D269" s="8" t="s">
        <v>799</v>
      </c>
      <c r="E269" s="7" t="s">
        <v>213</v>
      </c>
      <c r="F269" s="7" t="s">
        <v>1196</v>
      </c>
      <c r="G269" s="55">
        <v>27492</v>
      </c>
      <c r="H269" s="9">
        <v>38874</v>
      </c>
      <c r="I269" s="9" t="s">
        <v>1233</v>
      </c>
      <c r="J269" s="31">
        <v>71196</v>
      </c>
      <c r="K269" s="8">
        <v>4</v>
      </c>
      <c r="L269" s="28">
        <v>0.12</v>
      </c>
    </row>
    <row r="270" spans="1:12" x14ac:dyDescent="0.25">
      <c r="A270" s="8">
        <v>269</v>
      </c>
      <c r="B270" s="7" t="s">
        <v>1564</v>
      </c>
      <c r="C270" s="7" t="s">
        <v>794</v>
      </c>
      <c r="D270" s="8" t="s">
        <v>799</v>
      </c>
      <c r="E270" s="7" t="s">
        <v>213</v>
      </c>
      <c r="F270" s="7" t="s">
        <v>1196</v>
      </c>
      <c r="G270" s="55">
        <v>29169</v>
      </c>
      <c r="H270" s="9">
        <v>39972</v>
      </c>
      <c r="I270" s="9" t="s">
        <v>1233</v>
      </c>
      <c r="J270" s="31">
        <v>93804</v>
      </c>
      <c r="K270" s="8">
        <v>5</v>
      </c>
      <c r="L270" s="28">
        <v>0.15</v>
      </c>
    </row>
    <row r="271" spans="1:12" x14ac:dyDescent="0.25">
      <c r="A271" s="8">
        <v>270</v>
      </c>
      <c r="B271" s="7" t="s">
        <v>1565</v>
      </c>
      <c r="C271" s="7" t="s">
        <v>793</v>
      </c>
      <c r="D271" s="8" t="s">
        <v>799</v>
      </c>
      <c r="E271" s="7" t="s">
        <v>213</v>
      </c>
      <c r="F271" s="7" t="s">
        <v>1197</v>
      </c>
      <c r="G271" s="55">
        <v>32180</v>
      </c>
      <c r="H271" s="9">
        <v>39264</v>
      </c>
      <c r="I271" s="9" t="s">
        <v>1233</v>
      </c>
      <c r="J271" s="31">
        <v>98376</v>
      </c>
      <c r="K271" s="8">
        <v>2</v>
      </c>
      <c r="L271" s="28">
        <v>0.04</v>
      </c>
    </row>
    <row r="272" spans="1:12" x14ac:dyDescent="0.25">
      <c r="A272" s="8">
        <v>271</v>
      </c>
      <c r="B272" s="7" t="s">
        <v>1566</v>
      </c>
      <c r="C272" s="7" t="s">
        <v>796</v>
      </c>
      <c r="D272" s="8" t="s">
        <v>799</v>
      </c>
      <c r="E272" s="7" t="s">
        <v>213</v>
      </c>
      <c r="F272" s="7" t="s">
        <v>1197</v>
      </c>
      <c r="G272" s="55">
        <v>30638</v>
      </c>
      <c r="H272" s="9">
        <v>39276</v>
      </c>
      <c r="I272" s="9" t="s">
        <v>1233</v>
      </c>
      <c r="J272" s="31">
        <v>22674</v>
      </c>
      <c r="K272" s="8">
        <v>4</v>
      </c>
      <c r="L272" s="28">
        <v>0.12</v>
      </c>
    </row>
    <row r="273" spans="1:12" x14ac:dyDescent="0.25">
      <c r="A273" s="8">
        <v>272</v>
      </c>
      <c r="B273" s="7" t="s">
        <v>1567</v>
      </c>
      <c r="C273" s="7" t="s">
        <v>1230</v>
      </c>
      <c r="D273" s="8" t="s">
        <v>799</v>
      </c>
      <c r="E273" s="7" t="s">
        <v>213</v>
      </c>
      <c r="F273" s="7" t="s">
        <v>1197</v>
      </c>
      <c r="G273" s="55">
        <v>30656</v>
      </c>
      <c r="H273" s="9">
        <v>39278</v>
      </c>
      <c r="I273" s="9" t="s">
        <v>1233</v>
      </c>
      <c r="J273" s="31">
        <v>36499.199999999997</v>
      </c>
      <c r="K273" s="8">
        <v>1</v>
      </c>
      <c r="L273" s="28">
        <v>0</v>
      </c>
    </row>
    <row r="274" spans="1:12" x14ac:dyDescent="0.25">
      <c r="A274" s="8">
        <v>273</v>
      </c>
      <c r="B274" s="7" t="s">
        <v>1568</v>
      </c>
      <c r="C274" s="7" t="s">
        <v>796</v>
      </c>
      <c r="D274" s="8" t="s">
        <v>799</v>
      </c>
      <c r="E274" s="7" t="s">
        <v>213</v>
      </c>
      <c r="F274" s="7" t="s">
        <v>1196</v>
      </c>
      <c r="G274" s="55">
        <v>27226</v>
      </c>
      <c r="H274" s="9">
        <v>39655</v>
      </c>
      <c r="I274" s="9" t="s">
        <v>1233</v>
      </c>
      <c r="J274" s="31">
        <v>41376</v>
      </c>
      <c r="K274" s="8">
        <v>3</v>
      </c>
      <c r="L274" s="28">
        <v>0.08</v>
      </c>
    </row>
    <row r="275" spans="1:12" x14ac:dyDescent="0.25">
      <c r="A275" s="8">
        <v>274</v>
      </c>
      <c r="B275" s="7" t="s">
        <v>1569</v>
      </c>
      <c r="C275" s="7" t="s">
        <v>791</v>
      </c>
      <c r="D275" s="8" t="s">
        <v>799</v>
      </c>
      <c r="E275" s="7" t="s">
        <v>213</v>
      </c>
      <c r="F275" s="7" t="s">
        <v>1196</v>
      </c>
      <c r="G275" s="55">
        <v>26019</v>
      </c>
      <c r="H275" s="9">
        <v>39264</v>
      </c>
      <c r="I275" s="9" t="s">
        <v>1233</v>
      </c>
      <c r="J275" s="31">
        <v>75684</v>
      </c>
      <c r="K275" s="8">
        <v>1</v>
      </c>
      <c r="L275" s="28">
        <v>0</v>
      </c>
    </row>
    <row r="276" spans="1:12" x14ac:dyDescent="0.25">
      <c r="A276" s="8">
        <v>275</v>
      </c>
      <c r="B276" s="7" t="s">
        <v>1570</v>
      </c>
      <c r="C276" s="7" t="s">
        <v>1231</v>
      </c>
      <c r="D276" s="8" t="s">
        <v>799</v>
      </c>
      <c r="E276" s="7" t="s">
        <v>213</v>
      </c>
      <c r="F276" s="7" t="s">
        <v>1196</v>
      </c>
      <c r="G276" s="55">
        <v>27333</v>
      </c>
      <c r="H276" s="9">
        <v>35982</v>
      </c>
      <c r="I276" s="9" t="s">
        <v>1233</v>
      </c>
      <c r="J276" s="31">
        <v>10684.8</v>
      </c>
      <c r="K276" s="8">
        <v>3</v>
      </c>
      <c r="L276" s="28">
        <v>0.08</v>
      </c>
    </row>
    <row r="277" spans="1:12" x14ac:dyDescent="0.25">
      <c r="A277" s="8">
        <v>276</v>
      </c>
      <c r="B277" s="7" t="s">
        <v>1571</v>
      </c>
      <c r="C277" s="7" t="s">
        <v>793</v>
      </c>
      <c r="D277" s="8" t="s">
        <v>799</v>
      </c>
      <c r="E277" s="7" t="s">
        <v>213</v>
      </c>
      <c r="F277" s="7" t="s">
        <v>1196</v>
      </c>
      <c r="G277" s="55">
        <v>28588</v>
      </c>
      <c r="H277" s="9">
        <v>35992</v>
      </c>
      <c r="I277" s="9" t="s">
        <v>1233</v>
      </c>
      <c r="J277" s="31">
        <v>81912</v>
      </c>
      <c r="K277" s="8">
        <v>5</v>
      </c>
      <c r="L277" s="28">
        <v>0.15</v>
      </c>
    </row>
    <row r="278" spans="1:12" x14ac:dyDescent="0.25">
      <c r="A278" s="8">
        <v>277</v>
      </c>
      <c r="B278" s="7" t="s">
        <v>1572</v>
      </c>
      <c r="C278" s="7" t="s">
        <v>794</v>
      </c>
      <c r="D278" s="8" t="s">
        <v>799</v>
      </c>
      <c r="E278" s="7" t="s">
        <v>213</v>
      </c>
      <c r="F278" s="7" t="s">
        <v>1197</v>
      </c>
      <c r="G278" s="55">
        <v>28187</v>
      </c>
      <c r="H278" s="9">
        <v>35996</v>
      </c>
      <c r="I278" s="9" t="s">
        <v>1233</v>
      </c>
      <c r="J278" s="31">
        <v>48408</v>
      </c>
      <c r="K278" s="8">
        <v>2</v>
      </c>
      <c r="L278" s="28">
        <v>0.04</v>
      </c>
    </row>
    <row r="279" spans="1:12" x14ac:dyDescent="0.25">
      <c r="A279" s="8">
        <v>278</v>
      </c>
      <c r="B279" s="7" t="s">
        <v>1573</v>
      </c>
      <c r="C279" s="7" t="s">
        <v>793</v>
      </c>
      <c r="D279" s="8" t="s">
        <v>799</v>
      </c>
      <c r="E279" s="7" t="s">
        <v>213</v>
      </c>
      <c r="F279" s="7" t="s">
        <v>1196</v>
      </c>
      <c r="G279" s="55">
        <v>29396</v>
      </c>
      <c r="H279" s="9">
        <v>35997</v>
      </c>
      <c r="I279" s="9" t="s">
        <v>1233</v>
      </c>
      <c r="J279" s="31">
        <v>87024</v>
      </c>
      <c r="K279" s="8">
        <v>3</v>
      </c>
      <c r="L279" s="28">
        <v>0.08</v>
      </c>
    </row>
    <row r="280" spans="1:12" x14ac:dyDescent="0.25">
      <c r="A280" s="8">
        <v>279</v>
      </c>
      <c r="B280" s="7" t="s">
        <v>1574</v>
      </c>
      <c r="C280" s="7" t="s">
        <v>1231</v>
      </c>
      <c r="D280" s="8" t="s">
        <v>799</v>
      </c>
      <c r="E280" s="7" t="s">
        <v>213</v>
      </c>
      <c r="F280" s="7" t="s">
        <v>1197</v>
      </c>
      <c r="G280" s="55">
        <v>28640</v>
      </c>
      <c r="H280" s="9">
        <v>36350</v>
      </c>
      <c r="I280" s="9" t="s">
        <v>1233</v>
      </c>
      <c r="J280" s="31">
        <v>32856</v>
      </c>
      <c r="K280" s="8">
        <v>3</v>
      </c>
      <c r="L280" s="28">
        <v>0.08</v>
      </c>
    </row>
    <row r="281" spans="1:12" x14ac:dyDescent="0.25">
      <c r="A281" s="8">
        <v>280</v>
      </c>
      <c r="B281" s="7" t="s">
        <v>1575</v>
      </c>
      <c r="C281" s="7" t="s">
        <v>796</v>
      </c>
      <c r="D281" s="8" t="s">
        <v>799</v>
      </c>
      <c r="E281" s="7" t="s">
        <v>213</v>
      </c>
      <c r="F281" s="7" t="s">
        <v>1197</v>
      </c>
      <c r="G281" s="55">
        <v>28432</v>
      </c>
      <c r="H281" s="9">
        <v>36360</v>
      </c>
      <c r="I281" s="9">
        <v>37909</v>
      </c>
      <c r="J281" s="31">
        <v>13278</v>
      </c>
      <c r="K281" s="8">
        <v>1</v>
      </c>
      <c r="L281" s="28">
        <v>0</v>
      </c>
    </row>
    <row r="282" spans="1:12" x14ac:dyDescent="0.25">
      <c r="A282" s="8">
        <v>281</v>
      </c>
      <c r="B282" s="7" t="s">
        <v>1576</v>
      </c>
      <c r="C282" s="7" t="s">
        <v>794</v>
      </c>
      <c r="D282" s="8" t="s">
        <v>799</v>
      </c>
      <c r="E282" s="7" t="s">
        <v>213</v>
      </c>
      <c r="F282" s="7" t="s">
        <v>1196</v>
      </c>
      <c r="G282" s="55">
        <v>24666</v>
      </c>
      <c r="H282" s="9">
        <v>36718</v>
      </c>
      <c r="I282" s="9" t="s">
        <v>1233</v>
      </c>
      <c r="J282" s="31">
        <v>107424</v>
      </c>
      <c r="K282" s="8">
        <v>5</v>
      </c>
      <c r="L282" s="28">
        <v>0.15</v>
      </c>
    </row>
    <row r="283" spans="1:12" x14ac:dyDescent="0.25">
      <c r="A283" s="8">
        <v>282</v>
      </c>
      <c r="B283" s="7" t="s">
        <v>1577</v>
      </c>
      <c r="C283" s="7" t="s">
        <v>1229</v>
      </c>
      <c r="D283" s="8" t="s">
        <v>799</v>
      </c>
      <c r="E283" s="7" t="s">
        <v>213</v>
      </c>
      <c r="F283" s="7" t="s">
        <v>1197</v>
      </c>
      <c r="G283" s="55">
        <v>23088</v>
      </c>
      <c r="H283" s="9">
        <v>36729</v>
      </c>
      <c r="I283" s="9" t="s">
        <v>1233</v>
      </c>
      <c r="J283" s="31">
        <v>54504</v>
      </c>
      <c r="K283" s="8">
        <v>1</v>
      </c>
      <c r="L283" s="28">
        <v>0</v>
      </c>
    </row>
    <row r="284" spans="1:12" x14ac:dyDescent="0.25">
      <c r="A284" s="8">
        <v>283</v>
      </c>
      <c r="B284" s="7" t="s">
        <v>1578</v>
      </c>
      <c r="C284" s="7" t="s">
        <v>1230</v>
      </c>
      <c r="D284" s="8" t="s">
        <v>799</v>
      </c>
      <c r="E284" s="7" t="s">
        <v>213</v>
      </c>
      <c r="F284" s="7" t="s">
        <v>1196</v>
      </c>
      <c r="G284" s="55">
        <v>23236</v>
      </c>
      <c r="H284" s="9">
        <v>37820</v>
      </c>
      <c r="I284" s="9" t="s">
        <v>1233</v>
      </c>
      <c r="J284" s="31">
        <v>90504</v>
      </c>
      <c r="K284" s="8">
        <v>1</v>
      </c>
      <c r="L284" s="28">
        <v>0</v>
      </c>
    </row>
    <row r="285" spans="1:12" x14ac:dyDescent="0.25">
      <c r="A285" s="8">
        <v>284</v>
      </c>
      <c r="B285" s="7" t="s">
        <v>1579</v>
      </c>
      <c r="C285" s="7" t="s">
        <v>793</v>
      </c>
      <c r="D285" s="8" t="s">
        <v>799</v>
      </c>
      <c r="E285" s="7" t="s">
        <v>213</v>
      </c>
      <c r="F285" s="7" t="s">
        <v>1196</v>
      </c>
      <c r="G285" s="55">
        <v>31357</v>
      </c>
      <c r="H285" s="9">
        <v>39633</v>
      </c>
      <c r="I285" s="9" t="s">
        <v>1233</v>
      </c>
      <c r="J285" s="31">
        <v>47616</v>
      </c>
      <c r="K285" s="8">
        <v>1</v>
      </c>
      <c r="L285" s="28">
        <v>0</v>
      </c>
    </row>
    <row r="286" spans="1:12" x14ac:dyDescent="0.25">
      <c r="A286" s="8">
        <v>285</v>
      </c>
      <c r="B286" s="7" t="s">
        <v>1580</v>
      </c>
      <c r="C286" s="7" t="s">
        <v>1229</v>
      </c>
      <c r="D286" s="8" t="s">
        <v>799</v>
      </c>
      <c r="E286" s="7" t="s">
        <v>213</v>
      </c>
      <c r="F286" s="7" t="s">
        <v>1196</v>
      </c>
      <c r="G286" s="55">
        <v>30743</v>
      </c>
      <c r="H286" s="9">
        <v>38912</v>
      </c>
      <c r="I286" s="9" t="s">
        <v>1233</v>
      </c>
      <c r="J286" s="31">
        <v>96396</v>
      </c>
      <c r="K286" s="8">
        <v>4</v>
      </c>
      <c r="L286" s="28">
        <v>0.12</v>
      </c>
    </row>
    <row r="287" spans="1:12" x14ac:dyDescent="0.25">
      <c r="A287" s="8">
        <v>286</v>
      </c>
      <c r="B287" s="7" t="s">
        <v>1581</v>
      </c>
      <c r="C287" s="7" t="s">
        <v>1231</v>
      </c>
      <c r="D287" s="8" t="s">
        <v>799</v>
      </c>
      <c r="E287" s="7" t="s">
        <v>213</v>
      </c>
      <c r="F287" s="7" t="s">
        <v>1197</v>
      </c>
      <c r="G287" s="55">
        <v>28052</v>
      </c>
      <c r="H287" s="9">
        <v>41124</v>
      </c>
      <c r="I287" s="9" t="s">
        <v>1233</v>
      </c>
      <c r="J287" s="31">
        <v>59436</v>
      </c>
      <c r="K287" s="8">
        <v>2</v>
      </c>
      <c r="L287" s="28">
        <v>0.04</v>
      </c>
    </row>
    <row r="288" spans="1:12" x14ac:dyDescent="0.25">
      <c r="A288" s="8">
        <v>287</v>
      </c>
      <c r="B288" s="7" t="s">
        <v>1582</v>
      </c>
      <c r="C288" s="7" t="s">
        <v>1229</v>
      </c>
      <c r="D288" s="8" t="s">
        <v>799</v>
      </c>
      <c r="E288" s="7" t="s">
        <v>213</v>
      </c>
      <c r="F288" s="7" t="s">
        <v>1197</v>
      </c>
      <c r="G288" s="55">
        <v>28167</v>
      </c>
      <c r="H288" s="9">
        <v>36009</v>
      </c>
      <c r="I288" s="9" t="s">
        <v>1233</v>
      </c>
      <c r="J288" s="31">
        <v>90144</v>
      </c>
      <c r="K288" s="8">
        <v>5</v>
      </c>
      <c r="L288" s="28">
        <v>0.15</v>
      </c>
    </row>
    <row r="289" spans="1:12" x14ac:dyDescent="0.25">
      <c r="A289" s="8">
        <v>288</v>
      </c>
      <c r="B289" s="7" t="s">
        <v>1583</v>
      </c>
      <c r="C289" s="7" t="s">
        <v>795</v>
      </c>
      <c r="D289" s="8" t="s">
        <v>799</v>
      </c>
      <c r="E289" s="7" t="s">
        <v>213</v>
      </c>
      <c r="F289" s="7" t="s">
        <v>1196</v>
      </c>
      <c r="G289" s="55">
        <v>26683</v>
      </c>
      <c r="H289" s="9">
        <v>36011</v>
      </c>
      <c r="I289" s="9" t="s">
        <v>1233</v>
      </c>
      <c r="J289" s="31">
        <v>54060</v>
      </c>
      <c r="K289" s="8">
        <v>1</v>
      </c>
      <c r="L289" s="28">
        <v>0</v>
      </c>
    </row>
    <row r="290" spans="1:12" x14ac:dyDescent="0.25">
      <c r="A290" s="8">
        <v>289</v>
      </c>
      <c r="B290" s="7" t="s">
        <v>1584</v>
      </c>
      <c r="C290" s="7" t="s">
        <v>796</v>
      </c>
      <c r="D290" s="8" t="s">
        <v>799</v>
      </c>
      <c r="E290" s="7" t="s">
        <v>213</v>
      </c>
      <c r="F290" s="7" t="s">
        <v>1197</v>
      </c>
      <c r="G290" s="55">
        <v>29242</v>
      </c>
      <c r="H290" s="9">
        <v>39312</v>
      </c>
      <c r="I290" s="9" t="s">
        <v>1233</v>
      </c>
      <c r="J290" s="31">
        <v>85236</v>
      </c>
      <c r="K290" s="8">
        <v>3</v>
      </c>
      <c r="L290" s="28">
        <v>0.08</v>
      </c>
    </row>
    <row r="291" spans="1:12" x14ac:dyDescent="0.25">
      <c r="A291" s="8">
        <v>290</v>
      </c>
      <c r="B291" s="7" t="s">
        <v>1585</v>
      </c>
      <c r="C291" s="7" t="s">
        <v>792</v>
      </c>
      <c r="D291" s="8" t="s">
        <v>799</v>
      </c>
      <c r="E291" s="7" t="s">
        <v>213</v>
      </c>
      <c r="F291" s="7" t="s">
        <v>1196</v>
      </c>
      <c r="G291" s="55">
        <v>29941</v>
      </c>
      <c r="H291" s="9">
        <v>39697</v>
      </c>
      <c r="I291" s="9" t="s">
        <v>1233</v>
      </c>
      <c r="J291" s="31">
        <v>18312</v>
      </c>
      <c r="K291" s="8">
        <v>2</v>
      </c>
      <c r="L291" s="28">
        <v>0.04</v>
      </c>
    </row>
    <row r="292" spans="1:12" x14ac:dyDescent="0.25">
      <c r="A292" s="8">
        <v>291</v>
      </c>
      <c r="B292" s="7" t="s">
        <v>1586</v>
      </c>
      <c r="C292" s="7" t="s">
        <v>791</v>
      </c>
      <c r="D292" s="8" t="s">
        <v>799</v>
      </c>
      <c r="E292" s="7" t="s">
        <v>213</v>
      </c>
      <c r="F292" s="7" t="s">
        <v>1196</v>
      </c>
      <c r="G292" s="55">
        <v>32706</v>
      </c>
      <c r="H292" s="9">
        <v>39354</v>
      </c>
      <c r="I292" s="9" t="s">
        <v>1233</v>
      </c>
      <c r="J292" s="31">
        <v>80460</v>
      </c>
      <c r="K292" s="8">
        <v>4</v>
      </c>
      <c r="L292" s="28">
        <v>0.12</v>
      </c>
    </row>
    <row r="293" spans="1:12" x14ac:dyDescent="0.25">
      <c r="A293" s="8">
        <v>292</v>
      </c>
      <c r="B293" s="7" t="s">
        <v>1587</v>
      </c>
      <c r="C293" s="7" t="s">
        <v>1230</v>
      </c>
      <c r="D293" s="8" t="s">
        <v>799</v>
      </c>
      <c r="E293" s="7" t="s">
        <v>213</v>
      </c>
      <c r="F293" s="7" t="s">
        <v>1196</v>
      </c>
      <c r="G293" s="55">
        <v>26737</v>
      </c>
      <c r="H293" s="9">
        <v>40424</v>
      </c>
      <c r="I293" s="9" t="s">
        <v>1233</v>
      </c>
      <c r="J293" s="31">
        <v>47424</v>
      </c>
      <c r="K293" s="8">
        <v>5</v>
      </c>
      <c r="L293" s="28">
        <v>0.15</v>
      </c>
    </row>
    <row r="294" spans="1:12" x14ac:dyDescent="0.25">
      <c r="A294" s="8">
        <v>293</v>
      </c>
      <c r="B294" s="7" t="s">
        <v>1588</v>
      </c>
      <c r="C294" s="7" t="s">
        <v>791</v>
      </c>
      <c r="D294" s="8" t="s">
        <v>799</v>
      </c>
      <c r="E294" s="7" t="s">
        <v>213</v>
      </c>
      <c r="F294" s="7" t="s">
        <v>1197</v>
      </c>
      <c r="G294" s="55">
        <v>27819</v>
      </c>
      <c r="H294" s="9">
        <v>38982</v>
      </c>
      <c r="I294" s="9" t="s">
        <v>1233</v>
      </c>
      <c r="J294" s="31">
        <v>72120</v>
      </c>
      <c r="K294" s="8">
        <v>1</v>
      </c>
      <c r="L294" s="28">
        <v>0</v>
      </c>
    </row>
    <row r="295" spans="1:12" x14ac:dyDescent="0.25">
      <c r="A295" s="8">
        <v>294</v>
      </c>
      <c r="B295" s="7" t="s">
        <v>1589</v>
      </c>
      <c r="C295" s="7" t="s">
        <v>794</v>
      </c>
      <c r="D295" s="8" t="s">
        <v>799</v>
      </c>
      <c r="E295" s="7" t="s">
        <v>213</v>
      </c>
      <c r="F295" s="7" t="s">
        <v>1196</v>
      </c>
      <c r="G295" s="55">
        <v>28106</v>
      </c>
      <c r="H295" s="9">
        <v>38990</v>
      </c>
      <c r="I295" s="9" t="s">
        <v>1233</v>
      </c>
      <c r="J295" s="31">
        <v>79716</v>
      </c>
      <c r="K295" s="8">
        <v>2</v>
      </c>
      <c r="L295" s="28">
        <v>0.04</v>
      </c>
    </row>
    <row r="296" spans="1:12" x14ac:dyDescent="0.25">
      <c r="A296" s="8">
        <v>295</v>
      </c>
      <c r="B296" s="7" t="s">
        <v>1590</v>
      </c>
      <c r="C296" s="7" t="s">
        <v>1231</v>
      </c>
      <c r="D296" s="8" t="s">
        <v>799</v>
      </c>
      <c r="E296" s="7" t="s">
        <v>213</v>
      </c>
      <c r="F296" s="7" t="s">
        <v>1196</v>
      </c>
      <c r="G296" s="55">
        <v>28395</v>
      </c>
      <c r="H296" s="9">
        <v>36067</v>
      </c>
      <c r="I296" s="9" t="s">
        <v>1233</v>
      </c>
      <c r="J296" s="31">
        <v>45134.400000000001</v>
      </c>
      <c r="K296" s="8">
        <v>4</v>
      </c>
      <c r="L296" s="28">
        <v>0.12</v>
      </c>
    </row>
    <row r="297" spans="1:12" x14ac:dyDescent="0.25">
      <c r="A297" s="8">
        <v>296</v>
      </c>
      <c r="B297" s="7" t="s">
        <v>1591</v>
      </c>
      <c r="C297" s="7" t="s">
        <v>1229</v>
      </c>
      <c r="D297" s="8" t="s">
        <v>799</v>
      </c>
      <c r="E297" s="7" t="s">
        <v>213</v>
      </c>
      <c r="F297" s="7" t="s">
        <v>1196</v>
      </c>
      <c r="G297" s="55">
        <v>27154</v>
      </c>
      <c r="H297" s="9">
        <v>36413</v>
      </c>
      <c r="I297" s="9" t="s">
        <v>1233</v>
      </c>
      <c r="J297" s="31">
        <v>48072</v>
      </c>
      <c r="K297" s="8">
        <v>3</v>
      </c>
      <c r="L297" s="28">
        <v>0.08</v>
      </c>
    </row>
    <row r="298" spans="1:12" x14ac:dyDescent="0.25">
      <c r="A298" s="8">
        <v>297</v>
      </c>
      <c r="B298" s="7" t="s">
        <v>1592</v>
      </c>
      <c r="C298" s="7" t="s">
        <v>1228</v>
      </c>
      <c r="D298" s="8" t="s">
        <v>799</v>
      </c>
      <c r="E298" s="7" t="s">
        <v>213</v>
      </c>
      <c r="F298" s="7" t="s">
        <v>1196</v>
      </c>
      <c r="G298" s="55">
        <v>26982</v>
      </c>
      <c r="H298" s="9">
        <v>36422</v>
      </c>
      <c r="I298" s="9">
        <v>38638</v>
      </c>
      <c r="J298" s="31">
        <v>20724</v>
      </c>
      <c r="K298" s="8">
        <v>5</v>
      </c>
      <c r="L298" s="28">
        <v>0.15</v>
      </c>
    </row>
    <row r="299" spans="1:12" x14ac:dyDescent="0.25">
      <c r="A299" s="8">
        <v>298</v>
      </c>
      <c r="B299" s="7" t="s">
        <v>1593</v>
      </c>
      <c r="C299" s="7" t="s">
        <v>1228</v>
      </c>
      <c r="D299" s="8" t="s">
        <v>799</v>
      </c>
      <c r="E299" s="7" t="s">
        <v>213</v>
      </c>
      <c r="F299" s="7" t="s">
        <v>1196</v>
      </c>
      <c r="G299" s="55">
        <v>26583</v>
      </c>
      <c r="H299" s="9">
        <v>36431</v>
      </c>
      <c r="I299" s="9">
        <v>39107</v>
      </c>
      <c r="J299" s="31">
        <v>42984</v>
      </c>
      <c r="K299" s="8">
        <v>2</v>
      </c>
      <c r="L299" s="28">
        <v>0.04</v>
      </c>
    </row>
    <row r="300" spans="1:12" x14ac:dyDescent="0.25">
      <c r="A300" s="8">
        <v>299</v>
      </c>
      <c r="B300" s="7" t="s">
        <v>1594</v>
      </c>
      <c r="C300" s="7" t="s">
        <v>794</v>
      </c>
      <c r="D300" s="8" t="s">
        <v>799</v>
      </c>
      <c r="E300" s="7" t="s">
        <v>213</v>
      </c>
      <c r="F300" s="7" t="s">
        <v>1197</v>
      </c>
      <c r="G300" s="55">
        <v>30793</v>
      </c>
      <c r="H300" s="9">
        <v>37509</v>
      </c>
      <c r="I300" s="9" t="s">
        <v>1233</v>
      </c>
      <c r="J300" s="31">
        <v>82896</v>
      </c>
      <c r="K300" s="8">
        <v>3</v>
      </c>
      <c r="L300" s="28">
        <v>0.08</v>
      </c>
    </row>
    <row r="301" spans="1:12" x14ac:dyDescent="0.25">
      <c r="A301" s="8">
        <v>300</v>
      </c>
      <c r="B301" s="7" t="s">
        <v>1595</v>
      </c>
      <c r="C301" s="7" t="s">
        <v>796</v>
      </c>
      <c r="D301" s="8" t="s">
        <v>799</v>
      </c>
      <c r="E301" s="7" t="s">
        <v>213</v>
      </c>
      <c r="F301" s="7" t="s">
        <v>1196</v>
      </c>
      <c r="G301" s="55">
        <v>27602</v>
      </c>
      <c r="H301" s="9">
        <v>37866</v>
      </c>
      <c r="I301" s="9" t="s">
        <v>1233</v>
      </c>
      <c r="J301" s="31">
        <v>65076</v>
      </c>
      <c r="K301" s="8">
        <v>5</v>
      </c>
      <c r="L301" s="28">
        <v>0.15</v>
      </c>
    </row>
    <row r="302" spans="1:12" x14ac:dyDescent="0.25">
      <c r="A302" s="8">
        <v>301</v>
      </c>
      <c r="B302" s="7" t="s">
        <v>1596</v>
      </c>
      <c r="C302" s="7" t="s">
        <v>1230</v>
      </c>
      <c r="D302" s="8" t="s">
        <v>799</v>
      </c>
      <c r="E302" s="7" t="s">
        <v>213</v>
      </c>
      <c r="F302" s="7" t="s">
        <v>1197</v>
      </c>
      <c r="G302" s="55">
        <v>27944</v>
      </c>
      <c r="H302" s="9">
        <v>39348</v>
      </c>
      <c r="I302" s="9" t="s">
        <v>1233</v>
      </c>
      <c r="J302" s="31">
        <v>55464</v>
      </c>
      <c r="K302" s="8">
        <v>2</v>
      </c>
      <c r="L302" s="28">
        <v>0.04</v>
      </c>
    </row>
    <row r="303" spans="1:12" x14ac:dyDescent="0.25">
      <c r="A303" s="8">
        <v>302</v>
      </c>
      <c r="B303" s="7" t="s">
        <v>1597</v>
      </c>
      <c r="C303" s="7" t="s">
        <v>1231</v>
      </c>
      <c r="D303" s="8" t="s">
        <v>799</v>
      </c>
      <c r="E303" s="7" t="s">
        <v>213</v>
      </c>
      <c r="F303" s="7" t="s">
        <v>1196</v>
      </c>
      <c r="G303" s="55">
        <v>27218</v>
      </c>
      <c r="H303" s="9">
        <v>39696</v>
      </c>
      <c r="I303" s="9" t="s">
        <v>1233</v>
      </c>
      <c r="J303" s="31">
        <v>83184</v>
      </c>
      <c r="K303" s="8">
        <v>3</v>
      </c>
      <c r="L303" s="28">
        <v>0.08</v>
      </c>
    </row>
    <row r="304" spans="1:12" x14ac:dyDescent="0.25">
      <c r="A304" s="8">
        <v>303</v>
      </c>
      <c r="B304" s="7" t="s">
        <v>1598</v>
      </c>
      <c r="C304" s="7" t="s">
        <v>793</v>
      </c>
      <c r="D304" s="8" t="s">
        <v>799</v>
      </c>
      <c r="E304" s="7" t="s">
        <v>213</v>
      </c>
      <c r="F304" s="7" t="s">
        <v>1196</v>
      </c>
      <c r="G304" s="56">
        <v>30555</v>
      </c>
      <c r="H304" s="13">
        <v>40449</v>
      </c>
      <c r="I304" s="9" t="s">
        <v>1233</v>
      </c>
      <c r="J304" s="31">
        <v>106608</v>
      </c>
      <c r="K304" s="8">
        <v>5</v>
      </c>
      <c r="L304" s="28">
        <v>0.15</v>
      </c>
    </row>
    <row r="305" spans="1:12" x14ac:dyDescent="0.25">
      <c r="A305" s="8">
        <v>304</v>
      </c>
      <c r="B305" s="7" t="s">
        <v>1599</v>
      </c>
      <c r="C305" s="7" t="s">
        <v>796</v>
      </c>
      <c r="D305" s="8" t="s">
        <v>799</v>
      </c>
      <c r="E305" s="7" t="s">
        <v>213</v>
      </c>
      <c r="F305" s="7" t="s">
        <v>1196</v>
      </c>
      <c r="G305" s="55">
        <v>28908</v>
      </c>
      <c r="H305" s="9">
        <v>39378</v>
      </c>
      <c r="I305" s="9" t="s">
        <v>1233</v>
      </c>
      <c r="J305" s="31">
        <v>42552</v>
      </c>
      <c r="K305" s="8">
        <v>3</v>
      </c>
      <c r="L305" s="28">
        <v>0.08</v>
      </c>
    </row>
    <row r="306" spans="1:12" x14ac:dyDescent="0.25">
      <c r="A306" s="8">
        <v>305</v>
      </c>
      <c r="B306" s="7" t="s">
        <v>1600</v>
      </c>
      <c r="C306" s="7" t="s">
        <v>1231</v>
      </c>
      <c r="D306" s="8" t="s">
        <v>799</v>
      </c>
      <c r="E306" s="7" t="s">
        <v>213</v>
      </c>
      <c r="F306" s="7" t="s">
        <v>1196</v>
      </c>
      <c r="G306" s="55">
        <v>29975</v>
      </c>
      <c r="H306" s="9">
        <v>40456</v>
      </c>
      <c r="I306" s="9" t="s">
        <v>1233</v>
      </c>
      <c r="J306" s="31">
        <v>55974</v>
      </c>
      <c r="K306" s="8">
        <v>5</v>
      </c>
      <c r="L306" s="28">
        <v>0.15</v>
      </c>
    </row>
    <row r="307" spans="1:12" x14ac:dyDescent="0.25">
      <c r="A307" s="8">
        <v>306</v>
      </c>
      <c r="B307" s="7" t="s">
        <v>1601</v>
      </c>
      <c r="C307" s="7" t="s">
        <v>792</v>
      </c>
      <c r="D307" s="8" t="s">
        <v>799</v>
      </c>
      <c r="E307" s="7" t="s">
        <v>213</v>
      </c>
      <c r="F307" s="7" t="s">
        <v>1196</v>
      </c>
      <c r="G307" s="55">
        <v>27609</v>
      </c>
      <c r="H307" s="9">
        <v>40462</v>
      </c>
      <c r="I307" s="9" t="s">
        <v>1233</v>
      </c>
      <c r="J307" s="31">
        <v>63528</v>
      </c>
      <c r="K307" s="8">
        <v>4</v>
      </c>
      <c r="L307" s="28">
        <v>0.12</v>
      </c>
    </row>
    <row r="308" spans="1:12" x14ac:dyDescent="0.25">
      <c r="A308" s="8">
        <v>307</v>
      </c>
      <c r="B308" s="7" t="s">
        <v>1602</v>
      </c>
      <c r="C308" s="7" t="s">
        <v>796</v>
      </c>
      <c r="D308" s="8" t="s">
        <v>799</v>
      </c>
      <c r="E308" s="7" t="s">
        <v>213</v>
      </c>
      <c r="F308" s="7" t="s">
        <v>1196</v>
      </c>
      <c r="G308" s="55">
        <v>27591</v>
      </c>
      <c r="H308" s="9">
        <v>40469</v>
      </c>
      <c r="I308" s="9" t="s">
        <v>1233</v>
      </c>
      <c r="J308" s="31">
        <v>54576</v>
      </c>
      <c r="K308" s="8">
        <v>4</v>
      </c>
      <c r="L308" s="28">
        <v>0.12</v>
      </c>
    </row>
    <row r="309" spans="1:12" x14ac:dyDescent="0.25">
      <c r="A309" s="8">
        <v>308</v>
      </c>
      <c r="B309" s="7" t="s">
        <v>1603</v>
      </c>
      <c r="C309" s="7" t="s">
        <v>793</v>
      </c>
      <c r="D309" s="8" t="s">
        <v>799</v>
      </c>
      <c r="E309" s="7" t="s">
        <v>213</v>
      </c>
      <c r="F309" s="7" t="s">
        <v>1196</v>
      </c>
      <c r="G309" s="55">
        <v>32345</v>
      </c>
      <c r="H309" s="9">
        <v>40473</v>
      </c>
      <c r="I309" s="9" t="s">
        <v>1233</v>
      </c>
      <c r="J309" s="31">
        <v>33912</v>
      </c>
      <c r="K309" s="8">
        <v>5</v>
      </c>
      <c r="L309" s="28">
        <v>0.15</v>
      </c>
    </row>
    <row r="310" spans="1:12" x14ac:dyDescent="0.25">
      <c r="A310" s="8">
        <v>309</v>
      </c>
      <c r="B310" s="7" t="s">
        <v>1604</v>
      </c>
      <c r="C310" s="7" t="s">
        <v>1230</v>
      </c>
      <c r="D310" s="8" t="s">
        <v>799</v>
      </c>
      <c r="E310" s="7" t="s">
        <v>213</v>
      </c>
      <c r="F310" s="7" t="s">
        <v>1197</v>
      </c>
      <c r="G310" s="55">
        <v>31520</v>
      </c>
      <c r="H310" s="9">
        <v>40474</v>
      </c>
      <c r="I310" s="9" t="s">
        <v>1233</v>
      </c>
      <c r="J310" s="31">
        <v>71184</v>
      </c>
      <c r="K310" s="8">
        <v>4</v>
      </c>
      <c r="L310" s="28">
        <v>0.12</v>
      </c>
    </row>
    <row r="311" spans="1:12" x14ac:dyDescent="0.25">
      <c r="A311" s="8">
        <v>310</v>
      </c>
      <c r="B311" s="7" t="s">
        <v>1605</v>
      </c>
      <c r="C311" s="7" t="s">
        <v>795</v>
      </c>
      <c r="D311" s="8" t="s">
        <v>799</v>
      </c>
      <c r="E311" s="7" t="s">
        <v>213</v>
      </c>
      <c r="F311" s="7" t="s">
        <v>1197</v>
      </c>
      <c r="G311" s="55">
        <v>31249</v>
      </c>
      <c r="H311" s="9">
        <v>39001</v>
      </c>
      <c r="I311" s="9" t="s">
        <v>1233</v>
      </c>
      <c r="J311" s="31">
        <v>84024</v>
      </c>
      <c r="K311" s="8">
        <v>3</v>
      </c>
      <c r="L311" s="28">
        <v>0.08</v>
      </c>
    </row>
    <row r="312" spans="1:12" x14ac:dyDescent="0.25">
      <c r="A312" s="8">
        <v>311</v>
      </c>
      <c r="B312" s="7" t="s">
        <v>1606</v>
      </c>
      <c r="C312" s="7" t="s">
        <v>791</v>
      </c>
      <c r="D312" s="8" t="s">
        <v>799</v>
      </c>
      <c r="E312" s="7" t="s">
        <v>213</v>
      </c>
      <c r="F312" s="7" t="s">
        <v>1197</v>
      </c>
      <c r="G312" s="55">
        <v>28238</v>
      </c>
      <c r="H312" s="9">
        <v>36084</v>
      </c>
      <c r="I312" s="9" t="s">
        <v>1233</v>
      </c>
      <c r="J312" s="31">
        <v>39852</v>
      </c>
      <c r="K312" s="8">
        <v>4</v>
      </c>
      <c r="L312" s="28">
        <v>0.12</v>
      </c>
    </row>
    <row r="313" spans="1:12" x14ac:dyDescent="0.25">
      <c r="A313" s="8">
        <v>312</v>
      </c>
      <c r="B313" s="7" t="s">
        <v>1607</v>
      </c>
      <c r="C313" s="7" t="s">
        <v>793</v>
      </c>
      <c r="D313" s="8" t="s">
        <v>799</v>
      </c>
      <c r="E313" s="7" t="s">
        <v>213</v>
      </c>
      <c r="F313" s="7" t="s">
        <v>1196</v>
      </c>
      <c r="G313" s="55">
        <v>28569</v>
      </c>
      <c r="H313" s="9">
        <v>36444</v>
      </c>
      <c r="I313" s="9" t="s">
        <v>1233</v>
      </c>
      <c r="J313" s="31">
        <v>80736</v>
      </c>
      <c r="K313" s="8">
        <v>3</v>
      </c>
      <c r="L313" s="28">
        <v>0.08</v>
      </c>
    </row>
    <row r="314" spans="1:12" x14ac:dyDescent="0.25">
      <c r="A314" s="8">
        <v>313</v>
      </c>
      <c r="B314" s="7" t="s">
        <v>1608</v>
      </c>
      <c r="C314" s="7" t="s">
        <v>796</v>
      </c>
      <c r="D314" s="8" t="s">
        <v>799</v>
      </c>
      <c r="E314" s="7" t="s">
        <v>213</v>
      </c>
      <c r="F314" s="7" t="s">
        <v>1196</v>
      </c>
      <c r="G314" s="55">
        <v>23352</v>
      </c>
      <c r="H314" s="9">
        <v>36455</v>
      </c>
      <c r="I314" s="9">
        <v>38533</v>
      </c>
      <c r="J314" s="31">
        <v>28572</v>
      </c>
      <c r="K314" s="8">
        <v>4</v>
      </c>
      <c r="L314" s="28">
        <v>0.12</v>
      </c>
    </row>
    <row r="315" spans="1:12" x14ac:dyDescent="0.25">
      <c r="A315" s="8">
        <v>314</v>
      </c>
      <c r="B315" s="7" t="s">
        <v>1609</v>
      </c>
      <c r="C315" s="7" t="s">
        <v>796</v>
      </c>
      <c r="D315" s="8" t="s">
        <v>799</v>
      </c>
      <c r="E315" s="7" t="s">
        <v>213</v>
      </c>
      <c r="F315" s="7" t="s">
        <v>1196</v>
      </c>
      <c r="G315" s="55">
        <v>26018</v>
      </c>
      <c r="H315" s="9">
        <v>37899</v>
      </c>
      <c r="I315" s="9" t="s">
        <v>1233</v>
      </c>
      <c r="J315" s="31">
        <v>77064</v>
      </c>
      <c r="K315" s="8">
        <v>5</v>
      </c>
      <c r="L315" s="28">
        <v>0.15</v>
      </c>
    </row>
    <row r="316" spans="1:12" x14ac:dyDescent="0.25">
      <c r="A316" s="8">
        <v>315</v>
      </c>
      <c r="B316" s="7" t="s">
        <v>1610</v>
      </c>
      <c r="C316" s="7" t="s">
        <v>792</v>
      </c>
      <c r="D316" s="8" t="s">
        <v>799</v>
      </c>
      <c r="E316" s="7" t="s">
        <v>213</v>
      </c>
      <c r="F316" s="7" t="s">
        <v>1196</v>
      </c>
      <c r="G316" s="55">
        <v>27004</v>
      </c>
      <c r="H316" s="9">
        <v>38289</v>
      </c>
      <c r="I316" s="9" t="s">
        <v>1233</v>
      </c>
      <c r="J316" s="31">
        <v>86196</v>
      </c>
      <c r="K316" s="8">
        <v>3</v>
      </c>
      <c r="L316" s="28">
        <v>0.08</v>
      </c>
    </row>
    <row r="317" spans="1:12" x14ac:dyDescent="0.25">
      <c r="A317" s="8">
        <v>316</v>
      </c>
      <c r="B317" s="7" t="s">
        <v>1611</v>
      </c>
      <c r="C317" s="7" t="s">
        <v>794</v>
      </c>
      <c r="D317" s="8" t="s">
        <v>799</v>
      </c>
      <c r="E317" s="7" t="s">
        <v>213</v>
      </c>
      <c r="F317" s="7" t="s">
        <v>1196</v>
      </c>
      <c r="G317" s="55">
        <v>27885</v>
      </c>
      <c r="H317" s="9">
        <v>39747</v>
      </c>
      <c r="I317" s="9" t="s">
        <v>1233</v>
      </c>
      <c r="J317" s="31">
        <v>12686.4</v>
      </c>
      <c r="K317" s="8">
        <v>4</v>
      </c>
      <c r="L317" s="28">
        <v>0.12</v>
      </c>
    </row>
    <row r="318" spans="1:12" x14ac:dyDescent="0.25">
      <c r="A318" s="8">
        <v>317</v>
      </c>
      <c r="B318" s="7" t="s">
        <v>1612</v>
      </c>
      <c r="C318" s="7" t="s">
        <v>792</v>
      </c>
      <c r="D318" s="8" t="s">
        <v>799</v>
      </c>
      <c r="E318" s="7" t="s">
        <v>213</v>
      </c>
      <c r="F318" s="7" t="s">
        <v>1197</v>
      </c>
      <c r="G318" s="55">
        <v>30046</v>
      </c>
      <c r="H318" s="9">
        <v>40470</v>
      </c>
      <c r="I318" s="9" t="s">
        <v>1233</v>
      </c>
      <c r="J318" s="31">
        <v>45408</v>
      </c>
      <c r="K318" s="8">
        <v>1</v>
      </c>
      <c r="L318" s="28">
        <v>0</v>
      </c>
    </row>
    <row r="319" spans="1:12" x14ac:dyDescent="0.25">
      <c r="A319" s="8">
        <v>318</v>
      </c>
      <c r="B319" s="7" t="s">
        <v>1613</v>
      </c>
      <c r="C319" s="7" t="s">
        <v>1228</v>
      </c>
      <c r="D319" s="8" t="s">
        <v>799</v>
      </c>
      <c r="E319" s="7" t="s">
        <v>213</v>
      </c>
      <c r="F319" s="7" t="s">
        <v>1197</v>
      </c>
      <c r="G319" s="55">
        <v>27811</v>
      </c>
      <c r="H319" s="9">
        <v>39403</v>
      </c>
      <c r="I319" s="9" t="s">
        <v>1233</v>
      </c>
      <c r="J319" s="31">
        <v>46728</v>
      </c>
      <c r="K319" s="8">
        <v>2</v>
      </c>
      <c r="L319" s="28">
        <v>0.04</v>
      </c>
    </row>
    <row r="320" spans="1:12" x14ac:dyDescent="0.25">
      <c r="A320" s="8">
        <v>319</v>
      </c>
      <c r="B320" s="7" t="s">
        <v>1614</v>
      </c>
      <c r="C320" s="7" t="s">
        <v>1231</v>
      </c>
      <c r="D320" s="8" t="s">
        <v>799</v>
      </c>
      <c r="E320" s="7" t="s">
        <v>213</v>
      </c>
      <c r="F320" s="7" t="s">
        <v>1196</v>
      </c>
      <c r="G320" s="55">
        <v>29917</v>
      </c>
      <c r="H320" s="9">
        <v>39407</v>
      </c>
      <c r="I320" s="9" t="s">
        <v>1233</v>
      </c>
      <c r="J320" s="31">
        <v>87686.399999999994</v>
      </c>
      <c r="K320" s="8">
        <v>5</v>
      </c>
      <c r="L320" s="28">
        <v>0.15</v>
      </c>
    </row>
    <row r="321" spans="1:12" x14ac:dyDescent="0.25">
      <c r="A321" s="8">
        <v>320</v>
      </c>
      <c r="B321" s="7" t="s">
        <v>1615</v>
      </c>
      <c r="C321" s="7" t="s">
        <v>793</v>
      </c>
      <c r="D321" s="8" t="s">
        <v>799</v>
      </c>
      <c r="E321" s="7" t="s">
        <v>213</v>
      </c>
      <c r="F321" s="7" t="s">
        <v>1197</v>
      </c>
      <c r="G321" s="55">
        <v>28419</v>
      </c>
      <c r="H321" s="9">
        <v>40492</v>
      </c>
      <c r="I321" s="9" t="s">
        <v>1233</v>
      </c>
      <c r="J321" s="31">
        <v>79212</v>
      </c>
      <c r="K321" s="8">
        <v>2</v>
      </c>
      <c r="L321" s="28">
        <v>0.04</v>
      </c>
    </row>
    <row r="322" spans="1:12" x14ac:dyDescent="0.25">
      <c r="A322" s="8">
        <v>321</v>
      </c>
      <c r="B322" s="7" t="s">
        <v>1616</v>
      </c>
      <c r="C322" s="7" t="s">
        <v>1229</v>
      </c>
      <c r="D322" s="8" t="s">
        <v>799</v>
      </c>
      <c r="E322" s="7" t="s">
        <v>213</v>
      </c>
      <c r="F322" s="7" t="s">
        <v>1197</v>
      </c>
      <c r="G322" s="55">
        <v>27003</v>
      </c>
      <c r="H322" s="9">
        <v>36101</v>
      </c>
      <c r="I322" s="9" t="s">
        <v>1233</v>
      </c>
      <c r="J322" s="31">
        <v>105888</v>
      </c>
      <c r="K322" s="8">
        <v>5</v>
      </c>
      <c r="L322" s="28">
        <v>0.15</v>
      </c>
    </row>
    <row r="323" spans="1:12" x14ac:dyDescent="0.25">
      <c r="A323" s="8">
        <v>322</v>
      </c>
      <c r="B323" s="7" t="s">
        <v>1617</v>
      </c>
      <c r="C323" s="7" t="s">
        <v>792</v>
      </c>
      <c r="D323" s="8" t="s">
        <v>799</v>
      </c>
      <c r="E323" s="7" t="s">
        <v>213</v>
      </c>
      <c r="F323" s="7" t="s">
        <v>1196</v>
      </c>
      <c r="G323" s="55">
        <v>24630</v>
      </c>
      <c r="H323" s="9">
        <v>36122</v>
      </c>
      <c r="I323" s="9" t="s">
        <v>1233</v>
      </c>
      <c r="J323" s="31">
        <v>27192</v>
      </c>
      <c r="K323" s="8">
        <v>2</v>
      </c>
      <c r="L323" s="28">
        <v>0.04</v>
      </c>
    </row>
    <row r="324" spans="1:12" x14ac:dyDescent="0.25">
      <c r="A324" s="8">
        <v>323</v>
      </c>
      <c r="B324" s="7" t="s">
        <v>1618</v>
      </c>
      <c r="C324" s="7" t="s">
        <v>793</v>
      </c>
      <c r="D324" s="8" t="s">
        <v>799</v>
      </c>
      <c r="E324" s="7" t="s">
        <v>213</v>
      </c>
      <c r="F324" s="7" t="s">
        <v>1197</v>
      </c>
      <c r="G324" s="55">
        <v>26980</v>
      </c>
      <c r="H324" s="9">
        <v>37936</v>
      </c>
      <c r="I324" s="9" t="s">
        <v>1233</v>
      </c>
      <c r="J324" s="31">
        <v>37104</v>
      </c>
      <c r="K324" s="8">
        <v>5</v>
      </c>
      <c r="L324" s="28">
        <v>0.15</v>
      </c>
    </row>
    <row r="325" spans="1:12" x14ac:dyDescent="0.25">
      <c r="A325" s="8">
        <v>324</v>
      </c>
      <c r="B325" s="7" t="s">
        <v>1619</v>
      </c>
      <c r="C325" s="7" t="s">
        <v>1229</v>
      </c>
      <c r="D325" s="8" t="s">
        <v>799</v>
      </c>
      <c r="E325" s="7" t="s">
        <v>213</v>
      </c>
      <c r="F325" s="7" t="s">
        <v>1196</v>
      </c>
      <c r="G325" s="55">
        <v>28971</v>
      </c>
      <c r="H325" s="9">
        <v>37943</v>
      </c>
      <c r="I325" s="9" t="s">
        <v>1233</v>
      </c>
      <c r="J325" s="31">
        <v>90211.199999999997</v>
      </c>
      <c r="K325" s="8">
        <v>3</v>
      </c>
      <c r="L325" s="28">
        <v>0.08</v>
      </c>
    </row>
    <row r="326" spans="1:12" x14ac:dyDescent="0.25">
      <c r="A326" s="8">
        <v>325</v>
      </c>
      <c r="B326" s="7" t="s">
        <v>1620</v>
      </c>
      <c r="C326" s="7" t="s">
        <v>793</v>
      </c>
      <c r="D326" s="8" t="s">
        <v>799</v>
      </c>
      <c r="E326" s="7" t="s">
        <v>213</v>
      </c>
      <c r="F326" s="7" t="s">
        <v>1197</v>
      </c>
      <c r="G326" s="55">
        <v>25832</v>
      </c>
      <c r="H326" s="9">
        <v>38321</v>
      </c>
      <c r="I326" s="9" t="s">
        <v>1233</v>
      </c>
      <c r="J326" s="31">
        <v>45576</v>
      </c>
      <c r="K326" s="8">
        <v>4</v>
      </c>
      <c r="L326" s="28">
        <v>0.12</v>
      </c>
    </row>
    <row r="327" spans="1:12" x14ac:dyDescent="0.25">
      <c r="A327" s="8">
        <v>326</v>
      </c>
      <c r="B327" s="7" t="s">
        <v>1621</v>
      </c>
      <c r="C327" s="7" t="s">
        <v>1231</v>
      </c>
      <c r="D327" s="8" t="s">
        <v>799</v>
      </c>
      <c r="E327" s="7" t="s">
        <v>213</v>
      </c>
      <c r="F327" s="7" t="s">
        <v>1197</v>
      </c>
      <c r="G327" s="55">
        <v>25830</v>
      </c>
      <c r="H327" s="9">
        <v>38321</v>
      </c>
      <c r="I327" s="9" t="s">
        <v>1233</v>
      </c>
      <c r="J327" s="31">
        <v>84912</v>
      </c>
      <c r="K327" s="8">
        <v>1</v>
      </c>
      <c r="L327" s="28">
        <v>0</v>
      </c>
    </row>
    <row r="328" spans="1:12" x14ac:dyDescent="0.25">
      <c r="A328" s="8">
        <v>327</v>
      </c>
      <c r="B328" s="7" t="s">
        <v>1622</v>
      </c>
      <c r="C328" s="7" t="s">
        <v>796</v>
      </c>
      <c r="D328" s="8" t="s">
        <v>799</v>
      </c>
      <c r="E328" s="7" t="s">
        <v>213</v>
      </c>
      <c r="F328" s="7" t="s">
        <v>1197</v>
      </c>
      <c r="G328" s="55">
        <v>30274</v>
      </c>
      <c r="H328" s="9">
        <v>39760</v>
      </c>
      <c r="I328" s="9" t="s">
        <v>1233</v>
      </c>
      <c r="J328" s="31">
        <v>73272</v>
      </c>
      <c r="K328" s="8">
        <v>5</v>
      </c>
      <c r="L328" s="28">
        <v>0.15</v>
      </c>
    </row>
    <row r="329" spans="1:12" x14ac:dyDescent="0.25">
      <c r="A329" s="8">
        <v>328</v>
      </c>
      <c r="B329" s="7" t="s">
        <v>1623</v>
      </c>
      <c r="C329" s="7" t="s">
        <v>792</v>
      </c>
      <c r="D329" s="8" t="s">
        <v>799</v>
      </c>
      <c r="E329" s="7" t="s">
        <v>213</v>
      </c>
      <c r="F329" s="7" t="s">
        <v>1196</v>
      </c>
      <c r="G329" s="55">
        <v>32278</v>
      </c>
      <c r="H329" s="9">
        <v>39390</v>
      </c>
      <c r="I329" s="9" t="s">
        <v>1233</v>
      </c>
      <c r="J329" s="31">
        <v>85788</v>
      </c>
      <c r="K329" s="8">
        <v>5</v>
      </c>
      <c r="L329" s="28">
        <v>0.15</v>
      </c>
    </row>
    <row r="330" spans="1:12" x14ac:dyDescent="0.25">
      <c r="A330" s="8">
        <v>329</v>
      </c>
      <c r="B330" s="7" t="s">
        <v>1624</v>
      </c>
      <c r="C330" s="7" t="s">
        <v>792</v>
      </c>
      <c r="D330" s="8" t="s">
        <v>799</v>
      </c>
      <c r="E330" s="7" t="s">
        <v>213</v>
      </c>
      <c r="F330" s="7" t="s">
        <v>1197</v>
      </c>
      <c r="G330" s="55">
        <v>28475</v>
      </c>
      <c r="H330" s="9">
        <v>39785</v>
      </c>
      <c r="I330" s="9" t="s">
        <v>1233</v>
      </c>
      <c r="J330" s="31">
        <v>96828</v>
      </c>
      <c r="K330" s="8">
        <v>3</v>
      </c>
      <c r="L330" s="28">
        <v>0.08</v>
      </c>
    </row>
    <row r="331" spans="1:12" x14ac:dyDescent="0.25">
      <c r="A331" s="8">
        <v>330</v>
      </c>
      <c r="B331" s="7" t="s">
        <v>1625</v>
      </c>
      <c r="C331" s="7" t="s">
        <v>1231</v>
      </c>
      <c r="D331" s="8" t="s">
        <v>799</v>
      </c>
      <c r="E331" s="7" t="s">
        <v>213</v>
      </c>
      <c r="F331" s="7" t="s">
        <v>1197</v>
      </c>
      <c r="G331" s="55">
        <v>29662</v>
      </c>
      <c r="H331" s="9">
        <v>36503</v>
      </c>
      <c r="I331" s="9" t="s">
        <v>1233</v>
      </c>
      <c r="J331" s="31">
        <v>49938</v>
      </c>
      <c r="K331" s="8">
        <v>1</v>
      </c>
      <c r="L331" s="28">
        <v>0</v>
      </c>
    </row>
    <row r="332" spans="1:12" x14ac:dyDescent="0.25">
      <c r="A332" s="8">
        <v>331</v>
      </c>
      <c r="B332" s="7" t="s">
        <v>1626</v>
      </c>
      <c r="C332" s="7" t="s">
        <v>792</v>
      </c>
      <c r="D332" s="8" t="s">
        <v>799</v>
      </c>
      <c r="E332" s="7" t="s">
        <v>213</v>
      </c>
      <c r="F332" s="7" t="s">
        <v>1196</v>
      </c>
      <c r="G332" s="55">
        <v>27397</v>
      </c>
      <c r="H332" s="9">
        <v>37229</v>
      </c>
      <c r="I332" s="9" t="s">
        <v>1233</v>
      </c>
      <c r="J332" s="31">
        <v>30372</v>
      </c>
      <c r="K332" s="8">
        <v>4</v>
      </c>
      <c r="L332" s="28">
        <v>0.12</v>
      </c>
    </row>
    <row r="333" spans="1:12" x14ac:dyDescent="0.25">
      <c r="A333" s="8">
        <v>332</v>
      </c>
      <c r="B333" s="7" t="s">
        <v>1627</v>
      </c>
      <c r="C333" s="7" t="s">
        <v>1230</v>
      </c>
      <c r="D333" s="8" t="s">
        <v>799</v>
      </c>
      <c r="E333" s="7" t="s">
        <v>213</v>
      </c>
      <c r="F333" s="7" t="s">
        <v>1196</v>
      </c>
      <c r="G333" s="55">
        <v>25782</v>
      </c>
      <c r="H333" s="9">
        <v>37620</v>
      </c>
      <c r="I333" s="9" t="s">
        <v>1233</v>
      </c>
      <c r="J333" s="31">
        <v>29352</v>
      </c>
      <c r="K333" s="8">
        <v>1</v>
      </c>
      <c r="L333" s="28">
        <v>0</v>
      </c>
    </row>
    <row r="334" spans="1:12" x14ac:dyDescent="0.25">
      <c r="A334" s="8">
        <v>333</v>
      </c>
      <c r="B334" s="7" t="s">
        <v>1628</v>
      </c>
      <c r="C334" s="7" t="s">
        <v>793</v>
      </c>
      <c r="D334" s="8" t="s">
        <v>799</v>
      </c>
      <c r="E334" s="7" t="s">
        <v>213</v>
      </c>
      <c r="F334" s="7" t="s">
        <v>1197</v>
      </c>
      <c r="G334" s="55">
        <v>27044</v>
      </c>
      <c r="H334" s="9">
        <v>40175</v>
      </c>
      <c r="I334" s="9" t="s">
        <v>1233</v>
      </c>
      <c r="J334" s="31">
        <v>41628</v>
      </c>
      <c r="K334" s="8">
        <v>2</v>
      </c>
      <c r="L334" s="28">
        <v>0.04</v>
      </c>
    </row>
    <row r="335" spans="1:12" x14ac:dyDescent="0.25">
      <c r="A335" s="8">
        <v>334</v>
      </c>
      <c r="B335" s="7" t="s">
        <v>1629</v>
      </c>
      <c r="C335" s="7" t="s">
        <v>796</v>
      </c>
      <c r="D335" s="8" t="s">
        <v>805</v>
      </c>
      <c r="E335" s="8" t="s">
        <v>805</v>
      </c>
      <c r="F335" s="7" t="s">
        <v>1196</v>
      </c>
      <c r="G335" s="56">
        <v>27590</v>
      </c>
      <c r="H335" s="13">
        <v>40292</v>
      </c>
      <c r="I335" s="9" t="s">
        <v>1233</v>
      </c>
      <c r="J335" s="31">
        <v>74268</v>
      </c>
      <c r="K335" s="8">
        <v>2</v>
      </c>
      <c r="L335" s="28">
        <v>0.04</v>
      </c>
    </row>
    <row r="336" spans="1:12" x14ac:dyDescent="0.25">
      <c r="A336" s="8">
        <v>335</v>
      </c>
      <c r="B336" s="7" t="s">
        <v>1630</v>
      </c>
      <c r="C336" s="7" t="s">
        <v>796</v>
      </c>
      <c r="D336" s="8" t="s">
        <v>805</v>
      </c>
      <c r="E336" s="8" t="s">
        <v>805</v>
      </c>
      <c r="F336" s="7" t="s">
        <v>1196</v>
      </c>
      <c r="G336" s="55">
        <v>30334</v>
      </c>
      <c r="H336" s="9">
        <v>37407</v>
      </c>
      <c r="I336" s="9">
        <v>37620</v>
      </c>
      <c r="J336" s="31">
        <v>70968</v>
      </c>
      <c r="K336" s="8">
        <v>5</v>
      </c>
      <c r="L336" s="28">
        <v>0.15</v>
      </c>
    </row>
    <row r="337" spans="1:12" x14ac:dyDescent="0.25">
      <c r="A337" s="8">
        <v>336</v>
      </c>
      <c r="B337" s="7" t="s">
        <v>1631</v>
      </c>
      <c r="C337" s="7" t="s">
        <v>796</v>
      </c>
      <c r="D337" s="8" t="s">
        <v>805</v>
      </c>
      <c r="E337" s="8" t="s">
        <v>805</v>
      </c>
      <c r="F337" s="7" t="s">
        <v>1196</v>
      </c>
      <c r="G337" s="56">
        <v>32391</v>
      </c>
      <c r="H337" s="13">
        <v>40313</v>
      </c>
      <c r="I337" s="9" t="s">
        <v>1233</v>
      </c>
      <c r="J337" s="31">
        <v>32700</v>
      </c>
      <c r="K337" s="8">
        <v>5</v>
      </c>
      <c r="L337" s="28">
        <v>0.15</v>
      </c>
    </row>
    <row r="338" spans="1:12" x14ac:dyDescent="0.25">
      <c r="A338" s="8">
        <v>337</v>
      </c>
      <c r="B338" s="7" t="s">
        <v>1632</v>
      </c>
      <c r="C338" s="7" t="s">
        <v>796</v>
      </c>
      <c r="D338" s="8" t="s">
        <v>805</v>
      </c>
      <c r="E338" s="8" t="s">
        <v>805</v>
      </c>
      <c r="F338" s="7" t="s">
        <v>1197</v>
      </c>
      <c r="G338" s="55">
        <v>31389</v>
      </c>
      <c r="H338" s="9">
        <v>41137</v>
      </c>
      <c r="I338" s="9" t="s">
        <v>1233</v>
      </c>
      <c r="J338" s="31">
        <v>46992</v>
      </c>
      <c r="K338" s="8">
        <v>3</v>
      </c>
      <c r="L338" s="28">
        <v>0.08</v>
      </c>
    </row>
    <row r="339" spans="1:12" x14ac:dyDescent="0.25">
      <c r="A339" s="8">
        <v>338</v>
      </c>
      <c r="B339" s="7" t="s">
        <v>1633</v>
      </c>
      <c r="C339" s="7" t="s">
        <v>796</v>
      </c>
      <c r="D339" s="8" t="s">
        <v>805</v>
      </c>
      <c r="E339" s="8" t="s">
        <v>805</v>
      </c>
      <c r="F339" s="7" t="s">
        <v>1196</v>
      </c>
      <c r="G339" s="55">
        <v>22552</v>
      </c>
      <c r="H339" s="9">
        <v>36765</v>
      </c>
      <c r="I339" s="9" t="s">
        <v>1233</v>
      </c>
      <c r="J339" s="31">
        <v>89400</v>
      </c>
      <c r="K339" s="8">
        <v>4</v>
      </c>
      <c r="L339" s="28">
        <v>0.12</v>
      </c>
    </row>
    <row r="340" spans="1:12" x14ac:dyDescent="0.25">
      <c r="A340" s="8">
        <v>339</v>
      </c>
      <c r="B340" s="7" t="s">
        <v>1634</v>
      </c>
      <c r="C340" s="7" t="s">
        <v>796</v>
      </c>
      <c r="D340" s="8" t="s">
        <v>805</v>
      </c>
      <c r="E340" s="8" t="s">
        <v>805</v>
      </c>
      <c r="F340" s="7" t="s">
        <v>1196</v>
      </c>
      <c r="G340" s="55">
        <v>30383</v>
      </c>
      <c r="H340" s="9">
        <v>37936</v>
      </c>
      <c r="I340" s="9" t="s">
        <v>1233</v>
      </c>
      <c r="J340" s="31">
        <v>64644</v>
      </c>
      <c r="K340" s="8">
        <v>2</v>
      </c>
      <c r="L340" s="28">
        <v>0.04</v>
      </c>
    </row>
    <row r="341" spans="1:12" x14ac:dyDescent="0.25">
      <c r="A341" s="8">
        <v>340</v>
      </c>
      <c r="B341" s="7" t="s">
        <v>1635</v>
      </c>
      <c r="C341" s="7" t="s">
        <v>796</v>
      </c>
      <c r="D341" s="8" t="s">
        <v>805</v>
      </c>
      <c r="E341" s="8" t="s">
        <v>805</v>
      </c>
      <c r="F341" s="7" t="s">
        <v>1196</v>
      </c>
      <c r="G341" s="55">
        <v>30540</v>
      </c>
      <c r="H341" s="9">
        <v>39038</v>
      </c>
      <c r="I341" s="9" t="s">
        <v>1233</v>
      </c>
      <c r="J341" s="31">
        <v>85680</v>
      </c>
      <c r="K341" s="8">
        <v>4</v>
      </c>
      <c r="L341" s="28">
        <v>0.12</v>
      </c>
    </row>
    <row r="342" spans="1:12" x14ac:dyDescent="0.25">
      <c r="A342" s="8">
        <v>341</v>
      </c>
      <c r="B342" s="7" t="s">
        <v>1636</v>
      </c>
      <c r="C342" s="7" t="s">
        <v>1231</v>
      </c>
      <c r="D342" s="8" t="s">
        <v>804</v>
      </c>
      <c r="E342" s="7" t="s">
        <v>802</v>
      </c>
      <c r="F342" s="7" t="s">
        <v>1196</v>
      </c>
      <c r="G342" s="55">
        <v>26449</v>
      </c>
      <c r="H342" s="9">
        <v>40552</v>
      </c>
      <c r="I342" s="9" t="s">
        <v>1233</v>
      </c>
      <c r="J342" s="31">
        <v>75288</v>
      </c>
      <c r="K342" s="8">
        <v>4</v>
      </c>
      <c r="L342" s="28">
        <v>0.12</v>
      </c>
    </row>
    <row r="343" spans="1:12" x14ac:dyDescent="0.25">
      <c r="A343" s="8">
        <v>342</v>
      </c>
      <c r="B343" s="7" t="s">
        <v>1637</v>
      </c>
      <c r="C343" s="7" t="s">
        <v>1228</v>
      </c>
      <c r="D343" s="8" t="s">
        <v>804</v>
      </c>
      <c r="E343" s="7" t="s">
        <v>802</v>
      </c>
      <c r="F343" s="7" t="s">
        <v>1196</v>
      </c>
      <c r="G343" s="55">
        <v>26636</v>
      </c>
      <c r="H343" s="9">
        <v>40911</v>
      </c>
      <c r="I343" s="9" t="s">
        <v>1233</v>
      </c>
      <c r="J343" s="31">
        <v>104544</v>
      </c>
      <c r="K343" s="8">
        <v>3</v>
      </c>
      <c r="L343" s="28">
        <v>0.08</v>
      </c>
    </row>
    <row r="344" spans="1:12" x14ac:dyDescent="0.25">
      <c r="A344" s="8">
        <v>343</v>
      </c>
      <c r="B344" s="7" t="s">
        <v>1638</v>
      </c>
      <c r="C344" s="7" t="s">
        <v>794</v>
      </c>
      <c r="D344" s="8" t="s">
        <v>804</v>
      </c>
      <c r="E344" s="7" t="s">
        <v>802</v>
      </c>
      <c r="F344" s="7" t="s">
        <v>1196</v>
      </c>
      <c r="G344" s="55">
        <v>26136</v>
      </c>
      <c r="H344" s="9">
        <v>39457</v>
      </c>
      <c r="I344" s="9" t="s">
        <v>1233</v>
      </c>
      <c r="J344" s="31">
        <v>37506</v>
      </c>
      <c r="K344" s="8">
        <v>5</v>
      </c>
      <c r="L344" s="28">
        <v>0.15</v>
      </c>
    </row>
    <row r="345" spans="1:12" x14ac:dyDescent="0.25">
      <c r="A345" s="8">
        <v>344</v>
      </c>
      <c r="B345" s="7" t="s">
        <v>1639</v>
      </c>
      <c r="C345" s="7" t="s">
        <v>1230</v>
      </c>
      <c r="D345" s="8" t="s">
        <v>804</v>
      </c>
      <c r="E345" s="7" t="s">
        <v>802</v>
      </c>
      <c r="F345" s="7" t="s">
        <v>1196</v>
      </c>
      <c r="G345" s="55">
        <v>30917</v>
      </c>
      <c r="H345" s="9">
        <v>39098</v>
      </c>
      <c r="I345" s="9" t="s">
        <v>1233</v>
      </c>
      <c r="J345" s="31">
        <v>57246</v>
      </c>
      <c r="K345" s="8">
        <v>5</v>
      </c>
      <c r="L345" s="28">
        <v>0.15</v>
      </c>
    </row>
    <row r="346" spans="1:12" x14ac:dyDescent="0.25">
      <c r="A346" s="8">
        <v>345</v>
      </c>
      <c r="B346" s="7" t="s">
        <v>1640</v>
      </c>
      <c r="C346" s="7" t="s">
        <v>792</v>
      </c>
      <c r="D346" s="8" t="s">
        <v>804</v>
      </c>
      <c r="E346" s="7" t="s">
        <v>802</v>
      </c>
      <c r="F346" s="7" t="s">
        <v>1197</v>
      </c>
      <c r="G346" s="55">
        <v>27484</v>
      </c>
      <c r="H346" s="9">
        <v>40209</v>
      </c>
      <c r="I346" s="9" t="s">
        <v>1233</v>
      </c>
      <c r="J346" s="31">
        <v>54312</v>
      </c>
      <c r="K346" s="8">
        <v>4</v>
      </c>
      <c r="L346" s="28">
        <v>0.12</v>
      </c>
    </row>
    <row r="347" spans="1:12" x14ac:dyDescent="0.25">
      <c r="A347" s="8">
        <v>346</v>
      </c>
      <c r="B347" s="7" t="s">
        <v>1641</v>
      </c>
      <c r="C347" s="7" t="s">
        <v>1228</v>
      </c>
      <c r="D347" s="8" t="s">
        <v>804</v>
      </c>
      <c r="E347" s="7" t="s">
        <v>802</v>
      </c>
      <c r="F347" s="7" t="s">
        <v>1196</v>
      </c>
      <c r="G347" s="55">
        <v>25341</v>
      </c>
      <c r="H347" s="9">
        <v>36192</v>
      </c>
      <c r="I347" s="9" t="s">
        <v>1233</v>
      </c>
      <c r="J347" s="31">
        <v>57144</v>
      </c>
      <c r="K347" s="8">
        <v>5</v>
      </c>
      <c r="L347" s="28">
        <v>0.15</v>
      </c>
    </row>
    <row r="348" spans="1:12" x14ac:dyDescent="0.25">
      <c r="A348" s="8">
        <v>347</v>
      </c>
      <c r="B348" s="7" t="s">
        <v>1642</v>
      </c>
      <c r="C348" s="7" t="s">
        <v>792</v>
      </c>
      <c r="D348" s="8" t="s">
        <v>804</v>
      </c>
      <c r="E348" s="7" t="s">
        <v>802</v>
      </c>
      <c r="F348" s="7" t="s">
        <v>1197</v>
      </c>
      <c r="G348" s="55">
        <v>28370</v>
      </c>
      <c r="H348" s="9">
        <v>36199</v>
      </c>
      <c r="I348" s="9" t="s">
        <v>1233</v>
      </c>
      <c r="J348" s="31">
        <v>37524</v>
      </c>
      <c r="K348" s="8">
        <v>5</v>
      </c>
      <c r="L348" s="28">
        <v>0.15</v>
      </c>
    </row>
    <row r="349" spans="1:12" x14ac:dyDescent="0.25">
      <c r="A349" s="8">
        <v>348</v>
      </c>
      <c r="B349" s="7" t="s">
        <v>1643</v>
      </c>
      <c r="C349" s="7" t="s">
        <v>1230</v>
      </c>
      <c r="D349" s="8" t="s">
        <v>804</v>
      </c>
      <c r="E349" s="7" t="s">
        <v>802</v>
      </c>
      <c r="F349" s="7" t="s">
        <v>1197</v>
      </c>
      <c r="G349" s="55">
        <v>24137</v>
      </c>
      <c r="H349" s="9">
        <v>36940</v>
      </c>
      <c r="I349" s="9" t="s">
        <v>1233</v>
      </c>
      <c r="J349" s="31">
        <v>58788</v>
      </c>
      <c r="K349" s="8">
        <v>5</v>
      </c>
      <c r="L349" s="28">
        <v>0.15</v>
      </c>
    </row>
    <row r="350" spans="1:12" x14ac:dyDescent="0.25">
      <c r="A350" s="8">
        <v>349</v>
      </c>
      <c r="B350" s="7" t="s">
        <v>1644</v>
      </c>
      <c r="C350" s="7" t="s">
        <v>791</v>
      </c>
      <c r="D350" s="8" t="s">
        <v>804</v>
      </c>
      <c r="E350" s="7" t="s">
        <v>802</v>
      </c>
      <c r="F350" s="7" t="s">
        <v>1196</v>
      </c>
      <c r="G350" s="55">
        <v>28807</v>
      </c>
      <c r="H350" s="9">
        <v>39871</v>
      </c>
      <c r="I350" s="9" t="s">
        <v>1233</v>
      </c>
      <c r="J350" s="31">
        <v>46290</v>
      </c>
      <c r="K350" s="8">
        <v>2</v>
      </c>
      <c r="L350" s="28">
        <v>0.04</v>
      </c>
    </row>
    <row r="351" spans="1:12" x14ac:dyDescent="0.25">
      <c r="A351" s="8">
        <v>350</v>
      </c>
      <c r="B351" s="7" t="s">
        <v>1645</v>
      </c>
      <c r="C351" s="7" t="s">
        <v>796</v>
      </c>
      <c r="D351" s="8" t="s">
        <v>804</v>
      </c>
      <c r="E351" s="7" t="s">
        <v>802</v>
      </c>
      <c r="F351" s="7" t="s">
        <v>1196</v>
      </c>
      <c r="G351" s="55">
        <v>27607</v>
      </c>
      <c r="H351" s="9">
        <v>40610</v>
      </c>
      <c r="I351" s="9" t="s">
        <v>1233</v>
      </c>
      <c r="J351" s="31">
        <v>44212.800000000003</v>
      </c>
      <c r="K351" s="8">
        <v>4</v>
      </c>
      <c r="L351" s="28">
        <v>0.12</v>
      </c>
    </row>
    <row r="352" spans="1:12" x14ac:dyDescent="0.25">
      <c r="A352" s="8">
        <v>351</v>
      </c>
      <c r="B352" s="7" t="s">
        <v>1646</v>
      </c>
      <c r="C352" s="7" t="s">
        <v>794</v>
      </c>
      <c r="D352" s="8" t="s">
        <v>804</v>
      </c>
      <c r="E352" s="7" t="s">
        <v>803</v>
      </c>
      <c r="F352" s="7" t="s">
        <v>1196</v>
      </c>
      <c r="G352" s="55">
        <v>27440</v>
      </c>
      <c r="H352" s="9">
        <v>40624</v>
      </c>
      <c r="I352" s="9" t="s">
        <v>1233</v>
      </c>
      <c r="J352" s="31">
        <v>15708</v>
      </c>
      <c r="K352" s="8">
        <v>4</v>
      </c>
      <c r="L352" s="28">
        <v>0.12</v>
      </c>
    </row>
    <row r="353" spans="1:12" x14ac:dyDescent="0.25">
      <c r="A353" s="8">
        <v>352</v>
      </c>
      <c r="B353" s="7" t="s">
        <v>1647</v>
      </c>
      <c r="C353" s="7" t="s">
        <v>1231</v>
      </c>
      <c r="D353" s="8" t="s">
        <v>804</v>
      </c>
      <c r="E353" s="7" t="s">
        <v>803</v>
      </c>
      <c r="F353" s="7" t="s">
        <v>1196</v>
      </c>
      <c r="G353" s="55">
        <v>30112</v>
      </c>
      <c r="H353" s="9">
        <v>39147</v>
      </c>
      <c r="I353" s="9" t="s">
        <v>1233</v>
      </c>
      <c r="J353" s="31">
        <v>54216</v>
      </c>
      <c r="K353" s="8">
        <v>5</v>
      </c>
      <c r="L353" s="28">
        <v>0.15</v>
      </c>
    </row>
    <row r="354" spans="1:12" x14ac:dyDescent="0.25">
      <c r="A354" s="8">
        <v>353</v>
      </c>
      <c r="B354" s="7" t="s">
        <v>1648</v>
      </c>
      <c r="C354" s="7" t="s">
        <v>793</v>
      </c>
      <c r="D354" s="8" t="s">
        <v>804</v>
      </c>
      <c r="E354" s="7" t="s">
        <v>803</v>
      </c>
      <c r="F354" s="7" t="s">
        <v>1197</v>
      </c>
      <c r="G354" s="55">
        <v>30027</v>
      </c>
      <c r="H354" s="9">
        <v>39167</v>
      </c>
      <c r="I354" s="9" t="s">
        <v>1233</v>
      </c>
      <c r="J354" s="31">
        <v>34800</v>
      </c>
      <c r="K354" s="8">
        <v>5</v>
      </c>
      <c r="L354" s="28">
        <v>0.15</v>
      </c>
    </row>
    <row r="355" spans="1:12" x14ac:dyDescent="0.25">
      <c r="A355" s="8">
        <v>354</v>
      </c>
      <c r="B355" s="7" t="s">
        <v>1649</v>
      </c>
      <c r="C355" s="7" t="s">
        <v>1230</v>
      </c>
      <c r="D355" s="8" t="s">
        <v>804</v>
      </c>
      <c r="E355" s="7" t="s">
        <v>803</v>
      </c>
      <c r="F355" s="7" t="s">
        <v>1196</v>
      </c>
      <c r="G355" s="55">
        <v>25778</v>
      </c>
      <c r="H355" s="9">
        <v>38805</v>
      </c>
      <c r="I355" s="9">
        <v>40427</v>
      </c>
      <c r="J355" s="31">
        <v>64644</v>
      </c>
      <c r="K355" s="8">
        <v>2</v>
      </c>
      <c r="L355" s="28">
        <v>0.04</v>
      </c>
    </row>
    <row r="356" spans="1:12" x14ac:dyDescent="0.25">
      <c r="A356" s="8">
        <v>355</v>
      </c>
      <c r="B356" s="7" t="s">
        <v>1650</v>
      </c>
      <c r="C356" s="7" t="s">
        <v>794</v>
      </c>
      <c r="D356" s="8" t="s">
        <v>804</v>
      </c>
      <c r="E356" s="7" t="s">
        <v>803</v>
      </c>
      <c r="F356" s="7" t="s">
        <v>1196</v>
      </c>
      <c r="G356" s="55">
        <v>22309</v>
      </c>
      <c r="H356" s="9">
        <v>35856</v>
      </c>
      <c r="I356" s="9" t="s">
        <v>1233</v>
      </c>
      <c r="J356" s="31">
        <v>104196</v>
      </c>
      <c r="K356" s="8">
        <v>3</v>
      </c>
      <c r="L356" s="28">
        <v>0.08</v>
      </c>
    </row>
    <row r="357" spans="1:12" x14ac:dyDescent="0.25">
      <c r="A357" s="8">
        <v>356</v>
      </c>
      <c r="B357" s="7" t="s">
        <v>1651</v>
      </c>
      <c r="C357" s="7" t="s">
        <v>792</v>
      </c>
      <c r="D357" s="8" t="s">
        <v>804</v>
      </c>
      <c r="E357" s="7" t="s">
        <v>803</v>
      </c>
      <c r="F357" s="7" t="s">
        <v>1196</v>
      </c>
      <c r="G357" s="55">
        <v>23586</v>
      </c>
      <c r="H357" s="9">
        <v>35857</v>
      </c>
      <c r="I357" s="9" t="s">
        <v>1233</v>
      </c>
      <c r="J357" s="31">
        <v>98532</v>
      </c>
      <c r="K357" s="8">
        <v>3</v>
      </c>
      <c r="L357" s="28">
        <v>0.08</v>
      </c>
    </row>
    <row r="358" spans="1:12" x14ac:dyDescent="0.25">
      <c r="A358" s="8">
        <v>357</v>
      </c>
      <c r="B358" s="7" t="s">
        <v>1652</v>
      </c>
      <c r="C358" s="7" t="s">
        <v>1228</v>
      </c>
      <c r="D358" s="8" t="s">
        <v>804</v>
      </c>
      <c r="E358" s="7" t="s">
        <v>803</v>
      </c>
      <c r="F358" s="7" t="s">
        <v>1197</v>
      </c>
      <c r="G358" s="55">
        <v>27470</v>
      </c>
      <c r="H358" s="9">
        <v>39157</v>
      </c>
      <c r="I358" s="9" t="s">
        <v>1233</v>
      </c>
      <c r="J358" s="31">
        <v>57132</v>
      </c>
      <c r="K358" s="8">
        <v>4</v>
      </c>
      <c r="L358" s="28">
        <v>0.12</v>
      </c>
    </row>
    <row r="359" spans="1:12" x14ac:dyDescent="0.25">
      <c r="A359" s="8">
        <v>358</v>
      </c>
      <c r="B359" s="7" t="s">
        <v>1653</v>
      </c>
      <c r="C359" s="7" t="s">
        <v>796</v>
      </c>
      <c r="D359" s="8" t="s">
        <v>804</v>
      </c>
      <c r="E359" s="7" t="s">
        <v>803</v>
      </c>
      <c r="F359" s="7" t="s">
        <v>1196</v>
      </c>
      <c r="G359" s="55">
        <v>30208</v>
      </c>
      <c r="H359" s="9">
        <v>41000</v>
      </c>
      <c r="I359" s="9" t="s">
        <v>1233</v>
      </c>
      <c r="J359" s="31">
        <v>72672</v>
      </c>
      <c r="K359" s="8">
        <v>4</v>
      </c>
      <c r="L359" s="28">
        <v>0.12</v>
      </c>
    </row>
    <row r="360" spans="1:12" x14ac:dyDescent="0.25">
      <c r="A360" s="8">
        <v>359</v>
      </c>
      <c r="B360" s="7" t="s">
        <v>1654</v>
      </c>
      <c r="C360" s="7" t="s">
        <v>792</v>
      </c>
      <c r="D360" s="8" t="s">
        <v>804</v>
      </c>
      <c r="E360" s="7" t="s">
        <v>803</v>
      </c>
      <c r="F360" s="7" t="s">
        <v>1196</v>
      </c>
      <c r="G360" s="55">
        <v>32737</v>
      </c>
      <c r="H360" s="9">
        <v>41007</v>
      </c>
      <c r="I360" s="9" t="s">
        <v>1233</v>
      </c>
      <c r="J360" s="31">
        <v>44424</v>
      </c>
      <c r="K360" s="8">
        <v>2</v>
      </c>
      <c r="L360" s="28">
        <v>0.04</v>
      </c>
    </row>
    <row r="361" spans="1:12" x14ac:dyDescent="0.25">
      <c r="A361" s="8">
        <v>360</v>
      </c>
      <c r="B361" s="7" t="s">
        <v>1655</v>
      </c>
      <c r="C361" s="7" t="s">
        <v>791</v>
      </c>
      <c r="D361" s="8" t="s">
        <v>804</v>
      </c>
      <c r="E361" s="7" t="s">
        <v>803</v>
      </c>
      <c r="F361" s="7" t="s">
        <v>1197</v>
      </c>
      <c r="G361" s="55">
        <v>31847</v>
      </c>
      <c r="H361" s="9">
        <v>39180</v>
      </c>
      <c r="I361" s="9" t="s">
        <v>1233</v>
      </c>
      <c r="J361" s="31">
        <v>103848</v>
      </c>
      <c r="K361" s="8">
        <v>4</v>
      </c>
      <c r="L361" s="28">
        <v>0.12</v>
      </c>
    </row>
    <row r="362" spans="1:12" x14ac:dyDescent="0.25">
      <c r="A362" s="8">
        <v>361</v>
      </c>
      <c r="B362" s="7" t="s">
        <v>1656</v>
      </c>
      <c r="C362" s="7" t="s">
        <v>1231</v>
      </c>
      <c r="D362" s="8" t="s">
        <v>804</v>
      </c>
      <c r="E362" s="7" t="s">
        <v>803</v>
      </c>
      <c r="F362" s="7" t="s">
        <v>1196</v>
      </c>
      <c r="G362" s="55">
        <v>29564</v>
      </c>
      <c r="H362" s="9">
        <v>38834</v>
      </c>
      <c r="I362" s="9" t="s">
        <v>1233</v>
      </c>
      <c r="J362" s="31">
        <v>97968</v>
      </c>
      <c r="K362" s="8">
        <v>4</v>
      </c>
      <c r="L362" s="28">
        <v>0.12</v>
      </c>
    </row>
    <row r="363" spans="1:12" x14ac:dyDescent="0.25">
      <c r="A363" s="8">
        <v>362</v>
      </c>
      <c r="B363" s="7" t="s">
        <v>1657</v>
      </c>
      <c r="C363" s="7" t="s">
        <v>791</v>
      </c>
      <c r="D363" s="8" t="s">
        <v>804</v>
      </c>
      <c r="E363" s="7" t="s">
        <v>803</v>
      </c>
      <c r="F363" s="7" t="s">
        <v>1196</v>
      </c>
      <c r="G363" s="55">
        <v>28746</v>
      </c>
      <c r="H363" s="9">
        <v>36297</v>
      </c>
      <c r="I363" s="9" t="s">
        <v>1233</v>
      </c>
      <c r="J363" s="31">
        <v>55236</v>
      </c>
      <c r="K363" s="8">
        <v>2</v>
      </c>
      <c r="L363" s="28">
        <v>0.04</v>
      </c>
    </row>
    <row r="364" spans="1:12" x14ac:dyDescent="0.25">
      <c r="A364" s="8">
        <v>363</v>
      </c>
      <c r="B364" s="7" t="s">
        <v>1658</v>
      </c>
      <c r="C364" s="7" t="s">
        <v>1230</v>
      </c>
      <c r="D364" s="8" t="s">
        <v>804</v>
      </c>
      <c r="E364" s="7" t="s">
        <v>803</v>
      </c>
      <c r="F364" s="7" t="s">
        <v>1196</v>
      </c>
      <c r="G364" s="55">
        <v>24297</v>
      </c>
      <c r="H364" s="9">
        <v>36662</v>
      </c>
      <c r="I364" s="9" t="s">
        <v>1233</v>
      </c>
      <c r="J364" s="31">
        <v>62988</v>
      </c>
      <c r="K364" s="8">
        <v>4</v>
      </c>
      <c r="L364" s="28">
        <v>0.12</v>
      </c>
    </row>
    <row r="365" spans="1:12" x14ac:dyDescent="0.25">
      <c r="A365" s="8">
        <v>364</v>
      </c>
      <c r="B365" s="7" t="s">
        <v>1659</v>
      </c>
      <c r="C365" s="7" t="s">
        <v>1230</v>
      </c>
      <c r="D365" s="8" t="s">
        <v>804</v>
      </c>
      <c r="E365" s="7" t="s">
        <v>424</v>
      </c>
      <c r="F365" s="7" t="s">
        <v>1197</v>
      </c>
      <c r="G365" s="55">
        <v>29838</v>
      </c>
      <c r="H365" s="9">
        <v>39592</v>
      </c>
      <c r="I365" s="9" t="s">
        <v>1233</v>
      </c>
      <c r="J365" s="31">
        <v>69024</v>
      </c>
      <c r="K365" s="8">
        <v>3</v>
      </c>
      <c r="L365" s="28">
        <v>0.08</v>
      </c>
    </row>
    <row r="366" spans="1:12" x14ac:dyDescent="0.25">
      <c r="A366" s="8">
        <v>365</v>
      </c>
      <c r="B366" s="7" t="s">
        <v>1660</v>
      </c>
      <c r="C366" s="7" t="s">
        <v>793</v>
      </c>
      <c r="D366" s="8" t="s">
        <v>804</v>
      </c>
      <c r="E366" s="7" t="s">
        <v>424</v>
      </c>
      <c r="F366" s="7" t="s">
        <v>1196</v>
      </c>
      <c r="G366" s="55">
        <v>29445</v>
      </c>
      <c r="H366" s="9">
        <v>40712</v>
      </c>
      <c r="I366" s="9" t="s">
        <v>1233</v>
      </c>
      <c r="J366" s="31">
        <v>27480</v>
      </c>
      <c r="K366" s="8">
        <v>1</v>
      </c>
      <c r="L366" s="28">
        <v>0</v>
      </c>
    </row>
    <row r="367" spans="1:12" x14ac:dyDescent="0.25">
      <c r="A367" s="8">
        <v>366</v>
      </c>
      <c r="B367" s="7" t="s">
        <v>1661</v>
      </c>
      <c r="C367" s="7" t="s">
        <v>794</v>
      </c>
      <c r="D367" s="8" t="s">
        <v>804</v>
      </c>
      <c r="E367" s="7" t="s">
        <v>424</v>
      </c>
      <c r="F367" s="7" t="s">
        <v>1197</v>
      </c>
      <c r="G367" s="55">
        <v>28946</v>
      </c>
      <c r="H367" s="9">
        <v>41070</v>
      </c>
      <c r="I367" s="9" t="s">
        <v>1233</v>
      </c>
      <c r="J367" s="31">
        <v>88716</v>
      </c>
      <c r="K367" s="8">
        <v>1</v>
      </c>
      <c r="L367" s="28">
        <v>0</v>
      </c>
    </row>
    <row r="368" spans="1:12" x14ac:dyDescent="0.25">
      <c r="A368" s="8">
        <v>367</v>
      </c>
      <c r="B368" s="7" t="s">
        <v>1662</v>
      </c>
      <c r="C368" s="7" t="s">
        <v>796</v>
      </c>
      <c r="D368" s="8" t="s">
        <v>804</v>
      </c>
      <c r="E368" s="7" t="s">
        <v>424</v>
      </c>
      <c r="F368" s="7" t="s">
        <v>1196</v>
      </c>
      <c r="G368" s="55">
        <v>26304</v>
      </c>
      <c r="H368" s="9">
        <v>39258</v>
      </c>
      <c r="I368" s="9" t="s">
        <v>1233</v>
      </c>
      <c r="J368" s="31">
        <v>80304</v>
      </c>
      <c r="K368" s="8">
        <v>2</v>
      </c>
      <c r="L368" s="28">
        <v>0.04</v>
      </c>
    </row>
    <row r="369" spans="1:12" x14ac:dyDescent="0.25">
      <c r="A369" s="8">
        <v>368</v>
      </c>
      <c r="B369" s="7" t="s">
        <v>1663</v>
      </c>
      <c r="C369" s="7" t="s">
        <v>1229</v>
      </c>
      <c r="D369" s="8" t="s">
        <v>804</v>
      </c>
      <c r="E369" s="7" t="s">
        <v>424</v>
      </c>
      <c r="F369" s="7" t="s">
        <v>1197</v>
      </c>
      <c r="G369" s="55">
        <v>28537</v>
      </c>
      <c r="H369" s="9">
        <v>40333</v>
      </c>
      <c r="I369" s="9" t="s">
        <v>1233</v>
      </c>
      <c r="J369" s="31">
        <v>84576</v>
      </c>
      <c r="K369" s="8">
        <v>4</v>
      </c>
      <c r="L369" s="28">
        <v>0.12</v>
      </c>
    </row>
    <row r="370" spans="1:12" x14ac:dyDescent="0.25">
      <c r="A370" s="8">
        <v>369</v>
      </c>
      <c r="B370" s="7" t="s">
        <v>1664</v>
      </c>
      <c r="C370" s="7" t="s">
        <v>791</v>
      </c>
      <c r="D370" s="8" t="s">
        <v>804</v>
      </c>
      <c r="E370" s="7" t="s">
        <v>424</v>
      </c>
      <c r="F370" s="7" t="s">
        <v>1196</v>
      </c>
      <c r="G370" s="55">
        <v>29224</v>
      </c>
      <c r="H370" s="9">
        <v>36703</v>
      </c>
      <c r="I370" s="9" t="s">
        <v>1233</v>
      </c>
      <c r="J370" s="31">
        <v>60240</v>
      </c>
      <c r="K370" s="8">
        <v>4</v>
      </c>
      <c r="L370" s="28">
        <v>0.12</v>
      </c>
    </row>
    <row r="371" spans="1:12" x14ac:dyDescent="0.25">
      <c r="A371" s="8">
        <v>370</v>
      </c>
      <c r="B371" s="7" t="s">
        <v>1665</v>
      </c>
      <c r="C371" s="7" t="s">
        <v>795</v>
      </c>
      <c r="D371" s="8" t="s">
        <v>804</v>
      </c>
      <c r="E371" s="7" t="s">
        <v>424</v>
      </c>
      <c r="F371" s="7" t="s">
        <v>1196</v>
      </c>
      <c r="G371" s="55">
        <v>30994</v>
      </c>
      <c r="H371" s="9">
        <v>40351</v>
      </c>
      <c r="I371" s="9" t="s">
        <v>1233</v>
      </c>
      <c r="J371" s="31">
        <v>24048</v>
      </c>
      <c r="K371" s="8">
        <v>3</v>
      </c>
      <c r="L371" s="28">
        <v>0.08</v>
      </c>
    </row>
    <row r="372" spans="1:12" x14ac:dyDescent="0.25">
      <c r="A372" s="8">
        <v>371</v>
      </c>
      <c r="B372" s="7" t="s">
        <v>1666</v>
      </c>
      <c r="C372" s="7" t="s">
        <v>1230</v>
      </c>
      <c r="D372" s="8" t="s">
        <v>804</v>
      </c>
      <c r="E372" s="7" t="s">
        <v>424</v>
      </c>
      <c r="F372" s="7" t="s">
        <v>1196</v>
      </c>
      <c r="G372" s="55">
        <v>27314</v>
      </c>
      <c r="H372" s="9">
        <v>39290</v>
      </c>
      <c r="I372" s="9" t="s">
        <v>1233</v>
      </c>
      <c r="J372" s="31">
        <v>78300</v>
      </c>
      <c r="K372" s="8">
        <v>2</v>
      </c>
      <c r="L372" s="28">
        <v>0.04</v>
      </c>
    </row>
    <row r="373" spans="1:12" x14ac:dyDescent="0.25">
      <c r="A373" s="8">
        <v>372</v>
      </c>
      <c r="B373" s="7" t="s">
        <v>1667</v>
      </c>
      <c r="C373" s="7" t="s">
        <v>795</v>
      </c>
      <c r="D373" s="8" t="s">
        <v>804</v>
      </c>
      <c r="E373" s="7" t="s">
        <v>424</v>
      </c>
      <c r="F373" s="7" t="s">
        <v>1196</v>
      </c>
      <c r="G373" s="55">
        <v>32074</v>
      </c>
      <c r="H373" s="9">
        <v>40367</v>
      </c>
      <c r="I373" s="9">
        <v>40932</v>
      </c>
      <c r="J373" s="31">
        <v>58560</v>
      </c>
      <c r="K373" s="8">
        <v>4</v>
      </c>
      <c r="L373" s="28">
        <v>0.12</v>
      </c>
    </row>
    <row r="374" spans="1:12" x14ac:dyDescent="0.25">
      <c r="A374" s="8">
        <v>373</v>
      </c>
      <c r="B374" s="7" t="s">
        <v>1668</v>
      </c>
      <c r="C374" s="7" t="s">
        <v>1228</v>
      </c>
      <c r="D374" s="8" t="s">
        <v>804</v>
      </c>
      <c r="E374" s="7" t="s">
        <v>424</v>
      </c>
      <c r="F374" s="7" t="s">
        <v>1197</v>
      </c>
      <c r="G374" s="55">
        <v>28231</v>
      </c>
      <c r="H374" s="9">
        <v>36371</v>
      </c>
      <c r="I374" s="9" t="s">
        <v>1233</v>
      </c>
      <c r="J374" s="31">
        <v>32148</v>
      </c>
      <c r="K374" s="8">
        <v>2</v>
      </c>
      <c r="L374" s="28">
        <v>0.04</v>
      </c>
    </row>
    <row r="375" spans="1:12" x14ac:dyDescent="0.25">
      <c r="A375" s="8">
        <v>374</v>
      </c>
      <c r="B375" s="7" t="s">
        <v>1669</v>
      </c>
      <c r="C375" s="7" t="s">
        <v>796</v>
      </c>
      <c r="D375" s="8" t="s">
        <v>804</v>
      </c>
      <c r="E375" s="7" t="s">
        <v>424</v>
      </c>
      <c r="F375" s="7" t="s">
        <v>1196</v>
      </c>
      <c r="G375" s="55">
        <v>32447</v>
      </c>
      <c r="H375" s="9">
        <v>39283</v>
      </c>
      <c r="I375" s="9" t="s">
        <v>1233</v>
      </c>
      <c r="J375" s="31">
        <v>89364</v>
      </c>
      <c r="K375" s="8">
        <v>3</v>
      </c>
      <c r="L375" s="28">
        <v>0.08</v>
      </c>
    </row>
    <row r="376" spans="1:12" x14ac:dyDescent="0.25">
      <c r="A376" s="8">
        <v>375</v>
      </c>
      <c r="B376" s="7" t="s">
        <v>1670</v>
      </c>
      <c r="C376" s="7" t="s">
        <v>794</v>
      </c>
      <c r="D376" s="8" t="s">
        <v>804</v>
      </c>
      <c r="E376" s="7" t="s">
        <v>424</v>
      </c>
      <c r="F376" s="7" t="s">
        <v>1196</v>
      </c>
      <c r="G376" s="55">
        <v>29139</v>
      </c>
      <c r="H376" s="9">
        <v>40361</v>
      </c>
      <c r="I376" s="9" t="s">
        <v>1233</v>
      </c>
      <c r="J376" s="31">
        <v>90936</v>
      </c>
      <c r="K376" s="8">
        <v>2</v>
      </c>
      <c r="L376" s="28">
        <v>0.04</v>
      </c>
    </row>
    <row r="377" spans="1:12" x14ac:dyDescent="0.25">
      <c r="A377" s="8">
        <v>376</v>
      </c>
      <c r="B377" s="7" t="s">
        <v>1671</v>
      </c>
      <c r="C377" s="7" t="s">
        <v>796</v>
      </c>
      <c r="D377" s="8" t="s">
        <v>804</v>
      </c>
      <c r="E377" s="7" t="s">
        <v>424</v>
      </c>
      <c r="F377" s="7" t="s">
        <v>1197</v>
      </c>
      <c r="G377" s="55">
        <v>28725</v>
      </c>
      <c r="H377" s="9">
        <v>40395</v>
      </c>
      <c r="I377" s="9" t="s">
        <v>1233</v>
      </c>
      <c r="J377" s="31">
        <v>69072</v>
      </c>
      <c r="K377" s="8">
        <v>4</v>
      </c>
      <c r="L377" s="28">
        <v>0.12</v>
      </c>
    </row>
    <row r="378" spans="1:12" x14ac:dyDescent="0.25">
      <c r="A378" s="8">
        <v>377</v>
      </c>
      <c r="B378" s="7" t="s">
        <v>1672</v>
      </c>
      <c r="C378" s="7" t="s">
        <v>1231</v>
      </c>
      <c r="D378" s="8" t="s">
        <v>804</v>
      </c>
      <c r="E378" s="7" t="s">
        <v>424</v>
      </c>
      <c r="F378" s="7" t="s">
        <v>1196</v>
      </c>
      <c r="G378" s="55">
        <v>26171</v>
      </c>
      <c r="H378" s="9">
        <v>36392</v>
      </c>
      <c r="I378" s="9" t="s">
        <v>1233</v>
      </c>
      <c r="J378" s="31">
        <v>61692</v>
      </c>
      <c r="K378" s="8">
        <v>4</v>
      </c>
      <c r="L378" s="28">
        <v>0.12</v>
      </c>
    </row>
    <row r="379" spans="1:12" x14ac:dyDescent="0.25">
      <c r="A379" s="8">
        <v>378</v>
      </c>
      <c r="B379" s="7" t="s">
        <v>1673</v>
      </c>
      <c r="C379" s="7" t="s">
        <v>791</v>
      </c>
      <c r="D379" s="8" t="s">
        <v>804</v>
      </c>
      <c r="E379" s="7" t="s">
        <v>424</v>
      </c>
      <c r="F379" s="7" t="s">
        <v>1197</v>
      </c>
      <c r="G379" s="55">
        <v>28142</v>
      </c>
      <c r="H379" s="9">
        <v>39330</v>
      </c>
      <c r="I379" s="9" t="s">
        <v>1233</v>
      </c>
      <c r="J379" s="31">
        <v>98316</v>
      </c>
      <c r="K379" s="8">
        <v>5</v>
      </c>
      <c r="L379" s="28">
        <v>0.15</v>
      </c>
    </row>
    <row r="380" spans="1:12" x14ac:dyDescent="0.25">
      <c r="A380" s="8">
        <v>379</v>
      </c>
      <c r="B380" s="7" t="s">
        <v>1674</v>
      </c>
      <c r="C380" s="7" t="s">
        <v>793</v>
      </c>
      <c r="D380" s="8" t="s">
        <v>804</v>
      </c>
      <c r="E380" s="7" t="s">
        <v>424</v>
      </c>
      <c r="F380" s="7" t="s">
        <v>1197</v>
      </c>
      <c r="G380" s="55">
        <v>26296</v>
      </c>
      <c r="H380" s="9">
        <v>38969</v>
      </c>
      <c r="I380" s="9" t="s">
        <v>1233</v>
      </c>
      <c r="J380" s="31">
        <v>76620</v>
      </c>
      <c r="K380" s="8">
        <v>2</v>
      </c>
      <c r="L380" s="28">
        <v>0.04</v>
      </c>
    </row>
    <row r="381" spans="1:12" x14ac:dyDescent="0.25">
      <c r="A381" s="8">
        <v>380</v>
      </c>
      <c r="B381" s="7" t="s">
        <v>1675</v>
      </c>
      <c r="C381" s="7" t="s">
        <v>1229</v>
      </c>
      <c r="D381" s="8" t="s">
        <v>804</v>
      </c>
      <c r="E381" s="7" t="s">
        <v>424</v>
      </c>
      <c r="F381" s="7" t="s">
        <v>1196</v>
      </c>
      <c r="G381" s="55">
        <v>26305</v>
      </c>
      <c r="H381" s="9">
        <v>37138</v>
      </c>
      <c r="I381" s="9" t="s">
        <v>1233</v>
      </c>
      <c r="J381" s="31">
        <v>37332</v>
      </c>
      <c r="K381" s="8">
        <v>1</v>
      </c>
      <c r="L381" s="28">
        <v>0</v>
      </c>
    </row>
    <row r="382" spans="1:12" x14ac:dyDescent="0.25">
      <c r="A382" s="8">
        <v>381</v>
      </c>
      <c r="B382" s="7" t="s">
        <v>1676</v>
      </c>
      <c r="C382" s="7" t="s">
        <v>1228</v>
      </c>
      <c r="D382" s="8" t="s">
        <v>804</v>
      </c>
      <c r="E382" s="7" t="s">
        <v>424</v>
      </c>
      <c r="F382" s="7" t="s">
        <v>1196</v>
      </c>
      <c r="G382" s="55">
        <v>25030</v>
      </c>
      <c r="H382" s="9">
        <v>37141</v>
      </c>
      <c r="I382" s="9" t="s">
        <v>1233</v>
      </c>
      <c r="J382" s="31">
        <v>19092</v>
      </c>
      <c r="K382" s="8">
        <v>3</v>
      </c>
      <c r="L382" s="28">
        <v>0.08</v>
      </c>
    </row>
    <row r="383" spans="1:12" x14ac:dyDescent="0.25">
      <c r="A383" s="8">
        <v>382</v>
      </c>
      <c r="B383" s="7" t="s">
        <v>1677</v>
      </c>
      <c r="C383" s="7" t="s">
        <v>791</v>
      </c>
      <c r="D383" s="8" t="s">
        <v>804</v>
      </c>
      <c r="E383" s="7" t="s">
        <v>424</v>
      </c>
      <c r="F383" s="7" t="s">
        <v>1196</v>
      </c>
      <c r="G383" s="55">
        <v>29715</v>
      </c>
      <c r="H383" s="9">
        <v>40083</v>
      </c>
      <c r="I383" s="9" t="s">
        <v>1233</v>
      </c>
      <c r="J383" s="31">
        <v>52980</v>
      </c>
      <c r="K383" s="8">
        <v>4</v>
      </c>
      <c r="L383" s="28">
        <v>0.12</v>
      </c>
    </row>
    <row r="384" spans="1:12" x14ac:dyDescent="0.25">
      <c r="A384" s="8">
        <v>383</v>
      </c>
      <c r="B384" s="7" t="s">
        <v>1678</v>
      </c>
      <c r="C384" s="7" t="s">
        <v>795</v>
      </c>
      <c r="D384" s="8" t="s">
        <v>804</v>
      </c>
      <c r="E384" s="7" t="s">
        <v>424</v>
      </c>
      <c r="F384" s="7" t="s">
        <v>1197</v>
      </c>
      <c r="G384" s="55">
        <v>28190</v>
      </c>
      <c r="H384" s="9">
        <v>40447</v>
      </c>
      <c r="I384" s="9" t="s">
        <v>1233</v>
      </c>
      <c r="J384" s="31">
        <v>40764</v>
      </c>
      <c r="K384" s="8">
        <v>4</v>
      </c>
      <c r="L384" s="28">
        <v>0.12</v>
      </c>
    </row>
    <row r="385" spans="1:12" x14ac:dyDescent="0.25">
      <c r="A385" s="8">
        <v>384</v>
      </c>
      <c r="B385" s="7" t="s">
        <v>1679</v>
      </c>
      <c r="C385" s="7" t="s">
        <v>1229</v>
      </c>
      <c r="D385" s="8" t="s">
        <v>804</v>
      </c>
      <c r="E385" s="7" t="s">
        <v>424</v>
      </c>
      <c r="F385" s="7" t="s">
        <v>1196</v>
      </c>
      <c r="G385" s="55">
        <v>28514</v>
      </c>
      <c r="H385" s="9">
        <v>36094</v>
      </c>
      <c r="I385" s="9" t="s">
        <v>1233</v>
      </c>
      <c r="J385" s="31">
        <v>57462</v>
      </c>
      <c r="K385" s="8">
        <v>1</v>
      </c>
      <c r="L385" s="28">
        <v>0</v>
      </c>
    </row>
    <row r="386" spans="1:12" x14ac:dyDescent="0.25">
      <c r="A386" s="8">
        <v>385</v>
      </c>
      <c r="B386" s="7" t="s">
        <v>1680</v>
      </c>
      <c r="C386" s="7" t="s">
        <v>793</v>
      </c>
      <c r="D386" s="8" t="s">
        <v>804</v>
      </c>
      <c r="E386" s="7" t="s">
        <v>424</v>
      </c>
      <c r="F386" s="7" t="s">
        <v>1196</v>
      </c>
      <c r="G386" s="55">
        <v>27992</v>
      </c>
      <c r="H386" s="9">
        <v>36456</v>
      </c>
      <c r="I386" s="9" t="s">
        <v>1233</v>
      </c>
      <c r="J386" s="31">
        <v>52152</v>
      </c>
      <c r="K386" s="8">
        <v>5</v>
      </c>
      <c r="L386" s="28">
        <v>0.15</v>
      </c>
    </row>
    <row r="387" spans="1:12" x14ac:dyDescent="0.25">
      <c r="A387" s="8">
        <v>386</v>
      </c>
      <c r="B387" s="7" t="s">
        <v>1681</v>
      </c>
      <c r="C387" s="7" t="s">
        <v>1229</v>
      </c>
      <c r="D387" s="8" t="s">
        <v>804</v>
      </c>
      <c r="E387" s="7" t="s">
        <v>424</v>
      </c>
      <c r="F387" s="7" t="s">
        <v>1196</v>
      </c>
      <c r="G387" s="55">
        <v>27421</v>
      </c>
      <c r="H387" s="9">
        <v>36463</v>
      </c>
      <c r="I387" s="9" t="s">
        <v>1233</v>
      </c>
      <c r="J387" s="31">
        <v>53064</v>
      </c>
      <c r="K387" s="8">
        <v>3</v>
      </c>
      <c r="L387" s="28">
        <v>0.08</v>
      </c>
    </row>
    <row r="388" spans="1:12" x14ac:dyDescent="0.25">
      <c r="A388" s="8">
        <v>387</v>
      </c>
      <c r="B388" s="7" t="s">
        <v>1682</v>
      </c>
      <c r="C388" s="7" t="s">
        <v>794</v>
      </c>
      <c r="D388" s="8" t="s">
        <v>804</v>
      </c>
      <c r="E388" s="7" t="s">
        <v>424</v>
      </c>
      <c r="F388" s="7" t="s">
        <v>1196</v>
      </c>
      <c r="G388" s="55">
        <v>27036</v>
      </c>
      <c r="H388" s="9">
        <v>37166</v>
      </c>
      <c r="I388" s="9" t="s">
        <v>1233</v>
      </c>
      <c r="J388" s="31">
        <v>56754</v>
      </c>
      <c r="K388" s="8">
        <v>4</v>
      </c>
      <c r="L388" s="28">
        <v>0.12</v>
      </c>
    </row>
    <row r="389" spans="1:12" x14ac:dyDescent="0.25">
      <c r="A389" s="8">
        <v>388</v>
      </c>
      <c r="B389" s="7" t="s">
        <v>1683</v>
      </c>
      <c r="C389" s="7" t="s">
        <v>792</v>
      </c>
      <c r="D389" s="8" t="s">
        <v>804</v>
      </c>
      <c r="E389" s="7" t="s">
        <v>424</v>
      </c>
      <c r="F389" s="7" t="s">
        <v>1197</v>
      </c>
      <c r="G389" s="55">
        <v>25486</v>
      </c>
      <c r="H389" s="9">
        <v>36116</v>
      </c>
      <c r="I389" s="9">
        <v>37382</v>
      </c>
      <c r="J389" s="31">
        <v>59724</v>
      </c>
      <c r="K389" s="8">
        <v>1</v>
      </c>
      <c r="L389" s="28">
        <v>0</v>
      </c>
    </row>
    <row r="390" spans="1:12" x14ac:dyDescent="0.25">
      <c r="A390" s="8">
        <v>389</v>
      </c>
      <c r="B390" s="7" t="s">
        <v>1684</v>
      </c>
      <c r="C390" s="7" t="s">
        <v>1229</v>
      </c>
      <c r="D390" s="8" t="s">
        <v>804</v>
      </c>
      <c r="E390" s="7" t="s">
        <v>424</v>
      </c>
      <c r="F390" s="7" t="s">
        <v>1197</v>
      </c>
      <c r="G390" s="55">
        <v>28320</v>
      </c>
      <c r="H390" s="9">
        <v>36121</v>
      </c>
      <c r="I390" s="9" t="s">
        <v>1233</v>
      </c>
      <c r="J390" s="31">
        <v>34656</v>
      </c>
      <c r="K390" s="8">
        <v>3</v>
      </c>
      <c r="L390" s="28">
        <v>0.08</v>
      </c>
    </row>
    <row r="391" spans="1:12" x14ac:dyDescent="0.25">
      <c r="A391" s="8">
        <v>390</v>
      </c>
      <c r="B391" s="7" t="s">
        <v>1685</v>
      </c>
      <c r="C391" s="7" t="s">
        <v>1229</v>
      </c>
      <c r="D391" s="8" t="s">
        <v>804</v>
      </c>
      <c r="E391" s="7" t="s">
        <v>424</v>
      </c>
      <c r="F391" s="7" t="s">
        <v>1196</v>
      </c>
      <c r="G391" s="55">
        <v>22830</v>
      </c>
      <c r="H391" s="9">
        <v>36145</v>
      </c>
      <c r="I391" s="9" t="s">
        <v>1233</v>
      </c>
      <c r="J391" s="31">
        <v>37512</v>
      </c>
      <c r="K391" s="8">
        <v>5</v>
      </c>
      <c r="L391" s="28">
        <v>0.15</v>
      </c>
    </row>
    <row r="392" spans="1:12" x14ac:dyDescent="0.25">
      <c r="A392" s="8">
        <v>391</v>
      </c>
      <c r="B392" s="7" t="s">
        <v>1686</v>
      </c>
      <c r="C392" s="7" t="s">
        <v>1231</v>
      </c>
      <c r="D392" s="8" t="s">
        <v>804</v>
      </c>
      <c r="E392" s="7" t="s">
        <v>424</v>
      </c>
      <c r="F392" s="7" t="s">
        <v>1196</v>
      </c>
      <c r="G392" s="55">
        <v>28945</v>
      </c>
      <c r="H392" s="9">
        <v>39063</v>
      </c>
      <c r="I392" s="9" t="s">
        <v>1233</v>
      </c>
      <c r="J392" s="31">
        <v>93516</v>
      </c>
      <c r="K392" s="8">
        <v>5</v>
      </c>
      <c r="L392" s="28">
        <v>0.15</v>
      </c>
    </row>
    <row r="393" spans="1:12" x14ac:dyDescent="0.25">
      <c r="A393" s="8">
        <v>392</v>
      </c>
      <c r="B393" s="7" t="s">
        <v>1687</v>
      </c>
      <c r="C393" s="7" t="s">
        <v>795</v>
      </c>
      <c r="D393" s="8" t="s">
        <v>804</v>
      </c>
      <c r="E393" s="7" t="s">
        <v>424</v>
      </c>
      <c r="F393" s="7" t="s">
        <v>1197</v>
      </c>
      <c r="G393" s="55">
        <v>32624</v>
      </c>
      <c r="H393" s="9">
        <v>40922</v>
      </c>
      <c r="I393" s="9" t="s">
        <v>1233</v>
      </c>
      <c r="J393" s="31">
        <v>46932</v>
      </c>
      <c r="K393" s="8">
        <v>5</v>
      </c>
      <c r="L393" s="28">
        <v>0.15</v>
      </c>
    </row>
    <row r="394" spans="1:12" x14ac:dyDescent="0.25">
      <c r="A394" s="8">
        <v>393</v>
      </c>
      <c r="B394" s="7" t="s">
        <v>1688</v>
      </c>
      <c r="C394" s="7" t="s">
        <v>792</v>
      </c>
      <c r="D394" s="8" t="s">
        <v>804</v>
      </c>
      <c r="E394" s="7" t="s">
        <v>424</v>
      </c>
      <c r="F394" s="7" t="s">
        <v>1197</v>
      </c>
      <c r="G394" s="55">
        <v>30489</v>
      </c>
      <c r="H394" s="9">
        <v>38734</v>
      </c>
      <c r="I394" s="9" t="s">
        <v>1233</v>
      </c>
      <c r="J394" s="31">
        <v>65028</v>
      </c>
      <c r="K394" s="8">
        <v>4</v>
      </c>
      <c r="L394" s="28">
        <v>0.12</v>
      </c>
    </row>
    <row r="395" spans="1:12" x14ac:dyDescent="0.25">
      <c r="A395" s="8">
        <v>394</v>
      </c>
      <c r="B395" s="7" t="s">
        <v>1689</v>
      </c>
      <c r="C395" s="7" t="s">
        <v>794</v>
      </c>
      <c r="D395" s="8" t="s">
        <v>804</v>
      </c>
      <c r="E395" s="7" t="s">
        <v>424</v>
      </c>
      <c r="F395" s="7" t="s">
        <v>1197</v>
      </c>
      <c r="G395" s="55">
        <v>25536</v>
      </c>
      <c r="H395" s="9">
        <v>36175</v>
      </c>
      <c r="I395" s="9" t="s">
        <v>1233</v>
      </c>
      <c r="J395" s="31">
        <v>28224</v>
      </c>
      <c r="K395" s="8">
        <v>2</v>
      </c>
      <c r="L395" s="28">
        <v>0.04</v>
      </c>
    </row>
    <row r="396" spans="1:12" x14ac:dyDescent="0.25">
      <c r="A396" s="8">
        <v>395</v>
      </c>
      <c r="B396" s="7" t="s">
        <v>1690</v>
      </c>
      <c r="C396" s="7" t="s">
        <v>791</v>
      </c>
      <c r="D396" s="8" t="s">
        <v>804</v>
      </c>
      <c r="E396" s="7" t="s">
        <v>424</v>
      </c>
      <c r="F396" s="7" t="s">
        <v>1197</v>
      </c>
      <c r="G396" s="55">
        <v>29270</v>
      </c>
      <c r="H396" s="9">
        <v>36898</v>
      </c>
      <c r="I396" s="9" t="s">
        <v>1233</v>
      </c>
      <c r="J396" s="31">
        <v>86184</v>
      </c>
      <c r="K396" s="8">
        <v>2</v>
      </c>
      <c r="L396" s="28">
        <v>0.04</v>
      </c>
    </row>
    <row r="397" spans="1:12" x14ac:dyDescent="0.25">
      <c r="A397" s="8">
        <v>396</v>
      </c>
      <c r="B397" s="7" t="s">
        <v>1691</v>
      </c>
      <c r="C397" s="7" t="s">
        <v>1228</v>
      </c>
      <c r="D397" s="8" t="s">
        <v>804</v>
      </c>
      <c r="E397" s="7" t="s">
        <v>424</v>
      </c>
      <c r="F397" s="7" t="s">
        <v>1197</v>
      </c>
      <c r="G397" s="55">
        <v>31900</v>
      </c>
      <c r="H397" s="9">
        <v>40235</v>
      </c>
      <c r="I397" s="9" t="s">
        <v>1233</v>
      </c>
      <c r="J397" s="31">
        <v>27432</v>
      </c>
      <c r="K397" s="8">
        <v>5</v>
      </c>
      <c r="L397" s="28">
        <v>0.15</v>
      </c>
    </row>
    <row r="398" spans="1:12" x14ac:dyDescent="0.25">
      <c r="A398" s="8">
        <v>397</v>
      </c>
      <c r="B398" s="7" t="s">
        <v>1692</v>
      </c>
      <c r="C398" s="7" t="s">
        <v>1231</v>
      </c>
      <c r="D398" s="8" t="s">
        <v>804</v>
      </c>
      <c r="E398" s="7" t="s">
        <v>424</v>
      </c>
      <c r="F398" s="7" t="s">
        <v>1197</v>
      </c>
      <c r="G398" s="55">
        <v>27821</v>
      </c>
      <c r="H398" s="9">
        <v>36567</v>
      </c>
      <c r="I398" s="9" t="s">
        <v>1233</v>
      </c>
      <c r="J398" s="31">
        <v>54540</v>
      </c>
      <c r="K398" s="8">
        <v>5</v>
      </c>
      <c r="L398" s="28">
        <v>0.15</v>
      </c>
    </row>
    <row r="399" spans="1:12" x14ac:dyDescent="0.25">
      <c r="A399" s="8">
        <v>398</v>
      </c>
      <c r="B399" s="7" t="s">
        <v>1693</v>
      </c>
      <c r="C399" s="7" t="s">
        <v>796</v>
      </c>
      <c r="D399" s="8" t="s">
        <v>804</v>
      </c>
      <c r="E399" s="7" t="s">
        <v>424</v>
      </c>
      <c r="F399" s="7" t="s">
        <v>1197</v>
      </c>
      <c r="G399" s="55">
        <v>26900</v>
      </c>
      <c r="H399" s="9">
        <v>40263</v>
      </c>
      <c r="I399" s="9" t="s">
        <v>1233</v>
      </c>
      <c r="J399" s="31">
        <v>59286</v>
      </c>
      <c r="K399" s="8">
        <v>4</v>
      </c>
      <c r="L399" s="28">
        <v>0.12</v>
      </c>
    </row>
    <row r="400" spans="1:12" x14ac:dyDescent="0.25">
      <c r="A400" s="8">
        <v>399</v>
      </c>
      <c r="B400" s="7" t="s">
        <v>1694</v>
      </c>
      <c r="C400" s="7" t="s">
        <v>795</v>
      </c>
      <c r="D400" s="8" t="s">
        <v>804</v>
      </c>
      <c r="E400" s="7" t="s">
        <v>424</v>
      </c>
      <c r="F400" s="7" t="s">
        <v>1196</v>
      </c>
      <c r="G400" s="55">
        <v>27417</v>
      </c>
      <c r="H400" s="9">
        <v>41046</v>
      </c>
      <c r="I400" s="9" t="s">
        <v>1233</v>
      </c>
      <c r="J400" s="31">
        <v>58260</v>
      </c>
      <c r="K400" s="8">
        <v>5</v>
      </c>
      <c r="L400" s="28">
        <v>0.15</v>
      </c>
    </row>
    <row r="401" spans="1:12" x14ac:dyDescent="0.25">
      <c r="A401" s="8">
        <v>400</v>
      </c>
      <c r="B401" s="7" t="s">
        <v>1695</v>
      </c>
      <c r="C401" s="7" t="s">
        <v>796</v>
      </c>
      <c r="D401" s="8" t="s">
        <v>804</v>
      </c>
      <c r="E401" s="7" t="s">
        <v>424</v>
      </c>
      <c r="F401" s="7" t="s">
        <v>1196</v>
      </c>
      <c r="G401" s="55">
        <v>22252</v>
      </c>
      <c r="H401" s="9">
        <v>35961</v>
      </c>
      <c r="I401" s="9" t="s">
        <v>1233</v>
      </c>
      <c r="J401" s="31">
        <v>24600</v>
      </c>
      <c r="K401" s="8">
        <v>3</v>
      </c>
      <c r="L401" s="28">
        <v>0.08</v>
      </c>
    </row>
    <row r="402" spans="1:12" x14ac:dyDescent="0.25">
      <c r="A402" s="8">
        <v>401</v>
      </c>
      <c r="B402" s="7" t="s">
        <v>1696</v>
      </c>
      <c r="C402" s="7" t="s">
        <v>1229</v>
      </c>
      <c r="D402" s="8" t="s">
        <v>804</v>
      </c>
      <c r="E402" s="7" t="s">
        <v>424</v>
      </c>
      <c r="F402" s="7" t="s">
        <v>1197</v>
      </c>
      <c r="G402" s="55">
        <v>29595</v>
      </c>
      <c r="H402" s="9">
        <v>40333</v>
      </c>
      <c r="I402" s="9" t="s">
        <v>1233</v>
      </c>
      <c r="J402" s="31">
        <v>88824</v>
      </c>
      <c r="K402" s="8">
        <v>2</v>
      </c>
      <c r="L402" s="28">
        <v>0.04</v>
      </c>
    </row>
    <row r="403" spans="1:12" x14ac:dyDescent="0.25">
      <c r="A403" s="8">
        <v>402</v>
      </c>
      <c r="B403" s="7" t="s">
        <v>1697</v>
      </c>
      <c r="C403" s="7" t="s">
        <v>792</v>
      </c>
      <c r="D403" s="8" t="s">
        <v>804</v>
      </c>
      <c r="E403" s="7" t="s">
        <v>424</v>
      </c>
      <c r="F403" s="7" t="s">
        <v>1196</v>
      </c>
      <c r="G403" s="55">
        <v>29199</v>
      </c>
      <c r="H403" s="9">
        <v>37803</v>
      </c>
      <c r="I403" s="9" t="s">
        <v>1233</v>
      </c>
      <c r="J403" s="31">
        <v>93720</v>
      </c>
      <c r="K403" s="8">
        <v>3</v>
      </c>
      <c r="L403" s="28">
        <v>0.08</v>
      </c>
    </row>
    <row r="404" spans="1:12" x14ac:dyDescent="0.25">
      <c r="A404" s="8">
        <v>403</v>
      </c>
      <c r="B404" s="7" t="s">
        <v>1698</v>
      </c>
      <c r="C404" s="7" t="s">
        <v>1229</v>
      </c>
      <c r="D404" s="8" t="s">
        <v>804</v>
      </c>
      <c r="E404" s="7" t="s">
        <v>424</v>
      </c>
      <c r="F404" s="7" t="s">
        <v>1197</v>
      </c>
      <c r="G404" s="55">
        <v>26673</v>
      </c>
      <c r="H404" s="9">
        <v>37827</v>
      </c>
      <c r="I404" s="9" t="s">
        <v>1233</v>
      </c>
      <c r="J404" s="31">
        <v>13252.8</v>
      </c>
      <c r="K404" s="8">
        <v>2</v>
      </c>
      <c r="L404" s="28">
        <v>0.04</v>
      </c>
    </row>
    <row r="405" spans="1:12" x14ac:dyDescent="0.25">
      <c r="A405" s="8">
        <v>404</v>
      </c>
      <c r="B405" s="7" t="s">
        <v>1699</v>
      </c>
      <c r="C405" s="7" t="s">
        <v>793</v>
      </c>
      <c r="D405" s="8" t="s">
        <v>804</v>
      </c>
      <c r="E405" s="7" t="s">
        <v>424</v>
      </c>
      <c r="F405" s="7" t="s">
        <v>1196</v>
      </c>
      <c r="G405" s="55">
        <v>27501</v>
      </c>
      <c r="H405" s="9">
        <v>40372</v>
      </c>
      <c r="I405" s="9" t="s">
        <v>1233</v>
      </c>
      <c r="J405" s="31">
        <v>90120</v>
      </c>
      <c r="K405" s="8">
        <v>4</v>
      </c>
      <c r="L405" s="28">
        <v>0.12</v>
      </c>
    </row>
    <row r="406" spans="1:12" x14ac:dyDescent="0.25">
      <c r="A406" s="8">
        <v>405</v>
      </c>
      <c r="B406" s="7" t="s">
        <v>1700</v>
      </c>
      <c r="C406" s="7" t="s">
        <v>1228</v>
      </c>
      <c r="D406" s="8" t="s">
        <v>804</v>
      </c>
      <c r="E406" s="7" t="s">
        <v>424</v>
      </c>
      <c r="F406" s="7" t="s">
        <v>1196</v>
      </c>
      <c r="G406" s="55">
        <v>28777</v>
      </c>
      <c r="H406" s="9">
        <v>36047</v>
      </c>
      <c r="I406" s="9">
        <v>37012</v>
      </c>
      <c r="J406" s="31">
        <v>86976</v>
      </c>
      <c r="K406" s="8">
        <v>2</v>
      </c>
      <c r="L406" s="28">
        <v>0.04</v>
      </c>
    </row>
    <row r="407" spans="1:12" x14ac:dyDescent="0.25">
      <c r="A407" s="8">
        <v>406</v>
      </c>
      <c r="B407" s="7" t="s">
        <v>1701</v>
      </c>
      <c r="C407" s="7" t="s">
        <v>795</v>
      </c>
      <c r="D407" s="8" t="s">
        <v>804</v>
      </c>
      <c r="E407" s="7" t="s">
        <v>424</v>
      </c>
      <c r="F407" s="7" t="s">
        <v>1197</v>
      </c>
      <c r="G407" s="55">
        <v>26707</v>
      </c>
      <c r="H407" s="9">
        <v>41209</v>
      </c>
      <c r="I407" s="9" t="s">
        <v>1233</v>
      </c>
      <c r="J407" s="31">
        <v>105576</v>
      </c>
      <c r="K407" s="8">
        <v>1</v>
      </c>
      <c r="L407" s="28">
        <v>0</v>
      </c>
    </row>
    <row r="408" spans="1:12" x14ac:dyDescent="0.25">
      <c r="A408" s="8">
        <v>407</v>
      </c>
      <c r="B408" s="7" t="s">
        <v>1702</v>
      </c>
      <c r="C408" s="7" t="s">
        <v>1229</v>
      </c>
      <c r="D408" s="8" t="s">
        <v>804</v>
      </c>
      <c r="E408" s="7" t="s">
        <v>424</v>
      </c>
      <c r="F408" s="7" t="s">
        <v>1196</v>
      </c>
      <c r="G408" s="55">
        <v>30246</v>
      </c>
      <c r="H408" s="9">
        <v>39011</v>
      </c>
      <c r="I408" s="9" t="s">
        <v>1233</v>
      </c>
      <c r="J408" s="31">
        <v>103764</v>
      </c>
      <c r="K408" s="8">
        <v>4</v>
      </c>
      <c r="L408" s="28">
        <v>0.12</v>
      </c>
    </row>
    <row r="409" spans="1:12" x14ac:dyDescent="0.25">
      <c r="A409" s="8">
        <v>408</v>
      </c>
      <c r="B409" s="7" t="s">
        <v>1703</v>
      </c>
      <c r="C409" s="7" t="s">
        <v>792</v>
      </c>
      <c r="D409" s="8" t="s">
        <v>804</v>
      </c>
      <c r="E409" s="7" t="s">
        <v>424</v>
      </c>
      <c r="F409" s="7" t="s">
        <v>1197</v>
      </c>
      <c r="G409" s="55">
        <v>27174</v>
      </c>
      <c r="H409" s="9">
        <v>36084</v>
      </c>
      <c r="I409" s="9" t="s">
        <v>1233</v>
      </c>
      <c r="J409" s="31">
        <v>26001.599999999999</v>
      </c>
      <c r="K409" s="8">
        <v>4</v>
      </c>
      <c r="L409" s="28">
        <v>0.12</v>
      </c>
    </row>
    <row r="410" spans="1:12" x14ac:dyDescent="0.25">
      <c r="A410" s="8">
        <v>409</v>
      </c>
      <c r="B410" s="7" t="s">
        <v>1704</v>
      </c>
      <c r="C410" s="7" t="s">
        <v>1228</v>
      </c>
      <c r="D410" s="8" t="s">
        <v>804</v>
      </c>
      <c r="E410" s="7" t="s">
        <v>424</v>
      </c>
      <c r="F410" s="7" t="s">
        <v>1197</v>
      </c>
      <c r="G410" s="55">
        <v>27104</v>
      </c>
      <c r="H410" s="9">
        <v>40494</v>
      </c>
      <c r="I410" s="9" t="s">
        <v>1233</v>
      </c>
      <c r="J410" s="31">
        <v>42374.400000000001</v>
      </c>
      <c r="K410" s="8">
        <v>3</v>
      </c>
      <c r="L410" s="28">
        <v>0.08</v>
      </c>
    </row>
    <row r="411" spans="1:12" x14ac:dyDescent="0.25">
      <c r="A411" s="8">
        <v>410</v>
      </c>
      <c r="B411" s="7" t="s">
        <v>1705</v>
      </c>
      <c r="C411" s="7" t="s">
        <v>1230</v>
      </c>
      <c r="D411" s="8" t="s">
        <v>804</v>
      </c>
      <c r="E411" s="7" t="s">
        <v>424</v>
      </c>
      <c r="F411" s="7" t="s">
        <v>1197</v>
      </c>
      <c r="G411" s="55">
        <v>22115</v>
      </c>
      <c r="H411" s="9">
        <v>36466</v>
      </c>
      <c r="I411" s="9" t="s">
        <v>1233</v>
      </c>
      <c r="J411" s="31">
        <v>82092</v>
      </c>
      <c r="K411" s="8">
        <v>5</v>
      </c>
      <c r="L411" s="28">
        <v>0.15</v>
      </c>
    </row>
    <row r="412" spans="1:12" x14ac:dyDescent="0.25">
      <c r="A412" s="8">
        <v>411</v>
      </c>
      <c r="B412" s="7" t="s">
        <v>1706</v>
      </c>
      <c r="C412" s="7" t="s">
        <v>1231</v>
      </c>
      <c r="D412" s="8" t="s">
        <v>804</v>
      </c>
      <c r="E412" s="7" t="s">
        <v>424</v>
      </c>
      <c r="F412" s="7" t="s">
        <v>1196</v>
      </c>
      <c r="G412" s="55">
        <v>22111</v>
      </c>
      <c r="H412" s="9">
        <v>37236</v>
      </c>
      <c r="I412" s="9" t="s">
        <v>1233</v>
      </c>
      <c r="J412" s="31">
        <v>35448</v>
      </c>
      <c r="K412" s="8">
        <v>3</v>
      </c>
      <c r="L412" s="28">
        <v>0.08</v>
      </c>
    </row>
    <row r="413" spans="1:12" x14ac:dyDescent="0.25">
      <c r="A413" s="8">
        <v>412</v>
      </c>
      <c r="B413" s="7" t="s">
        <v>1707</v>
      </c>
      <c r="C413" s="7" t="s">
        <v>1230</v>
      </c>
      <c r="D413" s="8" t="s">
        <v>804</v>
      </c>
      <c r="E413" s="7" t="s">
        <v>424</v>
      </c>
      <c r="F413" s="7" t="s">
        <v>1196</v>
      </c>
      <c r="G413" s="55">
        <v>28372</v>
      </c>
      <c r="H413" s="9">
        <v>40533</v>
      </c>
      <c r="I413" s="9" t="s">
        <v>1233</v>
      </c>
      <c r="J413" s="31">
        <v>74616</v>
      </c>
      <c r="K413" s="8">
        <v>2</v>
      </c>
      <c r="L413" s="28">
        <v>0.04</v>
      </c>
    </row>
    <row r="414" spans="1:12" x14ac:dyDescent="0.25">
      <c r="A414" s="8">
        <v>413</v>
      </c>
      <c r="B414" s="7" t="s">
        <v>1708</v>
      </c>
      <c r="C414" s="7" t="s">
        <v>796</v>
      </c>
      <c r="D414" s="8" t="s">
        <v>159</v>
      </c>
      <c r="E414" s="7" t="s">
        <v>1203</v>
      </c>
      <c r="F414" s="7" t="s">
        <v>1196</v>
      </c>
      <c r="G414" s="55">
        <v>28547</v>
      </c>
      <c r="H414" s="9">
        <v>38738</v>
      </c>
      <c r="I414" s="9" t="s">
        <v>1233</v>
      </c>
      <c r="J414" s="31">
        <v>30144</v>
      </c>
      <c r="K414" s="8">
        <v>2</v>
      </c>
      <c r="L414" s="28">
        <v>0.04</v>
      </c>
    </row>
    <row r="415" spans="1:12" x14ac:dyDescent="0.25">
      <c r="A415" s="8">
        <v>414</v>
      </c>
      <c r="B415" s="7" t="s">
        <v>1709</v>
      </c>
      <c r="C415" s="7" t="s">
        <v>796</v>
      </c>
      <c r="D415" s="8" t="s">
        <v>159</v>
      </c>
      <c r="E415" s="7" t="s">
        <v>1203</v>
      </c>
      <c r="F415" s="7" t="s">
        <v>1196</v>
      </c>
      <c r="G415" s="55">
        <v>29632</v>
      </c>
      <c r="H415" s="9">
        <v>39522</v>
      </c>
      <c r="I415" s="9" t="s">
        <v>1233</v>
      </c>
      <c r="J415" s="31">
        <v>86040</v>
      </c>
      <c r="K415" s="8">
        <v>2</v>
      </c>
      <c r="L415" s="28">
        <v>0.04</v>
      </c>
    </row>
    <row r="416" spans="1:12" x14ac:dyDescent="0.25">
      <c r="A416" s="8">
        <v>415</v>
      </c>
      <c r="B416" s="7" t="s">
        <v>1710</v>
      </c>
      <c r="C416" s="7" t="s">
        <v>796</v>
      </c>
      <c r="D416" s="8" t="s">
        <v>159</v>
      </c>
      <c r="E416" s="7" t="s">
        <v>1203</v>
      </c>
      <c r="F416" s="7" t="s">
        <v>1196</v>
      </c>
      <c r="G416" s="55">
        <v>26468</v>
      </c>
      <c r="H416" s="9">
        <v>39197</v>
      </c>
      <c r="I416" s="9" t="s">
        <v>1233</v>
      </c>
      <c r="J416" s="31">
        <v>75828</v>
      </c>
      <c r="K416" s="8">
        <v>1</v>
      </c>
      <c r="L416" s="28">
        <v>0</v>
      </c>
    </row>
    <row r="417" spans="1:12" x14ac:dyDescent="0.25">
      <c r="A417" s="8">
        <v>416</v>
      </c>
      <c r="B417" s="7" t="s">
        <v>1711</v>
      </c>
      <c r="C417" s="7" t="s">
        <v>796</v>
      </c>
      <c r="D417" s="8" t="s">
        <v>159</v>
      </c>
      <c r="E417" s="7" t="s">
        <v>1203</v>
      </c>
      <c r="F417" s="7" t="s">
        <v>1196</v>
      </c>
      <c r="G417" s="55">
        <v>26765</v>
      </c>
      <c r="H417" s="9">
        <v>38854</v>
      </c>
      <c r="I417" s="9" t="s">
        <v>1233</v>
      </c>
      <c r="J417" s="31">
        <v>53784</v>
      </c>
      <c r="K417" s="8">
        <v>4</v>
      </c>
      <c r="L417" s="28">
        <v>0.12</v>
      </c>
    </row>
    <row r="418" spans="1:12" x14ac:dyDescent="0.25">
      <c r="A418" s="8">
        <v>417</v>
      </c>
      <c r="B418" s="7" t="s">
        <v>1712</v>
      </c>
      <c r="C418" s="7" t="s">
        <v>796</v>
      </c>
      <c r="D418" s="8" t="s">
        <v>808</v>
      </c>
      <c r="E418" s="7" t="s">
        <v>450</v>
      </c>
      <c r="F418" s="7" t="s">
        <v>1197</v>
      </c>
      <c r="G418" s="55">
        <v>30916</v>
      </c>
      <c r="H418" s="9">
        <v>40925</v>
      </c>
      <c r="I418" s="9" t="s">
        <v>1233</v>
      </c>
      <c r="J418" s="31">
        <v>51828</v>
      </c>
      <c r="K418" s="8">
        <v>2</v>
      </c>
      <c r="L418" s="28">
        <v>0.04</v>
      </c>
    </row>
    <row r="419" spans="1:12" x14ac:dyDescent="0.25">
      <c r="A419" s="8">
        <v>418</v>
      </c>
      <c r="B419" s="7" t="s">
        <v>1713</v>
      </c>
      <c r="C419" s="7" t="s">
        <v>796</v>
      </c>
      <c r="D419" s="8" t="s">
        <v>808</v>
      </c>
      <c r="E419" s="7" t="s">
        <v>450</v>
      </c>
      <c r="F419" s="7" t="s">
        <v>1196</v>
      </c>
      <c r="G419" s="55">
        <v>30456</v>
      </c>
      <c r="H419" s="9">
        <v>39085</v>
      </c>
      <c r="I419" s="9" t="s">
        <v>1233</v>
      </c>
      <c r="J419" s="31">
        <v>104436</v>
      </c>
      <c r="K419" s="8">
        <v>3</v>
      </c>
      <c r="L419" s="28">
        <v>0.08</v>
      </c>
    </row>
    <row r="420" spans="1:12" x14ac:dyDescent="0.25">
      <c r="A420" s="8">
        <v>419</v>
      </c>
      <c r="B420" s="7" t="s">
        <v>1714</v>
      </c>
      <c r="C420" s="7" t="s">
        <v>796</v>
      </c>
      <c r="D420" s="8" t="s">
        <v>808</v>
      </c>
      <c r="E420" s="7" t="s">
        <v>450</v>
      </c>
      <c r="F420" s="7" t="s">
        <v>1196</v>
      </c>
      <c r="G420" s="55">
        <v>27640</v>
      </c>
      <c r="H420" s="9">
        <v>40941</v>
      </c>
      <c r="I420" s="9" t="s">
        <v>1233</v>
      </c>
      <c r="J420" s="31">
        <v>31632</v>
      </c>
      <c r="K420" s="8">
        <v>1</v>
      </c>
      <c r="L420" s="28">
        <v>0</v>
      </c>
    </row>
    <row r="421" spans="1:12" x14ac:dyDescent="0.25">
      <c r="A421" s="8">
        <v>420</v>
      </c>
      <c r="B421" s="7" t="s">
        <v>1715</v>
      </c>
      <c r="C421" s="7" t="s">
        <v>796</v>
      </c>
      <c r="D421" s="8" t="s">
        <v>808</v>
      </c>
      <c r="E421" s="7" t="s">
        <v>450</v>
      </c>
      <c r="F421" s="7" t="s">
        <v>1196</v>
      </c>
      <c r="G421" s="55">
        <v>32432</v>
      </c>
      <c r="H421" s="9">
        <v>40947</v>
      </c>
      <c r="I421" s="9" t="s">
        <v>1233</v>
      </c>
      <c r="J421" s="31">
        <v>95724</v>
      </c>
      <c r="K421" s="8">
        <v>4</v>
      </c>
      <c r="L421" s="28">
        <v>0.12</v>
      </c>
    </row>
    <row r="422" spans="1:12" x14ac:dyDescent="0.25">
      <c r="A422" s="8">
        <v>421</v>
      </c>
      <c r="B422" s="7" t="s">
        <v>1716</v>
      </c>
      <c r="C422" s="7" t="s">
        <v>796</v>
      </c>
      <c r="D422" s="8" t="s">
        <v>808</v>
      </c>
      <c r="E422" s="7" t="s">
        <v>450</v>
      </c>
      <c r="F422" s="7" t="s">
        <v>1196</v>
      </c>
      <c r="G422" s="55">
        <v>27332</v>
      </c>
      <c r="H422" s="9">
        <v>39120</v>
      </c>
      <c r="I422" s="9" t="s">
        <v>1233</v>
      </c>
      <c r="J422" s="31">
        <v>106620</v>
      </c>
      <c r="K422" s="8">
        <v>3</v>
      </c>
      <c r="L422" s="28">
        <v>0.08</v>
      </c>
    </row>
    <row r="423" spans="1:12" x14ac:dyDescent="0.25">
      <c r="A423" s="8">
        <v>422</v>
      </c>
      <c r="B423" s="7" t="s">
        <v>1717</v>
      </c>
      <c r="C423" s="7" t="s">
        <v>794</v>
      </c>
      <c r="D423" s="8" t="s">
        <v>808</v>
      </c>
      <c r="E423" s="7" t="s">
        <v>450</v>
      </c>
      <c r="F423" s="7" t="s">
        <v>1197</v>
      </c>
      <c r="G423" s="55">
        <v>29911</v>
      </c>
      <c r="H423" s="9">
        <v>39123</v>
      </c>
      <c r="I423" s="9">
        <v>41006</v>
      </c>
      <c r="J423" s="31">
        <v>93408</v>
      </c>
      <c r="K423" s="8">
        <v>2</v>
      </c>
      <c r="L423" s="28">
        <v>0.04</v>
      </c>
    </row>
    <row r="424" spans="1:12" x14ac:dyDescent="0.25">
      <c r="A424" s="8">
        <v>423</v>
      </c>
      <c r="B424" s="7" t="s">
        <v>1718</v>
      </c>
      <c r="C424" s="7" t="s">
        <v>791</v>
      </c>
      <c r="D424" s="8" t="s">
        <v>808</v>
      </c>
      <c r="E424" s="7" t="s">
        <v>450</v>
      </c>
      <c r="F424" s="7" t="s">
        <v>1196</v>
      </c>
      <c r="G424" s="55">
        <v>30040</v>
      </c>
      <c r="H424" s="9">
        <v>40246</v>
      </c>
      <c r="I424" s="9" t="s">
        <v>1233</v>
      </c>
      <c r="J424" s="31">
        <v>75696</v>
      </c>
      <c r="K424" s="8">
        <v>5</v>
      </c>
      <c r="L424" s="28">
        <v>0.15</v>
      </c>
    </row>
    <row r="425" spans="1:12" x14ac:dyDescent="0.25">
      <c r="A425" s="8">
        <v>424</v>
      </c>
      <c r="B425" s="7" t="s">
        <v>1719</v>
      </c>
      <c r="C425" s="7" t="s">
        <v>793</v>
      </c>
      <c r="D425" s="8" t="s">
        <v>808</v>
      </c>
      <c r="E425" s="7" t="s">
        <v>450</v>
      </c>
      <c r="F425" s="7" t="s">
        <v>1196</v>
      </c>
      <c r="G425" s="55">
        <v>25593</v>
      </c>
      <c r="H425" s="9">
        <v>37711</v>
      </c>
      <c r="I425" s="9" t="s">
        <v>1233</v>
      </c>
      <c r="J425" s="31">
        <v>25977.599999999999</v>
      </c>
      <c r="K425" s="8">
        <v>2</v>
      </c>
      <c r="L425" s="28">
        <v>0.04</v>
      </c>
    </row>
    <row r="426" spans="1:12" x14ac:dyDescent="0.25">
      <c r="A426" s="8">
        <v>425</v>
      </c>
      <c r="B426" s="7" t="s">
        <v>1720</v>
      </c>
      <c r="C426" s="7" t="s">
        <v>1230</v>
      </c>
      <c r="D426" s="8" t="s">
        <v>808</v>
      </c>
      <c r="E426" s="7" t="s">
        <v>450</v>
      </c>
      <c r="F426" s="7" t="s">
        <v>1196</v>
      </c>
      <c r="G426" s="55">
        <v>27234</v>
      </c>
      <c r="H426" s="9">
        <v>38807</v>
      </c>
      <c r="I426" s="9" t="s">
        <v>1233</v>
      </c>
      <c r="J426" s="31">
        <v>56472</v>
      </c>
      <c r="K426" s="8">
        <v>4</v>
      </c>
      <c r="L426" s="28">
        <v>0.12</v>
      </c>
    </row>
    <row r="427" spans="1:12" x14ac:dyDescent="0.25">
      <c r="A427" s="8">
        <v>426</v>
      </c>
      <c r="B427" s="7" t="s">
        <v>1721</v>
      </c>
      <c r="C427" s="7" t="s">
        <v>796</v>
      </c>
      <c r="D427" s="8" t="s">
        <v>808</v>
      </c>
      <c r="E427" s="7" t="s">
        <v>450</v>
      </c>
      <c r="F427" s="7" t="s">
        <v>1196</v>
      </c>
      <c r="G427" s="57">
        <v>31531</v>
      </c>
      <c r="H427" s="16">
        <v>40620</v>
      </c>
      <c r="I427" s="9" t="s">
        <v>1233</v>
      </c>
      <c r="J427" s="31">
        <v>101160</v>
      </c>
      <c r="K427" s="8">
        <v>1</v>
      </c>
      <c r="L427" s="28">
        <v>0</v>
      </c>
    </row>
    <row r="428" spans="1:12" x14ac:dyDescent="0.25">
      <c r="A428" s="8">
        <v>427</v>
      </c>
      <c r="B428" s="7" t="s">
        <v>1722</v>
      </c>
      <c r="C428" s="7" t="s">
        <v>791</v>
      </c>
      <c r="D428" s="8" t="s">
        <v>808</v>
      </c>
      <c r="E428" s="7" t="s">
        <v>450</v>
      </c>
      <c r="F428" s="7" t="s">
        <v>1196</v>
      </c>
      <c r="G428" s="55">
        <v>28290</v>
      </c>
      <c r="H428" s="9">
        <v>35903</v>
      </c>
      <c r="I428" s="9" t="s">
        <v>1233</v>
      </c>
      <c r="J428" s="31">
        <v>82224</v>
      </c>
      <c r="K428" s="8">
        <v>5</v>
      </c>
      <c r="L428" s="28">
        <v>0.15</v>
      </c>
    </row>
    <row r="429" spans="1:12" x14ac:dyDescent="0.25">
      <c r="A429" s="8">
        <v>428</v>
      </c>
      <c r="B429" s="7" t="s">
        <v>1723</v>
      </c>
      <c r="C429" s="7" t="s">
        <v>794</v>
      </c>
      <c r="D429" s="8" t="s">
        <v>808</v>
      </c>
      <c r="E429" s="7" t="s">
        <v>450</v>
      </c>
      <c r="F429" s="7" t="s">
        <v>1196</v>
      </c>
      <c r="G429" s="55">
        <v>28147</v>
      </c>
      <c r="H429" s="9">
        <v>36623</v>
      </c>
      <c r="I429" s="9" t="s">
        <v>1233</v>
      </c>
      <c r="J429" s="31">
        <v>36360</v>
      </c>
      <c r="K429" s="8">
        <v>1</v>
      </c>
      <c r="L429" s="28">
        <v>0</v>
      </c>
    </row>
    <row r="430" spans="1:12" x14ac:dyDescent="0.25">
      <c r="A430" s="8">
        <v>429</v>
      </c>
      <c r="B430" s="7" t="s">
        <v>1724</v>
      </c>
      <c r="C430" s="7" t="s">
        <v>1230</v>
      </c>
      <c r="D430" s="8" t="s">
        <v>808</v>
      </c>
      <c r="E430" s="7" t="s">
        <v>450</v>
      </c>
      <c r="F430" s="7" t="s">
        <v>1196</v>
      </c>
      <c r="G430" s="55">
        <v>32266</v>
      </c>
      <c r="H430" s="9">
        <v>39224</v>
      </c>
      <c r="I430" s="9" t="s">
        <v>1233</v>
      </c>
      <c r="J430" s="31">
        <v>87636</v>
      </c>
      <c r="K430" s="8">
        <v>5</v>
      </c>
      <c r="L430" s="28">
        <v>0.15</v>
      </c>
    </row>
    <row r="431" spans="1:12" x14ac:dyDescent="0.25">
      <c r="A431" s="8">
        <v>430</v>
      </c>
      <c r="B431" s="7" t="s">
        <v>1725</v>
      </c>
      <c r="C431" s="7" t="s">
        <v>796</v>
      </c>
      <c r="D431" s="8" t="s">
        <v>808</v>
      </c>
      <c r="E431" s="7" t="s">
        <v>450</v>
      </c>
      <c r="F431" s="7" t="s">
        <v>1196</v>
      </c>
      <c r="G431" s="55">
        <v>25586</v>
      </c>
      <c r="H431" s="9">
        <v>35921</v>
      </c>
      <c r="I431" s="9" t="s">
        <v>1233</v>
      </c>
      <c r="J431" s="31">
        <v>75996</v>
      </c>
      <c r="K431" s="8">
        <v>4</v>
      </c>
      <c r="L431" s="28">
        <v>0.12</v>
      </c>
    </row>
    <row r="432" spans="1:12" x14ac:dyDescent="0.25">
      <c r="A432" s="8">
        <v>431</v>
      </c>
      <c r="B432" s="7" t="s">
        <v>1726</v>
      </c>
      <c r="C432" s="7" t="s">
        <v>791</v>
      </c>
      <c r="D432" s="8" t="s">
        <v>808</v>
      </c>
      <c r="E432" s="7" t="s">
        <v>450</v>
      </c>
      <c r="F432" s="7" t="s">
        <v>1196</v>
      </c>
      <c r="G432" s="55">
        <v>28386</v>
      </c>
      <c r="H432" s="9">
        <v>39616</v>
      </c>
      <c r="I432" s="9" t="s">
        <v>1233</v>
      </c>
      <c r="J432" s="31">
        <v>80052</v>
      </c>
      <c r="K432" s="8">
        <v>2</v>
      </c>
      <c r="L432" s="28">
        <v>0.04</v>
      </c>
    </row>
    <row r="433" spans="1:12" x14ac:dyDescent="0.25">
      <c r="A433" s="8">
        <v>432</v>
      </c>
      <c r="B433" s="7" t="s">
        <v>1727</v>
      </c>
      <c r="C433" s="7" t="s">
        <v>1228</v>
      </c>
      <c r="D433" s="8" t="s">
        <v>808</v>
      </c>
      <c r="E433" s="7" t="s">
        <v>450</v>
      </c>
      <c r="F433" s="7" t="s">
        <v>1196</v>
      </c>
      <c r="G433" s="55">
        <v>27231</v>
      </c>
      <c r="H433" s="9">
        <v>35969</v>
      </c>
      <c r="I433" s="9" t="s">
        <v>1233</v>
      </c>
      <c r="J433" s="31">
        <v>89436</v>
      </c>
      <c r="K433" s="8">
        <v>5</v>
      </c>
      <c r="L433" s="28">
        <v>0.15</v>
      </c>
    </row>
    <row r="434" spans="1:12" x14ac:dyDescent="0.25">
      <c r="A434" s="8">
        <v>433</v>
      </c>
      <c r="B434" s="7" t="s">
        <v>1728</v>
      </c>
      <c r="C434" s="7" t="s">
        <v>794</v>
      </c>
      <c r="D434" s="8" t="s">
        <v>808</v>
      </c>
      <c r="E434" s="7" t="s">
        <v>450</v>
      </c>
      <c r="F434" s="7" t="s">
        <v>1197</v>
      </c>
      <c r="G434" s="55">
        <v>29023</v>
      </c>
      <c r="H434" s="9">
        <v>36329</v>
      </c>
      <c r="I434" s="9" t="s">
        <v>1233</v>
      </c>
      <c r="J434" s="31">
        <v>47716.800000000003</v>
      </c>
      <c r="K434" s="8">
        <v>1</v>
      </c>
      <c r="L434" s="28">
        <v>0</v>
      </c>
    </row>
    <row r="435" spans="1:12" x14ac:dyDescent="0.25">
      <c r="A435" s="8">
        <v>434</v>
      </c>
      <c r="B435" s="7" t="s">
        <v>1729</v>
      </c>
      <c r="C435" s="7" t="s">
        <v>795</v>
      </c>
      <c r="D435" s="8" t="s">
        <v>808</v>
      </c>
      <c r="E435" s="7" t="s">
        <v>450</v>
      </c>
      <c r="F435" s="7" t="s">
        <v>1196</v>
      </c>
      <c r="G435" s="55">
        <v>27816</v>
      </c>
      <c r="H435" s="9">
        <v>36695</v>
      </c>
      <c r="I435" s="9">
        <v>37459</v>
      </c>
      <c r="J435" s="31">
        <v>34806</v>
      </c>
      <c r="K435" s="8">
        <v>1</v>
      </c>
      <c r="L435" s="28">
        <v>0</v>
      </c>
    </row>
    <row r="436" spans="1:12" x14ac:dyDescent="0.25">
      <c r="A436" s="8">
        <v>435</v>
      </c>
      <c r="B436" s="7" t="s">
        <v>1730</v>
      </c>
      <c r="C436" s="7" t="s">
        <v>1230</v>
      </c>
      <c r="D436" s="8" t="s">
        <v>808</v>
      </c>
      <c r="E436" s="7" t="s">
        <v>450</v>
      </c>
      <c r="F436" s="7" t="s">
        <v>1197</v>
      </c>
      <c r="G436" s="55">
        <v>29688</v>
      </c>
      <c r="H436" s="9">
        <v>38144</v>
      </c>
      <c r="I436" s="9" t="s">
        <v>1233</v>
      </c>
      <c r="J436" s="31">
        <v>40214.400000000001</v>
      </c>
      <c r="K436" s="8">
        <v>4</v>
      </c>
      <c r="L436" s="28">
        <v>0.12</v>
      </c>
    </row>
    <row r="437" spans="1:12" x14ac:dyDescent="0.25">
      <c r="A437" s="8">
        <v>436</v>
      </c>
      <c r="B437" s="7" t="s">
        <v>1731</v>
      </c>
      <c r="C437" s="7" t="s">
        <v>791</v>
      </c>
      <c r="D437" s="8" t="s">
        <v>808</v>
      </c>
      <c r="E437" s="7" t="s">
        <v>450</v>
      </c>
      <c r="F437" s="7" t="s">
        <v>1196</v>
      </c>
      <c r="G437" s="55">
        <v>32429</v>
      </c>
      <c r="H437" s="9">
        <v>41116</v>
      </c>
      <c r="I437" s="9" t="s">
        <v>1233</v>
      </c>
      <c r="J437" s="31">
        <v>39180</v>
      </c>
      <c r="K437" s="8">
        <v>1</v>
      </c>
      <c r="L437" s="28">
        <v>0</v>
      </c>
    </row>
    <row r="438" spans="1:12" x14ac:dyDescent="0.25">
      <c r="A438" s="8">
        <v>437</v>
      </c>
      <c r="B438" s="7" t="s">
        <v>1732</v>
      </c>
      <c r="C438" s="7" t="s">
        <v>1228</v>
      </c>
      <c r="D438" s="8" t="s">
        <v>808</v>
      </c>
      <c r="E438" s="7" t="s">
        <v>450</v>
      </c>
      <c r="F438" s="7" t="s">
        <v>1197</v>
      </c>
      <c r="G438" s="55">
        <v>25882</v>
      </c>
      <c r="H438" s="9">
        <v>39284</v>
      </c>
      <c r="I438" s="9" t="s">
        <v>1233</v>
      </c>
      <c r="J438" s="31">
        <v>30996</v>
      </c>
      <c r="K438" s="8">
        <v>5</v>
      </c>
      <c r="L438" s="28">
        <v>0.15</v>
      </c>
    </row>
    <row r="439" spans="1:12" x14ac:dyDescent="0.25">
      <c r="A439" s="8">
        <v>438</v>
      </c>
      <c r="B439" s="7" t="s">
        <v>1733</v>
      </c>
      <c r="C439" s="7" t="s">
        <v>1231</v>
      </c>
      <c r="D439" s="8" t="s">
        <v>808</v>
      </c>
      <c r="E439" s="7" t="s">
        <v>450</v>
      </c>
      <c r="F439" s="7" t="s">
        <v>1196</v>
      </c>
      <c r="G439" s="55">
        <v>29531</v>
      </c>
      <c r="H439" s="9">
        <v>38916</v>
      </c>
      <c r="I439" s="9" t="s">
        <v>1233</v>
      </c>
      <c r="J439" s="31">
        <v>33072</v>
      </c>
      <c r="K439" s="8">
        <v>2</v>
      </c>
      <c r="L439" s="28">
        <v>0.04</v>
      </c>
    </row>
    <row r="440" spans="1:12" x14ac:dyDescent="0.25">
      <c r="A440" s="8">
        <v>439</v>
      </c>
      <c r="B440" s="7" t="s">
        <v>1734</v>
      </c>
      <c r="C440" s="7" t="s">
        <v>796</v>
      </c>
      <c r="D440" s="8" t="s">
        <v>808</v>
      </c>
      <c r="E440" s="7" t="s">
        <v>806</v>
      </c>
      <c r="F440" s="7" t="s">
        <v>1196</v>
      </c>
      <c r="G440" s="55">
        <v>28759</v>
      </c>
      <c r="H440" s="9">
        <v>39657</v>
      </c>
      <c r="I440" s="9" t="s">
        <v>1233</v>
      </c>
      <c r="J440" s="31">
        <v>97056</v>
      </c>
      <c r="K440" s="8">
        <v>1</v>
      </c>
      <c r="L440" s="28">
        <v>0</v>
      </c>
    </row>
    <row r="441" spans="1:12" x14ac:dyDescent="0.25">
      <c r="A441" s="8">
        <v>440</v>
      </c>
      <c r="B441" s="7" t="s">
        <v>1735</v>
      </c>
      <c r="C441" s="7" t="s">
        <v>796</v>
      </c>
      <c r="D441" s="8" t="s">
        <v>808</v>
      </c>
      <c r="E441" s="7" t="s">
        <v>806</v>
      </c>
      <c r="F441" s="7" t="s">
        <v>1196</v>
      </c>
      <c r="G441" s="55">
        <v>27937</v>
      </c>
      <c r="H441" s="9">
        <v>40370</v>
      </c>
      <c r="I441" s="9" t="s">
        <v>1233</v>
      </c>
      <c r="J441" s="31">
        <v>80208</v>
      </c>
      <c r="K441" s="8">
        <v>4</v>
      </c>
      <c r="L441" s="28">
        <v>0.12</v>
      </c>
    </row>
    <row r="442" spans="1:12" x14ac:dyDescent="0.25">
      <c r="A442" s="8">
        <v>441</v>
      </c>
      <c r="B442" s="7" t="s">
        <v>1736</v>
      </c>
      <c r="C442" s="7" t="s">
        <v>796</v>
      </c>
      <c r="D442" s="8" t="s">
        <v>808</v>
      </c>
      <c r="E442" s="7" t="s">
        <v>806</v>
      </c>
      <c r="F442" s="7" t="s">
        <v>1197</v>
      </c>
      <c r="G442" s="55">
        <v>32773</v>
      </c>
      <c r="H442" s="9">
        <v>40762</v>
      </c>
      <c r="I442" s="9" t="s">
        <v>1233</v>
      </c>
      <c r="J442" s="31">
        <v>73764</v>
      </c>
      <c r="K442" s="8">
        <v>5</v>
      </c>
      <c r="L442" s="28">
        <v>0.15</v>
      </c>
    </row>
    <row r="443" spans="1:12" x14ac:dyDescent="0.25">
      <c r="A443" s="8">
        <v>442</v>
      </c>
      <c r="B443" s="7" t="s">
        <v>1737</v>
      </c>
      <c r="C443" s="7" t="s">
        <v>796</v>
      </c>
      <c r="D443" s="8" t="s">
        <v>808</v>
      </c>
      <c r="E443" s="7" t="s">
        <v>806</v>
      </c>
      <c r="F443" s="7" t="s">
        <v>1196</v>
      </c>
      <c r="G443" s="55">
        <v>29205</v>
      </c>
      <c r="H443" s="9">
        <v>37470</v>
      </c>
      <c r="I443" s="9" t="s">
        <v>1233</v>
      </c>
      <c r="J443" s="31">
        <v>40572</v>
      </c>
      <c r="K443" s="8">
        <v>5</v>
      </c>
      <c r="L443" s="28">
        <v>0.15</v>
      </c>
    </row>
    <row r="444" spans="1:12" x14ac:dyDescent="0.25">
      <c r="A444" s="8">
        <v>443</v>
      </c>
      <c r="B444" s="7" t="s">
        <v>1738</v>
      </c>
      <c r="C444" s="7" t="s">
        <v>796</v>
      </c>
      <c r="D444" s="8" t="s">
        <v>808</v>
      </c>
      <c r="E444" s="7" t="s">
        <v>806</v>
      </c>
      <c r="F444" s="7" t="s">
        <v>1197</v>
      </c>
      <c r="G444" s="55">
        <v>26626</v>
      </c>
      <c r="H444" s="9">
        <v>38227</v>
      </c>
      <c r="I444" s="9">
        <v>39684</v>
      </c>
      <c r="J444" s="31">
        <v>103440</v>
      </c>
      <c r="K444" s="8">
        <v>3</v>
      </c>
      <c r="L444" s="28">
        <v>0.08</v>
      </c>
    </row>
    <row r="445" spans="1:12" x14ac:dyDescent="0.25">
      <c r="A445" s="8">
        <v>444</v>
      </c>
      <c r="B445" s="7" t="s">
        <v>1739</v>
      </c>
      <c r="C445" s="7" t="s">
        <v>796</v>
      </c>
      <c r="D445" s="8" t="s">
        <v>808</v>
      </c>
      <c r="E445" s="7" t="s">
        <v>806</v>
      </c>
      <c r="F445" s="7" t="s">
        <v>1197</v>
      </c>
      <c r="G445" s="55">
        <v>27244</v>
      </c>
      <c r="H445" s="9">
        <v>39299</v>
      </c>
      <c r="I445" s="9">
        <v>40273</v>
      </c>
      <c r="J445" s="31">
        <v>57312</v>
      </c>
      <c r="K445" s="8">
        <v>3</v>
      </c>
      <c r="L445" s="28">
        <v>0.08</v>
      </c>
    </row>
    <row r="446" spans="1:12" x14ac:dyDescent="0.25">
      <c r="A446" s="8">
        <v>445</v>
      </c>
      <c r="B446" s="7" t="s">
        <v>1740</v>
      </c>
      <c r="C446" s="7" t="s">
        <v>796</v>
      </c>
      <c r="D446" s="8" t="s">
        <v>808</v>
      </c>
      <c r="E446" s="7" t="s">
        <v>806</v>
      </c>
      <c r="F446" s="7" t="s">
        <v>1197</v>
      </c>
      <c r="G446" s="55">
        <v>29051</v>
      </c>
      <c r="H446" s="9">
        <v>39678</v>
      </c>
      <c r="I446" s="9" t="s">
        <v>1233</v>
      </c>
      <c r="J446" s="31">
        <v>96108</v>
      </c>
      <c r="K446" s="8">
        <v>2</v>
      </c>
      <c r="L446" s="28">
        <v>0.04</v>
      </c>
    </row>
    <row r="447" spans="1:12" x14ac:dyDescent="0.25">
      <c r="A447" s="8">
        <v>446</v>
      </c>
      <c r="B447" s="7" t="s">
        <v>1741</v>
      </c>
      <c r="C447" s="7" t="s">
        <v>796</v>
      </c>
      <c r="D447" s="8" t="s">
        <v>808</v>
      </c>
      <c r="E447" s="7" t="s">
        <v>806</v>
      </c>
      <c r="F447" s="7" t="s">
        <v>1196</v>
      </c>
      <c r="G447" s="56">
        <v>25697</v>
      </c>
      <c r="H447" s="13">
        <v>40393</v>
      </c>
      <c r="I447" s="9" t="s">
        <v>1233</v>
      </c>
      <c r="J447" s="31">
        <v>20310</v>
      </c>
      <c r="K447" s="8">
        <v>1</v>
      </c>
      <c r="L447" s="28">
        <v>0</v>
      </c>
    </row>
    <row r="448" spans="1:12" x14ac:dyDescent="0.25">
      <c r="A448" s="8">
        <v>447</v>
      </c>
      <c r="B448" s="7" t="s">
        <v>1742</v>
      </c>
      <c r="C448" s="7" t="s">
        <v>796</v>
      </c>
      <c r="D448" s="8" t="s">
        <v>808</v>
      </c>
      <c r="E448" s="7" t="s">
        <v>806</v>
      </c>
      <c r="F448" s="7" t="s">
        <v>1197</v>
      </c>
      <c r="G448" s="57">
        <v>27287</v>
      </c>
      <c r="H448" s="16">
        <v>40403</v>
      </c>
      <c r="I448" s="9" t="s">
        <v>1233</v>
      </c>
      <c r="J448" s="31">
        <v>18067.2</v>
      </c>
      <c r="K448" s="8">
        <v>5</v>
      </c>
      <c r="L448" s="28">
        <v>0.15</v>
      </c>
    </row>
    <row r="449" spans="1:12" x14ac:dyDescent="0.25">
      <c r="A449" s="8">
        <v>448</v>
      </c>
      <c r="B449" s="7" t="s">
        <v>1743</v>
      </c>
      <c r="C449" s="7" t="s">
        <v>796</v>
      </c>
      <c r="D449" s="8" t="s">
        <v>808</v>
      </c>
      <c r="E449" s="7" t="s">
        <v>806</v>
      </c>
      <c r="F449" s="7" t="s">
        <v>1197</v>
      </c>
      <c r="G449" s="55">
        <v>31561</v>
      </c>
      <c r="H449" s="9">
        <v>40807</v>
      </c>
      <c r="I449" s="9" t="s">
        <v>1233</v>
      </c>
      <c r="J449" s="31">
        <v>42054</v>
      </c>
      <c r="K449" s="8">
        <v>4</v>
      </c>
      <c r="L449" s="28">
        <v>0.12</v>
      </c>
    </row>
    <row r="450" spans="1:12" x14ac:dyDescent="0.25">
      <c r="A450" s="8">
        <v>449</v>
      </c>
      <c r="B450" s="7" t="s">
        <v>1744</v>
      </c>
      <c r="C450" s="7" t="s">
        <v>796</v>
      </c>
      <c r="D450" s="8" t="s">
        <v>808</v>
      </c>
      <c r="E450" s="7" t="s">
        <v>806</v>
      </c>
      <c r="F450" s="7" t="s">
        <v>1197</v>
      </c>
      <c r="G450" s="55">
        <v>25580</v>
      </c>
      <c r="H450" s="9">
        <v>41183</v>
      </c>
      <c r="I450" s="9" t="s">
        <v>1233</v>
      </c>
      <c r="J450" s="31">
        <v>90444</v>
      </c>
      <c r="K450" s="8">
        <v>2</v>
      </c>
      <c r="L450" s="28">
        <v>0.04</v>
      </c>
    </row>
    <row r="451" spans="1:12" x14ac:dyDescent="0.25">
      <c r="A451" s="8">
        <v>450</v>
      </c>
      <c r="B451" s="7" t="s">
        <v>1745</v>
      </c>
      <c r="C451" s="7" t="s">
        <v>791</v>
      </c>
      <c r="D451" s="8" t="s">
        <v>808</v>
      </c>
      <c r="E451" s="7" t="s">
        <v>806</v>
      </c>
      <c r="F451" s="7" t="s">
        <v>1196</v>
      </c>
      <c r="G451" s="55">
        <v>30269</v>
      </c>
      <c r="H451" s="9">
        <v>41186</v>
      </c>
      <c r="I451" s="9" t="s">
        <v>1233</v>
      </c>
      <c r="J451" s="31">
        <v>56292</v>
      </c>
      <c r="K451" s="8">
        <v>3</v>
      </c>
      <c r="L451" s="28">
        <v>0.08</v>
      </c>
    </row>
    <row r="452" spans="1:12" x14ac:dyDescent="0.25">
      <c r="A452" s="8">
        <v>451</v>
      </c>
      <c r="B452" s="7" t="s">
        <v>1746</v>
      </c>
      <c r="C452" s="7" t="s">
        <v>1230</v>
      </c>
      <c r="D452" s="8" t="s">
        <v>808</v>
      </c>
      <c r="E452" s="7" t="s">
        <v>806</v>
      </c>
      <c r="F452" s="7" t="s">
        <v>1197</v>
      </c>
      <c r="G452" s="55">
        <v>27841</v>
      </c>
      <c r="H452" s="9">
        <v>39731</v>
      </c>
      <c r="I452" s="9" t="s">
        <v>1233</v>
      </c>
      <c r="J452" s="31">
        <v>16122</v>
      </c>
      <c r="K452" s="8">
        <v>1</v>
      </c>
      <c r="L452" s="28">
        <v>0</v>
      </c>
    </row>
    <row r="453" spans="1:12" x14ac:dyDescent="0.25">
      <c r="A453" s="8">
        <v>452</v>
      </c>
      <c r="B453" s="7" t="s">
        <v>1747</v>
      </c>
      <c r="C453" s="7" t="s">
        <v>793</v>
      </c>
      <c r="D453" s="8" t="s">
        <v>808</v>
      </c>
      <c r="E453" s="7" t="s">
        <v>806</v>
      </c>
      <c r="F453" s="7" t="s">
        <v>1197</v>
      </c>
      <c r="G453" s="55">
        <v>29957</v>
      </c>
      <c r="H453" s="9">
        <v>40452</v>
      </c>
      <c r="I453" s="9" t="s">
        <v>1233</v>
      </c>
      <c r="J453" s="31">
        <v>52092</v>
      </c>
      <c r="K453" s="8">
        <v>1</v>
      </c>
      <c r="L453" s="28">
        <v>0</v>
      </c>
    </row>
    <row r="454" spans="1:12" x14ac:dyDescent="0.25">
      <c r="A454" s="8">
        <v>453</v>
      </c>
      <c r="B454" s="7" t="s">
        <v>1748</v>
      </c>
      <c r="C454" s="7" t="s">
        <v>1231</v>
      </c>
      <c r="D454" s="8" t="s">
        <v>808</v>
      </c>
      <c r="E454" s="7" t="s">
        <v>806</v>
      </c>
      <c r="F454" s="7" t="s">
        <v>1196</v>
      </c>
      <c r="G454" s="56">
        <v>25793</v>
      </c>
      <c r="H454" s="13">
        <v>40452</v>
      </c>
      <c r="I454" s="9" t="s">
        <v>1233</v>
      </c>
      <c r="J454" s="31">
        <v>11016</v>
      </c>
      <c r="K454" s="8">
        <v>3</v>
      </c>
      <c r="L454" s="28">
        <v>0.08</v>
      </c>
    </row>
    <row r="455" spans="1:12" x14ac:dyDescent="0.25">
      <c r="A455" s="8">
        <v>454</v>
      </c>
      <c r="B455" s="7" t="s">
        <v>1749</v>
      </c>
      <c r="C455" s="7" t="s">
        <v>1230</v>
      </c>
      <c r="D455" s="8" t="s">
        <v>808</v>
      </c>
      <c r="E455" s="7" t="s">
        <v>806</v>
      </c>
      <c r="F455" s="7" t="s">
        <v>1196</v>
      </c>
      <c r="G455" s="55">
        <v>31779</v>
      </c>
      <c r="H455" s="9">
        <v>40468</v>
      </c>
      <c r="I455" s="9" t="s">
        <v>1233</v>
      </c>
      <c r="J455" s="31">
        <v>47328</v>
      </c>
      <c r="K455" s="8">
        <v>4</v>
      </c>
      <c r="L455" s="28">
        <v>0.12</v>
      </c>
    </row>
    <row r="456" spans="1:12" x14ac:dyDescent="0.25">
      <c r="A456" s="8">
        <v>455</v>
      </c>
      <c r="B456" s="7" t="s">
        <v>1750</v>
      </c>
      <c r="C456" s="7" t="s">
        <v>792</v>
      </c>
      <c r="D456" s="8" t="s">
        <v>808</v>
      </c>
      <c r="E456" s="7" t="s">
        <v>806</v>
      </c>
      <c r="F456" s="7" t="s">
        <v>1196</v>
      </c>
      <c r="G456" s="55">
        <v>28845</v>
      </c>
      <c r="H456" s="9">
        <v>41233</v>
      </c>
      <c r="I456" s="9" t="s">
        <v>1233</v>
      </c>
      <c r="J456" s="31">
        <v>81612</v>
      </c>
      <c r="K456" s="8">
        <v>1</v>
      </c>
      <c r="L456" s="28">
        <v>0</v>
      </c>
    </row>
    <row r="457" spans="1:12" x14ac:dyDescent="0.25">
      <c r="A457" s="8">
        <v>456</v>
      </c>
      <c r="B457" s="7" t="s">
        <v>1751</v>
      </c>
      <c r="C457" s="7" t="s">
        <v>793</v>
      </c>
      <c r="D457" s="8" t="s">
        <v>808</v>
      </c>
      <c r="E457" s="7" t="s">
        <v>806</v>
      </c>
      <c r="F457" s="7" t="s">
        <v>1196</v>
      </c>
      <c r="G457" s="55">
        <v>26264</v>
      </c>
      <c r="H457" s="9">
        <v>40492</v>
      </c>
      <c r="I457" s="9" t="s">
        <v>1233</v>
      </c>
      <c r="J457" s="31">
        <v>80676</v>
      </c>
      <c r="K457" s="8">
        <v>4</v>
      </c>
      <c r="L457" s="28">
        <v>0.12</v>
      </c>
    </row>
    <row r="458" spans="1:12" x14ac:dyDescent="0.25">
      <c r="A458" s="8">
        <v>457</v>
      </c>
      <c r="B458" s="7" t="s">
        <v>1752</v>
      </c>
      <c r="C458" s="7" t="s">
        <v>795</v>
      </c>
      <c r="D458" s="8" t="s">
        <v>808</v>
      </c>
      <c r="E458" s="7" t="s">
        <v>806</v>
      </c>
      <c r="F458" s="7" t="s">
        <v>1196</v>
      </c>
      <c r="G458" s="55">
        <v>29884</v>
      </c>
      <c r="H458" s="9">
        <v>39404</v>
      </c>
      <c r="I458" s="9">
        <v>41072</v>
      </c>
      <c r="J458" s="31">
        <v>61188</v>
      </c>
      <c r="K458" s="8">
        <v>4</v>
      </c>
      <c r="L458" s="28">
        <v>0.12</v>
      </c>
    </row>
    <row r="459" spans="1:12" x14ac:dyDescent="0.25">
      <c r="A459" s="8">
        <v>458</v>
      </c>
      <c r="B459" s="7" t="s">
        <v>1753</v>
      </c>
      <c r="C459" s="7" t="s">
        <v>794</v>
      </c>
      <c r="D459" s="8" t="s">
        <v>808</v>
      </c>
      <c r="E459" s="7" t="s">
        <v>806</v>
      </c>
      <c r="F459" s="7" t="s">
        <v>1196</v>
      </c>
      <c r="G459" s="55">
        <v>32578</v>
      </c>
      <c r="H459" s="9">
        <v>40883</v>
      </c>
      <c r="I459" s="9" t="s">
        <v>1233</v>
      </c>
      <c r="J459" s="31">
        <v>52296</v>
      </c>
      <c r="K459" s="8">
        <v>5</v>
      </c>
      <c r="L459" s="28">
        <v>0.15</v>
      </c>
    </row>
    <row r="460" spans="1:12" x14ac:dyDescent="0.25">
      <c r="A460" s="8">
        <v>459</v>
      </c>
      <c r="B460" s="7" t="s">
        <v>1754</v>
      </c>
      <c r="C460" s="7" t="s">
        <v>793</v>
      </c>
      <c r="D460" s="8" t="s">
        <v>808</v>
      </c>
      <c r="E460" s="7" t="s">
        <v>806</v>
      </c>
      <c r="F460" s="7" t="s">
        <v>1196</v>
      </c>
      <c r="G460" s="55">
        <v>32350</v>
      </c>
      <c r="H460" s="9">
        <v>40525</v>
      </c>
      <c r="I460" s="9" t="s">
        <v>1233</v>
      </c>
      <c r="J460" s="31">
        <v>93540</v>
      </c>
      <c r="K460" s="8">
        <v>4</v>
      </c>
      <c r="L460" s="28">
        <v>0.12</v>
      </c>
    </row>
    <row r="461" spans="1:12" x14ac:dyDescent="0.25">
      <c r="A461" s="8">
        <v>460</v>
      </c>
      <c r="B461" s="7" t="s">
        <v>1755</v>
      </c>
      <c r="C461" s="7" t="s">
        <v>1230</v>
      </c>
      <c r="D461" s="8" t="s">
        <v>808</v>
      </c>
      <c r="E461" s="7" t="s">
        <v>806</v>
      </c>
      <c r="F461" s="7" t="s">
        <v>1197</v>
      </c>
      <c r="G461" s="55">
        <v>32512</v>
      </c>
      <c r="H461" s="9">
        <v>39783</v>
      </c>
      <c r="I461" s="9" t="s">
        <v>1233</v>
      </c>
      <c r="J461" s="31">
        <v>64800</v>
      </c>
      <c r="K461" s="8">
        <v>3</v>
      </c>
      <c r="L461" s="28">
        <v>0.08</v>
      </c>
    </row>
    <row r="462" spans="1:12" x14ac:dyDescent="0.25">
      <c r="A462" s="8">
        <v>461</v>
      </c>
      <c r="B462" s="7" t="s">
        <v>1756</v>
      </c>
      <c r="C462" s="7" t="s">
        <v>1230</v>
      </c>
      <c r="D462" s="8" t="s">
        <v>159</v>
      </c>
      <c r="E462" s="7" t="s">
        <v>495</v>
      </c>
      <c r="F462" s="7" t="s">
        <v>1196</v>
      </c>
      <c r="G462" s="55">
        <v>26468</v>
      </c>
      <c r="H462" s="9">
        <v>40551</v>
      </c>
      <c r="I462" s="9" t="s">
        <v>1233</v>
      </c>
      <c r="J462" s="31">
        <v>86076</v>
      </c>
      <c r="K462" s="8">
        <v>1</v>
      </c>
      <c r="L462" s="28">
        <v>0</v>
      </c>
    </row>
    <row r="463" spans="1:12" x14ac:dyDescent="0.25">
      <c r="A463" s="8">
        <v>462</v>
      </c>
      <c r="B463" s="7" t="s">
        <v>1757</v>
      </c>
      <c r="C463" s="7" t="s">
        <v>1228</v>
      </c>
      <c r="D463" s="8" t="s">
        <v>159</v>
      </c>
      <c r="E463" s="7" t="s">
        <v>495</v>
      </c>
      <c r="F463" s="7" t="s">
        <v>1196</v>
      </c>
      <c r="G463" s="55">
        <v>32685</v>
      </c>
      <c r="H463" s="9">
        <v>40585</v>
      </c>
      <c r="I463" s="9" t="s">
        <v>1233</v>
      </c>
      <c r="J463" s="31">
        <v>105540</v>
      </c>
      <c r="K463" s="8">
        <v>4</v>
      </c>
      <c r="L463" s="28">
        <v>0.12</v>
      </c>
    </row>
    <row r="464" spans="1:12" x14ac:dyDescent="0.25">
      <c r="A464" s="8">
        <v>463</v>
      </c>
      <c r="B464" s="7" t="s">
        <v>1758</v>
      </c>
      <c r="C464" s="7" t="s">
        <v>1230</v>
      </c>
      <c r="D464" s="8" t="s">
        <v>159</v>
      </c>
      <c r="E464" s="7" t="s">
        <v>495</v>
      </c>
      <c r="F464" s="7" t="s">
        <v>1196</v>
      </c>
      <c r="G464" s="55">
        <v>26402</v>
      </c>
      <c r="H464" s="9">
        <v>40591</v>
      </c>
      <c r="I464" s="9" t="s">
        <v>1233</v>
      </c>
      <c r="J464" s="31">
        <v>58884</v>
      </c>
      <c r="K464" s="8">
        <v>3</v>
      </c>
      <c r="L464" s="28">
        <v>0.08</v>
      </c>
    </row>
    <row r="465" spans="1:12" x14ac:dyDescent="0.25">
      <c r="A465" s="8">
        <v>464</v>
      </c>
      <c r="B465" s="7" t="s">
        <v>1759</v>
      </c>
      <c r="C465" s="7" t="s">
        <v>1230</v>
      </c>
      <c r="D465" s="8" t="s">
        <v>159</v>
      </c>
      <c r="E465" s="7" t="s">
        <v>495</v>
      </c>
      <c r="F465" s="7" t="s">
        <v>1196</v>
      </c>
      <c r="G465" s="55">
        <v>29724</v>
      </c>
      <c r="H465" s="9">
        <v>40625</v>
      </c>
      <c r="I465" s="9" t="s">
        <v>1233</v>
      </c>
      <c r="J465" s="31">
        <v>42384</v>
      </c>
      <c r="K465" s="8" t="s">
        <v>1233</v>
      </c>
      <c r="L465" s="28">
        <v>0</v>
      </c>
    </row>
    <row r="466" spans="1:12" x14ac:dyDescent="0.25">
      <c r="A466" s="8">
        <v>465</v>
      </c>
      <c r="B466" s="7" t="s">
        <v>1760</v>
      </c>
      <c r="C466" s="7" t="s">
        <v>791</v>
      </c>
      <c r="D466" s="8" t="s">
        <v>159</v>
      </c>
      <c r="E466" s="7" t="s">
        <v>495</v>
      </c>
      <c r="F466" s="7" t="s">
        <v>1196</v>
      </c>
      <c r="G466" s="55">
        <v>29744</v>
      </c>
      <c r="H466" s="9">
        <v>40654</v>
      </c>
      <c r="I466" s="9" t="s">
        <v>1233</v>
      </c>
      <c r="J466" s="31">
        <v>19218</v>
      </c>
      <c r="K466" s="8" t="s">
        <v>1233</v>
      </c>
      <c r="L466" s="28">
        <v>0</v>
      </c>
    </row>
    <row r="467" spans="1:12" x14ac:dyDescent="0.25">
      <c r="A467" s="8">
        <v>466</v>
      </c>
      <c r="B467" s="7" t="s">
        <v>1761</v>
      </c>
      <c r="C467" s="7" t="s">
        <v>1230</v>
      </c>
      <c r="D467" s="8" t="s">
        <v>159</v>
      </c>
      <c r="E467" s="7" t="s">
        <v>495</v>
      </c>
      <c r="F467" s="7" t="s">
        <v>1196</v>
      </c>
      <c r="G467" s="55">
        <v>26846</v>
      </c>
      <c r="H467" s="9">
        <v>40745</v>
      </c>
      <c r="I467" s="9" t="s">
        <v>1233</v>
      </c>
      <c r="J467" s="31">
        <v>83280</v>
      </c>
      <c r="K467" s="8">
        <v>5</v>
      </c>
      <c r="L467" s="28">
        <v>0.15</v>
      </c>
    </row>
    <row r="468" spans="1:12" x14ac:dyDescent="0.25">
      <c r="A468" s="8">
        <v>467</v>
      </c>
      <c r="B468" s="7" t="s">
        <v>1762</v>
      </c>
      <c r="C468" s="7" t="s">
        <v>792</v>
      </c>
      <c r="D468" s="8" t="s">
        <v>159</v>
      </c>
      <c r="E468" s="7" t="s">
        <v>495</v>
      </c>
      <c r="F468" s="7" t="s">
        <v>1196</v>
      </c>
      <c r="G468" s="55">
        <v>31150</v>
      </c>
      <c r="H468" s="9">
        <v>39687</v>
      </c>
      <c r="I468" s="9" t="s">
        <v>1233</v>
      </c>
      <c r="J468" s="31">
        <v>29778</v>
      </c>
      <c r="K468" s="8">
        <v>1</v>
      </c>
      <c r="L468" s="28">
        <v>0</v>
      </c>
    </row>
    <row r="469" spans="1:12" x14ac:dyDescent="0.25">
      <c r="A469" s="8">
        <v>468</v>
      </c>
      <c r="B469" s="7" t="s">
        <v>1763</v>
      </c>
      <c r="C469" s="7" t="s">
        <v>792</v>
      </c>
      <c r="D469" s="8" t="s">
        <v>159</v>
      </c>
      <c r="E469" s="7" t="s">
        <v>495</v>
      </c>
      <c r="F469" s="7" t="s">
        <v>1196</v>
      </c>
      <c r="G469" s="55">
        <v>25902</v>
      </c>
      <c r="H469" s="9">
        <v>39688</v>
      </c>
      <c r="I469" s="9" t="s">
        <v>1233</v>
      </c>
      <c r="J469" s="31">
        <v>39120</v>
      </c>
      <c r="K469" s="8">
        <v>5</v>
      </c>
      <c r="L469" s="28">
        <v>0.15</v>
      </c>
    </row>
    <row r="470" spans="1:12" x14ac:dyDescent="0.25">
      <c r="A470" s="8">
        <v>469</v>
      </c>
      <c r="B470" s="7" t="s">
        <v>1764</v>
      </c>
      <c r="C470" s="7" t="s">
        <v>1231</v>
      </c>
      <c r="D470" s="8" t="s">
        <v>159</v>
      </c>
      <c r="E470" s="7" t="s">
        <v>495</v>
      </c>
      <c r="F470" s="7" t="s">
        <v>1196</v>
      </c>
      <c r="G470" s="55">
        <v>29568</v>
      </c>
      <c r="H470" s="9">
        <v>40765</v>
      </c>
      <c r="I470" s="9" t="s">
        <v>1233</v>
      </c>
      <c r="J470" s="31">
        <v>93264</v>
      </c>
      <c r="K470" s="8" t="s">
        <v>1233</v>
      </c>
      <c r="L470" s="28">
        <v>0</v>
      </c>
    </row>
    <row r="471" spans="1:12" x14ac:dyDescent="0.25">
      <c r="A471" s="8">
        <v>470</v>
      </c>
      <c r="B471" s="7" t="s">
        <v>1765</v>
      </c>
      <c r="C471" s="7" t="s">
        <v>796</v>
      </c>
      <c r="D471" s="8" t="s">
        <v>159</v>
      </c>
      <c r="E471" s="7" t="s">
        <v>495</v>
      </c>
      <c r="F471" s="7" t="s">
        <v>1196</v>
      </c>
      <c r="G471" s="55">
        <v>31913</v>
      </c>
      <c r="H471" s="9">
        <v>39733</v>
      </c>
      <c r="I471" s="9" t="s">
        <v>1233</v>
      </c>
      <c r="J471" s="31">
        <v>39878.400000000001</v>
      </c>
      <c r="K471" s="8">
        <v>4</v>
      </c>
      <c r="L471" s="28">
        <v>0.12</v>
      </c>
    </row>
    <row r="472" spans="1:12" x14ac:dyDescent="0.25">
      <c r="A472" s="8">
        <v>471</v>
      </c>
      <c r="B472" s="7" t="s">
        <v>1766</v>
      </c>
      <c r="C472" s="7" t="s">
        <v>792</v>
      </c>
      <c r="D472" s="8" t="s">
        <v>159</v>
      </c>
      <c r="E472" s="7" t="s">
        <v>495</v>
      </c>
      <c r="F472" s="7" t="s">
        <v>1196</v>
      </c>
      <c r="G472" s="55">
        <v>27696</v>
      </c>
      <c r="H472" s="9">
        <v>39735</v>
      </c>
      <c r="I472" s="9" t="s">
        <v>1233</v>
      </c>
      <c r="J472" s="31">
        <v>47544</v>
      </c>
      <c r="K472" s="8">
        <v>5</v>
      </c>
      <c r="L472" s="28">
        <v>0.15</v>
      </c>
    </row>
    <row r="473" spans="1:12" x14ac:dyDescent="0.25">
      <c r="A473" s="8">
        <v>472</v>
      </c>
      <c r="B473" s="7" t="s">
        <v>1767</v>
      </c>
      <c r="C473" s="7" t="s">
        <v>1228</v>
      </c>
      <c r="D473" s="8" t="s">
        <v>159</v>
      </c>
      <c r="E473" s="7" t="s">
        <v>495</v>
      </c>
      <c r="F473" s="7" t="s">
        <v>1197</v>
      </c>
      <c r="G473" s="55">
        <v>32850</v>
      </c>
      <c r="H473" s="9">
        <v>40818</v>
      </c>
      <c r="I473" s="9" t="s">
        <v>1233</v>
      </c>
      <c r="J473" s="31">
        <v>53472</v>
      </c>
      <c r="K473" s="8">
        <v>2</v>
      </c>
      <c r="L473" s="28">
        <v>0.04</v>
      </c>
    </row>
    <row r="474" spans="1:12" x14ac:dyDescent="0.25">
      <c r="A474" s="8">
        <v>473</v>
      </c>
      <c r="B474" s="7" t="s">
        <v>1768</v>
      </c>
      <c r="C474" s="7" t="s">
        <v>793</v>
      </c>
      <c r="D474" s="8" t="s">
        <v>159</v>
      </c>
      <c r="E474" s="7" t="s">
        <v>495</v>
      </c>
      <c r="F474" s="7" t="s">
        <v>1196</v>
      </c>
      <c r="G474" s="55">
        <v>28042</v>
      </c>
      <c r="H474" s="9">
        <v>40841</v>
      </c>
      <c r="I474" s="9" t="s">
        <v>1233</v>
      </c>
      <c r="J474" s="31">
        <v>97836</v>
      </c>
      <c r="K474" s="8">
        <v>5</v>
      </c>
      <c r="L474" s="28">
        <v>0.15</v>
      </c>
    </row>
    <row r="475" spans="1:12" x14ac:dyDescent="0.25">
      <c r="A475" s="8">
        <v>474</v>
      </c>
      <c r="B475" s="7" t="s">
        <v>1769</v>
      </c>
      <c r="C475" s="7" t="s">
        <v>1229</v>
      </c>
      <c r="D475" s="8" t="s">
        <v>159</v>
      </c>
      <c r="E475" s="7" t="s">
        <v>495</v>
      </c>
      <c r="F475" s="7" t="s">
        <v>1196</v>
      </c>
      <c r="G475" s="55">
        <v>31404</v>
      </c>
      <c r="H475" s="9">
        <v>39754</v>
      </c>
      <c r="I475" s="9" t="s">
        <v>1233</v>
      </c>
      <c r="J475" s="31">
        <v>51732</v>
      </c>
      <c r="K475" s="8">
        <v>2</v>
      </c>
      <c r="L475" s="28">
        <v>0.04</v>
      </c>
    </row>
    <row r="476" spans="1:12" x14ac:dyDescent="0.25">
      <c r="A476" s="8">
        <v>475</v>
      </c>
      <c r="B476" s="7" t="s">
        <v>1770</v>
      </c>
      <c r="C476" s="7" t="s">
        <v>796</v>
      </c>
      <c r="D476" s="8" t="s">
        <v>159</v>
      </c>
      <c r="E476" s="7" t="s">
        <v>495</v>
      </c>
      <c r="F476" s="7" t="s">
        <v>1197</v>
      </c>
      <c r="G476" s="55">
        <v>31394</v>
      </c>
      <c r="H476" s="9">
        <v>39761</v>
      </c>
      <c r="I476" s="9" t="s">
        <v>1233</v>
      </c>
      <c r="J476" s="31">
        <v>49128</v>
      </c>
      <c r="K476" s="8" t="s">
        <v>1233</v>
      </c>
      <c r="L476" s="28">
        <v>0</v>
      </c>
    </row>
    <row r="477" spans="1:12" x14ac:dyDescent="0.25">
      <c r="A477" s="8">
        <v>476</v>
      </c>
      <c r="B477" s="7" t="s">
        <v>1771</v>
      </c>
      <c r="C477" s="7" t="s">
        <v>795</v>
      </c>
      <c r="D477" s="8" t="s">
        <v>159</v>
      </c>
      <c r="E477" s="7" t="s">
        <v>495</v>
      </c>
      <c r="F477" s="7" t="s">
        <v>1196</v>
      </c>
      <c r="G477" s="55">
        <v>31030</v>
      </c>
      <c r="H477" s="9">
        <v>40893</v>
      </c>
      <c r="I477" s="9" t="s">
        <v>1233</v>
      </c>
      <c r="J477" s="31">
        <v>53544</v>
      </c>
      <c r="K477" s="8">
        <v>5</v>
      </c>
      <c r="L477" s="28">
        <v>0.15</v>
      </c>
    </row>
    <row r="478" spans="1:12" x14ac:dyDescent="0.25">
      <c r="A478" s="8">
        <v>477</v>
      </c>
      <c r="B478" s="7" t="s">
        <v>1772</v>
      </c>
      <c r="C478" s="7" t="s">
        <v>1228</v>
      </c>
      <c r="D478" s="8" t="s">
        <v>801</v>
      </c>
      <c r="E478" s="7" t="s">
        <v>1202</v>
      </c>
      <c r="F478" s="7" t="s">
        <v>1197</v>
      </c>
      <c r="G478" s="55">
        <v>28691</v>
      </c>
      <c r="H478" s="9">
        <v>39109</v>
      </c>
      <c r="I478" s="9" t="s">
        <v>1233</v>
      </c>
      <c r="J478" s="31">
        <v>39744</v>
      </c>
      <c r="K478" s="8">
        <v>2</v>
      </c>
      <c r="L478" s="28">
        <v>0.04</v>
      </c>
    </row>
    <row r="479" spans="1:12" x14ac:dyDescent="0.25">
      <c r="A479" s="8">
        <v>478</v>
      </c>
      <c r="B479" s="7" t="s">
        <v>1773</v>
      </c>
      <c r="C479" s="7" t="s">
        <v>1228</v>
      </c>
      <c r="D479" s="8" t="s">
        <v>801</v>
      </c>
      <c r="E479" s="7" t="s">
        <v>512</v>
      </c>
      <c r="F479" s="7" t="s">
        <v>1196</v>
      </c>
      <c r="G479" s="55">
        <v>26704</v>
      </c>
      <c r="H479" s="9">
        <v>40208</v>
      </c>
      <c r="I479" s="9" t="s">
        <v>1233</v>
      </c>
      <c r="J479" s="31">
        <v>73377.600000000006</v>
      </c>
      <c r="K479" s="8">
        <v>2</v>
      </c>
      <c r="L479" s="28">
        <v>0.04</v>
      </c>
    </row>
    <row r="480" spans="1:12" x14ac:dyDescent="0.25">
      <c r="A480" s="8">
        <v>479</v>
      </c>
      <c r="B480" s="7" t="s">
        <v>1774</v>
      </c>
      <c r="C480" s="7" t="s">
        <v>796</v>
      </c>
      <c r="D480" s="8" t="s">
        <v>801</v>
      </c>
      <c r="E480" s="7" t="s">
        <v>512</v>
      </c>
      <c r="F480" s="7" t="s">
        <v>1197</v>
      </c>
      <c r="G480" s="55">
        <v>27715</v>
      </c>
      <c r="H480" s="9">
        <v>35821</v>
      </c>
      <c r="I480" s="9" t="s">
        <v>1233</v>
      </c>
      <c r="J480" s="31">
        <v>27444</v>
      </c>
      <c r="K480" s="8" t="s">
        <v>1233</v>
      </c>
      <c r="L480" s="28">
        <v>0</v>
      </c>
    </row>
    <row r="481" spans="1:12" x14ac:dyDescent="0.25">
      <c r="A481" s="8">
        <v>480</v>
      </c>
      <c r="B481" s="7" t="s">
        <v>1775</v>
      </c>
      <c r="C481" s="7" t="s">
        <v>796</v>
      </c>
      <c r="D481" s="8" t="s">
        <v>801</v>
      </c>
      <c r="E481" s="7" t="s">
        <v>512</v>
      </c>
      <c r="F481" s="7" t="s">
        <v>1196</v>
      </c>
      <c r="G481" s="55">
        <v>27544</v>
      </c>
      <c r="H481" s="9">
        <v>35826</v>
      </c>
      <c r="I481" s="9" t="s">
        <v>1233</v>
      </c>
      <c r="J481" s="31">
        <v>37446</v>
      </c>
      <c r="K481" s="8">
        <v>2</v>
      </c>
      <c r="L481" s="28">
        <v>0.04</v>
      </c>
    </row>
    <row r="482" spans="1:12" x14ac:dyDescent="0.25">
      <c r="A482" s="8">
        <v>481</v>
      </c>
      <c r="B482" s="7" t="s">
        <v>1776</v>
      </c>
      <c r="C482" s="7" t="s">
        <v>1230</v>
      </c>
      <c r="D482" s="8" t="s">
        <v>801</v>
      </c>
      <c r="E482" s="7" t="s">
        <v>1202</v>
      </c>
      <c r="F482" s="7" t="s">
        <v>1196</v>
      </c>
      <c r="G482" s="55">
        <v>27763</v>
      </c>
      <c r="H482" s="9">
        <v>36536</v>
      </c>
      <c r="I482" s="9" t="s">
        <v>1233</v>
      </c>
      <c r="J482" s="31">
        <v>74880</v>
      </c>
      <c r="K482" s="8">
        <v>4</v>
      </c>
      <c r="L482" s="28">
        <v>0.12</v>
      </c>
    </row>
    <row r="483" spans="1:12" x14ac:dyDescent="0.25">
      <c r="A483" s="8">
        <v>482</v>
      </c>
      <c r="B483" s="7" t="s">
        <v>1777</v>
      </c>
      <c r="C483" s="7" t="s">
        <v>1229</v>
      </c>
      <c r="D483" s="8" t="s">
        <v>801</v>
      </c>
      <c r="E483" s="7" t="s">
        <v>512</v>
      </c>
      <c r="F483" s="7" t="s">
        <v>1196</v>
      </c>
      <c r="G483" s="55">
        <v>26979</v>
      </c>
      <c r="H483" s="9">
        <v>38723</v>
      </c>
      <c r="I483" s="9" t="s">
        <v>1233</v>
      </c>
      <c r="J483" s="31">
        <v>12756</v>
      </c>
      <c r="K483" s="8" t="s">
        <v>1233</v>
      </c>
      <c r="L483" s="28">
        <v>0</v>
      </c>
    </row>
    <row r="484" spans="1:12" x14ac:dyDescent="0.25">
      <c r="A484" s="8">
        <v>483</v>
      </c>
      <c r="B484" s="7" t="s">
        <v>1778</v>
      </c>
      <c r="C484" s="7" t="s">
        <v>792</v>
      </c>
      <c r="D484" s="8" t="s">
        <v>801</v>
      </c>
      <c r="E484" s="7" t="s">
        <v>512</v>
      </c>
      <c r="F484" s="7" t="s">
        <v>1196</v>
      </c>
      <c r="G484" s="55">
        <v>26388</v>
      </c>
      <c r="H484" s="9">
        <v>40943</v>
      </c>
      <c r="I484" s="9" t="s">
        <v>1233</v>
      </c>
      <c r="J484" s="31">
        <v>57108</v>
      </c>
      <c r="K484" s="8" t="s">
        <v>1233</v>
      </c>
      <c r="L484" s="28">
        <v>0</v>
      </c>
    </row>
    <row r="485" spans="1:12" x14ac:dyDescent="0.25">
      <c r="A485" s="8">
        <v>484</v>
      </c>
      <c r="B485" s="7" t="s">
        <v>1779</v>
      </c>
      <c r="C485" s="7" t="s">
        <v>1228</v>
      </c>
      <c r="D485" s="8" t="s">
        <v>801</v>
      </c>
      <c r="E485" s="7" t="s">
        <v>1202</v>
      </c>
      <c r="F485" s="7" t="s">
        <v>1196</v>
      </c>
      <c r="G485" s="55">
        <v>25912</v>
      </c>
      <c r="H485" s="9">
        <v>40963</v>
      </c>
      <c r="I485" s="9" t="s">
        <v>1233</v>
      </c>
      <c r="J485" s="31">
        <v>72660</v>
      </c>
      <c r="K485" s="8">
        <v>2</v>
      </c>
      <c r="L485" s="28">
        <v>0.04</v>
      </c>
    </row>
    <row r="486" spans="1:12" x14ac:dyDescent="0.25">
      <c r="A486" s="8">
        <v>485</v>
      </c>
      <c r="B486" s="7" t="s">
        <v>1780</v>
      </c>
      <c r="C486" s="7" t="s">
        <v>1229</v>
      </c>
      <c r="D486" s="8" t="s">
        <v>801</v>
      </c>
      <c r="E486" s="7" t="s">
        <v>512</v>
      </c>
      <c r="F486" s="7" t="s">
        <v>1196</v>
      </c>
      <c r="G486" s="55">
        <v>26045</v>
      </c>
      <c r="H486" s="9">
        <v>36195</v>
      </c>
      <c r="I486" s="9" t="s">
        <v>1233</v>
      </c>
      <c r="J486" s="31">
        <v>55632</v>
      </c>
      <c r="K486" s="8">
        <v>5</v>
      </c>
      <c r="L486" s="28">
        <v>0.15</v>
      </c>
    </row>
    <row r="487" spans="1:12" x14ac:dyDescent="0.25">
      <c r="A487" s="8">
        <v>486</v>
      </c>
      <c r="B487" s="7" t="s">
        <v>1781</v>
      </c>
      <c r="C487" s="7" t="s">
        <v>1230</v>
      </c>
      <c r="D487" s="8" t="s">
        <v>801</v>
      </c>
      <c r="E487" s="7" t="s">
        <v>512</v>
      </c>
      <c r="F487" s="7" t="s">
        <v>1196</v>
      </c>
      <c r="G487" s="55">
        <v>22596</v>
      </c>
      <c r="H487" s="9">
        <v>36217</v>
      </c>
      <c r="I487" s="9" t="s">
        <v>1233</v>
      </c>
      <c r="J487" s="31">
        <v>26970</v>
      </c>
      <c r="K487" s="8">
        <v>4</v>
      </c>
      <c r="L487" s="28">
        <v>0.12</v>
      </c>
    </row>
    <row r="488" spans="1:12" x14ac:dyDescent="0.25">
      <c r="A488" s="8">
        <v>487</v>
      </c>
      <c r="B488" s="7" t="s">
        <v>1782</v>
      </c>
      <c r="C488" s="7" t="s">
        <v>791</v>
      </c>
      <c r="D488" s="8" t="s">
        <v>801</v>
      </c>
      <c r="E488" s="7" t="s">
        <v>512</v>
      </c>
      <c r="F488" s="7" t="s">
        <v>1197</v>
      </c>
      <c r="G488" s="55">
        <v>31768</v>
      </c>
      <c r="H488" s="9">
        <v>39864</v>
      </c>
      <c r="I488" s="9" t="s">
        <v>1233</v>
      </c>
      <c r="J488" s="31">
        <v>77184</v>
      </c>
      <c r="K488" s="8">
        <v>5</v>
      </c>
      <c r="L488" s="28">
        <v>0.15</v>
      </c>
    </row>
    <row r="489" spans="1:12" x14ac:dyDescent="0.25">
      <c r="A489" s="8">
        <v>488</v>
      </c>
      <c r="B489" s="7" t="s">
        <v>1783</v>
      </c>
      <c r="C489" s="7" t="s">
        <v>796</v>
      </c>
      <c r="D489" s="8" t="s">
        <v>801</v>
      </c>
      <c r="E489" s="7" t="s">
        <v>1202</v>
      </c>
      <c r="F489" s="7" t="s">
        <v>1197</v>
      </c>
      <c r="G489" s="55">
        <v>30848</v>
      </c>
      <c r="H489" s="9">
        <v>40976</v>
      </c>
      <c r="I489" s="9" t="s">
        <v>1233</v>
      </c>
      <c r="J489" s="31">
        <v>55656</v>
      </c>
      <c r="K489" s="8" t="s">
        <v>1233</v>
      </c>
      <c r="L489" s="28">
        <v>0</v>
      </c>
    </row>
    <row r="490" spans="1:12" x14ac:dyDescent="0.25">
      <c r="A490" s="8">
        <v>489</v>
      </c>
      <c r="B490" s="7" t="s">
        <v>1784</v>
      </c>
      <c r="C490" s="7" t="s">
        <v>792</v>
      </c>
      <c r="D490" s="8" t="s">
        <v>801</v>
      </c>
      <c r="E490" s="7" t="s">
        <v>1202</v>
      </c>
      <c r="F490" s="7" t="s">
        <v>1197</v>
      </c>
      <c r="G490" s="55">
        <v>26057</v>
      </c>
      <c r="H490" s="9">
        <v>40259</v>
      </c>
      <c r="I490" s="9">
        <v>41038</v>
      </c>
      <c r="J490" s="31">
        <v>87828</v>
      </c>
      <c r="K490" s="8">
        <v>1</v>
      </c>
      <c r="L490" s="28">
        <v>0</v>
      </c>
    </row>
    <row r="491" spans="1:12" x14ac:dyDescent="0.25">
      <c r="A491" s="8">
        <v>490</v>
      </c>
      <c r="B491" s="7" t="s">
        <v>1785</v>
      </c>
      <c r="C491" s="7" t="s">
        <v>1228</v>
      </c>
      <c r="D491" s="8" t="s">
        <v>801</v>
      </c>
      <c r="E491" s="7" t="s">
        <v>1202</v>
      </c>
      <c r="F491" s="7" t="s">
        <v>1197</v>
      </c>
      <c r="G491" s="55">
        <v>28553</v>
      </c>
      <c r="H491" s="9">
        <v>40264</v>
      </c>
      <c r="I491" s="9" t="s">
        <v>1233</v>
      </c>
      <c r="J491" s="31">
        <v>35712</v>
      </c>
      <c r="K491" s="8">
        <v>2</v>
      </c>
      <c r="L491" s="28">
        <v>0.04</v>
      </c>
    </row>
    <row r="492" spans="1:12" x14ac:dyDescent="0.25">
      <c r="A492" s="8">
        <v>491</v>
      </c>
      <c r="B492" s="7" t="s">
        <v>1786</v>
      </c>
      <c r="C492" s="7" t="s">
        <v>796</v>
      </c>
      <c r="D492" s="8" t="s">
        <v>801</v>
      </c>
      <c r="E492" s="7" t="s">
        <v>512</v>
      </c>
      <c r="F492" s="7" t="s">
        <v>1197</v>
      </c>
      <c r="G492" s="55">
        <v>26717</v>
      </c>
      <c r="H492" s="9">
        <v>37701</v>
      </c>
      <c r="I492" s="9" t="s">
        <v>1233</v>
      </c>
      <c r="J492" s="31">
        <v>28272</v>
      </c>
      <c r="K492" s="8" t="s">
        <v>1233</v>
      </c>
      <c r="L492" s="28">
        <v>0</v>
      </c>
    </row>
    <row r="493" spans="1:12" x14ac:dyDescent="0.25">
      <c r="A493" s="8">
        <v>492</v>
      </c>
      <c r="B493" s="7" t="s">
        <v>1787</v>
      </c>
      <c r="C493" s="7" t="s">
        <v>795</v>
      </c>
      <c r="D493" s="8" t="s">
        <v>801</v>
      </c>
      <c r="E493" s="7" t="s">
        <v>512</v>
      </c>
      <c r="F493" s="7" t="s">
        <v>1196</v>
      </c>
      <c r="G493" s="55">
        <v>31027</v>
      </c>
      <c r="H493" s="9">
        <v>39519</v>
      </c>
      <c r="I493" s="9" t="s">
        <v>1233</v>
      </c>
      <c r="J493" s="31">
        <v>73596</v>
      </c>
      <c r="K493" s="8">
        <v>2</v>
      </c>
      <c r="L493" s="28">
        <v>0.04</v>
      </c>
    </row>
    <row r="494" spans="1:12" x14ac:dyDescent="0.25">
      <c r="A494" s="8">
        <v>493</v>
      </c>
      <c r="B494" s="7" t="s">
        <v>1788</v>
      </c>
      <c r="C494" s="7" t="s">
        <v>791</v>
      </c>
      <c r="D494" s="8" t="s">
        <v>801</v>
      </c>
      <c r="E494" s="7" t="s">
        <v>512</v>
      </c>
      <c r="F494" s="7" t="s">
        <v>1197</v>
      </c>
      <c r="G494" s="55">
        <v>29247</v>
      </c>
      <c r="H494" s="9">
        <v>38790</v>
      </c>
      <c r="I494" s="9" t="s">
        <v>1233</v>
      </c>
      <c r="J494" s="31">
        <v>75225.600000000006</v>
      </c>
      <c r="K494" s="8" t="s">
        <v>1233</v>
      </c>
      <c r="L494" s="28">
        <v>0</v>
      </c>
    </row>
    <row r="495" spans="1:12" x14ac:dyDescent="0.25">
      <c r="A495" s="8">
        <v>494</v>
      </c>
      <c r="B495" s="7" t="s">
        <v>1789</v>
      </c>
      <c r="C495" s="7" t="s">
        <v>792</v>
      </c>
      <c r="D495" s="8" t="s">
        <v>801</v>
      </c>
      <c r="E495" s="7" t="s">
        <v>1202</v>
      </c>
      <c r="F495" s="7" t="s">
        <v>1197</v>
      </c>
      <c r="G495" s="55">
        <v>26776</v>
      </c>
      <c r="H495" s="9">
        <v>39899</v>
      </c>
      <c r="I495" s="9" t="s">
        <v>1233</v>
      </c>
      <c r="J495" s="31">
        <v>29748</v>
      </c>
      <c r="K495" s="8" t="s">
        <v>1233</v>
      </c>
      <c r="L495" s="28">
        <v>0</v>
      </c>
    </row>
    <row r="496" spans="1:12" x14ac:dyDescent="0.25">
      <c r="A496" s="8">
        <v>495</v>
      </c>
      <c r="B496" s="7" t="s">
        <v>1790</v>
      </c>
      <c r="C496" s="7" t="s">
        <v>793</v>
      </c>
      <c r="D496" s="8" t="s">
        <v>801</v>
      </c>
      <c r="E496" s="7" t="s">
        <v>512</v>
      </c>
      <c r="F496" s="7" t="s">
        <v>1196</v>
      </c>
      <c r="G496" s="56">
        <v>27339</v>
      </c>
      <c r="H496" s="13">
        <v>40254</v>
      </c>
      <c r="I496" s="9" t="s">
        <v>1233</v>
      </c>
      <c r="J496" s="31">
        <v>58440</v>
      </c>
      <c r="K496" s="8" t="s">
        <v>1233</v>
      </c>
      <c r="L496" s="28">
        <v>0</v>
      </c>
    </row>
    <row r="497" spans="1:12" x14ac:dyDescent="0.25">
      <c r="A497" s="8">
        <v>496</v>
      </c>
      <c r="B497" s="7" t="s">
        <v>1791</v>
      </c>
      <c r="C497" s="7" t="s">
        <v>1229</v>
      </c>
      <c r="D497" s="8" t="s">
        <v>801</v>
      </c>
      <c r="E497" s="7" t="s">
        <v>512</v>
      </c>
      <c r="F497" s="7" t="s">
        <v>1196</v>
      </c>
      <c r="G497" s="55">
        <v>27866</v>
      </c>
      <c r="H497" s="9">
        <v>40624</v>
      </c>
      <c r="I497" s="9" t="s">
        <v>1233</v>
      </c>
      <c r="J497" s="31">
        <v>103800</v>
      </c>
      <c r="K497" s="8">
        <v>1</v>
      </c>
      <c r="L497" s="28">
        <v>0</v>
      </c>
    </row>
    <row r="498" spans="1:12" x14ac:dyDescent="0.25">
      <c r="A498" s="8">
        <v>497</v>
      </c>
      <c r="B498" s="7" t="s">
        <v>1792</v>
      </c>
      <c r="C498" s="7" t="s">
        <v>792</v>
      </c>
      <c r="D498" s="8" t="s">
        <v>801</v>
      </c>
      <c r="E498" s="7" t="s">
        <v>512</v>
      </c>
      <c r="F498" s="7" t="s">
        <v>1197</v>
      </c>
      <c r="G498" s="55">
        <v>28086</v>
      </c>
      <c r="H498" s="9">
        <v>39174</v>
      </c>
      <c r="I498" s="9" t="s">
        <v>1233</v>
      </c>
      <c r="J498" s="31">
        <v>27984</v>
      </c>
      <c r="K498" s="8">
        <v>4</v>
      </c>
      <c r="L498" s="28">
        <v>0.12</v>
      </c>
    </row>
    <row r="499" spans="1:12" x14ac:dyDescent="0.25">
      <c r="A499" s="8">
        <v>498</v>
      </c>
      <c r="B499" s="7" t="s">
        <v>1793</v>
      </c>
      <c r="C499" s="7" t="s">
        <v>795</v>
      </c>
      <c r="D499" s="8" t="s">
        <v>801</v>
      </c>
      <c r="E499" s="7" t="s">
        <v>512</v>
      </c>
      <c r="F499" s="7" t="s">
        <v>1196</v>
      </c>
      <c r="G499" s="55">
        <v>27386</v>
      </c>
      <c r="H499" s="9">
        <v>39176</v>
      </c>
      <c r="I499" s="9" t="s">
        <v>1233</v>
      </c>
      <c r="J499" s="31">
        <v>12840</v>
      </c>
      <c r="K499" s="8">
        <v>4</v>
      </c>
      <c r="L499" s="28">
        <v>0.12</v>
      </c>
    </row>
    <row r="500" spans="1:12" x14ac:dyDescent="0.25">
      <c r="A500" s="8">
        <v>499</v>
      </c>
      <c r="B500" s="7" t="s">
        <v>1794</v>
      </c>
      <c r="C500" s="7" t="s">
        <v>795</v>
      </c>
      <c r="D500" s="8" t="s">
        <v>801</v>
      </c>
      <c r="E500" s="7" t="s">
        <v>512</v>
      </c>
      <c r="F500" s="7" t="s">
        <v>1197</v>
      </c>
      <c r="G500" s="55">
        <v>27975</v>
      </c>
      <c r="H500" s="9">
        <v>40282</v>
      </c>
      <c r="I500" s="9" t="s">
        <v>1233</v>
      </c>
      <c r="J500" s="31">
        <v>87168</v>
      </c>
      <c r="K500" s="8" t="s">
        <v>1233</v>
      </c>
      <c r="L500" s="28">
        <v>0</v>
      </c>
    </row>
    <row r="501" spans="1:12" x14ac:dyDescent="0.25">
      <c r="A501" s="8">
        <v>500</v>
      </c>
      <c r="B501" s="7" t="s">
        <v>1795</v>
      </c>
      <c r="C501" s="7" t="s">
        <v>1229</v>
      </c>
      <c r="D501" s="8" t="s">
        <v>801</v>
      </c>
      <c r="E501" s="7" t="s">
        <v>1202</v>
      </c>
      <c r="F501" s="7" t="s">
        <v>1196</v>
      </c>
      <c r="G501" s="55">
        <v>26454</v>
      </c>
      <c r="H501" s="9">
        <v>38815</v>
      </c>
      <c r="I501" s="9" t="s">
        <v>1233</v>
      </c>
      <c r="J501" s="31">
        <v>75924</v>
      </c>
      <c r="K501" s="8">
        <v>1</v>
      </c>
      <c r="L501" s="28">
        <v>0</v>
      </c>
    </row>
    <row r="502" spans="1:12" x14ac:dyDescent="0.25">
      <c r="A502" s="8">
        <v>501</v>
      </c>
      <c r="B502" s="7" t="s">
        <v>1796</v>
      </c>
      <c r="C502" s="7" t="s">
        <v>1228</v>
      </c>
      <c r="D502" s="8" t="s">
        <v>801</v>
      </c>
      <c r="E502" s="7" t="s">
        <v>512</v>
      </c>
      <c r="F502" s="7" t="s">
        <v>1196</v>
      </c>
      <c r="G502" s="55">
        <v>29485</v>
      </c>
      <c r="H502" s="9">
        <v>38828</v>
      </c>
      <c r="I502" s="9" t="s">
        <v>1233</v>
      </c>
      <c r="J502" s="31">
        <v>59436</v>
      </c>
      <c r="K502" s="8">
        <v>4</v>
      </c>
      <c r="L502" s="28">
        <v>0.12</v>
      </c>
    </row>
    <row r="503" spans="1:12" x14ac:dyDescent="0.25">
      <c r="A503" s="8">
        <v>502</v>
      </c>
      <c r="B503" s="7" t="s">
        <v>1797</v>
      </c>
      <c r="C503" s="7" t="s">
        <v>796</v>
      </c>
      <c r="D503" s="8" t="s">
        <v>801</v>
      </c>
      <c r="E503" s="7" t="s">
        <v>512</v>
      </c>
      <c r="F503" s="7" t="s">
        <v>1196</v>
      </c>
      <c r="G503" s="55">
        <v>29664</v>
      </c>
      <c r="H503" s="9">
        <v>40293</v>
      </c>
      <c r="I503" s="9" t="s">
        <v>1233</v>
      </c>
      <c r="J503" s="31">
        <v>14172</v>
      </c>
      <c r="K503" s="8">
        <v>1</v>
      </c>
      <c r="L503" s="28">
        <v>0</v>
      </c>
    </row>
    <row r="504" spans="1:12" x14ac:dyDescent="0.25">
      <c r="A504" s="8">
        <v>503</v>
      </c>
      <c r="B504" s="7" t="s">
        <v>1798</v>
      </c>
      <c r="C504" s="7" t="s">
        <v>1231</v>
      </c>
      <c r="D504" s="8" t="s">
        <v>801</v>
      </c>
      <c r="E504" s="7" t="s">
        <v>512</v>
      </c>
      <c r="F504" s="7" t="s">
        <v>1196</v>
      </c>
      <c r="G504" s="55">
        <v>29690</v>
      </c>
      <c r="H504" s="9">
        <v>40666</v>
      </c>
      <c r="I504" s="9" t="s">
        <v>1233</v>
      </c>
      <c r="J504" s="31">
        <v>28908</v>
      </c>
      <c r="K504" s="8">
        <v>4</v>
      </c>
      <c r="L504" s="28">
        <v>0.12</v>
      </c>
    </row>
    <row r="505" spans="1:12" x14ac:dyDescent="0.25">
      <c r="A505" s="8">
        <v>504</v>
      </c>
      <c r="B505" s="7" t="s">
        <v>1799</v>
      </c>
      <c r="C505" s="7" t="s">
        <v>1231</v>
      </c>
      <c r="D505" s="8" t="s">
        <v>801</v>
      </c>
      <c r="E505" s="7" t="s">
        <v>512</v>
      </c>
      <c r="F505" s="7" t="s">
        <v>1196</v>
      </c>
      <c r="G505" s="55">
        <v>28846</v>
      </c>
      <c r="H505" s="9">
        <v>39592</v>
      </c>
      <c r="I505" s="9" t="s">
        <v>1233</v>
      </c>
      <c r="J505" s="31">
        <v>67980</v>
      </c>
      <c r="K505" s="8">
        <v>1</v>
      </c>
      <c r="L505" s="28">
        <v>0</v>
      </c>
    </row>
    <row r="506" spans="1:12" x14ac:dyDescent="0.25">
      <c r="A506" s="8">
        <v>505</v>
      </c>
      <c r="B506" s="7" t="s">
        <v>1800</v>
      </c>
      <c r="C506" s="7" t="s">
        <v>794</v>
      </c>
      <c r="D506" s="8" t="s">
        <v>801</v>
      </c>
      <c r="E506" s="7" t="s">
        <v>1202</v>
      </c>
      <c r="F506" s="7" t="s">
        <v>1197</v>
      </c>
      <c r="G506" s="55">
        <v>23033</v>
      </c>
      <c r="H506" s="9">
        <v>35918</v>
      </c>
      <c r="I506" s="9" t="s">
        <v>1233</v>
      </c>
      <c r="J506" s="31">
        <v>88488</v>
      </c>
      <c r="K506" s="8">
        <v>4</v>
      </c>
      <c r="L506" s="28">
        <v>0.12</v>
      </c>
    </row>
    <row r="507" spans="1:12" x14ac:dyDescent="0.25">
      <c r="A507" s="8">
        <v>506</v>
      </c>
      <c r="B507" s="7" t="s">
        <v>1801</v>
      </c>
      <c r="C507" s="7" t="s">
        <v>791</v>
      </c>
      <c r="D507" s="8" t="s">
        <v>801</v>
      </c>
      <c r="E507" s="7" t="s">
        <v>512</v>
      </c>
      <c r="F507" s="7" t="s">
        <v>1197</v>
      </c>
      <c r="G507" s="55">
        <v>26352</v>
      </c>
      <c r="H507" s="9">
        <v>35946</v>
      </c>
      <c r="I507" s="9" t="s">
        <v>1233</v>
      </c>
      <c r="J507" s="31">
        <v>17198.400000000001</v>
      </c>
      <c r="K507" s="8">
        <v>5</v>
      </c>
      <c r="L507" s="28">
        <v>0.15</v>
      </c>
    </row>
    <row r="508" spans="1:12" x14ac:dyDescent="0.25">
      <c r="A508" s="8">
        <v>507</v>
      </c>
      <c r="B508" s="7" t="s">
        <v>1802</v>
      </c>
      <c r="C508" s="7" t="s">
        <v>792</v>
      </c>
      <c r="D508" s="8" t="s">
        <v>801</v>
      </c>
      <c r="E508" s="7" t="s">
        <v>512</v>
      </c>
      <c r="F508" s="7" t="s">
        <v>1196</v>
      </c>
      <c r="G508" s="55">
        <v>27188</v>
      </c>
      <c r="H508" s="9">
        <v>36297</v>
      </c>
      <c r="I508" s="9" t="s">
        <v>1233</v>
      </c>
      <c r="J508" s="31">
        <v>69588</v>
      </c>
      <c r="K508" s="8">
        <v>5</v>
      </c>
      <c r="L508" s="28">
        <v>0.15</v>
      </c>
    </row>
    <row r="509" spans="1:12" x14ac:dyDescent="0.25">
      <c r="A509" s="8">
        <v>508</v>
      </c>
      <c r="B509" s="7" t="s">
        <v>1803</v>
      </c>
      <c r="C509" s="7" t="s">
        <v>796</v>
      </c>
      <c r="D509" s="8" t="s">
        <v>801</v>
      </c>
      <c r="E509" s="7" t="s">
        <v>512</v>
      </c>
      <c r="F509" s="7" t="s">
        <v>1196</v>
      </c>
      <c r="G509" s="55">
        <v>26930</v>
      </c>
      <c r="H509" s="9">
        <v>36673</v>
      </c>
      <c r="I509" s="9" t="s">
        <v>1233</v>
      </c>
      <c r="J509" s="31">
        <v>57996</v>
      </c>
      <c r="K509" s="8">
        <v>1</v>
      </c>
      <c r="L509" s="28">
        <v>0</v>
      </c>
    </row>
    <row r="510" spans="1:12" x14ac:dyDescent="0.25">
      <c r="A510" s="8">
        <v>509</v>
      </c>
      <c r="B510" s="7" t="s">
        <v>1804</v>
      </c>
      <c r="C510" s="7" t="s">
        <v>792</v>
      </c>
      <c r="D510" s="8" t="s">
        <v>801</v>
      </c>
      <c r="E510" s="7" t="s">
        <v>512</v>
      </c>
      <c r="F510" s="7" t="s">
        <v>1196</v>
      </c>
      <c r="G510" s="55">
        <v>29216</v>
      </c>
      <c r="H510" s="9">
        <v>37404</v>
      </c>
      <c r="I510" s="9">
        <v>38599</v>
      </c>
      <c r="J510" s="31">
        <v>72084</v>
      </c>
      <c r="K510" s="8" t="s">
        <v>1233</v>
      </c>
      <c r="L510" s="28">
        <v>0</v>
      </c>
    </row>
    <row r="511" spans="1:12" x14ac:dyDescent="0.25">
      <c r="A511" s="8">
        <v>510</v>
      </c>
      <c r="B511" s="7" t="s">
        <v>1805</v>
      </c>
      <c r="C511" s="7" t="s">
        <v>1228</v>
      </c>
      <c r="D511" s="8" t="s">
        <v>801</v>
      </c>
      <c r="E511" s="7" t="s">
        <v>512</v>
      </c>
      <c r="F511" s="7" t="s">
        <v>1197</v>
      </c>
      <c r="G511" s="55">
        <v>31895</v>
      </c>
      <c r="H511" s="9">
        <v>39217</v>
      </c>
      <c r="I511" s="9" t="s">
        <v>1233</v>
      </c>
      <c r="J511" s="31">
        <v>88596</v>
      </c>
      <c r="K511" s="8">
        <v>2</v>
      </c>
      <c r="L511" s="28">
        <v>0.04</v>
      </c>
    </row>
    <row r="512" spans="1:12" x14ac:dyDescent="0.25">
      <c r="A512" s="8">
        <v>511</v>
      </c>
      <c r="B512" s="7" t="s">
        <v>1806</v>
      </c>
      <c r="C512" s="7" t="s">
        <v>1228</v>
      </c>
      <c r="D512" s="8" t="s">
        <v>801</v>
      </c>
      <c r="E512" s="7" t="s">
        <v>512</v>
      </c>
      <c r="F512" s="7" t="s">
        <v>1197</v>
      </c>
      <c r="G512" s="55">
        <v>26125</v>
      </c>
      <c r="H512" s="9">
        <v>40707</v>
      </c>
      <c r="I512" s="9" t="s">
        <v>1233</v>
      </c>
      <c r="J512" s="31">
        <v>95256</v>
      </c>
      <c r="K512" s="8">
        <v>1</v>
      </c>
      <c r="L512" s="28">
        <v>0</v>
      </c>
    </row>
    <row r="513" spans="1:12" x14ac:dyDescent="0.25">
      <c r="A513" s="8">
        <v>512</v>
      </c>
      <c r="B513" s="7" t="s">
        <v>1807</v>
      </c>
      <c r="C513" s="7" t="s">
        <v>796</v>
      </c>
      <c r="D513" s="8" t="s">
        <v>801</v>
      </c>
      <c r="E513" s="7" t="s">
        <v>512</v>
      </c>
      <c r="F513" s="7" t="s">
        <v>1196</v>
      </c>
      <c r="G513" s="55">
        <v>32330</v>
      </c>
      <c r="H513" s="9">
        <v>39262</v>
      </c>
      <c r="I513" s="9" t="s">
        <v>1233</v>
      </c>
      <c r="J513" s="31">
        <v>76128</v>
      </c>
      <c r="K513" s="8" t="s">
        <v>1233</v>
      </c>
      <c r="L513" s="28">
        <v>0</v>
      </c>
    </row>
    <row r="514" spans="1:12" x14ac:dyDescent="0.25">
      <c r="A514" s="8">
        <v>513</v>
      </c>
      <c r="B514" s="7" t="s">
        <v>1808</v>
      </c>
      <c r="C514" s="7" t="s">
        <v>1228</v>
      </c>
      <c r="D514" s="8" t="s">
        <v>801</v>
      </c>
      <c r="E514" s="7" t="s">
        <v>512</v>
      </c>
      <c r="F514" s="7" t="s">
        <v>1197</v>
      </c>
      <c r="G514" s="55">
        <v>31779</v>
      </c>
      <c r="H514" s="9">
        <v>40332</v>
      </c>
      <c r="I514" s="9" t="s">
        <v>1233</v>
      </c>
      <c r="J514" s="31">
        <v>56808</v>
      </c>
      <c r="K514" s="8">
        <v>2</v>
      </c>
      <c r="L514" s="28">
        <v>0.04</v>
      </c>
    </row>
    <row r="515" spans="1:12" x14ac:dyDescent="0.25">
      <c r="A515" s="8">
        <v>514</v>
      </c>
      <c r="B515" s="7" t="s">
        <v>1809</v>
      </c>
      <c r="C515" s="7" t="s">
        <v>791</v>
      </c>
      <c r="D515" s="8" t="s">
        <v>801</v>
      </c>
      <c r="E515" s="7" t="s">
        <v>512</v>
      </c>
      <c r="F515" s="7" t="s">
        <v>1196</v>
      </c>
      <c r="G515" s="55">
        <v>28784</v>
      </c>
      <c r="H515" s="9">
        <v>35958</v>
      </c>
      <c r="I515" s="9" t="s">
        <v>1233</v>
      </c>
      <c r="J515" s="31">
        <v>73704</v>
      </c>
      <c r="K515" s="8">
        <v>4</v>
      </c>
      <c r="L515" s="28">
        <v>0.12</v>
      </c>
    </row>
    <row r="516" spans="1:12" x14ac:dyDescent="0.25">
      <c r="A516" s="8">
        <v>515</v>
      </c>
      <c r="B516" s="7" t="s">
        <v>1810</v>
      </c>
      <c r="C516" s="7" t="s">
        <v>793</v>
      </c>
      <c r="D516" s="8" t="s">
        <v>801</v>
      </c>
      <c r="E516" s="7" t="s">
        <v>512</v>
      </c>
      <c r="F516" s="7" t="s">
        <v>1197</v>
      </c>
      <c r="G516" s="55">
        <v>26709</v>
      </c>
      <c r="H516" s="9">
        <v>36340</v>
      </c>
      <c r="I516" s="9" t="s">
        <v>1233</v>
      </c>
      <c r="J516" s="31">
        <v>44419.199999999997</v>
      </c>
      <c r="K516" s="8">
        <v>4</v>
      </c>
      <c r="L516" s="28">
        <v>0.12</v>
      </c>
    </row>
    <row r="517" spans="1:12" x14ac:dyDescent="0.25">
      <c r="A517" s="8">
        <v>516</v>
      </c>
      <c r="B517" s="7" t="s">
        <v>1811</v>
      </c>
      <c r="C517" s="7" t="s">
        <v>794</v>
      </c>
      <c r="D517" s="8" t="s">
        <v>801</v>
      </c>
      <c r="E517" s="7" t="s">
        <v>512</v>
      </c>
      <c r="F517" s="7" t="s">
        <v>1196</v>
      </c>
      <c r="G517" s="55">
        <v>29995</v>
      </c>
      <c r="H517" s="9">
        <v>39282</v>
      </c>
      <c r="I517" s="9" t="s">
        <v>1233</v>
      </c>
      <c r="J517" s="31">
        <v>83304</v>
      </c>
      <c r="K517" s="8">
        <v>2</v>
      </c>
      <c r="L517" s="28">
        <v>0.04</v>
      </c>
    </row>
    <row r="518" spans="1:12" x14ac:dyDescent="0.25">
      <c r="A518" s="8">
        <v>517</v>
      </c>
      <c r="B518" s="7" t="s">
        <v>1812</v>
      </c>
      <c r="C518" s="7" t="s">
        <v>795</v>
      </c>
      <c r="D518" s="8" t="s">
        <v>801</v>
      </c>
      <c r="E518" s="7" t="s">
        <v>512</v>
      </c>
      <c r="F518" s="7" t="s">
        <v>1197</v>
      </c>
      <c r="G518" s="55">
        <v>26126</v>
      </c>
      <c r="H518" s="9">
        <v>38903</v>
      </c>
      <c r="I518" s="9" t="s">
        <v>1233</v>
      </c>
      <c r="J518" s="31">
        <v>40872</v>
      </c>
      <c r="K518" s="8">
        <v>2</v>
      </c>
      <c r="L518" s="28">
        <v>0.04</v>
      </c>
    </row>
    <row r="519" spans="1:12" x14ac:dyDescent="0.25">
      <c r="A519" s="8">
        <v>518</v>
      </c>
      <c r="B519" s="7" t="s">
        <v>1813</v>
      </c>
      <c r="C519" s="7" t="s">
        <v>793</v>
      </c>
      <c r="D519" s="8" t="s">
        <v>801</v>
      </c>
      <c r="E519" s="7" t="s">
        <v>512</v>
      </c>
      <c r="F519" s="7" t="s">
        <v>1196</v>
      </c>
      <c r="G519" s="55">
        <v>26650</v>
      </c>
      <c r="H519" s="9">
        <v>35990</v>
      </c>
      <c r="I519" s="9" t="s">
        <v>1233</v>
      </c>
      <c r="J519" s="31">
        <v>44268</v>
      </c>
      <c r="K519" s="8">
        <v>1</v>
      </c>
      <c r="L519" s="28">
        <v>0</v>
      </c>
    </row>
    <row r="520" spans="1:12" x14ac:dyDescent="0.25">
      <c r="A520" s="8">
        <v>519</v>
      </c>
      <c r="B520" s="7" t="s">
        <v>1814</v>
      </c>
      <c r="C520" s="7" t="s">
        <v>793</v>
      </c>
      <c r="D520" s="8" t="s">
        <v>801</v>
      </c>
      <c r="E520" s="7" t="s">
        <v>512</v>
      </c>
      <c r="F520" s="7" t="s">
        <v>1196</v>
      </c>
      <c r="G520" s="55">
        <v>28399</v>
      </c>
      <c r="H520" s="9">
        <v>38173</v>
      </c>
      <c r="I520" s="9" t="s">
        <v>1233</v>
      </c>
      <c r="J520" s="31">
        <v>39480</v>
      </c>
      <c r="K520" s="8">
        <v>2</v>
      </c>
      <c r="L520" s="28">
        <v>0.04</v>
      </c>
    </row>
    <row r="521" spans="1:12" x14ac:dyDescent="0.25">
      <c r="A521" s="8">
        <v>520</v>
      </c>
      <c r="B521" s="7" t="s">
        <v>1815</v>
      </c>
      <c r="C521" s="7" t="s">
        <v>795</v>
      </c>
      <c r="D521" s="8" t="s">
        <v>801</v>
      </c>
      <c r="E521" s="7" t="s">
        <v>512</v>
      </c>
      <c r="F521" s="7" t="s">
        <v>1196</v>
      </c>
      <c r="G521" s="55">
        <v>31312</v>
      </c>
      <c r="H521" s="9">
        <v>39673</v>
      </c>
      <c r="I521" s="9" t="s">
        <v>1233</v>
      </c>
      <c r="J521" s="31">
        <v>57696</v>
      </c>
      <c r="K521" s="8">
        <v>2</v>
      </c>
      <c r="L521" s="28">
        <v>0.04</v>
      </c>
    </row>
    <row r="522" spans="1:12" x14ac:dyDescent="0.25">
      <c r="A522" s="8">
        <v>521</v>
      </c>
      <c r="B522" s="7" t="s">
        <v>1816</v>
      </c>
      <c r="C522" s="7" t="s">
        <v>794</v>
      </c>
      <c r="D522" s="8" t="s">
        <v>801</v>
      </c>
      <c r="E522" s="7" t="s">
        <v>512</v>
      </c>
      <c r="F522" s="7" t="s">
        <v>1196</v>
      </c>
      <c r="G522" s="55">
        <v>28696</v>
      </c>
      <c r="H522" s="9">
        <v>40765</v>
      </c>
      <c r="I522" s="9" t="s">
        <v>1233</v>
      </c>
      <c r="J522" s="31">
        <v>93288</v>
      </c>
      <c r="K522" s="8">
        <v>1</v>
      </c>
      <c r="L522" s="28">
        <v>0</v>
      </c>
    </row>
    <row r="523" spans="1:12" x14ac:dyDescent="0.25">
      <c r="A523" s="8">
        <v>522</v>
      </c>
      <c r="B523" s="7" t="s">
        <v>1817</v>
      </c>
      <c r="C523" s="7" t="s">
        <v>793</v>
      </c>
      <c r="D523" s="8" t="s">
        <v>801</v>
      </c>
      <c r="E523" s="7" t="s">
        <v>512</v>
      </c>
      <c r="F523" s="7" t="s">
        <v>1197</v>
      </c>
      <c r="G523" s="55">
        <v>31132</v>
      </c>
      <c r="H523" s="9">
        <v>39298</v>
      </c>
      <c r="I523" s="9" t="s">
        <v>1233</v>
      </c>
      <c r="J523" s="31">
        <v>92244</v>
      </c>
      <c r="K523" s="8">
        <v>5</v>
      </c>
      <c r="L523" s="28">
        <v>0.15</v>
      </c>
    </row>
    <row r="524" spans="1:12" x14ac:dyDescent="0.25">
      <c r="A524" s="8">
        <v>523</v>
      </c>
      <c r="B524" s="7" t="s">
        <v>1818</v>
      </c>
      <c r="C524" s="7" t="s">
        <v>1229</v>
      </c>
      <c r="D524" s="8" t="s">
        <v>801</v>
      </c>
      <c r="E524" s="7" t="s">
        <v>512</v>
      </c>
      <c r="F524" s="7" t="s">
        <v>1196</v>
      </c>
      <c r="G524" s="55">
        <v>25622</v>
      </c>
      <c r="H524" s="9">
        <v>40399</v>
      </c>
      <c r="I524" s="9" t="s">
        <v>1233</v>
      </c>
      <c r="J524" s="31">
        <v>87240</v>
      </c>
      <c r="K524" s="8">
        <v>5</v>
      </c>
      <c r="L524" s="28">
        <v>0.15</v>
      </c>
    </row>
    <row r="525" spans="1:12" x14ac:dyDescent="0.25">
      <c r="A525" s="8">
        <v>524</v>
      </c>
      <c r="B525" s="7" t="s">
        <v>1819</v>
      </c>
      <c r="C525" s="7" t="s">
        <v>793</v>
      </c>
      <c r="D525" s="8" t="s">
        <v>801</v>
      </c>
      <c r="E525" s="7" t="s">
        <v>512</v>
      </c>
      <c r="F525" s="7" t="s">
        <v>1196</v>
      </c>
      <c r="G525" s="55">
        <v>30115</v>
      </c>
      <c r="H525" s="9">
        <v>40414</v>
      </c>
      <c r="I525" s="9" t="s">
        <v>1233</v>
      </c>
      <c r="J525" s="31">
        <v>72084</v>
      </c>
      <c r="K525" s="8">
        <v>2</v>
      </c>
      <c r="L525" s="28">
        <v>0.04</v>
      </c>
    </row>
    <row r="526" spans="1:12" x14ac:dyDescent="0.25">
      <c r="A526" s="8">
        <v>525</v>
      </c>
      <c r="B526" s="7" t="s">
        <v>1820</v>
      </c>
      <c r="C526" s="7" t="s">
        <v>794</v>
      </c>
      <c r="D526" s="8" t="s">
        <v>801</v>
      </c>
      <c r="E526" s="7" t="s">
        <v>512</v>
      </c>
      <c r="F526" s="7" t="s">
        <v>1197</v>
      </c>
      <c r="G526" s="55">
        <v>27378</v>
      </c>
      <c r="H526" s="9">
        <v>36028</v>
      </c>
      <c r="I526" s="9">
        <v>37033</v>
      </c>
      <c r="J526" s="31">
        <v>20025.599999999999</v>
      </c>
      <c r="K526" s="8" t="s">
        <v>1233</v>
      </c>
      <c r="L526" s="28">
        <v>0</v>
      </c>
    </row>
    <row r="527" spans="1:12" x14ac:dyDescent="0.25">
      <c r="A527" s="8">
        <v>526</v>
      </c>
      <c r="B527" s="7" t="s">
        <v>1821</v>
      </c>
      <c r="C527" s="7" t="s">
        <v>791</v>
      </c>
      <c r="D527" s="8" t="s">
        <v>801</v>
      </c>
      <c r="E527" s="7" t="s">
        <v>512</v>
      </c>
      <c r="F527" s="7" t="s">
        <v>1196</v>
      </c>
      <c r="G527" s="55">
        <v>22875</v>
      </c>
      <c r="H527" s="9">
        <v>36375</v>
      </c>
      <c r="I527" s="9" t="s">
        <v>1233</v>
      </c>
      <c r="J527" s="31">
        <v>85560</v>
      </c>
      <c r="K527" s="8">
        <v>5</v>
      </c>
      <c r="L527" s="28">
        <v>0.15</v>
      </c>
    </row>
    <row r="528" spans="1:12" x14ac:dyDescent="0.25">
      <c r="A528" s="8">
        <v>527</v>
      </c>
      <c r="B528" s="7" t="s">
        <v>1822</v>
      </c>
      <c r="C528" s="7" t="s">
        <v>796</v>
      </c>
      <c r="D528" s="8" t="s">
        <v>801</v>
      </c>
      <c r="E528" s="7" t="s">
        <v>512</v>
      </c>
      <c r="F528" s="7" t="s">
        <v>1196</v>
      </c>
      <c r="G528" s="55">
        <v>27649</v>
      </c>
      <c r="H528" s="9">
        <v>36380</v>
      </c>
      <c r="I528" s="9" t="s">
        <v>1233</v>
      </c>
      <c r="J528" s="31">
        <v>43262.400000000001</v>
      </c>
      <c r="K528" s="8">
        <v>5</v>
      </c>
      <c r="L528" s="28">
        <v>0.15</v>
      </c>
    </row>
    <row r="529" spans="1:12" x14ac:dyDescent="0.25">
      <c r="A529" s="8">
        <v>528</v>
      </c>
      <c r="B529" s="7" t="s">
        <v>1823</v>
      </c>
      <c r="C529" s="7" t="s">
        <v>1230</v>
      </c>
      <c r="D529" s="8" t="s">
        <v>801</v>
      </c>
      <c r="E529" s="7" t="s">
        <v>512</v>
      </c>
      <c r="F529" s="7" t="s">
        <v>1196</v>
      </c>
      <c r="G529" s="55">
        <v>26424</v>
      </c>
      <c r="H529" s="9">
        <v>36393</v>
      </c>
      <c r="I529" s="9" t="s">
        <v>1233</v>
      </c>
      <c r="J529" s="31">
        <v>79092</v>
      </c>
      <c r="K529" s="8">
        <v>5</v>
      </c>
      <c r="L529" s="28">
        <v>0.15</v>
      </c>
    </row>
    <row r="530" spans="1:12" x14ac:dyDescent="0.25">
      <c r="A530" s="8">
        <v>529</v>
      </c>
      <c r="B530" s="7" t="s">
        <v>1824</v>
      </c>
      <c r="C530" s="7" t="s">
        <v>796</v>
      </c>
      <c r="D530" s="8" t="s">
        <v>801</v>
      </c>
      <c r="E530" s="7" t="s">
        <v>512</v>
      </c>
      <c r="F530" s="7" t="s">
        <v>1196</v>
      </c>
      <c r="G530" s="55">
        <v>29796</v>
      </c>
      <c r="H530" s="9">
        <v>37848</v>
      </c>
      <c r="I530" s="9" t="s">
        <v>1233</v>
      </c>
      <c r="J530" s="31">
        <v>92292</v>
      </c>
      <c r="K530" s="8">
        <v>2</v>
      </c>
      <c r="L530" s="28">
        <v>0.04</v>
      </c>
    </row>
    <row r="531" spans="1:12" x14ac:dyDescent="0.25">
      <c r="A531" s="8">
        <v>530</v>
      </c>
      <c r="B531" s="7" t="s">
        <v>1825</v>
      </c>
      <c r="C531" s="7" t="s">
        <v>1228</v>
      </c>
      <c r="D531" s="8" t="s">
        <v>801</v>
      </c>
      <c r="E531" s="7" t="s">
        <v>512</v>
      </c>
      <c r="F531" s="7" t="s">
        <v>1196</v>
      </c>
      <c r="G531" s="56">
        <v>27484</v>
      </c>
      <c r="H531" s="13">
        <v>40404</v>
      </c>
      <c r="I531" s="9" t="s">
        <v>1233</v>
      </c>
      <c r="J531" s="31">
        <v>47460</v>
      </c>
      <c r="K531" s="8">
        <v>5</v>
      </c>
      <c r="L531" s="28">
        <v>0.15</v>
      </c>
    </row>
    <row r="532" spans="1:12" x14ac:dyDescent="0.25">
      <c r="A532" s="8">
        <v>531</v>
      </c>
      <c r="B532" s="7" t="s">
        <v>1826</v>
      </c>
      <c r="C532" s="7" t="s">
        <v>792</v>
      </c>
      <c r="D532" s="8" t="s">
        <v>801</v>
      </c>
      <c r="E532" s="7" t="s">
        <v>512</v>
      </c>
      <c r="F532" s="7" t="s">
        <v>1197</v>
      </c>
      <c r="G532" s="56">
        <v>31848</v>
      </c>
      <c r="H532" s="13">
        <v>40410</v>
      </c>
      <c r="I532" s="9" t="s">
        <v>1233</v>
      </c>
      <c r="J532" s="31">
        <v>69216</v>
      </c>
      <c r="K532" s="8">
        <v>4</v>
      </c>
      <c r="L532" s="28">
        <v>0.12</v>
      </c>
    </row>
    <row r="533" spans="1:12" x14ac:dyDescent="0.25">
      <c r="A533" s="8">
        <v>532</v>
      </c>
      <c r="B533" s="7" t="s">
        <v>1827</v>
      </c>
      <c r="C533" s="7" t="s">
        <v>791</v>
      </c>
      <c r="D533" s="8" t="s">
        <v>801</v>
      </c>
      <c r="E533" s="7" t="s">
        <v>512</v>
      </c>
      <c r="F533" s="7" t="s">
        <v>1197</v>
      </c>
      <c r="G533" s="56">
        <v>29786</v>
      </c>
      <c r="H533" s="13">
        <v>40421</v>
      </c>
      <c r="I533" s="9" t="s">
        <v>1233</v>
      </c>
      <c r="J533" s="31">
        <v>59226</v>
      </c>
      <c r="K533" s="8">
        <v>5</v>
      </c>
      <c r="L533" s="28">
        <v>0.15</v>
      </c>
    </row>
    <row r="534" spans="1:12" x14ac:dyDescent="0.25">
      <c r="A534" s="8">
        <v>533</v>
      </c>
      <c r="B534" s="7" t="s">
        <v>1828</v>
      </c>
      <c r="C534" s="7" t="s">
        <v>1230</v>
      </c>
      <c r="D534" s="8" t="s">
        <v>801</v>
      </c>
      <c r="E534" s="7" t="s">
        <v>512</v>
      </c>
      <c r="F534" s="7" t="s">
        <v>1196</v>
      </c>
      <c r="G534" s="55">
        <v>28582</v>
      </c>
      <c r="H534" s="9">
        <v>39703</v>
      </c>
      <c r="I534" s="9" t="s">
        <v>1233</v>
      </c>
      <c r="J534" s="31">
        <v>55332</v>
      </c>
      <c r="K534" s="8">
        <v>4</v>
      </c>
      <c r="L534" s="28">
        <v>0.12</v>
      </c>
    </row>
    <row r="535" spans="1:12" x14ac:dyDescent="0.25">
      <c r="A535" s="8">
        <v>534</v>
      </c>
      <c r="B535" s="7" t="s">
        <v>1829</v>
      </c>
      <c r="C535" s="7" t="s">
        <v>796</v>
      </c>
      <c r="D535" s="8" t="s">
        <v>801</v>
      </c>
      <c r="E535" s="7" t="s">
        <v>512</v>
      </c>
      <c r="F535" s="7" t="s">
        <v>1196</v>
      </c>
      <c r="G535" s="55">
        <v>28047</v>
      </c>
      <c r="H535" s="9">
        <v>40815</v>
      </c>
      <c r="I535" s="9" t="s">
        <v>1233</v>
      </c>
      <c r="J535" s="31">
        <v>65400</v>
      </c>
      <c r="K535" s="8">
        <v>5</v>
      </c>
      <c r="L535" s="28">
        <v>0.15</v>
      </c>
    </row>
    <row r="536" spans="1:12" x14ac:dyDescent="0.25">
      <c r="A536" s="8">
        <v>535</v>
      </c>
      <c r="B536" s="7" t="s">
        <v>1830</v>
      </c>
      <c r="C536" s="7" t="s">
        <v>795</v>
      </c>
      <c r="D536" s="8" t="s">
        <v>801</v>
      </c>
      <c r="E536" s="7" t="s">
        <v>512</v>
      </c>
      <c r="F536" s="7" t="s">
        <v>1196</v>
      </c>
      <c r="G536" s="55">
        <v>29977</v>
      </c>
      <c r="H536" s="9">
        <v>39335</v>
      </c>
      <c r="I536" s="9" t="s">
        <v>1233</v>
      </c>
      <c r="J536" s="31">
        <v>75225.600000000006</v>
      </c>
      <c r="K536" s="8">
        <v>2</v>
      </c>
      <c r="L536" s="28">
        <v>0.04</v>
      </c>
    </row>
    <row r="537" spans="1:12" x14ac:dyDescent="0.25">
      <c r="A537" s="8">
        <v>536</v>
      </c>
      <c r="B537" s="7" t="s">
        <v>1831</v>
      </c>
      <c r="C537" s="7" t="s">
        <v>792</v>
      </c>
      <c r="D537" s="8" t="s">
        <v>801</v>
      </c>
      <c r="E537" s="7" t="s">
        <v>512</v>
      </c>
      <c r="F537" s="7" t="s">
        <v>1197</v>
      </c>
      <c r="G537" s="55">
        <v>25674</v>
      </c>
      <c r="H537" s="9">
        <v>38980</v>
      </c>
      <c r="I537" s="9" t="s">
        <v>1233</v>
      </c>
      <c r="J537" s="31">
        <v>29208</v>
      </c>
      <c r="K537" s="8">
        <v>4</v>
      </c>
      <c r="L537" s="28">
        <v>0.12</v>
      </c>
    </row>
    <row r="538" spans="1:12" x14ac:dyDescent="0.25">
      <c r="A538" s="8">
        <v>537</v>
      </c>
      <c r="B538" s="7" t="s">
        <v>1832</v>
      </c>
      <c r="C538" s="7" t="s">
        <v>791</v>
      </c>
      <c r="D538" s="8" t="s">
        <v>801</v>
      </c>
      <c r="E538" s="7" t="s">
        <v>512</v>
      </c>
      <c r="F538" s="7" t="s">
        <v>1197</v>
      </c>
      <c r="G538" s="55">
        <v>24506</v>
      </c>
      <c r="H538" s="9">
        <v>38986</v>
      </c>
      <c r="I538" s="9" t="s">
        <v>1233</v>
      </c>
      <c r="J538" s="31">
        <v>43476</v>
      </c>
      <c r="K538" s="8">
        <v>2</v>
      </c>
      <c r="L538" s="28">
        <v>0.04</v>
      </c>
    </row>
    <row r="539" spans="1:12" x14ac:dyDescent="0.25">
      <c r="A539" s="8">
        <v>538</v>
      </c>
      <c r="B539" s="7" t="s">
        <v>1833</v>
      </c>
      <c r="C539" s="7" t="s">
        <v>1229</v>
      </c>
      <c r="D539" s="8" t="s">
        <v>801</v>
      </c>
      <c r="E539" s="7" t="s">
        <v>512</v>
      </c>
      <c r="F539" s="7" t="s">
        <v>1196</v>
      </c>
      <c r="G539" s="55">
        <v>29250</v>
      </c>
      <c r="H539" s="9">
        <v>36787</v>
      </c>
      <c r="I539" s="9" t="s">
        <v>1233</v>
      </c>
      <c r="J539" s="31">
        <v>107568</v>
      </c>
      <c r="K539" s="8">
        <v>4</v>
      </c>
      <c r="L539" s="28">
        <v>0.12</v>
      </c>
    </row>
    <row r="540" spans="1:12" x14ac:dyDescent="0.25">
      <c r="A540" s="8">
        <v>539</v>
      </c>
      <c r="B540" s="7" t="s">
        <v>1834</v>
      </c>
      <c r="C540" s="7" t="s">
        <v>792</v>
      </c>
      <c r="D540" s="8" t="s">
        <v>801</v>
      </c>
      <c r="E540" s="7" t="s">
        <v>512</v>
      </c>
      <c r="F540" s="7" t="s">
        <v>1197</v>
      </c>
      <c r="G540" s="55">
        <v>26217</v>
      </c>
      <c r="H540" s="9">
        <v>37138</v>
      </c>
      <c r="I540" s="9" t="s">
        <v>1233</v>
      </c>
      <c r="J540" s="31">
        <v>34956</v>
      </c>
      <c r="K540" s="8">
        <v>1</v>
      </c>
      <c r="L540" s="28">
        <v>0</v>
      </c>
    </row>
    <row r="541" spans="1:12" x14ac:dyDescent="0.25">
      <c r="A541" s="8">
        <v>540</v>
      </c>
      <c r="B541" s="7" t="s">
        <v>1835</v>
      </c>
      <c r="C541" s="7" t="s">
        <v>795</v>
      </c>
      <c r="D541" s="8" t="s">
        <v>801</v>
      </c>
      <c r="E541" s="7" t="s">
        <v>512</v>
      </c>
      <c r="F541" s="7" t="s">
        <v>1196</v>
      </c>
      <c r="G541" s="55">
        <v>27166</v>
      </c>
      <c r="H541" s="9">
        <v>37526</v>
      </c>
      <c r="I541" s="9" t="s">
        <v>1233</v>
      </c>
      <c r="J541" s="31">
        <v>73896</v>
      </c>
      <c r="K541" s="8" t="s">
        <v>1233</v>
      </c>
      <c r="L541" s="28">
        <v>0</v>
      </c>
    </row>
    <row r="542" spans="1:12" x14ac:dyDescent="0.25">
      <c r="A542" s="8">
        <v>541</v>
      </c>
      <c r="B542" s="7" t="s">
        <v>1836</v>
      </c>
      <c r="C542" s="7" t="s">
        <v>1228</v>
      </c>
      <c r="D542" s="8" t="s">
        <v>801</v>
      </c>
      <c r="E542" s="7" t="s">
        <v>512</v>
      </c>
      <c r="F542" s="7" t="s">
        <v>1196</v>
      </c>
      <c r="G542" s="55">
        <v>27758</v>
      </c>
      <c r="H542" s="9">
        <v>40438</v>
      </c>
      <c r="I542" s="9" t="s">
        <v>1233</v>
      </c>
      <c r="J542" s="31">
        <v>70980</v>
      </c>
      <c r="K542" s="8">
        <v>4</v>
      </c>
      <c r="L542" s="28">
        <v>0.12</v>
      </c>
    </row>
    <row r="543" spans="1:12" x14ac:dyDescent="0.25">
      <c r="A543" s="8">
        <v>542</v>
      </c>
      <c r="B543" s="7" t="s">
        <v>1837</v>
      </c>
      <c r="C543" s="7" t="s">
        <v>794</v>
      </c>
      <c r="D543" s="8" t="s">
        <v>801</v>
      </c>
      <c r="E543" s="7" t="s">
        <v>512</v>
      </c>
      <c r="F543" s="7" t="s">
        <v>1196</v>
      </c>
      <c r="G543" s="55">
        <v>28059</v>
      </c>
      <c r="H543" s="9">
        <v>39742</v>
      </c>
      <c r="I543" s="9" t="s">
        <v>1233</v>
      </c>
      <c r="J543" s="31">
        <v>27624</v>
      </c>
      <c r="K543" s="8">
        <v>4</v>
      </c>
      <c r="L543" s="28">
        <v>0.12</v>
      </c>
    </row>
    <row r="544" spans="1:12" x14ac:dyDescent="0.25">
      <c r="A544" s="8">
        <v>543</v>
      </c>
      <c r="B544" s="7" t="s">
        <v>1838</v>
      </c>
      <c r="C544" s="7" t="s">
        <v>795</v>
      </c>
      <c r="D544" s="8" t="s">
        <v>801</v>
      </c>
      <c r="E544" s="7" t="s">
        <v>512</v>
      </c>
      <c r="F544" s="7" t="s">
        <v>1197</v>
      </c>
      <c r="G544" s="55">
        <v>26075</v>
      </c>
      <c r="H544" s="9">
        <v>40820</v>
      </c>
      <c r="I544" s="9" t="s">
        <v>1233</v>
      </c>
      <c r="J544" s="31">
        <v>63300</v>
      </c>
      <c r="K544" s="8">
        <v>1</v>
      </c>
      <c r="L544" s="28">
        <v>0</v>
      </c>
    </row>
    <row r="545" spans="1:12" x14ac:dyDescent="0.25">
      <c r="A545" s="8">
        <v>544</v>
      </c>
      <c r="B545" s="7" t="s">
        <v>1839</v>
      </c>
      <c r="C545" s="7" t="s">
        <v>793</v>
      </c>
      <c r="D545" s="8" t="s">
        <v>801</v>
      </c>
      <c r="E545" s="7" t="s">
        <v>512</v>
      </c>
      <c r="F545" s="7" t="s">
        <v>1196</v>
      </c>
      <c r="G545" s="55">
        <v>31494</v>
      </c>
      <c r="H545" s="9">
        <v>40831</v>
      </c>
      <c r="I545" s="9" t="s">
        <v>1233</v>
      </c>
      <c r="J545" s="31">
        <v>95280</v>
      </c>
      <c r="K545" s="8">
        <v>4</v>
      </c>
      <c r="L545" s="28">
        <v>0.12</v>
      </c>
    </row>
    <row r="546" spans="1:12" x14ac:dyDescent="0.25">
      <c r="A546" s="8">
        <v>545</v>
      </c>
      <c r="B546" s="7" t="s">
        <v>1840</v>
      </c>
      <c r="C546" s="7" t="s">
        <v>792</v>
      </c>
      <c r="D546" s="8" t="s">
        <v>801</v>
      </c>
      <c r="E546" s="7" t="s">
        <v>512</v>
      </c>
      <c r="F546" s="7" t="s">
        <v>1197</v>
      </c>
      <c r="G546" s="55">
        <v>26662</v>
      </c>
      <c r="H546" s="9">
        <v>39372</v>
      </c>
      <c r="I546" s="9" t="s">
        <v>1233</v>
      </c>
      <c r="J546" s="31">
        <v>60684</v>
      </c>
      <c r="K546" s="8">
        <v>4</v>
      </c>
      <c r="L546" s="28">
        <v>0.12</v>
      </c>
    </row>
    <row r="547" spans="1:12" x14ac:dyDescent="0.25">
      <c r="A547" s="8">
        <v>546</v>
      </c>
      <c r="B547" s="7" t="s">
        <v>1841</v>
      </c>
      <c r="C547" s="7" t="s">
        <v>793</v>
      </c>
      <c r="D547" s="8" t="s">
        <v>801</v>
      </c>
      <c r="E547" s="7" t="s">
        <v>512</v>
      </c>
      <c r="F547" s="7" t="s">
        <v>1197</v>
      </c>
      <c r="G547" s="55">
        <v>27661</v>
      </c>
      <c r="H547" s="9">
        <v>36084</v>
      </c>
      <c r="I547" s="9" t="s">
        <v>1233</v>
      </c>
      <c r="J547" s="31">
        <v>54900</v>
      </c>
      <c r="K547" s="8">
        <v>5</v>
      </c>
      <c r="L547" s="28">
        <v>0.15</v>
      </c>
    </row>
    <row r="548" spans="1:12" x14ac:dyDescent="0.25">
      <c r="A548" s="8">
        <v>547</v>
      </c>
      <c r="B548" s="7" t="s">
        <v>1842</v>
      </c>
      <c r="C548" s="7" t="s">
        <v>794</v>
      </c>
      <c r="D548" s="8" t="s">
        <v>801</v>
      </c>
      <c r="E548" s="7" t="s">
        <v>512</v>
      </c>
      <c r="F548" s="7" t="s">
        <v>1196</v>
      </c>
      <c r="G548" s="55">
        <v>27881</v>
      </c>
      <c r="H548" s="9">
        <v>36086</v>
      </c>
      <c r="I548" s="9" t="s">
        <v>1233</v>
      </c>
      <c r="J548" s="31">
        <v>57024</v>
      </c>
      <c r="K548" s="8">
        <v>1</v>
      </c>
      <c r="L548" s="28">
        <v>0</v>
      </c>
    </row>
    <row r="549" spans="1:12" x14ac:dyDescent="0.25">
      <c r="A549" s="8">
        <v>548</v>
      </c>
      <c r="B549" s="7" t="s">
        <v>1843</v>
      </c>
      <c r="C549" s="7" t="s">
        <v>792</v>
      </c>
      <c r="D549" s="8" t="s">
        <v>801</v>
      </c>
      <c r="E549" s="7" t="s">
        <v>512</v>
      </c>
      <c r="F549" s="7" t="s">
        <v>1196</v>
      </c>
      <c r="G549" s="55">
        <v>28051</v>
      </c>
      <c r="H549" s="9">
        <v>36088</v>
      </c>
      <c r="I549" s="9">
        <v>37839</v>
      </c>
      <c r="J549" s="31">
        <v>65496</v>
      </c>
      <c r="K549" s="8">
        <v>4</v>
      </c>
      <c r="L549" s="28">
        <v>0.12</v>
      </c>
    </row>
    <row r="550" spans="1:12" x14ac:dyDescent="0.25">
      <c r="A550" s="8">
        <v>549</v>
      </c>
      <c r="B550" s="7" t="s">
        <v>1844</v>
      </c>
      <c r="C550" s="7" t="s">
        <v>1230</v>
      </c>
      <c r="D550" s="8" t="s">
        <v>801</v>
      </c>
      <c r="E550" s="7" t="s">
        <v>512</v>
      </c>
      <c r="F550" s="7" t="s">
        <v>1196</v>
      </c>
      <c r="G550" s="55">
        <v>30077</v>
      </c>
      <c r="H550" s="9">
        <v>39362</v>
      </c>
      <c r="I550" s="9" t="s">
        <v>1233</v>
      </c>
      <c r="J550" s="31">
        <v>50424</v>
      </c>
      <c r="K550" s="8">
        <v>5</v>
      </c>
      <c r="L550" s="28">
        <v>0.15</v>
      </c>
    </row>
    <row r="551" spans="1:12" x14ac:dyDescent="0.25">
      <c r="A551" s="8">
        <v>550</v>
      </c>
      <c r="B551" s="7" t="s">
        <v>1845</v>
      </c>
      <c r="C551" s="7" t="s">
        <v>795</v>
      </c>
      <c r="D551" s="8" t="s">
        <v>801</v>
      </c>
      <c r="E551" s="7" t="s">
        <v>512</v>
      </c>
      <c r="F551" s="7" t="s">
        <v>1196</v>
      </c>
      <c r="G551" s="55">
        <v>31492</v>
      </c>
      <c r="H551" s="9">
        <v>39728</v>
      </c>
      <c r="I551" s="9" t="s">
        <v>1233</v>
      </c>
      <c r="J551" s="31">
        <v>54678</v>
      </c>
      <c r="K551" s="8">
        <v>1</v>
      </c>
      <c r="L551" s="28">
        <v>0</v>
      </c>
    </row>
    <row r="552" spans="1:12" x14ac:dyDescent="0.25">
      <c r="A552" s="8">
        <v>551</v>
      </c>
      <c r="B552" s="7" t="s">
        <v>1846</v>
      </c>
      <c r="C552" s="7" t="s">
        <v>1228</v>
      </c>
      <c r="D552" s="8" t="s">
        <v>801</v>
      </c>
      <c r="E552" s="7" t="s">
        <v>512</v>
      </c>
      <c r="F552" s="7" t="s">
        <v>1196</v>
      </c>
      <c r="G552" s="55">
        <v>30563</v>
      </c>
      <c r="H552" s="9">
        <v>40477</v>
      </c>
      <c r="I552" s="9" t="s">
        <v>1233</v>
      </c>
      <c r="J552" s="31">
        <v>75847.199999999997</v>
      </c>
      <c r="K552" s="8">
        <v>1</v>
      </c>
      <c r="L552" s="28">
        <v>0</v>
      </c>
    </row>
    <row r="553" spans="1:12" x14ac:dyDescent="0.25">
      <c r="A553" s="8">
        <v>552</v>
      </c>
      <c r="B553" s="7" t="s">
        <v>1847</v>
      </c>
      <c r="C553" s="7" t="s">
        <v>795</v>
      </c>
      <c r="D553" s="8" t="s">
        <v>801</v>
      </c>
      <c r="E553" s="7" t="s">
        <v>512</v>
      </c>
      <c r="F553" s="7" t="s">
        <v>1196</v>
      </c>
      <c r="G553" s="55">
        <v>30513</v>
      </c>
      <c r="H553" s="9">
        <v>39772</v>
      </c>
      <c r="I553" s="9" t="s">
        <v>1233</v>
      </c>
      <c r="J553" s="31">
        <v>103176</v>
      </c>
      <c r="K553" s="8">
        <v>2</v>
      </c>
      <c r="L553" s="28">
        <v>0.04</v>
      </c>
    </row>
    <row r="554" spans="1:12" x14ac:dyDescent="0.25">
      <c r="A554" s="8">
        <v>553</v>
      </c>
      <c r="B554" s="7" t="s">
        <v>1848</v>
      </c>
      <c r="C554" s="7" t="s">
        <v>791</v>
      </c>
      <c r="D554" s="8" t="s">
        <v>801</v>
      </c>
      <c r="E554" s="7" t="s">
        <v>512</v>
      </c>
      <c r="F554" s="7" t="s">
        <v>1196</v>
      </c>
      <c r="G554" s="55">
        <v>26491</v>
      </c>
      <c r="H554" s="9">
        <v>37568</v>
      </c>
      <c r="I554" s="9" t="s">
        <v>1233</v>
      </c>
      <c r="J554" s="31">
        <v>54120</v>
      </c>
      <c r="K554" s="8">
        <v>2</v>
      </c>
      <c r="L554" s="28">
        <v>0.04</v>
      </c>
    </row>
    <row r="555" spans="1:12" x14ac:dyDescent="0.25">
      <c r="A555" s="8">
        <v>554</v>
      </c>
      <c r="B555" s="7" t="s">
        <v>1849</v>
      </c>
      <c r="C555" s="7" t="s">
        <v>792</v>
      </c>
      <c r="D555" s="8" t="s">
        <v>801</v>
      </c>
      <c r="E555" s="7" t="s">
        <v>512</v>
      </c>
      <c r="F555" s="7" t="s">
        <v>1197</v>
      </c>
      <c r="G555" s="55">
        <v>31576</v>
      </c>
      <c r="H555" s="9">
        <v>39047</v>
      </c>
      <c r="I555" s="9" t="s">
        <v>1233</v>
      </c>
      <c r="J555" s="31">
        <v>79056</v>
      </c>
      <c r="K555" s="8">
        <v>5</v>
      </c>
      <c r="L555" s="28">
        <v>0.15</v>
      </c>
    </row>
    <row r="556" spans="1:12" x14ac:dyDescent="0.25">
      <c r="A556" s="8">
        <v>555</v>
      </c>
      <c r="B556" s="7" t="s">
        <v>1850</v>
      </c>
      <c r="C556" s="7" t="s">
        <v>1229</v>
      </c>
      <c r="D556" s="8" t="s">
        <v>801</v>
      </c>
      <c r="E556" s="7" t="s">
        <v>512</v>
      </c>
      <c r="F556" s="7" t="s">
        <v>1196</v>
      </c>
      <c r="G556" s="55">
        <v>31366</v>
      </c>
      <c r="H556" s="9">
        <v>40137</v>
      </c>
      <c r="I556" s="9" t="s">
        <v>1233</v>
      </c>
      <c r="J556" s="31">
        <v>65028</v>
      </c>
      <c r="K556" s="8">
        <v>4</v>
      </c>
      <c r="L556" s="28">
        <v>0.12</v>
      </c>
    </row>
    <row r="557" spans="1:12" x14ac:dyDescent="0.25">
      <c r="A557" s="8">
        <v>556</v>
      </c>
      <c r="B557" s="7" t="s">
        <v>1851</v>
      </c>
      <c r="C557" s="7" t="s">
        <v>792</v>
      </c>
      <c r="D557" s="8" t="s">
        <v>801</v>
      </c>
      <c r="E557" s="7" t="s">
        <v>512</v>
      </c>
      <c r="F557" s="7" t="s">
        <v>1196</v>
      </c>
      <c r="G557" s="55">
        <v>29748</v>
      </c>
      <c r="H557" s="9">
        <v>39809</v>
      </c>
      <c r="I557" s="9" t="s">
        <v>1233</v>
      </c>
      <c r="J557" s="31">
        <v>70380</v>
      </c>
      <c r="K557" s="8">
        <v>4</v>
      </c>
      <c r="L557" s="28">
        <v>0.12</v>
      </c>
    </row>
    <row r="558" spans="1:12" x14ac:dyDescent="0.25">
      <c r="A558" s="8">
        <v>557</v>
      </c>
      <c r="B558" s="7" t="s">
        <v>1852</v>
      </c>
      <c r="C558" s="7" t="s">
        <v>793</v>
      </c>
      <c r="D558" s="8" t="s">
        <v>801</v>
      </c>
      <c r="E558" s="7" t="s">
        <v>512</v>
      </c>
      <c r="F558" s="7" t="s">
        <v>1196</v>
      </c>
      <c r="G558" s="55">
        <v>29419</v>
      </c>
      <c r="H558" s="9">
        <v>40878</v>
      </c>
      <c r="I558" s="9" t="s">
        <v>1233</v>
      </c>
      <c r="J558" s="31">
        <v>86016</v>
      </c>
      <c r="K558" s="8">
        <v>4</v>
      </c>
      <c r="L558" s="28">
        <v>0.12</v>
      </c>
    </row>
    <row r="559" spans="1:12" x14ac:dyDescent="0.25">
      <c r="A559" s="8">
        <v>558</v>
      </c>
      <c r="B559" s="7" t="s">
        <v>1853</v>
      </c>
      <c r="C559" s="7" t="s">
        <v>794</v>
      </c>
      <c r="D559" s="8" t="s">
        <v>801</v>
      </c>
      <c r="E559" s="7" t="s">
        <v>1202</v>
      </c>
      <c r="F559" s="7" t="s">
        <v>1196</v>
      </c>
      <c r="G559" s="55">
        <v>27988</v>
      </c>
      <c r="H559" s="9">
        <v>40883</v>
      </c>
      <c r="I559" s="9" t="s">
        <v>1233</v>
      </c>
      <c r="J559" s="31">
        <v>61008</v>
      </c>
      <c r="K559" s="8">
        <v>4</v>
      </c>
      <c r="L559" s="28">
        <v>0.12</v>
      </c>
    </row>
    <row r="560" spans="1:12" x14ac:dyDescent="0.25">
      <c r="A560" s="8">
        <v>559</v>
      </c>
      <c r="B560" s="7" t="s">
        <v>1854</v>
      </c>
      <c r="C560" s="7" t="s">
        <v>795</v>
      </c>
      <c r="D560" s="8" t="s">
        <v>801</v>
      </c>
      <c r="E560" s="7" t="s">
        <v>1202</v>
      </c>
      <c r="F560" s="7" t="s">
        <v>1196</v>
      </c>
      <c r="G560" s="55">
        <v>30351</v>
      </c>
      <c r="H560" s="9">
        <v>41254</v>
      </c>
      <c r="I560" s="9" t="s">
        <v>1233</v>
      </c>
      <c r="J560" s="31">
        <v>53664</v>
      </c>
      <c r="K560" s="8">
        <v>2</v>
      </c>
      <c r="L560" s="28">
        <v>0.04</v>
      </c>
    </row>
    <row r="561" spans="1:12" x14ac:dyDescent="0.25">
      <c r="A561" s="8">
        <v>560</v>
      </c>
      <c r="B561" s="7" t="s">
        <v>1855</v>
      </c>
      <c r="C561" s="7" t="s">
        <v>793</v>
      </c>
      <c r="D561" s="8" t="s">
        <v>801</v>
      </c>
      <c r="E561" s="7" t="s">
        <v>1202</v>
      </c>
      <c r="F561" s="7" t="s">
        <v>1196</v>
      </c>
      <c r="G561" s="55">
        <v>30434</v>
      </c>
      <c r="H561" s="9">
        <v>39807</v>
      </c>
      <c r="I561" s="9" t="s">
        <v>1233</v>
      </c>
      <c r="J561" s="31">
        <v>106584</v>
      </c>
      <c r="K561" s="8">
        <v>2</v>
      </c>
      <c r="L561" s="28">
        <v>0.04</v>
      </c>
    </row>
    <row r="562" spans="1:12" x14ac:dyDescent="0.25">
      <c r="A562" s="8">
        <v>561</v>
      </c>
      <c r="B562" s="7" t="s">
        <v>1856</v>
      </c>
      <c r="C562" s="7" t="s">
        <v>792</v>
      </c>
      <c r="D562" s="8" t="s">
        <v>801</v>
      </c>
      <c r="E562" s="7" t="s">
        <v>1202</v>
      </c>
      <c r="F562" s="7" t="s">
        <v>1197</v>
      </c>
      <c r="G562" s="55">
        <v>28907</v>
      </c>
      <c r="H562" s="9">
        <v>36136</v>
      </c>
      <c r="I562" s="9" t="s">
        <v>1233</v>
      </c>
      <c r="J562" s="31">
        <v>54000</v>
      </c>
      <c r="K562" s="8">
        <v>4</v>
      </c>
      <c r="L562" s="28">
        <v>0.12</v>
      </c>
    </row>
    <row r="563" spans="1:12" x14ac:dyDescent="0.25">
      <c r="A563" s="8">
        <v>562</v>
      </c>
      <c r="B563" s="7" t="s">
        <v>1857</v>
      </c>
      <c r="C563" s="7" t="s">
        <v>791</v>
      </c>
      <c r="D563" s="8" t="s">
        <v>801</v>
      </c>
      <c r="E563" s="7" t="s">
        <v>512</v>
      </c>
      <c r="F563" s="7" t="s">
        <v>1196</v>
      </c>
      <c r="G563" s="55">
        <v>26169</v>
      </c>
      <c r="H563" s="9">
        <v>37249</v>
      </c>
      <c r="I563" s="9" t="s">
        <v>1233</v>
      </c>
      <c r="J563" s="31">
        <v>15054</v>
      </c>
      <c r="K563" s="8">
        <v>4</v>
      </c>
      <c r="L563" s="28">
        <v>0.12</v>
      </c>
    </row>
    <row r="564" spans="1:12" x14ac:dyDescent="0.25">
      <c r="A564" s="8">
        <v>563</v>
      </c>
      <c r="B564" s="7" t="s">
        <v>1858</v>
      </c>
      <c r="C564" s="7" t="s">
        <v>793</v>
      </c>
      <c r="D564" s="8" t="s">
        <v>801</v>
      </c>
      <c r="E564" s="7" t="s">
        <v>512</v>
      </c>
      <c r="F564" s="7" t="s">
        <v>1196</v>
      </c>
      <c r="G564" s="55">
        <v>31687</v>
      </c>
      <c r="H564" s="9">
        <v>39446</v>
      </c>
      <c r="I564" s="9" t="s">
        <v>1233</v>
      </c>
      <c r="J564" s="31">
        <v>53580</v>
      </c>
      <c r="K564" s="8">
        <v>1</v>
      </c>
      <c r="L564" s="28">
        <v>0</v>
      </c>
    </row>
    <row r="565" spans="1:12" x14ac:dyDescent="0.25">
      <c r="A565" s="8">
        <v>564</v>
      </c>
      <c r="B565" s="7" t="s">
        <v>1859</v>
      </c>
      <c r="C565" s="7" t="s">
        <v>793</v>
      </c>
      <c r="D565" s="8" t="s">
        <v>801</v>
      </c>
      <c r="E565" s="7" t="s">
        <v>512</v>
      </c>
      <c r="F565" s="7" t="s">
        <v>1196</v>
      </c>
      <c r="G565" s="55">
        <v>29898</v>
      </c>
      <c r="H565" s="9">
        <v>40166</v>
      </c>
      <c r="I565" s="9">
        <v>40947</v>
      </c>
      <c r="J565" s="31">
        <v>30294</v>
      </c>
      <c r="K565" s="8">
        <v>5</v>
      </c>
      <c r="L565" s="28">
        <v>0.15</v>
      </c>
    </row>
    <row r="566" spans="1:12" x14ac:dyDescent="0.25">
      <c r="A566" s="8">
        <v>565</v>
      </c>
      <c r="B566" s="7" t="s">
        <v>1860</v>
      </c>
      <c r="C566" s="7" t="s">
        <v>1228</v>
      </c>
      <c r="D566" s="8" t="s">
        <v>807</v>
      </c>
      <c r="E566" s="7" t="s">
        <v>601</v>
      </c>
      <c r="F566" s="7" t="s">
        <v>1196</v>
      </c>
      <c r="G566" s="55">
        <v>31878</v>
      </c>
      <c r="H566" s="9">
        <v>40561</v>
      </c>
      <c r="I566" s="9" t="s">
        <v>1233</v>
      </c>
      <c r="J566" s="31">
        <v>36561.599999999999</v>
      </c>
      <c r="K566" s="8">
        <v>2</v>
      </c>
      <c r="L566" s="28">
        <v>0.04</v>
      </c>
    </row>
    <row r="567" spans="1:12" x14ac:dyDescent="0.25">
      <c r="A567" s="8">
        <v>566</v>
      </c>
      <c r="B567" s="7" t="s">
        <v>1861</v>
      </c>
      <c r="C567" s="7" t="s">
        <v>1230</v>
      </c>
      <c r="D567" s="8" t="s">
        <v>807</v>
      </c>
      <c r="E567" s="7" t="s">
        <v>601</v>
      </c>
      <c r="F567" s="7" t="s">
        <v>1196</v>
      </c>
      <c r="G567" s="55">
        <v>26846</v>
      </c>
      <c r="H567" s="9">
        <v>40574</v>
      </c>
      <c r="I567" s="9" t="s">
        <v>1233</v>
      </c>
      <c r="J567" s="31">
        <v>29808</v>
      </c>
      <c r="K567" s="8">
        <v>1</v>
      </c>
      <c r="L567" s="28">
        <v>0</v>
      </c>
    </row>
    <row r="568" spans="1:12" x14ac:dyDescent="0.25">
      <c r="A568" s="8">
        <v>567</v>
      </c>
      <c r="B568" s="7" t="s">
        <v>1862</v>
      </c>
      <c r="C568" s="7" t="s">
        <v>796</v>
      </c>
      <c r="D568" s="8" t="s">
        <v>807</v>
      </c>
      <c r="E568" s="7" t="s">
        <v>601</v>
      </c>
      <c r="F568" s="7" t="s">
        <v>1197</v>
      </c>
      <c r="G568" s="55">
        <v>30385</v>
      </c>
      <c r="H568" s="9">
        <v>40909</v>
      </c>
      <c r="I568" s="9" t="s">
        <v>1233</v>
      </c>
      <c r="J568" s="31">
        <v>65796</v>
      </c>
      <c r="K568" s="8">
        <v>1</v>
      </c>
      <c r="L568" s="28">
        <v>0</v>
      </c>
    </row>
    <row r="569" spans="1:12" x14ac:dyDescent="0.25">
      <c r="A569" s="8">
        <v>568</v>
      </c>
      <c r="B569" s="7" t="s">
        <v>1863</v>
      </c>
      <c r="C569" s="7" t="s">
        <v>794</v>
      </c>
      <c r="D569" s="8" t="s">
        <v>807</v>
      </c>
      <c r="E569" s="7" t="s">
        <v>601</v>
      </c>
      <c r="F569" s="7" t="s">
        <v>1197</v>
      </c>
      <c r="G569" s="55">
        <v>31519</v>
      </c>
      <c r="H569" s="9">
        <v>39458</v>
      </c>
      <c r="I569" s="9" t="s">
        <v>1233</v>
      </c>
      <c r="J569" s="31">
        <v>44145.599999999999</v>
      </c>
      <c r="K569" s="8">
        <v>4</v>
      </c>
      <c r="L569" s="28">
        <v>0.12</v>
      </c>
    </row>
    <row r="570" spans="1:12" x14ac:dyDescent="0.25">
      <c r="A570" s="8">
        <v>569</v>
      </c>
      <c r="B570" s="7" t="s">
        <v>1864</v>
      </c>
      <c r="C570" s="7" t="s">
        <v>793</v>
      </c>
      <c r="D570" s="8" t="s">
        <v>807</v>
      </c>
      <c r="E570" s="7" t="s">
        <v>601</v>
      </c>
      <c r="F570" s="7" t="s">
        <v>1197</v>
      </c>
      <c r="G570" s="55">
        <v>26174</v>
      </c>
      <c r="H570" s="9">
        <v>38738</v>
      </c>
      <c r="I570" s="9" t="s">
        <v>1233</v>
      </c>
      <c r="J570" s="31">
        <v>75558</v>
      </c>
      <c r="K570" s="8">
        <v>1</v>
      </c>
      <c r="L570" s="28">
        <v>0</v>
      </c>
    </row>
    <row r="571" spans="1:12" x14ac:dyDescent="0.25">
      <c r="A571" s="8">
        <v>570</v>
      </c>
      <c r="B571" s="7" t="s">
        <v>1865</v>
      </c>
      <c r="C571" s="7" t="s">
        <v>1231</v>
      </c>
      <c r="D571" s="8" t="s">
        <v>807</v>
      </c>
      <c r="E571" s="7" t="s">
        <v>601</v>
      </c>
      <c r="F571" s="7" t="s">
        <v>1196</v>
      </c>
      <c r="G571" s="55">
        <v>26719</v>
      </c>
      <c r="H571" s="9">
        <v>35806</v>
      </c>
      <c r="I571" s="9" t="s">
        <v>1233</v>
      </c>
      <c r="J571" s="31">
        <v>103320</v>
      </c>
      <c r="K571" s="8">
        <v>4</v>
      </c>
      <c r="L571" s="28">
        <v>0.12</v>
      </c>
    </row>
    <row r="572" spans="1:12" x14ac:dyDescent="0.25">
      <c r="A572" s="8">
        <v>571</v>
      </c>
      <c r="B572" s="7" t="s">
        <v>1866</v>
      </c>
      <c r="C572" s="7" t="s">
        <v>796</v>
      </c>
      <c r="D572" s="8" t="s">
        <v>807</v>
      </c>
      <c r="E572" s="7" t="s">
        <v>601</v>
      </c>
      <c r="F572" s="7" t="s">
        <v>1196</v>
      </c>
      <c r="G572" s="55">
        <v>28597</v>
      </c>
      <c r="H572" s="9">
        <v>36526</v>
      </c>
      <c r="I572" s="9" t="s">
        <v>1233</v>
      </c>
      <c r="J572" s="31">
        <v>35112</v>
      </c>
      <c r="K572" s="8">
        <v>4</v>
      </c>
      <c r="L572" s="28">
        <v>0.12</v>
      </c>
    </row>
    <row r="573" spans="1:12" x14ac:dyDescent="0.25">
      <c r="A573" s="8">
        <v>572</v>
      </c>
      <c r="B573" s="7" t="s">
        <v>1867</v>
      </c>
      <c r="C573" s="7" t="s">
        <v>791</v>
      </c>
      <c r="D573" s="8" t="s">
        <v>807</v>
      </c>
      <c r="E573" s="7" t="s">
        <v>601</v>
      </c>
      <c r="F573" s="7" t="s">
        <v>1196</v>
      </c>
      <c r="G573" s="55">
        <v>28428</v>
      </c>
      <c r="H573" s="9">
        <v>36531</v>
      </c>
      <c r="I573" s="9" t="s">
        <v>1233</v>
      </c>
      <c r="J573" s="31">
        <v>25188</v>
      </c>
      <c r="K573" s="8">
        <v>4</v>
      </c>
      <c r="L573" s="28">
        <v>0.12</v>
      </c>
    </row>
    <row r="574" spans="1:12" x14ac:dyDescent="0.25">
      <c r="A574" s="8">
        <v>573</v>
      </c>
      <c r="B574" s="7" t="s">
        <v>1868</v>
      </c>
      <c r="C574" s="7" t="s">
        <v>1230</v>
      </c>
      <c r="D574" s="8" t="s">
        <v>807</v>
      </c>
      <c r="E574" s="7" t="s">
        <v>601</v>
      </c>
      <c r="F574" s="7" t="s">
        <v>1196</v>
      </c>
      <c r="G574" s="55">
        <v>30627</v>
      </c>
      <c r="H574" s="9">
        <v>37625</v>
      </c>
      <c r="I574" s="9" t="s">
        <v>1233</v>
      </c>
      <c r="J574" s="31">
        <v>98988</v>
      </c>
      <c r="K574" s="8">
        <v>5</v>
      </c>
      <c r="L574" s="28">
        <v>0.15</v>
      </c>
    </row>
    <row r="575" spans="1:12" x14ac:dyDescent="0.25">
      <c r="A575" s="8">
        <v>574</v>
      </c>
      <c r="B575" s="7" t="s">
        <v>1869</v>
      </c>
      <c r="C575" s="7" t="s">
        <v>793</v>
      </c>
      <c r="D575" s="8" t="s">
        <v>807</v>
      </c>
      <c r="E575" s="7" t="s">
        <v>601</v>
      </c>
      <c r="F575" s="7" t="s">
        <v>1197</v>
      </c>
      <c r="G575" s="55">
        <v>30033</v>
      </c>
      <c r="H575" s="9">
        <v>39448</v>
      </c>
      <c r="I575" s="9" t="s">
        <v>1233</v>
      </c>
      <c r="J575" s="31">
        <v>100452</v>
      </c>
      <c r="K575" s="8" t="s">
        <v>1233</v>
      </c>
      <c r="L575" s="28">
        <v>0</v>
      </c>
    </row>
    <row r="576" spans="1:12" x14ac:dyDescent="0.25">
      <c r="A576" s="8">
        <v>575</v>
      </c>
      <c r="B576" s="7" t="s">
        <v>1870</v>
      </c>
      <c r="C576" s="7" t="s">
        <v>795</v>
      </c>
      <c r="D576" s="8" t="s">
        <v>807</v>
      </c>
      <c r="E576" s="7" t="s">
        <v>601</v>
      </c>
      <c r="F576" s="7" t="s">
        <v>1196</v>
      </c>
      <c r="G576" s="55">
        <v>31310</v>
      </c>
      <c r="H576" s="9">
        <v>39815</v>
      </c>
      <c r="I576" s="9">
        <v>40728</v>
      </c>
      <c r="J576" s="31">
        <v>86472</v>
      </c>
      <c r="K576" s="8">
        <v>2</v>
      </c>
      <c r="L576" s="28">
        <v>0.04</v>
      </c>
    </row>
    <row r="577" spans="1:12" x14ac:dyDescent="0.25">
      <c r="A577" s="8">
        <v>576</v>
      </c>
      <c r="B577" s="7" t="s">
        <v>1871</v>
      </c>
      <c r="C577" s="7" t="s">
        <v>1229</v>
      </c>
      <c r="D577" s="8" t="s">
        <v>807</v>
      </c>
      <c r="E577" s="7" t="s">
        <v>601</v>
      </c>
      <c r="F577" s="7" t="s">
        <v>1196</v>
      </c>
      <c r="G577" s="55">
        <v>29832</v>
      </c>
      <c r="H577" s="9">
        <v>40587</v>
      </c>
      <c r="I577" s="9" t="s">
        <v>1233</v>
      </c>
      <c r="J577" s="31">
        <v>107340</v>
      </c>
      <c r="K577" s="8">
        <v>2</v>
      </c>
      <c r="L577" s="28">
        <v>0.04</v>
      </c>
    </row>
    <row r="578" spans="1:12" x14ac:dyDescent="0.25">
      <c r="A578" s="8">
        <v>577</v>
      </c>
      <c r="B578" s="7" t="s">
        <v>1872</v>
      </c>
      <c r="C578" s="7" t="s">
        <v>796</v>
      </c>
      <c r="D578" s="8" t="s">
        <v>807</v>
      </c>
      <c r="E578" s="7" t="s">
        <v>601</v>
      </c>
      <c r="F578" s="7" t="s">
        <v>1197</v>
      </c>
      <c r="G578" s="55">
        <v>32334</v>
      </c>
      <c r="H578" s="9">
        <v>39123</v>
      </c>
      <c r="I578" s="9" t="s">
        <v>1233</v>
      </c>
      <c r="J578" s="31">
        <v>65124</v>
      </c>
      <c r="K578" s="8" t="s">
        <v>1233</v>
      </c>
      <c r="L578" s="28">
        <v>0</v>
      </c>
    </row>
    <row r="579" spans="1:12" x14ac:dyDescent="0.25">
      <c r="A579" s="8">
        <v>578</v>
      </c>
      <c r="B579" s="7" t="s">
        <v>1873</v>
      </c>
      <c r="C579" s="7" t="s">
        <v>1231</v>
      </c>
      <c r="D579" s="8" t="s">
        <v>807</v>
      </c>
      <c r="E579" s="7" t="s">
        <v>601</v>
      </c>
      <c r="F579" s="7" t="s">
        <v>1196</v>
      </c>
      <c r="G579" s="55">
        <v>25602</v>
      </c>
      <c r="H579" s="9">
        <v>39134</v>
      </c>
      <c r="I579" s="9" t="s">
        <v>1233</v>
      </c>
      <c r="J579" s="31">
        <v>54132</v>
      </c>
      <c r="K579" s="8">
        <v>2</v>
      </c>
      <c r="L579" s="28">
        <v>0.04</v>
      </c>
    </row>
    <row r="580" spans="1:12" x14ac:dyDescent="0.25">
      <c r="A580" s="8">
        <v>579</v>
      </c>
      <c r="B580" s="7" t="s">
        <v>1874</v>
      </c>
      <c r="C580" s="7" t="s">
        <v>795</v>
      </c>
      <c r="D580" s="8" t="s">
        <v>807</v>
      </c>
      <c r="E580" s="7" t="s">
        <v>601</v>
      </c>
      <c r="F580" s="7" t="s">
        <v>1197</v>
      </c>
      <c r="G580" s="55">
        <v>30943</v>
      </c>
      <c r="H580" s="9">
        <v>39141</v>
      </c>
      <c r="I580" s="9" t="s">
        <v>1233</v>
      </c>
      <c r="J580" s="31">
        <v>80188.800000000003</v>
      </c>
      <c r="K580" s="8">
        <v>2</v>
      </c>
      <c r="L580" s="28">
        <v>0.04</v>
      </c>
    </row>
    <row r="581" spans="1:12" x14ac:dyDescent="0.25">
      <c r="A581" s="8">
        <v>580</v>
      </c>
      <c r="B581" s="7" t="s">
        <v>1875</v>
      </c>
      <c r="C581" s="7" t="s">
        <v>795</v>
      </c>
      <c r="D581" s="8" t="s">
        <v>807</v>
      </c>
      <c r="E581" s="7" t="s">
        <v>601</v>
      </c>
      <c r="F581" s="7" t="s">
        <v>1196</v>
      </c>
      <c r="G581" s="55">
        <v>29831</v>
      </c>
      <c r="H581" s="9">
        <v>39137</v>
      </c>
      <c r="I581" s="9" t="s">
        <v>1233</v>
      </c>
      <c r="J581" s="31">
        <v>46800</v>
      </c>
      <c r="K581" s="8">
        <v>5</v>
      </c>
      <c r="L581" s="28">
        <v>0.15</v>
      </c>
    </row>
    <row r="582" spans="1:12" x14ac:dyDescent="0.25">
      <c r="A582" s="8">
        <v>581</v>
      </c>
      <c r="B582" s="7" t="s">
        <v>1876</v>
      </c>
      <c r="C582" s="7" t="s">
        <v>1228</v>
      </c>
      <c r="D582" s="8" t="s">
        <v>807</v>
      </c>
      <c r="E582" s="7" t="s">
        <v>601</v>
      </c>
      <c r="F582" s="7" t="s">
        <v>1197</v>
      </c>
      <c r="G582" s="55">
        <v>24218</v>
      </c>
      <c r="H582" s="9">
        <v>35842</v>
      </c>
      <c r="I582" s="9" t="s">
        <v>1233</v>
      </c>
      <c r="J582" s="31">
        <v>47436</v>
      </c>
      <c r="K582" s="8">
        <v>5</v>
      </c>
      <c r="L582" s="28">
        <v>0.15</v>
      </c>
    </row>
    <row r="583" spans="1:12" x14ac:dyDescent="0.25">
      <c r="A583" s="8">
        <v>582</v>
      </c>
      <c r="B583" s="7" t="s">
        <v>1877</v>
      </c>
      <c r="C583" s="7" t="s">
        <v>791</v>
      </c>
      <c r="D583" s="8" t="s">
        <v>807</v>
      </c>
      <c r="E583" s="7" t="s">
        <v>601</v>
      </c>
      <c r="F583" s="7" t="s">
        <v>1197</v>
      </c>
      <c r="G583" s="55">
        <v>26052</v>
      </c>
      <c r="H583" s="9">
        <v>36196</v>
      </c>
      <c r="I583" s="9" t="s">
        <v>1233</v>
      </c>
      <c r="J583" s="31">
        <v>41976</v>
      </c>
      <c r="K583" s="8">
        <v>2</v>
      </c>
      <c r="L583" s="28">
        <v>0.04</v>
      </c>
    </row>
    <row r="584" spans="1:12" x14ac:dyDescent="0.25">
      <c r="A584" s="8">
        <v>583</v>
      </c>
      <c r="B584" s="7" t="s">
        <v>1878</v>
      </c>
      <c r="C584" s="7" t="s">
        <v>794</v>
      </c>
      <c r="D584" s="8" t="s">
        <v>807</v>
      </c>
      <c r="E584" s="7" t="s">
        <v>601</v>
      </c>
      <c r="F584" s="7" t="s">
        <v>1196</v>
      </c>
      <c r="G584" s="55">
        <v>27435</v>
      </c>
      <c r="H584" s="9">
        <v>36214</v>
      </c>
      <c r="I584" s="9" t="s">
        <v>1233</v>
      </c>
      <c r="J584" s="31">
        <v>63972</v>
      </c>
      <c r="K584" s="8">
        <v>5</v>
      </c>
      <c r="L584" s="28">
        <v>0.15</v>
      </c>
    </row>
    <row r="585" spans="1:12" x14ac:dyDescent="0.25">
      <c r="A585" s="8">
        <v>584</v>
      </c>
      <c r="B585" s="7" t="s">
        <v>1879</v>
      </c>
      <c r="C585" s="7" t="s">
        <v>793</v>
      </c>
      <c r="D585" s="8" t="s">
        <v>807</v>
      </c>
      <c r="E585" s="7" t="s">
        <v>601</v>
      </c>
      <c r="F585" s="7" t="s">
        <v>1196</v>
      </c>
      <c r="G585" s="55">
        <v>26928</v>
      </c>
      <c r="H585" s="9">
        <v>36557</v>
      </c>
      <c r="I585" s="9" t="s">
        <v>1233</v>
      </c>
      <c r="J585" s="31">
        <v>18662.400000000001</v>
      </c>
      <c r="K585" s="8">
        <v>4</v>
      </c>
      <c r="L585" s="28">
        <v>0.12</v>
      </c>
    </row>
    <row r="586" spans="1:12" x14ac:dyDescent="0.25">
      <c r="A586" s="8">
        <v>585</v>
      </c>
      <c r="B586" s="7" t="s">
        <v>1880</v>
      </c>
      <c r="C586" s="7" t="s">
        <v>1230</v>
      </c>
      <c r="D586" s="8" t="s">
        <v>807</v>
      </c>
      <c r="E586" s="7" t="s">
        <v>601</v>
      </c>
      <c r="F586" s="7" t="s">
        <v>1196</v>
      </c>
      <c r="G586" s="55">
        <v>28868</v>
      </c>
      <c r="H586" s="9">
        <v>38027</v>
      </c>
      <c r="I586" s="9" t="s">
        <v>1233</v>
      </c>
      <c r="J586" s="31">
        <v>77508</v>
      </c>
      <c r="K586" s="8">
        <v>1</v>
      </c>
      <c r="L586" s="28">
        <v>0</v>
      </c>
    </row>
    <row r="587" spans="1:12" x14ac:dyDescent="0.25">
      <c r="A587" s="8">
        <v>586</v>
      </c>
      <c r="B587" s="7" t="s">
        <v>1881</v>
      </c>
      <c r="C587" s="7" t="s">
        <v>1231</v>
      </c>
      <c r="D587" s="8" t="s">
        <v>807</v>
      </c>
      <c r="E587" s="7" t="s">
        <v>601</v>
      </c>
      <c r="F587" s="7" t="s">
        <v>1197</v>
      </c>
      <c r="G587" s="55">
        <v>28837</v>
      </c>
      <c r="H587" s="9">
        <v>40581</v>
      </c>
      <c r="I587" s="9" t="s">
        <v>1233</v>
      </c>
      <c r="J587" s="31">
        <v>96312</v>
      </c>
      <c r="K587" s="8" t="s">
        <v>1233</v>
      </c>
      <c r="L587" s="28">
        <v>0</v>
      </c>
    </row>
    <row r="588" spans="1:12" x14ac:dyDescent="0.25">
      <c r="A588" s="8">
        <v>587</v>
      </c>
      <c r="B588" s="7" t="s">
        <v>1882</v>
      </c>
      <c r="C588" s="7" t="s">
        <v>793</v>
      </c>
      <c r="D588" s="8" t="s">
        <v>807</v>
      </c>
      <c r="E588" s="7" t="s">
        <v>601</v>
      </c>
      <c r="F588" s="7" t="s">
        <v>1197</v>
      </c>
      <c r="G588" s="55">
        <v>26910</v>
      </c>
      <c r="H588" s="9">
        <v>40990</v>
      </c>
      <c r="I588" s="9" t="s">
        <v>1233</v>
      </c>
      <c r="J588" s="31">
        <v>78685.2</v>
      </c>
      <c r="K588" s="8" t="s">
        <v>1233</v>
      </c>
      <c r="L588" s="28">
        <v>0</v>
      </c>
    </row>
    <row r="589" spans="1:12" x14ac:dyDescent="0.25">
      <c r="A589" s="8">
        <v>588</v>
      </c>
      <c r="B589" s="7" t="s">
        <v>1883</v>
      </c>
      <c r="C589" s="7" t="s">
        <v>795</v>
      </c>
      <c r="D589" s="8" t="s">
        <v>807</v>
      </c>
      <c r="E589" s="7" t="s">
        <v>601</v>
      </c>
      <c r="F589" s="7" t="s">
        <v>1196</v>
      </c>
      <c r="G589" s="55">
        <v>25991</v>
      </c>
      <c r="H589" s="9">
        <v>38784</v>
      </c>
      <c r="I589" s="9" t="s">
        <v>1233</v>
      </c>
      <c r="J589" s="31">
        <v>94452</v>
      </c>
      <c r="K589" s="8">
        <v>4</v>
      </c>
      <c r="L589" s="28">
        <v>0.12</v>
      </c>
    </row>
    <row r="590" spans="1:12" x14ac:dyDescent="0.25">
      <c r="A590" s="8">
        <v>589</v>
      </c>
      <c r="B590" s="7" t="s">
        <v>1884</v>
      </c>
      <c r="C590" s="7" t="s">
        <v>791</v>
      </c>
      <c r="D590" s="8" t="s">
        <v>807</v>
      </c>
      <c r="E590" s="7" t="s">
        <v>601</v>
      </c>
      <c r="F590" s="7" t="s">
        <v>1196</v>
      </c>
      <c r="G590" s="55">
        <v>27536</v>
      </c>
      <c r="H590" s="9">
        <v>35861</v>
      </c>
      <c r="I590" s="9" t="s">
        <v>1233</v>
      </c>
      <c r="J590" s="31">
        <v>15403.2</v>
      </c>
      <c r="K590" s="8">
        <v>5</v>
      </c>
      <c r="L590" s="28">
        <v>0.15</v>
      </c>
    </row>
    <row r="591" spans="1:12" x14ac:dyDescent="0.25">
      <c r="A591" s="8">
        <v>590</v>
      </c>
      <c r="B591" s="7" t="s">
        <v>1885</v>
      </c>
      <c r="C591" s="7" t="s">
        <v>792</v>
      </c>
      <c r="D591" s="8" t="s">
        <v>807</v>
      </c>
      <c r="E591" s="7" t="s">
        <v>601</v>
      </c>
      <c r="F591" s="7" t="s">
        <v>1196</v>
      </c>
      <c r="G591" s="55">
        <v>25001</v>
      </c>
      <c r="H591" s="9">
        <v>35869</v>
      </c>
      <c r="I591" s="9" t="s">
        <v>1233</v>
      </c>
      <c r="J591" s="31">
        <v>21494.400000000001</v>
      </c>
      <c r="K591" s="8">
        <v>5</v>
      </c>
      <c r="L591" s="28">
        <v>0.15</v>
      </c>
    </row>
    <row r="592" spans="1:12" x14ac:dyDescent="0.25">
      <c r="A592" s="8">
        <v>591</v>
      </c>
      <c r="B592" s="7" t="s">
        <v>1886</v>
      </c>
      <c r="C592" s="7" t="s">
        <v>794</v>
      </c>
      <c r="D592" s="8" t="s">
        <v>807</v>
      </c>
      <c r="E592" s="7" t="s">
        <v>601</v>
      </c>
      <c r="F592" s="7" t="s">
        <v>1196</v>
      </c>
      <c r="G592" s="55">
        <v>27676</v>
      </c>
      <c r="H592" s="9">
        <v>36245</v>
      </c>
      <c r="I592" s="9">
        <v>40270</v>
      </c>
      <c r="J592" s="31">
        <v>70092</v>
      </c>
      <c r="K592" s="8">
        <v>5</v>
      </c>
      <c r="L592" s="28">
        <v>0.15</v>
      </c>
    </row>
    <row r="593" spans="1:12" x14ac:dyDescent="0.25">
      <c r="A593" s="8">
        <v>592</v>
      </c>
      <c r="B593" s="7" t="s">
        <v>1887</v>
      </c>
      <c r="C593" s="7" t="s">
        <v>791</v>
      </c>
      <c r="D593" s="8" t="s">
        <v>807</v>
      </c>
      <c r="E593" s="7" t="s">
        <v>601</v>
      </c>
      <c r="F593" s="7" t="s">
        <v>1196</v>
      </c>
      <c r="G593" s="55">
        <v>28663</v>
      </c>
      <c r="H593" s="9">
        <v>38793</v>
      </c>
      <c r="I593" s="9" t="s">
        <v>1233</v>
      </c>
      <c r="J593" s="31">
        <v>103116</v>
      </c>
      <c r="K593" s="8">
        <v>2</v>
      </c>
      <c r="L593" s="28">
        <v>0.04</v>
      </c>
    </row>
    <row r="594" spans="1:12" x14ac:dyDescent="0.25">
      <c r="A594" s="8">
        <v>593</v>
      </c>
      <c r="B594" s="7" t="s">
        <v>1888</v>
      </c>
      <c r="C594" s="7" t="s">
        <v>792</v>
      </c>
      <c r="D594" s="8" t="s">
        <v>807</v>
      </c>
      <c r="E594" s="7" t="s">
        <v>601</v>
      </c>
      <c r="F594" s="7" t="s">
        <v>1196</v>
      </c>
      <c r="G594" s="55">
        <v>31509</v>
      </c>
      <c r="H594" s="9">
        <v>39153</v>
      </c>
      <c r="I594" s="9" t="s">
        <v>1233</v>
      </c>
      <c r="J594" s="31">
        <v>52320</v>
      </c>
      <c r="K594" s="8">
        <v>5</v>
      </c>
      <c r="L594" s="28">
        <v>0.15</v>
      </c>
    </row>
    <row r="595" spans="1:12" x14ac:dyDescent="0.25">
      <c r="A595" s="8">
        <v>594</v>
      </c>
      <c r="B595" s="7" t="s">
        <v>1889</v>
      </c>
      <c r="C595" s="7" t="s">
        <v>791</v>
      </c>
      <c r="D595" s="8" t="s">
        <v>807</v>
      </c>
      <c r="E595" s="7" t="s">
        <v>601</v>
      </c>
      <c r="F595" s="7" t="s">
        <v>1196</v>
      </c>
      <c r="G595" s="55">
        <v>25867</v>
      </c>
      <c r="H595" s="9">
        <v>41016</v>
      </c>
      <c r="I595" s="9" t="s">
        <v>1233</v>
      </c>
      <c r="J595" s="31">
        <v>82164</v>
      </c>
      <c r="K595" s="8">
        <v>4</v>
      </c>
      <c r="L595" s="28">
        <v>0.12</v>
      </c>
    </row>
    <row r="596" spans="1:12" x14ac:dyDescent="0.25">
      <c r="A596" s="8">
        <v>595</v>
      </c>
      <c r="B596" s="7" t="s">
        <v>1890</v>
      </c>
      <c r="C596" s="7" t="s">
        <v>795</v>
      </c>
      <c r="D596" s="8" t="s">
        <v>807</v>
      </c>
      <c r="E596" s="7" t="s">
        <v>601</v>
      </c>
      <c r="F596" s="7" t="s">
        <v>1196</v>
      </c>
      <c r="G596" s="55">
        <v>26302</v>
      </c>
      <c r="H596" s="9">
        <v>39183</v>
      </c>
      <c r="I596" s="9" t="s">
        <v>1233</v>
      </c>
      <c r="J596" s="31">
        <v>99240</v>
      </c>
      <c r="K596" s="8" t="s">
        <v>1233</v>
      </c>
      <c r="L596" s="28">
        <v>0</v>
      </c>
    </row>
    <row r="597" spans="1:12" x14ac:dyDescent="0.25">
      <c r="A597" s="8">
        <v>596</v>
      </c>
      <c r="B597" s="7" t="s">
        <v>1891</v>
      </c>
      <c r="C597" s="7" t="s">
        <v>1228</v>
      </c>
      <c r="D597" s="8" t="s">
        <v>807</v>
      </c>
      <c r="E597" s="7" t="s">
        <v>601</v>
      </c>
      <c r="F597" s="7" t="s">
        <v>1196</v>
      </c>
      <c r="G597" s="55">
        <v>26216</v>
      </c>
      <c r="H597" s="9">
        <v>35896</v>
      </c>
      <c r="I597" s="9" t="s">
        <v>1233</v>
      </c>
      <c r="J597" s="31">
        <v>84336</v>
      </c>
      <c r="K597" s="8" t="s">
        <v>1233</v>
      </c>
      <c r="L597" s="28">
        <v>0</v>
      </c>
    </row>
    <row r="598" spans="1:12" x14ac:dyDescent="0.25">
      <c r="A598" s="8">
        <v>597</v>
      </c>
      <c r="B598" s="7" t="s">
        <v>1892</v>
      </c>
      <c r="C598" s="7" t="s">
        <v>795</v>
      </c>
      <c r="D598" s="8" t="s">
        <v>807</v>
      </c>
      <c r="E598" s="7" t="s">
        <v>601</v>
      </c>
      <c r="F598" s="7" t="s">
        <v>1196</v>
      </c>
      <c r="G598" s="55">
        <v>23730</v>
      </c>
      <c r="H598" s="9">
        <v>36642</v>
      </c>
      <c r="I598" s="9" t="s">
        <v>1233</v>
      </c>
      <c r="J598" s="31">
        <v>93312</v>
      </c>
      <c r="K598" s="8" t="s">
        <v>1233</v>
      </c>
      <c r="L598" s="28">
        <v>0</v>
      </c>
    </row>
    <row r="599" spans="1:12" x14ac:dyDescent="0.25">
      <c r="A599" s="8">
        <v>598</v>
      </c>
      <c r="B599" s="7" t="s">
        <v>1893</v>
      </c>
      <c r="C599" s="7" t="s">
        <v>791</v>
      </c>
      <c r="D599" s="8" t="s">
        <v>807</v>
      </c>
      <c r="E599" s="7" t="s">
        <v>601</v>
      </c>
      <c r="F599" s="7" t="s">
        <v>1197</v>
      </c>
      <c r="G599" s="55">
        <v>31699</v>
      </c>
      <c r="H599" s="9">
        <v>38856</v>
      </c>
      <c r="I599" s="9" t="s">
        <v>1233</v>
      </c>
      <c r="J599" s="31">
        <v>45324</v>
      </c>
      <c r="K599" s="8">
        <v>5</v>
      </c>
      <c r="L599" s="28">
        <v>0.15</v>
      </c>
    </row>
    <row r="600" spans="1:12" x14ac:dyDescent="0.25">
      <c r="A600" s="8">
        <v>599</v>
      </c>
      <c r="B600" s="7" t="s">
        <v>1894</v>
      </c>
      <c r="C600" s="7" t="s">
        <v>791</v>
      </c>
      <c r="D600" s="8" t="s">
        <v>807</v>
      </c>
      <c r="E600" s="7" t="s">
        <v>601</v>
      </c>
      <c r="F600" s="7" t="s">
        <v>1196</v>
      </c>
      <c r="G600" s="55">
        <v>27710</v>
      </c>
      <c r="H600" s="9">
        <v>36290</v>
      </c>
      <c r="I600" s="9" t="s">
        <v>1233</v>
      </c>
      <c r="J600" s="31">
        <v>46800</v>
      </c>
      <c r="K600" s="8" t="s">
        <v>1233</v>
      </c>
      <c r="L600" s="28">
        <v>0</v>
      </c>
    </row>
    <row r="601" spans="1:12" x14ac:dyDescent="0.25">
      <c r="A601" s="8">
        <v>600</v>
      </c>
      <c r="B601" s="7" t="s">
        <v>1895</v>
      </c>
      <c r="C601" s="7" t="s">
        <v>1228</v>
      </c>
      <c r="D601" s="8" t="s">
        <v>807</v>
      </c>
      <c r="E601" s="7" t="s">
        <v>601</v>
      </c>
      <c r="F601" s="7" t="s">
        <v>1197</v>
      </c>
      <c r="G601" s="55">
        <v>28982</v>
      </c>
      <c r="H601" s="9">
        <v>36312</v>
      </c>
      <c r="I601" s="9" t="s">
        <v>1233</v>
      </c>
      <c r="J601" s="31">
        <v>83040</v>
      </c>
      <c r="K601" s="8">
        <v>4</v>
      </c>
      <c r="L601" s="28">
        <v>0.12</v>
      </c>
    </row>
    <row r="602" spans="1:12" x14ac:dyDescent="0.25">
      <c r="A602" s="8">
        <v>601</v>
      </c>
      <c r="B602" s="7" t="s">
        <v>1896</v>
      </c>
      <c r="C602" s="7" t="s">
        <v>791</v>
      </c>
      <c r="D602" s="8" t="s">
        <v>807</v>
      </c>
      <c r="E602" s="7" t="s">
        <v>601</v>
      </c>
      <c r="F602" s="7" t="s">
        <v>1197</v>
      </c>
      <c r="G602" s="55">
        <v>30887</v>
      </c>
      <c r="H602" s="9">
        <v>37775</v>
      </c>
      <c r="I602" s="9" t="s">
        <v>1233</v>
      </c>
      <c r="J602" s="31">
        <v>34230</v>
      </c>
      <c r="K602" s="8">
        <v>4</v>
      </c>
      <c r="L602" s="28">
        <v>0.12</v>
      </c>
    </row>
    <row r="603" spans="1:12" x14ac:dyDescent="0.25">
      <c r="A603" s="8">
        <v>602</v>
      </c>
      <c r="B603" s="7" t="s">
        <v>1897</v>
      </c>
      <c r="C603" s="7" t="s">
        <v>791</v>
      </c>
      <c r="D603" s="8" t="s">
        <v>807</v>
      </c>
      <c r="E603" s="7" t="s">
        <v>601</v>
      </c>
      <c r="F603" s="7" t="s">
        <v>1196</v>
      </c>
      <c r="G603" s="55">
        <v>26550</v>
      </c>
      <c r="H603" s="9">
        <v>37793</v>
      </c>
      <c r="I603" s="9" t="s">
        <v>1233</v>
      </c>
      <c r="J603" s="31">
        <v>35052</v>
      </c>
      <c r="K603" s="8">
        <v>5</v>
      </c>
      <c r="L603" s="28">
        <v>0.15</v>
      </c>
    </row>
    <row r="604" spans="1:12" x14ac:dyDescent="0.25">
      <c r="A604" s="8">
        <v>603</v>
      </c>
      <c r="B604" s="7" t="s">
        <v>1898</v>
      </c>
      <c r="C604" s="7" t="s">
        <v>1228</v>
      </c>
      <c r="D604" s="8" t="s">
        <v>807</v>
      </c>
      <c r="E604" s="7" t="s">
        <v>601</v>
      </c>
      <c r="F604" s="7" t="s">
        <v>1197</v>
      </c>
      <c r="G604" s="55">
        <v>27085</v>
      </c>
      <c r="H604" s="9">
        <v>40350</v>
      </c>
      <c r="I604" s="9" t="s">
        <v>1233</v>
      </c>
      <c r="J604" s="31">
        <v>25896</v>
      </c>
      <c r="K604" s="8" t="s">
        <v>1233</v>
      </c>
      <c r="L604" s="28">
        <v>0</v>
      </c>
    </row>
    <row r="605" spans="1:12" x14ac:dyDescent="0.25">
      <c r="A605" s="8">
        <v>604</v>
      </c>
      <c r="B605" s="7" t="s">
        <v>1899</v>
      </c>
      <c r="C605" s="7" t="s">
        <v>1229</v>
      </c>
      <c r="D605" s="8" t="s">
        <v>807</v>
      </c>
      <c r="E605" s="7" t="s">
        <v>601</v>
      </c>
      <c r="F605" s="7" t="s">
        <v>1197</v>
      </c>
      <c r="G605" s="55">
        <v>30972</v>
      </c>
      <c r="H605" s="9">
        <v>40726</v>
      </c>
      <c r="I605" s="9" t="s">
        <v>1233</v>
      </c>
      <c r="J605" s="31">
        <v>55980</v>
      </c>
      <c r="K605" s="8">
        <v>2</v>
      </c>
      <c r="L605" s="28">
        <v>0.04</v>
      </c>
    </row>
    <row r="606" spans="1:12" x14ac:dyDescent="0.25">
      <c r="A606" s="8">
        <v>605</v>
      </c>
      <c r="B606" s="7" t="s">
        <v>1900</v>
      </c>
      <c r="C606" s="7" t="s">
        <v>792</v>
      </c>
      <c r="D606" s="8" t="s">
        <v>807</v>
      </c>
      <c r="E606" s="7" t="s">
        <v>601</v>
      </c>
      <c r="F606" s="7" t="s">
        <v>1196</v>
      </c>
      <c r="G606" s="55">
        <v>30964</v>
      </c>
      <c r="H606" s="9">
        <v>39273</v>
      </c>
      <c r="I606" s="9" t="s">
        <v>1233</v>
      </c>
      <c r="J606" s="31">
        <v>65040</v>
      </c>
      <c r="K606" s="8">
        <v>4</v>
      </c>
      <c r="L606" s="28">
        <v>0.12</v>
      </c>
    </row>
    <row r="607" spans="1:12" x14ac:dyDescent="0.25">
      <c r="A607" s="8">
        <v>606</v>
      </c>
      <c r="B607" s="7" t="s">
        <v>1901</v>
      </c>
      <c r="C607" s="7" t="s">
        <v>1229</v>
      </c>
      <c r="D607" s="8" t="s">
        <v>807</v>
      </c>
      <c r="E607" s="7" t="s">
        <v>601</v>
      </c>
      <c r="F607" s="7" t="s">
        <v>1196</v>
      </c>
      <c r="G607" s="55">
        <v>29968</v>
      </c>
      <c r="H607" s="9">
        <v>39293</v>
      </c>
      <c r="I607" s="9" t="s">
        <v>1233</v>
      </c>
      <c r="J607" s="31">
        <v>31780.799999999999</v>
      </c>
      <c r="K607" s="8">
        <v>5</v>
      </c>
      <c r="L607" s="28">
        <v>0.15</v>
      </c>
    </row>
    <row r="608" spans="1:12" x14ac:dyDescent="0.25">
      <c r="A608" s="8">
        <v>607</v>
      </c>
      <c r="B608" s="7" t="s">
        <v>1902</v>
      </c>
      <c r="C608" s="7" t="s">
        <v>793</v>
      </c>
      <c r="D608" s="8" t="s">
        <v>807</v>
      </c>
      <c r="E608" s="7" t="s">
        <v>601</v>
      </c>
      <c r="F608" s="7" t="s">
        <v>1196</v>
      </c>
      <c r="G608" s="55">
        <v>26538</v>
      </c>
      <c r="H608" s="9">
        <v>36360</v>
      </c>
      <c r="I608" s="9" t="s">
        <v>1233</v>
      </c>
      <c r="J608" s="31">
        <v>80424</v>
      </c>
      <c r="K608" s="8">
        <v>1</v>
      </c>
      <c r="L608" s="28">
        <v>0</v>
      </c>
    </row>
    <row r="609" spans="1:12" x14ac:dyDescent="0.25">
      <c r="A609" s="8">
        <v>608</v>
      </c>
      <c r="B609" s="7" t="s">
        <v>1903</v>
      </c>
      <c r="C609" s="7" t="s">
        <v>1230</v>
      </c>
      <c r="D609" s="8" t="s">
        <v>807</v>
      </c>
      <c r="E609" s="7" t="s">
        <v>601</v>
      </c>
      <c r="F609" s="7" t="s">
        <v>1196</v>
      </c>
      <c r="G609" s="55">
        <v>26500</v>
      </c>
      <c r="H609" s="9">
        <v>37082</v>
      </c>
      <c r="I609" s="9" t="s">
        <v>1233</v>
      </c>
      <c r="J609" s="31">
        <v>56136</v>
      </c>
      <c r="K609" s="8">
        <v>2</v>
      </c>
      <c r="L609" s="28">
        <v>0.04</v>
      </c>
    </row>
    <row r="610" spans="1:12" x14ac:dyDescent="0.25">
      <c r="A610" s="8">
        <v>609</v>
      </c>
      <c r="B610" s="7" t="s">
        <v>1904</v>
      </c>
      <c r="C610" s="7" t="s">
        <v>795</v>
      </c>
      <c r="D610" s="8" t="s">
        <v>807</v>
      </c>
      <c r="E610" s="7" t="s">
        <v>601</v>
      </c>
      <c r="F610" s="7" t="s">
        <v>1196</v>
      </c>
      <c r="G610" s="55">
        <v>27569</v>
      </c>
      <c r="H610" s="9">
        <v>37815</v>
      </c>
      <c r="I610" s="9" t="s">
        <v>1233</v>
      </c>
      <c r="J610" s="31">
        <v>58488</v>
      </c>
      <c r="K610" s="8">
        <v>1</v>
      </c>
      <c r="L610" s="28">
        <v>0</v>
      </c>
    </row>
    <row r="611" spans="1:12" x14ac:dyDescent="0.25">
      <c r="A611" s="8">
        <v>610</v>
      </c>
      <c r="B611" s="7" t="s">
        <v>1905</v>
      </c>
      <c r="C611" s="7" t="s">
        <v>1231</v>
      </c>
      <c r="D611" s="8" t="s">
        <v>807</v>
      </c>
      <c r="E611" s="7" t="s">
        <v>601</v>
      </c>
      <c r="F611" s="7" t="s">
        <v>1196</v>
      </c>
      <c r="G611" s="55">
        <v>30956</v>
      </c>
      <c r="H611" s="9">
        <v>38902</v>
      </c>
      <c r="I611" s="9" t="s">
        <v>1233</v>
      </c>
      <c r="J611" s="31">
        <v>88272</v>
      </c>
      <c r="K611" s="8" t="s">
        <v>1233</v>
      </c>
      <c r="L611" s="28">
        <v>0</v>
      </c>
    </row>
    <row r="612" spans="1:12" x14ac:dyDescent="0.25">
      <c r="A612" s="8">
        <v>611</v>
      </c>
      <c r="B612" s="7" t="s">
        <v>1906</v>
      </c>
      <c r="C612" s="7" t="s">
        <v>793</v>
      </c>
      <c r="D612" s="8" t="s">
        <v>807</v>
      </c>
      <c r="E612" s="7" t="s">
        <v>601</v>
      </c>
      <c r="F612" s="7" t="s">
        <v>1196</v>
      </c>
      <c r="G612" s="55">
        <v>30574</v>
      </c>
      <c r="H612" s="9">
        <v>40759</v>
      </c>
      <c r="I612" s="9" t="s">
        <v>1233</v>
      </c>
      <c r="J612" s="31">
        <v>81504</v>
      </c>
      <c r="K612" s="8">
        <v>4</v>
      </c>
      <c r="L612" s="28">
        <v>0.12</v>
      </c>
    </row>
    <row r="613" spans="1:12" x14ac:dyDescent="0.25">
      <c r="A613" s="8">
        <v>612</v>
      </c>
      <c r="B613" s="7" t="s">
        <v>1907</v>
      </c>
      <c r="C613" s="7" t="s">
        <v>1228</v>
      </c>
      <c r="D613" s="8" t="s">
        <v>807</v>
      </c>
      <c r="E613" s="7" t="s">
        <v>601</v>
      </c>
      <c r="F613" s="7" t="s">
        <v>1197</v>
      </c>
      <c r="G613" s="55">
        <v>28880</v>
      </c>
      <c r="H613" s="9">
        <v>36012</v>
      </c>
      <c r="I613" s="9">
        <v>37675</v>
      </c>
      <c r="J613" s="31">
        <v>94740</v>
      </c>
      <c r="K613" s="8">
        <v>1</v>
      </c>
      <c r="L613" s="28">
        <v>0</v>
      </c>
    </row>
    <row r="614" spans="1:12" x14ac:dyDescent="0.25">
      <c r="A614" s="8">
        <v>613</v>
      </c>
      <c r="B614" s="7" t="s">
        <v>1908</v>
      </c>
      <c r="C614" s="7" t="s">
        <v>1231</v>
      </c>
      <c r="D614" s="8" t="s">
        <v>807</v>
      </c>
      <c r="E614" s="7" t="s">
        <v>601</v>
      </c>
      <c r="F614" s="7" t="s">
        <v>1196</v>
      </c>
      <c r="G614" s="55">
        <v>32239</v>
      </c>
      <c r="H614" s="9">
        <v>41157</v>
      </c>
      <c r="I614" s="9" t="s">
        <v>1233</v>
      </c>
      <c r="J614" s="31">
        <v>103488</v>
      </c>
      <c r="K614" s="8">
        <v>1</v>
      </c>
      <c r="L614" s="28">
        <v>0</v>
      </c>
    </row>
    <row r="615" spans="1:12" x14ac:dyDescent="0.25">
      <c r="A615" s="8">
        <v>614</v>
      </c>
      <c r="B615" s="7" t="s">
        <v>1909</v>
      </c>
      <c r="C615" s="7" t="s">
        <v>1230</v>
      </c>
      <c r="D615" s="8" t="s">
        <v>807</v>
      </c>
      <c r="E615" s="7" t="s">
        <v>601</v>
      </c>
      <c r="F615" s="7" t="s">
        <v>1196</v>
      </c>
      <c r="G615" s="55">
        <v>27818</v>
      </c>
      <c r="H615" s="9">
        <v>38975</v>
      </c>
      <c r="I615" s="9" t="s">
        <v>1233</v>
      </c>
      <c r="J615" s="31">
        <v>51288</v>
      </c>
      <c r="K615" s="8">
        <v>2</v>
      </c>
      <c r="L615" s="28">
        <v>0.04</v>
      </c>
    </row>
    <row r="616" spans="1:12" x14ac:dyDescent="0.25">
      <c r="A616" s="8">
        <v>615</v>
      </c>
      <c r="B616" s="7" t="s">
        <v>1910</v>
      </c>
      <c r="C616" s="7" t="s">
        <v>796</v>
      </c>
      <c r="D616" s="8" t="s">
        <v>807</v>
      </c>
      <c r="E616" s="7" t="s">
        <v>601</v>
      </c>
      <c r="F616" s="7" t="s">
        <v>1196</v>
      </c>
      <c r="G616" s="55">
        <v>26701</v>
      </c>
      <c r="H616" s="9">
        <v>36406</v>
      </c>
      <c r="I616" s="9" t="s">
        <v>1233</v>
      </c>
      <c r="J616" s="31">
        <v>72960</v>
      </c>
      <c r="K616" s="8">
        <v>4</v>
      </c>
      <c r="L616" s="28">
        <v>0.12</v>
      </c>
    </row>
    <row r="617" spans="1:12" x14ac:dyDescent="0.25">
      <c r="A617" s="8">
        <v>616</v>
      </c>
      <c r="B617" s="7" t="s">
        <v>1911</v>
      </c>
      <c r="C617" s="7" t="s">
        <v>795</v>
      </c>
      <c r="D617" s="8" t="s">
        <v>807</v>
      </c>
      <c r="E617" s="7" t="s">
        <v>601</v>
      </c>
      <c r="F617" s="7" t="s">
        <v>1196</v>
      </c>
      <c r="G617" s="55">
        <v>23704</v>
      </c>
      <c r="H617" s="9">
        <v>36407</v>
      </c>
      <c r="I617" s="9" t="s">
        <v>1233</v>
      </c>
      <c r="J617" s="31">
        <v>55056</v>
      </c>
      <c r="K617" s="8">
        <v>5</v>
      </c>
      <c r="L617" s="28">
        <v>0.15</v>
      </c>
    </row>
    <row r="618" spans="1:12" x14ac:dyDescent="0.25">
      <c r="A618" s="8">
        <v>617</v>
      </c>
      <c r="B618" s="7" t="s">
        <v>1912</v>
      </c>
      <c r="C618" s="7" t="s">
        <v>791</v>
      </c>
      <c r="D618" s="8" t="s">
        <v>807</v>
      </c>
      <c r="E618" s="7" t="s">
        <v>601</v>
      </c>
      <c r="F618" s="7" t="s">
        <v>1196</v>
      </c>
      <c r="G618" s="55">
        <v>25716</v>
      </c>
      <c r="H618" s="9">
        <v>36423</v>
      </c>
      <c r="I618" s="9" t="s">
        <v>1233</v>
      </c>
      <c r="J618" s="31">
        <v>56820</v>
      </c>
      <c r="K618" s="8">
        <v>1</v>
      </c>
      <c r="L618" s="28">
        <v>0</v>
      </c>
    </row>
    <row r="619" spans="1:12" x14ac:dyDescent="0.25">
      <c r="A619" s="8">
        <v>618</v>
      </c>
      <c r="B619" s="7" t="s">
        <v>1913</v>
      </c>
      <c r="C619" s="7" t="s">
        <v>1229</v>
      </c>
      <c r="D619" s="8" t="s">
        <v>807</v>
      </c>
      <c r="E619" s="7" t="s">
        <v>601</v>
      </c>
      <c r="F619" s="7" t="s">
        <v>1196</v>
      </c>
      <c r="G619" s="55">
        <v>27934</v>
      </c>
      <c r="H619" s="9">
        <v>38237</v>
      </c>
      <c r="I619" s="9" t="s">
        <v>1233</v>
      </c>
      <c r="J619" s="31">
        <v>38292</v>
      </c>
      <c r="K619" s="8">
        <v>5</v>
      </c>
      <c r="L619" s="28">
        <v>0.15</v>
      </c>
    </row>
    <row r="620" spans="1:12" x14ac:dyDescent="0.25">
      <c r="A620" s="8">
        <v>619</v>
      </c>
      <c r="B620" s="7" t="s">
        <v>1914</v>
      </c>
      <c r="C620" s="7" t="s">
        <v>1228</v>
      </c>
      <c r="D620" s="8" t="s">
        <v>807</v>
      </c>
      <c r="E620" s="7" t="s">
        <v>601</v>
      </c>
      <c r="F620" s="7" t="s">
        <v>1196</v>
      </c>
      <c r="G620" s="55">
        <v>25966</v>
      </c>
      <c r="H620" s="9">
        <v>39720</v>
      </c>
      <c r="I620" s="9" t="s">
        <v>1233</v>
      </c>
      <c r="J620" s="31">
        <v>51984</v>
      </c>
      <c r="K620" s="8">
        <v>5</v>
      </c>
      <c r="L620" s="28">
        <v>0.15</v>
      </c>
    </row>
    <row r="621" spans="1:12" x14ac:dyDescent="0.25">
      <c r="A621" s="8">
        <v>620</v>
      </c>
      <c r="B621" s="7" t="s">
        <v>1915</v>
      </c>
      <c r="C621" s="7" t="s">
        <v>1231</v>
      </c>
      <c r="D621" s="8" t="s">
        <v>807</v>
      </c>
      <c r="E621" s="7" t="s">
        <v>601</v>
      </c>
      <c r="F621" s="7" t="s">
        <v>1196</v>
      </c>
      <c r="G621" s="55">
        <v>30167</v>
      </c>
      <c r="H621" s="9">
        <v>40078</v>
      </c>
      <c r="I621" s="9" t="s">
        <v>1233</v>
      </c>
      <c r="J621" s="31">
        <v>27828</v>
      </c>
      <c r="K621" s="8">
        <v>5</v>
      </c>
      <c r="L621" s="28">
        <v>0.15</v>
      </c>
    </row>
    <row r="622" spans="1:12" x14ac:dyDescent="0.25">
      <c r="A622" s="8">
        <v>621</v>
      </c>
      <c r="B622" s="7" t="s">
        <v>1916</v>
      </c>
      <c r="C622" s="7" t="s">
        <v>792</v>
      </c>
      <c r="D622" s="8" t="s">
        <v>807</v>
      </c>
      <c r="E622" s="7" t="s">
        <v>601</v>
      </c>
      <c r="F622" s="7" t="s">
        <v>1196</v>
      </c>
      <c r="G622" s="55">
        <v>30365</v>
      </c>
      <c r="H622" s="9">
        <v>41195</v>
      </c>
      <c r="I622" s="9" t="s">
        <v>1233</v>
      </c>
      <c r="J622" s="31">
        <v>31062</v>
      </c>
      <c r="K622" s="8">
        <v>5</v>
      </c>
      <c r="L622" s="28">
        <v>0.15</v>
      </c>
    </row>
    <row r="623" spans="1:12" x14ac:dyDescent="0.25">
      <c r="A623" s="8">
        <v>622</v>
      </c>
      <c r="B623" s="7" t="s">
        <v>1917</v>
      </c>
      <c r="C623" s="7" t="s">
        <v>793</v>
      </c>
      <c r="D623" s="8" t="s">
        <v>807</v>
      </c>
      <c r="E623" s="7" t="s">
        <v>601</v>
      </c>
      <c r="F623" s="7" t="s">
        <v>1196</v>
      </c>
      <c r="G623" s="55">
        <v>25572</v>
      </c>
      <c r="H623" s="9">
        <v>40469</v>
      </c>
      <c r="I623" s="9" t="s">
        <v>1233</v>
      </c>
      <c r="J623" s="31">
        <v>75636</v>
      </c>
      <c r="K623" s="8">
        <v>1</v>
      </c>
      <c r="L623" s="28">
        <v>0</v>
      </c>
    </row>
    <row r="624" spans="1:12" x14ac:dyDescent="0.25">
      <c r="A624" s="8">
        <v>623</v>
      </c>
      <c r="B624" s="7" t="s">
        <v>1918</v>
      </c>
      <c r="C624" s="7" t="s">
        <v>1230</v>
      </c>
      <c r="D624" s="8" t="s">
        <v>807</v>
      </c>
      <c r="E624" s="7" t="s">
        <v>601</v>
      </c>
      <c r="F624" s="7" t="s">
        <v>1196</v>
      </c>
      <c r="G624" s="55">
        <v>30978</v>
      </c>
      <c r="H624" s="9">
        <v>39002</v>
      </c>
      <c r="I624" s="9" t="s">
        <v>1233</v>
      </c>
      <c r="J624" s="31">
        <v>38544</v>
      </c>
      <c r="K624" s="8">
        <v>1</v>
      </c>
      <c r="L624" s="28">
        <v>0</v>
      </c>
    </row>
    <row r="625" spans="1:12" x14ac:dyDescent="0.25">
      <c r="A625" s="8">
        <v>624</v>
      </c>
      <c r="B625" s="7" t="s">
        <v>1919</v>
      </c>
      <c r="C625" s="7" t="s">
        <v>1230</v>
      </c>
      <c r="D625" s="8" t="s">
        <v>807</v>
      </c>
      <c r="E625" s="7" t="s">
        <v>601</v>
      </c>
      <c r="F625" s="7" t="s">
        <v>1197</v>
      </c>
      <c r="G625" s="55">
        <v>28491</v>
      </c>
      <c r="H625" s="9">
        <v>36070</v>
      </c>
      <c r="I625" s="9" t="s">
        <v>1233</v>
      </c>
      <c r="J625" s="31">
        <v>70860</v>
      </c>
      <c r="K625" s="8">
        <v>4</v>
      </c>
      <c r="L625" s="28">
        <v>0.12</v>
      </c>
    </row>
    <row r="626" spans="1:12" x14ac:dyDescent="0.25">
      <c r="A626" s="8">
        <v>625</v>
      </c>
      <c r="B626" s="7" t="s">
        <v>1920</v>
      </c>
      <c r="C626" s="7" t="s">
        <v>1229</v>
      </c>
      <c r="D626" s="8" t="s">
        <v>807</v>
      </c>
      <c r="E626" s="7" t="s">
        <v>601</v>
      </c>
      <c r="F626" s="7" t="s">
        <v>1196</v>
      </c>
      <c r="G626" s="55">
        <v>29014</v>
      </c>
      <c r="H626" s="9">
        <v>36078</v>
      </c>
      <c r="I626" s="9" t="s">
        <v>1233</v>
      </c>
      <c r="J626" s="31">
        <v>95532</v>
      </c>
      <c r="K626" s="8">
        <v>2</v>
      </c>
      <c r="L626" s="28">
        <v>0.04</v>
      </c>
    </row>
    <row r="627" spans="1:12" x14ac:dyDescent="0.25">
      <c r="A627" s="8">
        <v>626</v>
      </c>
      <c r="B627" s="7" t="s">
        <v>1921</v>
      </c>
      <c r="C627" s="7" t="s">
        <v>795</v>
      </c>
      <c r="D627" s="8" t="s">
        <v>807</v>
      </c>
      <c r="E627" s="7" t="s">
        <v>601</v>
      </c>
      <c r="F627" s="7" t="s">
        <v>1196</v>
      </c>
      <c r="G627" s="55">
        <v>28199</v>
      </c>
      <c r="H627" s="9">
        <v>36081</v>
      </c>
      <c r="I627" s="9" t="s">
        <v>1233</v>
      </c>
      <c r="J627" s="31">
        <v>80888.399999999994</v>
      </c>
      <c r="K627" s="8">
        <v>5</v>
      </c>
      <c r="L627" s="28">
        <v>0.15</v>
      </c>
    </row>
    <row r="628" spans="1:12" x14ac:dyDescent="0.25">
      <c r="A628" s="8">
        <v>627</v>
      </c>
      <c r="B628" s="7" t="s">
        <v>1922</v>
      </c>
      <c r="C628" s="7" t="s">
        <v>791</v>
      </c>
      <c r="D628" s="8" t="s">
        <v>807</v>
      </c>
      <c r="E628" s="7" t="s">
        <v>601</v>
      </c>
      <c r="F628" s="7" t="s">
        <v>1197</v>
      </c>
      <c r="G628" s="55">
        <v>31341</v>
      </c>
      <c r="H628" s="9">
        <v>39745</v>
      </c>
      <c r="I628" s="9" t="s">
        <v>1233</v>
      </c>
      <c r="J628" s="31">
        <v>35196</v>
      </c>
      <c r="K628" s="8">
        <v>5</v>
      </c>
      <c r="L628" s="28">
        <v>0.15</v>
      </c>
    </row>
    <row r="629" spans="1:12" x14ac:dyDescent="0.25">
      <c r="A629" s="8">
        <v>628</v>
      </c>
      <c r="B629" s="7" t="s">
        <v>1923</v>
      </c>
      <c r="C629" s="7" t="s">
        <v>1229</v>
      </c>
      <c r="D629" s="8" t="s">
        <v>807</v>
      </c>
      <c r="E629" s="7" t="s">
        <v>601</v>
      </c>
      <c r="F629" s="7" t="s">
        <v>1196</v>
      </c>
      <c r="G629" s="55">
        <v>32700</v>
      </c>
      <c r="H629" s="9">
        <v>40853</v>
      </c>
      <c r="I629" s="9" t="s">
        <v>1233</v>
      </c>
      <c r="J629" s="31">
        <v>75660</v>
      </c>
      <c r="K629" s="8" t="s">
        <v>1233</v>
      </c>
      <c r="L629" s="28">
        <v>0</v>
      </c>
    </row>
    <row r="630" spans="1:12" x14ac:dyDescent="0.25">
      <c r="A630" s="8">
        <v>629</v>
      </c>
      <c r="B630" s="7" t="s">
        <v>1924</v>
      </c>
      <c r="C630" s="7" t="s">
        <v>793</v>
      </c>
      <c r="D630" s="8" t="s">
        <v>807</v>
      </c>
      <c r="E630" s="7" t="s">
        <v>601</v>
      </c>
      <c r="F630" s="7" t="s">
        <v>1197</v>
      </c>
      <c r="G630" s="55">
        <v>27889</v>
      </c>
      <c r="H630" s="9">
        <v>41219</v>
      </c>
      <c r="I630" s="9" t="s">
        <v>1233</v>
      </c>
      <c r="J630" s="31">
        <v>66828</v>
      </c>
      <c r="K630" s="8">
        <v>2</v>
      </c>
      <c r="L630" s="28">
        <v>0.04</v>
      </c>
    </row>
    <row r="631" spans="1:12" x14ac:dyDescent="0.25">
      <c r="A631" s="8">
        <v>630</v>
      </c>
      <c r="B631" s="7" t="s">
        <v>1925</v>
      </c>
      <c r="C631" s="7" t="s">
        <v>795</v>
      </c>
      <c r="D631" s="8" t="s">
        <v>807</v>
      </c>
      <c r="E631" s="7" t="s">
        <v>601</v>
      </c>
      <c r="F631" s="7" t="s">
        <v>1196</v>
      </c>
      <c r="G631" s="55">
        <v>27431</v>
      </c>
      <c r="H631" s="9">
        <v>39398</v>
      </c>
      <c r="I631" s="9" t="s">
        <v>1233</v>
      </c>
      <c r="J631" s="31">
        <v>58188</v>
      </c>
      <c r="K631" s="8">
        <v>2</v>
      </c>
      <c r="L631" s="28">
        <v>0.04</v>
      </c>
    </row>
    <row r="632" spans="1:12" x14ac:dyDescent="0.25">
      <c r="A632" s="8">
        <v>631</v>
      </c>
      <c r="B632" s="7" t="s">
        <v>1926</v>
      </c>
      <c r="C632" s="7" t="s">
        <v>793</v>
      </c>
      <c r="D632" s="8" t="s">
        <v>807</v>
      </c>
      <c r="E632" s="7" t="s">
        <v>601</v>
      </c>
      <c r="F632" s="7" t="s">
        <v>1197</v>
      </c>
      <c r="G632" s="55">
        <v>29049</v>
      </c>
      <c r="H632" s="9">
        <v>40486</v>
      </c>
      <c r="I632" s="9">
        <v>40917</v>
      </c>
      <c r="J632" s="31">
        <v>79728</v>
      </c>
      <c r="K632" s="8" t="s">
        <v>1233</v>
      </c>
      <c r="L632" s="28">
        <v>0</v>
      </c>
    </row>
    <row r="633" spans="1:12" x14ac:dyDescent="0.25">
      <c r="A633" s="8">
        <v>632</v>
      </c>
      <c r="B633" s="7" t="s">
        <v>1927</v>
      </c>
      <c r="C633" s="7" t="s">
        <v>1230</v>
      </c>
      <c r="D633" s="8" t="s">
        <v>807</v>
      </c>
      <c r="E633" s="7" t="s">
        <v>601</v>
      </c>
      <c r="F633" s="7" t="s">
        <v>1196</v>
      </c>
      <c r="G633" s="55">
        <v>25649</v>
      </c>
      <c r="H633" s="9">
        <v>36479</v>
      </c>
      <c r="I633" s="9" t="s">
        <v>1233</v>
      </c>
      <c r="J633" s="31">
        <v>65808</v>
      </c>
      <c r="K633" s="8">
        <v>4</v>
      </c>
      <c r="L633" s="28">
        <v>0.12</v>
      </c>
    </row>
    <row r="634" spans="1:12" x14ac:dyDescent="0.25">
      <c r="A634" s="8">
        <v>633</v>
      </c>
      <c r="B634" s="7" t="s">
        <v>1928</v>
      </c>
      <c r="C634" s="7" t="s">
        <v>1228</v>
      </c>
      <c r="D634" s="8" t="s">
        <v>807</v>
      </c>
      <c r="E634" s="7" t="s">
        <v>601</v>
      </c>
      <c r="F634" s="7" t="s">
        <v>1196</v>
      </c>
      <c r="G634" s="55">
        <v>29645</v>
      </c>
      <c r="H634" s="9">
        <v>39797</v>
      </c>
      <c r="I634" s="9" t="s">
        <v>1233</v>
      </c>
      <c r="J634" s="31">
        <v>64680</v>
      </c>
      <c r="K634" s="8">
        <v>5</v>
      </c>
      <c r="L634" s="28">
        <v>0.15</v>
      </c>
    </row>
    <row r="635" spans="1:12" x14ac:dyDescent="0.25">
      <c r="A635" s="8">
        <v>634</v>
      </c>
      <c r="B635" s="7" t="s">
        <v>1929</v>
      </c>
      <c r="C635" s="7" t="s">
        <v>794</v>
      </c>
      <c r="D635" s="8" t="s">
        <v>807</v>
      </c>
      <c r="E635" s="7" t="s">
        <v>601</v>
      </c>
      <c r="F635" s="7" t="s">
        <v>1196</v>
      </c>
      <c r="G635" s="55">
        <v>30244</v>
      </c>
      <c r="H635" s="9">
        <v>39417</v>
      </c>
      <c r="I635" s="9" t="s">
        <v>1233</v>
      </c>
      <c r="J635" s="31">
        <v>28430.400000000001</v>
      </c>
      <c r="K635" s="8">
        <v>4</v>
      </c>
      <c r="L635" s="28">
        <v>0.12</v>
      </c>
    </row>
    <row r="636" spans="1:12" x14ac:dyDescent="0.25">
      <c r="A636" s="8">
        <v>635</v>
      </c>
      <c r="B636" s="7" t="s">
        <v>1930</v>
      </c>
      <c r="C636" s="7" t="s">
        <v>1228</v>
      </c>
      <c r="D636" s="8" t="s">
        <v>807</v>
      </c>
      <c r="E636" s="7" t="s">
        <v>601</v>
      </c>
      <c r="F636" s="7" t="s">
        <v>1196</v>
      </c>
      <c r="G636" s="55">
        <v>29540</v>
      </c>
      <c r="H636" s="9">
        <v>40515</v>
      </c>
      <c r="I636" s="9" t="s">
        <v>1233</v>
      </c>
      <c r="J636" s="31">
        <v>40209.599999999999</v>
      </c>
      <c r="K636" s="8">
        <v>4</v>
      </c>
      <c r="L636" s="28">
        <v>0.12</v>
      </c>
    </row>
    <row r="637" spans="1:12" x14ac:dyDescent="0.25">
      <c r="A637" s="8">
        <v>636</v>
      </c>
      <c r="B637" s="7" t="s">
        <v>1931</v>
      </c>
      <c r="C637" s="7" t="s">
        <v>1231</v>
      </c>
      <c r="D637" s="8" t="s">
        <v>807</v>
      </c>
      <c r="E637" s="7" t="s">
        <v>601</v>
      </c>
      <c r="F637" s="7" t="s">
        <v>1197</v>
      </c>
      <c r="G637" s="55">
        <v>26856</v>
      </c>
      <c r="H637" s="9">
        <v>40521</v>
      </c>
      <c r="I637" s="9" t="s">
        <v>1233</v>
      </c>
      <c r="J637" s="31">
        <v>41196</v>
      </c>
      <c r="K637" s="8" t="s">
        <v>1233</v>
      </c>
      <c r="L637" s="28">
        <v>0</v>
      </c>
    </row>
    <row r="638" spans="1:12" x14ac:dyDescent="0.25">
      <c r="A638" s="8">
        <v>637</v>
      </c>
      <c r="B638" s="7" t="s">
        <v>1932</v>
      </c>
      <c r="C638" s="7" t="s">
        <v>1230</v>
      </c>
      <c r="D638" s="8" t="s">
        <v>807</v>
      </c>
      <c r="E638" s="7" t="s">
        <v>601</v>
      </c>
      <c r="F638" s="7" t="s">
        <v>1196</v>
      </c>
      <c r="G638" s="55">
        <v>29693</v>
      </c>
      <c r="H638" s="9">
        <v>36514</v>
      </c>
      <c r="I638" s="9" t="s">
        <v>1233</v>
      </c>
      <c r="J638" s="31">
        <v>57900</v>
      </c>
      <c r="K638" s="8" t="s">
        <v>1233</v>
      </c>
      <c r="L638" s="28">
        <v>0</v>
      </c>
    </row>
    <row r="639" spans="1:12" x14ac:dyDescent="0.25">
      <c r="A639" s="8">
        <v>638</v>
      </c>
      <c r="B639" s="7" t="s">
        <v>1933</v>
      </c>
      <c r="C639" s="7" t="s">
        <v>792</v>
      </c>
      <c r="D639" s="8" t="s">
        <v>807</v>
      </c>
      <c r="E639" s="7" t="s">
        <v>675</v>
      </c>
      <c r="F639" s="7" t="s">
        <v>1197</v>
      </c>
      <c r="G639" s="55">
        <v>27298</v>
      </c>
      <c r="H639" s="9">
        <v>39087</v>
      </c>
      <c r="I639" s="9" t="s">
        <v>1233</v>
      </c>
      <c r="J639" s="31">
        <v>84180</v>
      </c>
      <c r="K639" s="8">
        <v>2</v>
      </c>
      <c r="L639" s="28">
        <v>0.04</v>
      </c>
    </row>
    <row r="640" spans="1:12" x14ac:dyDescent="0.25">
      <c r="A640" s="8">
        <v>639</v>
      </c>
      <c r="B640" s="7" t="s">
        <v>1934</v>
      </c>
      <c r="C640" s="7" t="s">
        <v>795</v>
      </c>
      <c r="D640" s="8" t="s">
        <v>807</v>
      </c>
      <c r="E640" s="7" t="s">
        <v>675</v>
      </c>
      <c r="F640" s="7" t="s">
        <v>1196</v>
      </c>
      <c r="G640" s="55">
        <v>28427</v>
      </c>
      <c r="H640" s="9">
        <v>39090</v>
      </c>
      <c r="I640" s="9" t="s">
        <v>1233</v>
      </c>
      <c r="J640" s="31">
        <v>75948</v>
      </c>
      <c r="K640" s="8">
        <v>5</v>
      </c>
      <c r="L640" s="28">
        <v>0.15</v>
      </c>
    </row>
    <row r="641" spans="1:12" x14ac:dyDescent="0.25">
      <c r="A641" s="8">
        <v>640</v>
      </c>
      <c r="B641" s="7" t="s">
        <v>1935</v>
      </c>
      <c r="C641" s="7" t="s">
        <v>795</v>
      </c>
      <c r="D641" s="8" t="s">
        <v>807</v>
      </c>
      <c r="E641" s="7" t="s">
        <v>675</v>
      </c>
      <c r="F641" s="7" t="s">
        <v>1197</v>
      </c>
      <c r="G641" s="55">
        <v>27912</v>
      </c>
      <c r="H641" s="9">
        <v>39091</v>
      </c>
      <c r="I641" s="9" t="s">
        <v>1233</v>
      </c>
      <c r="J641" s="31">
        <v>55692</v>
      </c>
      <c r="K641" s="8">
        <v>2</v>
      </c>
      <c r="L641" s="28">
        <v>0.04</v>
      </c>
    </row>
    <row r="642" spans="1:12" x14ac:dyDescent="0.25">
      <c r="A642" s="8">
        <v>641</v>
      </c>
      <c r="B642" s="7" t="s">
        <v>1936</v>
      </c>
      <c r="C642" s="7" t="s">
        <v>795</v>
      </c>
      <c r="D642" s="8" t="s">
        <v>807</v>
      </c>
      <c r="E642" s="7" t="s">
        <v>675</v>
      </c>
      <c r="F642" s="7" t="s">
        <v>1197</v>
      </c>
      <c r="G642" s="55">
        <v>30517</v>
      </c>
      <c r="H642" s="9">
        <v>39106</v>
      </c>
      <c r="I642" s="9" t="s">
        <v>1233</v>
      </c>
      <c r="J642" s="31">
        <v>77115.600000000006</v>
      </c>
      <c r="K642" s="8" t="s">
        <v>1233</v>
      </c>
      <c r="L642" s="28">
        <v>0</v>
      </c>
    </row>
    <row r="643" spans="1:12" x14ac:dyDescent="0.25">
      <c r="A643" s="8">
        <v>642</v>
      </c>
      <c r="B643" s="7" t="s">
        <v>1937</v>
      </c>
      <c r="C643" s="7" t="s">
        <v>1231</v>
      </c>
      <c r="D643" s="8" t="s">
        <v>807</v>
      </c>
      <c r="E643" s="7" t="s">
        <v>675</v>
      </c>
      <c r="F643" s="7" t="s">
        <v>1196</v>
      </c>
      <c r="G643" s="55">
        <v>25221</v>
      </c>
      <c r="H643" s="9">
        <v>35826</v>
      </c>
      <c r="I643" s="9">
        <v>40877</v>
      </c>
      <c r="J643" s="31">
        <v>54036</v>
      </c>
      <c r="K643" s="8" t="s">
        <v>1233</v>
      </c>
      <c r="L643" s="28">
        <v>0</v>
      </c>
    </row>
    <row r="644" spans="1:12" x14ac:dyDescent="0.25">
      <c r="A644" s="8">
        <v>643</v>
      </c>
      <c r="B644" s="7" t="s">
        <v>1938</v>
      </c>
      <c r="C644" s="7" t="s">
        <v>1229</v>
      </c>
      <c r="D644" s="8" t="s">
        <v>807</v>
      </c>
      <c r="E644" s="7" t="s">
        <v>675</v>
      </c>
      <c r="F644" s="7" t="s">
        <v>1196</v>
      </c>
      <c r="G644" s="55">
        <v>28679</v>
      </c>
      <c r="H644" s="9">
        <v>36549</v>
      </c>
      <c r="I644" s="9">
        <v>40298</v>
      </c>
      <c r="J644" s="31">
        <v>42552</v>
      </c>
      <c r="K644" s="8">
        <v>1</v>
      </c>
      <c r="L644" s="28">
        <v>0</v>
      </c>
    </row>
    <row r="645" spans="1:12" x14ac:dyDescent="0.25">
      <c r="A645" s="8">
        <v>644</v>
      </c>
      <c r="B645" s="7" t="s">
        <v>1939</v>
      </c>
      <c r="C645" s="7" t="s">
        <v>1229</v>
      </c>
      <c r="D645" s="8" t="s">
        <v>807</v>
      </c>
      <c r="E645" s="7" t="s">
        <v>675</v>
      </c>
      <c r="F645" s="7" t="s">
        <v>1197</v>
      </c>
      <c r="G645" s="55">
        <v>30128</v>
      </c>
      <c r="H645" s="9">
        <v>36918</v>
      </c>
      <c r="I645" s="9" t="s">
        <v>1233</v>
      </c>
      <c r="J645" s="31">
        <v>20646</v>
      </c>
      <c r="K645" s="8">
        <v>5</v>
      </c>
      <c r="L645" s="28">
        <v>0.15</v>
      </c>
    </row>
    <row r="646" spans="1:12" x14ac:dyDescent="0.25">
      <c r="A646" s="8">
        <v>645</v>
      </c>
      <c r="B646" s="7" t="s">
        <v>1940</v>
      </c>
      <c r="C646" s="7" t="s">
        <v>796</v>
      </c>
      <c r="D646" s="8" t="s">
        <v>807</v>
      </c>
      <c r="E646" s="7" t="s">
        <v>675</v>
      </c>
      <c r="F646" s="7" t="s">
        <v>1196</v>
      </c>
      <c r="G646" s="56">
        <v>26770</v>
      </c>
      <c r="H646" s="13">
        <v>40563</v>
      </c>
      <c r="I646" s="9" t="s">
        <v>1233</v>
      </c>
      <c r="J646" s="31">
        <v>66612</v>
      </c>
      <c r="K646" s="8" t="s">
        <v>1233</v>
      </c>
      <c r="L646" s="28">
        <v>0</v>
      </c>
    </row>
    <row r="647" spans="1:12" x14ac:dyDescent="0.25">
      <c r="A647" s="8">
        <v>646</v>
      </c>
      <c r="B647" s="7" t="s">
        <v>1941</v>
      </c>
      <c r="C647" s="7" t="s">
        <v>1231</v>
      </c>
      <c r="D647" s="8" t="s">
        <v>807</v>
      </c>
      <c r="E647" s="7" t="s">
        <v>675</v>
      </c>
      <c r="F647" s="7" t="s">
        <v>1196</v>
      </c>
      <c r="G647" s="55">
        <v>28398</v>
      </c>
      <c r="H647" s="9">
        <v>40568</v>
      </c>
      <c r="I647" s="9" t="s">
        <v>1233</v>
      </c>
      <c r="J647" s="31">
        <v>55668</v>
      </c>
      <c r="K647" s="8">
        <v>5</v>
      </c>
      <c r="L647" s="28">
        <v>0.15</v>
      </c>
    </row>
    <row r="648" spans="1:12" x14ac:dyDescent="0.25">
      <c r="A648" s="8">
        <v>647</v>
      </c>
      <c r="B648" s="7" t="s">
        <v>1942</v>
      </c>
      <c r="C648" s="7" t="s">
        <v>792</v>
      </c>
      <c r="D648" s="8" t="s">
        <v>807</v>
      </c>
      <c r="E648" s="7" t="s">
        <v>675</v>
      </c>
      <c r="F648" s="7" t="s">
        <v>1197</v>
      </c>
      <c r="G648" s="55">
        <v>28642</v>
      </c>
      <c r="H648" s="9">
        <v>40584</v>
      </c>
      <c r="I648" s="9" t="s">
        <v>1233</v>
      </c>
      <c r="J648" s="31">
        <v>29040</v>
      </c>
      <c r="K648" s="8">
        <v>5</v>
      </c>
      <c r="L648" s="28">
        <v>0.15</v>
      </c>
    </row>
    <row r="649" spans="1:12" x14ac:dyDescent="0.25">
      <c r="A649" s="8">
        <v>648</v>
      </c>
      <c r="B649" s="7" t="s">
        <v>1943</v>
      </c>
      <c r="C649" s="7" t="s">
        <v>792</v>
      </c>
      <c r="D649" s="8" t="s">
        <v>807</v>
      </c>
      <c r="E649" s="7" t="s">
        <v>675</v>
      </c>
      <c r="F649" s="7" t="s">
        <v>1196</v>
      </c>
      <c r="G649" s="55">
        <v>30022</v>
      </c>
      <c r="H649" s="9">
        <v>39118</v>
      </c>
      <c r="I649" s="9" t="s">
        <v>1233</v>
      </c>
      <c r="J649" s="31">
        <v>24090</v>
      </c>
      <c r="K649" s="8">
        <v>1</v>
      </c>
      <c r="L649" s="28">
        <v>0</v>
      </c>
    </row>
    <row r="650" spans="1:12" x14ac:dyDescent="0.25">
      <c r="A650" s="8">
        <v>649</v>
      </c>
      <c r="B650" s="7" t="s">
        <v>1944</v>
      </c>
      <c r="C650" s="7" t="s">
        <v>791</v>
      </c>
      <c r="D650" s="8" t="s">
        <v>807</v>
      </c>
      <c r="E650" s="7" t="s">
        <v>675</v>
      </c>
      <c r="F650" s="7" t="s">
        <v>1196</v>
      </c>
      <c r="G650" s="55">
        <v>30693</v>
      </c>
      <c r="H650" s="9">
        <v>38753</v>
      </c>
      <c r="I650" s="9" t="s">
        <v>1233</v>
      </c>
      <c r="J650" s="31">
        <v>45192</v>
      </c>
      <c r="K650" s="8">
        <v>4</v>
      </c>
      <c r="L650" s="28">
        <v>0.12</v>
      </c>
    </row>
    <row r="651" spans="1:12" x14ac:dyDescent="0.25">
      <c r="A651" s="8">
        <v>650</v>
      </c>
      <c r="B651" s="7" t="s">
        <v>1945</v>
      </c>
      <c r="C651" s="7" t="s">
        <v>796</v>
      </c>
      <c r="D651" s="8" t="s">
        <v>807</v>
      </c>
      <c r="E651" s="7" t="s">
        <v>675</v>
      </c>
      <c r="F651" s="7" t="s">
        <v>1196</v>
      </c>
      <c r="G651" s="55">
        <v>25950</v>
      </c>
      <c r="H651" s="9">
        <v>36193</v>
      </c>
      <c r="I651" s="9" t="s">
        <v>1233</v>
      </c>
      <c r="J651" s="31">
        <v>69900</v>
      </c>
      <c r="K651" s="8">
        <v>2</v>
      </c>
      <c r="L651" s="28">
        <v>0.04</v>
      </c>
    </row>
    <row r="652" spans="1:12" x14ac:dyDescent="0.25">
      <c r="A652" s="8">
        <v>651</v>
      </c>
      <c r="B652" s="7" t="s">
        <v>1946</v>
      </c>
      <c r="C652" s="7" t="s">
        <v>791</v>
      </c>
      <c r="D652" s="8" t="s">
        <v>807</v>
      </c>
      <c r="E652" s="7" t="s">
        <v>675</v>
      </c>
      <c r="F652" s="7" t="s">
        <v>1196</v>
      </c>
      <c r="G652" s="55">
        <v>28426</v>
      </c>
      <c r="H652" s="9">
        <v>40235</v>
      </c>
      <c r="I652" s="9" t="s">
        <v>1233</v>
      </c>
      <c r="J652" s="31">
        <v>96874.8</v>
      </c>
      <c r="K652" s="8" t="s">
        <v>1233</v>
      </c>
      <c r="L652" s="28">
        <v>0</v>
      </c>
    </row>
    <row r="653" spans="1:12" x14ac:dyDescent="0.25">
      <c r="A653" s="8">
        <v>652</v>
      </c>
      <c r="B653" s="7" t="s">
        <v>1947</v>
      </c>
      <c r="C653" s="7" t="s">
        <v>1228</v>
      </c>
      <c r="D653" s="8" t="s">
        <v>807</v>
      </c>
      <c r="E653" s="7" t="s">
        <v>675</v>
      </c>
      <c r="F653" s="7" t="s">
        <v>1196</v>
      </c>
      <c r="G653" s="55">
        <v>28261</v>
      </c>
      <c r="H653" s="9">
        <v>40986</v>
      </c>
      <c r="I653" s="9" t="s">
        <v>1233</v>
      </c>
      <c r="J653" s="31">
        <v>55860</v>
      </c>
      <c r="K653" s="8">
        <v>4</v>
      </c>
      <c r="L653" s="28">
        <v>0.12</v>
      </c>
    </row>
    <row r="654" spans="1:12" x14ac:dyDescent="0.25">
      <c r="A654" s="8">
        <v>653</v>
      </c>
      <c r="B654" s="7" t="s">
        <v>1948</v>
      </c>
      <c r="C654" s="7" t="s">
        <v>1228</v>
      </c>
      <c r="D654" s="8" t="s">
        <v>807</v>
      </c>
      <c r="E654" s="7" t="s">
        <v>675</v>
      </c>
      <c r="F654" s="7" t="s">
        <v>1196</v>
      </c>
      <c r="G654" s="55">
        <v>25900</v>
      </c>
      <c r="H654" s="9">
        <v>39155</v>
      </c>
      <c r="I654" s="9" t="s">
        <v>1233</v>
      </c>
      <c r="J654" s="31">
        <v>33252</v>
      </c>
      <c r="K654" s="8" t="s">
        <v>1233</v>
      </c>
      <c r="L654" s="28">
        <v>0</v>
      </c>
    </row>
    <row r="655" spans="1:12" x14ac:dyDescent="0.25">
      <c r="A655" s="8">
        <v>654</v>
      </c>
      <c r="B655" s="7" t="s">
        <v>1949</v>
      </c>
      <c r="C655" s="7" t="s">
        <v>1231</v>
      </c>
      <c r="D655" s="8" t="s">
        <v>807</v>
      </c>
      <c r="E655" s="7" t="s">
        <v>675</v>
      </c>
      <c r="F655" s="7" t="s">
        <v>1196</v>
      </c>
      <c r="G655" s="55">
        <v>26431</v>
      </c>
      <c r="H655" s="9">
        <v>40250</v>
      </c>
      <c r="I655" s="9" t="s">
        <v>1233</v>
      </c>
      <c r="J655" s="31">
        <v>40308</v>
      </c>
      <c r="K655" s="8">
        <v>5</v>
      </c>
      <c r="L655" s="28">
        <v>0.15</v>
      </c>
    </row>
    <row r="656" spans="1:12" x14ac:dyDescent="0.25">
      <c r="A656" s="8">
        <v>655</v>
      </c>
      <c r="B656" s="7" t="s">
        <v>1950</v>
      </c>
      <c r="C656" s="7" t="s">
        <v>1231</v>
      </c>
      <c r="D656" s="8" t="s">
        <v>807</v>
      </c>
      <c r="E656" s="7" t="s">
        <v>675</v>
      </c>
      <c r="F656" s="7" t="s">
        <v>1196</v>
      </c>
      <c r="G656" s="55">
        <v>31044</v>
      </c>
      <c r="H656" s="9">
        <v>38805</v>
      </c>
      <c r="I656" s="9" t="s">
        <v>1233</v>
      </c>
      <c r="J656" s="31">
        <v>16428</v>
      </c>
      <c r="K656" s="8">
        <v>5</v>
      </c>
      <c r="L656" s="28">
        <v>0.15</v>
      </c>
    </row>
    <row r="657" spans="1:12" x14ac:dyDescent="0.25">
      <c r="A657" s="8">
        <v>656</v>
      </c>
      <c r="B657" s="7" t="s">
        <v>1951</v>
      </c>
      <c r="C657" s="7" t="s">
        <v>1229</v>
      </c>
      <c r="D657" s="8" t="s">
        <v>807</v>
      </c>
      <c r="E657" s="7" t="s">
        <v>675</v>
      </c>
      <c r="F657" s="7" t="s">
        <v>1197</v>
      </c>
      <c r="G657" s="55">
        <v>28217</v>
      </c>
      <c r="H657" s="9">
        <v>36243</v>
      </c>
      <c r="I657" s="9" t="s">
        <v>1233</v>
      </c>
      <c r="J657" s="31">
        <v>93216</v>
      </c>
      <c r="K657" s="8" t="s">
        <v>1233</v>
      </c>
      <c r="L657" s="28">
        <v>0</v>
      </c>
    </row>
    <row r="658" spans="1:12" x14ac:dyDescent="0.25">
      <c r="A658" s="8">
        <v>657</v>
      </c>
      <c r="B658" s="7" t="s">
        <v>1952</v>
      </c>
      <c r="C658" s="7" t="s">
        <v>1230</v>
      </c>
      <c r="D658" s="8" t="s">
        <v>807</v>
      </c>
      <c r="E658" s="7" t="s">
        <v>675</v>
      </c>
      <c r="F658" s="7" t="s">
        <v>1197</v>
      </c>
      <c r="G658" s="55">
        <v>26832</v>
      </c>
      <c r="H658" s="9">
        <v>36956</v>
      </c>
      <c r="I658" s="9">
        <v>37849</v>
      </c>
      <c r="J658" s="31">
        <v>59916</v>
      </c>
      <c r="K658" s="8">
        <v>1</v>
      </c>
      <c r="L658" s="28">
        <v>0</v>
      </c>
    </row>
    <row r="659" spans="1:12" x14ac:dyDescent="0.25">
      <c r="A659" s="8">
        <v>658</v>
      </c>
      <c r="B659" s="7" t="s">
        <v>1953</v>
      </c>
      <c r="C659" s="7" t="s">
        <v>1229</v>
      </c>
      <c r="D659" s="8" t="s">
        <v>807</v>
      </c>
      <c r="E659" s="7" t="s">
        <v>675</v>
      </c>
      <c r="F659" s="7" t="s">
        <v>1196</v>
      </c>
      <c r="G659" s="55">
        <v>28842</v>
      </c>
      <c r="H659" s="9">
        <v>36967</v>
      </c>
      <c r="I659" s="9" t="s">
        <v>1233</v>
      </c>
      <c r="J659" s="31">
        <v>75672</v>
      </c>
      <c r="K659" s="8">
        <v>4</v>
      </c>
      <c r="L659" s="28">
        <v>0.12</v>
      </c>
    </row>
    <row r="660" spans="1:12" x14ac:dyDescent="0.25">
      <c r="A660" s="8">
        <v>659</v>
      </c>
      <c r="B660" s="7" t="s">
        <v>1954</v>
      </c>
      <c r="C660" s="7" t="s">
        <v>1229</v>
      </c>
      <c r="D660" s="8" t="s">
        <v>807</v>
      </c>
      <c r="E660" s="7" t="s">
        <v>675</v>
      </c>
      <c r="F660" s="7" t="s">
        <v>1197</v>
      </c>
      <c r="G660" s="55">
        <v>28007</v>
      </c>
      <c r="H660" s="9">
        <v>39534</v>
      </c>
      <c r="I660" s="9" t="s">
        <v>1233</v>
      </c>
      <c r="J660" s="31">
        <v>39456</v>
      </c>
      <c r="K660" s="8" t="s">
        <v>1233</v>
      </c>
      <c r="L660" s="28">
        <v>0</v>
      </c>
    </row>
    <row r="661" spans="1:12" x14ac:dyDescent="0.25">
      <c r="A661" s="8">
        <v>660</v>
      </c>
      <c r="B661" s="7" t="s">
        <v>1955</v>
      </c>
      <c r="C661" s="7" t="s">
        <v>795</v>
      </c>
      <c r="D661" s="8" t="s">
        <v>807</v>
      </c>
      <c r="E661" s="7" t="s">
        <v>675</v>
      </c>
      <c r="F661" s="7" t="s">
        <v>1196</v>
      </c>
      <c r="G661" s="55">
        <v>29846</v>
      </c>
      <c r="H661" s="9">
        <v>39171</v>
      </c>
      <c r="I661" s="9" t="s">
        <v>1233</v>
      </c>
      <c r="J661" s="31">
        <v>30828</v>
      </c>
      <c r="K661" s="8">
        <v>2</v>
      </c>
      <c r="L661" s="28">
        <v>0.04</v>
      </c>
    </row>
    <row r="662" spans="1:12" x14ac:dyDescent="0.25">
      <c r="A662" s="8">
        <v>661</v>
      </c>
      <c r="B662" s="7" t="s">
        <v>1956</v>
      </c>
      <c r="C662" s="7" t="s">
        <v>791</v>
      </c>
      <c r="D662" s="8" t="s">
        <v>807</v>
      </c>
      <c r="E662" s="7" t="s">
        <v>675</v>
      </c>
      <c r="F662" s="7" t="s">
        <v>1197</v>
      </c>
      <c r="G662" s="55">
        <v>32432</v>
      </c>
      <c r="H662" s="9">
        <v>39535</v>
      </c>
      <c r="I662" s="9" t="s">
        <v>1233</v>
      </c>
      <c r="J662" s="31">
        <v>58896</v>
      </c>
      <c r="K662" s="8">
        <v>5</v>
      </c>
      <c r="L662" s="28">
        <v>0.15</v>
      </c>
    </row>
    <row r="663" spans="1:12" x14ac:dyDescent="0.25">
      <c r="A663" s="8">
        <v>662</v>
      </c>
      <c r="B663" s="7" t="s">
        <v>1957</v>
      </c>
      <c r="C663" s="7" t="s">
        <v>1231</v>
      </c>
      <c r="D663" s="8" t="s">
        <v>807</v>
      </c>
      <c r="E663" s="7" t="s">
        <v>675</v>
      </c>
      <c r="F663" s="7" t="s">
        <v>1197</v>
      </c>
      <c r="G663" s="55">
        <v>28259</v>
      </c>
      <c r="H663" s="9">
        <v>39539</v>
      </c>
      <c r="I663" s="9" t="s">
        <v>1233</v>
      </c>
      <c r="J663" s="31">
        <v>88620</v>
      </c>
      <c r="K663" s="8">
        <v>2</v>
      </c>
      <c r="L663" s="28">
        <v>0.04</v>
      </c>
    </row>
    <row r="664" spans="1:12" x14ac:dyDescent="0.25">
      <c r="A664" s="8">
        <v>663</v>
      </c>
      <c r="B664" s="7" t="s">
        <v>1958</v>
      </c>
      <c r="C664" s="7" t="s">
        <v>795</v>
      </c>
      <c r="D664" s="8" t="s">
        <v>807</v>
      </c>
      <c r="E664" s="7" t="s">
        <v>675</v>
      </c>
      <c r="F664" s="7" t="s">
        <v>1196</v>
      </c>
      <c r="G664" s="55">
        <v>24108</v>
      </c>
      <c r="H664" s="9">
        <v>36619</v>
      </c>
      <c r="I664" s="9" t="s">
        <v>1233</v>
      </c>
      <c r="J664" s="31">
        <v>86364</v>
      </c>
      <c r="K664" s="8">
        <v>4</v>
      </c>
      <c r="L664" s="28">
        <v>0.12</v>
      </c>
    </row>
    <row r="665" spans="1:12" x14ac:dyDescent="0.25">
      <c r="A665" s="8">
        <v>664</v>
      </c>
      <c r="B665" s="7" t="s">
        <v>1959</v>
      </c>
      <c r="C665" s="7" t="s">
        <v>795</v>
      </c>
      <c r="D665" s="8" t="s">
        <v>807</v>
      </c>
      <c r="E665" s="7" t="s">
        <v>675</v>
      </c>
      <c r="F665" s="7" t="s">
        <v>1196</v>
      </c>
      <c r="G665" s="55">
        <v>26120</v>
      </c>
      <c r="H665" s="9">
        <v>37009</v>
      </c>
      <c r="I665" s="9" t="s">
        <v>1233</v>
      </c>
      <c r="J665" s="31">
        <v>94452</v>
      </c>
      <c r="K665" s="8">
        <v>2</v>
      </c>
      <c r="L665" s="28">
        <v>0.04</v>
      </c>
    </row>
    <row r="666" spans="1:12" x14ac:dyDescent="0.25">
      <c r="A666" s="8">
        <v>665</v>
      </c>
      <c r="B666" s="7" t="s">
        <v>1960</v>
      </c>
      <c r="C666" s="7" t="s">
        <v>792</v>
      </c>
      <c r="D666" s="8" t="s">
        <v>807</v>
      </c>
      <c r="E666" s="7" t="s">
        <v>675</v>
      </c>
      <c r="F666" s="7" t="s">
        <v>1196</v>
      </c>
      <c r="G666" s="55">
        <v>31480</v>
      </c>
      <c r="H666" s="9">
        <v>40637</v>
      </c>
      <c r="I666" s="9" t="s">
        <v>1233</v>
      </c>
      <c r="J666" s="31">
        <v>103968</v>
      </c>
      <c r="K666" s="8" t="s">
        <v>1233</v>
      </c>
      <c r="L666" s="28">
        <v>0</v>
      </c>
    </row>
    <row r="667" spans="1:12" x14ac:dyDescent="0.25">
      <c r="A667" s="8">
        <v>666</v>
      </c>
      <c r="B667" s="7" t="s">
        <v>1961</v>
      </c>
      <c r="C667" s="7" t="s">
        <v>794</v>
      </c>
      <c r="D667" s="8" t="s">
        <v>807</v>
      </c>
      <c r="E667" s="7" t="s">
        <v>675</v>
      </c>
      <c r="F667" s="7" t="s">
        <v>1196</v>
      </c>
      <c r="G667" s="56">
        <v>27745</v>
      </c>
      <c r="H667" s="13">
        <v>40638</v>
      </c>
      <c r="I667" s="9" t="s">
        <v>1233</v>
      </c>
      <c r="J667" s="31">
        <v>51588</v>
      </c>
      <c r="K667" s="8">
        <v>4</v>
      </c>
      <c r="L667" s="28">
        <v>0.12</v>
      </c>
    </row>
    <row r="668" spans="1:12" x14ac:dyDescent="0.25">
      <c r="A668" s="8">
        <v>667</v>
      </c>
      <c r="B668" s="7" t="s">
        <v>1962</v>
      </c>
      <c r="C668" s="7" t="s">
        <v>1228</v>
      </c>
      <c r="D668" s="8" t="s">
        <v>807</v>
      </c>
      <c r="E668" s="7" t="s">
        <v>675</v>
      </c>
      <c r="F668" s="7" t="s">
        <v>1196</v>
      </c>
      <c r="G668" s="55">
        <v>26690</v>
      </c>
      <c r="H668" s="9">
        <v>39208</v>
      </c>
      <c r="I668" s="9">
        <v>41209</v>
      </c>
      <c r="J668" s="31">
        <v>32332.799999999999</v>
      </c>
      <c r="K668" s="8">
        <v>4</v>
      </c>
      <c r="L668" s="28">
        <v>0.12</v>
      </c>
    </row>
    <row r="669" spans="1:12" x14ac:dyDescent="0.25">
      <c r="A669" s="8">
        <v>668</v>
      </c>
      <c r="B669" s="7" t="s">
        <v>1963</v>
      </c>
      <c r="C669" s="7" t="s">
        <v>793</v>
      </c>
      <c r="D669" s="8" t="s">
        <v>807</v>
      </c>
      <c r="E669" s="7" t="s">
        <v>675</v>
      </c>
      <c r="F669" s="7" t="s">
        <v>1196</v>
      </c>
      <c r="G669" s="55">
        <v>28382</v>
      </c>
      <c r="H669" s="9">
        <v>38863</v>
      </c>
      <c r="I669" s="9" t="s">
        <v>1233</v>
      </c>
      <c r="J669" s="31">
        <v>34521.599999999999</v>
      </c>
      <c r="K669" s="8" t="s">
        <v>1233</v>
      </c>
      <c r="L669" s="28">
        <v>0</v>
      </c>
    </row>
    <row r="670" spans="1:12" x14ac:dyDescent="0.25">
      <c r="A670" s="8">
        <v>669</v>
      </c>
      <c r="B670" s="7" t="s">
        <v>1964</v>
      </c>
      <c r="C670" s="7" t="s">
        <v>793</v>
      </c>
      <c r="D670" s="8" t="s">
        <v>807</v>
      </c>
      <c r="E670" s="7" t="s">
        <v>675</v>
      </c>
      <c r="F670" s="7" t="s">
        <v>1196</v>
      </c>
      <c r="G670" s="55">
        <v>29104</v>
      </c>
      <c r="H670" s="9">
        <v>36672</v>
      </c>
      <c r="I670" s="9" t="s">
        <v>1233</v>
      </c>
      <c r="J670" s="31">
        <v>78384</v>
      </c>
      <c r="K670" s="8">
        <v>5</v>
      </c>
      <c r="L670" s="28">
        <v>0.15</v>
      </c>
    </row>
    <row r="671" spans="1:12" x14ac:dyDescent="0.25">
      <c r="A671" s="8">
        <v>670</v>
      </c>
      <c r="B671" s="7" t="s">
        <v>1965</v>
      </c>
      <c r="C671" s="7" t="s">
        <v>1231</v>
      </c>
      <c r="D671" s="8" t="s">
        <v>807</v>
      </c>
      <c r="E671" s="7" t="s">
        <v>675</v>
      </c>
      <c r="F671" s="7" t="s">
        <v>1197</v>
      </c>
      <c r="G671" s="56">
        <v>27936</v>
      </c>
      <c r="H671" s="13">
        <v>40680</v>
      </c>
      <c r="I671" s="9" t="s">
        <v>1233</v>
      </c>
      <c r="J671" s="31">
        <v>27636</v>
      </c>
      <c r="K671" s="8">
        <v>4</v>
      </c>
      <c r="L671" s="28">
        <v>0.12</v>
      </c>
    </row>
    <row r="672" spans="1:12" x14ac:dyDescent="0.25">
      <c r="A672" s="8">
        <v>671</v>
      </c>
      <c r="B672" s="7" t="s">
        <v>1966</v>
      </c>
      <c r="C672" s="7" t="s">
        <v>795</v>
      </c>
      <c r="D672" s="8" t="s">
        <v>807</v>
      </c>
      <c r="E672" s="7" t="s">
        <v>675</v>
      </c>
      <c r="F672" s="7" t="s">
        <v>1196</v>
      </c>
      <c r="G672" s="56">
        <v>26586</v>
      </c>
      <c r="H672" s="13">
        <v>40680</v>
      </c>
      <c r="I672" s="9" t="s">
        <v>1233</v>
      </c>
      <c r="J672" s="31">
        <v>48312</v>
      </c>
      <c r="K672" s="8">
        <v>5</v>
      </c>
      <c r="L672" s="28">
        <v>0.15</v>
      </c>
    </row>
    <row r="673" spans="1:12" x14ac:dyDescent="0.25">
      <c r="A673" s="8">
        <v>672</v>
      </c>
      <c r="B673" s="7" t="s">
        <v>1967</v>
      </c>
      <c r="C673" s="7" t="s">
        <v>792</v>
      </c>
      <c r="D673" s="8" t="s">
        <v>807</v>
      </c>
      <c r="E673" s="7" t="s">
        <v>675</v>
      </c>
      <c r="F673" s="7" t="s">
        <v>1196</v>
      </c>
      <c r="G673" s="55">
        <v>30520</v>
      </c>
      <c r="H673" s="9">
        <v>40696</v>
      </c>
      <c r="I673" s="9" t="s">
        <v>1233</v>
      </c>
      <c r="J673" s="31">
        <v>16146</v>
      </c>
      <c r="K673" s="8">
        <v>2</v>
      </c>
      <c r="L673" s="28">
        <v>0.04</v>
      </c>
    </row>
    <row r="674" spans="1:12" x14ac:dyDescent="0.25">
      <c r="A674" s="8">
        <v>673</v>
      </c>
      <c r="B674" s="7" t="s">
        <v>1968</v>
      </c>
      <c r="C674" s="7" t="s">
        <v>1228</v>
      </c>
      <c r="D674" s="8" t="s">
        <v>807</v>
      </c>
      <c r="E674" s="7" t="s">
        <v>675</v>
      </c>
      <c r="F674" s="7" t="s">
        <v>1197</v>
      </c>
      <c r="G674" s="55">
        <v>28894</v>
      </c>
      <c r="H674" s="9">
        <v>40706</v>
      </c>
      <c r="I674" s="9" t="s">
        <v>1233</v>
      </c>
      <c r="J674" s="31">
        <v>41616</v>
      </c>
      <c r="K674" s="8">
        <v>5</v>
      </c>
      <c r="L674" s="28">
        <v>0.15</v>
      </c>
    </row>
    <row r="675" spans="1:12" x14ac:dyDescent="0.25">
      <c r="A675" s="8">
        <v>674</v>
      </c>
      <c r="B675" s="7" t="s">
        <v>1969</v>
      </c>
      <c r="C675" s="7" t="s">
        <v>1230</v>
      </c>
      <c r="D675" s="8" t="s">
        <v>807</v>
      </c>
      <c r="E675" s="7" t="s">
        <v>675</v>
      </c>
      <c r="F675" s="7" t="s">
        <v>1196</v>
      </c>
      <c r="G675" s="55">
        <v>25722</v>
      </c>
      <c r="H675" s="9">
        <v>40718</v>
      </c>
      <c r="I675" s="9" t="s">
        <v>1233</v>
      </c>
      <c r="J675" s="31">
        <v>31224</v>
      </c>
      <c r="K675" s="8">
        <v>5</v>
      </c>
      <c r="L675" s="28">
        <v>0.15</v>
      </c>
    </row>
    <row r="676" spans="1:12" x14ac:dyDescent="0.25">
      <c r="A676" s="8">
        <v>675</v>
      </c>
      <c r="B676" s="7" t="s">
        <v>1970</v>
      </c>
      <c r="C676" s="7" t="s">
        <v>791</v>
      </c>
      <c r="D676" s="8" t="s">
        <v>807</v>
      </c>
      <c r="E676" s="7" t="s">
        <v>675</v>
      </c>
      <c r="F676" s="7" t="s">
        <v>1197</v>
      </c>
      <c r="G676" s="55">
        <v>29306</v>
      </c>
      <c r="H676" s="9">
        <v>39239</v>
      </c>
      <c r="I676" s="9" t="s">
        <v>1233</v>
      </c>
      <c r="J676" s="31">
        <v>90660</v>
      </c>
      <c r="K676" s="8" t="s">
        <v>1233</v>
      </c>
      <c r="L676" s="28">
        <v>0</v>
      </c>
    </row>
    <row r="677" spans="1:12" x14ac:dyDescent="0.25">
      <c r="A677" s="8">
        <v>676</v>
      </c>
      <c r="B677" s="7" t="s">
        <v>1971</v>
      </c>
      <c r="C677" s="7" t="s">
        <v>1229</v>
      </c>
      <c r="D677" s="8" t="s">
        <v>807</v>
      </c>
      <c r="E677" s="7" t="s">
        <v>675</v>
      </c>
      <c r="F677" s="7" t="s">
        <v>1196</v>
      </c>
      <c r="G677" s="55">
        <v>26814</v>
      </c>
      <c r="H677" s="9">
        <v>39248</v>
      </c>
      <c r="I677" s="9" t="s">
        <v>1233</v>
      </c>
      <c r="J677" s="31">
        <v>94308</v>
      </c>
      <c r="K677" s="8">
        <v>1</v>
      </c>
      <c r="L677" s="28">
        <v>0</v>
      </c>
    </row>
    <row r="678" spans="1:12" x14ac:dyDescent="0.25">
      <c r="A678" s="8">
        <v>677</v>
      </c>
      <c r="B678" s="7" t="s">
        <v>1972</v>
      </c>
      <c r="C678" s="7" t="s">
        <v>795</v>
      </c>
      <c r="D678" s="8" t="s">
        <v>807</v>
      </c>
      <c r="E678" s="7" t="s">
        <v>675</v>
      </c>
      <c r="F678" s="7" t="s">
        <v>1197</v>
      </c>
      <c r="G678" s="55">
        <v>25959</v>
      </c>
      <c r="H678" s="9">
        <v>39253</v>
      </c>
      <c r="I678" s="9">
        <v>40955</v>
      </c>
      <c r="J678" s="31">
        <v>13476</v>
      </c>
      <c r="K678" s="8">
        <v>4</v>
      </c>
      <c r="L678" s="28">
        <v>0.12</v>
      </c>
    </row>
    <row r="679" spans="1:12" x14ac:dyDescent="0.25">
      <c r="A679" s="8">
        <v>678</v>
      </c>
      <c r="B679" s="7" t="s">
        <v>1973</v>
      </c>
      <c r="C679" s="7" t="s">
        <v>796</v>
      </c>
      <c r="D679" s="8" t="s">
        <v>807</v>
      </c>
      <c r="E679" s="7" t="s">
        <v>675</v>
      </c>
      <c r="F679" s="7" t="s">
        <v>1196</v>
      </c>
      <c r="G679" s="55">
        <v>22914</v>
      </c>
      <c r="H679" s="9">
        <v>36330</v>
      </c>
      <c r="I679" s="9" t="s">
        <v>1233</v>
      </c>
      <c r="J679" s="31">
        <v>74220</v>
      </c>
      <c r="K679" s="8">
        <v>2</v>
      </c>
      <c r="L679" s="28">
        <v>0.04</v>
      </c>
    </row>
    <row r="680" spans="1:12" x14ac:dyDescent="0.25">
      <c r="A680" s="8">
        <v>679</v>
      </c>
      <c r="B680" s="7" t="s">
        <v>1974</v>
      </c>
      <c r="C680" s="7" t="s">
        <v>1230</v>
      </c>
      <c r="D680" s="8" t="s">
        <v>807</v>
      </c>
      <c r="E680" s="7" t="s">
        <v>675</v>
      </c>
      <c r="F680" s="7" t="s">
        <v>1196</v>
      </c>
      <c r="G680" s="55">
        <v>26366</v>
      </c>
      <c r="H680" s="9">
        <v>37065</v>
      </c>
      <c r="I680" s="9" t="s">
        <v>1233</v>
      </c>
      <c r="J680" s="31">
        <v>92563.199999999997</v>
      </c>
      <c r="K680" s="8">
        <v>5</v>
      </c>
      <c r="L680" s="28">
        <v>0.15</v>
      </c>
    </row>
    <row r="681" spans="1:12" x14ac:dyDescent="0.25">
      <c r="A681" s="8">
        <v>680</v>
      </c>
      <c r="B681" s="7" t="s">
        <v>1975</v>
      </c>
      <c r="C681" s="7" t="s">
        <v>793</v>
      </c>
      <c r="D681" s="8" t="s">
        <v>807</v>
      </c>
      <c r="E681" s="7" t="s">
        <v>675</v>
      </c>
      <c r="F681" s="7" t="s">
        <v>1196</v>
      </c>
      <c r="G681" s="55">
        <v>31559</v>
      </c>
      <c r="H681" s="9">
        <v>39602</v>
      </c>
      <c r="I681" s="9" t="s">
        <v>1233</v>
      </c>
      <c r="J681" s="31">
        <v>95256</v>
      </c>
      <c r="K681" s="8">
        <v>5</v>
      </c>
      <c r="L681" s="28">
        <v>0.15</v>
      </c>
    </row>
    <row r="682" spans="1:12" x14ac:dyDescent="0.25">
      <c r="A682" s="8">
        <v>681</v>
      </c>
      <c r="B682" s="7" t="s">
        <v>1976</v>
      </c>
      <c r="C682" s="7" t="s">
        <v>1231</v>
      </c>
      <c r="D682" s="8" t="s">
        <v>807</v>
      </c>
      <c r="E682" s="7" t="s">
        <v>675</v>
      </c>
      <c r="F682" s="7" t="s">
        <v>1196</v>
      </c>
      <c r="G682" s="57">
        <v>27779</v>
      </c>
      <c r="H682" s="16">
        <v>40334</v>
      </c>
      <c r="I682" s="9" t="s">
        <v>1233</v>
      </c>
      <c r="J682" s="31">
        <v>56736</v>
      </c>
      <c r="K682" s="8">
        <v>1</v>
      </c>
      <c r="L682" s="28">
        <v>0</v>
      </c>
    </row>
    <row r="683" spans="1:12" x14ac:dyDescent="0.25">
      <c r="A683" s="8">
        <v>682</v>
      </c>
      <c r="B683" s="7" t="s">
        <v>1977</v>
      </c>
      <c r="C683" s="7" t="s">
        <v>1231</v>
      </c>
      <c r="D683" s="8" t="s">
        <v>807</v>
      </c>
      <c r="E683" s="7" t="s">
        <v>675</v>
      </c>
      <c r="F683" s="7" t="s">
        <v>1197</v>
      </c>
      <c r="G683" s="55">
        <v>30337</v>
      </c>
      <c r="H683" s="9">
        <v>41094</v>
      </c>
      <c r="I683" s="9" t="s">
        <v>1233</v>
      </c>
      <c r="J683" s="31">
        <v>70953.600000000006</v>
      </c>
      <c r="K683" s="8">
        <v>4</v>
      </c>
      <c r="L683" s="28">
        <v>0.12</v>
      </c>
    </row>
    <row r="684" spans="1:12" x14ac:dyDescent="0.25">
      <c r="A684" s="8">
        <v>683</v>
      </c>
      <c r="B684" s="7" t="s">
        <v>1978</v>
      </c>
      <c r="C684" s="7" t="s">
        <v>795</v>
      </c>
      <c r="D684" s="8" t="s">
        <v>807</v>
      </c>
      <c r="E684" s="7" t="s">
        <v>675</v>
      </c>
      <c r="F684" s="7" t="s">
        <v>1197</v>
      </c>
      <c r="G684" s="55">
        <v>28446</v>
      </c>
      <c r="H684" s="9">
        <v>41111</v>
      </c>
      <c r="I684" s="9" t="s">
        <v>1233</v>
      </c>
      <c r="J684" s="31">
        <v>75336</v>
      </c>
      <c r="K684" s="8" t="s">
        <v>1233</v>
      </c>
      <c r="L684" s="28">
        <v>0</v>
      </c>
    </row>
    <row r="685" spans="1:12" x14ac:dyDescent="0.25">
      <c r="A685" s="8">
        <v>684</v>
      </c>
      <c r="B685" s="7" t="s">
        <v>1979</v>
      </c>
      <c r="C685" s="7" t="s">
        <v>793</v>
      </c>
      <c r="D685" s="8" t="s">
        <v>807</v>
      </c>
      <c r="E685" s="7" t="s">
        <v>675</v>
      </c>
      <c r="F685" s="7" t="s">
        <v>1197</v>
      </c>
      <c r="G685" s="55">
        <v>26302</v>
      </c>
      <c r="H685" s="9">
        <v>39267</v>
      </c>
      <c r="I685" s="9" t="s">
        <v>1233</v>
      </c>
      <c r="J685" s="31">
        <v>59454</v>
      </c>
      <c r="K685" s="8">
        <v>2</v>
      </c>
      <c r="L685" s="28">
        <v>0.04</v>
      </c>
    </row>
    <row r="686" spans="1:12" x14ac:dyDescent="0.25">
      <c r="A686" s="8">
        <v>685</v>
      </c>
      <c r="B686" s="7" t="s">
        <v>1980</v>
      </c>
      <c r="C686" s="7" t="s">
        <v>1231</v>
      </c>
      <c r="D686" s="8" t="s">
        <v>807</v>
      </c>
      <c r="E686" s="7" t="s">
        <v>675</v>
      </c>
      <c r="F686" s="7" t="s">
        <v>1196</v>
      </c>
      <c r="G686" s="55">
        <v>31763</v>
      </c>
      <c r="H686" s="9">
        <v>39272</v>
      </c>
      <c r="I686" s="9" t="s">
        <v>1233</v>
      </c>
      <c r="J686" s="31">
        <v>42288</v>
      </c>
      <c r="K686" s="8" t="s">
        <v>1233</v>
      </c>
      <c r="L686" s="28">
        <v>0</v>
      </c>
    </row>
    <row r="687" spans="1:12" x14ac:dyDescent="0.25">
      <c r="A687" s="8">
        <v>686</v>
      </c>
      <c r="B687" s="7" t="s">
        <v>1981</v>
      </c>
      <c r="C687" s="7" t="s">
        <v>1228</v>
      </c>
      <c r="D687" s="8" t="s">
        <v>807</v>
      </c>
      <c r="E687" s="7" t="s">
        <v>675</v>
      </c>
      <c r="F687" s="7" t="s">
        <v>1196</v>
      </c>
      <c r="G687" s="55">
        <v>28660</v>
      </c>
      <c r="H687" s="9">
        <v>39648</v>
      </c>
      <c r="I687" s="9" t="s">
        <v>1233</v>
      </c>
      <c r="J687" s="31">
        <v>54126</v>
      </c>
      <c r="K687" s="8">
        <v>1</v>
      </c>
      <c r="L687" s="28">
        <v>0</v>
      </c>
    </row>
    <row r="688" spans="1:12" x14ac:dyDescent="0.25">
      <c r="A688" s="8">
        <v>687</v>
      </c>
      <c r="B688" s="7" t="s">
        <v>1982</v>
      </c>
      <c r="C688" s="7" t="s">
        <v>792</v>
      </c>
      <c r="D688" s="8" t="s">
        <v>807</v>
      </c>
      <c r="E688" s="7" t="s">
        <v>675</v>
      </c>
      <c r="F688" s="7" t="s">
        <v>1196</v>
      </c>
      <c r="G688" s="55">
        <v>30822</v>
      </c>
      <c r="H688" s="9">
        <v>40360</v>
      </c>
      <c r="I688" s="9" t="s">
        <v>1233</v>
      </c>
      <c r="J688" s="31">
        <v>40502.400000000001</v>
      </c>
      <c r="K688" s="8" t="s">
        <v>1233</v>
      </c>
      <c r="L688" s="28">
        <v>0</v>
      </c>
    </row>
    <row r="689" spans="1:12" x14ac:dyDescent="0.25">
      <c r="A689" s="8">
        <v>688</v>
      </c>
      <c r="B689" s="7" t="s">
        <v>1983</v>
      </c>
      <c r="C689" s="7" t="s">
        <v>795</v>
      </c>
      <c r="D689" s="8" t="s">
        <v>807</v>
      </c>
      <c r="E689" s="7" t="s">
        <v>675</v>
      </c>
      <c r="F689" s="7" t="s">
        <v>1196</v>
      </c>
      <c r="G689" s="55">
        <v>26215</v>
      </c>
      <c r="H689" s="9">
        <v>40389</v>
      </c>
      <c r="I689" s="9" t="s">
        <v>1233</v>
      </c>
      <c r="J689" s="31">
        <v>70044</v>
      </c>
      <c r="K689" s="8">
        <v>5</v>
      </c>
      <c r="L689" s="28">
        <v>0.15</v>
      </c>
    </row>
    <row r="690" spans="1:12" x14ac:dyDescent="0.25">
      <c r="A690" s="8">
        <v>689</v>
      </c>
      <c r="B690" s="7" t="s">
        <v>1984</v>
      </c>
      <c r="C690" s="7" t="s">
        <v>1230</v>
      </c>
      <c r="D690" s="8" t="s">
        <v>807</v>
      </c>
      <c r="E690" s="7" t="s">
        <v>675</v>
      </c>
      <c r="F690" s="7" t="s">
        <v>1196</v>
      </c>
      <c r="G690" s="55">
        <v>31929</v>
      </c>
      <c r="H690" s="9">
        <v>38914</v>
      </c>
      <c r="I690" s="9" t="s">
        <v>1233</v>
      </c>
      <c r="J690" s="31">
        <v>49656</v>
      </c>
      <c r="K690" s="8">
        <v>2</v>
      </c>
      <c r="L690" s="28">
        <v>0.04</v>
      </c>
    </row>
    <row r="691" spans="1:12" x14ac:dyDescent="0.25">
      <c r="A691" s="8">
        <v>690</v>
      </c>
      <c r="B691" s="7" t="s">
        <v>1985</v>
      </c>
      <c r="C691" s="7" t="s">
        <v>1230</v>
      </c>
      <c r="D691" s="8" t="s">
        <v>807</v>
      </c>
      <c r="E691" s="7" t="s">
        <v>675</v>
      </c>
      <c r="F691" s="7" t="s">
        <v>1196</v>
      </c>
      <c r="G691" s="55">
        <v>29341</v>
      </c>
      <c r="H691" s="9">
        <v>36365</v>
      </c>
      <c r="I691" s="9" t="s">
        <v>1233</v>
      </c>
      <c r="J691" s="31">
        <v>23790</v>
      </c>
      <c r="K691" s="8">
        <v>2</v>
      </c>
      <c r="L691" s="28">
        <v>0.04</v>
      </c>
    </row>
    <row r="692" spans="1:12" x14ac:dyDescent="0.25">
      <c r="A692" s="8">
        <v>691</v>
      </c>
      <c r="B692" s="7" t="s">
        <v>1986</v>
      </c>
      <c r="C692" s="7" t="s">
        <v>791</v>
      </c>
      <c r="D692" s="8" t="s">
        <v>807</v>
      </c>
      <c r="E692" s="7" t="s">
        <v>675</v>
      </c>
      <c r="F692" s="7" t="s">
        <v>1197</v>
      </c>
      <c r="G692" s="55">
        <v>22399</v>
      </c>
      <c r="H692" s="9">
        <v>37099</v>
      </c>
      <c r="I692" s="9" t="s">
        <v>1233</v>
      </c>
      <c r="J692" s="31">
        <v>33924</v>
      </c>
      <c r="K692" s="8">
        <v>5</v>
      </c>
      <c r="L692" s="28">
        <v>0.15</v>
      </c>
    </row>
    <row r="693" spans="1:12" x14ac:dyDescent="0.25">
      <c r="A693" s="8">
        <v>692</v>
      </c>
      <c r="B693" s="7" t="s">
        <v>1987</v>
      </c>
      <c r="C693" s="7" t="s">
        <v>795</v>
      </c>
      <c r="D693" s="8" t="s">
        <v>807</v>
      </c>
      <c r="E693" s="7" t="s">
        <v>675</v>
      </c>
      <c r="F693" s="7" t="s">
        <v>1197</v>
      </c>
      <c r="G693" s="55">
        <v>27692</v>
      </c>
      <c r="H693" s="9">
        <v>37453</v>
      </c>
      <c r="I693" s="9" t="s">
        <v>1233</v>
      </c>
      <c r="J693" s="31">
        <v>58908</v>
      </c>
      <c r="K693" s="8">
        <v>4</v>
      </c>
      <c r="L693" s="28">
        <v>0.12</v>
      </c>
    </row>
    <row r="694" spans="1:12" x14ac:dyDescent="0.25">
      <c r="A694" s="8">
        <v>693</v>
      </c>
      <c r="B694" s="7" t="s">
        <v>1988</v>
      </c>
      <c r="C694" s="7" t="s">
        <v>1229</v>
      </c>
      <c r="D694" s="8" t="s">
        <v>807</v>
      </c>
      <c r="E694" s="7" t="s">
        <v>675</v>
      </c>
      <c r="F694" s="7" t="s">
        <v>1196</v>
      </c>
      <c r="G694" s="55">
        <v>27823</v>
      </c>
      <c r="H694" s="9">
        <v>37810</v>
      </c>
      <c r="I694" s="9" t="s">
        <v>1233</v>
      </c>
      <c r="J694" s="31">
        <v>57612</v>
      </c>
      <c r="K694" s="8" t="s">
        <v>1233</v>
      </c>
      <c r="L694" s="28">
        <v>0</v>
      </c>
    </row>
    <row r="695" spans="1:12" x14ac:dyDescent="0.25">
      <c r="A695" s="8">
        <v>694</v>
      </c>
      <c r="B695" s="7" t="s">
        <v>1989</v>
      </c>
      <c r="C695" s="7" t="s">
        <v>792</v>
      </c>
      <c r="D695" s="8" t="s">
        <v>807</v>
      </c>
      <c r="E695" s="7" t="s">
        <v>675</v>
      </c>
      <c r="F695" s="7" t="s">
        <v>1197</v>
      </c>
      <c r="G695" s="55">
        <v>28454</v>
      </c>
      <c r="H695" s="9">
        <v>39283</v>
      </c>
      <c r="I695" s="9" t="s">
        <v>1233</v>
      </c>
      <c r="J695" s="31">
        <v>29976</v>
      </c>
      <c r="K695" s="8" t="s">
        <v>1233</v>
      </c>
      <c r="L695" s="28">
        <v>0</v>
      </c>
    </row>
    <row r="696" spans="1:12" x14ac:dyDescent="0.25">
      <c r="A696" s="8">
        <v>695</v>
      </c>
      <c r="B696" s="7" t="s">
        <v>1990</v>
      </c>
      <c r="C696" s="7" t="s">
        <v>794</v>
      </c>
      <c r="D696" s="8" t="s">
        <v>807</v>
      </c>
      <c r="E696" s="7" t="s">
        <v>675</v>
      </c>
      <c r="F696" s="7" t="s">
        <v>1197</v>
      </c>
      <c r="G696" s="55">
        <v>28890</v>
      </c>
      <c r="H696" s="9">
        <v>40018</v>
      </c>
      <c r="I696" s="9" t="s">
        <v>1233</v>
      </c>
      <c r="J696" s="31">
        <v>41988</v>
      </c>
      <c r="K696" s="8" t="s">
        <v>1233</v>
      </c>
      <c r="L696" s="28">
        <v>0</v>
      </c>
    </row>
    <row r="697" spans="1:12" x14ac:dyDescent="0.25">
      <c r="A697" s="8">
        <v>696</v>
      </c>
      <c r="B697" s="7" t="s">
        <v>1991</v>
      </c>
      <c r="C697" s="7" t="s">
        <v>793</v>
      </c>
      <c r="D697" s="8" t="s">
        <v>807</v>
      </c>
      <c r="E697" s="7" t="s">
        <v>675</v>
      </c>
      <c r="F697" s="7" t="s">
        <v>1197</v>
      </c>
      <c r="G697" s="55">
        <v>31815</v>
      </c>
      <c r="H697" s="9">
        <v>41125</v>
      </c>
      <c r="I697" s="9" t="s">
        <v>1233</v>
      </c>
      <c r="J697" s="31">
        <v>84360</v>
      </c>
      <c r="K697" s="8" t="s">
        <v>1233</v>
      </c>
      <c r="L697" s="28">
        <v>0</v>
      </c>
    </row>
    <row r="698" spans="1:12" x14ac:dyDescent="0.25">
      <c r="A698" s="8">
        <v>697</v>
      </c>
      <c r="B698" s="7" t="s">
        <v>1992</v>
      </c>
      <c r="C698" s="7" t="s">
        <v>1228</v>
      </c>
      <c r="D698" s="8" t="s">
        <v>807</v>
      </c>
      <c r="E698" s="7" t="s">
        <v>675</v>
      </c>
      <c r="F698" s="7" t="s">
        <v>1196</v>
      </c>
      <c r="G698" s="55">
        <v>29495</v>
      </c>
      <c r="H698" s="9">
        <v>40393</v>
      </c>
      <c r="I698" s="9" t="s">
        <v>1233</v>
      </c>
      <c r="J698" s="31">
        <v>50124</v>
      </c>
      <c r="K698" s="8">
        <v>5</v>
      </c>
      <c r="L698" s="28">
        <v>0.15</v>
      </c>
    </row>
    <row r="699" spans="1:12" x14ac:dyDescent="0.25">
      <c r="A699" s="8">
        <v>698</v>
      </c>
      <c r="B699" s="7" t="s">
        <v>1993</v>
      </c>
      <c r="C699" s="7" t="s">
        <v>1230</v>
      </c>
      <c r="D699" s="8" t="s">
        <v>807</v>
      </c>
      <c r="E699" s="7" t="s">
        <v>675</v>
      </c>
      <c r="F699" s="7" t="s">
        <v>1197</v>
      </c>
      <c r="G699" s="55">
        <v>26565</v>
      </c>
      <c r="H699" s="9">
        <v>40410</v>
      </c>
      <c r="I699" s="9" t="s">
        <v>1233</v>
      </c>
      <c r="J699" s="31">
        <v>45726</v>
      </c>
      <c r="K699" s="8">
        <v>2</v>
      </c>
      <c r="L699" s="28">
        <v>0.04</v>
      </c>
    </row>
    <row r="700" spans="1:12" x14ac:dyDescent="0.25">
      <c r="A700" s="8">
        <v>699</v>
      </c>
      <c r="B700" s="7" t="s">
        <v>1994</v>
      </c>
      <c r="C700" s="7" t="s">
        <v>794</v>
      </c>
      <c r="D700" s="8" t="s">
        <v>807</v>
      </c>
      <c r="E700" s="7" t="s">
        <v>675</v>
      </c>
      <c r="F700" s="7" t="s">
        <v>1196</v>
      </c>
      <c r="G700" s="55">
        <v>28081</v>
      </c>
      <c r="H700" s="9">
        <v>40420</v>
      </c>
      <c r="I700" s="9" t="s">
        <v>1233</v>
      </c>
      <c r="J700" s="31">
        <v>38028</v>
      </c>
      <c r="K700" s="8">
        <v>4</v>
      </c>
      <c r="L700" s="28">
        <v>0.12</v>
      </c>
    </row>
    <row r="701" spans="1:12" x14ac:dyDescent="0.25">
      <c r="A701" s="8">
        <v>700</v>
      </c>
      <c r="B701" s="7" t="s">
        <v>1995</v>
      </c>
      <c r="C701" s="7" t="s">
        <v>1229</v>
      </c>
      <c r="D701" s="8" t="s">
        <v>807</v>
      </c>
      <c r="E701" s="7" t="s">
        <v>675</v>
      </c>
      <c r="F701" s="7" t="s">
        <v>1196</v>
      </c>
      <c r="G701" s="55">
        <v>25734</v>
      </c>
      <c r="H701" s="9">
        <v>36025</v>
      </c>
      <c r="I701" s="9" t="s">
        <v>1233</v>
      </c>
      <c r="J701" s="31">
        <v>77364</v>
      </c>
      <c r="K701" s="8">
        <v>5</v>
      </c>
      <c r="L701" s="28">
        <v>0.15</v>
      </c>
    </row>
    <row r="702" spans="1:12" x14ac:dyDescent="0.25">
      <c r="A702" s="8">
        <v>701</v>
      </c>
      <c r="B702" s="7" t="s">
        <v>1996</v>
      </c>
      <c r="C702" s="7" t="s">
        <v>793</v>
      </c>
      <c r="D702" s="8" t="s">
        <v>807</v>
      </c>
      <c r="E702" s="7" t="s">
        <v>675</v>
      </c>
      <c r="F702" s="7" t="s">
        <v>1196</v>
      </c>
      <c r="G702" s="55">
        <v>26421</v>
      </c>
      <c r="H702" s="9">
        <v>37495</v>
      </c>
      <c r="I702" s="9">
        <v>38212</v>
      </c>
      <c r="J702" s="31">
        <v>72360</v>
      </c>
      <c r="K702" s="8">
        <v>2</v>
      </c>
      <c r="L702" s="28">
        <v>0.04</v>
      </c>
    </row>
    <row r="703" spans="1:12" x14ac:dyDescent="0.25">
      <c r="A703" s="8">
        <v>702</v>
      </c>
      <c r="B703" s="7" t="s">
        <v>1997</v>
      </c>
      <c r="C703" s="7" t="s">
        <v>794</v>
      </c>
      <c r="D703" s="8" t="s">
        <v>807</v>
      </c>
      <c r="E703" s="7" t="s">
        <v>675</v>
      </c>
      <c r="F703" s="7" t="s">
        <v>1196</v>
      </c>
      <c r="G703" s="55">
        <v>28972</v>
      </c>
      <c r="H703" s="9">
        <v>39679</v>
      </c>
      <c r="I703" s="9" t="s">
        <v>1233</v>
      </c>
      <c r="J703" s="31">
        <v>27384</v>
      </c>
      <c r="K703" s="8">
        <v>5</v>
      </c>
      <c r="L703" s="28">
        <v>0.15</v>
      </c>
    </row>
    <row r="704" spans="1:12" x14ac:dyDescent="0.25">
      <c r="A704" s="8">
        <v>703</v>
      </c>
      <c r="B704" s="7" t="s">
        <v>1998</v>
      </c>
      <c r="C704" s="7" t="s">
        <v>793</v>
      </c>
      <c r="D704" s="8" t="s">
        <v>807</v>
      </c>
      <c r="E704" s="7" t="s">
        <v>675</v>
      </c>
      <c r="F704" s="7" t="s">
        <v>1197</v>
      </c>
      <c r="G704" s="55">
        <v>29972</v>
      </c>
      <c r="H704" s="9">
        <v>39719</v>
      </c>
      <c r="I704" s="9" t="s">
        <v>1233</v>
      </c>
      <c r="J704" s="31">
        <v>28008</v>
      </c>
      <c r="K704" s="8">
        <v>4</v>
      </c>
      <c r="L704" s="28">
        <v>0.12</v>
      </c>
    </row>
    <row r="705" spans="1:12" x14ac:dyDescent="0.25">
      <c r="A705" s="8">
        <v>704</v>
      </c>
      <c r="B705" s="7" t="s">
        <v>1999</v>
      </c>
      <c r="C705" s="7" t="s">
        <v>1230</v>
      </c>
      <c r="D705" s="8" t="s">
        <v>807</v>
      </c>
      <c r="E705" s="7" t="s">
        <v>675</v>
      </c>
      <c r="F705" s="7" t="s">
        <v>1196</v>
      </c>
      <c r="G705" s="55">
        <v>27454</v>
      </c>
      <c r="H705" s="9">
        <v>40800</v>
      </c>
      <c r="I705" s="9" t="s">
        <v>1233</v>
      </c>
      <c r="J705" s="31">
        <v>74976</v>
      </c>
      <c r="K705" s="8">
        <v>5</v>
      </c>
      <c r="L705" s="28">
        <v>0.15</v>
      </c>
    </row>
    <row r="706" spans="1:12" x14ac:dyDescent="0.25">
      <c r="A706" s="8">
        <v>705</v>
      </c>
      <c r="B706" s="7" t="s">
        <v>2000</v>
      </c>
      <c r="C706" s="7" t="s">
        <v>1228</v>
      </c>
      <c r="D706" s="8" t="s">
        <v>807</v>
      </c>
      <c r="E706" s="7" t="s">
        <v>675</v>
      </c>
      <c r="F706" s="7" t="s">
        <v>1196</v>
      </c>
      <c r="G706" s="55">
        <v>30256</v>
      </c>
      <c r="H706" s="9">
        <v>40811</v>
      </c>
      <c r="I706" s="9" t="s">
        <v>1233</v>
      </c>
      <c r="J706" s="31">
        <v>73360.800000000003</v>
      </c>
      <c r="K706" s="8">
        <v>4</v>
      </c>
      <c r="L706" s="28">
        <v>0.12</v>
      </c>
    </row>
    <row r="707" spans="1:12" x14ac:dyDescent="0.25">
      <c r="A707" s="8">
        <v>706</v>
      </c>
      <c r="B707" s="7" t="s">
        <v>2001</v>
      </c>
      <c r="C707" s="7" t="s">
        <v>1228</v>
      </c>
      <c r="D707" s="8" t="s">
        <v>807</v>
      </c>
      <c r="E707" s="7" t="s">
        <v>675</v>
      </c>
      <c r="F707" s="7" t="s">
        <v>1197</v>
      </c>
      <c r="G707" s="55">
        <v>31560</v>
      </c>
      <c r="H707" s="9">
        <v>39343</v>
      </c>
      <c r="I707" s="9" t="s">
        <v>1233</v>
      </c>
      <c r="J707" s="31">
        <v>27600</v>
      </c>
      <c r="K707" s="8">
        <v>4</v>
      </c>
      <c r="L707" s="28">
        <v>0.12</v>
      </c>
    </row>
    <row r="708" spans="1:12" x14ac:dyDescent="0.25">
      <c r="A708" s="8">
        <v>707</v>
      </c>
      <c r="B708" s="7" t="s">
        <v>2002</v>
      </c>
      <c r="C708" s="7" t="s">
        <v>793</v>
      </c>
      <c r="D708" s="8" t="s">
        <v>807</v>
      </c>
      <c r="E708" s="7" t="s">
        <v>675</v>
      </c>
      <c r="F708" s="7" t="s">
        <v>1197</v>
      </c>
      <c r="G708" s="55">
        <v>26769</v>
      </c>
      <c r="H708" s="9">
        <v>40451</v>
      </c>
      <c r="I708" s="9" t="s">
        <v>1233</v>
      </c>
      <c r="J708" s="31">
        <v>105396</v>
      </c>
      <c r="K708" s="8">
        <v>2</v>
      </c>
      <c r="L708" s="28">
        <v>0.04</v>
      </c>
    </row>
    <row r="709" spans="1:12" x14ac:dyDescent="0.25">
      <c r="A709" s="8">
        <v>708</v>
      </c>
      <c r="B709" s="7" t="s">
        <v>2003</v>
      </c>
      <c r="C709" s="7" t="s">
        <v>792</v>
      </c>
      <c r="D709" s="8" t="s">
        <v>807</v>
      </c>
      <c r="E709" s="7" t="s">
        <v>675</v>
      </c>
      <c r="F709" s="7" t="s">
        <v>1197</v>
      </c>
      <c r="G709" s="55">
        <v>21962</v>
      </c>
      <c r="H709" s="9">
        <v>36053</v>
      </c>
      <c r="I709" s="9" t="s">
        <v>1233</v>
      </c>
      <c r="J709" s="31">
        <v>55326</v>
      </c>
      <c r="K709" s="8">
        <v>5</v>
      </c>
      <c r="L709" s="28">
        <v>0.15</v>
      </c>
    </row>
    <row r="710" spans="1:12" x14ac:dyDescent="0.25">
      <c r="A710" s="8">
        <v>709</v>
      </c>
      <c r="B710" s="7" t="s">
        <v>2004</v>
      </c>
      <c r="C710" s="7" t="s">
        <v>792</v>
      </c>
      <c r="D710" s="8" t="s">
        <v>807</v>
      </c>
      <c r="E710" s="7" t="s">
        <v>675</v>
      </c>
      <c r="F710" s="7" t="s">
        <v>1196</v>
      </c>
      <c r="G710" s="55">
        <v>25902</v>
      </c>
      <c r="H710" s="9">
        <v>37141</v>
      </c>
      <c r="I710" s="9">
        <v>39561</v>
      </c>
      <c r="J710" s="31">
        <v>30636</v>
      </c>
      <c r="K710" s="8" t="s">
        <v>1233</v>
      </c>
      <c r="L710" s="28">
        <v>0</v>
      </c>
    </row>
    <row r="711" spans="1:12" x14ac:dyDescent="0.25">
      <c r="A711" s="8">
        <v>710</v>
      </c>
      <c r="B711" s="7" t="s">
        <v>2005</v>
      </c>
      <c r="C711" s="7" t="s">
        <v>794</v>
      </c>
      <c r="D711" s="8" t="s">
        <v>807</v>
      </c>
      <c r="E711" s="7" t="s">
        <v>675</v>
      </c>
      <c r="F711" s="7" t="s">
        <v>1196</v>
      </c>
      <c r="G711" s="55">
        <v>32848</v>
      </c>
      <c r="H711" s="9">
        <v>40477</v>
      </c>
      <c r="I711" s="9" t="s">
        <v>1233</v>
      </c>
      <c r="J711" s="31">
        <v>32556</v>
      </c>
      <c r="K711" s="8">
        <v>5</v>
      </c>
      <c r="L711" s="28">
        <v>0.15</v>
      </c>
    </row>
    <row r="712" spans="1:12" x14ac:dyDescent="0.25">
      <c r="A712" s="8">
        <v>711</v>
      </c>
      <c r="B712" s="7" t="s">
        <v>2006</v>
      </c>
      <c r="C712" s="7" t="s">
        <v>793</v>
      </c>
      <c r="D712" s="8" t="s">
        <v>807</v>
      </c>
      <c r="E712" s="7" t="s">
        <v>675</v>
      </c>
      <c r="F712" s="7" t="s">
        <v>1197</v>
      </c>
      <c r="G712" s="55">
        <v>25233</v>
      </c>
      <c r="H712" s="9">
        <v>36080</v>
      </c>
      <c r="I712" s="9" t="s">
        <v>1233</v>
      </c>
      <c r="J712" s="31">
        <v>58092</v>
      </c>
      <c r="K712" s="8">
        <v>5</v>
      </c>
      <c r="L712" s="28">
        <v>0.15</v>
      </c>
    </row>
    <row r="713" spans="1:12" x14ac:dyDescent="0.25">
      <c r="A713" s="8">
        <v>712</v>
      </c>
      <c r="B713" s="7" t="s">
        <v>2007</v>
      </c>
      <c r="C713" s="7" t="s">
        <v>1229</v>
      </c>
      <c r="D713" s="8" t="s">
        <v>807</v>
      </c>
      <c r="E713" s="7" t="s">
        <v>675</v>
      </c>
      <c r="F713" s="7" t="s">
        <v>1197</v>
      </c>
      <c r="G713" s="55">
        <v>28184</v>
      </c>
      <c r="H713" s="9">
        <v>36458</v>
      </c>
      <c r="I713" s="9" t="s">
        <v>1233</v>
      </c>
      <c r="J713" s="31">
        <v>39043.199999999997</v>
      </c>
      <c r="K713" s="8">
        <v>2</v>
      </c>
      <c r="L713" s="28">
        <v>0.04</v>
      </c>
    </row>
    <row r="714" spans="1:12" x14ac:dyDescent="0.25">
      <c r="A714" s="8">
        <v>713</v>
      </c>
      <c r="B714" s="7" t="s">
        <v>2008</v>
      </c>
      <c r="C714" s="7" t="s">
        <v>796</v>
      </c>
      <c r="D714" s="8" t="s">
        <v>807</v>
      </c>
      <c r="E714" s="7" t="s">
        <v>675</v>
      </c>
      <c r="F714" s="7" t="s">
        <v>1197</v>
      </c>
      <c r="G714" s="55">
        <v>29410</v>
      </c>
      <c r="H714" s="9">
        <v>36462</v>
      </c>
      <c r="I714" s="9" t="s">
        <v>1233</v>
      </c>
      <c r="J714" s="31">
        <v>31422</v>
      </c>
      <c r="K714" s="8">
        <v>5</v>
      </c>
      <c r="L714" s="28">
        <v>0.15</v>
      </c>
    </row>
    <row r="715" spans="1:12" x14ac:dyDescent="0.25">
      <c r="A715" s="8">
        <v>714</v>
      </c>
      <c r="B715" s="7" t="s">
        <v>2009</v>
      </c>
      <c r="C715" s="7" t="s">
        <v>796</v>
      </c>
      <c r="D715" s="8" t="s">
        <v>807</v>
      </c>
      <c r="E715" s="7" t="s">
        <v>675</v>
      </c>
      <c r="F715" s="7" t="s">
        <v>1196</v>
      </c>
      <c r="G715" s="55">
        <v>29346</v>
      </c>
      <c r="H715" s="9">
        <v>39722</v>
      </c>
      <c r="I715" s="9" t="s">
        <v>1233</v>
      </c>
      <c r="J715" s="31">
        <v>53436</v>
      </c>
      <c r="K715" s="8">
        <v>2</v>
      </c>
      <c r="L715" s="28">
        <v>0.04</v>
      </c>
    </row>
    <row r="716" spans="1:12" x14ac:dyDescent="0.25">
      <c r="A716" s="8">
        <v>715</v>
      </c>
      <c r="B716" s="7" t="s">
        <v>2010</v>
      </c>
      <c r="C716" s="7" t="s">
        <v>796</v>
      </c>
      <c r="D716" s="8" t="s">
        <v>807</v>
      </c>
      <c r="E716" s="7" t="s">
        <v>675</v>
      </c>
      <c r="F716" s="7" t="s">
        <v>1196</v>
      </c>
      <c r="G716" s="55">
        <v>27801</v>
      </c>
      <c r="H716" s="9">
        <v>39742</v>
      </c>
      <c r="I716" s="9" t="s">
        <v>1233</v>
      </c>
      <c r="J716" s="31">
        <v>44812.800000000003</v>
      </c>
      <c r="K716" s="8">
        <v>2</v>
      </c>
      <c r="L716" s="28">
        <v>0.04</v>
      </c>
    </row>
    <row r="717" spans="1:12" x14ac:dyDescent="0.25">
      <c r="A717" s="8">
        <v>716</v>
      </c>
      <c r="B717" s="7" t="s">
        <v>2011</v>
      </c>
      <c r="C717" s="7" t="s">
        <v>796</v>
      </c>
      <c r="D717" s="8" t="s">
        <v>807</v>
      </c>
      <c r="E717" s="7" t="s">
        <v>675</v>
      </c>
      <c r="F717" s="7" t="s">
        <v>1197</v>
      </c>
      <c r="G717" s="55">
        <v>28511</v>
      </c>
      <c r="H717" s="9">
        <v>39728</v>
      </c>
      <c r="I717" s="9" t="s">
        <v>1233</v>
      </c>
      <c r="J717" s="31">
        <v>98844</v>
      </c>
      <c r="K717" s="8">
        <v>5</v>
      </c>
      <c r="L717" s="28">
        <v>0.15</v>
      </c>
    </row>
    <row r="718" spans="1:12" x14ac:dyDescent="0.25">
      <c r="A718" s="8">
        <v>717</v>
      </c>
      <c r="B718" s="7" t="s">
        <v>2012</v>
      </c>
      <c r="C718" s="7" t="s">
        <v>796</v>
      </c>
      <c r="D718" s="8" t="s">
        <v>807</v>
      </c>
      <c r="E718" s="7" t="s">
        <v>675</v>
      </c>
      <c r="F718" s="7" t="s">
        <v>1197</v>
      </c>
      <c r="G718" s="55">
        <v>29102</v>
      </c>
      <c r="H718" s="9">
        <v>39728</v>
      </c>
      <c r="I718" s="9" t="s">
        <v>1233</v>
      </c>
      <c r="J718" s="31">
        <v>103248</v>
      </c>
      <c r="K718" s="8">
        <v>5</v>
      </c>
      <c r="L718" s="28">
        <v>0.15</v>
      </c>
    </row>
    <row r="719" spans="1:12" x14ac:dyDescent="0.25">
      <c r="A719" s="8">
        <v>718</v>
      </c>
      <c r="B719" s="7" t="s">
        <v>2013</v>
      </c>
      <c r="C719" s="7" t="s">
        <v>796</v>
      </c>
      <c r="D719" s="8" t="s">
        <v>807</v>
      </c>
      <c r="E719" s="7" t="s">
        <v>675</v>
      </c>
      <c r="F719" s="7" t="s">
        <v>1196</v>
      </c>
      <c r="G719" s="55">
        <v>27036</v>
      </c>
      <c r="H719" s="9">
        <v>39768</v>
      </c>
      <c r="I719" s="9" t="s">
        <v>1233</v>
      </c>
      <c r="J719" s="31">
        <v>76332</v>
      </c>
      <c r="K719" s="8">
        <v>5</v>
      </c>
      <c r="L719" s="28">
        <v>0.15</v>
      </c>
    </row>
    <row r="720" spans="1:12" x14ac:dyDescent="0.25">
      <c r="A720" s="8">
        <v>719</v>
      </c>
      <c r="B720" s="7" t="s">
        <v>2014</v>
      </c>
      <c r="C720" s="7" t="s">
        <v>796</v>
      </c>
      <c r="D720" s="8" t="s">
        <v>807</v>
      </c>
      <c r="E720" s="7" t="s">
        <v>675</v>
      </c>
      <c r="F720" s="7" t="s">
        <v>1197</v>
      </c>
      <c r="G720" s="55">
        <v>30364</v>
      </c>
      <c r="H720" s="9">
        <v>40867</v>
      </c>
      <c r="I720" s="9" t="s">
        <v>1233</v>
      </c>
      <c r="J720" s="31">
        <v>69000</v>
      </c>
      <c r="K720" s="8">
        <v>1</v>
      </c>
      <c r="L720" s="28">
        <v>0</v>
      </c>
    </row>
    <row r="721" spans="1:12" x14ac:dyDescent="0.25">
      <c r="A721" s="8">
        <v>720</v>
      </c>
      <c r="B721" s="7" t="s">
        <v>2015</v>
      </c>
      <c r="C721" s="7" t="s">
        <v>796</v>
      </c>
      <c r="D721" s="8" t="s">
        <v>807</v>
      </c>
      <c r="E721" s="7" t="s">
        <v>675</v>
      </c>
      <c r="F721" s="7" t="s">
        <v>1196</v>
      </c>
      <c r="G721" s="55">
        <v>25844</v>
      </c>
      <c r="H721" s="9">
        <v>41226</v>
      </c>
      <c r="I721" s="9" t="s">
        <v>1233</v>
      </c>
      <c r="J721" s="31">
        <v>38592</v>
      </c>
      <c r="K721" s="8" t="s">
        <v>1233</v>
      </c>
      <c r="L721" s="28">
        <v>0</v>
      </c>
    </row>
    <row r="722" spans="1:12" x14ac:dyDescent="0.25">
      <c r="A722" s="8">
        <v>721</v>
      </c>
      <c r="B722" s="7" t="s">
        <v>2016</v>
      </c>
      <c r="C722" s="7" t="s">
        <v>1228</v>
      </c>
      <c r="D722" s="8" t="s">
        <v>807</v>
      </c>
      <c r="E722" s="7" t="s">
        <v>675</v>
      </c>
      <c r="F722" s="7" t="s">
        <v>1196</v>
      </c>
      <c r="G722" s="55">
        <v>26337</v>
      </c>
      <c r="H722" s="9">
        <v>39399</v>
      </c>
      <c r="I722" s="9">
        <v>40558</v>
      </c>
      <c r="J722" s="31">
        <v>104664</v>
      </c>
      <c r="K722" s="8">
        <v>1</v>
      </c>
      <c r="L722" s="28">
        <v>0</v>
      </c>
    </row>
    <row r="723" spans="1:12" x14ac:dyDescent="0.25">
      <c r="A723" s="8">
        <v>722</v>
      </c>
      <c r="B723" s="7" t="s">
        <v>2017</v>
      </c>
      <c r="C723" s="7" t="s">
        <v>1228</v>
      </c>
      <c r="D723" s="8" t="s">
        <v>807</v>
      </c>
      <c r="E723" s="7" t="s">
        <v>675</v>
      </c>
      <c r="F723" s="7" t="s">
        <v>1196</v>
      </c>
      <c r="G723" s="55">
        <v>26042</v>
      </c>
      <c r="H723" s="9">
        <v>36843</v>
      </c>
      <c r="I723" s="9" t="s">
        <v>1233</v>
      </c>
      <c r="J723" s="31">
        <v>57156</v>
      </c>
      <c r="K723" s="8" t="s">
        <v>1233</v>
      </c>
      <c r="L723" s="28">
        <v>0</v>
      </c>
    </row>
    <row r="724" spans="1:12" x14ac:dyDescent="0.25">
      <c r="A724" s="8">
        <v>723</v>
      </c>
      <c r="B724" s="7" t="s">
        <v>2018</v>
      </c>
      <c r="C724" s="7" t="s">
        <v>1228</v>
      </c>
      <c r="D724" s="8" t="s">
        <v>807</v>
      </c>
      <c r="E724" s="7" t="s">
        <v>675</v>
      </c>
      <c r="F724" s="7" t="s">
        <v>1197</v>
      </c>
      <c r="G724" s="55">
        <v>27873</v>
      </c>
      <c r="H724" s="9">
        <v>41262</v>
      </c>
      <c r="I724" s="9" t="s">
        <v>1233</v>
      </c>
      <c r="J724" s="31">
        <v>71388</v>
      </c>
      <c r="K724" s="8">
        <v>3</v>
      </c>
      <c r="L724" s="28">
        <v>0.08</v>
      </c>
    </row>
    <row r="725" spans="1:12" x14ac:dyDescent="0.25">
      <c r="A725" s="8">
        <v>724</v>
      </c>
      <c r="B725" s="7" t="s">
        <v>2019</v>
      </c>
      <c r="C725" s="7" t="s">
        <v>1231</v>
      </c>
      <c r="D725" s="8" t="s">
        <v>807</v>
      </c>
      <c r="E725" s="7" t="s">
        <v>675</v>
      </c>
      <c r="F725" s="7" t="s">
        <v>1196</v>
      </c>
      <c r="G725" s="55">
        <v>32154</v>
      </c>
      <c r="H725" s="9">
        <v>39784</v>
      </c>
      <c r="I725" s="9" t="s">
        <v>1233</v>
      </c>
      <c r="J725" s="31">
        <v>83412</v>
      </c>
      <c r="K725" s="8">
        <v>5</v>
      </c>
      <c r="L725" s="28">
        <v>0.15</v>
      </c>
    </row>
    <row r="726" spans="1:12" x14ac:dyDescent="0.25">
      <c r="A726" s="8">
        <v>725</v>
      </c>
      <c r="B726" s="7" t="s">
        <v>2020</v>
      </c>
      <c r="C726" s="7" t="s">
        <v>1228</v>
      </c>
      <c r="D726" s="8" t="s">
        <v>807</v>
      </c>
      <c r="E726" s="7" t="s">
        <v>675</v>
      </c>
      <c r="F726" s="7" t="s">
        <v>1197</v>
      </c>
      <c r="G726" s="55">
        <v>27856</v>
      </c>
      <c r="H726" s="9">
        <v>39435</v>
      </c>
      <c r="I726" s="9" t="s">
        <v>1233</v>
      </c>
      <c r="J726" s="31">
        <v>77736</v>
      </c>
      <c r="K726" s="8">
        <v>5</v>
      </c>
      <c r="L726" s="28">
        <v>0.15</v>
      </c>
    </row>
    <row r="727" spans="1:12" x14ac:dyDescent="0.25">
      <c r="A727" s="8">
        <v>726</v>
      </c>
      <c r="B727" s="7" t="s">
        <v>2021</v>
      </c>
      <c r="C727" s="7" t="s">
        <v>794</v>
      </c>
      <c r="D727" s="8" t="s">
        <v>807</v>
      </c>
      <c r="E727" s="7" t="s">
        <v>675</v>
      </c>
      <c r="F727" s="7" t="s">
        <v>1196</v>
      </c>
      <c r="G727" s="55">
        <v>27144</v>
      </c>
      <c r="H727" s="9">
        <v>39063</v>
      </c>
      <c r="I727" s="9" t="s">
        <v>1233</v>
      </c>
      <c r="J727" s="31">
        <v>103584</v>
      </c>
      <c r="K727" s="8">
        <v>4</v>
      </c>
      <c r="L727" s="28">
        <v>0.12</v>
      </c>
    </row>
    <row r="728" spans="1:12" x14ac:dyDescent="0.25">
      <c r="A728" s="8">
        <v>727</v>
      </c>
      <c r="B728" s="7" t="s">
        <v>2022</v>
      </c>
      <c r="C728" s="7" t="s">
        <v>1229</v>
      </c>
      <c r="D728" s="8" t="s">
        <v>807</v>
      </c>
      <c r="E728" s="7" t="s">
        <v>675</v>
      </c>
      <c r="F728" s="7" t="s">
        <v>1196</v>
      </c>
      <c r="G728" s="55">
        <v>30794</v>
      </c>
      <c r="H728" s="9">
        <v>38328</v>
      </c>
      <c r="I728" s="9" t="s">
        <v>1233</v>
      </c>
      <c r="J728" s="31">
        <v>57936</v>
      </c>
      <c r="K728" s="8">
        <v>4</v>
      </c>
      <c r="L728" s="28">
        <v>0.12</v>
      </c>
    </row>
    <row r="729" spans="1:12" x14ac:dyDescent="0.25">
      <c r="A729" s="8">
        <v>728</v>
      </c>
      <c r="B729" s="7" t="s">
        <v>2023</v>
      </c>
      <c r="C729" s="7" t="s">
        <v>1230</v>
      </c>
      <c r="D729" s="8" t="s">
        <v>807</v>
      </c>
      <c r="E729" s="7" t="s">
        <v>675</v>
      </c>
      <c r="F729" s="7" t="s">
        <v>1196</v>
      </c>
      <c r="G729" s="55">
        <v>27820</v>
      </c>
      <c r="H729" s="9">
        <v>38347</v>
      </c>
      <c r="I729" s="9" t="s">
        <v>1233</v>
      </c>
      <c r="J729" s="31">
        <v>97608</v>
      </c>
      <c r="K729" s="8">
        <v>2</v>
      </c>
      <c r="L729" s="28">
        <v>0.04</v>
      </c>
    </row>
    <row r="730" spans="1:12" x14ac:dyDescent="0.25">
      <c r="A730" s="8">
        <v>729</v>
      </c>
      <c r="B730" s="7" t="s">
        <v>2024</v>
      </c>
      <c r="C730" s="7" t="s">
        <v>792</v>
      </c>
      <c r="D730" s="8" t="s">
        <v>807</v>
      </c>
      <c r="E730" s="7" t="s">
        <v>675</v>
      </c>
      <c r="F730" s="7" t="s">
        <v>1196</v>
      </c>
      <c r="G730" s="55">
        <v>30476</v>
      </c>
      <c r="H730" s="9">
        <v>39441</v>
      </c>
      <c r="I730" s="9" t="s">
        <v>1233</v>
      </c>
      <c r="J730" s="31">
        <v>82632</v>
      </c>
      <c r="K730" s="8">
        <v>2</v>
      </c>
      <c r="L730" s="28">
        <v>0.04</v>
      </c>
    </row>
    <row r="731" spans="1:12" x14ac:dyDescent="0.25">
      <c r="A731" s="8">
        <v>730</v>
      </c>
      <c r="B731" s="7" t="s">
        <v>2025</v>
      </c>
      <c r="C731" s="7" t="s">
        <v>1229</v>
      </c>
      <c r="D731" s="8" t="s">
        <v>807</v>
      </c>
      <c r="E731" s="7" t="s">
        <v>675</v>
      </c>
      <c r="F731" s="7" t="s">
        <v>1197</v>
      </c>
      <c r="G731" s="55">
        <v>29110</v>
      </c>
      <c r="H731" s="9">
        <v>40523</v>
      </c>
      <c r="I731" s="9" t="s">
        <v>1233</v>
      </c>
      <c r="J731" s="31">
        <v>55884</v>
      </c>
      <c r="K731" s="8">
        <v>4</v>
      </c>
      <c r="L731" s="28">
        <v>0.12</v>
      </c>
    </row>
    <row r="732" spans="1:12" x14ac:dyDescent="0.25">
      <c r="A732" s="8">
        <v>731</v>
      </c>
      <c r="B732" s="7" t="s">
        <v>2026</v>
      </c>
      <c r="C732" s="7" t="s">
        <v>1231</v>
      </c>
      <c r="D732" s="8" t="s">
        <v>807</v>
      </c>
      <c r="E732" s="7" t="s">
        <v>675</v>
      </c>
      <c r="F732" s="7" t="s">
        <v>1196</v>
      </c>
      <c r="G732" s="56">
        <v>26255</v>
      </c>
      <c r="H732" s="13">
        <v>40536</v>
      </c>
      <c r="I732" s="9" t="s">
        <v>1233</v>
      </c>
      <c r="J732" s="31">
        <v>84876</v>
      </c>
      <c r="K732" s="8">
        <v>1</v>
      </c>
      <c r="L732" s="28">
        <v>0</v>
      </c>
    </row>
    <row r="733" spans="1:12" x14ac:dyDescent="0.25">
      <c r="A733" s="8">
        <v>732</v>
      </c>
      <c r="B733" s="7" t="s">
        <v>2027</v>
      </c>
      <c r="C733" s="7" t="s">
        <v>793</v>
      </c>
      <c r="D733" s="8" t="s">
        <v>807</v>
      </c>
      <c r="E733" s="7" t="s">
        <v>770</v>
      </c>
      <c r="F733" s="7" t="s">
        <v>1196</v>
      </c>
      <c r="G733" s="55">
        <v>29587</v>
      </c>
      <c r="H733" s="9">
        <v>37684</v>
      </c>
      <c r="I733" s="9" t="s">
        <v>1233</v>
      </c>
      <c r="J733" s="31">
        <v>51360</v>
      </c>
      <c r="K733" s="8">
        <v>5</v>
      </c>
      <c r="L733" s="28">
        <v>0.15</v>
      </c>
    </row>
    <row r="734" spans="1:12" x14ac:dyDescent="0.25">
      <c r="A734" s="8">
        <v>733</v>
      </c>
      <c r="B734" s="7" t="s">
        <v>2028</v>
      </c>
      <c r="C734" s="7" t="s">
        <v>795</v>
      </c>
      <c r="D734" s="8" t="s">
        <v>807</v>
      </c>
      <c r="E734" s="7" t="s">
        <v>770</v>
      </c>
      <c r="F734" s="7" t="s">
        <v>1197</v>
      </c>
      <c r="G734" s="55">
        <v>26484</v>
      </c>
      <c r="H734" s="9">
        <v>36991</v>
      </c>
      <c r="I734" s="9" t="s">
        <v>1233</v>
      </c>
      <c r="J734" s="31">
        <v>76404</v>
      </c>
      <c r="K734" s="8">
        <v>5</v>
      </c>
      <c r="L734" s="28">
        <v>0.15</v>
      </c>
    </row>
    <row r="735" spans="1:12" x14ac:dyDescent="0.25">
      <c r="A735" s="8">
        <v>734</v>
      </c>
      <c r="B735" s="7" t="s">
        <v>2029</v>
      </c>
      <c r="C735" s="7" t="s">
        <v>1229</v>
      </c>
      <c r="D735" s="8" t="s">
        <v>807</v>
      </c>
      <c r="E735" s="7" t="s">
        <v>770</v>
      </c>
      <c r="F735" s="7" t="s">
        <v>1197</v>
      </c>
      <c r="G735" s="55">
        <v>27961</v>
      </c>
      <c r="H735" s="9">
        <v>40692</v>
      </c>
      <c r="I735" s="9" t="s">
        <v>1233</v>
      </c>
      <c r="J735" s="31">
        <v>102612</v>
      </c>
      <c r="K735" s="8">
        <v>4</v>
      </c>
      <c r="L735" s="28">
        <v>0.12</v>
      </c>
    </row>
    <row r="736" spans="1:12" x14ac:dyDescent="0.25">
      <c r="A736" s="8">
        <v>735</v>
      </c>
      <c r="B736" s="7" t="s">
        <v>2030</v>
      </c>
      <c r="C736" s="7" t="s">
        <v>796</v>
      </c>
      <c r="D736" s="8" t="s">
        <v>807</v>
      </c>
      <c r="E736" s="7" t="s">
        <v>770</v>
      </c>
      <c r="F736" s="7" t="s">
        <v>1196</v>
      </c>
      <c r="G736" s="55">
        <v>32695</v>
      </c>
      <c r="H736" s="9">
        <v>40719</v>
      </c>
      <c r="I736" s="9" t="s">
        <v>1233</v>
      </c>
      <c r="J736" s="31">
        <v>79358.399999999994</v>
      </c>
      <c r="K736" s="8">
        <v>4</v>
      </c>
      <c r="L736" s="28">
        <v>0.12</v>
      </c>
    </row>
    <row r="737" spans="1:12" x14ac:dyDescent="0.25">
      <c r="A737" s="8">
        <v>736</v>
      </c>
      <c r="B737" s="7" t="s">
        <v>2031</v>
      </c>
      <c r="C737" s="7" t="s">
        <v>796</v>
      </c>
      <c r="D737" s="8" t="s">
        <v>807</v>
      </c>
      <c r="E737" s="7" t="s">
        <v>770</v>
      </c>
      <c r="F737" s="7" t="s">
        <v>1197</v>
      </c>
      <c r="G737" s="55">
        <v>28140</v>
      </c>
      <c r="H737" s="9">
        <v>37073</v>
      </c>
      <c r="I737" s="9" t="s">
        <v>1233</v>
      </c>
      <c r="J737" s="31">
        <v>48816</v>
      </c>
      <c r="K737" s="8">
        <v>5</v>
      </c>
      <c r="L737" s="28">
        <v>0.15</v>
      </c>
    </row>
    <row r="738" spans="1:12" x14ac:dyDescent="0.25">
      <c r="A738" s="8">
        <v>737</v>
      </c>
      <c r="B738" s="7" t="s">
        <v>2032</v>
      </c>
      <c r="C738" s="7" t="s">
        <v>796</v>
      </c>
      <c r="D738" s="8" t="s">
        <v>807</v>
      </c>
      <c r="E738" s="7" t="s">
        <v>776</v>
      </c>
      <c r="F738" s="7" t="s">
        <v>1197</v>
      </c>
      <c r="G738" s="55">
        <v>30401</v>
      </c>
      <c r="H738" s="9">
        <v>39116</v>
      </c>
      <c r="I738" s="9" t="s">
        <v>1233</v>
      </c>
      <c r="J738" s="31">
        <v>72912</v>
      </c>
      <c r="K738" s="8">
        <v>2</v>
      </c>
      <c r="L738" s="28">
        <v>0.04</v>
      </c>
    </row>
    <row r="739" spans="1:12" x14ac:dyDescent="0.25">
      <c r="A739" s="8">
        <v>738</v>
      </c>
      <c r="B739" s="7" t="s">
        <v>2033</v>
      </c>
      <c r="C739" s="7" t="s">
        <v>796</v>
      </c>
      <c r="D739" s="8" t="s">
        <v>807</v>
      </c>
      <c r="E739" s="7" t="s">
        <v>776</v>
      </c>
      <c r="F739" s="7" t="s">
        <v>1197</v>
      </c>
      <c r="G739" s="55">
        <v>23305</v>
      </c>
      <c r="H739" s="9">
        <v>36557</v>
      </c>
      <c r="I739" s="9" t="s">
        <v>1233</v>
      </c>
      <c r="J739" s="31">
        <v>37500</v>
      </c>
      <c r="K739" s="8">
        <v>2</v>
      </c>
      <c r="L739" s="28">
        <v>0.04</v>
      </c>
    </row>
    <row r="740" spans="1:12" x14ac:dyDescent="0.25">
      <c r="A740" s="8">
        <v>739</v>
      </c>
      <c r="B740" s="7" t="s">
        <v>2034</v>
      </c>
      <c r="C740" s="7" t="s">
        <v>796</v>
      </c>
      <c r="D740" s="8" t="s">
        <v>807</v>
      </c>
      <c r="E740" s="7" t="s">
        <v>776</v>
      </c>
      <c r="F740" s="7" t="s">
        <v>1197</v>
      </c>
      <c r="G740" s="55">
        <v>28071</v>
      </c>
      <c r="H740" s="9">
        <v>39639</v>
      </c>
      <c r="I740" s="9">
        <v>41206</v>
      </c>
      <c r="J740" s="31">
        <v>77664</v>
      </c>
      <c r="K740" s="8">
        <v>5</v>
      </c>
      <c r="L740" s="28">
        <v>0.15</v>
      </c>
    </row>
    <row r="741" spans="1:12" x14ac:dyDescent="0.25">
      <c r="A741" s="8">
        <v>740</v>
      </c>
      <c r="B741" s="7" t="s">
        <v>2035</v>
      </c>
      <c r="C741" s="7" t="s">
        <v>791</v>
      </c>
      <c r="D741" s="8" t="s">
        <v>807</v>
      </c>
      <c r="E741" s="7" t="s">
        <v>776</v>
      </c>
      <c r="F741" s="7" t="s">
        <v>1196</v>
      </c>
      <c r="G741" s="55">
        <v>30079</v>
      </c>
      <c r="H741" s="9">
        <v>40384</v>
      </c>
      <c r="I741" s="9" t="s">
        <v>1233</v>
      </c>
      <c r="J741" s="31">
        <v>56016</v>
      </c>
      <c r="K741" s="8">
        <v>1</v>
      </c>
      <c r="L741" s="28">
        <v>0</v>
      </c>
    </row>
    <row r="742" spans="1:12" x14ac:dyDescent="0.25">
      <c r="A742" s="8">
        <v>741</v>
      </c>
      <c r="B742" s="7" t="s">
        <v>2036</v>
      </c>
      <c r="C742" s="7" t="s">
        <v>795</v>
      </c>
      <c r="D742" s="8" t="s">
        <v>807</v>
      </c>
      <c r="E742" s="7" t="s">
        <v>776</v>
      </c>
      <c r="F742" s="7" t="s">
        <v>1197</v>
      </c>
      <c r="G742" s="55">
        <v>28758</v>
      </c>
      <c r="H742" s="9">
        <v>40543</v>
      </c>
      <c r="I742" s="9" t="s">
        <v>1233</v>
      </c>
      <c r="J742" s="31">
        <v>22852.799999999999</v>
      </c>
      <c r="K742" s="8">
        <v>1</v>
      </c>
      <c r="L742" s="28">
        <v>0</v>
      </c>
    </row>
  </sheetData>
  <autoFilter ref="A1:L742" xr:uid="{00000000-0009-0000-0000-000009000000}"/>
  <dataValidations count="4">
    <dataValidation type="list" allowBlank="1" showInputMessage="1" showErrorMessage="1" errorTitle="Error" error="Please input the correct department " promptTitle="Imp" prompt="Please input from the drop down" sqref="D1:D1048576" xr:uid="{00000000-0002-0000-0900-000000000000}">
      <formula1>$N$2:$N$9</formula1>
    </dataValidation>
    <dataValidation type="date" allowBlank="1" showInputMessage="1" showErrorMessage="1" sqref="G1:G1048576" xr:uid="{00000000-0002-0000-0900-000001000000}">
      <formula1>P1</formula1>
      <formula2>P2</formula2>
    </dataValidation>
    <dataValidation type="whole" operator="lessThan" allowBlank="1" showInputMessage="1" showErrorMessage="1" sqref="J1:J1048576" xr:uid="{00000000-0002-0000-0900-000002000000}">
      <formula1>150000</formula1>
    </dataValidation>
    <dataValidation type="whole" allowBlank="1" showInputMessage="1" showErrorMessage="1" sqref="K1:K1048576" xr:uid="{00000000-0002-0000-0900-000003000000}">
      <formula1>0</formula1>
      <formula2>5</formula2>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I742"/>
  <sheetViews>
    <sheetView zoomScale="90" zoomScaleNormal="90" workbookViewId="0"/>
  </sheetViews>
  <sheetFormatPr defaultRowHeight="15" x14ac:dyDescent="0.25"/>
  <cols>
    <col min="1" max="1" width="8.42578125" bestFit="1" customWidth="1"/>
    <col min="2" max="2" width="19.5703125" bestFit="1" customWidth="1"/>
    <col min="3" max="3" width="16.28515625" bestFit="1" customWidth="1"/>
    <col min="4" max="4" width="28.7109375" bestFit="1" customWidth="1"/>
    <col min="5" max="5" width="27.28515625" bestFit="1" customWidth="1"/>
    <col min="6" max="6" width="7.7109375" bestFit="1" customWidth="1"/>
    <col min="7" max="9" width="10.140625" bestFit="1" customWidth="1"/>
  </cols>
  <sheetData>
    <row r="1" spans="1:9" x14ac:dyDescent="0.25">
      <c r="A1" s="21" t="s">
        <v>781</v>
      </c>
      <c r="B1" s="20" t="s">
        <v>0</v>
      </c>
      <c r="C1" s="20" t="s">
        <v>1227</v>
      </c>
      <c r="D1" s="21" t="s">
        <v>1</v>
      </c>
      <c r="E1" s="22" t="s">
        <v>797</v>
      </c>
      <c r="F1" s="22" t="s">
        <v>816</v>
      </c>
      <c r="G1" s="21" t="s">
        <v>1198</v>
      </c>
      <c r="H1" s="23" t="s">
        <v>3</v>
      </c>
      <c r="I1" s="23" t="s">
        <v>782</v>
      </c>
    </row>
    <row r="2" spans="1:9" x14ac:dyDescent="0.25">
      <c r="A2" s="8">
        <v>1</v>
      </c>
      <c r="B2" s="7" t="s">
        <v>1296</v>
      </c>
      <c r="C2" s="7" t="s">
        <v>794</v>
      </c>
      <c r="D2" s="8" t="s">
        <v>799</v>
      </c>
      <c r="E2" s="7" t="s">
        <v>11</v>
      </c>
      <c r="F2" s="7" t="s">
        <v>1197</v>
      </c>
      <c r="G2" s="55">
        <v>27856</v>
      </c>
      <c r="H2" s="9">
        <v>36171</v>
      </c>
      <c r="I2" s="9">
        <v>40618</v>
      </c>
    </row>
    <row r="3" spans="1:9" x14ac:dyDescent="0.25">
      <c r="A3" s="8">
        <v>2</v>
      </c>
      <c r="B3" s="7" t="s">
        <v>1297</v>
      </c>
      <c r="C3" s="7" t="s">
        <v>1231</v>
      </c>
      <c r="D3" s="8" t="s">
        <v>799</v>
      </c>
      <c r="E3" s="7" t="s">
        <v>11</v>
      </c>
      <c r="F3" s="7" t="s">
        <v>1196</v>
      </c>
      <c r="G3" s="55">
        <v>25802</v>
      </c>
      <c r="H3" s="9">
        <v>40595</v>
      </c>
      <c r="I3" s="9" t="s">
        <v>1233</v>
      </c>
    </row>
    <row r="4" spans="1:9" x14ac:dyDescent="0.25">
      <c r="A4" s="8">
        <v>3</v>
      </c>
      <c r="B4" s="7" t="s">
        <v>1298</v>
      </c>
      <c r="C4" s="7" t="s">
        <v>792</v>
      </c>
      <c r="D4" s="8" t="s">
        <v>799</v>
      </c>
      <c r="E4" s="7" t="s">
        <v>11</v>
      </c>
      <c r="F4" s="7" t="s">
        <v>1196</v>
      </c>
      <c r="G4" s="55">
        <v>26709</v>
      </c>
      <c r="H4" s="9">
        <v>39147</v>
      </c>
      <c r="I4" s="9">
        <v>39538</v>
      </c>
    </row>
    <row r="5" spans="1:9" x14ac:dyDescent="0.25">
      <c r="A5" s="8">
        <v>4</v>
      </c>
      <c r="B5" s="7" t="s">
        <v>1299</v>
      </c>
      <c r="C5" s="7" t="s">
        <v>796</v>
      </c>
      <c r="D5" s="8" t="s">
        <v>799</v>
      </c>
      <c r="E5" s="7" t="s">
        <v>11</v>
      </c>
      <c r="F5" s="7" t="s">
        <v>1196</v>
      </c>
      <c r="G5" s="55">
        <v>27031</v>
      </c>
      <c r="H5" s="9">
        <v>41151</v>
      </c>
      <c r="I5" s="9">
        <v>41164</v>
      </c>
    </row>
    <row r="6" spans="1:9" x14ac:dyDescent="0.25">
      <c r="A6" s="8">
        <v>5</v>
      </c>
      <c r="B6" s="7" t="s">
        <v>1300</v>
      </c>
      <c r="C6" s="7" t="s">
        <v>795</v>
      </c>
      <c r="D6" s="8" t="s">
        <v>799</v>
      </c>
      <c r="E6" s="7" t="s">
        <v>11</v>
      </c>
      <c r="F6" s="7" t="s">
        <v>1196</v>
      </c>
      <c r="G6" s="55">
        <v>27996</v>
      </c>
      <c r="H6" s="9">
        <v>39447</v>
      </c>
      <c r="I6" s="9" t="s">
        <v>1233</v>
      </c>
    </row>
    <row r="7" spans="1:9" x14ac:dyDescent="0.25">
      <c r="A7" s="8">
        <v>6</v>
      </c>
      <c r="B7" s="7" t="s">
        <v>1301</v>
      </c>
      <c r="C7" s="7" t="s">
        <v>796</v>
      </c>
      <c r="D7" s="8" t="s">
        <v>159</v>
      </c>
      <c r="E7" s="7" t="s">
        <v>23</v>
      </c>
      <c r="F7" s="7" t="s">
        <v>1196</v>
      </c>
      <c r="G7" s="55">
        <v>28340</v>
      </c>
      <c r="H7" s="9">
        <v>38751</v>
      </c>
      <c r="I7" s="9">
        <v>40218</v>
      </c>
    </row>
    <row r="8" spans="1:9" x14ac:dyDescent="0.25">
      <c r="A8" s="8">
        <v>7</v>
      </c>
      <c r="B8" s="7" t="s">
        <v>1302</v>
      </c>
      <c r="C8" s="7" t="s">
        <v>796</v>
      </c>
      <c r="D8" s="8" t="s">
        <v>159</v>
      </c>
      <c r="E8" s="7" t="s">
        <v>23</v>
      </c>
      <c r="F8" s="7" t="s">
        <v>1196</v>
      </c>
      <c r="G8" s="55">
        <v>27155</v>
      </c>
      <c r="H8" s="9">
        <v>38715</v>
      </c>
      <c r="I8" s="9">
        <v>38715</v>
      </c>
    </row>
    <row r="9" spans="1:9" x14ac:dyDescent="0.25">
      <c r="A9" s="8">
        <v>8</v>
      </c>
      <c r="B9" s="7" t="s">
        <v>1303</v>
      </c>
      <c r="C9" s="7" t="s">
        <v>794</v>
      </c>
      <c r="D9" s="8" t="s">
        <v>159</v>
      </c>
      <c r="E9" s="7" t="s">
        <v>23</v>
      </c>
      <c r="F9" s="7" t="s">
        <v>1196</v>
      </c>
      <c r="G9" s="55">
        <v>28848</v>
      </c>
      <c r="H9" s="9">
        <v>39189</v>
      </c>
      <c r="I9" s="9">
        <v>41038</v>
      </c>
    </row>
    <row r="10" spans="1:9" x14ac:dyDescent="0.25">
      <c r="A10" s="8">
        <v>9</v>
      </c>
      <c r="B10" s="7" t="s">
        <v>1304</v>
      </c>
      <c r="C10" s="7" t="s">
        <v>796</v>
      </c>
      <c r="D10" s="8" t="s">
        <v>159</v>
      </c>
      <c r="E10" s="7" t="s">
        <v>23</v>
      </c>
      <c r="F10" s="7" t="s">
        <v>1196</v>
      </c>
      <c r="G10" s="55">
        <v>29559</v>
      </c>
      <c r="H10" s="9">
        <v>36260</v>
      </c>
      <c r="I10" s="9">
        <v>37192</v>
      </c>
    </row>
    <row r="11" spans="1:9" x14ac:dyDescent="0.25">
      <c r="A11" s="8">
        <v>10</v>
      </c>
      <c r="B11" s="7" t="s">
        <v>1305</v>
      </c>
      <c r="C11" s="7" t="s">
        <v>796</v>
      </c>
      <c r="D11" s="8" t="s">
        <v>159</v>
      </c>
      <c r="E11" s="7" t="s">
        <v>23</v>
      </c>
      <c r="F11" s="7" t="s">
        <v>1196</v>
      </c>
      <c r="G11" s="55">
        <v>25110</v>
      </c>
      <c r="H11" s="9">
        <v>37404</v>
      </c>
      <c r="I11" s="9">
        <v>41070</v>
      </c>
    </row>
    <row r="12" spans="1:9" x14ac:dyDescent="0.25">
      <c r="A12" s="8">
        <v>11</v>
      </c>
      <c r="B12" s="7" t="s">
        <v>1306</v>
      </c>
      <c r="C12" s="7" t="s">
        <v>796</v>
      </c>
      <c r="D12" s="8" t="s">
        <v>159</v>
      </c>
      <c r="E12" s="7" t="s">
        <v>23</v>
      </c>
      <c r="F12" s="7" t="s">
        <v>1196</v>
      </c>
      <c r="G12" s="55">
        <v>25850</v>
      </c>
      <c r="H12" s="9">
        <v>37782</v>
      </c>
      <c r="I12" s="9">
        <v>38726</v>
      </c>
    </row>
    <row r="13" spans="1:9" x14ac:dyDescent="0.25">
      <c r="A13" s="8">
        <v>12</v>
      </c>
      <c r="B13" s="7" t="s">
        <v>1307</v>
      </c>
      <c r="C13" s="7" t="s">
        <v>796</v>
      </c>
      <c r="D13" s="8" t="s">
        <v>159</v>
      </c>
      <c r="E13" s="7" t="s">
        <v>23</v>
      </c>
      <c r="F13" s="7" t="s">
        <v>1196</v>
      </c>
      <c r="G13" s="55">
        <v>23552</v>
      </c>
      <c r="H13" s="9">
        <v>38142</v>
      </c>
      <c r="I13" s="9">
        <v>38142</v>
      </c>
    </row>
    <row r="14" spans="1:9" x14ac:dyDescent="0.25">
      <c r="A14" s="8">
        <v>13</v>
      </c>
      <c r="B14" s="7" t="s">
        <v>1308</v>
      </c>
      <c r="C14" s="7" t="s">
        <v>796</v>
      </c>
      <c r="D14" s="8" t="s">
        <v>159</v>
      </c>
      <c r="E14" s="7" t="s">
        <v>23</v>
      </c>
      <c r="F14" s="7" t="s">
        <v>1196</v>
      </c>
      <c r="G14" s="55">
        <v>32621</v>
      </c>
      <c r="H14" s="9">
        <v>40779</v>
      </c>
      <c r="I14" s="9" t="s">
        <v>1233</v>
      </c>
    </row>
    <row r="15" spans="1:9" x14ac:dyDescent="0.25">
      <c r="A15" s="8">
        <v>14</v>
      </c>
      <c r="B15" s="7" t="s">
        <v>1309</v>
      </c>
      <c r="C15" s="7" t="s">
        <v>794</v>
      </c>
      <c r="D15" s="8" t="s">
        <v>159</v>
      </c>
      <c r="E15" s="7" t="s">
        <v>23</v>
      </c>
      <c r="F15" s="7" t="s">
        <v>1197</v>
      </c>
      <c r="G15" s="55">
        <v>31025</v>
      </c>
      <c r="H15" s="9">
        <v>41136</v>
      </c>
      <c r="I15" s="9">
        <v>41254</v>
      </c>
    </row>
    <row r="16" spans="1:9" x14ac:dyDescent="0.25">
      <c r="A16" s="8">
        <v>15</v>
      </c>
      <c r="B16" s="7" t="s">
        <v>1310</v>
      </c>
      <c r="C16" s="7" t="s">
        <v>796</v>
      </c>
      <c r="D16" s="8" t="s">
        <v>159</v>
      </c>
      <c r="E16" s="7" t="s">
        <v>23</v>
      </c>
      <c r="F16" s="7" t="s">
        <v>1196</v>
      </c>
      <c r="G16" s="55">
        <v>26335</v>
      </c>
      <c r="H16" s="9">
        <v>36764</v>
      </c>
      <c r="I16" s="9">
        <v>38369</v>
      </c>
    </row>
    <row r="17" spans="1:9" x14ac:dyDescent="0.25">
      <c r="A17" s="8">
        <v>16</v>
      </c>
      <c r="B17" s="7" t="s">
        <v>1311</v>
      </c>
      <c r="C17" s="7" t="s">
        <v>796</v>
      </c>
      <c r="D17" s="8" t="s">
        <v>159</v>
      </c>
      <c r="E17" s="7" t="s">
        <v>23</v>
      </c>
      <c r="F17" s="7" t="s">
        <v>1196</v>
      </c>
      <c r="G17" s="55">
        <v>28649</v>
      </c>
      <c r="H17" s="9">
        <v>40787</v>
      </c>
      <c r="I17" s="9">
        <v>41020</v>
      </c>
    </row>
    <row r="18" spans="1:9" x14ac:dyDescent="0.25">
      <c r="A18" s="8">
        <v>17</v>
      </c>
      <c r="B18" s="7" t="s">
        <v>1312</v>
      </c>
      <c r="C18" s="7" t="s">
        <v>796</v>
      </c>
      <c r="D18" s="8" t="s">
        <v>159</v>
      </c>
      <c r="E18" s="7" t="s">
        <v>23</v>
      </c>
      <c r="F18" s="7" t="s">
        <v>1196</v>
      </c>
      <c r="G18" s="55">
        <v>29476</v>
      </c>
      <c r="H18" s="9">
        <v>36777</v>
      </c>
      <c r="I18" s="9">
        <v>38870</v>
      </c>
    </row>
    <row r="19" spans="1:9" x14ac:dyDescent="0.25">
      <c r="A19" s="8">
        <v>18</v>
      </c>
      <c r="B19" s="7" t="s">
        <v>1313</v>
      </c>
      <c r="C19" s="7" t="s">
        <v>794</v>
      </c>
      <c r="D19" s="8" t="s">
        <v>159</v>
      </c>
      <c r="E19" s="7" t="s">
        <v>23</v>
      </c>
      <c r="F19" s="7" t="s">
        <v>1197</v>
      </c>
      <c r="G19" s="55">
        <v>27946</v>
      </c>
      <c r="H19" s="9">
        <v>39704</v>
      </c>
      <c r="I19" s="9">
        <v>40948</v>
      </c>
    </row>
    <row r="20" spans="1:9" x14ac:dyDescent="0.25">
      <c r="A20" s="8">
        <v>19</v>
      </c>
      <c r="B20" s="7" t="s">
        <v>1314</v>
      </c>
      <c r="C20" s="7" t="s">
        <v>796</v>
      </c>
      <c r="D20" s="8" t="s">
        <v>159</v>
      </c>
      <c r="E20" s="7" t="s">
        <v>23</v>
      </c>
      <c r="F20" s="7" t="s">
        <v>1197</v>
      </c>
      <c r="G20" s="55">
        <v>31393</v>
      </c>
      <c r="H20" s="9">
        <v>39029</v>
      </c>
      <c r="I20" s="9">
        <v>41121</v>
      </c>
    </row>
    <row r="21" spans="1:9" x14ac:dyDescent="0.25">
      <c r="A21" s="8">
        <v>20</v>
      </c>
      <c r="B21" s="7" t="s">
        <v>1315</v>
      </c>
      <c r="C21" s="7" t="s">
        <v>796</v>
      </c>
      <c r="D21" s="8" t="s">
        <v>159</v>
      </c>
      <c r="E21" s="7" t="s">
        <v>23</v>
      </c>
      <c r="F21" s="7" t="s">
        <v>1196</v>
      </c>
      <c r="G21" s="55">
        <v>28050</v>
      </c>
      <c r="H21" s="9">
        <v>40126</v>
      </c>
      <c r="I21" s="9" t="s">
        <v>1233</v>
      </c>
    </row>
    <row r="22" spans="1:9" x14ac:dyDescent="0.25">
      <c r="A22" s="8">
        <v>21</v>
      </c>
      <c r="B22" s="7" t="s">
        <v>1316</v>
      </c>
      <c r="C22" s="7" t="s">
        <v>794</v>
      </c>
      <c r="D22" s="8" t="s">
        <v>159</v>
      </c>
      <c r="E22" s="7" t="s">
        <v>23</v>
      </c>
      <c r="F22" s="7" t="s">
        <v>1197</v>
      </c>
      <c r="G22" s="55">
        <v>26043</v>
      </c>
      <c r="H22" s="9">
        <v>36143</v>
      </c>
      <c r="I22" s="9">
        <v>41014</v>
      </c>
    </row>
    <row r="23" spans="1:9" x14ac:dyDescent="0.25">
      <c r="A23" s="8">
        <v>22</v>
      </c>
      <c r="B23" s="7" t="s">
        <v>1317</v>
      </c>
      <c r="C23" s="7" t="s">
        <v>796</v>
      </c>
      <c r="D23" s="8" t="s">
        <v>159</v>
      </c>
      <c r="E23" s="7" t="s">
        <v>23</v>
      </c>
      <c r="F23" s="7" t="s">
        <v>1196</v>
      </c>
      <c r="G23" s="55">
        <v>29188</v>
      </c>
      <c r="H23" s="9">
        <v>39069</v>
      </c>
      <c r="I23" s="9">
        <v>39448</v>
      </c>
    </row>
    <row r="24" spans="1:9" x14ac:dyDescent="0.25">
      <c r="A24" s="8">
        <v>23</v>
      </c>
      <c r="B24" s="7" t="s">
        <v>1318</v>
      </c>
      <c r="C24" s="7" t="s">
        <v>795</v>
      </c>
      <c r="D24" s="8" t="s">
        <v>800</v>
      </c>
      <c r="E24" s="7" t="s">
        <v>45</v>
      </c>
      <c r="F24" s="7" t="s">
        <v>1197</v>
      </c>
      <c r="G24" s="55">
        <v>30780</v>
      </c>
      <c r="H24" s="9">
        <v>38746</v>
      </c>
      <c r="I24" s="9">
        <v>40674</v>
      </c>
    </row>
    <row r="25" spans="1:9" x14ac:dyDescent="0.25">
      <c r="A25" s="8">
        <v>24</v>
      </c>
      <c r="B25" s="7" t="s">
        <v>1319</v>
      </c>
      <c r="C25" s="7" t="s">
        <v>794</v>
      </c>
      <c r="D25" s="8" t="s">
        <v>800</v>
      </c>
      <c r="E25" s="7" t="s">
        <v>45</v>
      </c>
      <c r="F25" s="7" t="s">
        <v>1196</v>
      </c>
      <c r="G25" s="55">
        <v>27839</v>
      </c>
      <c r="H25" s="9">
        <v>36893</v>
      </c>
      <c r="I25" s="9">
        <v>40422</v>
      </c>
    </row>
    <row r="26" spans="1:9" x14ac:dyDescent="0.25">
      <c r="A26" s="8">
        <v>25</v>
      </c>
      <c r="B26" s="7" t="s">
        <v>1320</v>
      </c>
      <c r="C26" s="7" t="s">
        <v>1228</v>
      </c>
      <c r="D26" s="8" t="s">
        <v>800</v>
      </c>
      <c r="E26" s="7" t="s">
        <v>45</v>
      </c>
      <c r="F26" s="7" t="s">
        <v>1196</v>
      </c>
      <c r="G26" s="55">
        <v>28387</v>
      </c>
      <c r="H26" s="9">
        <v>36214</v>
      </c>
      <c r="I26" s="9">
        <v>40442</v>
      </c>
    </row>
    <row r="27" spans="1:9" x14ac:dyDescent="0.25">
      <c r="A27" s="8">
        <v>26</v>
      </c>
      <c r="B27" s="7" t="s">
        <v>1321</v>
      </c>
      <c r="C27" s="7" t="s">
        <v>792</v>
      </c>
      <c r="D27" s="8" t="s">
        <v>800</v>
      </c>
      <c r="E27" s="7" t="s">
        <v>45</v>
      </c>
      <c r="F27" s="7" t="s">
        <v>1196</v>
      </c>
      <c r="G27" s="55">
        <v>27531</v>
      </c>
      <c r="H27" s="9">
        <v>38051</v>
      </c>
      <c r="I27" s="9">
        <v>38101</v>
      </c>
    </row>
    <row r="28" spans="1:9" x14ac:dyDescent="0.25">
      <c r="A28" s="8">
        <v>27</v>
      </c>
      <c r="B28" s="7" t="s">
        <v>1322</v>
      </c>
      <c r="C28" s="7" t="s">
        <v>1228</v>
      </c>
      <c r="D28" s="8" t="s">
        <v>800</v>
      </c>
      <c r="E28" s="7" t="s">
        <v>45</v>
      </c>
      <c r="F28" s="7" t="s">
        <v>1197</v>
      </c>
      <c r="G28" s="55">
        <v>29115</v>
      </c>
      <c r="H28" s="9">
        <v>36619</v>
      </c>
      <c r="I28" s="9">
        <v>41171</v>
      </c>
    </row>
    <row r="29" spans="1:9" x14ac:dyDescent="0.25">
      <c r="A29" s="8">
        <v>28</v>
      </c>
      <c r="B29" s="7" t="s">
        <v>1323</v>
      </c>
      <c r="C29" s="7" t="s">
        <v>1228</v>
      </c>
      <c r="D29" s="8" t="s">
        <v>800</v>
      </c>
      <c r="E29" s="7" t="s">
        <v>45</v>
      </c>
      <c r="F29" s="7" t="s">
        <v>1197</v>
      </c>
      <c r="G29" s="55">
        <v>29696</v>
      </c>
      <c r="H29" s="9">
        <v>38851</v>
      </c>
      <c r="I29" s="9">
        <v>40748</v>
      </c>
    </row>
    <row r="30" spans="1:9" x14ac:dyDescent="0.25">
      <c r="A30" s="8">
        <v>29</v>
      </c>
      <c r="B30" s="7" t="s">
        <v>1324</v>
      </c>
      <c r="C30" s="7" t="s">
        <v>796</v>
      </c>
      <c r="D30" s="8" t="s">
        <v>800</v>
      </c>
      <c r="E30" s="7" t="s">
        <v>45</v>
      </c>
      <c r="F30" s="7" t="s">
        <v>1196</v>
      </c>
      <c r="G30" s="55">
        <v>31412</v>
      </c>
      <c r="H30" s="9">
        <v>38961</v>
      </c>
      <c r="I30" s="9">
        <v>39059</v>
      </c>
    </row>
    <row r="31" spans="1:9" x14ac:dyDescent="0.25">
      <c r="A31" s="8">
        <v>30</v>
      </c>
      <c r="B31" s="7" t="s">
        <v>1325</v>
      </c>
      <c r="C31" s="7" t="s">
        <v>792</v>
      </c>
      <c r="D31" s="8" t="s">
        <v>800</v>
      </c>
      <c r="E31" s="7" t="s">
        <v>45</v>
      </c>
      <c r="F31" s="7" t="s">
        <v>1197</v>
      </c>
      <c r="G31" s="55">
        <v>25734</v>
      </c>
      <c r="H31" s="9">
        <v>40106</v>
      </c>
      <c r="I31" s="9">
        <v>40175</v>
      </c>
    </row>
    <row r="32" spans="1:9" x14ac:dyDescent="0.25">
      <c r="A32" s="8">
        <v>31</v>
      </c>
      <c r="B32" s="7" t="s">
        <v>1326</v>
      </c>
      <c r="C32" s="7" t="s">
        <v>1230</v>
      </c>
      <c r="D32" s="8" t="s">
        <v>800</v>
      </c>
      <c r="E32" s="7" t="s">
        <v>45</v>
      </c>
      <c r="F32" s="7" t="s">
        <v>1197</v>
      </c>
      <c r="G32" s="55">
        <v>25763</v>
      </c>
      <c r="H32" s="9">
        <v>40856</v>
      </c>
      <c r="I32" s="9">
        <v>41097</v>
      </c>
    </row>
    <row r="33" spans="1:9" x14ac:dyDescent="0.25">
      <c r="A33" s="8">
        <v>32</v>
      </c>
      <c r="B33" s="7" t="s">
        <v>1327</v>
      </c>
      <c r="C33" s="7" t="s">
        <v>1231</v>
      </c>
      <c r="D33" s="8" t="s">
        <v>800</v>
      </c>
      <c r="E33" s="7" t="s">
        <v>45</v>
      </c>
      <c r="F33" s="7" t="s">
        <v>1196</v>
      </c>
      <c r="G33" s="55">
        <v>27574</v>
      </c>
      <c r="H33" s="9">
        <v>39414</v>
      </c>
      <c r="I33" s="9">
        <v>41224</v>
      </c>
    </row>
    <row r="34" spans="1:9" x14ac:dyDescent="0.25">
      <c r="A34" s="8">
        <v>33</v>
      </c>
      <c r="B34" s="7" t="s">
        <v>1328</v>
      </c>
      <c r="C34" s="7" t="s">
        <v>1228</v>
      </c>
      <c r="D34" s="8" t="s">
        <v>800</v>
      </c>
      <c r="E34" s="7" t="s">
        <v>45</v>
      </c>
      <c r="F34" s="7" t="s">
        <v>1196</v>
      </c>
      <c r="G34" s="55">
        <v>31232</v>
      </c>
      <c r="H34" s="9">
        <v>41018</v>
      </c>
      <c r="I34" s="9">
        <v>41139</v>
      </c>
    </row>
    <row r="35" spans="1:9" x14ac:dyDescent="0.25">
      <c r="A35" s="8">
        <v>34</v>
      </c>
      <c r="B35" s="7" t="s">
        <v>1329</v>
      </c>
      <c r="C35" s="7" t="s">
        <v>1231</v>
      </c>
      <c r="D35" s="8" t="s">
        <v>800</v>
      </c>
      <c r="E35" s="7" t="s">
        <v>45</v>
      </c>
      <c r="F35" s="7" t="s">
        <v>1196</v>
      </c>
      <c r="G35" s="55">
        <v>30749</v>
      </c>
      <c r="H35" s="9">
        <v>40508</v>
      </c>
      <c r="I35" s="9">
        <v>41165</v>
      </c>
    </row>
    <row r="36" spans="1:9" x14ac:dyDescent="0.25">
      <c r="A36" s="8">
        <v>35</v>
      </c>
      <c r="B36" s="7" t="s">
        <v>1330</v>
      </c>
      <c r="C36" s="7" t="s">
        <v>1228</v>
      </c>
      <c r="D36" s="8" t="s">
        <v>800</v>
      </c>
      <c r="E36" s="7" t="s">
        <v>45</v>
      </c>
      <c r="F36" s="7" t="s">
        <v>1196</v>
      </c>
      <c r="G36" s="55">
        <v>31047</v>
      </c>
      <c r="H36" s="9">
        <v>39417</v>
      </c>
      <c r="I36" s="9">
        <v>40705</v>
      </c>
    </row>
    <row r="37" spans="1:9" x14ac:dyDescent="0.25">
      <c r="A37" s="8">
        <v>36</v>
      </c>
      <c r="B37" s="7" t="s">
        <v>1331</v>
      </c>
      <c r="C37" s="7" t="s">
        <v>796</v>
      </c>
      <c r="D37" s="8" t="s">
        <v>800</v>
      </c>
      <c r="E37" s="7" t="s">
        <v>45</v>
      </c>
      <c r="F37" s="7" t="s">
        <v>1196</v>
      </c>
      <c r="G37" s="55">
        <v>28733</v>
      </c>
      <c r="H37" s="9">
        <v>40152</v>
      </c>
      <c r="I37" s="9" t="s">
        <v>1233</v>
      </c>
    </row>
    <row r="38" spans="1:9" x14ac:dyDescent="0.25">
      <c r="A38" s="8">
        <v>37</v>
      </c>
      <c r="B38" s="7" t="s">
        <v>1332</v>
      </c>
      <c r="C38" s="7" t="s">
        <v>796</v>
      </c>
      <c r="D38" s="8" t="s">
        <v>799</v>
      </c>
      <c r="E38" s="7" t="s">
        <v>60</v>
      </c>
      <c r="F38" s="7" t="s">
        <v>1196</v>
      </c>
      <c r="G38" s="55">
        <v>29560</v>
      </c>
      <c r="H38" s="9">
        <v>40925</v>
      </c>
      <c r="I38" s="9" t="s">
        <v>1233</v>
      </c>
    </row>
    <row r="39" spans="1:9" x14ac:dyDescent="0.25">
      <c r="A39" s="8">
        <v>38</v>
      </c>
      <c r="B39" s="7" t="s">
        <v>1333</v>
      </c>
      <c r="C39" s="7" t="s">
        <v>796</v>
      </c>
      <c r="D39" s="8" t="s">
        <v>799</v>
      </c>
      <c r="E39" s="7" t="s">
        <v>60</v>
      </c>
      <c r="F39" s="7" t="s">
        <v>1197</v>
      </c>
      <c r="G39" s="55">
        <v>32474</v>
      </c>
      <c r="H39" s="9">
        <v>39094</v>
      </c>
      <c r="I39" s="9">
        <v>40781</v>
      </c>
    </row>
    <row r="40" spans="1:9" x14ac:dyDescent="0.25">
      <c r="A40" s="8">
        <v>39</v>
      </c>
      <c r="B40" s="7" t="s">
        <v>1334</v>
      </c>
      <c r="C40" s="7" t="s">
        <v>796</v>
      </c>
      <c r="D40" s="8" t="s">
        <v>799</v>
      </c>
      <c r="E40" s="7" t="s">
        <v>60</v>
      </c>
      <c r="F40" s="7" t="s">
        <v>1196</v>
      </c>
      <c r="G40" s="55">
        <v>26128</v>
      </c>
      <c r="H40" s="9">
        <v>40200</v>
      </c>
      <c r="I40" s="9" t="s">
        <v>1233</v>
      </c>
    </row>
    <row r="41" spans="1:9" x14ac:dyDescent="0.25">
      <c r="A41" s="8">
        <v>40</v>
      </c>
      <c r="B41" s="7" t="s">
        <v>1335</v>
      </c>
      <c r="C41" s="7" t="s">
        <v>796</v>
      </c>
      <c r="D41" s="8" t="s">
        <v>799</v>
      </c>
      <c r="E41" s="7" t="s">
        <v>60</v>
      </c>
      <c r="F41" s="7" t="s">
        <v>1196</v>
      </c>
      <c r="G41" s="55">
        <v>28749</v>
      </c>
      <c r="H41" s="9">
        <v>36896</v>
      </c>
      <c r="I41" s="9">
        <v>38044</v>
      </c>
    </row>
    <row r="42" spans="1:9" x14ac:dyDescent="0.25">
      <c r="A42" s="8">
        <v>41</v>
      </c>
      <c r="B42" s="7" t="s">
        <v>1336</v>
      </c>
      <c r="C42" s="7" t="s">
        <v>796</v>
      </c>
      <c r="D42" s="8" t="s">
        <v>799</v>
      </c>
      <c r="E42" s="7" t="s">
        <v>60</v>
      </c>
      <c r="F42" s="7" t="s">
        <v>1197</v>
      </c>
      <c r="G42" s="55">
        <v>32540</v>
      </c>
      <c r="H42" s="9">
        <v>40233</v>
      </c>
      <c r="I42" s="9">
        <v>40326</v>
      </c>
    </row>
    <row r="43" spans="1:9" x14ac:dyDescent="0.25">
      <c r="A43" s="8">
        <v>42</v>
      </c>
      <c r="B43" s="7" t="s">
        <v>1337</v>
      </c>
      <c r="C43" s="7" t="s">
        <v>796</v>
      </c>
      <c r="D43" s="8" t="s">
        <v>799</v>
      </c>
      <c r="E43" s="7" t="s">
        <v>60</v>
      </c>
      <c r="F43" s="7" t="s">
        <v>1197</v>
      </c>
      <c r="G43" s="55">
        <v>25043</v>
      </c>
      <c r="H43" s="9">
        <v>35829</v>
      </c>
      <c r="I43" s="9">
        <v>38347</v>
      </c>
    </row>
    <row r="44" spans="1:9" x14ac:dyDescent="0.25">
      <c r="A44" s="8">
        <v>43</v>
      </c>
      <c r="B44" s="7" t="s">
        <v>1338</v>
      </c>
      <c r="C44" s="7" t="s">
        <v>1231</v>
      </c>
      <c r="D44" s="8" t="s">
        <v>799</v>
      </c>
      <c r="E44" s="7" t="s">
        <v>60</v>
      </c>
      <c r="F44" s="7" t="s">
        <v>1196</v>
      </c>
      <c r="G44" s="55">
        <v>24492</v>
      </c>
      <c r="H44" s="9">
        <v>35842</v>
      </c>
      <c r="I44" s="9">
        <v>40777</v>
      </c>
    </row>
    <row r="45" spans="1:9" x14ac:dyDescent="0.25">
      <c r="A45" s="8">
        <v>44</v>
      </c>
      <c r="B45" s="7" t="s">
        <v>1339</v>
      </c>
      <c r="C45" s="7" t="s">
        <v>1231</v>
      </c>
      <c r="D45" s="8" t="s">
        <v>799</v>
      </c>
      <c r="E45" s="7" t="s">
        <v>60</v>
      </c>
      <c r="F45" s="7" t="s">
        <v>1196</v>
      </c>
      <c r="G45" s="55">
        <v>28446</v>
      </c>
      <c r="H45" s="9">
        <v>35848</v>
      </c>
      <c r="I45" s="9">
        <v>40795</v>
      </c>
    </row>
    <row r="46" spans="1:9" x14ac:dyDescent="0.25">
      <c r="A46" s="8">
        <v>45</v>
      </c>
      <c r="B46" s="7" t="s">
        <v>1340</v>
      </c>
      <c r="C46" s="7" t="s">
        <v>1230</v>
      </c>
      <c r="D46" s="8" t="s">
        <v>799</v>
      </c>
      <c r="E46" s="7" t="s">
        <v>60</v>
      </c>
      <c r="F46" s="7" t="s">
        <v>1197</v>
      </c>
      <c r="G46" s="55">
        <v>32525</v>
      </c>
      <c r="H46" s="9">
        <v>40575</v>
      </c>
      <c r="I46" s="9">
        <v>40988</v>
      </c>
    </row>
    <row r="47" spans="1:9" x14ac:dyDescent="0.25">
      <c r="A47" s="8">
        <v>46</v>
      </c>
      <c r="B47" s="7" t="s">
        <v>1341</v>
      </c>
      <c r="C47" s="7" t="s">
        <v>793</v>
      </c>
      <c r="D47" s="8" t="s">
        <v>799</v>
      </c>
      <c r="E47" s="7" t="s">
        <v>60</v>
      </c>
      <c r="F47" s="7" t="s">
        <v>1197</v>
      </c>
      <c r="G47" s="55">
        <v>29756</v>
      </c>
      <c r="H47" s="9">
        <v>40596</v>
      </c>
      <c r="I47" s="9">
        <v>40996</v>
      </c>
    </row>
    <row r="48" spans="1:9" x14ac:dyDescent="0.25">
      <c r="A48" s="8">
        <v>47</v>
      </c>
      <c r="B48" s="7" t="s">
        <v>1342</v>
      </c>
      <c r="C48" s="7" t="s">
        <v>1230</v>
      </c>
      <c r="D48" s="8" t="s">
        <v>799</v>
      </c>
      <c r="E48" s="7" t="s">
        <v>60</v>
      </c>
      <c r="F48" s="7" t="s">
        <v>1197</v>
      </c>
      <c r="G48" s="55">
        <v>30045</v>
      </c>
      <c r="H48" s="9">
        <v>40983</v>
      </c>
      <c r="I48" s="9">
        <v>41131</v>
      </c>
    </row>
    <row r="49" spans="1:9" x14ac:dyDescent="0.25">
      <c r="A49" s="8">
        <v>48</v>
      </c>
      <c r="B49" s="7" t="s">
        <v>1343</v>
      </c>
      <c r="C49" s="7" t="s">
        <v>794</v>
      </c>
      <c r="D49" s="8" t="s">
        <v>799</v>
      </c>
      <c r="E49" s="7" t="s">
        <v>60</v>
      </c>
      <c r="F49" s="7" t="s">
        <v>1196</v>
      </c>
      <c r="G49" s="55">
        <v>31200</v>
      </c>
      <c r="H49" s="9">
        <v>38792</v>
      </c>
      <c r="I49" s="9">
        <v>40687</v>
      </c>
    </row>
    <row r="50" spans="1:9" x14ac:dyDescent="0.25">
      <c r="A50" s="8">
        <v>49</v>
      </c>
      <c r="B50" s="7" t="s">
        <v>1344</v>
      </c>
      <c r="C50" s="7" t="s">
        <v>791</v>
      </c>
      <c r="D50" s="8" t="s">
        <v>799</v>
      </c>
      <c r="E50" s="7" t="s">
        <v>60</v>
      </c>
      <c r="F50" s="7" t="s">
        <v>1196</v>
      </c>
      <c r="G50" s="55">
        <v>27157</v>
      </c>
      <c r="H50" s="9">
        <v>38804</v>
      </c>
      <c r="I50" s="9">
        <v>40665</v>
      </c>
    </row>
    <row r="51" spans="1:9" x14ac:dyDescent="0.25">
      <c r="A51" s="8">
        <v>50</v>
      </c>
      <c r="B51" s="7" t="s">
        <v>1345</v>
      </c>
      <c r="C51" s="7" t="s">
        <v>791</v>
      </c>
      <c r="D51" s="8" t="s">
        <v>799</v>
      </c>
      <c r="E51" s="7" t="s">
        <v>60</v>
      </c>
      <c r="F51" s="7" t="s">
        <v>1197</v>
      </c>
      <c r="G51" s="55">
        <v>29071</v>
      </c>
      <c r="H51" s="9">
        <v>36602</v>
      </c>
      <c r="I51" s="9">
        <v>38036</v>
      </c>
    </row>
    <row r="52" spans="1:9" x14ac:dyDescent="0.25">
      <c r="A52" s="8">
        <v>51</v>
      </c>
      <c r="B52" s="7" t="s">
        <v>1346</v>
      </c>
      <c r="C52" s="7" t="s">
        <v>793</v>
      </c>
      <c r="D52" s="8" t="s">
        <v>799</v>
      </c>
      <c r="E52" s="7" t="s">
        <v>60</v>
      </c>
      <c r="F52" s="7" t="s">
        <v>1197</v>
      </c>
      <c r="G52" s="55">
        <v>30207</v>
      </c>
      <c r="H52" s="9">
        <v>40653</v>
      </c>
      <c r="I52" s="9">
        <v>41199</v>
      </c>
    </row>
    <row r="53" spans="1:9" x14ac:dyDescent="0.25">
      <c r="A53" s="8">
        <v>52</v>
      </c>
      <c r="B53" s="7" t="s">
        <v>1347</v>
      </c>
      <c r="C53" s="7" t="s">
        <v>1228</v>
      </c>
      <c r="D53" s="8" t="s">
        <v>799</v>
      </c>
      <c r="E53" s="7" t="s">
        <v>60</v>
      </c>
      <c r="F53" s="7" t="s">
        <v>1197</v>
      </c>
      <c r="G53" s="55">
        <v>26419</v>
      </c>
      <c r="H53" s="9">
        <v>40273</v>
      </c>
      <c r="I53" s="9" t="s">
        <v>1233</v>
      </c>
    </row>
    <row r="54" spans="1:9" x14ac:dyDescent="0.25">
      <c r="A54" s="8">
        <v>53</v>
      </c>
      <c r="B54" s="7" t="s">
        <v>1348</v>
      </c>
      <c r="C54" s="7" t="s">
        <v>1228</v>
      </c>
      <c r="D54" s="8" t="s">
        <v>799</v>
      </c>
      <c r="E54" s="7" t="s">
        <v>60</v>
      </c>
      <c r="F54" s="7" t="s">
        <v>1196</v>
      </c>
      <c r="G54" s="55">
        <v>25954</v>
      </c>
      <c r="H54" s="9">
        <v>35902</v>
      </c>
      <c r="I54" s="9">
        <v>40576</v>
      </c>
    </row>
    <row r="55" spans="1:9" x14ac:dyDescent="0.25">
      <c r="A55" s="8">
        <v>54</v>
      </c>
      <c r="B55" s="7" t="s">
        <v>1349</v>
      </c>
      <c r="C55" s="7" t="s">
        <v>796</v>
      </c>
      <c r="D55" s="8" t="s">
        <v>799</v>
      </c>
      <c r="E55" s="7" t="s">
        <v>60</v>
      </c>
      <c r="F55" s="7" t="s">
        <v>1196</v>
      </c>
      <c r="G55" s="55">
        <v>27667</v>
      </c>
      <c r="H55" s="9">
        <v>37008</v>
      </c>
      <c r="I55" s="9">
        <v>38424</v>
      </c>
    </row>
    <row r="56" spans="1:9" x14ac:dyDescent="0.25">
      <c r="A56" s="8">
        <v>55</v>
      </c>
      <c r="B56" s="7" t="s">
        <v>1350</v>
      </c>
      <c r="C56" s="7" t="s">
        <v>1231</v>
      </c>
      <c r="D56" s="8" t="s">
        <v>799</v>
      </c>
      <c r="E56" s="7" t="s">
        <v>60</v>
      </c>
      <c r="F56" s="7" t="s">
        <v>1196</v>
      </c>
      <c r="G56" s="55">
        <v>25917</v>
      </c>
      <c r="H56" s="9">
        <v>37348</v>
      </c>
      <c r="I56" s="9">
        <v>39176</v>
      </c>
    </row>
    <row r="57" spans="1:9" x14ac:dyDescent="0.25">
      <c r="A57" s="8">
        <v>56</v>
      </c>
      <c r="B57" s="7" t="s">
        <v>1351</v>
      </c>
      <c r="C57" s="7" t="s">
        <v>793</v>
      </c>
      <c r="D57" s="8" t="s">
        <v>799</v>
      </c>
      <c r="E57" s="7" t="s">
        <v>60</v>
      </c>
      <c r="F57" s="7" t="s">
        <v>1197</v>
      </c>
      <c r="G57" s="55">
        <v>30542</v>
      </c>
      <c r="H57" s="9">
        <v>39922</v>
      </c>
      <c r="I57" s="9">
        <v>40333</v>
      </c>
    </row>
    <row r="58" spans="1:9" x14ac:dyDescent="0.25">
      <c r="A58" s="8">
        <v>57</v>
      </c>
      <c r="B58" s="7" t="s">
        <v>1352</v>
      </c>
      <c r="C58" s="7" t="s">
        <v>794</v>
      </c>
      <c r="D58" s="8" t="s">
        <v>799</v>
      </c>
      <c r="E58" s="7" t="s">
        <v>60</v>
      </c>
      <c r="F58" s="7" t="s">
        <v>1196</v>
      </c>
      <c r="G58" s="55">
        <v>26828</v>
      </c>
      <c r="H58" s="9">
        <v>40274</v>
      </c>
      <c r="I58" s="9">
        <v>41167</v>
      </c>
    </row>
    <row r="59" spans="1:9" x14ac:dyDescent="0.25">
      <c r="A59" s="8">
        <v>58</v>
      </c>
      <c r="B59" s="7" t="s">
        <v>1353</v>
      </c>
      <c r="C59" s="7" t="s">
        <v>793</v>
      </c>
      <c r="D59" s="8" t="s">
        <v>799</v>
      </c>
      <c r="E59" s="7" t="s">
        <v>60</v>
      </c>
      <c r="F59" s="7" t="s">
        <v>1196</v>
      </c>
      <c r="G59" s="56">
        <v>27976</v>
      </c>
      <c r="H59" s="13">
        <v>40292</v>
      </c>
      <c r="I59" s="9" t="s">
        <v>1233</v>
      </c>
    </row>
    <row r="60" spans="1:9" x14ac:dyDescent="0.25">
      <c r="A60" s="8">
        <v>59</v>
      </c>
      <c r="B60" s="7" t="s">
        <v>1354</v>
      </c>
      <c r="C60" s="7" t="s">
        <v>1230</v>
      </c>
      <c r="D60" s="8" t="s">
        <v>799</v>
      </c>
      <c r="E60" s="7" t="s">
        <v>60</v>
      </c>
      <c r="F60" s="7" t="s">
        <v>1197</v>
      </c>
      <c r="G60" s="55">
        <v>25698</v>
      </c>
      <c r="H60" s="9">
        <v>41051</v>
      </c>
      <c r="I60" s="9">
        <v>41199</v>
      </c>
    </row>
    <row r="61" spans="1:9" x14ac:dyDescent="0.25">
      <c r="A61" s="8">
        <v>60</v>
      </c>
      <c r="B61" s="7" t="s">
        <v>1355</v>
      </c>
      <c r="C61" s="7" t="s">
        <v>793</v>
      </c>
      <c r="D61" s="8" t="s">
        <v>799</v>
      </c>
      <c r="E61" s="7" t="s">
        <v>60</v>
      </c>
      <c r="F61" s="7" t="s">
        <v>1197</v>
      </c>
      <c r="G61" s="55">
        <v>30378</v>
      </c>
      <c r="H61" s="9">
        <v>39588</v>
      </c>
      <c r="I61" s="9">
        <v>40018</v>
      </c>
    </row>
    <row r="62" spans="1:9" x14ac:dyDescent="0.25">
      <c r="A62" s="8">
        <v>61</v>
      </c>
      <c r="B62" s="7" t="s">
        <v>1356</v>
      </c>
      <c r="C62" s="7" t="s">
        <v>1230</v>
      </c>
      <c r="D62" s="8" t="s">
        <v>799</v>
      </c>
      <c r="E62" s="7" t="s">
        <v>60</v>
      </c>
      <c r="F62" s="7" t="s">
        <v>1197</v>
      </c>
      <c r="G62" s="55">
        <v>31798</v>
      </c>
      <c r="H62" s="9">
        <v>39215</v>
      </c>
      <c r="I62" s="9" t="s">
        <v>1233</v>
      </c>
    </row>
    <row r="63" spans="1:9" x14ac:dyDescent="0.25">
      <c r="A63" s="8">
        <v>62</v>
      </c>
      <c r="B63" s="7" t="s">
        <v>1357</v>
      </c>
      <c r="C63" s="7" t="s">
        <v>792</v>
      </c>
      <c r="D63" s="8" t="s">
        <v>799</v>
      </c>
      <c r="E63" s="7" t="s">
        <v>60</v>
      </c>
      <c r="F63" s="7" t="s">
        <v>1196</v>
      </c>
      <c r="G63" s="55">
        <v>26521</v>
      </c>
      <c r="H63" s="9">
        <v>40310</v>
      </c>
      <c r="I63" s="9">
        <v>40853</v>
      </c>
    </row>
    <row r="64" spans="1:9" x14ac:dyDescent="0.25">
      <c r="A64" s="8">
        <v>63</v>
      </c>
      <c r="B64" s="7" t="s">
        <v>1358</v>
      </c>
      <c r="C64" s="7" t="s">
        <v>796</v>
      </c>
      <c r="D64" s="8" t="s">
        <v>799</v>
      </c>
      <c r="E64" s="7" t="s">
        <v>60</v>
      </c>
      <c r="F64" s="7" t="s">
        <v>1197</v>
      </c>
      <c r="G64" s="55">
        <v>31484</v>
      </c>
      <c r="H64" s="9">
        <v>40320</v>
      </c>
      <c r="I64" s="9">
        <v>40731</v>
      </c>
    </row>
    <row r="65" spans="1:9" x14ac:dyDescent="0.25">
      <c r="A65" s="8">
        <v>64</v>
      </c>
      <c r="B65" s="7" t="s">
        <v>1359</v>
      </c>
      <c r="C65" s="7" t="s">
        <v>791</v>
      </c>
      <c r="D65" s="8" t="s">
        <v>799</v>
      </c>
      <c r="E65" s="7" t="s">
        <v>60</v>
      </c>
      <c r="F65" s="7" t="s">
        <v>1196</v>
      </c>
      <c r="G65" s="55">
        <v>28215</v>
      </c>
      <c r="H65" s="9">
        <v>38856</v>
      </c>
      <c r="I65" s="9">
        <v>40666</v>
      </c>
    </row>
    <row r="66" spans="1:9" x14ac:dyDescent="0.25">
      <c r="A66" s="8">
        <v>65</v>
      </c>
      <c r="B66" s="7" t="s">
        <v>1360</v>
      </c>
      <c r="C66" s="7" t="s">
        <v>1228</v>
      </c>
      <c r="D66" s="8" t="s">
        <v>799</v>
      </c>
      <c r="E66" s="7" t="s">
        <v>60</v>
      </c>
      <c r="F66" s="7" t="s">
        <v>1196</v>
      </c>
      <c r="G66" s="55">
        <v>27652</v>
      </c>
      <c r="H66" s="9">
        <v>35940</v>
      </c>
      <c r="I66" s="9">
        <v>38203</v>
      </c>
    </row>
    <row r="67" spans="1:9" x14ac:dyDescent="0.25">
      <c r="A67" s="8">
        <v>66</v>
      </c>
      <c r="B67" s="7" t="s">
        <v>1361</v>
      </c>
      <c r="C67" s="7" t="s">
        <v>792</v>
      </c>
      <c r="D67" s="8" t="s">
        <v>799</v>
      </c>
      <c r="E67" s="7" t="s">
        <v>60</v>
      </c>
      <c r="F67" s="7" t="s">
        <v>1196</v>
      </c>
      <c r="G67" s="55">
        <v>22725</v>
      </c>
      <c r="H67" s="9">
        <v>37018</v>
      </c>
      <c r="I67" s="9">
        <v>39355</v>
      </c>
    </row>
    <row r="68" spans="1:9" x14ac:dyDescent="0.25">
      <c r="A68" s="8">
        <v>67</v>
      </c>
      <c r="B68" s="7" t="s">
        <v>1362</v>
      </c>
      <c r="C68" s="7" t="s">
        <v>793</v>
      </c>
      <c r="D68" s="8" t="s">
        <v>799</v>
      </c>
      <c r="E68" s="7" t="s">
        <v>60</v>
      </c>
      <c r="F68" s="7" t="s">
        <v>1197</v>
      </c>
      <c r="G68" s="55">
        <v>28653</v>
      </c>
      <c r="H68" s="9">
        <v>39959</v>
      </c>
      <c r="I68" s="9">
        <v>40410</v>
      </c>
    </row>
    <row r="69" spans="1:9" x14ac:dyDescent="0.25">
      <c r="A69" s="8">
        <v>68</v>
      </c>
      <c r="B69" s="7" t="s">
        <v>1363</v>
      </c>
      <c r="C69" s="7" t="s">
        <v>792</v>
      </c>
      <c r="D69" s="8" t="s">
        <v>799</v>
      </c>
      <c r="E69" s="7" t="s">
        <v>60</v>
      </c>
      <c r="F69" s="7" t="s">
        <v>1196</v>
      </c>
      <c r="G69" s="55">
        <v>29338</v>
      </c>
      <c r="H69" s="9">
        <v>35965</v>
      </c>
      <c r="I69" s="9">
        <v>40967</v>
      </c>
    </row>
    <row r="70" spans="1:9" x14ac:dyDescent="0.25">
      <c r="A70" s="8">
        <v>69</v>
      </c>
      <c r="B70" s="7" t="s">
        <v>1364</v>
      </c>
      <c r="C70" s="7" t="s">
        <v>793</v>
      </c>
      <c r="D70" s="8" t="s">
        <v>799</v>
      </c>
      <c r="E70" s="7" t="s">
        <v>60</v>
      </c>
      <c r="F70" s="7" t="s">
        <v>1196</v>
      </c>
      <c r="G70" s="55">
        <v>22899</v>
      </c>
      <c r="H70" s="9">
        <v>37785</v>
      </c>
      <c r="I70" s="9">
        <v>41181</v>
      </c>
    </row>
    <row r="71" spans="1:9" x14ac:dyDescent="0.25">
      <c r="A71" s="8">
        <v>70</v>
      </c>
      <c r="B71" s="7" t="s">
        <v>1365</v>
      </c>
      <c r="C71" s="7" t="s">
        <v>791</v>
      </c>
      <c r="D71" s="8" t="s">
        <v>799</v>
      </c>
      <c r="E71" s="7" t="s">
        <v>60</v>
      </c>
      <c r="F71" s="7" t="s">
        <v>1196</v>
      </c>
      <c r="G71" s="55">
        <v>32064</v>
      </c>
      <c r="H71" s="9">
        <v>41091</v>
      </c>
      <c r="I71" s="9" t="s">
        <v>1233</v>
      </c>
    </row>
    <row r="72" spans="1:9" x14ac:dyDescent="0.25">
      <c r="A72" s="8">
        <v>71</v>
      </c>
      <c r="B72" s="7" t="s">
        <v>1366</v>
      </c>
      <c r="C72" s="7" t="s">
        <v>792</v>
      </c>
      <c r="D72" s="8" t="s">
        <v>799</v>
      </c>
      <c r="E72" s="7" t="s">
        <v>60</v>
      </c>
      <c r="F72" s="7" t="s">
        <v>1196</v>
      </c>
      <c r="G72" s="55">
        <v>29792</v>
      </c>
      <c r="H72" s="9">
        <v>39279</v>
      </c>
      <c r="I72" s="9">
        <v>40884</v>
      </c>
    </row>
    <row r="73" spans="1:9" x14ac:dyDescent="0.25">
      <c r="A73" s="8">
        <v>72</v>
      </c>
      <c r="B73" s="7" t="s">
        <v>1367</v>
      </c>
      <c r="C73" s="7" t="s">
        <v>795</v>
      </c>
      <c r="D73" s="8" t="s">
        <v>799</v>
      </c>
      <c r="E73" s="7" t="s">
        <v>60</v>
      </c>
      <c r="F73" s="7" t="s">
        <v>1196</v>
      </c>
      <c r="G73" s="55">
        <v>29474</v>
      </c>
      <c r="H73" s="9">
        <v>40368</v>
      </c>
      <c r="I73" s="9">
        <v>40842</v>
      </c>
    </row>
    <row r="74" spans="1:9" x14ac:dyDescent="0.25">
      <c r="A74" s="8">
        <v>73</v>
      </c>
      <c r="B74" s="7" t="s">
        <v>1368</v>
      </c>
      <c r="C74" s="7" t="s">
        <v>1228</v>
      </c>
      <c r="D74" s="8" t="s">
        <v>799</v>
      </c>
      <c r="E74" s="7" t="s">
        <v>60</v>
      </c>
      <c r="F74" s="7" t="s">
        <v>1196</v>
      </c>
      <c r="G74" s="55">
        <v>27700</v>
      </c>
      <c r="H74" s="9">
        <v>40777</v>
      </c>
      <c r="I74" s="9">
        <v>41231</v>
      </c>
    </row>
    <row r="75" spans="1:9" x14ac:dyDescent="0.25">
      <c r="A75" s="8">
        <v>74</v>
      </c>
      <c r="B75" s="7" t="s">
        <v>1369</v>
      </c>
      <c r="C75" s="7" t="s">
        <v>791</v>
      </c>
      <c r="D75" s="8" t="s">
        <v>799</v>
      </c>
      <c r="E75" s="7" t="s">
        <v>60</v>
      </c>
      <c r="F75" s="7" t="s">
        <v>1196</v>
      </c>
      <c r="G75" s="55">
        <v>26875</v>
      </c>
      <c r="H75" s="9">
        <v>39662</v>
      </c>
      <c r="I75" s="9">
        <v>40686</v>
      </c>
    </row>
    <row r="76" spans="1:9" x14ac:dyDescent="0.25">
      <c r="A76" s="8">
        <v>75</v>
      </c>
      <c r="B76" s="7" t="s">
        <v>1370</v>
      </c>
      <c r="C76" s="7" t="s">
        <v>1228</v>
      </c>
      <c r="D76" s="8" t="s">
        <v>799</v>
      </c>
      <c r="E76" s="7" t="s">
        <v>60</v>
      </c>
      <c r="F76" s="7" t="s">
        <v>1196</v>
      </c>
      <c r="G76" s="55">
        <v>31960</v>
      </c>
      <c r="H76" s="9">
        <v>38954</v>
      </c>
      <c r="I76" s="9">
        <v>40824</v>
      </c>
    </row>
    <row r="77" spans="1:9" x14ac:dyDescent="0.25">
      <c r="A77" s="8">
        <v>76</v>
      </c>
      <c r="B77" s="7" t="s">
        <v>1371</v>
      </c>
      <c r="C77" s="7" t="s">
        <v>1231</v>
      </c>
      <c r="D77" s="8" t="s">
        <v>799</v>
      </c>
      <c r="E77" s="7" t="s">
        <v>60</v>
      </c>
      <c r="F77" s="7" t="s">
        <v>1196</v>
      </c>
      <c r="G77" s="55">
        <v>28830</v>
      </c>
      <c r="H77" s="9">
        <v>36038</v>
      </c>
      <c r="I77" s="9">
        <v>40635</v>
      </c>
    </row>
    <row r="78" spans="1:9" x14ac:dyDescent="0.25">
      <c r="A78" s="8">
        <v>77</v>
      </c>
      <c r="B78" s="7" t="s">
        <v>1372</v>
      </c>
      <c r="C78" s="7" t="s">
        <v>795</v>
      </c>
      <c r="D78" s="8" t="s">
        <v>799</v>
      </c>
      <c r="E78" s="7" t="s">
        <v>60</v>
      </c>
      <c r="F78" s="7" t="s">
        <v>1196</v>
      </c>
      <c r="G78" s="55">
        <v>26844</v>
      </c>
      <c r="H78" s="9">
        <v>36059</v>
      </c>
      <c r="I78" s="9">
        <v>40318</v>
      </c>
    </row>
    <row r="79" spans="1:9" x14ac:dyDescent="0.25">
      <c r="A79" s="8">
        <v>78</v>
      </c>
      <c r="B79" s="7" t="s">
        <v>1373</v>
      </c>
      <c r="C79" s="7" t="s">
        <v>791</v>
      </c>
      <c r="D79" s="8" t="s">
        <v>799</v>
      </c>
      <c r="E79" s="7" t="s">
        <v>60</v>
      </c>
      <c r="F79" s="7" t="s">
        <v>1197</v>
      </c>
      <c r="G79" s="55">
        <v>29306</v>
      </c>
      <c r="H79" s="9">
        <v>38970</v>
      </c>
      <c r="I79" s="9">
        <v>40415</v>
      </c>
    </row>
    <row r="80" spans="1:9" x14ac:dyDescent="0.25">
      <c r="A80" s="8">
        <v>79</v>
      </c>
      <c r="B80" s="7" t="s">
        <v>1374</v>
      </c>
      <c r="C80" s="7" t="s">
        <v>1231</v>
      </c>
      <c r="D80" s="8" t="s">
        <v>799</v>
      </c>
      <c r="E80" s="7" t="s">
        <v>60</v>
      </c>
      <c r="F80" s="7" t="s">
        <v>1197</v>
      </c>
      <c r="G80" s="55">
        <v>27053</v>
      </c>
      <c r="H80" s="9">
        <v>40085</v>
      </c>
      <c r="I80" s="9" t="s">
        <v>1233</v>
      </c>
    </row>
    <row r="81" spans="1:9" x14ac:dyDescent="0.25">
      <c r="A81" s="8">
        <v>80</v>
      </c>
      <c r="B81" s="7" t="s">
        <v>1375</v>
      </c>
      <c r="C81" s="7" t="s">
        <v>795</v>
      </c>
      <c r="D81" s="8" t="s">
        <v>799</v>
      </c>
      <c r="E81" s="7" t="s">
        <v>60</v>
      </c>
      <c r="F81" s="7" t="s">
        <v>1197</v>
      </c>
      <c r="G81" s="55">
        <v>30038</v>
      </c>
      <c r="H81" s="9">
        <v>40832</v>
      </c>
      <c r="I81" s="9" t="s">
        <v>1233</v>
      </c>
    </row>
    <row r="82" spans="1:9" x14ac:dyDescent="0.25">
      <c r="A82" s="8">
        <v>81</v>
      </c>
      <c r="B82" s="7" t="s">
        <v>1376</v>
      </c>
      <c r="C82" s="7" t="s">
        <v>1229</v>
      </c>
      <c r="D82" s="8" t="s">
        <v>799</v>
      </c>
      <c r="E82" s="7" t="s">
        <v>60</v>
      </c>
      <c r="F82" s="7" t="s">
        <v>1197</v>
      </c>
      <c r="G82" s="55">
        <v>28090</v>
      </c>
      <c r="H82" s="9">
        <v>41200</v>
      </c>
      <c r="I82" s="9">
        <v>41248</v>
      </c>
    </row>
    <row r="83" spans="1:9" x14ac:dyDescent="0.25">
      <c r="A83" s="8">
        <v>82</v>
      </c>
      <c r="B83" s="7" t="s">
        <v>1377</v>
      </c>
      <c r="C83" s="7" t="s">
        <v>1230</v>
      </c>
      <c r="D83" s="8" t="s">
        <v>799</v>
      </c>
      <c r="E83" s="7" t="s">
        <v>60</v>
      </c>
      <c r="F83" s="7" t="s">
        <v>1197</v>
      </c>
      <c r="G83" s="55">
        <v>26032</v>
      </c>
      <c r="H83" s="9">
        <v>39379</v>
      </c>
      <c r="I83" s="9" t="s">
        <v>1233</v>
      </c>
    </row>
    <row r="84" spans="1:9" x14ac:dyDescent="0.25">
      <c r="A84" s="8">
        <v>83</v>
      </c>
      <c r="B84" s="7" t="s">
        <v>1378</v>
      </c>
      <c r="C84" s="7" t="s">
        <v>1229</v>
      </c>
      <c r="D84" s="8" t="s">
        <v>799</v>
      </c>
      <c r="E84" s="7" t="s">
        <v>60</v>
      </c>
      <c r="F84" s="7" t="s">
        <v>1196</v>
      </c>
      <c r="G84" s="55">
        <v>27921</v>
      </c>
      <c r="H84" s="9">
        <v>36087</v>
      </c>
      <c r="I84" s="9">
        <v>39733</v>
      </c>
    </row>
    <row r="85" spans="1:9" x14ac:dyDescent="0.25">
      <c r="A85" s="8">
        <v>84</v>
      </c>
      <c r="B85" s="7" t="s">
        <v>1379</v>
      </c>
      <c r="C85" s="7" t="s">
        <v>1230</v>
      </c>
      <c r="D85" s="8" t="s">
        <v>799</v>
      </c>
      <c r="E85" s="7" t="s">
        <v>60</v>
      </c>
      <c r="F85" s="7" t="s">
        <v>1196</v>
      </c>
      <c r="G85" s="55">
        <v>27529</v>
      </c>
      <c r="H85" s="9">
        <v>37176</v>
      </c>
      <c r="I85" s="9">
        <v>38788</v>
      </c>
    </row>
    <row r="86" spans="1:9" x14ac:dyDescent="0.25">
      <c r="A86" s="8">
        <v>85</v>
      </c>
      <c r="B86" s="7" t="s">
        <v>1380</v>
      </c>
      <c r="C86" s="7" t="s">
        <v>795</v>
      </c>
      <c r="D86" s="8" t="s">
        <v>799</v>
      </c>
      <c r="E86" s="7" t="s">
        <v>60</v>
      </c>
      <c r="F86" s="7" t="s">
        <v>1196</v>
      </c>
      <c r="G86" s="55">
        <v>29746</v>
      </c>
      <c r="H86" s="9">
        <v>39765</v>
      </c>
      <c r="I86" s="9">
        <v>40967</v>
      </c>
    </row>
    <row r="87" spans="1:9" x14ac:dyDescent="0.25">
      <c r="A87" s="8">
        <v>86</v>
      </c>
      <c r="B87" s="7" t="s">
        <v>1381</v>
      </c>
      <c r="C87" s="7" t="s">
        <v>796</v>
      </c>
      <c r="D87" s="8" t="s">
        <v>799</v>
      </c>
      <c r="E87" s="7" t="s">
        <v>60</v>
      </c>
      <c r="F87" s="7" t="s">
        <v>1197</v>
      </c>
      <c r="G87" s="55">
        <v>28980</v>
      </c>
      <c r="H87" s="9">
        <v>36470</v>
      </c>
      <c r="I87" s="9">
        <v>40023</v>
      </c>
    </row>
    <row r="88" spans="1:9" x14ac:dyDescent="0.25">
      <c r="A88" s="8">
        <v>87</v>
      </c>
      <c r="B88" s="7" t="s">
        <v>1382</v>
      </c>
      <c r="C88" s="7" t="s">
        <v>1228</v>
      </c>
      <c r="D88" s="8" t="s">
        <v>799</v>
      </c>
      <c r="E88" s="7" t="s">
        <v>60</v>
      </c>
      <c r="F88" s="7" t="s">
        <v>1196</v>
      </c>
      <c r="G88" s="55">
        <v>26436</v>
      </c>
      <c r="H88" s="9">
        <v>36487</v>
      </c>
      <c r="I88" s="9">
        <v>41096</v>
      </c>
    </row>
    <row r="89" spans="1:9" x14ac:dyDescent="0.25">
      <c r="A89" s="8">
        <v>88</v>
      </c>
      <c r="B89" s="7" t="s">
        <v>1383</v>
      </c>
      <c r="C89" s="7" t="s">
        <v>1230</v>
      </c>
      <c r="D89" s="8" t="s">
        <v>799</v>
      </c>
      <c r="E89" s="7" t="s">
        <v>60</v>
      </c>
      <c r="F89" s="7" t="s">
        <v>1197</v>
      </c>
      <c r="G89" s="55">
        <v>31202</v>
      </c>
      <c r="H89" s="9">
        <v>39040</v>
      </c>
      <c r="I89" s="9">
        <v>40917</v>
      </c>
    </row>
    <row r="90" spans="1:9" x14ac:dyDescent="0.25">
      <c r="A90" s="8">
        <v>89</v>
      </c>
      <c r="B90" s="7" t="s">
        <v>1384</v>
      </c>
      <c r="C90" s="7" t="s">
        <v>1229</v>
      </c>
      <c r="D90" s="8" t="s">
        <v>799</v>
      </c>
      <c r="E90" s="7" t="s">
        <v>60</v>
      </c>
      <c r="F90" s="7" t="s">
        <v>1196</v>
      </c>
      <c r="G90" s="55">
        <v>29708</v>
      </c>
      <c r="H90" s="9">
        <v>40501</v>
      </c>
      <c r="I90" s="9">
        <v>40689</v>
      </c>
    </row>
    <row r="91" spans="1:9" x14ac:dyDescent="0.25">
      <c r="A91" s="8">
        <v>90</v>
      </c>
      <c r="B91" s="7" t="s">
        <v>1385</v>
      </c>
      <c r="C91" s="7" t="s">
        <v>794</v>
      </c>
      <c r="D91" s="8" t="s">
        <v>799</v>
      </c>
      <c r="E91" s="7" t="s">
        <v>60</v>
      </c>
      <c r="F91" s="7" t="s">
        <v>1196</v>
      </c>
      <c r="G91" s="55">
        <v>32100</v>
      </c>
      <c r="H91" s="9">
        <v>39803</v>
      </c>
      <c r="I91" s="9">
        <v>40330</v>
      </c>
    </row>
    <row r="92" spans="1:9" x14ac:dyDescent="0.25">
      <c r="A92" s="8">
        <v>91</v>
      </c>
      <c r="B92" s="7" t="s">
        <v>1386</v>
      </c>
      <c r="C92" s="7" t="s">
        <v>1229</v>
      </c>
      <c r="D92" s="8" t="s">
        <v>799</v>
      </c>
      <c r="E92" s="7" t="s">
        <v>60</v>
      </c>
      <c r="F92" s="7" t="s">
        <v>1196</v>
      </c>
      <c r="G92" s="55">
        <v>25930</v>
      </c>
      <c r="H92" s="9">
        <v>40880</v>
      </c>
      <c r="I92" s="9" t="s">
        <v>1233</v>
      </c>
    </row>
    <row r="93" spans="1:9" x14ac:dyDescent="0.25">
      <c r="A93" s="8">
        <v>92</v>
      </c>
      <c r="B93" s="7" t="s">
        <v>1387</v>
      </c>
      <c r="C93" s="7" t="s">
        <v>1229</v>
      </c>
      <c r="D93" s="8" t="s">
        <v>799</v>
      </c>
      <c r="E93" s="7" t="s">
        <v>60</v>
      </c>
      <c r="F93" s="7" t="s">
        <v>1196</v>
      </c>
      <c r="G93" s="55">
        <v>23301</v>
      </c>
      <c r="H93" s="9">
        <v>36506</v>
      </c>
      <c r="I93" s="9">
        <v>38226</v>
      </c>
    </row>
    <row r="94" spans="1:9" x14ac:dyDescent="0.25">
      <c r="A94" s="8">
        <v>93</v>
      </c>
      <c r="B94" s="7" t="s">
        <v>1388</v>
      </c>
      <c r="C94" s="7" t="s">
        <v>794</v>
      </c>
      <c r="D94" s="8" t="s">
        <v>799</v>
      </c>
      <c r="E94" s="7" t="s">
        <v>60</v>
      </c>
      <c r="F94" s="7" t="s">
        <v>1197</v>
      </c>
      <c r="G94" s="55">
        <v>30043</v>
      </c>
      <c r="H94" s="9">
        <v>37241</v>
      </c>
      <c r="I94" s="9">
        <v>41134</v>
      </c>
    </row>
    <row r="95" spans="1:9" x14ac:dyDescent="0.25">
      <c r="A95" s="8">
        <v>94</v>
      </c>
      <c r="B95" s="7" t="s">
        <v>1389</v>
      </c>
      <c r="C95" s="7" t="s">
        <v>793</v>
      </c>
      <c r="D95" s="8" t="s">
        <v>799</v>
      </c>
      <c r="E95" s="7" t="s">
        <v>60</v>
      </c>
      <c r="F95" s="7" t="s">
        <v>1196</v>
      </c>
      <c r="G95" s="55">
        <v>26821</v>
      </c>
      <c r="H95" s="9">
        <v>37960</v>
      </c>
      <c r="I95" s="9">
        <v>39802</v>
      </c>
    </row>
    <row r="96" spans="1:9" x14ac:dyDescent="0.25">
      <c r="A96" s="8">
        <v>95</v>
      </c>
      <c r="B96" s="7" t="s">
        <v>1390</v>
      </c>
      <c r="C96" s="7" t="s">
        <v>791</v>
      </c>
      <c r="D96" s="8" t="s">
        <v>799</v>
      </c>
      <c r="E96" s="7" t="s">
        <v>60</v>
      </c>
      <c r="F96" s="7" t="s">
        <v>1196</v>
      </c>
      <c r="G96" s="55">
        <v>27379</v>
      </c>
      <c r="H96" s="9">
        <v>39802</v>
      </c>
      <c r="I96" s="9" t="s">
        <v>1233</v>
      </c>
    </row>
    <row r="97" spans="1:9" x14ac:dyDescent="0.25">
      <c r="A97" s="8">
        <v>96</v>
      </c>
      <c r="B97" s="7" t="s">
        <v>1391</v>
      </c>
      <c r="C97" s="7" t="s">
        <v>795</v>
      </c>
      <c r="D97" s="8" t="s">
        <v>800</v>
      </c>
      <c r="E97" s="7" t="s">
        <v>120</v>
      </c>
      <c r="F97" s="7" t="s">
        <v>1196</v>
      </c>
      <c r="G97" s="55">
        <v>28317</v>
      </c>
      <c r="H97" s="9">
        <v>39492</v>
      </c>
      <c r="I97" s="9">
        <v>40546</v>
      </c>
    </row>
    <row r="98" spans="1:9" x14ac:dyDescent="0.25">
      <c r="A98" s="8">
        <v>97</v>
      </c>
      <c r="B98" s="7" t="s">
        <v>1392</v>
      </c>
      <c r="C98" s="7" t="s">
        <v>794</v>
      </c>
      <c r="D98" s="8" t="s">
        <v>800</v>
      </c>
      <c r="E98" s="7" t="s">
        <v>120</v>
      </c>
      <c r="F98" s="7" t="s">
        <v>1196</v>
      </c>
      <c r="G98" s="55">
        <v>26496</v>
      </c>
      <c r="H98" s="9">
        <v>38755</v>
      </c>
      <c r="I98" s="9">
        <v>39922</v>
      </c>
    </row>
    <row r="99" spans="1:9" x14ac:dyDescent="0.25">
      <c r="A99" s="8">
        <v>98</v>
      </c>
      <c r="B99" s="7" t="s">
        <v>1393</v>
      </c>
      <c r="C99" s="7" t="s">
        <v>794</v>
      </c>
      <c r="D99" s="8" t="s">
        <v>800</v>
      </c>
      <c r="E99" s="7" t="s">
        <v>120</v>
      </c>
      <c r="F99" s="7" t="s">
        <v>1197</v>
      </c>
      <c r="G99" s="55">
        <v>32191</v>
      </c>
      <c r="H99" s="9">
        <v>39529</v>
      </c>
      <c r="I99" s="9">
        <v>41208</v>
      </c>
    </row>
    <row r="100" spans="1:9" x14ac:dyDescent="0.25">
      <c r="A100" s="8">
        <v>99</v>
      </c>
      <c r="B100" s="7" t="s">
        <v>1394</v>
      </c>
      <c r="C100" s="7" t="s">
        <v>1228</v>
      </c>
      <c r="D100" s="8" t="s">
        <v>800</v>
      </c>
      <c r="E100" s="7" t="s">
        <v>120</v>
      </c>
      <c r="F100" s="7" t="s">
        <v>1196</v>
      </c>
      <c r="G100" s="56">
        <v>31711</v>
      </c>
      <c r="H100" s="13">
        <v>40253</v>
      </c>
      <c r="I100" s="9">
        <v>41195</v>
      </c>
    </row>
    <row r="101" spans="1:9" x14ac:dyDescent="0.25">
      <c r="A101" s="8">
        <v>100</v>
      </c>
      <c r="B101" s="7" t="s">
        <v>1395</v>
      </c>
      <c r="C101" s="7" t="s">
        <v>1230</v>
      </c>
      <c r="D101" s="8" t="s">
        <v>800</v>
      </c>
      <c r="E101" s="7" t="s">
        <v>120</v>
      </c>
      <c r="F101" s="7" t="s">
        <v>1197</v>
      </c>
      <c r="G101" s="55">
        <v>26537</v>
      </c>
      <c r="H101" s="9">
        <v>39923</v>
      </c>
      <c r="I101" s="9">
        <v>40453</v>
      </c>
    </row>
    <row r="102" spans="1:9" x14ac:dyDescent="0.25">
      <c r="A102" s="8">
        <v>101</v>
      </c>
      <c r="B102" s="7" t="s">
        <v>1396</v>
      </c>
      <c r="C102" s="7" t="s">
        <v>1228</v>
      </c>
      <c r="D102" s="8" t="s">
        <v>800</v>
      </c>
      <c r="E102" s="7" t="s">
        <v>120</v>
      </c>
      <c r="F102" s="7" t="s">
        <v>1196</v>
      </c>
      <c r="G102" s="55">
        <v>25730</v>
      </c>
      <c r="H102" s="9">
        <v>37883</v>
      </c>
      <c r="I102" s="9">
        <v>38829</v>
      </c>
    </row>
    <row r="103" spans="1:9" x14ac:dyDescent="0.25">
      <c r="A103" s="8">
        <v>102</v>
      </c>
      <c r="B103" s="7" t="s">
        <v>1397</v>
      </c>
      <c r="C103" s="7" t="s">
        <v>792</v>
      </c>
      <c r="D103" s="8" t="s">
        <v>800</v>
      </c>
      <c r="E103" s="7" t="s">
        <v>120</v>
      </c>
      <c r="F103" s="7" t="s">
        <v>1196</v>
      </c>
      <c r="G103" s="55">
        <v>27202</v>
      </c>
      <c r="H103" s="9">
        <v>39388</v>
      </c>
      <c r="I103" s="9">
        <v>40093</v>
      </c>
    </row>
    <row r="104" spans="1:9" x14ac:dyDescent="0.25">
      <c r="A104" s="8">
        <v>103</v>
      </c>
      <c r="B104" s="7" t="s">
        <v>1398</v>
      </c>
      <c r="C104" s="7" t="s">
        <v>796</v>
      </c>
      <c r="D104" s="8" t="s">
        <v>800</v>
      </c>
      <c r="E104" s="7" t="s">
        <v>120</v>
      </c>
      <c r="F104" s="7" t="s">
        <v>1196</v>
      </c>
      <c r="G104" s="56">
        <v>31685</v>
      </c>
      <c r="H104" s="13">
        <v>40505</v>
      </c>
      <c r="I104" s="9">
        <v>41221</v>
      </c>
    </row>
    <row r="105" spans="1:9" x14ac:dyDescent="0.25">
      <c r="A105" s="8">
        <v>104</v>
      </c>
      <c r="B105" s="7" t="s">
        <v>1399</v>
      </c>
      <c r="C105" s="7" t="s">
        <v>1229</v>
      </c>
      <c r="D105" s="8" t="s">
        <v>800</v>
      </c>
      <c r="E105" s="7" t="s">
        <v>129</v>
      </c>
      <c r="F105" s="7" t="s">
        <v>1196</v>
      </c>
      <c r="G105" s="55">
        <v>27507</v>
      </c>
      <c r="H105" s="9">
        <v>38736</v>
      </c>
      <c r="I105" s="9">
        <v>39827</v>
      </c>
    </row>
    <row r="106" spans="1:9" x14ac:dyDescent="0.25">
      <c r="A106" s="8">
        <v>105</v>
      </c>
      <c r="B106" s="7" t="s">
        <v>1400</v>
      </c>
      <c r="C106" s="7" t="s">
        <v>1230</v>
      </c>
      <c r="D106" s="8" t="s">
        <v>800</v>
      </c>
      <c r="E106" s="7" t="s">
        <v>129</v>
      </c>
      <c r="F106" s="7" t="s">
        <v>1196</v>
      </c>
      <c r="G106" s="55">
        <v>28436</v>
      </c>
      <c r="H106" s="9">
        <v>36182</v>
      </c>
      <c r="I106" s="9">
        <v>39627</v>
      </c>
    </row>
    <row r="107" spans="1:9" x14ac:dyDescent="0.25">
      <c r="A107" s="8">
        <v>106</v>
      </c>
      <c r="B107" s="7" t="s">
        <v>1401</v>
      </c>
      <c r="C107" s="7" t="s">
        <v>796</v>
      </c>
      <c r="D107" s="8" t="s">
        <v>800</v>
      </c>
      <c r="E107" s="7" t="s">
        <v>129</v>
      </c>
      <c r="F107" s="7" t="s">
        <v>1197</v>
      </c>
      <c r="G107" s="55">
        <v>27416</v>
      </c>
      <c r="H107" s="9">
        <v>40572</v>
      </c>
      <c r="I107" s="9" t="s">
        <v>1233</v>
      </c>
    </row>
    <row r="108" spans="1:9" x14ac:dyDescent="0.25">
      <c r="A108" s="8">
        <v>107</v>
      </c>
      <c r="B108" s="7" t="s">
        <v>1402</v>
      </c>
      <c r="C108" s="7" t="s">
        <v>794</v>
      </c>
      <c r="D108" s="8" t="s">
        <v>800</v>
      </c>
      <c r="E108" s="7" t="s">
        <v>129</v>
      </c>
      <c r="F108" s="7" t="s">
        <v>1197</v>
      </c>
      <c r="G108" s="55">
        <v>31343</v>
      </c>
      <c r="H108" s="9">
        <v>38801</v>
      </c>
      <c r="I108" s="9">
        <v>39263</v>
      </c>
    </row>
    <row r="109" spans="1:9" x14ac:dyDescent="0.25">
      <c r="A109" s="8">
        <v>108</v>
      </c>
      <c r="B109" s="7" t="s">
        <v>1403</v>
      </c>
      <c r="C109" s="7" t="s">
        <v>1228</v>
      </c>
      <c r="D109" s="8" t="s">
        <v>800</v>
      </c>
      <c r="E109" s="7" t="s">
        <v>129</v>
      </c>
      <c r="F109" s="7" t="s">
        <v>1196</v>
      </c>
      <c r="G109" s="55">
        <v>25364</v>
      </c>
      <c r="H109" s="9">
        <v>36249</v>
      </c>
      <c r="I109" s="9">
        <v>40309</v>
      </c>
    </row>
    <row r="110" spans="1:9" x14ac:dyDescent="0.25">
      <c r="A110" s="8">
        <v>109</v>
      </c>
      <c r="B110" s="7" t="s">
        <v>1404</v>
      </c>
      <c r="C110" s="7" t="s">
        <v>1231</v>
      </c>
      <c r="D110" s="8" t="s">
        <v>800</v>
      </c>
      <c r="E110" s="7" t="s">
        <v>129</v>
      </c>
      <c r="F110" s="7" t="s">
        <v>1197</v>
      </c>
      <c r="G110" s="55">
        <v>32547</v>
      </c>
      <c r="H110" s="9">
        <v>39147</v>
      </c>
      <c r="I110" s="9">
        <v>40101</v>
      </c>
    </row>
    <row r="111" spans="1:9" x14ac:dyDescent="0.25">
      <c r="A111" s="8">
        <v>110</v>
      </c>
      <c r="B111" s="7" t="s">
        <v>1405</v>
      </c>
      <c r="C111" s="7" t="s">
        <v>1229</v>
      </c>
      <c r="D111" s="8" t="s">
        <v>800</v>
      </c>
      <c r="E111" s="7" t="s">
        <v>129</v>
      </c>
      <c r="F111" s="7" t="s">
        <v>1196</v>
      </c>
      <c r="G111" s="56">
        <v>25873</v>
      </c>
      <c r="H111" s="13">
        <v>40313</v>
      </c>
      <c r="I111" s="9">
        <v>41004</v>
      </c>
    </row>
    <row r="112" spans="1:9" x14ac:dyDescent="0.25">
      <c r="A112" s="8">
        <v>111</v>
      </c>
      <c r="B112" s="7" t="s">
        <v>1406</v>
      </c>
      <c r="C112" s="7" t="s">
        <v>796</v>
      </c>
      <c r="D112" s="8" t="s">
        <v>800</v>
      </c>
      <c r="E112" s="7" t="s">
        <v>129</v>
      </c>
      <c r="F112" s="7" t="s">
        <v>1196</v>
      </c>
      <c r="G112" s="55">
        <v>30679</v>
      </c>
      <c r="H112" s="9">
        <v>39646</v>
      </c>
      <c r="I112" s="9" t="s">
        <v>1233</v>
      </c>
    </row>
    <row r="113" spans="1:9" x14ac:dyDescent="0.25">
      <c r="A113" s="8">
        <v>112</v>
      </c>
      <c r="B113" s="7" t="s">
        <v>1407</v>
      </c>
      <c r="C113" s="7" t="s">
        <v>1229</v>
      </c>
      <c r="D113" s="8" t="s">
        <v>800</v>
      </c>
      <c r="E113" s="7" t="s">
        <v>129</v>
      </c>
      <c r="F113" s="7" t="s">
        <v>1196</v>
      </c>
      <c r="G113" s="56">
        <v>28833</v>
      </c>
      <c r="H113" s="13">
        <v>40516</v>
      </c>
      <c r="I113" s="9">
        <v>40554</v>
      </c>
    </row>
    <row r="114" spans="1:9" x14ac:dyDescent="0.25">
      <c r="A114" s="8">
        <v>113</v>
      </c>
      <c r="B114" s="7" t="s">
        <v>1408</v>
      </c>
      <c r="C114" s="7" t="s">
        <v>796</v>
      </c>
      <c r="D114" s="8" t="s">
        <v>808</v>
      </c>
      <c r="E114" s="7" t="s">
        <v>139</v>
      </c>
      <c r="F114" s="7" t="s">
        <v>1196</v>
      </c>
      <c r="G114" s="55">
        <v>30907</v>
      </c>
      <c r="H114" s="9">
        <v>40550</v>
      </c>
      <c r="I114" s="9">
        <v>41174</v>
      </c>
    </row>
    <row r="115" spans="1:9" x14ac:dyDescent="0.25">
      <c r="A115" s="8">
        <v>114</v>
      </c>
      <c r="B115" s="7" t="s">
        <v>1409</v>
      </c>
      <c r="C115" s="7" t="s">
        <v>1231</v>
      </c>
      <c r="D115" s="8" t="s">
        <v>808</v>
      </c>
      <c r="E115" s="7" t="s">
        <v>139</v>
      </c>
      <c r="F115" s="7" t="s">
        <v>1196</v>
      </c>
      <c r="G115" s="55">
        <v>29485</v>
      </c>
      <c r="H115" s="9">
        <v>40918</v>
      </c>
      <c r="I115" s="9" t="s">
        <v>1233</v>
      </c>
    </row>
    <row r="116" spans="1:9" x14ac:dyDescent="0.25">
      <c r="A116" s="8">
        <v>115</v>
      </c>
      <c r="B116" s="7" t="s">
        <v>1410</v>
      </c>
      <c r="C116" s="7" t="s">
        <v>1231</v>
      </c>
      <c r="D116" s="8" t="s">
        <v>808</v>
      </c>
      <c r="E116" s="7" t="s">
        <v>139</v>
      </c>
      <c r="F116" s="7" t="s">
        <v>1196</v>
      </c>
      <c r="G116" s="55">
        <v>28693</v>
      </c>
      <c r="H116" s="9">
        <v>39107</v>
      </c>
      <c r="I116" s="9">
        <v>41021</v>
      </c>
    </row>
    <row r="117" spans="1:9" x14ac:dyDescent="0.25">
      <c r="A117" s="8">
        <v>116</v>
      </c>
      <c r="B117" s="7" t="s">
        <v>1411</v>
      </c>
      <c r="C117" s="7" t="s">
        <v>793</v>
      </c>
      <c r="D117" s="8" t="s">
        <v>808</v>
      </c>
      <c r="E117" s="7" t="s">
        <v>139</v>
      </c>
      <c r="F117" s="7" t="s">
        <v>1197</v>
      </c>
      <c r="G117" s="55">
        <v>27879</v>
      </c>
      <c r="H117" s="9">
        <v>36176</v>
      </c>
      <c r="I117" s="9">
        <v>39514</v>
      </c>
    </row>
    <row r="118" spans="1:9" x14ac:dyDescent="0.25">
      <c r="A118" s="8">
        <v>117</v>
      </c>
      <c r="B118" s="7" t="s">
        <v>1412</v>
      </c>
      <c r="C118" s="7" t="s">
        <v>1229</v>
      </c>
      <c r="D118" s="8" t="s">
        <v>808</v>
      </c>
      <c r="E118" s="7" t="s">
        <v>139</v>
      </c>
      <c r="F118" s="7" t="s">
        <v>1197</v>
      </c>
      <c r="G118" s="55">
        <v>27910</v>
      </c>
      <c r="H118" s="9">
        <v>38774</v>
      </c>
      <c r="I118" s="9">
        <v>39102</v>
      </c>
    </row>
    <row r="119" spans="1:9" x14ac:dyDescent="0.25">
      <c r="A119" s="8">
        <v>118</v>
      </c>
      <c r="B119" s="7" t="s">
        <v>1413</v>
      </c>
      <c r="C119" s="7" t="s">
        <v>792</v>
      </c>
      <c r="D119" s="8" t="s">
        <v>808</v>
      </c>
      <c r="E119" s="7" t="s">
        <v>139</v>
      </c>
      <c r="F119" s="7" t="s">
        <v>1196</v>
      </c>
      <c r="G119" s="55">
        <v>27542</v>
      </c>
      <c r="H119" s="9">
        <v>37667</v>
      </c>
      <c r="I119" s="9">
        <v>39433</v>
      </c>
    </row>
    <row r="120" spans="1:9" x14ac:dyDescent="0.25">
      <c r="A120" s="8">
        <v>119</v>
      </c>
      <c r="B120" s="7" t="s">
        <v>1414</v>
      </c>
      <c r="C120" s="7" t="s">
        <v>1230</v>
      </c>
      <c r="D120" s="8" t="s">
        <v>808</v>
      </c>
      <c r="E120" s="7" t="s">
        <v>139</v>
      </c>
      <c r="F120" s="7" t="s">
        <v>1196</v>
      </c>
      <c r="G120" s="55">
        <v>28074</v>
      </c>
      <c r="H120" s="9">
        <v>40263</v>
      </c>
      <c r="I120" s="9">
        <v>40582</v>
      </c>
    </row>
    <row r="121" spans="1:9" x14ac:dyDescent="0.25">
      <c r="A121" s="8">
        <v>120</v>
      </c>
      <c r="B121" s="7" t="s">
        <v>1415</v>
      </c>
      <c r="C121" s="7" t="s">
        <v>1230</v>
      </c>
      <c r="D121" s="8" t="s">
        <v>808</v>
      </c>
      <c r="E121" s="7" t="s">
        <v>139</v>
      </c>
      <c r="F121" s="7" t="s">
        <v>1196</v>
      </c>
      <c r="G121" s="55">
        <v>29450</v>
      </c>
      <c r="H121" s="9">
        <v>36269</v>
      </c>
      <c r="I121" s="9">
        <v>40245</v>
      </c>
    </row>
    <row r="122" spans="1:9" x14ac:dyDescent="0.25">
      <c r="A122" s="8">
        <v>121</v>
      </c>
      <c r="B122" s="7" t="s">
        <v>1416</v>
      </c>
      <c r="C122" s="7" t="s">
        <v>796</v>
      </c>
      <c r="D122" s="8" t="s">
        <v>808</v>
      </c>
      <c r="E122" s="7" t="s">
        <v>139</v>
      </c>
      <c r="F122" s="7" t="s">
        <v>1197</v>
      </c>
      <c r="G122" s="55">
        <v>26165</v>
      </c>
      <c r="H122" s="9">
        <v>35959</v>
      </c>
      <c r="I122" s="9">
        <v>40553</v>
      </c>
    </row>
    <row r="123" spans="1:9" x14ac:dyDescent="0.25">
      <c r="A123" s="8">
        <v>122</v>
      </c>
      <c r="B123" s="7" t="s">
        <v>1417</v>
      </c>
      <c r="C123" s="7" t="s">
        <v>796</v>
      </c>
      <c r="D123" s="8" t="s">
        <v>808</v>
      </c>
      <c r="E123" s="7" t="s">
        <v>139</v>
      </c>
      <c r="F123" s="7" t="s">
        <v>1196</v>
      </c>
      <c r="G123" s="55">
        <v>30373</v>
      </c>
      <c r="H123" s="9">
        <v>40752</v>
      </c>
      <c r="I123" s="9">
        <v>40774</v>
      </c>
    </row>
    <row r="124" spans="1:9" x14ac:dyDescent="0.25">
      <c r="A124" s="8">
        <v>123</v>
      </c>
      <c r="B124" s="7" t="s">
        <v>1418</v>
      </c>
      <c r="C124" s="7" t="s">
        <v>796</v>
      </c>
      <c r="D124" s="8" t="s">
        <v>808</v>
      </c>
      <c r="E124" s="7" t="s">
        <v>139</v>
      </c>
      <c r="F124" s="7" t="s">
        <v>1196</v>
      </c>
      <c r="G124" s="55">
        <v>23076</v>
      </c>
      <c r="H124" s="9">
        <v>36342</v>
      </c>
      <c r="I124" s="9">
        <v>41124</v>
      </c>
    </row>
    <row r="125" spans="1:9" x14ac:dyDescent="0.25">
      <c r="A125" s="8">
        <v>124</v>
      </c>
      <c r="B125" s="7" t="s">
        <v>1419</v>
      </c>
      <c r="C125" s="7" t="s">
        <v>796</v>
      </c>
      <c r="D125" s="8" t="s">
        <v>808</v>
      </c>
      <c r="E125" s="7" t="s">
        <v>139</v>
      </c>
      <c r="F125" s="7" t="s">
        <v>1196</v>
      </c>
      <c r="G125" s="55">
        <v>27033</v>
      </c>
      <c r="H125" s="9">
        <v>36357</v>
      </c>
      <c r="I125" s="9">
        <v>38625</v>
      </c>
    </row>
    <row r="126" spans="1:9" x14ac:dyDescent="0.25">
      <c r="A126" s="8">
        <v>125</v>
      </c>
      <c r="B126" s="7" t="s">
        <v>1420</v>
      </c>
      <c r="C126" s="7" t="s">
        <v>796</v>
      </c>
      <c r="D126" s="8" t="s">
        <v>808</v>
      </c>
      <c r="E126" s="7" t="s">
        <v>139</v>
      </c>
      <c r="F126" s="7" t="s">
        <v>1196</v>
      </c>
      <c r="G126" s="55">
        <v>29395</v>
      </c>
      <c r="H126" s="9">
        <v>41128</v>
      </c>
      <c r="I126" s="9" t="s">
        <v>1233</v>
      </c>
    </row>
    <row r="127" spans="1:9" x14ac:dyDescent="0.25">
      <c r="A127" s="8">
        <v>126</v>
      </c>
      <c r="B127" s="7" t="s">
        <v>1421</v>
      </c>
      <c r="C127" s="7" t="s">
        <v>796</v>
      </c>
      <c r="D127" s="8" t="s">
        <v>808</v>
      </c>
      <c r="E127" s="7" t="s">
        <v>139</v>
      </c>
      <c r="F127" s="7" t="s">
        <v>1196</v>
      </c>
      <c r="G127" s="55">
        <v>31182</v>
      </c>
      <c r="H127" s="9">
        <v>38960</v>
      </c>
      <c r="I127" s="9">
        <v>40775</v>
      </c>
    </row>
    <row r="128" spans="1:9" x14ac:dyDescent="0.25">
      <c r="A128" s="8">
        <v>127</v>
      </c>
      <c r="B128" s="7" t="s">
        <v>1422</v>
      </c>
      <c r="C128" s="7" t="s">
        <v>796</v>
      </c>
      <c r="D128" s="8" t="s">
        <v>808</v>
      </c>
      <c r="E128" s="7" t="s">
        <v>139</v>
      </c>
      <c r="F128" s="7" t="s">
        <v>1196</v>
      </c>
      <c r="G128" s="55">
        <v>23807</v>
      </c>
      <c r="H128" s="9">
        <v>37113</v>
      </c>
      <c r="I128" s="9">
        <v>41271</v>
      </c>
    </row>
    <row r="129" spans="1:9" x14ac:dyDescent="0.25">
      <c r="A129" s="8">
        <v>128</v>
      </c>
      <c r="B129" s="7" t="s">
        <v>1423</v>
      </c>
      <c r="C129" s="7" t="s">
        <v>796</v>
      </c>
      <c r="D129" s="8" t="s">
        <v>808</v>
      </c>
      <c r="E129" s="7" t="s">
        <v>139</v>
      </c>
      <c r="F129" s="7" t="s">
        <v>1196</v>
      </c>
      <c r="G129" s="55">
        <v>23783</v>
      </c>
      <c r="H129" s="9">
        <v>36077</v>
      </c>
      <c r="I129" s="9">
        <v>39961</v>
      </c>
    </row>
    <row r="130" spans="1:9" x14ac:dyDescent="0.25">
      <c r="A130" s="8">
        <v>129</v>
      </c>
      <c r="B130" s="7" t="s">
        <v>1424</v>
      </c>
      <c r="C130" s="7" t="s">
        <v>796</v>
      </c>
      <c r="D130" s="8" t="s">
        <v>808</v>
      </c>
      <c r="E130" s="7" t="s">
        <v>139</v>
      </c>
      <c r="F130" s="7" t="s">
        <v>1196</v>
      </c>
      <c r="G130" s="55">
        <v>29264</v>
      </c>
      <c r="H130" s="9">
        <v>39758</v>
      </c>
      <c r="I130" s="9" t="s">
        <v>1233</v>
      </c>
    </row>
    <row r="131" spans="1:9" x14ac:dyDescent="0.25">
      <c r="A131" s="8">
        <v>130</v>
      </c>
      <c r="B131" s="7" t="s">
        <v>1425</v>
      </c>
      <c r="C131" s="7" t="s">
        <v>795</v>
      </c>
      <c r="D131" s="8" t="s">
        <v>808</v>
      </c>
      <c r="E131" s="7" t="s">
        <v>139</v>
      </c>
      <c r="F131" s="7" t="s">
        <v>1196</v>
      </c>
      <c r="G131" s="55">
        <v>25980</v>
      </c>
      <c r="H131" s="9">
        <v>39024</v>
      </c>
      <c r="I131" s="9">
        <v>40056</v>
      </c>
    </row>
    <row r="132" spans="1:9" x14ac:dyDescent="0.25">
      <c r="A132" s="8">
        <v>131</v>
      </c>
      <c r="B132" s="7" t="s">
        <v>1426</v>
      </c>
      <c r="C132" s="7" t="s">
        <v>794</v>
      </c>
      <c r="D132" s="8" t="s">
        <v>808</v>
      </c>
      <c r="E132" s="7" t="s">
        <v>139</v>
      </c>
      <c r="F132" s="7" t="s">
        <v>1196</v>
      </c>
      <c r="G132" s="55">
        <v>28623</v>
      </c>
      <c r="H132" s="9">
        <v>37612</v>
      </c>
      <c r="I132" s="9">
        <v>38350</v>
      </c>
    </row>
    <row r="133" spans="1:9" x14ac:dyDescent="0.25">
      <c r="A133" s="8">
        <v>132</v>
      </c>
      <c r="B133" s="7" t="s">
        <v>1427</v>
      </c>
      <c r="C133" s="7" t="s">
        <v>794</v>
      </c>
      <c r="D133" s="8" t="s">
        <v>159</v>
      </c>
      <c r="E133" s="7" t="s">
        <v>1203</v>
      </c>
      <c r="F133" s="7" t="s">
        <v>1197</v>
      </c>
      <c r="G133" s="55">
        <v>25338</v>
      </c>
      <c r="H133" s="9">
        <v>36569</v>
      </c>
      <c r="I133" s="9">
        <v>40488</v>
      </c>
    </row>
    <row r="134" spans="1:9" x14ac:dyDescent="0.25">
      <c r="A134" s="8">
        <v>133</v>
      </c>
      <c r="B134" s="7" t="s">
        <v>1428</v>
      </c>
      <c r="C134" s="7" t="s">
        <v>796</v>
      </c>
      <c r="D134" s="8" t="s">
        <v>159</v>
      </c>
      <c r="E134" s="7" t="s">
        <v>1203</v>
      </c>
      <c r="F134" s="7" t="s">
        <v>1196</v>
      </c>
      <c r="G134" s="55">
        <v>25863</v>
      </c>
      <c r="H134" s="9">
        <v>39623</v>
      </c>
      <c r="I134" s="9">
        <v>39774</v>
      </c>
    </row>
    <row r="135" spans="1:9" x14ac:dyDescent="0.25">
      <c r="A135" s="8">
        <v>134</v>
      </c>
      <c r="B135" s="7" t="s">
        <v>1429</v>
      </c>
      <c r="C135" s="7" t="s">
        <v>794</v>
      </c>
      <c r="D135" s="8" t="s">
        <v>159</v>
      </c>
      <c r="E135" s="7" t="s">
        <v>1203</v>
      </c>
      <c r="F135" s="7" t="s">
        <v>1197</v>
      </c>
      <c r="G135" s="55">
        <v>26996</v>
      </c>
      <c r="H135" s="9">
        <v>39683</v>
      </c>
      <c r="I135" s="9" t="s">
        <v>1233</v>
      </c>
    </row>
    <row r="136" spans="1:9" x14ac:dyDescent="0.25">
      <c r="A136" s="8">
        <v>135</v>
      </c>
      <c r="B136" s="7" t="s">
        <v>1430</v>
      </c>
      <c r="C136" s="7" t="s">
        <v>796</v>
      </c>
      <c r="D136" s="8" t="s">
        <v>159</v>
      </c>
      <c r="E136" s="7" t="s">
        <v>1203</v>
      </c>
      <c r="F136" s="7" t="s">
        <v>1196</v>
      </c>
      <c r="G136" s="56">
        <v>26025</v>
      </c>
      <c r="H136" s="13">
        <v>40400</v>
      </c>
      <c r="I136" s="9">
        <v>40926</v>
      </c>
    </row>
    <row r="137" spans="1:9" x14ac:dyDescent="0.25">
      <c r="A137" s="8">
        <v>136</v>
      </c>
      <c r="B137" s="7" t="s">
        <v>1431</v>
      </c>
      <c r="C137" s="7" t="s">
        <v>796</v>
      </c>
      <c r="D137" s="8" t="s">
        <v>159</v>
      </c>
      <c r="E137" s="7" t="s">
        <v>1203</v>
      </c>
      <c r="F137" s="7" t="s">
        <v>1196</v>
      </c>
      <c r="G137" s="55">
        <v>26550</v>
      </c>
      <c r="H137" s="9">
        <v>40442</v>
      </c>
      <c r="I137" s="9">
        <v>40867</v>
      </c>
    </row>
    <row r="138" spans="1:9" x14ac:dyDescent="0.25">
      <c r="A138" s="8">
        <v>137</v>
      </c>
      <c r="B138" s="7" t="s">
        <v>1432</v>
      </c>
      <c r="C138" s="7" t="s">
        <v>791</v>
      </c>
      <c r="D138" s="8" t="s">
        <v>799</v>
      </c>
      <c r="E138" s="7" t="s">
        <v>165</v>
      </c>
      <c r="F138" s="7" t="s">
        <v>1196</v>
      </c>
      <c r="G138" s="55">
        <v>25698</v>
      </c>
      <c r="H138" s="9">
        <v>40184</v>
      </c>
      <c r="I138" s="9" t="s">
        <v>1233</v>
      </c>
    </row>
    <row r="139" spans="1:9" x14ac:dyDescent="0.25">
      <c r="A139" s="8">
        <v>138</v>
      </c>
      <c r="B139" s="7" t="s">
        <v>1433</v>
      </c>
      <c r="C139" s="7" t="s">
        <v>793</v>
      </c>
      <c r="D139" s="8" t="s">
        <v>799</v>
      </c>
      <c r="E139" s="7" t="s">
        <v>165</v>
      </c>
      <c r="F139" s="7" t="s">
        <v>1196</v>
      </c>
      <c r="G139" s="55">
        <v>25668</v>
      </c>
      <c r="H139" s="9">
        <v>40198</v>
      </c>
      <c r="I139" s="9" t="s">
        <v>1233</v>
      </c>
    </row>
    <row r="140" spans="1:9" x14ac:dyDescent="0.25">
      <c r="A140" s="8">
        <v>139</v>
      </c>
      <c r="B140" s="7" t="s">
        <v>1434</v>
      </c>
      <c r="C140" s="7" t="s">
        <v>794</v>
      </c>
      <c r="D140" s="8" t="s">
        <v>799</v>
      </c>
      <c r="E140" s="7" t="s">
        <v>165</v>
      </c>
      <c r="F140" s="7" t="s">
        <v>1196</v>
      </c>
      <c r="G140" s="55">
        <v>27975</v>
      </c>
      <c r="H140" s="9">
        <v>37641</v>
      </c>
      <c r="I140" s="9" t="s">
        <v>1233</v>
      </c>
    </row>
    <row r="141" spans="1:9" x14ac:dyDescent="0.25">
      <c r="A141" s="8">
        <v>140</v>
      </c>
      <c r="B141" s="7" t="s">
        <v>1435</v>
      </c>
      <c r="C141" s="7" t="s">
        <v>793</v>
      </c>
      <c r="D141" s="8" t="s">
        <v>799</v>
      </c>
      <c r="E141" s="7" t="s">
        <v>165</v>
      </c>
      <c r="F141" s="7" t="s">
        <v>1196</v>
      </c>
      <c r="G141" s="55">
        <v>31264</v>
      </c>
      <c r="H141" s="9">
        <v>39138</v>
      </c>
      <c r="I141" s="9">
        <v>39611</v>
      </c>
    </row>
    <row r="142" spans="1:9" x14ac:dyDescent="0.25">
      <c r="A142" s="8">
        <v>141</v>
      </c>
      <c r="B142" s="7" t="s">
        <v>1436</v>
      </c>
      <c r="C142" s="7" t="s">
        <v>796</v>
      </c>
      <c r="D142" s="8" t="s">
        <v>799</v>
      </c>
      <c r="E142" s="7" t="s">
        <v>165</v>
      </c>
      <c r="F142" s="7" t="s">
        <v>1196</v>
      </c>
      <c r="G142" s="55">
        <v>30566</v>
      </c>
      <c r="H142" s="9">
        <v>37288</v>
      </c>
      <c r="I142" s="9">
        <v>39511</v>
      </c>
    </row>
    <row r="143" spans="1:9" x14ac:dyDescent="0.25">
      <c r="A143" s="8">
        <v>142</v>
      </c>
      <c r="B143" s="7" t="s">
        <v>1437</v>
      </c>
      <c r="C143" s="7" t="s">
        <v>793</v>
      </c>
      <c r="D143" s="8" t="s">
        <v>799</v>
      </c>
      <c r="E143" s="7" t="s">
        <v>165</v>
      </c>
      <c r="F143" s="7" t="s">
        <v>1196</v>
      </c>
      <c r="G143" s="55">
        <v>31075</v>
      </c>
      <c r="H143" s="9">
        <v>38753</v>
      </c>
      <c r="I143" s="9" t="s">
        <v>1233</v>
      </c>
    </row>
    <row r="144" spans="1:9" x14ac:dyDescent="0.25">
      <c r="A144" s="8">
        <v>143</v>
      </c>
      <c r="B144" s="7" t="s">
        <v>1438</v>
      </c>
      <c r="C144" s="7" t="s">
        <v>793</v>
      </c>
      <c r="D144" s="8" t="s">
        <v>799</v>
      </c>
      <c r="E144" s="7" t="s">
        <v>165</v>
      </c>
      <c r="F144" s="7" t="s">
        <v>1196</v>
      </c>
      <c r="G144" s="56">
        <v>32792</v>
      </c>
      <c r="H144" s="13">
        <v>40236</v>
      </c>
      <c r="I144" s="9" t="s">
        <v>1233</v>
      </c>
    </row>
    <row r="145" spans="1:9" x14ac:dyDescent="0.25">
      <c r="A145" s="8">
        <v>144</v>
      </c>
      <c r="B145" s="7" t="s">
        <v>1439</v>
      </c>
      <c r="C145" s="7" t="s">
        <v>795</v>
      </c>
      <c r="D145" s="8" t="s">
        <v>799</v>
      </c>
      <c r="E145" s="7" t="s">
        <v>165</v>
      </c>
      <c r="F145" s="7" t="s">
        <v>1197</v>
      </c>
      <c r="G145" s="55">
        <v>27669</v>
      </c>
      <c r="H145" s="9">
        <v>39144</v>
      </c>
      <c r="I145" s="9">
        <v>39817</v>
      </c>
    </row>
    <row r="146" spans="1:9" x14ac:dyDescent="0.25">
      <c r="A146" s="8">
        <v>145</v>
      </c>
      <c r="B146" s="7" t="s">
        <v>1440</v>
      </c>
      <c r="C146" s="7" t="s">
        <v>794</v>
      </c>
      <c r="D146" s="8" t="s">
        <v>799</v>
      </c>
      <c r="E146" s="7" t="s">
        <v>165</v>
      </c>
      <c r="F146" s="7" t="s">
        <v>1196</v>
      </c>
      <c r="G146" s="55">
        <v>31944</v>
      </c>
      <c r="H146" s="9">
        <v>39154</v>
      </c>
      <c r="I146" s="9" t="s">
        <v>1233</v>
      </c>
    </row>
    <row r="147" spans="1:9" x14ac:dyDescent="0.25">
      <c r="A147" s="8">
        <v>146</v>
      </c>
      <c r="B147" s="7" t="s">
        <v>1441</v>
      </c>
      <c r="C147" s="7" t="s">
        <v>1228</v>
      </c>
      <c r="D147" s="8" t="s">
        <v>799</v>
      </c>
      <c r="E147" s="7" t="s">
        <v>165</v>
      </c>
      <c r="F147" s="7" t="s">
        <v>1196</v>
      </c>
      <c r="G147" s="55">
        <v>31337</v>
      </c>
      <c r="H147" s="9">
        <v>38788</v>
      </c>
      <c r="I147" s="9">
        <v>39128</v>
      </c>
    </row>
    <row r="148" spans="1:9" x14ac:dyDescent="0.25">
      <c r="A148" s="8">
        <v>147</v>
      </c>
      <c r="B148" s="7" t="s">
        <v>1442</v>
      </c>
      <c r="C148" s="7" t="s">
        <v>1229</v>
      </c>
      <c r="D148" s="8" t="s">
        <v>799</v>
      </c>
      <c r="E148" s="7" t="s">
        <v>165</v>
      </c>
      <c r="F148" s="7" t="s">
        <v>1196</v>
      </c>
      <c r="G148" s="55">
        <v>28428</v>
      </c>
      <c r="H148" s="9">
        <v>39893</v>
      </c>
      <c r="I148" s="9">
        <v>41263</v>
      </c>
    </row>
    <row r="149" spans="1:9" x14ac:dyDescent="0.25">
      <c r="A149" s="8">
        <v>148</v>
      </c>
      <c r="B149" s="7" t="s">
        <v>1443</v>
      </c>
      <c r="C149" s="7" t="s">
        <v>791</v>
      </c>
      <c r="D149" s="8" t="s">
        <v>799</v>
      </c>
      <c r="E149" s="7" t="s">
        <v>165</v>
      </c>
      <c r="F149" s="7" t="s">
        <v>1197</v>
      </c>
      <c r="G149" s="55">
        <v>26698</v>
      </c>
      <c r="H149" s="9">
        <v>40259</v>
      </c>
      <c r="I149" s="9" t="s">
        <v>1233</v>
      </c>
    </row>
    <row r="150" spans="1:9" x14ac:dyDescent="0.25">
      <c r="A150" s="8">
        <v>149</v>
      </c>
      <c r="B150" s="7" t="s">
        <v>1444</v>
      </c>
      <c r="C150" s="7" t="s">
        <v>791</v>
      </c>
      <c r="D150" s="8" t="s">
        <v>799</v>
      </c>
      <c r="E150" s="7" t="s">
        <v>165</v>
      </c>
      <c r="F150" s="7" t="s">
        <v>1196</v>
      </c>
      <c r="G150" s="55">
        <v>32072</v>
      </c>
      <c r="H150" s="9">
        <v>41014</v>
      </c>
      <c r="I150" s="9" t="s">
        <v>1233</v>
      </c>
    </row>
    <row r="151" spans="1:9" x14ac:dyDescent="0.25">
      <c r="A151" s="8">
        <v>150</v>
      </c>
      <c r="B151" s="7" t="s">
        <v>1445</v>
      </c>
      <c r="C151" s="7" t="s">
        <v>1228</v>
      </c>
      <c r="D151" s="8" t="s">
        <v>799</v>
      </c>
      <c r="E151" s="7" t="s">
        <v>165</v>
      </c>
      <c r="F151" s="7" t="s">
        <v>1196</v>
      </c>
      <c r="G151" s="55">
        <v>31587</v>
      </c>
      <c r="H151" s="9">
        <v>39199</v>
      </c>
      <c r="I151" s="9" t="s">
        <v>1233</v>
      </c>
    </row>
    <row r="152" spans="1:9" x14ac:dyDescent="0.25">
      <c r="A152" s="8">
        <v>151</v>
      </c>
      <c r="B152" s="7" t="s">
        <v>1446</v>
      </c>
      <c r="C152" s="7" t="s">
        <v>791</v>
      </c>
      <c r="D152" s="8" t="s">
        <v>799</v>
      </c>
      <c r="E152" s="7" t="s">
        <v>165</v>
      </c>
      <c r="F152" s="7" t="s">
        <v>1196</v>
      </c>
      <c r="G152" s="55">
        <v>28748</v>
      </c>
      <c r="H152" s="9">
        <v>36263</v>
      </c>
      <c r="I152" s="9">
        <v>39837</v>
      </c>
    </row>
    <row r="153" spans="1:9" x14ac:dyDescent="0.25">
      <c r="A153" s="8">
        <v>152</v>
      </c>
      <c r="B153" s="7" t="s">
        <v>1447</v>
      </c>
      <c r="C153" s="7" t="s">
        <v>794</v>
      </c>
      <c r="D153" s="8" t="s">
        <v>799</v>
      </c>
      <c r="E153" s="7" t="s">
        <v>165</v>
      </c>
      <c r="F153" s="7" t="s">
        <v>1196</v>
      </c>
      <c r="G153" s="55">
        <v>26123</v>
      </c>
      <c r="H153" s="9">
        <v>36643</v>
      </c>
      <c r="I153" s="9">
        <v>39789</v>
      </c>
    </row>
    <row r="154" spans="1:9" x14ac:dyDescent="0.25">
      <c r="A154" s="8">
        <v>153</v>
      </c>
      <c r="B154" s="7" t="s">
        <v>1448</v>
      </c>
      <c r="C154" s="7" t="s">
        <v>1229</v>
      </c>
      <c r="D154" s="8" t="s">
        <v>799</v>
      </c>
      <c r="E154" s="7" t="s">
        <v>165</v>
      </c>
      <c r="F154" s="7" t="s">
        <v>1196</v>
      </c>
      <c r="G154" s="55">
        <v>32819</v>
      </c>
      <c r="H154" s="9">
        <v>40299</v>
      </c>
      <c r="I154" s="9" t="s">
        <v>1233</v>
      </c>
    </row>
    <row r="155" spans="1:9" x14ac:dyDescent="0.25">
      <c r="A155" s="8">
        <v>154</v>
      </c>
      <c r="B155" s="7" t="s">
        <v>1449</v>
      </c>
      <c r="C155" s="7" t="s">
        <v>793</v>
      </c>
      <c r="D155" s="8" t="s">
        <v>799</v>
      </c>
      <c r="E155" s="7" t="s">
        <v>165</v>
      </c>
      <c r="F155" s="7" t="s">
        <v>1196</v>
      </c>
      <c r="G155" s="55">
        <v>25154</v>
      </c>
      <c r="H155" s="9">
        <v>35939</v>
      </c>
      <c r="I155" s="9">
        <v>39009</v>
      </c>
    </row>
    <row r="156" spans="1:9" x14ac:dyDescent="0.25">
      <c r="A156" s="8">
        <v>155</v>
      </c>
      <c r="B156" s="7" t="s">
        <v>1450</v>
      </c>
      <c r="C156" s="7" t="s">
        <v>791</v>
      </c>
      <c r="D156" s="8" t="s">
        <v>799</v>
      </c>
      <c r="E156" s="7" t="s">
        <v>165</v>
      </c>
      <c r="F156" s="7" t="s">
        <v>1196</v>
      </c>
      <c r="G156" s="55">
        <v>27752</v>
      </c>
      <c r="H156" s="9">
        <v>38135</v>
      </c>
      <c r="I156" s="9">
        <v>39903</v>
      </c>
    </row>
    <row r="157" spans="1:9" x14ac:dyDescent="0.25">
      <c r="A157" s="8">
        <v>156</v>
      </c>
      <c r="B157" s="7" t="s">
        <v>1451</v>
      </c>
      <c r="C157" s="7" t="s">
        <v>1229</v>
      </c>
      <c r="D157" s="8" t="s">
        <v>799</v>
      </c>
      <c r="E157" s="7" t="s">
        <v>165</v>
      </c>
      <c r="F157" s="7" t="s">
        <v>1196</v>
      </c>
      <c r="G157" s="55">
        <v>29423</v>
      </c>
      <c r="H157" s="9">
        <v>40710</v>
      </c>
      <c r="I157" s="9" t="s">
        <v>1233</v>
      </c>
    </row>
    <row r="158" spans="1:9" x14ac:dyDescent="0.25">
      <c r="A158" s="8">
        <v>157</v>
      </c>
      <c r="B158" s="7" t="s">
        <v>1452</v>
      </c>
      <c r="C158" s="7" t="s">
        <v>1229</v>
      </c>
      <c r="D158" s="8" t="s">
        <v>799</v>
      </c>
      <c r="E158" s="7" t="s">
        <v>165</v>
      </c>
      <c r="F158" s="7" t="s">
        <v>1196</v>
      </c>
      <c r="G158" s="55">
        <v>30414</v>
      </c>
      <c r="H158" s="9">
        <v>38892</v>
      </c>
      <c r="I158" s="9">
        <v>40835</v>
      </c>
    </row>
    <row r="159" spans="1:9" x14ac:dyDescent="0.25">
      <c r="A159" s="8">
        <v>158</v>
      </c>
      <c r="B159" s="7" t="s">
        <v>1453</v>
      </c>
      <c r="C159" s="7" t="s">
        <v>796</v>
      </c>
      <c r="D159" s="8" t="s">
        <v>799</v>
      </c>
      <c r="E159" s="7" t="s">
        <v>165</v>
      </c>
      <c r="F159" s="7" t="s">
        <v>1196</v>
      </c>
      <c r="G159" s="55">
        <v>26633</v>
      </c>
      <c r="H159" s="9">
        <v>39654</v>
      </c>
      <c r="I159" s="9">
        <v>40925</v>
      </c>
    </row>
    <row r="160" spans="1:9" x14ac:dyDescent="0.25">
      <c r="A160" s="8">
        <v>159</v>
      </c>
      <c r="B160" s="7" t="s">
        <v>1454</v>
      </c>
      <c r="C160" s="7" t="s">
        <v>792</v>
      </c>
      <c r="D160" s="8" t="s">
        <v>799</v>
      </c>
      <c r="E160" s="7" t="s">
        <v>165</v>
      </c>
      <c r="F160" s="7" t="s">
        <v>1196</v>
      </c>
      <c r="G160" s="55">
        <v>25882</v>
      </c>
      <c r="H160" s="9">
        <v>40729</v>
      </c>
      <c r="I160" s="9" t="s">
        <v>1233</v>
      </c>
    </row>
    <row r="161" spans="1:9" x14ac:dyDescent="0.25">
      <c r="A161" s="8">
        <v>160</v>
      </c>
      <c r="B161" s="7" t="s">
        <v>1455</v>
      </c>
      <c r="C161" s="7" t="s">
        <v>1229</v>
      </c>
      <c r="D161" s="8" t="s">
        <v>799</v>
      </c>
      <c r="E161" s="7" t="s">
        <v>165</v>
      </c>
      <c r="F161" s="7" t="s">
        <v>1196</v>
      </c>
      <c r="G161" s="55">
        <v>28546</v>
      </c>
      <c r="H161" s="9">
        <v>39274</v>
      </c>
      <c r="I161" s="9">
        <v>40369</v>
      </c>
    </row>
    <row r="162" spans="1:9" x14ac:dyDescent="0.25">
      <c r="A162" s="8">
        <v>161</v>
      </c>
      <c r="B162" s="7" t="s">
        <v>1456</v>
      </c>
      <c r="C162" s="7" t="s">
        <v>1230</v>
      </c>
      <c r="D162" s="8" t="s">
        <v>799</v>
      </c>
      <c r="E162" s="7" t="s">
        <v>165</v>
      </c>
      <c r="F162" s="7" t="s">
        <v>1196</v>
      </c>
      <c r="G162" s="55">
        <v>25987</v>
      </c>
      <c r="H162" s="9">
        <v>40366</v>
      </c>
      <c r="I162" s="9">
        <v>40496</v>
      </c>
    </row>
    <row r="163" spans="1:9" x14ac:dyDescent="0.25">
      <c r="A163" s="8">
        <v>162</v>
      </c>
      <c r="B163" s="7" t="s">
        <v>1457</v>
      </c>
      <c r="C163" s="7" t="s">
        <v>1231</v>
      </c>
      <c r="D163" s="8" t="s">
        <v>799</v>
      </c>
      <c r="E163" s="7" t="s">
        <v>165</v>
      </c>
      <c r="F163" s="7" t="s">
        <v>1196</v>
      </c>
      <c r="G163" s="55">
        <v>24160</v>
      </c>
      <c r="H163" s="9">
        <v>35989</v>
      </c>
      <c r="I163" s="9">
        <v>39803</v>
      </c>
    </row>
    <row r="164" spans="1:9" x14ac:dyDescent="0.25">
      <c r="A164" s="8">
        <v>163</v>
      </c>
      <c r="B164" s="7" t="s">
        <v>1458</v>
      </c>
      <c r="C164" s="7" t="s">
        <v>1228</v>
      </c>
      <c r="D164" s="8" t="s">
        <v>799</v>
      </c>
      <c r="E164" s="7" t="s">
        <v>165</v>
      </c>
      <c r="F164" s="7" t="s">
        <v>1196</v>
      </c>
      <c r="G164" s="55">
        <v>25723</v>
      </c>
      <c r="H164" s="9">
        <v>39295</v>
      </c>
      <c r="I164" s="9" t="s">
        <v>1233</v>
      </c>
    </row>
    <row r="165" spans="1:9" x14ac:dyDescent="0.25">
      <c r="A165" s="8">
        <v>164</v>
      </c>
      <c r="B165" s="7" t="s">
        <v>1459</v>
      </c>
      <c r="C165" s="7" t="s">
        <v>793</v>
      </c>
      <c r="D165" s="8" t="s">
        <v>799</v>
      </c>
      <c r="E165" s="7" t="s">
        <v>165</v>
      </c>
      <c r="F165" s="7" t="s">
        <v>1196</v>
      </c>
      <c r="G165" s="55">
        <v>29923</v>
      </c>
      <c r="H165" s="9">
        <v>40054</v>
      </c>
      <c r="I165" s="9">
        <v>40737</v>
      </c>
    </row>
    <row r="166" spans="1:9" x14ac:dyDescent="0.25">
      <c r="A166" s="8">
        <v>165</v>
      </c>
      <c r="B166" s="7" t="s">
        <v>1460</v>
      </c>
      <c r="C166" s="7" t="s">
        <v>1231</v>
      </c>
      <c r="D166" s="8" t="s">
        <v>799</v>
      </c>
      <c r="E166" s="7" t="s">
        <v>165</v>
      </c>
      <c r="F166" s="7" t="s">
        <v>1197</v>
      </c>
      <c r="G166" s="55">
        <v>28008</v>
      </c>
      <c r="H166" s="9">
        <v>40399</v>
      </c>
      <c r="I166" s="9" t="s">
        <v>1233</v>
      </c>
    </row>
    <row r="167" spans="1:9" x14ac:dyDescent="0.25">
      <c r="A167" s="8">
        <v>166</v>
      </c>
      <c r="B167" s="7" t="s">
        <v>1461</v>
      </c>
      <c r="C167" s="7" t="s">
        <v>791</v>
      </c>
      <c r="D167" s="8" t="s">
        <v>799</v>
      </c>
      <c r="E167" s="7" t="s">
        <v>165</v>
      </c>
      <c r="F167" s="7" t="s">
        <v>1196</v>
      </c>
      <c r="G167" s="55">
        <v>28892</v>
      </c>
      <c r="H167" s="9">
        <v>39692</v>
      </c>
      <c r="I167" s="9">
        <v>41072</v>
      </c>
    </row>
    <row r="168" spans="1:9" x14ac:dyDescent="0.25">
      <c r="A168" s="8">
        <v>167</v>
      </c>
      <c r="B168" s="7" t="s">
        <v>1462</v>
      </c>
      <c r="C168" s="7" t="s">
        <v>796</v>
      </c>
      <c r="D168" s="8" t="s">
        <v>799</v>
      </c>
      <c r="E168" s="7" t="s">
        <v>165</v>
      </c>
      <c r="F168" s="7" t="s">
        <v>1196</v>
      </c>
      <c r="G168" s="55">
        <v>25695</v>
      </c>
      <c r="H168" s="9">
        <v>41177</v>
      </c>
      <c r="I168" s="9" t="s">
        <v>1233</v>
      </c>
    </row>
    <row r="169" spans="1:9" x14ac:dyDescent="0.25">
      <c r="A169" s="8">
        <v>168</v>
      </c>
      <c r="B169" s="7" t="s">
        <v>1463</v>
      </c>
      <c r="C169" s="7" t="s">
        <v>1230</v>
      </c>
      <c r="D169" s="8" t="s">
        <v>799</v>
      </c>
      <c r="E169" s="7" t="s">
        <v>165</v>
      </c>
      <c r="F169" s="7" t="s">
        <v>1197</v>
      </c>
      <c r="G169" s="55">
        <v>28283</v>
      </c>
      <c r="H169" s="9">
        <v>39326</v>
      </c>
      <c r="I169" s="9">
        <v>39746</v>
      </c>
    </row>
    <row r="170" spans="1:9" x14ac:dyDescent="0.25">
      <c r="A170" s="8">
        <v>169</v>
      </c>
      <c r="B170" s="7" t="s">
        <v>1464</v>
      </c>
      <c r="C170" s="7" t="s">
        <v>1228</v>
      </c>
      <c r="D170" s="8" t="s">
        <v>799</v>
      </c>
      <c r="E170" s="7" t="s">
        <v>165</v>
      </c>
      <c r="F170" s="7" t="s">
        <v>1197</v>
      </c>
      <c r="G170" s="55">
        <v>28450</v>
      </c>
      <c r="H170" s="9">
        <v>36414</v>
      </c>
      <c r="I170" s="9">
        <v>40994</v>
      </c>
    </row>
    <row r="171" spans="1:9" x14ac:dyDescent="0.25">
      <c r="A171" s="8">
        <v>170</v>
      </c>
      <c r="B171" s="7" t="s">
        <v>1465</v>
      </c>
      <c r="C171" s="7" t="s">
        <v>794</v>
      </c>
      <c r="D171" s="8" t="s">
        <v>799</v>
      </c>
      <c r="E171" s="7" t="s">
        <v>165</v>
      </c>
      <c r="F171" s="7" t="s">
        <v>1196</v>
      </c>
      <c r="G171" s="55">
        <v>27775</v>
      </c>
      <c r="H171" s="9">
        <v>36082</v>
      </c>
      <c r="I171" s="9">
        <v>40795</v>
      </c>
    </row>
    <row r="172" spans="1:9" x14ac:dyDescent="0.25">
      <c r="A172" s="8">
        <v>171</v>
      </c>
      <c r="B172" s="7" t="s">
        <v>1466</v>
      </c>
      <c r="C172" s="7" t="s">
        <v>1229</v>
      </c>
      <c r="D172" s="8" t="s">
        <v>799</v>
      </c>
      <c r="E172" s="7" t="s">
        <v>165</v>
      </c>
      <c r="F172" s="7" t="s">
        <v>1196</v>
      </c>
      <c r="G172" s="55">
        <v>30221</v>
      </c>
      <c r="H172" s="9">
        <v>40470</v>
      </c>
      <c r="I172" s="9" t="s">
        <v>1233</v>
      </c>
    </row>
    <row r="173" spans="1:9" x14ac:dyDescent="0.25">
      <c r="A173" s="8">
        <v>172</v>
      </c>
      <c r="B173" s="7" t="s">
        <v>1467</v>
      </c>
      <c r="C173" s="7" t="s">
        <v>792</v>
      </c>
      <c r="D173" s="8" t="s">
        <v>799</v>
      </c>
      <c r="E173" s="7" t="s">
        <v>165</v>
      </c>
      <c r="F173" s="7" t="s">
        <v>1197</v>
      </c>
      <c r="G173" s="55">
        <v>30162</v>
      </c>
      <c r="H173" s="9">
        <v>41228</v>
      </c>
      <c r="I173" s="9" t="s">
        <v>1233</v>
      </c>
    </row>
    <row r="174" spans="1:9" x14ac:dyDescent="0.25">
      <c r="A174" s="8">
        <v>173</v>
      </c>
      <c r="B174" s="7" t="s">
        <v>1468</v>
      </c>
      <c r="C174" s="7" t="s">
        <v>796</v>
      </c>
      <c r="D174" s="8" t="s">
        <v>799</v>
      </c>
      <c r="E174" s="7" t="s">
        <v>165</v>
      </c>
      <c r="F174" s="7" t="s">
        <v>1196</v>
      </c>
      <c r="G174" s="55">
        <v>29049</v>
      </c>
      <c r="H174" s="9">
        <v>39768</v>
      </c>
      <c r="I174" s="9">
        <v>40837</v>
      </c>
    </row>
    <row r="175" spans="1:9" x14ac:dyDescent="0.25">
      <c r="A175" s="8">
        <v>174</v>
      </c>
      <c r="B175" s="7" t="s">
        <v>1469</v>
      </c>
      <c r="C175" s="7" t="s">
        <v>1230</v>
      </c>
      <c r="D175" s="8" t="s">
        <v>799</v>
      </c>
      <c r="E175" s="7" t="s">
        <v>165</v>
      </c>
      <c r="F175" s="7" t="s">
        <v>1196</v>
      </c>
      <c r="G175" s="55">
        <v>26988</v>
      </c>
      <c r="H175" s="9">
        <v>41254</v>
      </c>
      <c r="I175" s="9" t="s">
        <v>1233</v>
      </c>
    </row>
    <row r="176" spans="1:9" x14ac:dyDescent="0.25">
      <c r="A176" s="8">
        <v>175</v>
      </c>
      <c r="B176" s="7" t="s">
        <v>1470</v>
      </c>
      <c r="C176" s="7" t="s">
        <v>1229</v>
      </c>
      <c r="D176" s="8" t="s">
        <v>799</v>
      </c>
      <c r="E176" s="7" t="s">
        <v>204</v>
      </c>
      <c r="F176" s="7" t="s">
        <v>1196</v>
      </c>
      <c r="G176" s="55">
        <v>29541</v>
      </c>
      <c r="H176" s="9">
        <v>39515</v>
      </c>
      <c r="I176" s="9" t="s">
        <v>1233</v>
      </c>
    </row>
    <row r="177" spans="1:9" x14ac:dyDescent="0.25">
      <c r="A177" s="8">
        <v>176</v>
      </c>
      <c r="B177" s="7" t="s">
        <v>1471</v>
      </c>
      <c r="C177" s="7" t="s">
        <v>793</v>
      </c>
      <c r="D177" s="8" t="s">
        <v>799</v>
      </c>
      <c r="E177" s="7" t="s">
        <v>204</v>
      </c>
      <c r="F177" s="7" t="s">
        <v>1196</v>
      </c>
      <c r="G177" s="55">
        <v>28578</v>
      </c>
      <c r="H177" s="9">
        <v>40263</v>
      </c>
      <c r="I177" s="9" t="s">
        <v>1233</v>
      </c>
    </row>
    <row r="178" spans="1:9" x14ac:dyDescent="0.25">
      <c r="A178" s="8">
        <v>177</v>
      </c>
      <c r="B178" s="7" t="s">
        <v>1472</v>
      </c>
      <c r="C178" s="7" t="s">
        <v>1228</v>
      </c>
      <c r="D178" s="8" t="s">
        <v>799</v>
      </c>
      <c r="E178" s="7" t="s">
        <v>204</v>
      </c>
      <c r="F178" s="7" t="s">
        <v>1196</v>
      </c>
      <c r="G178" s="55">
        <v>25626</v>
      </c>
      <c r="H178" s="9">
        <v>40690</v>
      </c>
      <c r="I178" s="9" t="s">
        <v>1233</v>
      </c>
    </row>
    <row r="179" spans="1:9" x14ac:dyDescent="0.25">
      <c r="A179" s="8">
        <v>178</v>
      </c>
      <c r="B179" s="7" t="s">
        <v>1473</v>
      </c>
      <c r="C179" s="7" t="s">
        <v>1229</v>
      </c>
      <c r="D179" s="8" t="s">
        <v>799</v>
      </c>
      <c r="E179" s="7" t="s">
        <v>204</v>
      </c>
      <c r="F179" s="7" t="s">
        <v>1196</v>
      </c>
      <c r="G179" s="55">
        <v>25737</v>
      </c>
      <c r="H179" s="9">
        <v>36673</v>
      </c>
      <c r="I179" s="9">
        <v>37248</v>
      </c>
    </row>
    <row r="180" spans="1:9" x14ac:dyDescent="0.25">
      <c r="A180" s="8">
        <v>179</v>
      </c>
      <c r="B180" s="7" t="s">
        <v>1474</v>
      </c>
      <c r="C180" s="7" t="s">
        <v>792</v>
      </c>
      <c r="D180" s="8" t="s">
        <v>799</v>
      </c>
      <c r="E180" s="7" t="s">
        <v>204</v>
      </c>
      <c r="F180" s="7" t="s">
        <v>1197</v>
      </c>
      <c r="G180" s="55">
        <v>25450</v>
      </c>
      <c r="H180" s="9">
        <v>37043</v>
      </c>
      <c r="I180" s="9">
        <v>41063</v>
      </c>
    </row>
    <row r="181" spans="1:9" x14ac:dyDescent="0.25">
      <c r="A181" s="8">
        <v>180</v>
      </c>
      <c r="B181" s="7" t="s">
        <v>1475</v>
      </c>
      <c r="C181" s="7" t="s">
        <v>795</v>
      </c>
      <c r="D181" s="8" t="s">
        <v>799</v>
      </c>
      <c r="E181" s="7" t="s">
        <v>204</v>
      </c>
      <c r="F181" s="7" t="s">
        <v>1197</v>
      </c>
      <c r="G181" s="55">
        <v>26884</v>
      </c>
      <c r="H181" s="9">
        <v>37505</v>
      </c>
      <c r="I181" s="9">
        <v>40595</v>
      </c>
    </row>
    <row r="182" spans="1:9" x14ac:dyDescent="0.25">
      <c r="A182" s="8">
        <v>181</v>
      </c>
      <c r="B182" s="7" t="s">
        <v>1476</v>
      </c>
      <c r="C182" s="7" t="s">
        <v>796</v>
      </c>
      <c r="D182" s="8" t="s">
        <v>799</v>
      </c>
      <c r="E182" s="7" t="s">
        <v>204</v>
      </c>
      <c r="F182" s="7" t="s">
        <v>1196</v>
      </c>
      <c r="G182" s="55">
        <v>27361</v>
      </c>
      <c r="H182" s="9">
        <v>37946</v>
      </c>
      <c r="I182" s="9">
        <v>39645</v>
      </c>
    </row>
    <row r="183" spans="1:9" x14ac:dyDescent="0.25">
      <c r="A183" s="8">
        <v>182</v>
      </c>
      <c r="B183" s="7" t="s">
        <v>1477</v>
      </c>
      <c r="C183" s="7" t="s">
        <v>796</v>
      </c>
      <c r="D183" s="8" t="s">
        <v>799</v>
      </c>
      <c r="E183" s="7" t="s">
        <v>204</v>
      </c>
      <c r="F183" s="7" t="s">
        <v>1196</v>
      </c>
      <c r="G183" s="55">
        <v>29740</v>
      </c>
      <c r="H183" s="9">
        <v>36519</v>
      </c>
      <c r="I183" s="9">
        <v>41226</v>
      </c>
    </row>
    <row r="184" spans="1:9" x14ac:dyDescent="0.25">
      <c r="A184" s="8">
        <v>183</v>
      </c>
      <c r="B184" s="7" t="s">
        <v>1478</v>
      </c>
      <c r="C184" s="7" t="s">
        <v>1231</v>
      </c>
      <c r="D184" s="8" t="s">
        <v>799</v>
      </c>
      <c r="E184" s="7" t="s">
        <v>213</v>
      </c>
      <c r="F184" s="7" t="s">
        <v>1196</v>
      </c>
      <c r="G184" s="55">
        <v>27088</v>
      </c>
      <c r="H184" s="9">
        <v>40918</v>
      </c>
      <c r="I184" s="9" t="s">
        <v>1233</v>
      </c>
    </row>
    <row r="185" spans="1:9" x14ac:dyDescent="0.25">
      <c r="A185" s="8">
        <v>184</v>
      </c>
      <c r="B185" s="7" t="s">
        <v>1479</v>
      </c>
      <c r="C185" s="7" t="s">
        <v>796</v>
      </c>
      <c r="D185" s="8" t="s">
        <v>799</v>
      </c>
      <c r="E185" s="7" t="s">
        <v>213</v>
      </c>
      <c r="F185" s="7" t="s">
        <v>1196</v>
      </c>
      <c r="G185" s="55">
        <v>31277</v>
      </c>
      <c r="H185" s="9">
        <v>40936</v>
      </c>
      <c r="I185" s="9" t="s">
        <v>1233</v>
      </c>
    </row>
    <row r="186" spans="1:9" x14ac:dyDescent="0.25">
      <c r="A186" s="8">
        <v>185</v>
      </c>
      <c r="B186" s="7" t="s">
        <v>1480</v>
      </c>
      <c r="C186" s="7" t="s">
        <v>792</v>
      </c>
      <c r="D186" s="8" t="s">
        <v>799</v>
      </c>
      <c r="E186" s="7" t="s">
        <v>213</v>
      </c>
      <c r="F186" s="7" t="s">
        <v>1197</v>
      </c>
      <c r="G186" s="55">
        <v>24889</v>
      </c>
      <c r="H186" s="9">
        <v>39092</v>
      </c>
      <c r="I186" s="9">
        <v>39293</v>
      </c>
    </row>
    <row r="187" spans="1:9" x14ac:dyDescent="0.25">
      <c r="A187" s="8">
        <v>186</v>
      </c>
      <c r="B187" s="7" t="s">
        <v>1481</v>
      </c>
      <c r="C187" s="7" t="s">
        <v>1230</v>
      </c>
      <c r="D187" s="8" t="s">
        <v>799</v>
      </c>
      <c r="E187" s="7" t="s">
        <v>213</v>
      </c>
      <c r="F187" s="7" t="s">
        <v>1196</v>
      </c>
      <c r="G187" s="55">
        <v>31948</v>
      </c>
      <c r="H187" s="9">
        <v>39106</v>
      </c>
      <c r="I187" s="9" t="s">
        <v>1233</v>
      </c>
    </row>
    <row r="188" spans="1:9" x14ac:dyDescent="0.25">
      <c r="A188" s="8">
        <v>187</v>
      </c>
      <c r="B188" s="7" t="s">
        <v>1482</v>
      </c>
      <c r="C188" s="7" t="s">
        <v>1229</v>
      </c>
      <c r="D188" s="8" t="s">
        <v>799</v>
      </c>
      <c r="E188" s="7" t="s">
        <v>213</v>
      </c>
      <c r="F188" s="7" t="s">
        <v>1197</v>
      </c>
      <c r="G188" s="55">
        <v>30378</v>
      </c>
      <c r="H188" s="9">
        <v>38738</v>
      </c>
      <c r="I188" s="9" t="s">
        <v>1233</v>
      </c>
    </row>
    <row r="189" spans="1:9" x14ac:dyDescent="0.25">
      <c r="A189" s="8">
        <v>188</v>
      </c>
      <c r="B189" s="7" t="s">
        <v>1483</v>
      </c>
      <c r="C189" s="7" t="s">
        <v>1231</v>
      </c>
      <c r="D189" s="8" t="s">
        <v>799</v>
      </c>
      <c r="E189" s="7" t="s">
        <v>213</v>
      </c>
      <c r="F189" s="7" t="s">
        <v>1196</v>
      </c>
      <c r="G189" s="55">
        <v>25752</v>
      </c>
      <c r="H189" s="9">
        <v>35801</v>
      </c>
      <c r="I189" s="9">
        <v>39686</v>
      </c>
    </row>
    <row r="190" spans="1:9" x14ac:dyDescent="0.25">
      <c r="A190" s="8">
        <v>189</v>
      </c>
      <c r="B190" s="7" t="s">
        <v>1484</v>
      </c>
      <c r="C190" s="7" t="s">
        <v>793</v>
      </c>
      <c r="D190" s="8" t="s">
        <v>799</v>
      </c>
      <c r="E190" s="7" t="s">
        <v>213</v>
      </c>
      <c r="F190" s="7" t="s">
        <v>1197</v>
      </c>
      <c r="G190" s="55">
        <v>27397</v>
      </c>
      <c r="H190" s="9">
        <v>35807</v>
      </c>
      <c r="I190" s="9">
        <v>41022</v>
      </c>
    </row>
    <row r="191" spans="1:9" x14ac:dyDescent="0.25">
      <c r="A191" s="8">
        <v>190</v>
      </c>
      <c r="B191" s="7" t="s">
        <v>1485</v>
      </c>
      <c r="C191" s="7" t="s">
        <v>1230</v>
      </c>
      <c r="D191" s="8" t="s">
        <v>799</v>
      </c>
      <c r="E191" s="7" t="s">
        <v>213</v>
      </c>
      <c r="F191" s="7" t="s">
        <v>1196</v>
      </c>
      <c r="G191" s="55">
        <v>28614</v>
      </c>
      <c r="H191" s="9">
        <v>36177</v>
      </c>
      <c r="I191" s="9">
        <v>39112</v>
      </c>
    </row>
    <row r="192" spans="1:9" x14ac:dyDescent="0.25">
      <c r="A192" s="8">
        <v>191</v>
      </c>
      <c r="B192" s="7" t="s">
        <v>1486</v>
      </c>
      <c r="C192" s="7" t="s">
        <v>1230</v>
      </c>
      <c r="D192" s="8" t="s">
        <v>799</v>
      </c>
      <c r="E192" s="7" t="s">
        <v>213</v>
      </c>
      <c r="F192" s="7" t="s">
        <v>1196</v>
      </c>
      <c r="G192" s="55">
        <v>26990</v>
      </c>
      <c r="H192" s="9">
        <v>36535</v>
      </c>
      <c r="I192" s="9">
        <v>36596</v>
      </c>
    </row>
    <row r="193" spans="1:9" x14ac:dyDescent="0.25">
      <c r="A193" s="8">
        <v>192</v>
      </c>
      <c r="B193" s="7" t="s">
        <v>1487</v>
      </c>
      <c r="C193" s="7" t="s">
        <v>795</v>
      </c>
      <c r="D193" s="8" t="s">
        <v>799</v>
      </c>
      <c r="E193" s="7" t="s">
        <v>213</v>
      </c>
      <c r="F193" s="7" t="s">
        <v>1196</v>
      </c>
      <c r="G193" s="55">
        <v>29112</v>
      </c>
      <c r="H193" s="9">
        <v>37634</v>
      </c>
      <c r="I193" s="9">
        <v>38330</v>
      </c>
    </row>
    <row r="194" spans="1:9" x14ac:dyDescent="0.25">
      <c r="A194" s="8">
        <v>193</v>
      </c>
      <c r="B194" s="7" t="s">
        <v>1488</v>
      </c>
      <c r="C194" s="7" t="s">
        <v>1231</v>
      </c>
      <c r="D194" s="8" t="s">
        <v>799</v>
      </c>
      <c r="E194" s="7" t="s">
        <v>213</v>
      </c>
      <c r="F194" s="7" t="s">
        <v>1196</v>
      </c>
      <c r="G194" s="55">
        <v>31164</v>
      </c>
      <c r="H194" s="9">
        <v>39472</v>
      </c>
      <c r="I194" s="9">
        <v>40149</v>
      </c>
    </row>
    <row r="195" spans="1:9" x14ac:dyDescent="0.25">
      <c r="A195" s="8">
        <v>194</v>
      </c>
      <c r="B195" s="7" t="s">
        <v>1489</v>
      </c>
      <c r="C195" s="7" t="s">
        <v>792</v>
      </c>
      <c r="D195" s="8" t="s">
        <v>799</v>
      </c>
      <c r="E195" s="7" t="s">
        <v>213</v>
      </c>
      <c r="F195" s="7" t="s">
        <v>1196</v>
      </c>
      <c r="G195" s="55">
        <v>25869</v>
      </c>
      <c r="H195" s="9">
        <v>39472</v>
      </c>
      <c r="I195" s="9" t="s">
        <v>1233</v>
      </c>
    </row>
    <row r="196" spans="1:9" x14ac:dyDescent="0.25">
      <c r="A196" s="8">
        <v>195</v>
      </c>
      <c r="B196" s="7" t="s">
        <v>1490</v>
      </c>
      <c r="C196" s="7" t="s">
        <v>1231</v>
      </c>
      <c r="D196" s="8" t="s">
        <v>799</v>
      </c>
      <c r="E196" s="7" t="s">
        <v>213</v>
      </c>
      <c r="F196" s="7" t="s">
        <v>1196</v>
      </c>
      <c r="G196" s="55">
        <v>31064</v>
      </c>
      <c r="H196" s="9">
        <v>38733</v>
      </c>
      <c r="I196" s="9">
        <v>41260</v>
      </c>
    </row>
    <row r="197" spans="1:9" x14ac:dyDescent="0.25">
      <c r="A197" s="8">
        <v>196</v>
      </c>
      <c r="B197" s="7" t="s">
        <v>1491</v>
      </c>
      <c r="C197" s="7" t="s">
        <v>1230</v>
      </c>
      <c r="D197" s="8" t="s">
        <v>799</v>
      </c>
      <c r="E197" s="7" t="s">
        <v>213</v>
      </c>
      <c r="F197" s="7" t="s">
        <v>1196</v>
      </c>
      <c r="G197" s="55">
        <v>29003</v>
      </c>
      <c r="H197" s="9">
        <v>39087</v>
      </c>
      <c r="I197" s="9">
        <v>39656</v>
      </c>
    </row>
    <row r="198" spans="1:9" x14ac:dyDescent="0.25">
      <c r="A198" s="8">
        <v>197</v>
      </c>
      <c r="B198" s="7" t="s">
        <v>1492</v>
      </c>
      <c r="C198" s="7" t="s">
        <v>1228</v>
      </c>
      <c r="D198" s="8" t="s">
        <v>799</v>
      </c>
      <c r="E198" s="7" t="s">
        <v>213</v>
      </c>
      <c r="F198" s="7" t="s">
        <v>1197</v>
      </c>
      <c r="G198" s="55">
        <v>32334</v>
      </c>
      <c r="H198" s="9">
        <v>39455</v>
      </c>
      <c r="I198" s="9" t="s">
        <v>1233</v>
      </c>
    </row>
    <row r="199" spans="1:9" x14ac:dyDescent="0.25">
      <c r="A199" s="8">
        <v>198</v>
      </c>
      <c r="B199" s="7" t="s">
        <v>1493</v>
      </c>
      <c r="C199" s="7" t="s">
        <v>795</v>
      </c>
      <c r="D199" s="8" t="s">
        <v>799</v>
      </c>
      <c r="E199" s="7" t="s">
        <v>213</v>
      </c>
      <c r="F199" s="7" t="s">
        <v>1196</v>
      </c>
      <c r="G199" s="55">
        <v>29983</v>
      </c>
      <c r="H199" s="9">
        <v>39822</v>
      </c>
      <c r="I199" s="9" t="s">
        <v>1233</v>
      </c>
    </row>
    <row r="200" spans="1:9" x14ac:dyDescent="0.25">
      <c r="A200" s="8">
        <v>199</v>
      </c>
      <c r="B200" s="7" t="s">
        <v>1494</v>
      </c>
      <c r="C200" s="7" t="s">
        <v>1228</v>
      </c>
      <c r="D200" s="8" t="s">
        <v>799</v>
      </c>
      <c r="E200" s="7" t="s">
        <v>213</v>
      </c>
      <c r="F200" s="7" t="s">
        <v>1196</v>
      </c>
      <c r="G200" s="55">
        <v>28412</v>
      </c>
      <c r="H200" s="9">
        <v>39830</v>
      </c>
      <c r="I200" s="9" t="s">
        <v>1233</v>
      </c>
    </row>
    <row r="201" spans="1:9" x14ac:dyDescent="0.25">
      <c r="A201" s="8">
        <v>200</v>
      </c>
      <c r="B201" s="7" t="s">
        <v>1495</v>
      </c>
      <c r="C201" s="7" t="s">
        <v>791</v>
      </c>
      <c r="D201" s="8" t="s">
        <v>799</v>
      </c>
      <c r="E201" s="7" t="s">
        <v>213</v>
      </c>
      <c r="F201" s="7" t="s">
        <v>1196</v>
      </c>
      <c r="G201" s="55">
        <v>29526</v>
      </c>
      <c r="H201" s="9">
        <v>40203</v>
      </c>
      <c r="I201" s="9" t="s">
        <v>1233</v>
      </c>
    </row>
    <row r="202" spans="1:9" x14ac:dyDescent="0.25">
      <c r="A202" s="8">
        <v>201</v>
      </c>
      <c r="B202" s="7" t="s">
        <v>1496</v>
      </c>
      <c r="C202" s="7" t="s">
        <v>792</v>
      </c>
      <c r="D202" s="8" t="s">
        <v>799</v>
      </c>
      <c r="E202" s="7" t="s">
        <v>213</v>
      </c>
      <c r="F202" s="7" t="s">
        <v>1197</v>
      </c>
      <c r="G202" s="55">
        <v>32731</v>
      </c>
      <c r="H202" s="9">
        <v>40574</v>
      </c>
      <c r="I202" s="9">
        <v>40654</v>
      </c>
    </row>
    <row r="203" spans="1:9" x14ac:dyDescent="0.25">
      <c r="A203" s="8">
        <v>202</v>
      </c>
      <c r="B203" s="7" t="s">
        <v>1497</v>
      </c>
      <c r="C203" s="7" t="s">
        <v>1231</v>
      </c>
      <c r="D203" s="8" t="s">
        <v>799</v>
      </c>
      <c r="E203" s="7" t="s">
        <v>213</v>
      </c>
      <c r="F203" s="7" t="s">
        <v>1197</v>
      </c>
      <c r="G203" s="55">
        <v>26251</v>
      </c>
      <c r="H203" s="9">
        <v>40953</v>
      </c>
      <c r="I203" s="9" t="s">
        <v>1233</v>
      </c>
    </row>
    <row r="204" spans="1:9" x14ac:dyDescent="0.25">
      <c r="A204" s="8">
        <v>203</v>
      </c>
      <c r="B204" s="7" t="s">
        <v>1498</v>
      </c>
      <c r="C204" s="7" t="s">
        <v>1230</v>
      </c>
      <c r="D204" s="8" t="s">
        <v>799</v>
      </c>
      <c r="E204" s="7" t="s">
        <v>213</v>
      </c>
      <c r="F204" s="7" t="s">
        <v>1196</v>
      </c>
      <c r="G204" s="55">
        <v>26165</v>
      </c>
      <c r="H204" s="9">
        <v>35829</v>
      </c>
      <c r="I204" s="9">
        <v>40599</v>
      </c>
    </row>
    <row r="205" spans="1:9" x14ac:dyDescent="0.25">
      <c r="A205" s="8">
        <v>204</v>
      </c>
      <c r="B205" s="7" t="s">
        <v>1499</v>
      </c>
      <c r="C205" s="7" t="s">
        <v>796</v>
      </c>
      <c r="D205" s="8" t="s">
        <v>799</v>
      </c>
      <c r="E205" s="7" t="s">
        <v>213</v>
      </c>
      <c r="F205" s="7" t="s">
        <v>1196</v>
      </c>
      <c r="G205" s="55">
        <v>27118</v>
      </c>
      <c r="H205" s="9">
        <v>35830</v>
      </c>
      <c r="I205" s="9">
        <v>38836</v>
      </c>
    </row>
    <row r="206" spans="1:9" x14ac:dyDescent="0.25">
      <c r="A206" s="8">
        <v>205</v>
      </c>
      <c r="B206" s="7" t="s">
        <v>1500</v>
      </c>
      <c r="C206" s="7" t="s">
        <v>792</v>
      </c>
      <c r="D206" s="8" t="s">
        <v>799</v>
      </c>
      <c r="E206" s="7" t="s">
        <v>213</v>
      </c>
      <c r="F206" s="7" t="s">
        <v>1196</v>
      </c>
      <c r="G206" s="55">
        <v>26363</v>
      </c>
      <c r="H206" s="9">
        <v>36198</v>
      </c>
      <c r="I206" s="9">
        <v>39003</v>
      </c>
    </row>
    <row r="207" spans="1:9" x14ac:dyDescent="0.25">
      <c r="A207" s="8">
        <v>206</v>
      </c>
      <c r="B207" s="7" t="s">
        <v>1501</v>
      </c>
      <c r="C207" s="7" t="s">
        <v>792</v>
      </c>
      <c r="D207" s="8" t="s">
        <v>799</v>
      </c>
      <c r="E207" s="7" t="s">
        <v>213</v>
      </c>
      <c r="F207" s="7" t="s">
        <v>1196</v>
      </c>
      <c r="G207" s="55">
        <v>27561</v>
      </c>
      <c r="H207" s="9">
        <v>40088</v>
      </c>
      <c r="I207" s="9">
        <v>40088</v>
      </c>
    </row>
    <row r="208" spans="1:9" x14ac:dyDescent="0.25">
      <c r="A208" s="8">
        <v>207</v>
      </c>
      <c r="B208" s="7" t="s">
        <v>1502</v>
      </c>
      <c r="C208" s="7" t="s">
        <v>791</v>
      </c>
      <c r="D208" s="8" t="s">
        <v>799</v>
      </c>
      <c r="E208" s="7" t="s">
        <v>213</v>
      </c>
      <c r="F208" s="7" t="s">
        <v>1196</v>
      </c>
      <c r="G208" s="55">
        <v>28607</v>
      </c>
      <c r="H208" s="9">
        <v>40578</v>
      </c>
      <c r="I208" s="9" t="s">
        <v>1233</v>
      </c>
    </row>
    <row r="209" spans="1:9" x14ac:dyDescent="0.25">
      <c r="A209" s="8">
        <v>208</v>
      </c>
      <c r="B209" s="7" t="s">
        <v>1503</v>
      </c>
      <c r="C209" s="7" t="s">
        <v>1228</v>
      </c>
      <c r="D209" s="8" t="s">
        <v>799</v>
      </c>
      <c r="E209" s="7" t="s">
        <v>213</v>
      </c>
      <c r="F209" s="7" t="s">
        <v>1197</v>
      </c>
      <c r="G209" s="55">
        <v>27722</v>
      </c>
      <c r="H209" s="9">
        <v>39144</v>
      </c>
      <c r="I209" s="9">
        <v>40239</v>
      </c>
    </row>
    <row r="210" spans="1:9" x14ac:dyDescent="0.25">
      <c r="A210" s="8">
        <v>209</v>
      </c>
      <c r="B210" s="7" t="s">
        <v>1504</v>
      </c>
      <c r="C210" s="7" t="s">
        <v>1230</v>
      </c>
      <c r="D210" s="8" t="s">
        <v>799</v>
      </c>
      <c r="E210" s="7" t="s">
        <v>213</v>
      </c>
      <c r="F210" s="7" t="s">
        <v>1196</v>
      </c>
      <c r="G210" s="55">
        <v>28993</v>
      </c>
      <c r="H210" s="9">
        <v>39166</v>
      </c>
      <c r="I210" s="9" t="s">
        <v>1233</v>
      </c>
    </row>
    <row r="211" spans="1:9" x14ac:dyDescent="0.25">
      <c r="A211" s="8">
        <v>210</v>
      </c>
      <c r="B211" s="7" t="s">
        <v>1505</v>
      </c>
      <c r="C211" s="7" t="s">
        <v>1229</v>
      </c>
      <c r="D211" s="8" t="s">
        <v>799</v>
      </c>
      <c r="E211" s="7" t="s">
        <v>213</v>
      </c>
      <c r="F211" s="7" t="s">
        <v>1196</v>
      </c>
      <c r="G211" s="55">
        <v>26667</v>
      </c>
      <c r="H211" s="9">
        <v>39518</v>
      </c>
      <c r="I211" s="9" t="s">
        <v>1233</v>
      </c>
    </row>
    <row r="212" spans="1:9" x14ac:dyDescent="0.25">
      <c r="A212" s="8">
        <v>211</v>
      </c>
      <c r="B212" s="7" t="s">
        <v>1506</v>
      </c>
      <c r="C212" s="7" t="s">
        <v>792</v>
      </c>
      <c r="D212" s="8" t="s">
        <v>799</v>
      </c>
      <c r="E212" s="7" t="s">
        <v>213</v>
      </c>
      <c r="F212" s="7" t="s">
        <v>1197</v>
      </c>
      <c r="G212" s="55">
        <v>31768</v>
      </c>
      <c r="H212" s="9">
        <v>39168</v>
      </c>
      <c r="I212" s="9" t="s">
        <v>1233</v>
      </c>
    </row>
    <row r="213" spans="1:9" x14ac:dyDescent="0.25">
      <c r="A213" s="8">
        <v>212</v>
      </c>
      <c r="B213" s="7" t="s">
        <v>1507</v>
      </c>
      <c r="C213" s="7" t="s">
        <v>1228</v>
      </c>
      <c r="D213" s="8" t="s">
        <v>799</v>
      </c>
      <c r="E213" s="7" t="s">
        <v>213</v>
      </c>
      <c r="F213" s="7" t="s">
        <v>1197</v>
      </c>
      <c r="G213" s="55">
        <v>28434</v>
      </c>
      <c r="H213" s="9">
        <v>39012</v>
      </c>
      <c r="I213" s="9">
        <v>39012</v>
      </c>
    </row>
    <row r="214" spans="1:9" x14ac:dyDescent="0.25">
      <c r="A214" s="8">
        <v>213</v>
      </c>
      <c r="B214" s="7" t="s">
        <v>1508</v>
      </c>
      <c r="C214" s="7" t="s">
        <v>796</v>
      </c>
      <c r="D214" s="8" t="s">
        <v>799</v>
      </c>
      <c r="E214" s="7" t="s">
        <v>213</v>
      </c>
      <c r="F214" s="7" t="s">
        <v>1196</v>
      </c>
      <c r="G214" s="55">
        <v>30666</v>
      </c>
      <c r="H214" s="9">
        <v>38798</v>
      </c>
      <c r="I214" s="9" t="s">
        <v>1233</v>
      </c>
    </row>
    <row r="215" spans="1:9" x14ac:dyDescent="0.25">
      <c r="A215" s="8">
        <v>214</v>
      </c>
      <c r="B215" s="7" t="s">
        <v>1509</v>
      </c>
      <c r="C215" s="7" t="s">
        <v>792</v>
      </c>
      <c r="D215" s="8" t="s">
        <v>799</v>
      </c>
      <c r="E215" s="7" t="s">
        <v>213</v>
      </c>
      <c r="F215" s="7" t="s">
        <v>1196</v>
      </c>
      <c r="G215" s="55">
        <v>23630</v>
      </c>
      <c r="H215" s="9">
        <v>39063</v>
      </c>
      <c r="I215" s="9">
        <v>39063</v>
      </c>
    </row>
    <row r="216" spans="1:9" x14ac:dyDescent="0.25">
      <c r="A216" s="8">
        <v>215</v>
      </c>
      <c r="B216" s="7" t="s">
        <v>1510</v>
      </c>
      <c r="C216" s="7" t="s">
        <v>795</v>
      </c>
      <c r="D216" s="8" t="s">
        <v>799</v>
      </c>
      <c r="E216" s="7" t="s">
        <v>213</v>
      </c>
      <c r="F216" s="7" t="s">
        <v>1196</v>
      </c>
      <c r="G216" s="55">
        <v>27939</v>
      </c>
      <c r="H216" s="9">
        <v>36600</v>
      </c>
      <c r="I216" s="9">
        <v>38057</v>
      </c>
    </row>
    <row r="217" spans="1:9" x14ac:dyDescent="0.25">
      <c r="A217" s="8">
        <v>216</v>
      </c>
      <c r="B217" s="7" t="s">
        <v>1511</v>
      </c>
      <c r="C217" s="7" t="s">
        <v>792</v>
      </c>
      <c r="D217" s="8" t="s">
        <v>799</v>
      </c>
      <c r="E217" s="7" t="s">
        <v>213</v>
      </c>
      <c r="F217" s="7" t="s">
        <v>1197</v>
      </c>
      <c r="G217" s="55">
        <v>29333</v>
      </c>
      <c r="H217" s="9">
        <v>36604</v>
      </c>
      <c r="I217" s="9">
        <v>38237</v>
      </c>
    </row>
    <row r="218" spans="1:9" x14ac:dyDescent="0.25">
      <c r="A218" s="8">
        <v>217</v>
      </c>
      <c r="B218" s="7" t="s">
        <v>1512</v>
      </c>
      <c r="C218" s="7" t="s">
        <v>1230</v>
      </c>
      <c r="D218" s="8" t="s">
        <v>799</v>
      </c>
      <c r="E218" s="7" t="s">
        <v>213</v>
      </c>
      <c r="F218" s="7" t="s">
        <v>1196</v>
      </c>
      <c r="G218" s="55">
        <v>25966</v>
      </c>
      <c r="H218" s="9">
        <v>38707</v>
      </c>
      <c r="I218" s="9">
        <v>38707</v>
      </c>
    </row>
    <row r="219" spans="1:9" x14ac:dyDescent="0.25">
      <c r="A219" s="8">
        <v>218</v>
      </c>
      <c r="B219" s="7" t="s">
        <v>1513</v>
      </c>
      <c r="C219" s="7" t="s">
        <v>794</v>
      </c>
      <c r="D219" s="8" t="s">
        <v>799</v>
      </c>
      <c r="E219" s="7" t="s">
        <v>213</v>
      </c>
      <c r="F219" s="7" t="s">
        <v>1196</v>
      </c>
      <c r="G219" s="55">
        <v>26694</v>
      </c>
      <c r="H219" s="9">
        <v>37326</v>
      </c>
      <c r="I219" s="9" t="s">
        <v>1233</v>
      </c>
    </row>
    <row r="220" spans="1:9" x14ac:dyDescent="0.25">
      <c r="A220" s="8">
        <v>219</v>
      </c>
      <c r="B220" s="7" t="s">
        <v>1514</v>
      </c>
      <c r="C220" s="7" t="s">
        <v>794</v>
      </c>
      <c r="D220" s="8" t="s">
        <v>799</v>
      </c>
      <c r="E220" s="7" t="s">
        <v>213</v>
      </c>
      <c r="F220" s="7" t="s">
        <v>1197</v>
      </c>
      <c r="G220" s="55">
        <v>28835</v>
      </c>
      <c r="H220" s="9">
        <v>37331</v>
      </c>
      <c r="I220" s="9" t="s">
        <v>1233</v>
      </c>
    </row>
    <row r="221" spans="1:9" x14ac:dyDescent="0.25">
      <c r="A221" s="8">
        <v>220</v>
      </c>
      <c r="B221" s="7" t="s">
        <v>1515</v>
      </c>
      <c r="C221" s="7" t="s">
        <v>1229</v>
      </c>
      <c r="D221" s="8" t="s">
        <v>799</v>
      </c>
      <c r="E221" s="7" t="s">
        <v>213</v>
      </c>
      <c r="F221" s="7" t="s">
        <v>1196</v>
      </c>
      <c r="G221" s="55">
        <v>26369</v>
      </c>
      <c r="H221" s="9">
        <v>38073</v>
      </c>
      <c r="I221" s="9">
        <v>39607</v>
      </c>
    </row>
    <row r="222" spans="1:9" x14ac:dyDescent="0.25">
      <c r="A222" s="8">
        <v>221</v>
      </c>
      <c r="B222" s="7" t="s">
        <v>1516</v>
      </c>
      <c r="C222" s="7" t="s">
        <v>1230</v>
      </c>
      <c r="D222" s="8" t="s">
        <v>799</v>
      </c>
      <c r="E222" s="7" t="s">
        <v>213</v>
      </c>
      <c r="F222" s="7" t="s">
        <v>1197</v>
      </c>
      <c r="G222" s="55">
        <v>26692</v>
      </c>
      <c r="H222" s="9">
        <v>39538</v>
      </c>
      <c r="I222" s="9" t="s">
        <v>1233</v>
      </c>
    </row>
    <row r="223" spans="1:9" x14ac:dyDescent="0.25">
      <c r="A223" s="8">
        <v>222</v>
      </c>
      <c r="B223" s="7" t="s">
        <v>1517</v>
      </c>
      <c r="C223" s="7" t="s">
        <v>796</v>
      </c>
      <c r="D223" s="8" t="s">
        <v>799</v>
      </c>
      <c r="E223" s="7" t="s">
        <v>213</v>
      </c>
      <c r="F223" s="7" t="s">
        <v>1197</v>
      </c>
      <c r="G223" s="56">
        <v>26289</v>
      </c>
      <c r="H223" s="13">
        <v>40603</v>
      </c>
      <c r="I223" s="9" t="s">
        <v>1233</v>
      </c>
    </row>
    <row r="224" spans="1:9" x14ac:dyDescent="0.25">
      <c r="A224" s="8">
        <v>223</v>
      </c>
      <c r="B224" s="7" t="s">
        <v>1518</v>
      </c>
      <c r="C224" s="7" t="s">
        <v>1228</v>
      </c>
      <c r="D224" s="8" t="s">
        <v>799</v>
      </c>
      <c r="E224" s="7" t="s">
        <v>213</v>
      </c>
      <c r="F224" s="7" t="s">
        <v>1196</v>
      </c>
      <c r="G224" s="55">
        <v>29327</v>
      </c>
      <c r="H224" s="9">
        <v>41025</v>
      </c>
      <c r="I224" s="9" t="s">
        <v>1233</v>
      </c>
    </row>
    <row r="225" spans="1:9" x14ac:dyDescent="0.25">
      <c r="A225" s="8">
        <v>224</v>
      </c>
      <c r="B225" s="7" t="s">
        <v>1519</v>
      </c>
      <c r="C225" s="7" t="s">
        <v>794</v>
      </c>
      <c r="D225" s="8" t="s">
        <v>799</v>
      </c>
      <c r="E225" s="7" t="s">
        <v>213</v>
      </c>
      <c r="F225" s="7" t="s">
        <v>1197</v>
      </c>
      <c r="G225" s="55">
        <v>31087</v>
      </c>
      <c r="H225" s="9">
        <v>41026</v>
      </c>
      <c r="I225" s="9" t="s">
        <v>1233</v>
      </c>
    </row>
    <row r="226" spans="1:9" x14ac:dyDescent="0.25">
      <c r="A226" s="8">
        <v>225</v>
      </c>
      <c r="B226" s="7" t="s">
        <v>1520</v>
      </c>
      <c r="C226" s="7" t="s">
        <v>795</v>
      </c>
      <c r="D226" s="8" t="s">
        <v>799</v>
      </c>
      <c r="E226" s="7" t="s">
        <v>213</v>
      </c>
      <c r="F226" s="7" t="s">
        <v>1197</v>
      </c>
      <c r="G226" s="55">
        <v>26019</v>
      </c>
      <c r="H226" s="9">
        <v>39816</v>
      </c>
      <c r="I226" s="9">
        <v>39816</v>
      </c>
    </row>
    <row r="227" spans="1:9" x14ac:dyDescent="0.25">
      <c r="A227" s="8">
        <v>226</v>
      </c>
      <c r="B227" s="7" t="s">
        <v>1521</v>
      </c>
      <c r="C227" s="7" t="s">
        <v>793</v>
      </c>
      <c r="D227" s="8" t="s">
        <v>799</v>
      </c>
      <c r="E227" s="7" t="s">
        <v>213</v>
      </c>
      <c r="F227" s="7" t="s">
        <v>1196</v>
      </c>
      <c r="G227" s="55">
        <v>32332</v>
      </c>
      <c r="H227" s="9">
        <v>39539</v>
      </c>
      <c r="I227" s="9">
        <v>40313</v>
      </c>
    </row>
    <row r="228" spans="1:9" x14ac:dyDescent="0.25">
      <c r="A228" s="8">
        <v>227</v>
      </c>
      <c r="B228" s="7" t="s">
        <v>1522</v>
      </c>
      <c r="C228" s="7" t="s">
        <v>791</v>
      </c>
      <c r="D228" s="8" t="s">
        <v>799</v>
      </c>
      <c r="E228" s="7" t="s">
        <v>213</v>
      </c>
      <c r="F228" s="7" t="s">
        <v>1197</v>
      </c>
      <c r="G228" s="55">
        <v>27394</v>
      </c>
      <c r="H228" s="9">
        <v>40269</v>
      </c>
      <c r="I228" s="9" t="s">
        <v>1233</v>
      </c>
    </row>
    <row r="229" spans="1:9" x14ac:dyDescent="0.25">
      <c r="A229" s="8">
        <v>228</v>
      </c>
      <c r="B229" s="7" t="s">
        <v>1523</v>
      </c>
      <c r="C229" s="7" t="s">
        <v>791</v>
      </c>
      <c r="D229" s="8" t="s">
        <v>799</v>
      </c>
      <c r="E229" s="7" t="s">
        <v>213</v>
      </c>
      <c r="F229" s="7" t="s">
        <v>1197</v>
      </c>
      <c r="G229" s="55">
        <v>28741</v>
      </c>
      <c r="H229" s="9">
        <v>40298</v>
      </c>
      <c r="I229" s="9">
        <v>40988</v>
      </c>
    </row>
    <row r="230" spans="1:9" x14ac:dyDescent="0.25">
      <c r="A230" s="8">
        <v>229</v>
      </c>
      <c r="B230" s="7" t="s">
        <v>1524</v>
      </c>
      <c r="C230" s="7" t="s">
        <v>791</v>
      </c>
      <c r="D230" s="8" t="s">
        <v>799</v>
      </c>
      <c r="E230" s="7" t="s">
        <v>213</v>
      </c>
      <c r="F230" s="7" t="s">
        <v>1197</v>
      </c>
      <c r="G230" s="55">
        <v>30874</v>
      </c>
      <c r="H230" s="9">
        <v>38813</v>
      </c>
      <c r="I230" s="9">
        <v>40330</v>
      </c>
    </row>
    <row r="231" spans="1:9" x14ac:dyDescent="0.25">
      <c r="A231" s="8">
        <v>230</v>
      </c>
      <c r="B231" s="7" t="s">
        <v>1525</v>
      </c>
      <c r="C231" s="7" t="s">
        <v>1231</v>
      </c>
      <c r="D231" s="8" t="s">
        <v>799</v>
      </c>
      <c r="E231" s="7" t="s">
        <v>213</v>
      </c>
      <c r="F231" s="7" t="s">
        <v>1196</v>
      </c>
      <c r="G231" s="55">
        <v>30284</v>
      </c>
      <c r="H231" s="9">
        <v>38816</v>
      </c>
      <c r="I231" s="9" t="s">
        <v>1233</v>
      </c>
    </row>
    <row r="232" spans="1:9" x14ac:dyDescent="0.25">
      <c r="A232" s="8">
        <v>231</v>
      </c>
      <c r="B232" s="7" t="s">
        <v>1526</v>
      </c>
      <c r="C232" s="7" t="s">
        <v>791</v>
      </c>
      <c r="D232" s="8" t="s">
        <v>799</v>
      </c>
      <c r="E232" s="7" t="s">
        <v>213</v>
      </c>
      <c r="F232" s="7" t="s">
        <v>1196</v>
      </c>
      <c r="G232" s="55">
        <v>25810</v>
      </c>
      <c r="H232" s="9">
        <v>36269</v>
      </c>
      <c r="I232" s="9">
        <v>36530</v>
      </c>
    </row>
    <row r="233" spans="1:9" x14ac:dyDescent="0.25">
      <c r="A233" s="8">
        <v>232</v>
      </c>
      <c r="B233" s="7" t="s">
        <v>1527</v>
      </c>
      <c r="C233" s="7" t="s">
        <v>1228</v>
      </c>
      <c r="D233" s="8" t="s">
        <v>799</v>
      </c>
      <c r="E233" s="7" t="s">
        <v>213</v>
      </c>
      <c r="F233" s="7" t="s">
        <v>1196</v>
      </c>
      <c r="G233" s="55">
        <v>27458</v>
      </c>
      <c r="H233" s="9">
        <v>37495</v>
      </c>
      <c r="I233" s="9">
        <v>37495</v>
      </c>
    </row>
    <row r="234" spans="1:9" x14ac:dyDescent="0.25">
      <c r="A234" s="8">
        <v>233</v>
      </c>
      <c r="B234" s="7" t="s">
        <v>1528</v>
      </c>
      <c r="C234" s="7" t="s">
        <v>1228</v>
      </c>
      <c r="D234" s="8" t="s">
        <v>799</v>
      </c>
      <c r="E234" s="7" t="s">
        <v>213</v>
      </c>
      <c r="F234" s="7" t="s">
        <v>1196</v>
      </c>
      <c r="G234" s="55">
        <v>27524</v>
      </c>
      <c r="H234" s="9">
        <v>37742</v>
      </c>
      <c r="I234" s="9">
        <v>37742</v>
      </c>
    </row>
    <row r="235" spans="1:9" x14ac:dyDescent="0.25">
      <c r="A235" s="8">
        <v>234</v>
      </c>
      <c r="B235" s="7" t="s">
        <v>1529</v>
      </c>
      <c r="C235" s="7" t="s">
        <v>1228</v>
      </c>
      <c r="D235" s="8" t="s">
        <v>799</v>
      </c>
      <c r="E235" s="7" t="s">
        <v>213</v>
      </c>
      <c r="F235" s="7" t="s">
        <v>1196</v>
      </c>
      <c r="G235" s="55">
        <v>28208</v>
      </c>
      <c r="H235" s="9">
        <v>37730</v>
      </c>
      <c r="I235" s="9" t="s">
        <v>1233</v>
      </c>
    </row>
    <row r="236" spans="1:9" x14ac:dyDescent="0.25">
      <c r="A236" s="8">
        <v>235</v>
      </c>
      <c r="B236" s="7" t="s">
        <v>1530</v>
      </c>
      <c r="C236" s="7" t="s">
        <v>1228</v>
      </c>
      <c r="D236" s="8" t="s">
        <v>799</v>
      </c>
      <c r="E236" s="7" t="s">
        <v>213</v>
      </c>
      <c r="F236" s="7" t="s">
        <v>1196</v>
      </c>
      <c r="G236" s="55">
        <v>29300</v>
      </c>
      <c r="H236" s="9">
        <v>38809</v>
      </c>
      <c r="I236" s="9">
        <v>41198</v>
      </c>
    </row>
    <row r="237" spans="1:9" x14ac:dyDescent="0.25">
      <c r="A237" s="8">
        <v>236</v>
      </c>
      <c r="B237" s="7" t="s">
        <v>1531</v>
      </c>
      <c r="C237" s="7" t="s">
        <v>796</v>
      </c>
      <c r="D237" s="8" t="s">
        <v>799</v>
      </c>
      <c r="E237" s="7" t="s">
        <v>213</v>
      </c>
      <c r="F237" s="7" t="s">
        <v>1197</v>
      </c>
      <c r="G237" s="55">
        <v>28735</v>
      </c>
      <c r="H237" s="9">
        <v>38821</v>
      </c>
      <c r="I237" s="9">
        <v>40242</v>
      </c>
    </row>
    <row r="238" spans="1:9" x14ac:dyDescent="0.25">
      <c r="A238" s="8">
        <v>237</v>
      </c>
      <c r="B238" s="7" t="s">
        <v>1532</v>
      </c>
      <c r="C238" s="7" t="s">
        <v>796</v>
      </c>
      <c r="D238" s="8" t="s">
        <v>799</v>
      </c>
      <c r="E238" s="7" t="s">
        <v>213</v>
      </c>
      <c r="F238" s="7" t="s">
        <v>1196</v>
      </c>
      <c r="G238" s="55">
        <v>26619</v>
      </c>
      <c r="H238" s="9">
        <v>38832</v>
      </c>
      <c r="I238" s="9">
        <v>41078</v>
      </c>
    </row>
    <row r="239" spans="1:9" x14ac:dyDescent="0.25">
      <c r="A239" s="8">
        <v>238</v>
      </c>
      <c r="B239" s="7" t="s">
        <v>1533</v>
      </c>
      <c r="C239" s="7" t="s">
        <v>1229</v>
      </c>
      <c r="D239" s="8" t="s">
        <v>799</v>
      </c>
      <c r="E239" s="7" t="s">
        <v>213</v>
      </c>
      <c r="F239" s="7" t="s">
        <v>1196</v>
      </c>
      <c r="G239" s="55">
        <v>29330</v>
      </c>
      <c r="H239" s="9">
        <v>39189</v>
      </c>
      <c r="I239" s="9" t="s">
        <v>1233</v>
      </c>
    </row>
    <row r="240" spans="1:9" x14ac:dyDescent="0.25">
      <c r="A240" s="8">
        <v>239</v>
      </c>
      <c r="B240" s="7" t="s">
        <v>1534</v>
      </c>
      <c r="C240" s="7" t="s">
        <v>793</v>
      </c>
      <c r="D240" s="8" t="s">
        <v>799</v>
      </c>
      <c r="E240" s="7" t="s">
        <v>213</v>
      </c>
      <c r="F240" s="7" t="s">
        <v>1197</v>
      </c>
      <c r="G240" s="55">
        <v>32274</v>
      </c>
      <c r="H240" s="9">
        <v>39545</v>
      </c>
      <c r="I240" s="9" t="s">
        <v>1233</v>
      </c>
    </row>
    <row r="241" spans="1:9" x14ac:dyDescent="0.25">
      <c r="A241" s="8">
        <v>240</v>
      </c>
      <c r="B241" s="7" t="s">
        <v>1535</v>
      </c>
      <c r="C241" s="7" t="s">
        <v>792</v>
      </c>
      <c r="D241" s="8" t="s">
        <v>799</v>
      </c>
      <c r="E241" s="7" t="s">
        <v>213</v>
      </c>
      <c r="F241" s="7" t="s">
        <v>1197</v>
      </c>
      <c r="G241" s="55">
        <v>27888</v>
      </c>
      <c r="H241" s="9">
        <v>40270</v>
      </c>
      <c r="I241" s="9" t="s">
        <v>1233</v>
      </c>
    </row>
    <row r="242" spans="1:9" x14ac:dyDescent="0.25">
      <c r="A242" s="8">
        <v>241</v>
      </c>
      <c r="B242" s="7" t="s">
        <v>1536</v>
      </c>
      <c r="C242" s="7" t="s">
        <v>791</v>
      </c>
      <c r="D242" s="8" t="s">
        <v>799</v>
      </c>
      <c r="E242" s="7" t="s">
        <v>213</v>
      </c>
      <c r="F242" s="7" t="s">
        <v>1197</v>
      </c>
      <c r="G242" s="55">
        <v>29880</v>
      </c>
      <c r="H242" s="9">
        <v>40634</v>
      </c>
      <c r="I242" s="9">
        <v>40864</v>
      </c>
    </row>
    <row r="243" spans="1:9" x14ac:dyDescent="0.25">
      <c r="A243" s="8">
        <v>242</v>
      </c>
      <c r="B243" s="7" t="s">
        <v>1537</v>
      </c>
      <c r="C243" s="7" t="s">
        <v>796</v>
      </c>
      <c r="D243" s="8" t="s">
        <v>799</v>
      </c>
      <c r="E243" s="7" t="s">
        <v>213</v>
      </c>
      <c r="F243" s="7" t="s">
        <v>1196</v>
      </c>
      <c r="G243" s="55">
        <v>32387</v>
      </c>
      <c r="H243" s="9">
        <v>41056</v>
      </c>
      <c r="I243" s="9">
        <v>41185</v>
      </c>
    </row>
    <row r="244" spans="1:9" x14ac:dyDescent="0.25">
      <c r="A244" s="8">
        <v>243</v>
      </c>
      <c r="B244" s="7" t="s">
        <v>1538</v>
      </c>
      <c r="C244" s="7" t="s">
        <v>1230</v>
      </c>
      <c r="D244" s="8" t="s">
        <v>799</v>
      </c>
      <c r="E244" s="7" t="s">
        <v>213</v>
      </c>
      <c r="F244" s="7" t="s">
        <v>1197</v>
      </c>
      <c r="G244" s="55">
        <v>27600</v>
      </c>
      <c r="H244" s="9">
        <v>40043</v>
      </c>
      <c r="I244" s="9">
        <v>40043</v>
      </c>
    </row>
    <row r="245" spans="1:9" x14ac:dyDescent="0.25">
      <c r="A245" s="8">
        <v>244</v>
      </c>
      <c r="B245" s="7" t="s">
        <v>1539</v>
      </c>
      <c r="C245" s="7" t="s">
        <v>1228</v>
      </c>
      <c r="D245" s="8" t="s">
        <v>799</v>
      </c>
      <c r="E245" s="7" t="s">
        <v>213</v>
      </c>
      <c r="F245" s="7" t="s">
        <v>1197</v>
      </c>
      <c r="G245" s="55">
        <v>28358</v>
      </c>
      <c r="H245" s="9">
        <v>40301</v>
      </c>
      <c r="I245" s="9">
        <v>40919</v>
      </c>
    </row>
    <row r="246" spans="1:9" x14ac:dyDescent="0.25">
      <c r="A246" s="8">
        <v>245</v>
      </c>
      <c r="B246" s="7" t="s">
        <v>1540</v>
      </c>
      <c r="C246" s="7" t="s">
        <v>1230</v>
      </c>
      <c r="D246" s="8" t="s">
        <v>799</v>
      </c>
      <c r="E246" s="7" t="s">
        <v>213</v>
      </c>
      <c r="F246" s="7" t="s">
        <v>1197</v>
      </c>
      <c r="G246" s="55">
        <v>32503</v>
      </c>
      <c r="H246" s="9">
        <v>40302</v>
      </c>
      <c r="I246" s="9" t="s">
        <v>1233</v>
      </c>
    </row>
    <row r="247" spans="1:9" x14ac:dyDescent="0.25">
      <c r="A247" s="8">
        <v>246</v>
      </c>
      <c r="B247" s="7" t="s">
        <v>1541</v>
      </c>
      <c r="C247" s="7" t="s">
        <v>1231</v>
      </c>
      <c r="D247" s="8" t="s">
        <v>799</v>
      </c>
      <c r="E247" s="7" t="s">
        <v>213</v>
      </c>
      <c r="F247" s="7" t="s">
        <v>1197</v>
      </c>
      <c r="G247" s="55">
        <v>28314</v>
      </c>
      <c r="H247" s="9">
        <v>40312</v>
      </c>
      <c r="I247" s="9" t="s">
        <v>1233</v>
      </c>
    </row>
    <row r="248" spans="1:9" x14ac:dyDescent="0.25">
      <c r="A248" s="8">
        <v>247</v>
      </c>
      <c r="B248" s="7" t="s">
        <v>1542</v>
      </c>
      <c r="C248" s="7" t="s">
        <v>793</v>
      </c>
      <c r="D248" s="8" t="s">
        <v>799</v>
      </c>
      <c r="E248" s="7" t="s">
        <v>213</v>
      </c>
      <c r="F248" s="7" t="s">
        <v>1197</v>
      </c>
      <c r="G248" s="55">
        <v>29021</v>
      </c>
      <c r="H248" s="9">
        <v>38461</v>
      </c>
      <c r="I248" s="9">
        <v>38461</v>
      </c>
    </row>
    <row r="249" spans="1:9" x14ac:dyDescent="0.25">
      <c r="A249" s="8">
        <v>248</v>
      </c>
      <c r="B249" s="7" t="s">
        <v>1543</v>
      </c>
      <c r="C249" s="7" t="s">
        <v>1229</v>
      </c>
      <c r="D249" s="8" t="s">
        <v>799</v>
      </c>
      <c r="E249" s="7" t="s">
        <v>213</v>
      </c>
      <c r="F249" s="7" t="s">
        <v>1197</v>
      </c>
      <c r="G249" s="55">
        <v>25417</v>
      </c>
      <c r="H249" s="9">
        <v>35932</v>
      </c>
      <c r="I249" s="9">
        <v>37137</v>
      </c>
    </row>
    <row r="250" spans="1:9" x14ac:dyDescent="0.25">
      <c r="A250" s="8">
        <v>249</v>
      </c>
      <c r="B250" s="7" t="s">
        <v>1544</v>
      </c>
      <c r="C250" s="7" t="s">
        <v>1229</v>
      </c>
      <c r="D250" s="8" t="s">
        <v>799</v>
      </c>
      <c r="E250" s="7" t="s">
        <v>213</v>
      </c>
      <c r="F250" s="7" t="s">
        <v>1196</v>
      </c>
      <c r="G250" s="55">
        <v>27374</v>
      </c>
      <c r="H250" s="9">
        <v>35938</v>
      </c>
      <c r="I250" s="9">
        <v>40291</v>
      </c>
    </row>
    <row r="251" spans="1:9" x14ac:dyDescent="0.25">
      <c r="A251" s="8">
        <v>250</v>
      </c>
      <c r="B251" s="7" t="s">
        <v>1545</v>
      </c>
      <c r="C251" s="7" t="s">
        <v>1229</v>
      </c>
      <c r="D251" s="8" t="s">
        <v>799</v>
      </c>
      <c r="E251" s="7" t="s">
        <v>213</v>
      </c>
      <c r="F251" s="7" t="s">
        <v>1197</v>
      </c>
      <c r="G251" s="55">
        <v>28313</v>
      </c>
      <c r="H251" s="9">
        <v>36283</v>
      </c>
      <c r="I251" s="9" t="s">
        <v>1233</v>
      </c>
    </row>
    <row r="252" spans="1:9" x14ac:dyDescent="0.25">
      <c r="A252" s="8">
        <v>251</v>
      </c>
      <c r="B252" s="7" t="s">
        <v>1546</v>
      </c>
      <c r="C252" s="7" t="s">
        <v>1228</v>
      </c>
      <c r="D252" s="8" t="s">
        <v>799</v>
      </c>
      <c r="E252" s="7" t="s">
        <v>213</v>
      </c>
      <c r="F252" s="7" t="s">
        <v>1196</v>
      </c>
      <c r="G252" s="55">
        <v>24502</v>
      </c>
      <c r="H252" s="9">
        <v>36305</v>
      </c>
      <c r="I252" s="9" t="s">
        <v>1233</v>
      </c>
    </row>
    <row r="253" spans="1:9" x14ac:dyDescent="0.25">
      <c r="A253" s="8">
        <v>252</v>
      </c>
      <c r="B253" s="7" t="s">
        <v>1547</v>
      </c>
      <c r="C253" s="7" t="s">
        <v>1229</v>
      </c>
      <c r="D253" s="8" t="s">
        <v>799</v>
      </c>
      <c r="E253" s="7" t="s">
        <v>213</v>
      </c>
      <c r="F253" s="7" t="s">
        <v>1197</v>
      </c>
      <c r="G253" s="55">
        <v>25946</v>
      </c>
      <c r="H253" s="9">
        <v>37394</v>
      </c>
      <c r="I253" s="9" t="s">
        <v>1233</v>
      </c>
    </row>
    <row r="254" spans="1:9" x14ac:dyDescent="0.25">
      <c r="A254" s="8">
        <v>253</v>
      </c>
      <c r="B254" s="7" t="s">
        <v>1548</v>
      </c>
      <c r="C254" s="7" t="s">
        <v>795</v>
      </c>
      <c r="D254" s="8" t="s">
        <v>799</v>
      </c>
      <c r="E254" s="7" t="s">
        <v>213</v>
      </c>
      <c r="F254" s="7" t="s">
        <v>1196</v>
      </c>
      <c r="G254" s="56">
        <v>30736</v>
      </c>
      <c r="H254" s="13">
        <v>40680</v>
      </c>
      <c r="I254" s="9" t="s">
        <v>1233</v>
      </c>
    </row>
    <row r="255" spans="1:9" x14ac:dyDescent="0.25">
      <c r="A255" s="8">
        <v>254</v>
      </c>
      <c r="B255" s="7" t="s">
        <v>1549</v>
      </c>
      <c r="C255" s="7" t="s">
        <v>795</v>
      </c>
      <c r="D255" s="8" t="s">
        <v>799</v>
      </c>
      <c r="E255" s="7" t="s">
        <v>213</v>
      </c>
      <c r="F255" s="7" t="s">
        <v>1196</v>
      </c>
      <c r="G255" s="55">
        <v>30261</v>
      </c>
      <c r="H255" s="9">
        <v>41079</v>
      </c>
      <c r="I255" s="9" t="s">
        <v>1233</v>
      </c>
    </row>
    <row r="256" spans="1:9" x14ac:dyDescent="0.25">
      <c r="A256" s="8">
        <v>255</v>
      </c>
      <c r="B256" s="7" t="s">
        <v>1550</v>
      </c>
      <c r="C256" s="7" t="s">
        <v>794</v>
      </c>
      <c r="D256" s="8" t="s">
        <v>799</v>
      </c>
      <c r="E256" s="7" t="s">
        <v>213</v>
      </c>
      <c r="F256" s="7" t="s">
        <v>1196</v>
      </c>
      <c r="G256" s="55">
        <v>25799</v>
      </c>
      <c r="H256" s="9">
        <v>39262</v>
      </c>
      <c r="I256" s="9" t="s">
        <v>1233</v>
      </c>
    </row>
    <row r="257" spans="1:9" x14ac:dyDescent="0.25">
      <c r="A257" s="8">
        <v>256</v>
      </c>
      <c r="B257" s="7" t="s">
        <v>1551</v>
      </c>
      <c r="C257" s="7" t="s">
        <v>1231</v>
      </c>
      <c r="D257" s="8" t="s">
        <v>799</v>
      </c>
      <c r="E257" s="7" t="s">
        <v>213</v>
      </c>
      <c r="F257" s="7" t="s">
        <v>1196</v>
      </c>
      <c r="G257" s="55">
        <v>27020</v>
      </c>
      <c r="H257" s="9">
        <v>38876</v>
      </c>
      <c r="I257" s="9" t="s">
        <v>1233</v>
      </c>
    </row>
    <row r="258" spans="1:9" x14ac:dyDescent="0.25">
      <c r="A258" s="8">
        <v>257</v>
      </c>
      <c r="B258" s="7" t="s">
        <v>1552</v>
      </c>
      <c r="C258" s="7" t="s">
        <v>794</v>
      </c>
      <c r="D258" s="8" t="s">
        <v>799</v>
      </c>
      <c r="E258" s="7" t="s">
        <v>213</v>
      </c>
      <c r="F258" s="7" t="s">
        <v>1196</v>
      </c>
      <c r="G258" s="55">
        <v>21989</v>
      </c>
      <c r="H258" s="9">
        <v>38878</v>
      </c>
      <c r="I258" s="9" t="s">
        <v>1233</v>
      </c>
    </row>
    <row r="259" spans="1:9" x14ac:dyDescent="0.25">
      <c r="A259" s="8">
        <v>258</v>
      </c>
      <c r="B259" s="7" t="s">
        <v>1553</v>
      </c>
      <c r="C259" s="7" t="s">
        <v>795</v>
      </c>
      <c r="D259" s="8" t="s">
        <v>799</v>
      </c>
      <c r="E259" s="7" t="s">
        <v>213</v>
      </c>
      <c r="F259" s="7" t="s">
        <v>1196</v>
      </c>
      <c r="G259" s="55">
        <v>23811</v>
      </c>
      <c r="H259" s="9">
        <v>35972</v>
      </c>
      <c r="I259" s="9" t="s">
        <v>1233</v>
      </c>
    </row>
    <row r="260" spans="1:9" x14ac:dyDescent="0.25">
      <c r="A260" s="8">
        <v>259</v>
      </c>
      <c r="B260" s="7" t="s">
        <v>1554</v>
      </c>
      <c r="C260" s="7" t="s">
        <v>796</v>
      </c>
      <c r="D260" s="8" t="s">
        <v>799</v>
      </c>
      <c r="E260" s="7" t="s">
        <v>213</v>
      </c>
      <c r="F260" s="7" t="s">
        <v>1196</v>
      </c>
      <c r="G260" s="55">
        <v>27876</v>
      </c>
      <c r="H260" s="9">
        <v>36318</v>
      </c>
      <c r="I260" s="9">
        <v>38388</v>
      </c>
    </row>
    <row r="261" spans="1:9" x14ac:dyDescent="0.25">
      <c r="A261" s="8">
        <v>260</v>
      </c>
      <c r="B261" s="7" t="s">
        <v>1555</v>
      </c>
      <c r="C261" s="7" t="s">
        <v>793</v>
      </c>
      <c r="D261" s="8" t="s">
        <v>799</v>
      </c>
      <c r="E261" s="7" t="s">
        <v>213</v>
      </c>
      <c r="F261" s="7" t="s">
        <v>1196</v>
      </c>
      <c r="G261" s="55">
        <v>27095</v>
      </c>
      <c r="H261" s="9">
        <v>36332</v>
      </c>
      <c r="I261" s="9" t="s">
        <v>1233</v>
      </c>
    </row>
    <row r="262" spans="1:9" x14ac:dyDescent="0.25">
      <c r="A262" s="8">
        <v>261</v>
      </c>
      <c r="B262" s="7" t="s">
        <v>1556</v>
      </c>
      <c r="C262" s="7" t="s">
        <v>794</v>
      </c>
      <c r="D262" s="8" t="s">
        <v>799</v>
      </c>
      <c r="E262" s="7" t="s">
        <v>213</v>
      </c>
      <c r="F262" s="7" t="s">
        <v>1196</v>
      </c>
      <c r="G262" s="55">
        <v>27460</v>
      </c>
      <c r="H262" s="9">
        <v>36698</v>
      </c>
      <c r="I262" s="9" t="s">
        <v>1233</v>
      </c>
    </row>
    <row r="263" spans="1:9" x14ac:dyDescent="0.25">
      <c r="A263" s="8">
        <v>262</v>
      </c>
      <c r="B263" s="7" t="s">
        <v>1557</v>
      </c>
      <c r="C263" s="7" t="s">
        <v>792</v>
      </c>
      <c r="D263" s="8" t="s">
        <v>799</v>
      </c>
      <c r="E263" s="7" t="s">
        <v>213</v>
      </c>
      <c r="F263" s="7" t="s">
        <v>1197</v>
      </c>
      <c r="G263" s="55">
        <v>26706</v>
      </c>
      <c r="H263" s="9">
        <v>36704</v>
      </c>
      <c r="I263" s="9" t="s">
        <v>1233</v>
      </c>
    </row>
    <row r="264" spans="1:9" x14ac:dyDescent="0.25">
      <c r="A264" s="8">
        <v>263</v>
      </c>
      <c r="B264" s="7" t="s">
        <v>1558</v>
      </c>
      <c r="C264" s="7" t="s">
        <v>794</v>
      </c>
      <c r="D264" s="8" t="s">
        <v>799</v>
      </c>
      <c r="E264" s="7" t="s">
        <v>213</v>
      </c>
      <c r="F264" s="7" t="s">
        <v>1197</v>
      </c>
      <c r="G264" s="55">
        <v>24832</v>
      </c>
      <c r="H264" s="9">
        <v>36707</v>
      </c>
      <c r="I264" s="9" t="s">
        <v>1233</v>
      </c>
    </row>
    <row r="265" spans="1:9" x14ac:dyDescent="0.25">
      <c r="A265" s="8">
        <v>264</v>
      </c>
      <c r="B265" s="7" t="s">
        <v>1559</v>
      </c>
      <c r="C265" s="7" t="s">
        <v>796</v>
      </c>
      <c r="D265" s="8" t="s">
        <v>799</v>
      </c>
      <c r="E265" s="7" t="s">
        <v>213</v>
      </c>
      <c r="F265" s="7" t="s">
        <v>1196</v>
      </c>
      <c r="G265" s="55">
        <v>28685</v>
      </c>
      <c r="H265" s="9">
        <v>37068</v>
      </c>
      <c r="I265" s="9" t="s">
        <v>1233</v>
      </c>
    </row>
    <row r="266" spans="1:9" x14ac:dyDescent="0.25">
      <c r="A266" s="8">
        <v>265</v>
      </c>
      <c r="B266" s="7" t="s">
        <v>1560</v>
      </c>
      <c r="C266" s="7" t="s">
        <v>791</v>
      </c>
      <c r="D266" s="8" t="s">
        <v>799</v>
      </c>
      <c r="E266" s="7" t="s">
        <v>213</v>
      </c>
      <c r="F266" s="7" t="s">
        <v>1196</v>
      </c>
      <c r="G266" s="55">
        <v>27947</v>
      </c>
      <c r="H266" s="9">
        <v>37436</v>
      </c>
      <c r="I266" s="9" t="s">
        <v>1233</v>
      </c>
    </row>
    <row r="267" spans="1:9" x14ac:dyDescent="0.25">
      <c r="A267" s="8">
        <v>266</v>
      </c>
      <c r="B267" s="7" t="s">
        <v>1561</v>
      </c>
      <c r="C267" s="7" t="s">
        <v>792</v>
      </c>
      <c r="D267" s="8" t="s">
        <v>799</v>
      </c>
      <c r="E267" s="7" t="s">
        <v>213</v>
      </c>
      <c r="F267" s="7" t="s">
        <v>1197</v>
      </c>
      <c r="G267" s="55">
        <v>29954</v>
      </c>
      <c r="H267" s="9">
        <v>38146</v>
      </c>
      <c r="I267" s="9" t="s">
        <v>1233</v>
      </c>
    </row>
    <row r="268" spans="1:9" x14ac:dyDescent="0.25">
      <c r="A268" s="8">
        <v>267</v>
      </c>
      <c r="B268" s="7" t="s">
        <v>1562</v>
      </c>
      <c r="C268" s="7" t="s">
        <v>1231</v>
      </c>
      <c r="D268" s="8" t="s">
        <v>799</v>
      </c>
      <c r="E268" s="7" t="s">
        <v>213</v>
      </c>
      <c r="F268" s="7" t="s">
        <v>1196</v>
      </c>
      <c r="G268" s="55">
        <v>29296</v>
      </c>
      <c r="H268" s="9">
        <v>39603</v>
      </c>
      <c r="I268" s="9">
        <v>40879</v>
      </c>
    </row>
    <row r="269" spans="1:9" x14ac:dyDescent="0.25">
      <c r="A269" s="8">
        <v>268</v>
      </c>
      <c r="B269" s="7" t="s">
        <v>1563</v>
      </c>
      <c r="C269" s="7" t="s">
        <v>795</v>
      </c>
      <c r="D269" s="8" t="s">
        <v>799</v>
      </c>
      <c r="E269" s="7" t="s">
        <v>213</v>
      </c>
      <c r="F269" s="7" t="s">
        <v>1196</v>
      </c>
      <c r="G269" s="55">
        <v>27492</v>
      </c>
      <c r="H269" s="9">
        <v>38874</v>
      </c>
      <c r="I269" s="9" t="s">
        <v>1233</v>
      </c>
    </row>
    <row r="270" spans="1:9" x14ac:dyDescent="0.25">
      <c r="A270" s="8">
        <v>269</v>
      </c>
      <c r="B270" s="7" t="s">
        <v>1564</v>
      </c>
      <c r="C270" s="7" t="s">
        <v>794</v>
      </c>
      <c r="D270" s="8" t="s">
        <v>799</v>
      </c>
      <c r="E270" s="7" t="s">
        <v>213</v>
      </c>
      <c r="F270" s="7" t="s">
        <v>1196</v>
      </c>
      <c r="G270" s="55">
        <v>29169</v>
      </c>
      <c r="H270" s="9">
        <v>39972</v>
      </c>
      <c r="I270" s="9" t="s">
        <v>1233</v>
      </c>
    </row>
    <row r="271" spans="1:9" x14ac:dyDescent="0.25">
      <c r="A271" s="8">
        <v>270</v>
      </c>
      <c r="B271" s="7" t="s">
        <v>1565</v>
      </c>
      <c r="C271" s="7" t="s">
        <v>793</v>
      </c>
      <c r="D271" s="8" t="s">
        <v>799</v>
      </c>
      <c r="E271" s="7" t="s">
        <v>213</v>
      </c>
      <c r="F271" s="7" t="s">
        <v>1197</v>
      </c>
      <c r="G271" s="55">
        <v>32180</v>
      </c>
      <c r="H271" s="9">
        <v>39264</v>
      </c>
      <c r="I271" s="9" t="s">
        <v>1233</v>
      </c>
    </row>
    <row r="272" spans="1:9" x14ac:dyDescent="0.25">
      <c r="A272" s="8">
        <v>271</v>
      </c>
      <c r="B272" s="7" t="s">
        <v>1566</v>
      </c>
      <c r="C272" s="7" t="s">
        <v>796</v>
      </c>
      <c r="D272" s="8" t="s">
        <v>799</v>
      </c>
      <c r="E272" s="7" t="s">
        <v>213</v>
      </c>
      <c r="F272" s="7" t="s">
        <v>1197</v>
      </c>
      <c r="G272" s="55">
        <v>30638</v>
      </c>
      <c r="H272" s="9">
        <v>39276</v>
      </c>
      <c r="I272" s="9" t="s">
        <v>1233</v>
      </c>
    </row>
    <row r="273" spans="1:9" x14ac:dyDescent="0.25">
      <c r="A273" s="8">
        <v>272</v>
      </c>
      <c r="B273" s="7" t="s">
        <v>1567</v>
      </c>
      <c r="C273" s="7" t="s">
        <v>1230</v>
      </c>
      <c r="D273" s="8" t="s">
        <v>799</v>
      </c>
      <c r="E273" s="7" t="s">
        <v>213</v>
      </c>
      <c r="F273" s="7" t="s">
        <v>1197</v>
      </c>
      <c r="G273" s="55">
        <v>30656</v>
      </c>
      <c r="H273" s="9">
        <v>39278</v>
      </c>
      <c r="I273" s="9" t="s">
        <v>1233</v>
      </c>
    </row>
    <row r="274" spans="1:9" x14ac:dyDescent="0.25">
      <c r="A274" s="8">
        <v>273</v>
      </c>
      <c r="B274" s="7" t="s">
        <v>1568</v>
      </c>
      <c r="C274" s="7" t="s">
        <v>796</v>
      </c>
      <c r="D274" s="8" t="s">
        <v>799</v>
      </c>
      <c r="E274" s="7" t="s">
        <v>213</v>
      </c>
      <c r="F274" s="7" t="s">
        <v>1196</v>
      </c>
      <c r="G274" s="55">
        <v>27226</v>
      </c>
      <c r="H274" s="9">
        <v>39655</v>
      </c>
      <c r="I274" s="9" t="s">
        <v>1233</v>
      </c>
    </row>
    <row r="275" spans="1:9" x14ac:dyDescent="0.25">
      <c r="A275" s="8">
        <v>274</v>
      </c>
      <c r="B275" s="7" t="s">
        <v>1569</v>
      </c>
      <c r="C275" s="7" t="s">
        <v>791</v>
      </c>
      <c r="D275" s="8" t="s">
        <v>799</v>
      </c>
      <c r="E275" s="7" t="s">
        <v>213</v>
      </c>
      <c r="F275" s="7" t="s">
        <v>1196</v>
      </c>
      <c r="G275" s="55">
        <v>26019</v>
      </c>
      <c r="H275" s="9">
        <v>39264</v>
      </c>
      <c r="I275" s="9" t="s">
        <v>1233</v>
      </c>
    </row>
    <row r="276" spans="1:9" x14ac:dyDescent="0.25">
      <c r="A276" s="8">
        <v>275</v>
      </c>
      <c r="B276" s="7" t="s">
        <v>1570</v>
      </c>
      <c r="C276" s="7" t="s">
        <v>1231</v>
      </c>
      <c r="D276" s="8" t="s">
        <v>799</v>
      </c>
      <c r="E276" s="7" t="s">
        <v>213</v>
      </c>
      <c r="F276" s="7" t="s">
        <v>1196</v>
      </c>
      <c r="G276" s="55">
        <v>27333</v>
      </c>
      <c r="H276" s="9">
        <v>35982</v>
      </c>
      <c r="I276" s="9" t="s">
        <v>1233</v>
      </c>
    </row>
    <row r="277" spans="1:9" x14ac:dyDescent="0.25">
      <c r="A277" s="8">
        <v>276</v>
      </c>
      <c r="B277" s="7" t="s">
        <v>1571</v>
      </c>
      <c r="C277" s="7" t="s">
        <v>793</v>
      </c>
      <c r="D277" s="8" t="s">
        <v>799</v>
      </c>
      <c r="E277" s="7" t="s">
        <v>213</v>
      </c>
      <c r="F277" s="7" t="s">
        <v>1196</v>
      </c>
      <c r="G277" s="55">
        <v>28588</v>
      </c>
      <c r="H277" s="9">
        <v>35992</v>
      </c>
      <c r="I277" s="9" t="s">
        <v>1233</v>
      </c>
    </row>
    <row r="278" spans="1:9" x14ac:dyDescent="0.25">
      <c r="A278" s="8">
        <v>277</v>
      </c>
      <c r="B278" s="7" t="s">
        <v>1572</v>
      </c>
      <c r="C278" s="7" t="s">
        <v>794</v>
      </c>
      <c r="D278" s="8" t="s">
        <v>799</v>
      </c>
      <c r="E278" s="7" t="s">
        <v>213</v>
      </c>
      <c r="F278" s="7" t="s">
        <v>1197</v>
      </c>
      <c r="G278" s="55">
        <v>28187</v>
      </c>
      <c r="H278" s="9">
        <v>35996</v>
      </c>
      <c r="I278" s="9" t="s">
        <v>1233</v>
      </c>
    </row>
    <row r="279" spans="1:9" x14ac:dyDescent="0.25">
      <c r="A279" s="8">
        <v>278</v>
      </c>
      <c r="B279" s="7" t="s">
        <v>1573</v>
      </c>
      <c r="C279" s="7" t="s">
        <v>793</v>
      </c>
      <c r="D279" s="8" t="s">
        <v>799</v>
      </c>
      <c r="E279" s="7" t="s">
        <v>213</v>
      </c>
      <c r="F279" s="7" t="s">
        <v>1196</v>
      </c>
      <c r="G279" s="55">
        <v>29396</v>
      </c>
      <c r="H279" s="9">
        <v>35997</v>
      </c>
      <c r="I279" s="9" t="s">
        <v>1233</v>
      </c>
    </row>
    <row r="280" spans="1:9" x14ac:dyDescent="0.25">
      <c r="A280" s="8">
        <v>279</v>
      </c>
      <c r="B280" s="7" t="s">
        <v>1574</v>
      </c>
      <c r="C280" s="7" t="s">
        <v>1231</v>
      </c>
      <c r="D280" s="8" t="s">
        <v>799</v>
      </c>
      <c r="E280" s="7" t="s">
        <v>213</v>
      </c>
      <c r="F280" s="7" t="s">
        <v>1197</v>
      </c>
      <c r="G280" s="55">
        <v>28640</v>
      </c>
      <c r="H280" s="9">
        <v>36350</v>
      </c>
      <c r="I280" s="9" t="s">
        <v>1233</v>
      </c>
    </row>
    <row r="281" spans="1:9" x14ac:dyDescent="0.25">
      <c r="A281" s="8">
        <v>280</v>
      </c>
      <c r="B281" s="7" t="s">
        <v>1575</v>
      </c>
      <c r="C281" s="7" t="s">
        <v>796</v>
      </c>
      <c r="D281" s="8" t="s">
        <v>799</v>
      </c>
      <c r="E281" s="7" t="s">
        <v>213</v>
      </c>
      <c r="F281" s="7" t="s">
        <v>1197</v>
      </c>
      <c r="G281" s="55">
        <v>28432</v>
      </c>
      <c r="H281" s="9">
        <v>36360</v>
      </c>
      <c r="I281" s="9">
        <v>37909</v>
      </c>
    </row>
    <row r="282" spans="1:9" x14ac:dyDescent="0.25">
      <c r="A282" s="8">
        <v>281</v>
      </c>
      <c r="B282" s="7" t="s">
        <v>1576</v>
      </c>
      <c r="C282" s="7" t="s">
        <v>794</v>
      </c>
      <c r="D282" s="8" t="s">
        <v>799</v>
      </c>
      <c r="E282" s="7" t="s">
        <v>213</v>
      </c>
      <c r="F282" s="7" t="s">
        <v>1196</v>
      </c>
      <c r="G282" s="55">
        <v>24666</v>
      </c>
      <c r="H282" s="9">
        <v>36718</v>
      </c>
      <c r="I282" s="9" t="s">
        <v>1233</v>
      </c>
    </row>
    <row r="283" spans="1:9" x14ac:dyDescent="0.25">
      <c r="A283" s="8">
        <v>282</v>
      </c>
      <c r="B283" s="7" t="s">
        <v>1577</v>
      </c>
      <c r="C283" s="7" t="s">
        <v>1229</v>
      </c>
      <c r="D283" s="8" t="s">
        <v>799</v>
      </c>
      <c r="E283" s="7" t="s">
        <v>213</v>
      </c>
      <c r="F283" s="7" t="s">
        <v>1197</v>
      </c>
      <c r="G283" s="55">
        <v>23088</v>
      </c>
      <c r="H283" s="9">
        <v>36729</v>
      </c>
      <c r="I283" s="9" t="s">
        <v>1233</v>
      </c>
    </row>
    <row r="284" spans="1:9" x14ac:dyDescent="0.25">
      <c r="A284" s="8">
        <v>283</v>
      </c>
      <c r="B284" s="7" t="s">
        <v>1578</v>
      </c>
      <c r="C284" s="7" t="s">
        <v>1230</v>
      </c>
      <c r="D284" s="8" t="s">
        <v>799</v>
      </c>
      <c r="E284" s="7" t="s">
        <v>213</v>
      </c>
      <c r="F284" s="7" t="s">
        <v>1196</v>
      </c>
      <c r="G284" s="55">
        <v>23236</v>
      </c>
      <c r="H284" s="9">
        <v>37820</v>
      </c>
      <c r="I284" s="9" t="s">
        <v>1233</v>
      </c>
    </row>
    <row r="285" spans="1:9" x14ac:dyDescent="0.25">
      <c r="A285" s="8">
        <v>284</v>
      </c>
      <c r="B285" s="7" t="s">
        <v>1579</v>
      </c>
      <c r="C285" s="7" t="s">
        <v>793</v>
      </c>
      <c r="D285" s="8" t="s">
        <v>799</v>
      </c>
      <c r="E285" s="7" t="s">
        <v>213</v>
      </c>
      <c r="F285" s="7" t="s">
        <v>1196</v>
      </c>
      <c r="G285" s="55">
        <v>31357</v>
      </c>
      <c r="H285" s="9">
        <v>39633</v>
      </c>
      <c r="I285" s="9" t="s">
        <v>1233</v>
      </c>
    </row>
    <row r="286" spans="1:9" x14ac:dyDescent="0.25">
      <c r="A286" s="8">
        <v>285</v>
      </c>
      <c r="B286" s="7" t="s">
        <v>1580</v>
      </c>
      <c r="C286" s="7" t="s">
        <v>1229</v>
      </c>
      <c r="D286" s="8" t="s">
        <v>799</v>
      </c>
      <c r="E286" s="7" t="s">
        <v>213</v>
      </c>
      <c r="F286" s="7" t="s">
        <v>1196</v>
      </c>
      <c r="G286" s="55">
        <v>30743</v>
      </c>
      <c r="H286" s="9">
        <v>38912</v>
      </c>
      <c r="I286" s="9" t="s">
        <v>1233</v>
      </c>
    </row>
    <row r="287" spans="1:9" x14ac:dyDescent="0.25">
      <c r="A287" s="8">
        <v>286</v>
      </c>
      <c r="B287" s="7" t="s">
        <v>1581</v>
      </c>
      <c r="C287" s="7" t="s">
        <v>1231</v>
      </c>
      <c r="D287" s="8" t="s">
        <v>799</v>
      </c>
      <c r="E287" s="7" t="s">
        <v>213</v>
      </c>
      <c r="F287" s="7" t="s">
        <v>1197</v>
      </c>
      <c r="G287" s="55">
        <v>28052</v>
      </c>
      <c r="H287" s="9">
        <v>41124</v>
      </c>
      <c r="I287" s="9" t="s">
        <v>1233</v>
      </c>
    </row>
    <row r="288" spans="1:9" x14ac:dyDescent="0.25">
      <c r="A288" s="8">
        <v>287</v>
      </c>
      <c r="B288" s="7" t="s">
        <v>1582</v>
      </c>
      <c r="C288" s="7" t="s">
        <v>1229</v>
      </c>
      <c r="D288" s="8" t="s">
        <v>799</v>
      </c>
      <c r="E288" s="7" t="s">
        <v>213</v>
      </c>
      <c r="F288" s="7" t="s">
        <v>1197</v>
      </c>
      <c r="G288" s="55">
        <v>28167</v>
      </c>
      <c r="H288" s="9">
        <v>36009</v>
      </c>
      <c r="I288" s="9" t="s">
        <v>1233</v>
      </c>
    </row>
    <row r="289" spans="1:9" x14ac:dyDescent="0.25">
      <c r="A289" s="8">
        <v>288</v>
      </c>
      <c r="B289" s="7" t="s">
        <v>1583</v>
      </c>
      <c r="C289" s="7" t="s">
        <v>795</v>
      </c>
      <c r="D289" s="8" t="s">
        <v>799</v>
      </c>
      <c r="E289" s="7" t="s">
        <v>213</v>
      </c>
      <c r="F289" s="7" t="s">
        <v>1196</v>
      </c>
      <c r="G289" s="55">
        <v>26683</v>
      </c>
      <c r="H289" s="9">
        <v>36011</v>
      </c>
      <c r="I289" s="9" t="s">
        <v>1233</v>
      </c>
    </row>
    <row r="290" spans="1:9" x14ac:dyDescent="0.25">
      <c r="A290" s="8">
        <v>289</v>
      </c>
      <c r="B290" s="7" t="s">
        <v>1584</v>
      </c>
      <c r="C290" s="7" t="s">
        <v>796</v>
      </c>
      <c r="D290" s="8" t="s">
        <v>799</v>
      </c>
      <c r="E290" s="7" t="s">
        <v>213</v>
      </c>
      <c r="F290" s="7" t="s">
        <v>1197</v>
      </c>
      <c r="G290" s="55">
        <v>29242</v>
      </c>
      <c r="H290" s="9">
        <v>39312</v>
      </c>
      <c r="I290" s="9" t="s">
        <v>1233</v>
      </c>
    </row>
    <row r="291" spans="1:9" x14ac:dyDescent="0.25">
      <c r="A291" s="8">
        <v>290</v>
      </c>
      <c r="B291" s="7" t="s">
        <v>1585</v>
      </c>
      <c r="C291" s="7" t="s">
        <v>792</v>
      </c>
      <c r="D291" s="8" t="s">
        <v>799</v>
      </c>
      <c r="E291" s="7" t="s">
        <v>213</v>
      </c>
      <c r="F291" s="7" t="s">
        <v>1196</v>
      </c>
      <c r="G291" s="55">
        <v>29941</v>
      </c>
      <c r="H291" s="9">
        <v>39697</v>
      </c>
      <c r="I291" s="9" t="s">
        <v>1233</v>
      </c>
    </row>
    <row r="292" spans="1:9" x14ac:dyDescent="0.25">
      <c r="A292" s="8">
        <v>291</v>
      </c>
      <c r="B292" s="7" t="s">
        <v>1586</v>
      </c>
      <c r="C292" s="7" t="s">
        <v>791</v>
      </c>
      <c r="D292" s="8" t="s">
        <v>799</v>
      </c>
      <c r="E292" s="7" t="s">
        <v>213</v>
      </c>
      <c r="F292" s="7" t="s">
        <v>1196</v>
      </c>
      <c r="G292" s="55">
        <v>32706</v>
      </c>
      <c r="H292" s="9">
        <v>39354</v>
      </c>
      <c r="I292" s="9" t="s">
        <v>1233</v>
      </c>
    </row>
    <row r="293" spans="1:9" x14ac:dyDescent="0.25">
      <c r="A293" s="8">
        <v>292</v>
      </c>
      <c r="B293" s="7" t="s">
        <v>1587</v>
      </c>
      <c r="C293" s="7" t="s">
        <v>1230</v>
      </c>
      <c r="D293" s="8" t="s">
        <v>799</v>
      </c>
      <c r="E293" s="7" t="s">
        <v>213</v>
      </c>
      <c r="F293" s="7" t="s">
        <v>1196</v>
      </c>
      <c r="G293" s="55">
        <v>26737</v>
      </c>
      <c r="H293" s="9">
        <v>40424</v>
      </c>
      <c r="I293" s="9" t="s">
        <v>1233</v>
      </c>
    </row>
    <row r="294" spans="1:9" x14ac:dyDescent="0.25">
      <c r="A294" s="8">
        <v>293</v>
      </c>
      <c r="B294" s="7" t="s">
        <v>1588</v>
      </c>
      <c r="C294" s="7" t="s">
        <v>791</v>
      </c>
      <c r="D294" s="8" t="s">
        <v>799</v>
      </c>
      <c r="E294" s="7" t="s">
        <v>213</v>
      </c>
      <c r="F294" s="7" t="s">
        <v>1197</v>
      </c>
      <c r="G294" s="55">
        <v>27819</v>
      </c>
      <c r="H294" s="9">
        <v>38982</v>
      </c>
      <c r="I294" s="9" t="s">
        <v>1233</v>
      </c>
    </row>
    <row r="295" spans="1:9" x14ac:dyDescent="0.25">
      <c r="A295" s="8">
        <v>294</v>
      </c>
      <c r="B295" s="7" t="s">
        <v>1589</v>
      </c>
      <c r="C295" s="7" t="s">
        <v>794</v>
      </c>
      <c r="D295" s="8" t="s">
        <v>799</v>
      </c>
      <c r="E295" s="7" t="s">
        <v>213</v>
      </c>
      <c r="F295" s="7" t="s">
        <v>1196</v>
      </c>
      <c r="G295" s="55">
        <v>28106</v>
      </c>
      <c r="H295" s="9">
        <v>38990</v>
      </c>
      <c r="I295" s="9" t="s">
        <v>1233</v>
      </c>
    </row>
    <row r="296" spans="1:9" x14ac:dyDescent="0.25">
      <c r="A296" s="8">
        <v>295</v>
      </c>
      <c r="B296" s="7" t="s">
        <v>1590</v>
      </c>
      <c r="C296" s="7" t="s">
        <v>1231</v>
      </c>
      <c r="D296" s="8" t="s">
        <v>799</v>
      </c>
      <c r="E296" s="7" t="s">
        <v>213</v>
      </c>
      <c r="F296" s="7" t="s">
        <v>1196</v>
      </c>
      <c r="G296" s="55">
        <v>28395</v>
      </c>
      <c r="H296" s="9">
        <v>36067</v>
      </c>
      <c r="I296" s="9" t="s">
        <v>1233</v>
      </c>
    </row>
    <row r="297" spans="1:9" x14ac:dyDescent="0.25">
      <c r="A297" s="8">
        <v>296</v>
      </c>
      <c r="B297" s="7" t="s">
        <v>1591</v>
      </c>
      <c r="C297" s="7" t="s">
        <v>1229</v>
      </c>
      <c r="D297" s="8" t="s">
        <v>799</v>
      </c>
      <c r="E297" s="7" t="s">
        <v>213</v>
      </c>
      <c r="F297" s="7" t="s">
        <v>1196</v>
      </c>
      <c r="G297" s="55">
        <v>27154</v>
      </c>
      <c r="H297" s="9">
        <v>36413</v>
      </c>
      <c r="I297" s="9" t="s">
        <v>1233</v>
      </c>
    </row>
    <row r="298" spans="1:9" x14ac:dyDescent="0.25">
      <c r="A298" s="8">
        <v>297</v>
      </c>
      <c r="B298" s="7" t="s">
        <v>1592</v>
      </c>
      <c r="C298" s="7" t="s">
        <v>1228</v>
      </c>
      <c r="D298" s="8" t="s">
        <v>799</v>
      </c>
      <c r="E298" s="7" t="s">
        <v>213</v>
      </c>
      <c r="F298" s="7" t="s">
        <v>1196</v>
      </c>
      <c r="G298" s="55">
        <v>26982</v>
      </c>
      <c r="H298" s="9">
        <v>36422</v>
      </c>
      <c r="I298" s="9">
        <v>38638</v>
      </c>
    </row>
    <row r="299" spans="1:9" x14ac:dyDescent="0.25">
      <c r="A299" s="8">
        <v>298</v>
      </c>
      <c r="B299" s="7" t="s">
        <v>1593</v>
      </c>
      <c r="C299" s="7" t="s">
        <v>1228</v>
      </c>
      <c r="D299" s="8" t="s">
        <v>799</v>
      </c>
      <c r="E299" s="7" t="s">
        <v>213</v>
      </c>
      <c r="F299" s="7" t="s">
        <v>1196</v>
      </c>
      <c r="G299" s="55">
        <v>26583</v>
      </c>
      <c r="H299" s="9">
        <v>36431</v>
      </c>
      <c r="I299" s="9">
        <v>39107</v>
      </c>
    </row>
    <row r="300" spans="1:9" x14ac:dyDescent="0.25">
      <c r="A300" s="8">
        <v>299</v>
      </c>
      <c r="B300" s="7" t="s">
        <v>1594</v>
      </c>
      <c r="C300" s="7" t="s">
        <v>794</v>
      </c>
      <c r="D300" s="8" t="s">
        <v>799</v>
      </c>
      <c r="E300" s="7" t="s">
        <v>213</v>
      </c>
      <c r="F300" s="7" t="s">
        <v>1197</v>
      </c>
      <c r="G300" s="55">
        <v>30793</v>
      </c>
      <c r="H300" s="9">
        <v>37509</v>
      </c>
      <c r="I300" s="9" t="s">
        <v>1233</v>
      </c>
    </row>
    <row r="301" spans="1:9" x14ac:dyDescent="0.25">
      <c r="A301" s="8">
        <v>300</v>
      </c>
      <c r="B301" s="7" t="s">
        <v>1595</v>
      </c>
      <c r="C301" s="7" t="s">
        <v>796</v>
      </c>
      <c r="D301" s="8" t="s">
        <v>799</v>
      </c>
      <c r="E301" s="7" t="s">
        <v>213</v>
      </c>
      <c r="F301" s="7" t="s">
        <v>1196</v>
      </c>
      <c r="G301" s="55">
        <v>27602</v>
      </c>
      <c r="H301" s="9">
        <v>37866</v>
      </c>
      <c r="I301" s="9" t="s">
        <v>1233</v>
      </c>
    </row>
    <row r="302" spans="1:9" x14ac:dyDescent="0.25">
      <c r="A302" s="8">
        <v>301</v>
      </c>
      <c r="B302" s="7" t="s">
        <v>1596</v>
      </c>
      <c r="C302" s="7" t="s">
        <v>1230</v>
      </c>
      <c r="D302" s="8" t="s">
        <v>799</v>
      </c>
      <c r="E302" s="7" t="s">
        <v>213</v>
      </c>
      <c r="F302" s="7" t="s">
        <v>1197</v>
      </c>
      <c r="G302" s="55">
        <v>27944</v>
      </c>
      <c r="H302" s="9">
        <v>39348</v>
      </c>
      <c r="I302" s="9" t="s">
        <v>1233</v>
      </c>
    </row>
    <row r="303" spans="1:9" x14ac:dyDescent="0.25">
      <c r="A303" s="8">
        <v>302</v>
      </c>
      <c r="B303" s="7" t="s">
        <v>1597</v>
      </c>
      <c r="C303" s="7" t="s">
        <v>1231</v>
      </c>
      <c r="D303" s="8" t="s">
        <v>799</v>
      </c>
      <c r="E303" s="7" t="s">
        <v>213</v>
      </c>
      <c r="F303" s="7" t="s">
        <v>1196</v>
      </c>
      <c r="G303" s="55">
        <v>27218</v>
      </c>
      <c r="H303" s="9">
        <v>39696</v>
      </c>
      <c r="I303" s="9" t="s">
        <v>1233</v>
      </c>
    </row>
    <row r="304" spans="1:9" x14ac:dyDescent="0.25">
      <c r="A304" s="8">
        <v>303</v>
      </c>
      <c r="B304" s="7" t="s">
        <v>1598</v>
      </c>
      <c r="C304" s="7" t="s">
        <v>793</v>
      </c>
      <c r="D304" s="8" t="s">
        <v>799</v>
      </c>
      <c r="E304" s="7" t="s">
        <v>213</v>
      </c>
      <c r="F304" s="7" t="s">
        <v>1196</v>
      </c>
      <c r="G304" s="56">
        <v>30555</v>
      </c>
      <c r="H304" s="13">
        <v>40449</v>
      </c>
      <c r="I304" s="9" t="s">
        <v>1233</v>
      </c>
    </row>
    <row r="305" spans="1:9" x14ac:dyDescent="0.25">
      <c r="A305" s="8">
        <v>304</v>
      </c>
      <c r="B305" s="7" t="s">
        <v>1599</v>
      </c>
      <c r="C305" s="7" t="s">
        <v>796</v>
      </c>
      <c r="D305" s="8" t="s">
        <v>799</v>
      </c>
      <c r="E305" s="7" t="s">
        <v>213</v>
      </c>
      <c r="F305" s="7" t="s">
        <v>1196</v>
      </c>
      <c r="G305" s="55">
        <v>28908</v>
      </c>
      <c r="H305" s="9">
        <v>39378</v>
      </c>
      <c r="I305" s="9" t="s">
        <v>1233</v>
      </c>
    </row>
    <row r="306" spans="1:9" x14ac:dyDescent="0.25">
      <c r="A306" s="8">
        <v>305</v>
      </c>
      <c r="B306" s="7" t="s">
        <v>1600</v>
      </c>
      <c r="C306" s="7" t="s">
        <v>1231</v>
      </c>
      <c r="D306" s="8" t="s">
        <v>799</v>
      </c>
      <c r="E306" s="7" t="s">
        <v>213</v>
      </c>
      <c r="F306" s="7" t="s">
        <v>1196</v>
      </c>
      <c r="G306" s="55">
        <v>29975</v>
      </c>
      <c r="H306" s="9">
        <v>40456</v>
      </c>
      <c r="I306" s="9" t="s">
        <v>1233</v>
      </c>
    </row>
    <row r="307" spans="1:9" x14ac:dyDescent="0.25">
      <c r="A307" s="8">
        <v>306</v>
      </c>
      <c r="B307" s="7" t="s">
        <v>1601</v>
      </c>
      <c r="C307" s="7" t="s">
        <v>792</v>
      </c>
      <c r="D307" s="8" t="s">
        <v>799</v>
      </c>
      <c r="E307" s="7" t="s">
        <v>213</v>
      </c>
      <c r="F307" s="7" t="s">
        <v>1196</v>
      </c>
      <c r="G307" s="55">
        <v>27609</v>
      </c>
      <c r="H307" s="9">
        <v>40462</v>
      </c>
      <c r="I307" s="9" t="s">
        <v>1233</v>
      </c>
    </row>
    <row r="308" spans="1:9" x14ac:dyDescent="0.25">
      <c r="A308" s="8">
        <v>307</v>
      </c>
      <c r="B308" s="7" t="s">
        <v>1602</v>
      </c>
      <c r="C308" s="7" t="s">
        <v>796</v>
      </c>
      <c r="D308" s="8" t="s">
        <v>799</v>
      </c>
      <c r="E308" s="7" t="s">
        <v>213</v>
      </c>
      <c r="F308" s="7" t="s">
        <v>1196</v>
      </c>
      <c r="G308" s="55">
        <v>27591</v>
      </c>
      <c r="H308" s="9">
        <v>40469</v>
      </c>
      <c r="I308" s="9" t="s">
        <v>1233</v>
      </c>
    </row>
    <row r="309" spans="1:9" x14ac:dyDescent="0.25">
      <c r="A309" s="8">
        <v>308</v>
      </c>
      <c r="B309" s="7" t="s">
        <v>1603</v>
      </c>
      <c r="C309" s="7" t="s">
        <v>793</v>
      </c>
      <c r="D309" s="8" t="s">
        <v>799</v>
      </c>
      <c r="E309" s="7" t="s">
        <v>213</v>
      </c>
      <c r="F309" s="7" t="s">
        <v>1196</v>
      </c>
      <c r="G309" s="55">
        <v>32345</v>
      </c>
      <c r="H309" s="9">
        <v>40473</v>
      </c>
      <c r="I309" s="9" t="s">
        <v>1233</v>
      </c>
    </row>
    <row r="310" spans="1:9" x14ac:dyDescent="0.25">
      <c r="A310" s="8">
        <v>309</v>
      </c>
      <c r="B310" s="7" t="s">
        <v>1604</v>
      </c>
      <c r="C310" s="7" t="s">
        <v>1230</v>
      </c>
      <c r="D310" s="8" t="s">
        <v>799</v>
      </c>
      <c r="E310" s="7" t="s">
        <v>213</v>
      </c>
      <c r="F310" s="7" t="s">
        <v>1197</v>
      </c>
      <c r="G310" s="55">
        <v>31520</v>
      </c>
      <c r="H310" s="9">
        <v>40474</v>
      </c>
      <c r="I310" s="9" t="s">
        <v>1233</v>
      </c>
    </row>
    <row r="311" spans="1:9" x14ac:dyDescent="0.25">
      <c r="A311" s="8">
        <v>310</v>
      </c>
      <c r="B311" s="7" t="s">
        <v>1605</v>
      </c>
      <c r="C311" s="7" t="s">
        <v>795</v>
      </c>
      <c r="D311" s="8" t="s">
        <v>799</v>
      </c>
      <c r="E311" s="7" t="s">
        <v>213</v>
      </c>
      <c r="F311" s="7" t="s">
        <v>1197</v>
      </c>
      <c r="G311" s="55">
        <v>31249</v>
      </c>
      <c r="H311" s="9">
        <v>39001</v>
      </c>
      <c r="I311" s="9" t="s">
        <v>1233</v>
      </c>
    </row>
    <row r="312" spans="1:9" x14ac:dyDescent="0.25">
      <c r="A312" s="8">
        <v>311</v>
      </c>
      <c r="B312" s="7" t="s">
        <v>1606</v>
      </c>
      <c r="C312" s="7" t="s">
        <v>791</v>
      </c>
      <c r="D312" s="8" t="s">
        <v>799</v>
      </c>
      <c r="E312" s="7" t="s">
        <v>213</v>
      </c>
      <c r="F312" s="7" t="s">
        <v>1197</v>
      </c>
      <c r="G312" s="55">
        <v>28238</v>
      </c>
      <c r="H312" s="9">
        <v>36084</v>
      </c>
      <c r="I312" s="9" t="s">
        <v>1233</v>
      </c>
    </row>
    <row r="313" spans="1:9" x14ac:dyDescent="0.25">
      <c r="A313" s="8">
        <v>312</v>
      </c>
      <c r="B313" s="7" t="s">
        <v>1607</v>
      </c>
      <c r="C313" s="7" t="s">
        <v>793</v>
      </c>
      <c r="D313" s="8" t="s">
        <v>799</v>
      </c>
      <c r="E313" s="7" t="s">
        <v>213</v>
      </c>
      <c r="F313" s="7" t="s">
        <v>1196</v>
      </c>
      <c r="G313" s="55">
        <v>28569</v>
      </c>
      <c r="H313" s="9">
        <v>36444</v>
      </c>
      <c r="I313" s="9" t="s">
        <v>1233</v>
      </c>
    </row>
    <row r="314" spans="1:9" x14ac:dyDescent="0.25">
      <c r="A314" s="8">
        <v>313</v>
      </c>
      <c r="B314" s="7" t="s">
        <v>1608</v>
      </c>
      <c r="C314" s="7" t="s">
        <v>796</v>
      </c>
      <c r="D314" s="8" t="s">
        <v>799</v>
      </c>
      <c r="E314" s="7" t="s">
        <v>213</v>
      </c>
      <c r="F314" s="7" t="s">
        <v>1196</v>
      </c>
      <c r="G314" s="55">
        <v>23352</v>
      </c>
      <c r="H314" s="9">
        <v>36455</v>
      </c>
      <c r="I314" s="9">
        <v>38533</v>
      </c>
    </row>
    <row r="315" spans="1:9" x14ac:dyDescent="0.25">
      <c r="A315" s="8">
        <v>314</v>
      </c>
      <c r="B315" s="7" t="s">
        <v>1609</v>
      </c>
      <c r="C315" s="7" t="s">
        <v>796</v>
      </c>
      <c r="D315" s="8" t="s">
        <v>799</v>
      </c>
      <c r="E315" s="7" t="s">
        <v>213</v>
      </c>
      <c r="F315" s="7" t="s">
        <v>1196</v>
      </c>
      <c r="G315" s="55">
        <v>26018</v>
      </c>
      <c r="H315" s="9">
        <v>37899</v>
      </c>
      <c r="I315" s="9" t="s">
        <v>1233</v>
      </c>
    </row>
    <row r="316" spans="1:9" x14ac:dyDescent="0.25">
      <c r="A316" s="8">
        <v>315</v>
      </c>
      <c r="B316" s="7" t="s">
        <v>1610</v>
      </c>
      <c r="C316" s="7" t="s">
        <v>792</v>
      </c>
      <c r="D316" s="8" t="s">
        <v>799</v>
      </c>
      <c r="E316" s="7" t="s">
        <v>213</v>
      </c>
      <c r="F316" s="7" t="s">
        <v>1196</v>
      </c>
      <c r="G316" s="55">
        <v>27004</v>
      </c>
      <c r="H316" s="9">
        <v>38289</v>
      </c>
      <c r="I316" s="9" t="s">
        <v>1233</v>
      </c>
    </row>
    <row r="317" spans="1:9" x14ac:dyDescent="0.25">
      <c r="A317" s="8">
        <v>316</v>
      </c>
      <c r="B317" s="7" t="s">
        <v>1611</v>
      </c>
      <c r="C317" s="7" t="s">
        <v>794</v>
      </c>
      <c r="D317" s="8" t="s">
        <v>799</v>
      </c>
      <c r="E317" s="7" t="s">
        <v>213</v>
      </c>
      <c r="F317" s="7" t="s">
        <v>1196</v>
      </c>
      <c r="G317" s="55">
        <v>27885</v>
      </c>
      <c r="H317" s="9">
        <v>39747</v>
      </c>
      <c r="I317" s="9" t="s">
        <v>1233</v>
      </c>
    </row>
    <row r="318" spans="1:9" x14ac:dyDescent="0.25">
      <c r="A318" s="8">
        <v>317</v>
      </c>
      <c r="B318" s="7" t="s">
        <v>1612</v>
      </c>
      <c r="C318" s="7" t="s">
        <v>792</v>
      </c>
      <c r="D318" s="8" t="s">
        <v>799</v>
      </c>
      <c r="E318" s="7" t="s">
        <v>213</v>
      </c>
      <c r="F318" s="7" t="s">
        <v>1197</v>
      </c>
      <c r="G318" s="55">
        <v>30046</v>
      </c>
      <c r="H318" s="9">
        <v>40470</v>
      </c>
      <c r="I318" s="9" t="s">
        <v>1233</v>
      </c>
    </row>
    <row r="319" spans="1:9" x14ac:dyDescent="0.25">
      <c r="A319" s="8">
        <v>318</v>
      </c>
      <c r="B319" s="7" t="s">
        <v>1613</v>
      </c>
      <c r="C319" s="7" t="s">
        <v>1228</v>
      </c>
      <c r="D319" s="8" t="s">
        <v>799</v>
      </c>
      <c r="E319" s="7" t="s">
        <v>213</v>
      </c>
      <c r="F319" s="7" t="s">
        <v>1197</v>
      </c>
      <c r="G319" s="55">
        <v>27811</v>
      </c>
      <c r="H319" s="9">
        <v>39403</v>
      </c>
      <c r="I319" s="9" t="s">
        <v>1233</v>
      </c>
    </row>
    <row r="320" spans="1:9" x14ac:dyDescent="0.25">
      <c r="A320" s="8">
        <v>319</v>
      </c>
      <c r="B320" s="7" t="s">
        <v>1614</v>
      </c>
      <c r="C320" s="7" t="s">
        <v>1231</v>
      </c>
      <c r="D320" s="8" t="s">
        <v>799</v>
      </c>
      <c r="E320" s="7" t="s">
        <v>213</v>
      </c>
      <c r="F320" s="7" t="s">
        <v>1196</v>
      </c>
      <c r="G320" s="55">
        <v>29917</v>
      </c>
      <c r="H320" s="9">
        <v>39407</v>
      </c>
      <c r="I320" s="9" t="s">
        <v>1233</v>
      </c>
    </row>
    <row r="321" spans="1:9" x14ac:dyDescent="0.25">
      <c r="A321" s="8">
        <v>320</v>
      </c>
      <c r="B321" s="7" t="s">
        <v>1615</v>
      </c>
      <c r="C321" s="7" t="s">
        <v>793</v>
      </c>
      <c r="D321" s="8" t="s">
        <v>799</v>
      </c>
      <c r="E321" s="7" t="s">
        <v>213</v>
      </c>
      <c r="F321" s="7" t="s">
        <v>1197</v>
      </c>
      <c r="G321" s="55">
        <v>28419</v>
      </c>
      <c r="H321" s="9">
        <v>40492</v>
      </c>
      <c r="I321" s="9" t="s">
        <v>1233</v>
      </c>
    </row>
    <row r="322" spans="1:9" x14ac:dyDescent="0.25">
      <c r="A322" s="8">
        <v>321</v>
      </c>
      <c r="B322" s="7" t="s">
        <v>1616</v>
      </c>
      <c r="C322" s="7" t="s">
        <v>1229</v>
      </c>
      <c r="D322" s="8" t="s">
        <v>799</v>
      </c>
      <c r="E322" s="7" t="s">
        <v>213</v>
      </c>
      <c r="F322" s="7" t="s">
        <v>1197</v>
      </c>
      <c r="G322" s="55">
        <v>27003</v>
      </c>
      <c r="H322" s="9">
        <v>36101</v>
      </c>
      <c r="I322" s="9" t="s">
        <v>1233</v>
      </c>
    </row>
    <row r="323" spans="1:9" x14ac:dyDescent="0.25">
      <c r="A323" s="8">
        <v>322</v>
      </c>
      <c r="B323" s="7" t="s">
        <v>1617</v>
      </c>
      <c r="C323" s="7" t="s">
        <v>792</v>
      </c>
      <c r="D323" s="8" t="s">
        <v>799</v>
      </c>
      <c r="E323" s="7" t="s">
        <v>213</v>
      </c>
      <c r="F323" s="7" t="s">
        <v>1196</v>
      </c>
      <c r="G323" s="55">
        <v>24630</v>
      </c>
      <c r="H323" s="9">
        <v>36122</v>
      </c>
      <c r="I323" s="9" t="s">
        <v>1233</v>
      </c>
    </row>
    <row r="324" spans="1:9" x14ac:dyDescent="0.25">
      <c r="A324" s="8">
        <v>323</v>
      </c>
      <c r="B324" s="7" t="s">
        <v>1618</v>
      </c>
      <c r="C324" s="7" t="s">
        <v>793</v>
      </c>
      <c r="D324" s="8" t="s">
        <v>799</v>
      </c>
      <c r="E324" s="7" t="s">
        <v>213</v>
      </c>
      <c r="F324" s="7" t="s">
        <v>1197</v>
      </c>
      <c r="G324" s="55">
        <v>26980</v>
      </c>
      <c r="H324" s="9">
        <v>37936</v>
      </c>
      <c r="I324" s="9" t="s">
        <v>1233</v>
      </c>
    </row>
    <row r="325" spans="1:9" x14ac:dyDescent="0.25">
      <c r="A325" s="8">
        <v>324</v>
      </c>
      <c r="B325" s="7" t="s">
        <v>1619</v>
      </c>
      <c r="C325" s="7" t="s">
        <v>1229</v>
      </c>
      <c r="D325" s="8" t="s">
        <v>799</v>
      </c>
      <c r="E325" s="7" t="s">
        <v>213</v>
      </c>
      <c r="F325" s="7" t="s">
        <v>1196</v>
      </c>
      <c r="G325" s="55">
        <v>28971</v>
      </c>
      <c r="H325" s="9">
        <v>37943</v>
      </c>
      <c r="I325" s="9" t="s">
        <v>1233</v>
      </c>
    </row>
    <row r="326" spans="1:9" x14ac:dyDescent="0.25">
      <c r="A326" s="8">
        <v>325</v>
      </c>
      <c r="B326" s="7" t="s">
        <v>1620</v>
      </c>
      <c r="C326" s="7" t="s">
        <v>793</v>
      </c>
      <c r="D326" s="8" t="s">
        <v>799</v>
      </c>
      <c r="E326" s="7" t="s">
        <v>213</v>
      </c>
      <c r="F326" s="7" t="s">
        <v>1197</v>
      </c>
      <c r="G326" s="55">
        <v>25832</v>
      </c>
      <c r="H326" s="9">
        <v>38321</v>
      </c>
      <c r="I326" s="9" t="s">
        <v>1233</v>
      </c>
    </row>
    <row r="327" spans="1:9" x14ac:dyDescent="0.25">
      <c r="A327" s="8">
        <v>326</v>
      </c>
      <c r="B327" s="7" t="s">
        <v>1621</v>
      </c>
      <c r="C327" s="7" t="s">
        <v>1231</v>
      </c>
      <c r="D327" s="8" t="s">
        <v>799</v>
      </c>
      <c r="E327" s="7" t="s">
        <v>213</v>
      </c>
      <c r="F327" s="7" t="s">
        <v>1197</v>
      </c>
      <c r="G327" s="55">
        <v>25830</v>
      </c>
      <c r="H327" s="9">
        <v>38321</v>
      </c>
      <c r="I327" s="9" t="s">
        <v>1233</v>
      </c>
    </row>
    <row r="328" spans="1:9" x14ac:dyDescent="0.25">
      <c r="A328" s="8">
        <v>327</v>
      </c>
      <c r="B328" s="7" t="s">
        <v>1622</v>
      </c>
      <c r="C328" s="7" t="s">
        <v>796</v>
      </c>
      <c r="D328" s="8" t="s">
        <v>799</v>
      </c>
      <c r="E328" s="7" t="s">
        <v>213</v>
      </c>
      <c r="F328" s="7" t="s">
        <v>1197</v>
      </c>
      <c r="G328" s="55">
        <v>30274</v>
      </c>
      <c r="H328" s="9">
        <v>39760</v>
      </c>
      <c r="I328" s="9" t="s">
        <v>1233</v>
      </c>
    </row>
    <row r="329" spans="1:9" x14ac:dyDescent="0.25">
      <c r="A329" s="8">
        <v>328</v>
      </c>
      <c r="B329" s="7" t="s">
        <v>1623</v>
      </c>
      <c r="C329" s="7" t="s">
        <v>792</v>
      </c>
      <c r="D329" s="8" t="s">
        <v>799</v>
      </c>
      <c r="E329" s="7" t="s">
        <v>213</v>
      </c>
      <c r="F329" s="7" t="s">
        <v>1196</v>
      </c>
      <c r="G329" s="55">
        <v>32278</v>
      </c>
      <c r="H329" s="9">
        <v>39390</v>
      </c>
      <c r="I329" s="9" t="s">
        <v>1233</v>
      </c>
    </row>
    <row r="330" spans="1:9" x14ac:dyDescent="0.25">
      <c r="A330" s="8">
        <v>329</v>
      </c>
      <c r="B330" s="7" t="s">
        <v>1624</v>
      </c>
      <c r="C330" s="7" t="s">
        <v>792</v>
      </c>
      <c r="D330" s="8" t="s">
        <v>799</v>
      </c>
      <c r="E330" s="7" t="s">
        <v>213</v>
      </c>
      <c r="F330" s="7" t="s">
        <v>1197</v>
      </c>
      <c r="G330" s="55">
        <v>28475</v>
      </c>
      <c r="H330" s="9">
        <v>39785</v>
      </c>
      <c r="I330" s="9" t="s">
        <v>1233</v>
      </c>
    </row>
    <row r="331" spans="1:9" x14ac:dyDescent="0.25">
      <c r="A331" s="8">
        <v>330</v>
      </c>
      <c r="B331" s="7" t="s">
        <v>1625</v>
      </c>
      <c r="C331" s="7" t="s">
        <v>1231</v>
      </c>
      <c r="D331" s="8" t="s">
        <v>799</v>
      </c>
      <c r="E331" s="7" t="s">
        <v>213</v>
      </c>
      <c r="F331" s="7" t="s">
        <v>1197</v>
      </c>
      <c r="G331" s="55">
        <v>29662</v>
      </c>
      <c r="H331" s="9">
        <v>36503</v>
      </c>
      <c r="I331" s="9" t="s">
        <v>1233</v>
      </c>
    </row>
    <row r="332" spans="1:9" x14ac:dyDescent="0.25">
      <c r="A332" s="8">
        <v>331</v>
      </c>
      <c r="B332" s="7" t="s">
        <v>1626</v>
      </c>
      <c r="C332" s="7" t="s">
        <v>792</v>
      </c>
      <c r="D332" s="8" t="s">
        <v>799</v>
      </c>
      <c r="E332" s="7" t="s">
        <v>213</v>
      </c>
      <c r="F332" s="7" t="s">
        <v>1196</v>
      </c>
      <c r="G332" s="55">
        <v>27397</v>
      </c>
      <c r="H332" s="9">
        <v>37229</v>
      </c>
      <c r="I332" s="9" t="s">
        <v>1233</v>
      </c>
    </row>
    <row r="333" spans="1:9" x14ac:dyDescent="0.25">
      <c r="A333" s="8">
        <v>332</v>
      </c>
      <c r="B333" s="7" t="s">
        <v>1627</v>
      </c>
      <c r="C333" s="7" t="s">
        <v>1230</v>
      </c>
      <c r="D333" s="8" t="s">
        <v>799</v>
      </c>
      <c r="E333" s="7" t="s">
        <v>213</v>
      </c>
      <c r="F333" s="7" t="s">
        <v>1196</v>
      </c>
      <c r="G333" s="55">
        <v>25782</v>
      </c>
      <c r="H333" s="9">
        <v>37620</v>
      </c>
      <c r="I333" s="9" t="s">
        <v>1233</v>
      </c>
    </row>
    <row r="334" spans="1:9" x14ac:dyDescent="0.25">
      <c r="A334" s="8">
        <v>333</v>
      </c>
      <c r="B334" s="7" t="s">
        <v>1628</v>
      </c>
      <c r="C334" s="7" t="s">
        <v>793</v>
      </c>
      <c r="D334" s="8" t="s">
        <v>799</v>
      </c>
      <c r="E334" s="7" t="s">
        <v>213</v>
      </c>
      <c r="F334" s="7" t="s">
        <v>1197</v>
      </c>
      <c r="G334" s="55">
        <v>27044</v>
      </c>
      <c r="H334" s="9">
        <v>40175</v>
      </c>
      <c r="I334" s="9" t="s">
        <v>1233</v>
      </c>
    </row>
    <row r="335" spans="1:9" x14ac:dyDescent="0.25">
      <c r="A335" s="8">
        <v>334</v>
      </c>
      <c r="B335" s="7" t="s">
        <v>1629</v>
      </c>
      <c r="C335" s="7" t="s">
        <v>796</v>
      </c>
      <c r="D335" s="8" t="s">
        <v>805</v>
      </c>
      <c r="E335" s="8" t="s">
        <v>805</v>
      </c>
      <c r="F335" s="7" t="s">
        <v>1196</v>
      </c>
      <c r="G335" s="56">
        <v>27590</v>
      </c>
      <c r="H335" s="13">
        <v>40292</v>
      </c>
      <c r="I335" s="9" t="s">
        <v>1233</v>
      </c>
    </row>
    <row r="336" spans="1:9" x14ac:dyDescent="0.25">
      <c r="A336" s="8">
        <v>335</v>
      </c>
      <c r="B336" s="7" t="s">
        <v>1630</v>
      </c>
      <c r="C336" s="7" t="s">
        <v>796</v>
      </c>
      <c r="D336" s="8" t="s">
        <v>805</v>
      </c>
      <c r="E336" s="8" t="s">
        <v>805</v>
      </c>
      <c r="F336" s="7" t="s">
        <v>1196</v>
      </c>
      <c r="G336" s="55">
        <v>30334</v>
      </c>
      <c r="H336" s="9">
        <v>37407</v>
      </c>
      <c r="I336" s="9">
        <v>37620</v>
      </c>
    </row>
    <row r="337" spans="1:9" x14ac:dyDescent="0.25">
      <c r="A337" s="8">
        <v>336</v>
      </c>
      <c r="B337" s="7" t="s">
        <v>1631</v>
      </c>
      <c r="C337" s="7" t="s">
        <v>796</v>
      </c>
      <c r="D337" s="8" t="s">
        <v>805</v>
      </c>
      <c r="E337" s="8" t="s">
        <v>805</v>
      </c>
      <c r="F337" s="7" t="s">
        <v>1196</v>
      </c>
      <c r="G337" s="56">
        <v>32391</v>
      </c>
      <c r="H337" s="13">
        <v>40313</v>
      </c>
      <c r="I337" s="9" t="s">
        <v>1233</v>
      </c>
    </row>
    <row r="338" spans="1:9" x14ac:dyDescent="0.25">
      <c r="A338" s="8">
        <v>337</v>
      </c>
      <c r="B338" s="7" t="s">
        <v>1632</v>
      </c>
      <c r="C338" s="7" t="s">
        <v>796</v>
      </c>
      <c r="D338" s="8" t="s">
        <v>805</v>
      </c>
      <c r="E338" s="8" t="s">
        <v>805</v>
      </c>
      <c r="F338" s="7" t="s">
        <v>1197</v>
      </c>
      <c r="G338" s="55">
        <v>31389</v>
      </c>
      <c r="H338" s="9">
        <v>41137</v>
      </c>
      <c r="I338" s="9" t="s">
        <v>1233</v>
      </c>
    </row>
    <row r="339" spans="1:9" x14ac:dyDescent="0.25">
      <c r="A339" s="8">
        <v>338</v>
      </c>
      <c r="B339" s="7" t="s">
        <v>1633</v>
      </c>
      <c r="C339" s="7" t="s">
        <v>796</v>
      </c>
      <c r="D339" s="8" t="s">
        <v>805</v>
      </c>
      <c r="E339" s="8" t="s">
        <v>805</v>
      </c>
      <c r="F339" s="7" t="s">
        <v>1196</v>
      </c>
      <c r="G339" s="55">
        <v>22552</v>
      </c>
      <c r="H339" s="9">
        <v>36765</v>
      </c>
      <c r="I339" s="9" t="s">
        <v>1233</v>
      </c>
    </row>
    <row r="340" spans="1:9" x14ac:dyDescent="0.25">
      <c r="A340" s="8">
        <v>339</v>
      </c>
      <c r="B340" s="7" t="s">
        <v>1634</v>
      </c>
      <c r="C340" s="7" t="s">
        <v>796</v>
      </c>
      <c r="D340" s="8" t="s">
        <v>805</v>
      </c>
      <c r="E340" s="8" t="s">
        <v>805</v>
      </c>
      <c r="F340" s="7" t="s">
        <v>1196</v>
      </c>
      <c r="G340" s="55">
        <v>30383</v>
      </c>
      <c r="H340" s="9">
        <v>37936</v>
      </c>
      <c r="I340" s="9" t="s">
        <v>1233</v>
      </c>
    </row>
    <row r="341" spans="1:9" x14ac:dyDescent="0.25">
      <c r="A341" s="8">
        <v>340</v>
      </c>
      <c r="B341" s="7" t="s">
        <v>1635</v>
      </c>
      <c r="C341" s="7" t="s">
        <v>796</v>
      </c>
      <c r="D341" s="8" t="s">
        <v>805</v>
      </c>
      <c r="E341" s="8" t="s">
        <v>805</v>
      </c>
      <c r="F341" s="7" t="s">
        <v>1196</v>
      </c>
      <c r="G341" s="55">
        <v>30540</v>
      </c>
      <c r="H341" s="9">
        <v>39038</v>
      </c>
      <c r="I341" s="9" t="s">
        <v>1233</v>
      </c>
    </row>
    <row r="342" spans="1:9" x14ac:dyDescent="0.25">
      <c r="A342" s="8">
        <v>341</v>
      </c>
      <c r="B342" s="7" t="s">
        <v>1636</v>
      </c>
      <c r="C342" s="7" t="s">
        <v>1231</v>
      </c>
      <c r="D342" s="8" t="s">
        <v>804</v>
      </c>
      <c r="E342" s="7" t="s">
        <v>802</v>
      </c>
      <c r="F342" s="7" t="s">
        <v>1196</v>
      </c>
      <c r="G342" s="55">
        <v>26449</v>
      </c>
      <c r="H342" s="9">
        <v>40552</v>
      </c>
      <c r="I342" s="9" t="s">
        <v>1233</v>
      </c>
    </row>
    <row r="343" spans="1:9" x14ac:dyDescent="0.25">
      <c r="A343" s="8">
        <v>342</v>
      </c>
      <c r="B343" s="7" t="s">
        <v>1637</v>
      </c>
      <c r="C343" s="7" t="s">
        <v>1228</v>
      </c>
      <c r="D343" s="8" t="s">
        <v>804</v>
      </c>
      <c r="E343" s="7" t="s">
        <v>802</v>
      </c>
      <c r="F343" s="7" t="s">
        <v>1196</v>
      </c>
      <c r="G343" s="55">
        <v>26636</v>
      </c>
      <c r="H343" s="9">
        <v>40911</v>
      </c>
      <c r="I343" s="9" t="s">
        <v>1233</v>
      </c>
    </row>
    <row r="344" spans="1:9" x14ac:dyDescent="0.25">
      <c r="A344" s="8">
        <v>343</v>
      </c>
      <c r="B344" s="7" t="s">
        <v>1638</v>
      </c>
      <c r="C344" s="7" t="s">
        <v>794</v>
      </c>
      <c r="D344" s="8" t="s">
        <v>804</v>
      </c>
      <c r="E344" s="7" t="s">
        <v>802</v>
      </c>
      <c r="F344" s="7" t="s">
        <v>1196</v>
      </c>
      <c r="G344" s="55">
        <v>26136</v>
      </c>
      <c r="H344" s="9">
        <v>39457</v>
      </c>
      <c r="I344" s="9" t="s">
        <v>1233</v>
      </c>
    </row>
    <row r="345" spans="1:9" x14ac:dyDescent="0.25">
      <c r="A345" s="8">
        <v>344</v>
      </c>
      <c r="B345" s="7" t="s">
        <v>1639</v>
      </c>
      <c r="C345" s="7" t="s">
        <v>1230</v>
      </c>
      <c r="D345" s="8" t="s">
        <v>804</v>
      </c>
      <c r="E345" s="7" t="s">
        <v>802</v>
      </c>
      <c r="F345" s="7" t="s">
        <v>1196</v>
      </c>
      <c r="G345" s="55">
        <v>30917</v>
      </c>
      <c r="H345" s="9">
        <v>39098</v>
      </c>
      <c r="I345" s="9" t="s">
        <v>1233</v>
      </c>
    </row>
    <row r="346" spans="1:9" x14ac:dyDescent="0.25">
      <c r="A346" s="8">
        <v>345</v>
      </c>
      <c r="B346" s="7" t="s">
        <v>1640</v>
      </c>
      <c r="C346" s="7" t="s">
        <v>792</v>
      </c>
      <c r="D346" s="8" t="s">
        <v>804</v>
      </c>
      <c r="E346" s="7" t="s">
        <v>802</v>
      </c>
      <c r="F346" s="7" t="s">
        <v>1197</v>
      </c>
      <c r="G346" s="55">
        <v>27484</v>
      </c>
      <c r="H346" s="9">
        <v>40209</v>
      </c>
      <c r="I346" s="9" t="s">
        <v>1233</v>
      </c>
    </row>
    <row r="347" spans="1:9" x14ac:dyDescent="0.25">
      <c r="A347" s="8">
        <v>346</v>
      </c>
      <c r="B347" s="7" t="s">
        <v>1641</v>
      </c>
      <c r="C347" s="7" t="s">
        <v>1228</v>
      </c>
      <c r="D347" s="8" t="s">
        <v>804</v>
      </c>
      <c r="E347" s="7" t="s">
        <v>802</v>
      </c>
      <c r="F347" s="7" t="s">
        <v>1196</v>
      </c>
      <c r="G347" s="55">
        <v>25341</v>
      </c>
      <c r="H347" s="9">
        <v>36192</v>
      </c>
      <c r="I347" s="9" t="s">
        <v>1233</v>
      </c>
    </row>
    <row r="348" spans="1:9" x14ac:dyDescent="0.25">
      <c r="A348" s="8">
        <v>347</v>
      </c>
      <c r="B348" s="7" t="s">
        <v>1642</v>
      </c>
      <c r="C348" s="7" t="s">
        <v>792</v>
      </c>
      <c r="D348" s="8" t="s">
        <v>804</v>
      </c>
      <c r="E348" s="7" t="s">
        <v>802</v>
      </c>
      <c r="F348" s="7" t="s">
        <v>1197</v>
      </c>
      <c r="G348" s="55">
        <v>28370</v>
      </c>
      <c r="H348" s="9">
        <v>36199</v>
      </c>
      <c r="I348" s="9" t="s">
        <v>1233</v>
      </c>
    </row>
    <row r="349" spans="1:9" x14ac:dyDescent="0.25">
      <c r="A349" s="8">
        <v>348</v>
      </c>
      <c r="B349" s="7" t="s">
        <v>1643</v>
      </c>
      <c r="C349" s="7" t="s">
        <v>1230</v>
      </c>
      <c r="D349" s="8" t="s">
        <v>804</v>
      </c>
      <c r="E349" s="7" t="s">
        <v>802</v>
      </c>
      <c r="F349" s="7" t="s">
        <v>1197</v>
      </c>
      <c r="G349" s="55">
        <v>24137</v>
      </c>
      <c r="H349" s="9">
        <v>36940</v>
      </c>
      <c r="I349" s="9" t="s">
        <v>1233</v>
      </c>
    </row>
    <row r="350" spans="1:9" x14ac:dyDescent="0.25">
      <c r="A350" s="8">
        <v>349</v>
      </c>
      <c r="B350" s="7" t="s">
        <v>1644</v>
      </c>
      <c r="C350" s="7" t="s">
        <v>791</v>
      </c>
      <c r="D350" s="8" t="s">
        <v>804</v>
      </c>
      <c r="E350" s="7" t="s">
        <v>802</v>
      </c>
      <c r="F350" s="7" t="s">
        <v>1196</v>
      </c>
      <c r="G350" s="55">
        <v>28807</v>
      </c>
      <c r="H350" s="9">
        <v>39871</v>
      </c>
      <c r="I350" s="9" t="s">
        <v>1233</v>
      </c>
    </row>
    <row r="351" spans="1:9" x14ac:dyDescent="0.25">
      <c r="A351" s="8">
        <v>350</v>
      </c>
      <c r="B351" s="7" t="s">
        <v>1645</v>
      </c>
      <c r="C351" s="7" t="s">
        <v>796</v>
      </c>
      <c r="D351" s="8" t="s">
        <v>804</v>
      </c>
      <c r="E351" s="7" t="s">
        <v>802</v>
      </c>
      <c r="F351" s="7" t="s">
        <v>1196</v>
      </c>
      <c r="G351" s="55">
        <v>27607</v>
      </c>
      <c r="H351" s="9">
        <v>40610</v>
      </c>
      <c r="I351" s="9" t="s">
        <v>1233</v>
      </c>
    </row>
    <row r="352" spans="1:9" x14ac:dyDescent="0.25">
      <c r="A352" s="8">
        <v>351</v>
      </c>
      <c r="B352" s="7" t="s">
        <v>1646</v>
      </c>
      <c r="C352" s="7" t="s">
        <v>794</v>
      </c>
      <c r="D352" s="8" t="s">
        <v>804</v>
      </c>
      <c r="E352" s="7" t="s">
        <v>803</v>
      </c>
      <c r="F352" s="7" t="s">
        <v>1196</v>
      </c>
      <c r="G352" s="55">
        <v>27440</v>
      </c>
      <c r="H352" s="9">
        <v>40624</v>
      </c>
      <c r="I352" s="9" t="s">
        <v>1233</v>
      </c>
    </row>
    <row r="353" spans="1:9" x14ac:dyDescent="0.25">
      <c r="A353" s="8">
        <v>352</v>
      </c>
      <c r="B353" s="7" t="s">
        <v>1647</v>
      </c>
      <c r="C353" s="7" t="s">
        <v>1231</v>
      </c>
      <c r="D353" s="8" t="s">
        <v>804</v>
      </c>
      <c r="E353" s="7" t="s">
        <v>803</v>
      </c>
      <c r="F353" s="7" t="s">
        <v>1196</v>
      </c>
      <c r="G353" s="55">
        <v>30112</v>
      </c>
      <c r="H353" s="9">
        <v>39147</v>
      </c>
      <c r="I353" s="9" t="s">
        <v>1233</v>
      </c>
    </row>
    <row r="354" spans="1:9" x14ac:dyDescent="0.25">
      <c r="A354" s="8">
        <v>353</v>
      </c>
      <c r="B354" s="7" t="s">
        <v>1648</v>
      </c>
      <c r="C354" s="7" t="s">
        <v>793</v>
      </c>
      <c r="D354" s="8" t="s">
        <v>804</v>
      </c>
      <c r="E354" s="7" t="s">
        <v>803</v>
      </c>
      <c r="F354" s="7" t="s">
        <v>1197</v>
      </c>
      <c r="G354" s="55">
        <v>30027</v>
      </c>
      <c r="H354" s="9">
        <v>39167</v>
      </c>
      <c r="I354" s="9" t="s">
        <v>1233</v>
      </c>
    </row>
    <row r="355" spans="1:9" x14ac:dyDescent="0.25">
      <c r="A355" s="8">
        <v>354</v>
      </c>
      <c r="B355" s="7" t="s">
        <v>1649</v>
      </c>
      <c r="C355" s="7" t="s">
        <v>1230</v>
      </c>
      <c r="D355" s="8" t="s">
        <v>804</v>
      </c>
      <c r="E355" s="7" t="s">
        <v>803</v>
      </c>
      <c r="F355" s="7" t="s">
        <v>1196</v>
      </c>
      <c r="G355" s="55">
        <v>25778</v>
      </c>
      <c r="H355" s="9">
        <v>38805</v>
      </c>
      <c r="I355" s="9">
        <v>40427</v>
      </c>
    </row>
    <row r="356" spans="1:9" x14ac:dyDescent="0.25">
      <c r="A356" s="8">
        <v>355</v>
      </c>
      <c r="B356" s="7" t="s">
        <v>1650</v>
      </c>
      <c r="C356" s="7" t="s">
        <v>794</v>
      </c>
      <c r="D356" s="8" t="s">
        <v>804</v>
      </c>
      <c r="E356" s="7" t="s">
        <v>803</v>
      </c>
      <c r="F356" s="7" t="s">
        <v>1196</v>
      </c>
      <c r="G356" s="55">
        <v>22309</v>
      </c>
      <c r="H356" s="9">
        <v>35856</v>
      </c>
      <c r="I356" s="9" t="s">
        <v>1233</v>
      </c>
    </row>
    <row r="357" spans="1:9" x14ac:dyDescent="0.25">
      <c r="A357" s="8">
        <v>356</v>
      </c>
      <c r="B357" s="7" t="s">
        <v>1651</v>
      </c>
      <c r="C357" s="7" t="s">
        <v>792</v>
      </c>
      <c r="D357" s="8" t="s">
        <v>804</v>
      </c>
      <c r="E357" s="7" t="s">
        <v>803</v>
      </c>
      <c r="F357" s="7" t="s">
        <v>1196</v>
      </c>
      <c r="G357" s="55">
        <v>23586</v>
      </c>
      <c r="H357" s="9">
        <v>35857</v>
      </c>
      <c r="I357" s="9" t="s">
        <v>1233</v>
      </c>
    </row>
    <row r="358" spans="1:9" x14ac:dyDescent="0.25">
      <c r="A358" s="8">
        <v>357</v>
      </c>
      <c r="B358" s="7" t="s">
        <v>1652</v>
      </c>
      <c r="C358" s="7" t="s">
        <v>1228</v>
      </c>
      <c r="D358" s="8" t="s">
        <v>804</v>
      </c>
      <c r="E358" s="7" t="s">
        <v>803</v>
      </c>
      <c r="F358" s="7" t="s">
        <v>1197</v>
      </c>
      <c r="G358" s="55">
        <v>27470</v>
      </c>
      <c r="H358" s="9">
        <v>39157</v>
      </c>
      <c r="I358" s="9" t="s">
        <v>1233</v>
      </c>
    </row>
    <row r="359" spans="1:9" x14ac:dyDescent="0.25">
      <c r="A359" s="8">
        <v>358</v>
      </c>
      <c r="B359" s="7" t="s">
        <v>1653</v>
      </c>
      <c r="C359" s="7" t="s">
        <v>796</v>
      </c>
      <c r="D359" s="8" t="s">
        <v>804</v>
      </c>
      <c r="E359" s="7" t="s">
        <v>803</v>
      </c>
      <c r="F359" s="7" t="s">
        <v>1196</v>
      </c>
      <c r="G359" s="55">
        <v>30208</v>
      </c>
      <c r="H359" s="9">
        <v>41000</v>
      </c>
      <c r="I359" s="9" t="s">
        <v>1233</v>
      </c>
    </row>
    <row r="360" spans="1:9" x14ac:dyDescent="0.25">
      <c r="A360" s="8">
        <v>359</v>
      </c>
      <c r="B360" s="7" t="s">
        <v>1654</v>
      </c>
      <c r="C360" s="7" t="s">
        <v>792</v>
      </c>
      <c r="D360" s="8" t="s">
        <v>804</v>
      </c>
      <c r="E360" s="7" t="s">
        <v>803</v>
      </c>
      <c r="F360" s="7" t="s">
        <v>1196</v>
      </c>
      <c r="G360" s="55">
        <v>32737</v>
      </c>
      <c r="H360" s="9">
        <v>41007</v>
      </c>
      <c r="I360" s="9" t="s">
        <v>1233</v>
      </c>
    </row>
    <row r="361" spans="1:9" x14ac:dyDescent="0.25">
      <c r="A361" s="8">
        <v>360</v>
      </c>
      <c r="B361" s="7" t="s">
        <v>1655</v>
      </c>
      <c r="C361" s="7" t="s">
        <v>791</v>
      </c>
      <c r="D361" s="8" t="s">
        <v>804</v>
      </c>
      <c r="E361" s="7" t="s">
        <v>803</v>
      </c>
      <c r="F361" s="7" t="s">
        <v>1197</v>
      </c>
      <c r="G361" s="55">
        <v>31847</v>
      </c>
      <c r="H361" s="9">
        <v>39180</v>
      </c>
      <c r="I361" s="9" t="s">
        <v>1233</v>
      </c>
    </row>
    <row r="362" spans="1:9" x14ac:dyDescent="0.25">
      <c r="A362" s="8">
        <v>361</v>
      </c>
      <c r="B362" s="7" t="s">
        <v>1656</v>
      </c>
      <c r="C362" s="7" t="s">
        <v>1231</v>
      </c>
      <c r="D362" s="8" t="s">
        <v>804</v>
      </c>
      <c r="E362" s="7" t="s">
        <v>803</v>
      </c>
      <c r="F362" s="7" t="s">
        <v>1196</v>
      </c>
      <c r="G362" s="55">
        <v>29564</v>
      </c>
      <c r="H362" s="9">
        <v>38834</v>
      </c>
      <c r="I362" s="9" t="s">
        <v>1233</v>
      </c>
    </row>
    <row r="363" spans="1:9" x14ac:dyDescent="0.25">
      <c r="A363" s="8">
        <v>362</v>
      </c>
      <c r="B363" s="7" t="s">
        <v>1657</v>
      </c>
      <c r="C363" s="7" t="s">
        <v>791</v>
      </c>
      <c r="D363" s="8" t="s">
        <v>804</v>
      </c>
      <c r="E363" s="7" t="s">
        <v>803</v>
      </c>
      <c r="F363" s="7" t="s">
        <v>1196</v>
      </c>
      <c r="G363" s="55">
        <v>28746</v>
      </c>
      <c r="H363" s="9">
        <v>36297</v>
      </c>
      <c r="I363" s="9" t="s">
        <v>1233</v>
      </c>
    </row>
    <row r="364" spans="1:9" x14ac:dyDescent="0.25">
      <c r="A364" s="8">
        <v>363</v>
      </c>
      <c r="B364" s="7" t="s">
        <v>1658</v>
      </c>
      <c r="C364" s="7" t="s">
        <v>1230</v>
      </c>
      <c r="D364" s="8" t="s">
        <v>804</v>
      </c>
      <c r="E364" s="7" t="s">
        <v>803</v>
      </c>
      <c r="F364" s="7" t="s">
        <v>1196</v>
      </c>
      <c r="G364" s="55">
        <v>24297</v>
      </c>
      <c r="H364" s="9">
        <v>36662</v>
      </c>
      <c r="I364" s="9" t="s">
        <v>1233</v>
      </c>
    </row>
    <row r="365" spans="1:9" x14ac:dyDescent="0.25">
      <c r="A365" s="8">
        <v>364</v>
      </c>
      <c r="B365" s="7" t="s">
        <v>1659</v>
      </c>
      <c r="C365" s="7" t="s">
        <v>1230</v>
      </c>
      <c r="D365" s="8" t="s">
        <v>804</v>
      </c>
      <c r="E365" s="7" t="s">
        <v>424</v>
      </c>
      <c r="F365" s="7" t="s">
        <v>1197</v>
      </c>
      <c r="G365" s="55">
        <v>29838</v>
      </c>
      <c r="H365" s="9">
        <v>39592</v>
      </c>
      <c r="I365" s="9" t="s">
        <v>1233</v>
      </c>
    </row>
    <row r="366" spans="1:9" x14ac:dyDescent="0.25">
      <c r="A366" s="8">
        <v>365</v>
      </c>
      <c r="B366" s="7" t="s">
        <v>1660</v>
      </c>
      <c r="C366" s="7" t="s">
        <v>793</v>
      </c>
      <c r="D366" s="8" t="s">
        <v>804</v>
      </c>
      <c r="E366" s="7" t="s">
        <v>424</v>
      </c>
      <c r="F366" s="7" t="s">
        <v>1196</v>
      </c>
      <c r="G366" s="55">
        <v>29445</v>
      </c>
      <c r="H366" s="9">
        <v>40712</v>
      </c>
      <c r="I366" s="9" t="s">
        <v>1233</v>
      </c>
    </row>
    <row r="367" spans="1:9" x14ac:dyDescent="0.25">
      <c r="A367" s="8">
        <v>366</v>
      </c>
      <c r="B367" s="7" t="s">
        <v>1661</v>
      </c>
      <c r="C367" s="7" t="s">
        <v>794</v>
      </c>
      <c r="D367" s="8" t="s">
        <v>804</v>
      </c>
      <c r="E367" s="7" t="s">
        <v>424</v>
      </c>
      <c r="F367" s="7" t="s">
        <v>1197</v>
      </c>
      <c r="G367" s="55">
        <v>28946</v>
      </c>
      <c r="H367" s="9">
        <v>41070</v>
      </c>
      <c r="I367" s="9" t="s">
        <v>1233</v>
      </c>
    </row>
    <row r="368" spans="1:9" x14ac:dyDescent="0.25">
      <c r="A368" s="8">
        <v>367</v>
      </c>
      <c r="B368" s="7" t="s">
        <v>1662</v>
      </c>
      <c r="C368" s="7" t="s">
        <v>796</v>
      </c>
      <c r="D368" s="8" t="s">
        <v>804</v>
      </c>
      <c r="E368" s="7" t="s">
        <v>424</v>
      </c>
      <c r="F368" s="7" t="s">
        <v>1196</v>
      </c>
      <c r="G368" s="55">
        <v>26304</v>
      </c>
      <c r="H368" s="9">
        <v>39258</v>
      </c>
      <c r="I368" s="9" t="s">
        <v>1233</v>
      </c>
    </row>
    <row r="369" spans="1:9" x14ac:dyDescent="0.25">
      <c r="A369" s="8">
        <v>368</v>
      </c>
      <c r="B369" s="7" t="s">
        <v>1663</v>
      </c>
      <c r="C369" s="7" t="s">
        <v>1229</v>
      </c>
      <c r="D369" s="8" t="s">
        <v>804</v>
      </c>
      <c r="E369" s="7" t="s">
        <v>424</v>
      </c>
      <c r="F369" s="7" t="s">
        <v>1197</v>
      </c>
      <c r="G369" s="55">
        <v>28537</v>
      </c>
      <c r="H369" s="9">
        <v>40333</v>
      </c>
      <c r="I369" s="9" t="s">
        <v>1233</v>
      </c>
    </row>
    <row r="370" spans="1:9" x14ac:dyDescent="0.25">
      <c r="A370" s="8">
        <v>369</v>
      </c>
      <c r="B370" s="7" t="s">
        <v>1664</v>
      </c>
      <c r="C370" s="7" t="s">
        <v>791</v>
      </c>
      <c r="D370" s="8" t="s">
        <v>804</v>
      </c>
      <c r="E370" s="7" t="s">
        <v>424</v>
      </c>
      <c r="F370" s="7" t="s">
        <v>1196</v>
      </c>
      <c r="G370" s="55">
        <v>29224</v>
      </c>
      <c r="H370" s="9">
        <v>36703</v>
      </c>
      <c r="I370" s="9" t="s">
        <v>1233</v>
      </c>
    </row>
    <row r="371" spans="1:9" x14ac:dyDescent="0.25">
      <c r="A371" s="8">
        <v>370</v>
      </c>
      <c r="B371" s="7" t="s">
        <v>1665</v>
      </c>
      <c r="C371" s="7" t="s">
        <v>795</v>
      </c>
      <c r="D371" s="8" t="s">
        <v>804</v>
      </c>
      <c r="E371" s="7" t="s">
        <v>424</v>
      </c>
      <c r="F371" s="7" t="s">
        <v>1196</v>
      </c>
      <c r="G371" s="55">
        <v>30994</v>
      </c>
      <c r="H371" s="9">
        <v>40351</v>
      </c>
      <c r="I371" s="9" t="s">
        <v>1233</v>
      </c>
    </row>
    <row r="372" spans="1:9" x14ac:dyDescent="0.25">
      <c r="A372" s="8">
        <v>371</v>
      </c>
      <c r="B372" s="7" t="s">
        <v>1666</v>
      </c>
      <c r="C372" s="7" t="s">
        <v>1230</v>
      </c>
      <c r="D372" s="8" t="s">
        <v>804</v>
      </c>
      <c r="E372" s="7" t="s">
        <v>424</v>
      </c>
      <c r="F372" s="7" t="s">
        <v>1196</v>
      </c>
      <c r="G372" s="55">
        <v>27314</v>
      </c>
      <c r="H372" s="9">
        <v>39290</v>
      </c>
      <c r="I372" s="9" t="s">
        <v>1233</v>
      </c>
    </row>
    <row r="373" spans="1:9" x14ac:dyDescent="0.25">
      <c r="A373" s="8">
        <v>372</v>
      </c>
      <c r="B373" s="7" t="s">
        <v>1667</v>
      </c>
      <c r="C373" s="7" t="s">
        <v>795</v>
      </c>
      <c r="D373" s="8" t="s">
        <v>804</v>
      </c>
      <c r="E373" s="7" t="s">
        <v>424</v>
      </c>
      <c r="F373" s="7" t="s">
        <v>1196</v>
      </c>
      <c r="G373" s="55">
        <v>32074</v>
      </c>
      <c r="H373" s="9">
        <v>40367</v>
      </c>
      <c r="I373" s="9">
        <v>40932</v>
      </c>
    </row>
    <row r="374" spans="1:9" x14ac:dyDescent="0.25">
      <c r="A374" s="8">
        <v>373</v>
      </c>
      <c r="B374" s="7" t="s">
        <v>1668</v>
      </c>
      <c r="C374" s="7" t="s">
        <v>1228</v>
      </c>
      <c r="D374" s="8" t="s">
        <v>804</v>
      </c>
      <c r="E374" s="7" t="s">
        <v>424</v>
      </c>
      <c r="F374" s="7" t="s">
        <v>1197</v>
      </c>
      <c r="G374" s="55">
        <v>28231</v>
      </c>
      <c r="H374" s="9">
        <v>36371</v>
      </c>
      <c r="I374" s="9" t="s">
        <v>1233</v>
      </c>
    </row>
    <row r="375" spans="1:9" x14ac:dyDescent="0.25">
      <c r="A375" s="8">
        <v>374</v>
      </c>
      <c r="B375" s="7" t="s">
        <v>1669</v>
      </c>
      <c r="C375" s="7" t="s">
        <v>796</v>
      </c>
      <c r="D375" s="8" t="s">
        <v>804</v>
      </c>
      <c r="E375" s="7" t="s">
        <v>424</v>
      </c>
      <c r="F375" s="7" t="s">
        <v>1196</v>
      </c>
      <c r="G375" s="55">
        <v>32447</v>
      </c>
      <c r="H375" s="9">
        <v>39283</v>
      </c>
      <c r="I375" s="9" t="s">
        <v>1233</v>
      </c>
    </row>
    <row r="376" spans="1:9" x14ac:dyDescent="0.25">
      <c r="A376" s="8">
        <v>375</v>
      </c>
      <c r="B376" s="7" t="s">
        <v>1670</v>
      </c>
      <c r="C376" s="7" t="s">
        <v>794</v>
      </c>
      <c r="D376" s="8" t="s">
        <v>804</v>
      </c>
      <c r="E376" s="7" t="s">
        <v>424</v>
      </c>
      <c r="F376" s="7" t="s">
        <v>1196</v>
      </c>
      <c r="G376" s="55">
        <v>29139</v>
      </c>
      <c r="H376" s="9">
        <v>40361</v>
      </c>
      <c r="I376" s="9" t="s">
        <v>1233</v>
      </c>
    </row>
    <row r="377" spans="1:9" x14ac:dyDescent="0.25">
      <c r="A377" s="8">
        <v>376</v>
      </c>
      <c r="B377" s="7" t="s">
        <v>1671</v>
      </c>
      <c r="C377" s="7" t="s">
        <v>796</v>
      </c>
      <c r="D377" s="8" t="s">
        <v>804</v>
      </c>
      <c r="E377" s="7" t="s">
        <v>424</v>
      </c>
      <c r="F377" s="7" t="s">
        <v>1197</v>
      </c>
      <c r="G377" s="55">
        <v>28725</v>
      </c>
      <c r="H377" s="9">
        <v>40395</v>
      </c>
      <c r="I377" s="9" t="s">
        <v>1233</v>
      </c>
    </row>
    <row r="378" spans="1:9" x14ac:dyDescent="0.25">
      <c r="A378" s="8">
        <v>377</v>
      </c>
      <c r="B378" s="7" t="s">
        <v>1672</v>
      </c>
      <c r="C378" s="7" t="s">
        <v>1231</v>
      </c>
      <c r="D378" s="8" t="s">
        <v>804</v>
      </c>
      <c r="E378" s="7" t="s">
        <v>424</v>
      </c>
      <c r="F378" s="7" t="s">
        <v>1196</v>
      </c>
      <c r="G378" s="55">
        <v>26171</v>
      </c>
      <c r="H378" s="9">
        <v>36392</v>
      </c>
      <c r="I378" s="9" t="s">
        <v>1233</v>
      </c>
    </row>
    <row r="379" spans="1:9" x14ac:dyDescent="0.25">
      <c r="A379" s="8">
        <v>378</v>
      </c>
      <c r="B379" s="7" t="s">
        <v>1673</v>
      </c>
      <c r="C379" s="7" t="s">
        <v>791</v>
      </c>
      <c r="D379" s="8" t="s">
        <v>804</v>
      </c>
      <c r="E379" s="7" t="s">
        <v>424</v>
      </c>
      <c r="F379" s="7" t="s">
        <v>1197</v>
      </c>
      <c r="G379" s="55">
        <v>28142</v>
      </c>
      <c r="H379" s="9">
        <v>39330</v>
      </c>
      <c r="I379" s="9" t="s">
        <v>1233</v>
      </c>
    </row>
    <row r="380" spans="1:9" x14ac:dyDescent="0.25">
      <c r="A380" s="8">
        <v>379</v>
      </c>
      <c r="B380" s="7" t="s">
        <v>1674</v>
      </c>
      <c r="C380" s="7" t="s">
        <v>793</v>
      </c>
      <c r="D380" s="8" t="s">
        <v>804</v>
      </c>
      <c r="E380" s="7" t="s">
        <v>424</v>
      </c>
      <c r="F380" s="7" t="s">
        <v>1197</v>
      </c>
      <c r="G380" s="55">
        <v>26296</v>
      </c>
      <c r="H380" s="9">
        <v>38969</v>
      </c>
      <c r="I380" s="9" t="s">
        <v>1233</v>
      </c>
    </row>
    <row r="381" spans="1:9" x14ac:dyDescent="0.25">
      <c r="A381" s="8">
        <v>380</v>
      </c>
      <c r="B381" s="7" t="s">
        <v>1675</v>
      </c>
      <c r="C381" s="7" t="s">
        <v>1229</v>
      </c>
      <c r="D381" s="8" t="s">
        <v>804</v>
      </c>
      <c r="E381" s="7" t="s">
        <v>424</v>
      </c>
      <c r="F381" s="7" t="s">
        <v>1196</v>
      </c>
      <c r="G381" s="55">
        <v>26305</v>
      </c>
      <c r="H381" s="9">
        <v>37138</v>
      </c>
      <c r="I381" s="9" t="s">
        <v>1233</v>
      </c>
    </row>
    <row r="382" spans="1:9" x14ac:dyDescent="0.25">
      <c r="A382" s="8">
        <v>381</v>
      </c>
      <c r="B382" s="7" t="s">
        <v>1676</v>
      </c>
      <c r="C382" s="7" t="s">
        <v>1228</v>
      </c>
      <c r="D382" s="8" t="s">
        <v>804</v>
      </c>
      <c r="E382" s="7" t="s">
        <v>424</v>
      </c>
      <c r="F382" s="7" t="s">
        <v>1196</v>
      </c>
      <c r="G382" s="55">
        <v>25030</v>
      </c>
      <c r="H382" s="9">
        <v>37141</v>
      </c>
      <c r="I382" s="9" t="s">
        <v>1233</v>
      </c>
    </row>
    <row r="383" spans="1:9" x14ac:dyDescent="0.25">
      <c r="A383" s="8">
        <v>382</v>
      </c>
      <c r="B383" s="7" t="s">
        <v>1677</v>
      </c>
      <c r="C383" s="7" t="s">
        <v>791</v>
      </c>
      <c r="D383" s="8" t="s">
        <v>804</v>
      </c>
      <c r="E383" s="7" t="s">
        <v>424</v>
      </c>
      <c r="F383" s="7" t="s">
        <v>1196</v>
      </c>
      <c r="G383" s="55">
        <v>29715</v>
      </c>
      <c r="H383" s="9">
        <v>40083</v>
      </c>
      <c r="I383" s="9" t="s">
        <v>1233</v>
      </c>
    </row>
    <row r="384" spans="1:9" x14ac:dyDescent="0.25">
      <c r="A384" s="8">
        <v>383</v>
      </c>
      <c r="B384" s="7" t="s">
        <v>1678</v>
      </c>
      <c r="C384" s="7" t="s">
        <v>795</v>
      </c>
      <c r="D384" s="8" t="s">
        <v>804</v>
      </c>
      <c r="E384" s="7" t="s">
        <v>424</v>
      </c>
      <c r="F384" s="7" t="s">
        <v>1197</v>
      </c>
      <c r="G384" s="55">
        <v>28190</v>
      </c>
      <c r="H384" s="9">
        <v>40447</v>
      </c>
      <c r="I384" s="9" t="s">
        <v>1233</v>
      </c>
    </row>
    <row r="385" spans="1:9" x14ac:dyDescent="0.25">
      <c r="A385" s="8">
        <v>384</v>
      </c>
      <c r="B385" s="7" t="s">
        <v>1679</v>
      </c>
      <c r="C385" s="7" t="s">
        <v>1229</v>
      </c>
      <c r="D385" s="8" t="s">
        <v>804</v>
      </c>
      <c r="E385" s="7" t="s">
        <v>424</v>
      </c>
      <c r="F385" s="7" t="s">
        <v>1196</v>
      </c>
      <c r="G385" s="55">
        <v>28514</v>
      </c>
      <c r="H385" s="9">
        <v>36094</v>
      </c>
      <c r="I385" s="9" t="s">
        <v>1233</v>
      </c>
    </row>
    <row r="386" spans="1:9" x14ac:dyDescent="0.25">
      <c r="A386" s="8">
        <v>385</v>
      </c>
      <c r="B386" s="7" t="s">
        <v>1680</v>
      </c>
      <c r="C386" s="7" t="s">
        <v>793</v>
      </c>
      <c r="D386" s="8" t="s">
        <v>804</v>
      </c>
      <c r="E386" s="7" t="s">
        <v>424</v>
      </c>
      <c r="F386" s="7" t="s">
        <v>1196</v>
      </c>
      <c r="G386" s="55">
        <v>27992</v>
      </c>
      <c r="H386" s="9">
        <v>36456</v>
      </c>
      <c r="I386" s="9" t="s">
        <v>1233</v>
      </c>
    </row>
    <row r="387" spans="1:9" x14ac:dyDescent="0.25">
      <c r="A387" s="8">
        <v>386</v>
      </c>
      <c r="B387" s="7" t="s">
        <v>1681</v>
      </c>
      <c r="C387" s="7" t="s">
        <v>1229</v>
      </c>
      <c r="D387" s="8" t="s">
        <v>804</v>
      </c>
      <c r="E387" s="7" t="s">
        <v>424</v>
      </c>
      <c r="F387" s="7" t="s">
        <v>1196</v>
      </c>
      <c r="G387" s="55">
        <v>27421</v>
      </c>
      <c r="H387" s="9">
        <v>36463</v>
      </c>
      <c r="I387" s="9" t="s">
        <v>1233</v>
      </c>
    </row>
    <row r="388" spans="1:9" x14ac:dyDescent="0.25">
      <c r="A388" s="8">
        <v>387</v>
      </c>
      <c r="B388" s="7" t="s">
        <v>1682</v>
      </c>
      <c r="C388" s="7" t="s">
        <v>794</v>
      </c>
      <c r="D388" s="8" t="s">
        <v>804</v>
      </c>
      <c r="E388" s="7" t="s">
        <v>424</v>
      </c>
      <c r="F388" s="7" t="s">
        <v>1196</v>
      </c>
      <c r="G388" s="55">
        <v>27036</v>
      </c>
      <c r="H388" s="9">
        <v>37166</v>
      </c>
      <c r="I388" s="9" t="s">
        <v>1233</v>
      </c>
    </row>
    <row r="389" spans="1:9" x14ac:dyDescent="0.25">
      <c r="A389" s="8">
        <v>388</v>
      </c>
      <c r="B389" s="7" t="s">
        <v>1683</v>
      </c>
      <c r="C389" s="7" t="s">
        <v>792</v>
      </c>
      <c r="D389" s="8" t="s">
        <v>804</v>
      </c>
      <c r="E389" s="7" t="s">
        <v>424</v>
      </c>
      <c r="F389" s="7" t="s">
        <v>1197</v>
      </c>
      <c r="G389" s="55">
        <v>25486</v>
      </c>
      <c r="H389" s="9">
        <v>36116</v>
      </c>
      <c r="I389" s="9">
        <v>37382</v>
      </c>
    </row>
    <row r="390" spans="1:9" x14ac:dyDescent="0.25">
      <c r="A390" s="8">
        <v>389</v>
      </c>
      <c r="B390" s="7" t="s">
        <v>1684</v>
      </c>
      <c r="C390" s="7" t="s">
        <v>1229</v>
      </c>
      <c r="D390" s="8" t="s">
        <v>804</v>
      </c>
      <c r="E390" s="7" t="s">
        <v>424</v>
      </c>
      <c r="F390" s="7" t="s">
        <v>1197</v>
      </c>
      <c r="G390" s="55">
        <v>28320</v>
      </c>
      <c r="H390" s="9">
        <v>36121</v>
      </c>
      <c r="I390" s="9" t="s">
        <v>1233</v>
      </c>
    </row>
    <row r="391" spans="1:9" x14ac:dyDescent="0.25">
      <c r="A391" s="8">
        <v>390</v>
      </c>
      <c r="B391" s="7" t="s">
        <v>1685</v>
      </c>
      <c r="C391" s="7" t="s">
        <v>1229</v>
      </c>
      <c r="D391" s="8" t="s">
        <v>804</v>
      </c>
      <c r="E391" s="7" t="s">
        <v>424</v>
      </c>
      <c r="F391" s="7" t="s">
        <v>1196</v>
      </c>
      <c r="G391" s="55">
        <v>22830</v>
      </c>
      <c r="H391" s="9">
        <v>36145</v>
      </c>
      <c r="I391" s="9" t="s">
        <v>1233</v>
      </c>
    </row>
    <row r="392" spans="1:9" x14ac:dyDescent="0.25">
      <c r="A392" s="8">
        <v>391</v>
      </c>
      <c r="B392" s="7" t="s">
        <v>1686</v>
      </c>
      <c r="C392" s="7" t="s">
        <v>1231</v>
      </c>
      <c r="D392" s="8" t="s">
        <v>804</v>
      </c>
      <c r="E392" s="7" t="s">
        <v>424</v>
      </c>
      <c r="F392" s="7" t="s">
        <v>1196</v>
      </c>
      <c r="G392" s="55">
        <v>28945</v>
      </c>
      <c r="H392" s="9">
        <v>39063</v>
      </c>
      <c r="I392" s="9" t="s">
        <v>1233</v>
      </c>
    </row>
    <row r="393" spans="1:9" x14ac:dyDescent="0.25">
      <c r="A393" s="8">
        <v>392</v>
      </c>
      <c r="B393" s="7" t="s">
        <v>1687</v>
      </c>
      <c r="C393" s="7" t="s">
        <v>795</v>
      </c>
      <c r="D393" s="8" t="s">
        <v>804</v>
      </c>
      <c r="E393" s="7" t="s">
        <v>424</v>
      </c>
      <c r="F393" s="7" t="s">
        <v>1197</v>
      </c>
      <c r="G393" s="55">
        <v>32624</v>
      </c>
      <c r="H393" s="9">
        <v>40922</v>
      </c>
      <c r="I393" s="9" t="s">
        <v>1233</v>
      </c>
    </row>
    <row r="394" spans="1:9" x14ac:dyDescent="0.25">
      <c r="A394" s="8">
        <v>393</v>
      </c>
      <c r="B394" s="7" t="s">
        <v>1688</v>
      </c>
      <c r="C394" s="7" t="s">
        <v>792</v>
      </c>
      <c r="D394" s="8" t="s">
        <v>804</v>
      </c>
      <c r="E394" s="7" t="s">
        <v>424</v>
      </c>
      <c r="F394" s="7" t="s">
        <v>1197</v>
      </c>
      <c r="G394" s="55">
        <v>30489</v>
      </c>
      <c r="H394" s="9">
        <v>38734</v>
      </c>
      <c r="I394" s="9" t="s">
        <v>1233</v>
      </c>
    </row>
    <row r="395" spans="1:9" x14ac:dyDescent="0.25">
      <c r="A395" s="8">
        <v>394</v>
      </c>
      <c r="B395" s="7" t="s">
        <v>1689</v>
      </c>
      <c r="C395" s="7" t="s">
        <v>794</v>
      </c>
      <c r="D395" s="8" t="s">
        <v>804</v>
      </c>
      <c r="E395" s="7" t="s">
        <v>424</v>
      </c>
      <c r="F395" s="7" t="s">
        <v>1197</v>
      </c>
      <c r="G395" s="55">
        <v>25536</v>
      </c>
      <c r="H395" s="9">
        <v>36175</v>
      </c>
      <c r="I395" s="9" t="s">
        <v>1233</v>
      </c>
    </row>
    <row r="396" spans="1:9" x14ac:dyDescent="0.25">
      <c r="A396" s="8">
        <v>395</v>
      </c>
      <c r="B396" s="7" t="s">
        <v>1690</v>
      </c>
      <c r="C396" s="7" t="s">
        <v>791</v>
      </c>
      <c r="D396" s="8" t="s">
        <v>804</v>
      </c>
      <c r="E396" s="7" t="s">
        <v>424</v>
      </c>
      <c r="F396" s="7" t="s">
        <v>1197</v>
      </c>
      <c r="G396" s="55">
        <v>29270</v>
      </c>
      <c r="H396" s="9">
        <v>36898</v>
      </c>
      <c r="I396" s="9" t="s">
        <v>1233</v>
      </c>
    </row>
    <row r="397" spans="1:9" x14ac:dyDescent="0.25">
      <c r="A397" s="8">
        <v>396</v>
      </c>
      <c r="B397" s="7" t="s">
        <v>1691</v>
      </c>
      <c r="C397" s="7" t="s">
        <v>1228</v>
      </c>
      <c r="D397" s="8" t="s">
        <v>804</v>
      </c>
      <c r="E397" s="7" t="s">
        <v>424</v>
      </c>
      <c r="F397" s="7" t="s">
        <v>1197</v>
      </c>
      <c r="G397" s="55">
        <v>31900</v>
      </c>
      <c r="H397" s="9">
        <v>40235</v>
      </c>
      <c r="I397" s="9" t="s">
        <v>1233</v>
      </c>
    </row>
    <row r="398" spans="1:9" x14ac:dyDescent="0.25">
      <c r="A398" s="8">
        <v>397</v>
      </c>
      <c r="B398" s="7" t="s">
        <v>1692</v>
      </c>
      <c r="C398" s="7" t="s">
        <v>1231</v>
      </c>
      <c r="D398" s="8" t="s">
        <v>804</v>
      </c>
      <c r="E398" s="7" t="s">
        <v>424</v>
      </c>
      <c r="F398" s="7" t="s">
        <v>1197</v>
      </c>
      <c r="G398" s="55">
        <v>27821</v>
      </c>
      <c r="H398" s="9">
        <v>36567</v>
      </c>
      <c r="I398" s="9" t="s">
        <v>1233</v>
      </c>
    </row>
    <row r="399" spans="1:9" x14ac:dyDescent="0.25">
      <c r="A399" s="8">
        <v>398</v>
      </c>
      <c r="B399" s="7" t="s">
        <v>1693</v>
      </c>
      <c r="C399" s="7" t="s">
        <v>796</v>
      </c>
      <c r="D399" s="8" t="s">
        <v>804</v>
      </c>
      <c r="E399" s="7" t="s">
        <v>424</v>
      </c>
      <c r="F399" s="7" t="s">
        <v>1197</v>
      </c>
      <c r="G399" s="55">
        <v>26900</v>
      </c>
      <c r="H399" s="9">
        <v>40263</v>
      </c>
      <c r="I399" s="9" t="s">
        <v>1233</v>
      </c>
    </row>
    <row r="400" spans="1:9" x14ac:dyDescent="0.25">
      <c r="A400" s="8">
        <v>399</v>
      </c>
      <c r="B400" s="7" t="s">
        <v>1694</v>
      </c>
      <c r="C400" s="7" t="s">
        <v>795</v>
      </c>
      <c r="D400" s="8" t="s">
        <v>804</v>
      </c>
      <c r="E400" s="7" t="s">
        <v>424</v>
      </c>
      <c r="F400" s="7" t="s">
        <v>1196</v>
      </c>
      <c r="G400" s="55">
        <v>27417</v>
      </c>
      <c r="H400" s="9">
        <v>41046</v>
      </c>
      <c r="I400" s="9" t="s">
        <v>1233</v>
      </c>
    </row>
    <row r="401" spans="1:9" x14ac:dyDescent="0.25">
      <c r="A401" s="8">
        <v>400</v>
      </c>
      <c r="B401" s="7" t="s">
        <v>1695</v>
      </c>
      <c r="C401" s="7" t="s">
        <v>796</v>
      </c>
      <c r="D401" s="8" t="s">
        <v>804</v>
      </c>
      <c r="E401" s="7" t="s">
        <v>424</v>
      </c>
      <c r="F401" s="7" t="s">
        <v>1196</v>
      </c>
      <c r="G401" s="55">
        <v>22252</v>
      </c>
      <c r="H401" s="9">
        <v>35961</v>
      </c>
      <c r="I401" s="9" t="s">
        <v>1233</v>
      </c>
    </row>
    <row r="402" spans="1:9" x14ac:dyDescent="0.25">
      <c r="A402" s="8">
        <v>401</v>
      </c>
      <c r="B402" s="7" t="s">
        <v>1696</v>
      </c>
      <c r="C402" s="7" t="s">
        <v>1229</v>
      </c>
      <c r="D402" s="8" t="s">
        <v>804</v>
      </c>
      <c r="E402" s="7" t="s">
        <v>424</v>
      </c>
      <c r="F402" s="7" t="s">
        <v>1197</v>
      </c>
      <c r="G402" s="55">
        <v>29595</v>
      </c>
      <c r="H402" s="9">
        <v>40333</v>
      </c>
      <c r="I402" s="9" t="s">
        <v>1233</v>
      </c>
    </row>
    <row r="403" spans="1:9" x14ac:dyDescent="0.25">
      <c r="A403" s="8">
        <v>402</v>
      </c>
      <c r="B403" s="7" t="s">
        <v>1697</v>
      </c>
      <c r="C403" s="7" t="s">
        <v>792</v>
      </c>
      <c r="D403" s="8" t="s">
        <v>804</v>
      </c>
      <c r="E403" s="7" t="s">
        <v>424</v>
      </c>
      <c r="F403" s="7" t="s">
        <v>1196</v>
      </c>
      <c r="G403" s="55">
        <v>29199</v>
      </c>
      <c r="H403" s="9">
        <v>37803</v>
      </c>
      <c r="I403" s="9" t="s">
        <v>1233</v>
      </c>
    </row>
    <row r="404" spans="1:9" x14ac:dyDescent="0.25">
      <c r="A404" s="8">
        <v>403</v>
      </c>
      <c r="B404" s="7" t="s">
        <v>1698</v>
      </c>
      <c r="C404" s="7" t="s">
        <v>1229</v>
      </c>
      <c r="D404" s="8" t="s">
        <v>804</v>
      </c>
      <c r="E404" s="7" t="s">
        <v>424</v>
      </c>
      <c r="F404" s="7" t="s">
        <v>1197</v>
      </c>
      <c r="G404" s="55">
        <v>26673</v>
      </c>
      <c r="H404" s="9">
        <v>37827</v>
      </c>
      <c r="I404" s="9" t="s">
        <v>1233</v>
      </c>
    </row>
    <row r="405" spans="1:9" x14ac:dyDescent="0.25">
      <c r="A405" s="8">
        <v>404</v>
      </c>
      <c r="B405" s="7" t="s">
        <v>1699</v>
      </c>
      <c r="C405" s="7" t="s">
        <v>793</v>
      </c>
      <c r="D405" s="8" t="s">
        <v>804</v>
      </c>
      <c r="E405" s="7" t="s">
        <v>424</v>
      </c>
      <c r="F405" s="7" t="s">
        <v>1196</v>
      </c>
      <c r="G405" s="55">
        <v>27501</v>
      </c>
      <c r="H405" s="9">
        <v>40372</v>
      </c>
      <c r="I405" s="9" t="s">
        <v>1233</v>
      </c>
    </row>
    <row r="406" spans="1:9" x14ac:dyDescent="0.25">
      <c r="A406" s="8">
        <v>405</v>
      </c>
      <c r="B406" s="7" t="s">
        <v>1700</v>
      </c>
      <c r="C406" s="7" t="s">
        <v>1228</v>
      </c>
      <c r="D406" s="8" t="s">
        <v>804</v>
      </c>
      <c r="E406" s="7" t="s">
        <v>424</v>
      </c>
      <c r="F406" s="7" t="s">
        <v>1196</v>
      </c>
      <c r="G406" s="55">
        <v>28777</v>
      </c>
      <c r="H406" s="9">
        <v>36047</v>
      </c>
      <c r="I406" s="9">
        <v>37012</v>
      </c>
    </row>
    <row r="407" spans="1:9" x14ac:dyDescent="0.25">
      <c r="A407" s="8">
        <v>406</v>
      </c>
      <c r="B407" s="7" t="s">
        <v>1701</v>
      </c>
      <c r="C407" s="7" t="s">
        <v>795</v>
      </c>
      <c r="D407" s="8" t="s">
        <v>804</v>
      </c>
      <c r="E407" s="7" t="s">
        <v>424</v>
      </c>
      <c r="F407" s="7" t="s">
        <v>1197</v>
      </c>
      <c r="G407" s="55">
        <v>26707</v>
      </c>
      <c r="H407" s="9">
        <v>41209</v>
      </c>
      <c r="I407" s="9" t="s">
        <v>1233</v>
      </c>
    </row>
    <row r="408" spans="1:9" x14ac:dyDescent="0.25">
      <c r="A408" s="8">
        <v>407</v>
      </c>
      <c r="B408" s="7" t="s">
        <v>1702</v>
      </c>
      <c r="C408" s="7" t="s">
        <v>1229</v>
      </c>
      <c r="D408" s="8" t="s">
        <v>804</v>
      </c>
      <c r="E408" s="7" t="s">
        <v>424</v>
      </c>
      <c r="F408" s="7" t="s">
        <v>1196</v>
      </c>
      <c r="G408" s="55">
        <v>30246</v>
      </c>
      <c r="H408" s="9">
        <v>39011</v>
      </c>
      <c r="I408" s="9" t="s">
        <v>1233</v>
      </c>
    </row>
    <row r="409" spans="1:9" x14ac:dyDescent="0.25">
      <c r="A409" s="8">
        <v>408</v>
      </c>
      <c r="B409" s="7" t="s">
        <v>1703</v>
      </c>
      <c r="C409" s="7" t="s">
        <v>792</v>
      </c>
      <c r="D409" s="8" t="s">
        <v>804</v>
      </c>
      <c r="E409" s="7" t="s">
        <v>424</v>
      </c>
      <c r="F409" s="7" t="s">
        <v>1197</v>
      </c>
      <c r="G409" s="55">
        <v>27174</v>
      </c>
      <c r="H409" s="9">
        <v>36084</v>
      </c>
      <c r="I409" s="9" t="s">
        <v>1233</v>
      </c>
    </row>
    <row r="410" spans="1:9" x14ac:dyDescent="0.25">
      <c r="A410" s="8">
        <v>409</v>
      </c>
      <c r="B410" s="7" t="s">
        <v>1704</v>
      </c>
      <c r="C410" s="7" t="s">
        <v>1228</v>
      </c>
      <c r="D410" s="8" t="s">
        <v>804</v>
      </c>
      <c r="E410" s="7" t="s">
        <v>424</v>
      </c>
      <c r="F410" s="7" t="s">
        <v>1197</v>
      </c>
      <c r="G410" s="55">
        <v>27104</v>
      </c>
      <c r="H410" s="9">
        <v>40494</v>
      </c>
      <c r="I410" s="9" t="s">
        <v>1233</v>
      </c>
    </row>
    <row r="411" spans="1:9" x14ac:dyDescent="0.25">
      <c r="A411" s="8">
        <v>410</v>
      </c>
      <c r="B411" s="7" t="s">
        <v>1705</v>
      </c>
      <c r="C411" s="7" t="s">
        <v>1230</v>
      </c>
      <c r="D411" s="8" t="s">
        <v>804</v>
      </c>
      <c r="E411" s="7" t="s">
        <v>424</v>
      </c>
      <c r="F411" s="7" t="s">
        <v>1197</v>
      </c>
      <c r="G411" s="55">
        <v>22115</v>
      </c>
      <c r="H411" s="9">
        <v>36466</v>
      </c>
      <c r="I411" s="9" t="s">
        <v>1233</v>
      </c>
    </row>
    <row r="412" spans="1:9" x14ac:dyDescent="0.25">
      <c r="A412" s="8">
        <v>411</v>
      </c>
      <c r="B412" s="7" t="s">
        <v>1706</v>
      </c>
      <c r="C412" s="7" t="s">
        <v>1231</v>
      </c>
      <c r="D412" s="8" t="s">
        <v>804</v>
      </c>
      <c r="E412" s="7" t="s">
        <v>424</v>
      </c>
      <c r="F412" s="7" t="s">
        <v>1196</v>
      </c>
      <c r="G412" s="55">
        <v>22111</v>
      </c>
      <c r="H412" s="9">
        <v>37236</v>
      </c>
      <c r="I412" s="9" t="s">
        <v>1233</v>
      </c>
    </row>
    <row r="413" spans="1:9" x14ac:dyDescent="0.25">
      <c r="A413" s="8">
        <v>412</v>
      </c>
      <c r="B413" s="7" t="s">
        <v>1707</v>
      </c>
      <c r="C413" s="7" t="s">
        <v>1230</v>
      </c>
      <c r="D413" s="8" t="s">
        <v>804</v>
      </c>
      <c r="E413" s="7" t="s">
        <v>424</v>
      </c>
      <c r="F413" s="7" t="s">
        <v>1196</v>
      </c>
      <c r="G413" s="55">
        <v>28372</v>
      </c>
      <c r="H413" s="9">
        <v>40533</v>
      </c>
      <c r="I413" s="9" t="s">
        <v>1233</v>
      </c>
    </row>
    <row r="414" spans="1:9" x14ac:dyDescent="0.25">
      <c r="A414" s="8">
        <v>413</v>
      </c>
      <c r="B414" s="7" t="s">
        <v>1708</v>
      </c>
      <c r="C414" s="7" t="s">
        <v>796</v>
      </c>
      <c r="D414" s="8" t="s">
        <v>159</v>
      </c>
      <c r="E414" s="7" t="s">
        <v>1203</v>
      </c>
      <c r="F414" s="7" t="s">
        <v>1196</v>
      </c>
      <c r="G414" s="55">
        <v>28547</v>
      </c>
      <c r="H414" s="9">
        <v>38738</v>
      </c>
      <c r="I414" s="9" t="s">
        <v>1233</v>
      </c>
    </row>
    <row r="415" spans="1:9" x14ac:dyDescent="0.25">
      <c r="A415" s="8">
        <v>414</v>
      </c>
      <c r="B415" s="7" t="s">
        <v>1709</v>
      </c>
      <c r="C415" s="7" t="s">
        <v>796</v>
      </c>
      <c r="D415" s="8" t="s">
        <v>159</v>
      </c>
      <c r="E415" s="7" t="s">
        <v>1203</v>
      </c>
      <c r="F415" s="7" t="s">
        <v>1196</v>
      </c>
      <c r="G415" s="55">
        <v>29632</v>
      </c>
      <c r="H415" s="9">
        <v>39522</v>
      </c>
      <c r="I415" s="9" t="s">
        <v>1233</v>
      </c>
    </row>
    <row r="416" spans="1:9" x14ac:dyDescent="0.25">
      <c r="A416" s="8">
        <v>415</v>
      </c>
      <c r="B416" s="7" t="s">
        <v>1710</v>
      </c>
      <c r="C416" s="7" t="s">
        <v>796</v>
      </c>
      <c r="D416" s="8" t="s">
        <v>159</v>
      </c>
      <c r="E416" s="7" t="s">
        <v>1203</v>
      </c>
      <c r="F416" s="7" t="s">
        <v>1196</v>
      </c>
      <c r="G416" s="55">
        <v>26468</v>
      </c>
      <c r="H416" s="9">
        <v>39197</v>
      </c>
      <c r="I416" s="9" t="s">
        <v>1233</v>
      </c>
    </row>
    <row r="417" spans="1:9" x14ac:dyDescent="0.25">
      <c r="A417" s="8">
        <v>416</v>
      </c>
      <c r="B417" s="7" t="s">
        <v>1711</v>
      </c>
      <c r="C417" s="7" t="s">
        <v>796</v>
      </c>
      <c r="D417" s="8" t="s">
        <v>159</v>
      </c>
      <c r="E417" s="7" t="s">
        <v>1203</v>
      </c>
      <c r="F417" s="7" t="s">
        <v>1196</v>
      </c>
      <c r="G417" s="55">
        <v>26765</v>
      </c>
      <c r="H417" s="9">
        <v>38854</v>
      </c>
      <c r="I417" s="9" t="s">
        <v>1233</v>
      </c>
    </row>
    <row r="418" spans="1:9" x14ac:dyDescent="0.25">
      <c r="A418" s="8">
        <v>417</v>
      </c>
      <c r="B418" s="7" t="s">
        <v>1712</v>
      </c>
      <c r="C418" s="7" t="s">
        <v>796</v>
      </c>
      <c r="D418" s="8" t="s">
        <v>808</v>
      </c>
      <c r="E418" s="7" t="s">
        <v>450</v>
      </c>
      <c r="F418" s="7" t="s">
        <v>1197</v>
      </c>
      <c r="G418" s="55">
        <v>30916</v>
      </c>
      <c r="H418" s="9">
        <v>40925</v>
      </c>
      <c r="I418" s="9" t="s">
        <v>1233</v>
      </c>
    </row>
    <row r="419" spans="1:9" x14ac:dyDescent="0.25">
      <c r="A419" s="8">
        <v>418</v>
      </c>
      <c r="B419" s="7" t="s">
        <v>1713</v>
      </c>
      <c r="C419" s="7" t="s">
        <v>796</v>
      </c>
      <c r="D419" s="8" t="s">
        <v>808</v>
      </c>
      <c r="E419" s="7" t="s">
        <v>450</v>
      </c>
      <c r="F419" s="7" t="s">
        <v>1196</v>
      </c>
      <c r="G419" s="55">
        <v>30456</v>
      </c>
      <c r="H419" s="9">
        <v>39085</v>
      </c>
      <c r="I419" s="9" t="s">
        <v>1233</v>
      </c>
    </row>
    <row r="420" spans="1:9" x14ac:dyDescent="0.25">
      <c r="A420" s="8">
        <v>419</v>
      </c>
      <c r="B420" s="7" t="s">
        <v>1714</v>
      </c>
      <c r="C420" s="7" t="s">
        <v>796</v>
      </c>
      <c r="D420" s="8" t="s">
        <v>808</v>
      </c>
      <c r="E420" s="7" t="s">
        <v>450</v>
      </c>
      <c r="F420" s="7" t="s">
        <v>1196</v>
      </c>
      <c r="G420" s="55">
        <v>27640</v>
      </c>
      <c r="H420" s="9">
        <v>40941</v>
      </c>
      <c r="I420" s="9" t="s">
        <v>1233</v>
      </c>
    </row>
    <row r="421" spans="1:9" x14ac:dyDescent="0.25">
      <c r="A421" s="8">
        <v>420</v>
      </c>
      <c r="B421" s="7" t="s">
        <v>1715</v>
      </c>
      <c r="C421" s="7" t="s">
        <v>796</v>
      </c>
      <c r="D421" s="8" t="s">
        <v>808</v>
      </c>
      <c r="E421" s="7" t="s">
        <v>450</v>
      </c>
      <c r="F421" s="7" t="s">
        <v>1196</v>
      </c>
      <c r="G421" s="55">
        <v>32432</v>
      </c>
      <c r="H421" s="9">
        <v>40947</v>
      </c>
      <c r="I421" s="9" t="s">
        <v>1233</v>
      </c>
    </row>
    <row r="422" spans="1:9" x14ac:dyDescent="0.25">
      <c r="A422" s="8">
        <v>421</v>
      </c>
      <c r="B422" s="7" t="s">
        <v>1716</v>
      </c>
      <c r="C422" s="7" t="s">
        <v>796</v>
      </c>
      <c r="D422" s="8" t="s">
        <v>808</v>
      </c>
      <c r="E422" s="7" t="s">
        <v>450</v>
      </c>
      <c r="F422" s="7" t="s">
        <v>1196</v>
      </c>
      <c r="G422" s="55">
        <v>27332</v>
      </c>
      <c r="H422" s="9">
        <v>39120</v>
      </c>
      <c r="I422" s="9" t="s">
        <v>1233</v>
      </c>
    </row>
    <row r="423" spans="1:9" x14ac:dyDescent="0.25">
      <c r="A423" s="8">
        <v>422</v>
      </c>
      <c r="B423" s="7" t="s">
        <v>1717</v>
      </c>
      <c r="C423" s="7" t="s">
        <v>794</v>
      </c>
      <c r="D423" s="8" t="s">
        <v>808</v>
      </c>
      <c r="E423" s="7" t="s">
        <v>450</v>
      </c>
      <c r="F423" s="7" t="s">
        <v>1197</v>
      </c>
      <c r="G423" s="55">
        <v>29911</v>
      </c>
      <c r="H423" s="9">
        <v>39123</v>
      </c>
      <c r="I423" s="9">
        <v>41006</v>
      </c>
    </row>
    <row r="424" spans="1:9" x14ac:dyDescent="0.25">
      <c r="A424" s="8">
        <v>423</v>
      </c>
      <c r="B424" s="7" t="s">
        <v>1718</v>
      </c>
      <c r="C424" s="7" t="s">
        <v>791</v>
      </c>
      <c r="D424" s="8" t="s">
        <v>808</v>
      </c>
      <c r="E424" s="7" t="s">
        <v>450</v>
      </c>
      <c r="F424" s="7" t="s">
        <v>1196</v>
      </c>
      <c r="G424" s="55">
        <v>30040</v>
      </c>
      <c r="H424" s="9">
        <v>40246</v>
      </c>
      <c r="I424" s="9" t="s">
        <v>1233</v>
      </c>
    </row>
    <row r="425" spans="1:9" x14ac:dyDescent="0.25">
      <c r="A425" s="8">
        <v>424</v>
      </c>
      <c r="B425" s="7" t="s">
        <v>1719</v>
      </c>
      <c r="C425" s="7" t="s">
        <v>793</v>
      </c>
      <c r="D425" s="8" t="s">
        <v>808</v>
      </c>
      <c r="E425" s="7" t="s">
        <v>450</v>
      </c>
      <c r="F425" s="7" t="s">
        <v>1196</v>
      </c>
      <c r="G425" s="55">
        <v>25593</v>
      </c>
      <c r="H425" s="9">
        <v>37711</v>
      </c>
      <c r="I425" s="9" t="s">
        <v>1233</v>
      </c>
    </row>
    <row r="426" spans="1:9" x14ac:dyDescent="0.25">
      <c r="A426" s="8">
        <v>425</v>
      </c>
      <c r="B426" s="7" t="s">
        <v>1720</v>
      </c>
      <c r="C426" s="7" t="s">
        <v>1230</v>
      </c>
      <c r="D426" s="8" t="s">
        <v>808</v>
      </c>
      <c r="E426" s="7" t="s">
        <v>450</v>
      </c>
      <c r="F426" s="7" t="s">
        <v>1196</v>
      </c>
      <c r="G426" s="55">
        <v>27234</v>
      </c>
      <c r="H426" s="9">
        <v>38807</v>
      </c>
      <c r="I426" s="9" t="s">
        <v>1233</v>
      </c>
    </row>
    <row r="427" spans="1:9" x14ac:dyDescent="0.25">
      <c r="A427" s="8">
        <v>426</v>
      </c>
      <c r="B427" s="7" t="s">
        <v>1721</v>
      </c>
      <c r="C427" s="7" t="s">
        <v>796</v>
      </c>
      <c r="D427" s="8" t="s">
        <v>808</v>
      </c>
      <c r="E427" s="7" t="s">
        <v>450</v>
      </c>
      <c r="F427" s="7" t="s">
        <v>1196</v>
      </c>
      <c r="G427" s="57">
        <v>31531</v>
      </c>
      <c r="H427" s="16">
        <v>40620</v>
      </c>
      <c r="I427" s="9" t="s">
        <v>1233</v>
      </c>
    </row>
    <row r="428" spans="1:9" x14ac:dyDescent="0.25">
      <c r="A428" s="8">
        <v>427</v>
      </c>
      <c r="B428" s="7" t="s">
        <v>1722</v>
      </c>
      <c r="C428" s="7" t="s">
        <v>791</v>
      </c>
      <c r="D428" s="8" t="s">
        <v>808</v>
      </c>
      <c r="E428" s="7" t="s">
        <v>450</v>
      </c>
      <c r="F428" s="7" t="s">
        <v>1196</v>
      </c>
      <c r="G428" s="55">
        <v>28290</v>
      </c>
      <c r="H428" s="9">
        <v>35903</v>
      </c>
      <c r="I428" s="9" t="s">
        <v>1233</v>
      </c>
    </row>
    <row r="429" spans="1:9" x14ac:dyDescent="0.25">
      <c r="A429" s="8">
        <v>428</v>
      </c>
      <c r="B429" s="7" t="s">
        <v>1723</v>
      </c>
      <c r="C429" s="7" t="s">
        <v>794</v>
      </c>
      <c r="D429" s="8" t="s">
        <v>808</v>
      </c>
      <c r="E429" s="7" t="s">
        <v>450</v>
      </c>
      <c r="F429" s="7" t="s">
        <v>1196</v>
      </c>
      <c r="G429" s="55">
        <v>28147</v>
      </c>
      <c r="H429" s="9">
        <v>36623</v>
      </c>
      <c r="I429" s="9" t="s">
        <v>1233</v>
      </c>
    </row>
    <row r="430" spans="1:9" x14ac:dyDescent="0.25">
      <c r="A430" s="8">
        <v>429</v>
      </c>
      <c r="B430" s="7" t="s">
        <v>1724</v>
      </c>
      <c r="C430" s="7" t="s">
        <v>1230</v>
      </c>
      <c r="D430" s="8" t="s">
        <v>808</v>
      </c>
      <c r="E430" s="7" t="s">
        <v>450</v>
      </c>
      <c r="F430" s="7" t="s">
        <v>1196</v>
      </c>
      <c r="G430" s="55">
        <v>32266</v>
      </c>
      <c r="H430" s="9">
        <v>39224</v>
      </c>
      <c r="I430" s="9" t="s">
        <v>1233</v>
      </c>
    </row>
    <row r="431" spans="1:9" x14ac:dyDescent="0.25">
      <c r="A431" s="8">
        <v>430</v>
      </c>
      <c r="B431" s="7" t="s">
        <v>1725</v>
      </c>
      <c r="C431" s="7" t="s">
        <v>796</v>
      </c>
      <c r="D431" s="8" t="s">
        <v>808</v>
      </c>
      <c r="E431" s="7" t="s">
        <v>450</v>
      </c>
      <c r="F431" s="7" t="s">
        <v>1196</v>
      </c>
      <c r="G431" s="55">
        <v>25586</v>
      </c>
      <c r="H431" s="9">
        <v>35921</v>
      </c>
      <c r="I431" s="9" t="s">
        <v>1233</v>
      </c>
    </row>
    <row r="432" spans="1:9" x14ac:dyDescent="0.25">
      <c r="A432" s="8">
        <v>431</v>
      </c>
      <c r="B432" s="7" t="s">
        <v>1726</v>
      </c>
      <c r="C432" s="7" t="s">
        <v>791</v>
      </c>
      <c r="D432" s="8" t="s">
        <v>808</v>
      </c>
      <c r="E432" s="7" t="s">
        <v>450</v>
      </c>
      <c r="F432" s="7" t="s">
        <v>1196</v>
      </c>
      <c r="G432" s="55">
        <v>28386</v>
      </c>
      <c r="H432" s="9">
        <v>39616</v>
      </c>
      <c r="I432" s="9" t="s">
        <v>1233</v>
      </c>
    </row>
    <row r="433" spans="1:9" x14ac:dyDescent="0.25">
      <c r="A433" s="8">
        <v>432</v>
      </c>
      <c r="B433" s="7" t="s">
        <v>1727</v>
      </c>
      <c r="C433" s="7" t="s">
        <v>1228</v>
      </c>
      <c r="D433" s="8" t="s">
        <v>808</v>
      </c>
      <c r="E433" s="7" t="s">
        <v>450</v>
      </c>
      <c r="F433" s="7" t="s">
        <v>1196</v>
      </c>
      <c r="G433" s="55">
        <v>27231</v>
      </c>
      <c r="H433" s="9">
        <v>35969</v>
      </c>
      <c r="I433" s="9" t="s">
        <v>1233</v>
      </c>
    </row>
    <row r="434" spans="1:9" x14ac:dyDescent="0.25">
      <c r="A434" s="8">
        <v>433</v>
      </c>
      <c r="B434" s="7" t="s">
        <v>1728</v>
      </c>
      <c r="C434" s="7" t="s">
        <v>794</v>
      </c>
      <c r="D434" s="8" t="s">
        <v>808</v>
      </c>
      <c r="E434" s="7" t="s">
        <v>450</v>
      </c>
      <c r="F434" s="7" t="s">
        <v>1197</v>
      </c>
      <c r="G434" s="55">
        <v>29023</v>
      </c>
      <c r="H434" s="9">
        <v>36329</v>
      </c>
      <c r="I434" s="9" t="s">
        <v>1233</v>
      </c>
    </row>
    <row r="435" spans="1:9" x14ac:dyDescent="0.25">
      <c r="A435" s="8">
        <v>434</v>
      </c>
      <c r="B435" s="7" t="s">
        <v>1729</v>
      </c>
      <c r="C435" s="7" t="s">
        <v>795</v>
      </c>
      <c r="D435" s="8" t="s">
        <v>808</v>
      </c>
      <c r="E435" s="7" t="s">
        <v>450</v>
      </c>
      <c r="F435" s="7" t="s">
        <v>1196</v>
      </c>
      <c r="G435" s="55">
        <v>27816</v>
      </c>
      <c r="H435" s="9">
        <v>36695</v>
      </c>
      <c r="I435" s="9">
        <v>37459</v>
      </c>
    </row>
    <row r="436" spans="1:9" x14ac:dyDescent="0.25">
      <c r="A436" s="8">
        <v>435</v>
      </c>
      <c r="B436" s="7" t="s">
        <v>1730</v>
      </c>
      <c r="C436" s="7" t="s">
        <v>1230</v>
      </c>
      <c r="D436" s="8" t="s">
        <v>808</v>
      </c>
      <c r="E436" s="7" t="s">
        <v>450</v>
      </c>
      <c r="F436" s="7" t="s">
        <v>1197</v>
      </c>
      <c r="G436" s="55">
        <v>29688</v>
      </c>
      <c r="H436" s="9">
        <v>38144</v>
      </c>
      <c r="I436" s="9" t="s">
        <v>1233</v>
      </c>
    </row>
    <row r="437" spans="1:9" x14ac:dyDescent="0.25">
      <c r="A437" s="8">
        <v>436</v>
      </c>
      <c r="B437" s="7" t="s">
        <v>1731</v>
      </c>
      <c r="C437" s="7" t="s">
        <v>791</v>
      </c>
      <c r="D437" s="8" t="s">
        <v>808</v>
      </c>
      <c r="E437" s="7" t="s">
        <v>450</v>
      </c>
      <c r="F437" s="7" t="s">
        <v>1196</v>
      </c>
      <c r="G437" s="55">
        <v>32429</v>
      </c>
      <c r="H437" s="9">
        <v>41116</v>
      </c>
      <c r="I437" s="9" t="s">
        <v>1233</v>
      </c>
    </row>
    <row r="438" spans="1:9" x14ac:dyDescent="0.25">
      <c r="A438" s="8">
        <v>437</v>
      </c>
      <c r="B438" s="7" t="s">
        <v>1732</v>
      </c>
      <c r="C438" s="7" t="s">
        <v>1228</v>
      </c>
      <c r="D438" s="8" t="s">
        <v>808</v>
      </c>
      <c r="E438" s="7" t="s">
        <v>450</v>
      </c>
      <c r="F438" s="7" t="s">
        <v>1197</v>
      </c>
      <c r="G438" s="55">
        <v>25882</v>
      </c>
      <c r="H438" s="9">
        <v>39284</v>
      </c>
      <c r="I438" s="9" t="s">
        <v>1233</v>
      </c>
    </row>
    <row r="439" spans="1:9" x14ac:dyDescent="0.25">
      <c r="A439" s="8">
        <v>438</v>
      </c>
      <c r="B439" s="7" t="s">
        <v>1733</v>
      </c>
      <c r="C439" s="7" t="s">
        <v>1231</v>
      </c>
      <c r="D439" s="8" t="s">
        <v>808</v>
      </c>
      <c r="E439" s="7" t="s">
        <v>450</v>
      </c>
      <c r="F439" s="7" t="s">
        <v>1196</v>
      </c>
      <c r="G439" s="55">
        <v>29531</v>
      </c>
      <c r="H439" s="9">
        <v>38916</v>
      </c>
      <c r="I439" s="9" t="s">
        <v>1233</v>
      </c>
    </row>
    <row r="440" spans="1:9" x14ac:dyDescent="0.25">
      <c r="A440" s="8">
        <v>439</v>
      </c>
      <c r="B440" s="7" t="s">
        <v>1734</v>
      </c>
      <c r="C440" s="7" t="s">
        <v>796</v>
      </c>
      <c r="D440" s="8" t="s">
        <v>808</v>
      </c>
      <c r="E440" s="7" t="s">
        <v>806</v>
      </c>
      <c r="F440" s="7" t="s">
        <v>1196</v>
      </c>
      <c r="G440" s="55">
        <v>28759</v>
      </c>
      <c r="H440" s="9">
        <v>39657</v>
      </c>
      <c r="I440" s="9" t="s">
        <v>1233</v>
      </c>
    </row>
    <row r="441" spans="1:9" x14ac:dyDescent="0.25">
      <c r="A441" s="8">
        <v>440</v>
      </c>
      <c r="B441" s="7" t="s">
        <v>1735</v>
      </c>
      <c r="C441" s="7" t="s">
        <v>796</v>
      </c>
      <c r="D441" s="8" t="s">
        <v>808</v>
      </c>
      <c r="E441" s="7" t="s">
        <v>806</v>
      </c>
      <c r="F441" s="7" t="s">
        <v>1196</v>
      </c>
      <c r="G441" s="55">
        <v>27937</v>
      </c>
      <c r="H441" s="9">
        <v>40370</v>
      </c>
      <c r="I441" s="9" t="s">
        <v>1233</v>
      </c>
    </row>
    <row r="442" spans="1:9" x14ac:dyDescent="0.25">
      <c r="A442" s="8">
        <v>441</v>
      </c>
      <c r="B442" s="7" t="s">
        <v>1736</v>
      </c>
      <c r="C442" s="7" t="s">
        <v>796</v>
      </c>
      <c r="D442" s="8" t="s">
        <v>808</v>
      </c>
      <c r="E442" s="7" t="s">
        <v>806</v>
      </c>
      <c r="F442" s="7" t="s">
        <v>1197</v>
      </c>
      <c r="G442" s="55">
        <v>32773</v>
      </c>
      <c r="H442" s="9">
        <v>40762</v>
      </c>
      <c r="I442" s="9" t="s">
        <v>1233</v>
      </c>
    </row>
    <row r="443" spans="1:9" x14ac:dyDescent="0.25">
      <c r="A443" s="8">
        <v>442</v>
      </c>
      <c r="B443" s="7" t="s">
        <v>1737</v>
      </c>
      <c r="C443" s="7" t="s">
        <v>796</v>
      </c>
      <c r="D443" s="8" t="s">
        <v>808</v>
      </c>
      <c r="E443" s="7" t="s">
        <v>806</v>
      </c>
      <c r="F443" s="7" t="s">
        <v>1196</v>
      </c>
      <c r="G443" s="55">
        <v>29205</v>
      </c>
      <c r="H443" s="9">
        <v>37470</v>
      </c>
      <c r="I443" s="9" t="s">
        <v>1233</v>
      </c>
    </row>
    <row r="444" spans="1:9" x14ac:dyDescent="0.25">
      <c r="A444" s="8">
        <v>443</v>
      </c>
      <c r="B444" s="7" t="s">
        <v>1738</v>
      </c>
      <c r="C444" s="7" t="s">
        <v>796</v>
      </c>
      <c r="D444" s="8" t="s">
        <v>808</v>
      </c>
      <c r="E444" s="7" t="s">
        <v>806</v>
      </c>
      <c r="F444" s="7" t="s">
        <v>1197</v>
      </c>
      <c r="G444" s="55">
        <v>26626</v>
      </c>
      <c r="H444" s="9">
        <v>38227</v>
      </c>
      <c r="I444" s="9">
        <v>39684</v>
      </c>
    </row>
    <row r="445" spans="1:9" x14ac:dyDescent="0.25">
      <c r="A445" s="8">
        <v>444</v>
      </c>
      <c r="B445" s="7" t="s">
        <v>1739</v>
      </c>
      <c r="C445" s="7" t="s">
        <v>796</v>
      </c>
      <c r="D445" s="8" t="s">
        <v>808</v>
      </c>
      <c r="E445" s="7" t="s">
        <v>806</v>
      </c>
      <c r="F445" s="7" t="s">
        <v>1197</v>
      </c>
      <c r="G445" s="55">
        <v>27244</v>
      </c>
      <c r="H445" s="9">
        <v>39299</v>
      </c>
      <c r="I445" s="9">
        <v>40273</v>
      </c>
    </row>
    <row r="446" spans="1:9" x14ac:dyDescent="0.25">
      <c r="A446" s="8">
        <v>445</v>
      </c>
      <c r="B446" s="7" t="s">
        <v>1740</v>
      </c>
      <c r="C446" s="7" t="s">
        <v>796</v>
      </c>
      <c r="D446" s="8" t="s">
        <v>808</v>
      </c>
      <c r="E446" s="7" t="s">
        <v>806</v>
      </c>
      <c r="F446" s="7" t="s">
        <v>1197</v>
      </c>
      <c r="G446" s="55">
        <v>29051</v>
      </c>
      <c r="H446" s="9">
        <v>39678</v>
      </c>
      <c r="I446" s="9" t="s">
        <v>1233</v>
      </c>
    </row>
    <row r="447" spans="1:9" x14ac:dyDescent="0.25">
      <c r="A447" s="8">
        <v>446</v>
      </c>
      <c r="B447" s="7" t="s">
        <v>1741</v>
      </c>
      <c r="C447" s="7" t="s">
        <v>796</v>
      </c>
      <c r="D447" s="8" t="s">
        <v>808</v>
      </c>
      <c r="E447" s="7" t="s">
        <v>806</v>
      </c>
      <c r="F447" s="7" t="s">
        <v>1196</v>
      </c>
      <c r="G447" s="56">
        <v>25697</v>
      </c>
      <c r="H447" s="13">
        <v>40393</v>
      </c>
      <c r="I447" s="9" t="s">
        <v>1233</v>
      </c>
    </row>
    <row r="448" spans="1:9" x14ac:dyDescent="0.25">
      <c r="A448" s="8">
        <v>447</v>
      </c>
      <c r="B448" s="7" t="s">
        <v>1742</v>
      </c>
      <c r="C448" s="7" t="s">
        <v>796</v>
      </c>
      <c r="D448" s="8" t="s">
        <v>808</v>
      </c>
      <c r="E448" s="7" t="s">
        <v>806</v>
      </c>
      <c r="F448" s="7" t="s">
        <v>1197</v>
      </c>
      <c r="G448" s="57">
        <v>27287</v>
      </c>
      <c r="H448" s="16">
        <v>40403</v>
      </c>
      <c r="I448" s="9" t="s">
        <v>1233</v>
      </c>
    </row>
    <row r="449" spans="1:9" x14ac:dyDescent="0.25">
      <c r="A449" s="8">
        <v>448</v>
      </c>
      <c r="B449" s="7" t="s">
        <v>1743</v>
      </c>
      <c r="C449" s="7" t="s">
        <v>796</v>
      </c>
      <c r="D449" s="8" t="s">
        <v>808</v>
      </c>
      <c r="E449" s="7" t="s">
        <v>806</v>
      </c>
      <c r="F449" s="7" t="s">
        <v>1197</v>
      </c>
      <c r="G449" s="55">
        <v>31561</v>
      </c>
      <c r="H449" s="9">
        <v>40807</v>
      </c>
      <c r="I449" s="9" t="s">
        <v>1233</v>
      </c>
    </row>
    <row r="450" spans="1:9" x14ac:dyDescent="0.25">
      <c r="A450" s="8">
        <v>449</v>
      </c>
      <c r="B450" s="7" t="s">
        <v>1744</v>
      </c>
      <c r="C450" s="7" t="s">
        <v>796</v>
      </c>
      <c r="D450" s="8" t="s">
        <v>808</v>
      </c>
      <c r="E450" s="7" t="s">
        <v>806</v>
      </c>
      <c r="F450" s="7" t="s">
        <v>1197</v>
      </c>
      <c r="G450" s="55">
        <v>25580</v>
      </c>
      <c r="H450" s="9">
        <v>41183</v>
      </c>
      <c r="I450" s="9" t="s">
        <v>1233</v>
      </c>
    </row>
    <row r="451" spans="1:9" x14ac:dyDescent="0.25">
      <c r="A451" s="8">
        <v>450</v>
      </c>
      <c r="B451" s="7" t="s">
        <v>1745</v>
      </c>
      <c r="C451" s="7" t="s">
        <v>791</v>
      </c>
      <c r="D451" s="8" t="s">
        <v>808</v>
      </c>
      <c r="E451" s="7" t="s">
        <v>806</v>
      </c>
      <c r="F451" s="7" t="s">
        <v>1196</v>
      </c>
      <c r="G451" s="55">
        <v>30269</v>
      </c>
      <c r="H451" s="9">
        <v>41186</v>
      </c>
      <c r="I451" s="9" t="s">
        <v>1233</v>
      </c>
    </row>
    <row r="452" spans="1:9" x14ac:dyDescent="0.25">
      <c r="A452" s="8">
        <v>451</v>
      </c>
      <c r="B452" s="7" t="s">
        <v>1746</v>
      </c>
      <c r="C452" s="7" t="s">
        <v>1230</v>
      </c>
      <c r="D452" s="8" t="s">
        <v>808</v>
      </c>
      <c r="E452" s="7" t="s">
        <v>806</v>
      </c>
      <c r="F452" s="7" t="s">
        <v>1197</v>
      </c>
      <c r="G452" s="55">
        <v>27841</v>
      </c>
      <c r="H452" s="9">
        <v>39731</v>
      </c>
      <c r="I452" s="9" t="s">
        <v>1233</v>
      </c>
    </row>
    <row r="453" spans="1:9" x14ac:dyDescent="0.25">
      <c r="A453" s="8">
        <v>452</v>
      </c>
      <c r="B453" s="7" t="s">
        <v>1747</v>
      </c>
      <c r="C453" s="7" t="s">
        <v>793</v>
      </c>
      <c r="D453" s="8" t="s">
        <v>808</v>
      </c>
      <c r="E453" s="7" t="s">
        <v>806</v>
      </c>
      <c r="F453" s="7" t="s">
        <v>1197</v>
      </c>
      <c r="G453" s="55">
        <v>29957</v>
      </c>
      <c r="H453" s="9">
        <v>40452</v>
      </c>
      <c r="I453" s="9" t="s">
        <v>1233</v>
      </c>
    </row>
    <row r="454" spans="1:9" x14ac:dyDescent="0.25">
      <c r="A454" s="8">
        <v>453</v>
      </c>
      <c r="B454" s="7" t="s">
        <v>1748</v>
      </c>
      <c r="C454" s="7" t="s">
        <v>1231</v>
      </c>
      <c r="D454" s="8" t="s">
        <v>808</v>
      </c>
      <c r="E454" s="7" t="s">
        <v>806</v>
      </c>
      <c r="F454" s="7" t="s">
        <v>1196</v>
      </c>
      <c r="G454" s="56">
        <v>25793</v>
      </c>
      <c r="H454" s="13">
        <v>40452</v>
      </c>
      <c r="I454" s="9" t="s">
        <v>1233</v>
      </c>
    </row>
    <row r="455" spans="1:9" x14ac:dyDescent="0.25">
      <c r="A455" s="8">
        <v>454</v>
      </c>
      <c r="B455" s="7" t="s">
        <v>1749</v>
      </c>
      <c r="C455" s="7" t="s">
        <v>1230</v>
      </c>
      <c r="D455" s="8" t="s">
        <v>808</v>
      </c>
      <c r="E455" s="7" t="s">
        <v>806</v>
      </c>
      <c r="F455" s="7" t="s">
        <v>1196</v>
      </c>
      <c r="G455" s="55">
        <v>31779</v>
      </c>
      <c r="H455" s="9">
        <v>40468</v>
      </c>
      <c r="I455" s="9" t="s">
        <v>1233</v>
      </c>
    </row>
    <row r="456" spans="1:9" x14ac:dyDescent="0.25">
      <c r="A456" s="8">
        <v>455</v>
      </c>
      <c r="B456" s="7" t="s">
        <v>1750</v>
      </c>
      <c r="C456" s="7" t="s">
        <v>792</v>
      </c>
      <c r="D456" s="8" t="s">
        <v>808</v>
      </c>
      <c r="E456" s="7" t="s">
        <v>806</v>
      </c>
      <c r="F456" s="7" t="s">
        <v>1196</v>
      </c>
      <c r="G456" s="55">
        <v>28845</v>
      </c>
      <c r="H456" s="9">
        <v>41233</v>
      </c>
      <c r="I456" s="9" t="s">
        <v>1233</v>
      </c>
    </row>
    <row r="457" spans="1:9" x14ac:dyDescent="0.25">
      <c r="A457" s="8">
        <v>456</v>
      </c>
      <c r="B457" s="7" t="s">
        <v>1751</v>
      </c>
      <c r="C457" s="7" t="s">
        <v>793</v>
      </c>
      <c r="D457" s="8" t="s">
        <v>808</v>
      </c>
      <c r="E457" s="7" t="s">
        <v>806</v>
      </c>
      <c r="F457" s="7" t="s">
        <v>1196</v>
      </c>
      <c r="G457" s="55">
        <v>26264</v>
      </c>
      <c r="H457" s="9">
        <v>40492</v>
      </c>
      <c r="I457" s="9" t="s">
        <v>1233</v>
      </c>
    </row>
    <row r="458" spans="1:9" x14ac:dyDescent="0.25">
      <c r="A458" s="8">
        <v>457</v>
      </c>
      <c r="B458" s="7" t="s">
        <v>1752</v>
      </c>
      <c r="C458" s="7" t="s">
        <v>795</v>
      </c>
      <c r="D458" s="8" t="s">
        <v>808</v>
      </c>
      <c r="E458" s="7" t="s">
        <v>806</v>
      </c>
      <c r="F458" s="7" t="s">
        <v>1196</v>
      </c>
      <c r="G458" s="55">
        <v>29884</v>
      </c>
      <c r="H458" s="9">
        <v>39404</v>
      </c>
      <c r="I458" s="9">
        <v>41072</v>
      </c>
    </row>
    <row r="459" spans="1:9" x14ac:dyDescent="0.25">
      <c r="A459" s="8">
        <v>458</v>
      </c>
      <c r="B459" s="7" t="s">
        <v>1753</v>
      </c>
      <c r="C459" s="7" t="s">
        <v>794</v>
      </c>
      <c r="D459" s="8" t="s">
        <v>808</v>
      </c>
      <c r="E459" s="7" t="s">
        <v>806</v>
      </c>
      <c r="F459" s="7" t="s">
        <v>1196</v>
      </c>
      <c r="G459" s="55">
        <v>32578</v>
      </c>
      <c r="H459" s="9">
        <v>40883</v>
      </c>
      <c r="I459" s="9" t="s">
        <v>1233</v>
      </c>
    </row>
    <row r="460" spans="1:9" x14ac:dyDescent="0.25">
      <c r="A460" s="8">
        <v>459</v>
      </c>
      <c r="B460" s="7" t="s">
        <v>1754</v>
      </c>
      <c r="C460" s="7" t="s">
        <v>793</v>
      </c>
      <c r="D460" s="8" t="s">
        <v>808</v>
      </c>
      <c r="E460" s="7" t="s">
        <v>806</v>
      </c>
      <c r="F460" s="7" t="s">
        <v>1196</v>
      </c>
      <c r="G460" s="55">
        <v>32350</v>
      </c>
      <c r="H460" s="9">
        <v>40525</v>
      </c>
      <c r="I460" s="9" t="s">
        <v>1233</v>
      </c>
    </row>
    <row r="461" spans="1:9" x14ac:dyDescent="0.25">
      <c r="A461" s="8">
        <v>460</v>
      </c>
      <c r="B461" s="7" t="s">
        <v>1755</v>
      </c>
      <c r="C461" s="7" t="s">
        <v>1230</v>
      </c>
      <c r="D461" s="8" t="s">
        <v>808</v>
      </c>
      <c r="E461" s="7" t="s">
        <v>806</v>
      </c>
      <c r="F461" s="7" t="s">
        <v>1197</v>
      </c>
      <c r="G461" s="55">
        <v>32512</v>
      </c>
      <c r="H461" s="9">
        <v>39783</v>
      </c>
      <c r="I461" s="9" t="s">
        <v>1233</v>
      </c>
    </row>
    <row r="462" spans="1:9" x14ac:dyDescent="0.25">
      <c r="A462" s="8">
        <v>461</v>
      </c>
      <c r="B462" s="7" t="s">
        <v>1756</v>
      </c>
      <c r="C462" s="7" t="s">
        <v>1230</v>
      </c>
      <c r="D462" s="8" t="s">
        <v>159</v>
      </c>
      <c r="E462" s="7" t="s">
        <v>495</v>
      </c>
      <c r="F462" s="7" t="s">
        <v>1196</v>
      </c>
      <c r="G462" s="55">
        <v>26468</v>
      </c>
      <c r="H462" s="9">
        <v>40551</v>
      </c>
      <c r="I462" s="9" t="s">
        <v>1233</v>
      </c>
    </row>
    <row r="463" spans="1:9" x14ac:dyDescent="0.25">
      <c r="A463" s="8">
        <v>462</v>
      </c>
      <c r="B463" s="7" t="s">
        <v>1757</v>
      </c>
      <c r="C463" s="7" t="s">
        <v>1228</v>
      </c>
      <c r="D463" s="8" t="s">
        <v>159</v>
      </c>
      <c r="E463" s="7" t="s">
        <v>495</v>
      </c>
      <c r="F463" s="7" t="s">
        <v>1196</v>
      </c>
      <c r="G463" s="55">
        <v>32685</v>
      </c>
      <c r="H463" s="9">
        <v>40585</v>
      </c>
      <c r="I463" s="9" t="s">
        <v>1233</v>
      </c>
    </row>
    <row r="464" spans="1:9" x14ac:dyDescent="0.25">
      <c r="A464" s="8">
        <v>463</v>
      </c>
      <c r="B464" s="7" t="s">
        <v>1758</v>
      </c>
      <c r="C464" s="7" t="s">
        <v>1230</v>
      </c>
      <c r="D464" s="8" t="s">
        <v>159</v>
      </c>
      <c r="E464" s="7" t="s">
        <v>495</v>
      </c>
      <c r="F464" s="7" t="s">
        <v>1196</v>
      </c>
      <c r="G464" s="55">
        <v>26402</v>
      </c>
      <c r="H464" s="9">
        <v>40591</v>
      </c>
      <c r="I464" s="9" t="s">
        <v>1233</v>
      </c>
    </row>
    <row r="465" spans="1:9" x14ac:dyDescent="0.25">
      <c r="A465" s="8">
        <v>464</v>
      </c>
      <c r="B465" s="7" t="s">
        <v>1759</v>
      </c>
      <c r="C465" s="7" t="s">
        <v>1230</v>
      </c>
      <c r="D465" s="8" t="s">
        <v>159</v>
      </c>
      <c r="E465" s="7" t="s">
        <v>495</v>
      </c>
      <c r="F465" s="7" t="s">
        <v>1196</v>
      </c>
      <c r="G465" s="55">
        <v>29724</v>
      </c>
      <c r="H465" s="9">
        <v>40625</v>
      </c>
      <c r="I465" s="9" t="s">
        <v>1233</v>
      </c>
    </row>
    <row r="466" spans="1:9" x14ac:dyDescent="0.25">
      <c r="A466" s="8">
        <v>465</v>
      </c>
      <c r="B466" s="7" t="s">
        <v>1760</v>
      </c>
      <c r="C466" s="7" t="s">
        <v>791</v>
      </c>
      <c r="D466" s="8" t="s">
        <v>159</v>
      </c>
      <c r="E466" s="7" t="s">
        <v>495</v>
      </c>
      <c r="F466" s="7" t="s">
        <v>1196</v>
      </c>
      <c r="G466" s="55">
        <v>29744</v>
      </c>
      <c r="H466" s="9">
        <v>40654</v>
      </c>
      <c r="I466" s="9" t="s">
        <v>1233</v>
      </c>
    </row>
    <row r="467" spans="1:9" x14ac:dyDescent="0.25">
      <c r="A467" s="8">
        <v>466</v>
      </c>
      <c r="B467" s="7" t="s">
        <v>1761</v>
      </c>
      <c r="C467" s="7" t="s">
        <v>1230</v>
      </c>
      <c r="D467" s="8" t="s">
        <v>159</v>
      </c>
      <c r="E467" s="7" t="s">
        <v>495</v>
      </c>
      <c r="F467" s="7" t="s">
        <v>1196</v>
      </c>
      <c r="G467" s="55">
        <v>26846</v>
      </c>
      <c r="H467" s="9">
        <v>40745</v>
      </c>
      <c r="I467" s="9" t="s">
        <v>1233</v>
      </c>
    </row>
    <row r="468" spans="1:9" x14ac:dyDescent="0.25">
      <c r="A468" s="8">
        <v>467</v>
      </c>
      <c r="B468" s="7" t="s">
        <v>1762</v>
      </c>
      <c r="C468" s="7" t="s">
        <v>792</v>
      </c>
      <c r="D468" s="8" t="s">
        <v>159</v>
      </c>
      <c r="E468" s="7" t="s">
        <v>495</v>
      </c>
      <c r="F468" s="7" t="s">
        <v>1196</v>
      </c>
      <c r="G468" s="55">
        <v>31150</v>
      </c>
      <c r="H468" s="9">
        <v>39687</v>
      </c>
      <c r="I468" s="9" t="s">
        <v>1233</v>
      </c>
    </row>
    <row r="469" spans="1:9" x14ac:dyDescent="0.25">
      <c r="A469" s="8">
        <v>468</v>
      </c>
      <c r="B469" s="7" t="s">
        <v>1763</v>
      </c>
      <c r="C469" s="7" t="s">
        <v>792</v>
      </c>
      <c r="D469" s="8" t="s">
        <v>159</v>
      </c>
      <c r="E469" s="7" t="s">
        <v>495</v>
      </c>
      <c r="F469" s="7" t="s">
        <v>1196</v>
      </c>
      <c r="G469" s="55">
        <v>25902</v>
      </c>
      <c r="H469" s="9">
        <v>39688</v>
      </c>
      <c r="I469" s="9" t="s">
        <v>1233</v>
      </c>
    </row>
    <row r="470" spans="1:9" x14ac:dyDescent="0.25">
      <c r="A470" s="8">
        <v>469</v>
      </c>
      <c r="B470" s="7" t="s">
        <v>1764</v>
      </c>
      <c r="C470" s="7" t="s">
        <v>1231</v>
      </c>
      <c r="D470" s="8" t="s">
        <v>159</v>
      </c>
      <c r="E470" s="7" t="s">
        <v>495</v>
      </c>
      <c r="F470" s="7" t="s">
        <v>1196</v>
      </c>
      <c r="G470" s="55">
        <v>29568</v>
      </c>
      <c r="H470" s="9">
        <v>40765</v>
      </c>
      <c r="I470" s="9" t="s">
        <v>1233</v>
      </c>
    </row>
    <row r="471" spans="1:9" x14ac:dyDescent="0.25">
      <c r="A471" s="8">
        <v>470</v>
      </c>
      <c r="B471" s="7" t="s">
        <v>1765</v>
      </c>
      <c r="C471" s="7" t="s">
        <v>796</v>
      </c>
      <c r="D471" s="8" t="s">
        <v>159</v>
      </c>
      <c r="E471" s="7" t="s">
        <v>495</v>
      </c>
      <c r="F471" s="7" t="s">
        <v>1196</v>
      </c>
      <c r="G471" s="55">
        <v>31913</v>
      </c>
      <c r="H471" s="9">
        <v>39733</v>
      </c>
      <c r="I471" s="9" t="s">
        <v>1233</v>
      </c>
    </row>
    <row r="472" spans="1:9" x14ac:dyDescent="0.25">
      <c r="A472" s="8">
        <v>471</v>
      </c>
      <c r="B472" s="7" t="s">
        <v>1766</v>
      </c>
      <c r="C472" s="7" t="s">
        <v>792</v>
      </c>
      <c r="D472" s="8" t="s">
        <v>159</v>
      </c>
      <c r="E472" s="7" t="s">
        <v>495</v>
      </c>
      <c r="F472" s="7" t="s">
        <v>1196</v>
      </c>
      <c r="G472" s="55">
        <v>27696</v>
      </c>
      <c r="H472" s="9">
        <v>39735</v>
      </c>
      <c r="I472" s="9" t="s">
        <v>1233</v>
      </c>
    </row>
    <row r="473" spans="1:9" x14ac:dyDescent="0.25">
      <c r="A473" s="8">
        <v>472</v>
      </c>
      <c r="B473" s="7" t="s">
        <v>1767</v>
      </c>
      <c r="C473" s="7" t="s">
        <v>1228</v>
      </c>
      <c r="D473" s="8" t="s">
        <v>159</v>
      </c>
      <c r="E473" s="7" t="s">
        <v>495</v>
      </c>
      <c r="F473" s="7" t="s">
        <v>1197</v>
      </c>
      <c r="G473" s="55">
        <v>32850</v>
      </c>
      <c r="H473" s="9">
        <v>40818</v>
      </c>
      <c r="I473" s="9" t="s">
        <v>1233</v>
      </c>
    </row>
    <row r="474" spans="1:9" x14ac:dyDescent="0.25">
      <c r="A474" s="8">
        <v>473</v>
      </c>
      <c r="B474" s="7" t="s">
        <v>1768</v>
      </c>
      <c r="C474" s="7" t="s">
        <v>793</v>
      </c>
      <c r="D474" s="8" t="s">
        <v>159</v>
      </c>
      <c r="E474" s="7" t="s">
        <v>495</v>
      </c>
      <c r="F474" s="7" t="s">
        <v>1196</v>
      </c>
      <c r="G474" s="55">
        <v>28042</v>
      </c>
      <c r="H474" s="9">
        <v>40841</v>
      </c>
      <c r="I474" s="9" t="s">
        <v>1233</v>
      </c>
    </row>
    <row r="475" spans="1:9" x14ac:dyDescent="0.25">
      <c r="A475" s="8">
        <v>474</v>
      </c>
      <c r="B475" s="7" t="s">
        <v>1769</v>
      </c>
      <c r="C475" s="7" t="s">
        <v>1229</v>
      </c>
      <c r="D475" s="8" t="s">
        <v>159</v>
      </c>
      <c r="E475" s="7" t="s">
        <v>495</v>
      </c>
      <c r="F475" s="7" t="s">
        <v>1196</v>
      </c>
      <c r="G475" s="55">
        <v>31404</v>
      </c>
      <c r="H475" s="9">
        <v>39754</v>
      </c>
      <c r="I475" s="9" t="s">
        <v>1233</v>
      </c>
    </row>
    <row r="476" spans="1:9" x14ac:dyDescent="0.25">
      <c r="A476" s="8">
        <v>475</v>
      </c>
      <c r="B476" s="7" t="s">
        <v>1770</v>
      </c>
      <c r="C476" s="7" t="s">
        <v>796</v>
      </c>
      <c r="D476" s="8" t="s">
        <v>159</v>
      </c>
      <c r="E476" s="7" t="s">
        <v>495</v>
      </c>
      <c r="F476" s="7" t="s">
        <v>1197</v>
      </c>
      <c r="G476" s="55">
        <v>31394</v>
      </c>
      <c r="H476" s="9">
        <v>39761</v>
      </c>
      <c r="I476" s="9" t="s">
        <v>1233</v>
      </c>
    </row>
    <row r="477" spans="1:9" x14ac:dyDescent="0.25">
      <c r="A477" s="8">
        <v>476</v>
      </c>
      <c r="B477" s="7" t="s">
        <v>1771</v>
      </c>
      <c r="C477" s="7" t="s">
        <v>795</v>
      </c>
      <c r="D477" s="8" t="s">
        <v>159</v>
      </c>
      <c r="E477" s="7" t="s">
        <v>495</v>
      </c>
      <c r="F477" s="7" t="s">
        <v>1196</v>
      </c>
      <c r="G477" s="55">
        <v>31030</v>
      </c>
      <c r="H477" s="9">
        <v>40893</v>
      </c>
      <c r="I477" s="9" t="s">
        <v>1233</v>
      </c>
    </row>
    <row r="478" spans="1:9" x14ac:dyDescent="0.25">
      <c r="A478" s="8">
        <v>477</v>
      </c>
      <c r="B478" s="7" t="s">
        <v>1772</v>
      </c>
      <c r="C478" s="7" t="s">
        <v>1228</v>
      </c>
      <c r="D478" s="8" t="s">
        <v>801</v>
      </c>
      <c r="E478" s="7" t="s">
        <v>1202</v>
      </c>
      <c r="F478" s="7" t="s">
        <v>1197</v>
      </c>
      <c r="G478" s="55">
        <v>28691</v>
      </c>
      <c r="H478" s="9">
        <v>39109</v>
      </c>
      <c r="I478" s="9" t="s">
        <v>1233</v>
      </c>
    </row>
    <row r="479" spans="1:9" x14ac:dyDescent="0.25">
      <c r="A479" s="8">
        <v>478</v>
      </c>
      <c r="B479" s="7" t="s">
        <v>1773</v>
      </c>
      <c r="C479" s="7" t="s">
        <v>1228</v>
      </c>
      <c r="D479" s="8" t="s">
        <v>801</v>
      </c>
      <c r="E479" s="7" t="s">
        <v>512</v>
      </c>
      <c r="F479" s="7" t="s">
        <v>1196</v>
      </c>
      <c r="G479" s="55">
        <v>26704</v>
      </c>
      <c r="H479" s="9">
        <v>40208</v>
      </c>
      <c r="I479" s="9" t="s">
        <v>1233</v>
      </c>
    </row>
    <row r="480" spans="1:9" x14ac:dyDescent="0.25">
      <c r="A480" s="8">
        <v>479</v>
      </c>
      <c r="B480" s="7" t="s">
        <v>1774</v>
      </c>
      <c r="C480" s="7" t="s">
        <v>796</v>
      </c>
      <c r="D480" s="8" t="s">
        <v>801</v>
      </c>
      <c r="E480" s="7" t="s">
        <v>512</v>
      </c>
      <c r="F480" s="7" t="s">
        <v>1197</v>
      </c>
      <c r="G480" s="55">
        <v>27715</v>
      </c>
      <c r="H480" s="9">
        <v>35821</v>
      </c>
      <c r="I480" s="9" t="s">
        <v>1233</v>
      </c>
    </row>
    <row r="481" spans="1:9" x14ac:dyDescent="0.25">
      <c r="A481" s="8">
        <v>480</v>
      </c>
      <c r="B481" s="7" t="s">
        <v>1775</v>
      </c>
      <c r="C481" s="7" t="s">
        <v>796</v>
      </c>
      <c r="D481" s="8" t="s">
        <v>801</v>
      </c>
      <c r="E481" s="7" t="s">
        <v>512</v>
      </c>
      <c r="F481" s="7" t="s">
        <v>1196</v>
      </c>
      <c r="G481" s="55">
        <v>27544</v>
      </c>
      <c r="H481" s="9">
        <v>35826</v>
      </c>
      <c r="I481" s="9" t="s">
        <v>1233</v>
      </c>
    </row>
    <row r="482" spans="1:9" x14ac:dyDescent="0.25">
      <c r="A482" s="8">
        <v>481</v>
      </c>
      <c r="B482" s="7" t="s">
        <v>1776</v>
      </c>
      <c r="C482" s="7" t="s">
        <v>1230</v>
      </c>
      <c r="D482" s="8" t="s">
        <v>801</v>
      </c>
      <c r="E482" s="7" t="s">
        <v>1202</v>
      </c>
      <c r="F482" s="7" t="s">
        <v>1196</v>
      </c>
      <c r="G482" s="55">
        <v>27763</v>
      </c>
      <c r="H482" s="9">
        <v>36536</v>
      </c>
      <c r="I482" s="9" t="s">
        <v>1233</v>
      </c>
    </row>
    <row r="483" spans="1:9" x14ac:dyDescent="0.25">
      <c r="A483" s="8">
        <v>482</v>
      </c>
      <c r="B483" s="7" t="s">
        <v>1777</v>
      </c>
      <c r="C483" s="7" t="s">
        <v>1229</v>
      </c>
      <c r="D483" s="8" t="s">
        <v>801</v>
      </c>
      <c r="E483" s="7" t="s">
        <v>512</v>
      </c>
      <c r="F483" s="7" t="s">
        <v>1196</v>
      </c>
      <c r="G483" s="55">
        <v>26979</v>
      </c>
      <c r="H483" s="9">
        <v>38723</v>
      </c>
      <c r="I483" s="9" t="s">
        <v>1233</v>
      </c>
    </row>
    <row r="484" spans="1:9" x14ac:dyDescent="0.25">
      <c r="A484" s="8">
        <v>483</v>
      </c>
      <c r="B484" s="7" t="s">
        <v>1778</v>
      </c>
      <c r="C484" s="7" t="s">
        <v>792</v>
      </c>
      <c r="D484" s="8" t="s">
        <v>801</v>
      </c>
      <c r="E484" s="7" t="s">
        <v>512</v>
      </c>
      <c r="F484" s="7" t="s">
        <v>1196</v>
      </c>
      <c r="G484" s="55">
        <v>26388</v>
      </c>
      <c r="H484" s="9">
        <v>40943</v>
      </c>
      <c r="I484" s="9" t="s">
        <v>1233</v>
      </c>
    </row>
    <row r="485" spans="1:9" x14ac:dyDescent="0.25">
      <c r="A485" s="8">
        <v>484</v>
      </c>
      <c r="B485" s="7" t="s">
        <v>1779</v>
      </c>
      <c r="C485" s="7" t="s">
        <v>1228</v>
      </c>
      <c r="D485" s="8" t="s">
        <v>801</v>
      </c>
      <c r="E485" s="7" t="s">
        <v>1202</v>
      </c>
      <c r="F485" s="7" t="s">
        <v>1196</v>
      </c>
      <c r="G485" s="55">
        <v>25912</v>
      </c>
      <c r="H485" s="9">
        <v>40963</v>
      </c>
      <c r="I485" s="9" t="s">
        <v>1233</v>
      </c>
    </row>
    <row r="486" spans="1:9" x14ac:dyDescent="0.25">
      <c r="A486" s="8">
        <v>485</v>
      </c>
      <c r="B486" s="7" t="s">
        <v>1780</v>
      </c>
      <c r="C486" s="7" t="s">
        <v>1229</v>
      </c>
      <c r="D486" s="8" t="s">
        <v>801</v>
      </c>
      <c r="E486" s="7" t="s">
        <v>512</v>
      </c>
      <c r="F486" s="7" t="s">
        <v>1196</v>
      </c>
      <c r="G486" s="55">
        <v>26045</v>
      </c>
      <c r="H486" s="9">
        <v>36195</v>
      </c>
      <c r="I486" s="9" t="s">
        <v>1233</v>
      </c>
    </row>
    <row r="487" spans="1:9" x14ac:dyDescent="0.25">
      <c r="A487" s="8">
        <v>486</v>
      </c>
      <c r="B487" s="7" t="s">
        <v>1781</v>
      </c>
      <c r="C487" s="7" t="s">
        <v>1230</v>
      </c>
      <c r="D487" s="8" t="s">
        <v>801</v>
      </c>
      <c r="E487" s="7" t="s">
        <v>512</v>
      </c>
      <c r="F487" s="7" t="s">
        <v>1196</v>
      </c>
      <c r="G487" s="55">
        <v>22596</v>
      </c>
      <c r="H487" s="9">
        <v>36217</v>
      </c>
      <c r="I487" s="9" t="s">
        <v>1233</v>
      </c>
    </row>
    <row r="488" spans="1:9" x14ac:dyDescent="0.25">
      <c r="A488" s="8">
        <v>487</v>
      </c>
      <c r="B488" s="7" t="s">
        <v>1782</v>
      </c>
      <c r="C488" s="7" t="s">
        <v>791</v>
      </c>
      <c r="D488" s="8" t="s">
        <v>801</v>
      </c>
      <c r="E488" s="7" t="s">
        <v>512</v>
      </c>
      <c r="F488" s="7" t="s">
        <v>1197</v>
      </c>
      <c r="G488" s="55">
        <v>31768</v>
      </c>
      <c r="H488" s="9">
        <v>39864</v>
      </c>
      <c r="I488" s="9" t="s">
        <v>1233</v>
      </c>
    </row>
    <row r="489" spans="1:9" x14ac:dyDescent="0.25">
      <c r="A489" s="8">
        <v>488</v>
      </c>
      <c r="B489" s="7" t="s">
        <v>1783</v>
      </c>
      <c r="C489" s="7" t="s">
        <v>796</v>
      </c>
      <c r="D489" s="8" t="s">
        <v>801</v>
      </c>
      <c r="E489" s="7" t="s">
        <v>1202</v>
      </c>
      <c r="F489" s="7" t="s">
        <v>1197</v>
      </c>
      <c r="G489" s="55">
        <v>30848</v>
      </c>
      <c r="H489" s="9">
        <v>40976</v>
      </c>
      <c r="I489" s="9" t="s">
        <v>1233</v>
      </c>
    </row>
    <row r="490" spans="1:9" x14ac:dyDescent="0.25">
      <c r="A490" s="8">
        <v>489</v>
      </c>
      <c r="B490" s="7" t="s">
        <v>1784</v>
      </c>
      <c r="C490" s="7" t="s">
        <v>792</v>
      </c>
      <c r="D490" s="8" t="s">
        <v>801</v>
      </c>
      <c r="E490" s="7" t="s">
        <v>1202</v>
      </c>
      <c r="F490" s="7" t="s">
        <v>1197</v>
      </c>
      <c r="G490" s="55">
        <v>26057</v>
      </c>
      <c r="H490" s="9">
        <v>40259</v>
      </c>
      <c r="I490" s="9">
        <v>41038</v>
      </c>
    </row>
    <row r="491" spans="1:9" x14ac:dyDescent="0.25">
      <c r="A491" s="8">
        <v>490</v>
      </c>
      <c r="B491" s="7" t="s">
        <v>1785</v>
      </c>
      <c r="C491" s="7" t="s">
        <v>1228</v>
      </c>
      <c r="D491" s="8" t="s">
        <v>801</v>
      </c>
      <c r="E491" s="7" t="s">
        <v>1202</v>
      </c>
      <c r="F491" s="7" t="s">
        <v>1197</v>
      </c>
      <c r="G491" s="55">
        <v>28553</v>
      </c>
      <c r="H491" s="9">
        <v>40264</v>
      </c>
      <c r="I491" s="9" t="s">
        <v>1233</v>
      </c>
    </row>
    <row r="492" spans="1:9" x14ac:dyDescent="0.25">
      <c r="A492" s="8">
        <v>491</v>
      </c>
      <c r="B492" s="7" t="s">
        <v>1786</v>
      </c>
      <c r="C492" s="7" t="s">
        <v>796</v>
      </c>
      <c r="D492" s="8" t="s">
        <v>801</v>
      </c>
      <c r="E492" s="7" t="s">
        <v>512</v>
      </c>
      <c r="F492" s="7" t="s">
        <v>1197</v>
      </c>
      <c r="G492" s="55">
        <v>26717</v>
      </c>
      <c r="H492" s="9">
        <v>37701</v>
      </c>
      <c r="I492" s="9" t="s">
        <v>1233</v>
      </c>
    </row>
    <row r="493" spans="1:9" x14ac:dyDescent="0.25">
      <c r="A493" s="8">
        <v>492</v>
      </c>
      <c r="B493" s="7" t="s">
        <v>1787</v>
      </c>
      <c r="C493" s="7" t="s">
        <v>795</v>
      </c>
      <c r="D493" s="8" t="s">
        <v>801</v>
      </c>
      <c r="E493" s="7" t="s">
        <v>512</v>
      </c>
      <c r="F493" s="7" t="s">
        <v>1196</v>
      </c>
      <c r="G493" s="55">
        <v>31027</v>
      </c>
      <c r="H493" s="9">
        <v>39519</v>
      </c>
      <c r="I493" s="9" t="s">
        <v>1233</v>
      </c>
    </row>
    <row r="494" spans="1:9" x14ac:dyDescent="0.25">
      <c r="A494" s="8">
        <v>493</v>
      </c>
      <c r="B494" s="7" t="s">
        <v>1788</v>
      </c>
      <c r="C494" s="7" t="s">
        <v>791</v>
      </c>
      <c r="D494" s="8" t="s">
        <v>801</v>
      </c>
      <c r="E494" s="7" t="s">
        <v>512</v>
      </c>
      <c r="F494" s="7" t="s">
        <v>1197</v>
      </c>
      <c r="G494" s="55">
        <v>29247</v>
      </c>
      <c r="H494" s="9">
        <v>38790</v>
      </c>
      <c r="I494" s="9" t="s">
        <v>1233</v>
      </c>
    </row>
    <row r="495" spans="1:9" x14ac:dyDescent="0.25">
      <c r="A495" s="8">
        <v>494</v>
      </c>
      <c r="B495" s="7" t="s">
        <v>1789</v>
      </c>
      <c r="C495" s="7" t="s">
        <v>792</v>
      </c>
      <c r="D495" s="8" t="s">
        <v>801</v>
      </c>
      <c r="E495" s="7" t="s">
        <v>1202</v>
      </c>
      <c r="F495" s="7" t="s">
        <v>1197</v>
      </c>
      <c r="G495" s="55">
        <v>26776</v>
      </c>
      <c r="H495" s="9">
        <v>39899</v>
      </c>
      <c r="I495" s="9" t="s">
        <v>1233</v>
      </c>
    </row>
    <row r="496" spans="1:9" x14ac:dyDescent="0.25">
      <c r="A496" s="8">
        <v>495</v>
      </c>
      <c r="B496" s="7" t="s">
        <v>1790</v>
      </c>
      <c r="C496" s="7" t="s">
        <v>793</v>
      </c>
      <c r="D496" s="8" t="s">
        <v>801</v>
      </c>
      <c r="E496" s="7" t="s">
        <v>512</v>
      </c>
      <c r="F496" s="7" t="s">
        <v>1196</v>
      </c>
      <c r="G496" s="56">
        <v>27339</v>
      </c>
      <c r="H496" s="13">
        <v>40254</v>
      </c>
      <c r="I496" s="9" t="s">
        <v>1233</v>
      </c>
    </row>
    <row r="497" spans="1:9" x14ac:dyDescent="0.25">
      <c r="A497" s="8">
        <v>496</v>
      </c>
      <c r="B497" s="7" t="s">
        <v>1791</v>
      </c>
      <c r="C497" s="7" t="s">
        <v>1229</v>
      </c>
      <c r="D497" s="8" t="s">
        <v>801</v>
      </c>
      <c r="E497" s="7" t="s">
        <v>512</v>
      </c>
      <c r="F497" s="7" t="s">
        <v>1196</v>
      </c>
      <c r="G497" s="55">
        <v>27866</v>
      </c>
      <c r="H497" s="9">
        <v>40624</v>
      </c>
      <c r="I497" s="9" t="s">
        <v>1233</v>
      </c>
    </row>
    <row r="498" spans="1:9" x14ac:dyDescent="0.25">
      <c r="A498" s="8">
        <v>497</v>
      </c>
      <c r="B498" s="7" t="s">
        <v>1792</v>
      </c>
      <c r="C498" s="7" t="s">
        <v>792</v>
      </c>
      <c r="D498" s="8" t="s">
        <v>801</v>
      </c>
      <c r="E498" s="7" t="s">
        <v>512</v>
      </c>
      <c r="F498" s="7" t="s">
        <v>1197</v>
      </c>
      <c r="G498" s="55">
        <v>28086</v>
      </c>
      <c r="H498" s="9">
        <v>39174</v>
      </c>
      <c r="I498" s="9" t="s">
        <v>1233</v>
      </c>
    </row>
    <row r="499" spans="1:9" x14ac:dyDescent="0.25">
      <c r="A499" s="8">
        <v>498</v>
      </c>
      <c r="B499" s="7" t="s">
        <v>1793</v>
      </c>
      <c r="C499" s="7" t="s">
        <v>795</v>
      </c>
      <c r="D499" s="8" t="s">
        <v>801</v>
      </c>
      <c r="E499" s="7" t="s">
        <v>512</v>
      </c>
      <c r="F499" s="7" t="s">
        <v>1196</v>
      </c>
      <c r="G499" s="55">
        <v>27386</v>
      </c>
      <c r="H499" s="9">
        <v>39176</v>
      </c>
      <c r="I499" s="9" t="s">
        <v>1233</v>
      </c>
    </row>
    <row r="500" spans="1:9" x14ac:dyDescent="0.25">
      <c r="A500" s="8">
        <v>499</v>
      </c>
      <c r="B500" s="7" t="s">
        <v>1794</v>
      </c>
      <c r="C500" s="7" t="s">
        <v>795</v>
      </c>
      <c r="D500" s="8" t="s">
        <v>801</v>
      </c>
      <c r="E500" s="7" t="s">
        <v>512</v>
      </c>
      <c r="F500" s="7" t="s">
        <v>1197</v>
      </c>
      <c r="G500" s="55">
        <v>27975</v>
      </c>
      <c r="H500" s="9">
        <v>40282</v>
      </c>
      <c r="I500" s="9" t="s">
        <v>1233</v>
      </c>
    </row>
    <row r="501" spans="1:9" x14ac:dyDescent="0.25">
      <c r="A501" s="8">
        <v>500</v>
      </c>
      <c r="B501" s="7" t="s">
        <v>1795</v>
      </c>
      <c r="C501" s="7" t="s">
        <v>1229</v>
      </c>
      <c r="D501" s="8" t="s">
        <v>801</v>
      </c>
      <c r="E501" s="7" t="s">
        <v>1202</v>
      </c>
      <c r="F501" s="7" t="s">
        <v>1196</v>
      </c>
      <c r="G501" s="55">
        <v>26454</v>
      </c>
      <c r="H501" s="9">
        <v>38815</v>
      </c>
      <c r="I501" s="9" t="s">
        <v>1233</v>
      </c>
    </row>
    <row r="502" spans="1:9" x14ac:dyDescent="0.25">
      <c r="A502" s="8">
        <v>501</v>
      </c>
      <c r="B502" s="7" t="s">
        <v>1796</v>
      </c>
      <c r="C502" s="7" t="s">
        <v>1228</v>
      </c>
      <c r="D502" s="8" t="s">
        <v>801</v>
      </c>
      <c r="E502" s="7" t="s">
        <v>512</v>
      </c>
      <c r="F502" s="7" t="s">
        <v>1196</v>
      </c>
      <c r="G502" s="55">
        <v>29485</v>
      </c>
      <c r="H502" s="9">
        <v>38828</v>
      </c>
      <c r="I502" s="9" t="s">
        <v>1233</v>
      </c>
    </row>
    <row r="503" spans="1:9" x14ac:dyDescent="0.25">
      <c r="A503" s="8">
        <v>502</v>
      </c>
      <c r="B503" s="7" t="s">
        <v>1797</v>
      </c>
      <c r="C503" s="7" t="s">
        <v>796</v>
      </c>
      <c r="D503" s="8" t="s">
        <v>801</v>
      </c>
      <c r="E503" s="7" t="s">
        <v>512</v>
      </c>
      <c r="F503" s="7" t="s">
        <v>1196</v>
      </c>
      <c r="G503" s="55">
        <v>29664</v>
      </c>
      <c r="H503" s="9">
        <v>40293</v>
      </c>
      <c r="I503" s="9" t="s">
        <v>1233</v>
      </c>
    </row>
    <row r="504" spans="1:9" x14ac:dyDescent="0.25">
      <c r="A504" s="8">
        <v>503</v>
      </c>
      <c r="B504" s="7" t="s">
        <v>1798</v>
      </c>
      <c r="C504" s="7" t="s">
        <v>1231</v>
      </c>
      <c r="D504" s="8" t="s">
        <v>801</v>
      </c>
      <c r="E504" s="7" t="s">
        <v>512</v>
      </c>
      <c r="F504" s="7" t="s">
        <v>1196</v>
      </c>
      <c r="G504" s="55">
        <v>29690</v>
      </c>
      <c r="H504" s="9">
        <v>40666</v>
      </c>
      <c r="I504" s="9" t="s">
        <v>1233</v>
      </c>
    </row>
    <row r="505" spans="1:9" x14ac:dyDescent="0.25">
      <c r="A505" s="8">
        <v>504</v>
      </c>
      <c r="B505" s="7" t="s">
        <v>1799</v>
      </c>
      <c r="C505" s="7" t="s">
        <v>1231</v>
      </c>
      <c r="D505" s="8" t="s">
        <v>801</v>
      </c>
      <c r="E505" s="7" t="s">
        <v>512</v>
      </c>
      <c r="F505" s="7" t="s">
        <v>1196</v>
      </c>
      <c r="G505" s="55">
        <v>28846</v>
      </c>
      <c r="H505" s="9">
        <v>39592</v>
      </c>
      <c r="I505" s="9" t="s">
        <v>1233</v>
      </c>
    </row>
    <row r="506" spans="1:9" x14ac:dyDescent="0.25">
      <c r="A506" s="8">
        <v>505</v>
      </c>
      <c r="B506" s="7" t="s">
        <v>1800</v>
      </c>
      <c r="C506" s="7" t="s">
        <v>794</v>
      </c>
      <c r="D506" s="8" t="s">
        <v>801</v>
      </c>
      <c r="E506" s="7" t="s">
        <v>1202</v>
      </c>
      <c r="F506" s="7" t="s">
        <v>1197</v>
      </c>
      <c r="G506" s="55">
        <v>23033</v>
      </c>
      <c r="H506" s="9">
        <v>35918</v>
      </c>
      <c r="I506" s="9" t="s">
        <v>1233</v>
      </c>
    </row>
    <row r="507" spans="1:9" x14ac:dyDescent="0.25">
      <c r="A507" s="8">
        <v>506</v>
      </c>
      <c r="B507" s="7" t="s">
        <v>1801</v>
      </c>
      <c r="C507" s="7" t="s">
        <v>791</v>
      </c>
      <c r="D507" s="8" t="s">
        <v>801</v>
      </c>
      <c r="E507" s="7" t="s">
        <v>512</v>
      </c>
      <c r="F507" s="7" t="s">
        <v>1197</v>
      </c>
      <c r="G507" s="55">
        <v>26352</v>
      </c>
      <c r="H507" s="9">
        <v>35946</v>
      </c>
      <c r="I507" s="9" t="s">
        <v>1233</v>
      </c>
    </row>
    <row r="508" spans="1:9" x14ac:dyDescent="0.25">
      <c r="A508" s="8">
        <v>507</v>
      </c>
      <c r="B508" s="7" t="s">
        <v>1802</v>
      </c>
      <c r="C508" s="7" t="s">
        <v>792</v>
      </c>
      <c r="D508" s="8" t="s">
        <v>801</v>
      </c>
      <c r="E508" s="7" t="s">
        <v>512</v>
      </c>
      <c r="F508" s="7" t="s">
        <v>1196</v>
      </c>
      <c r="G508" s="55">
        <v>27188</v>
      </c>
      <c r="H508" s="9">
        <v>36297</v>
      </c>
      <c r="I508" s="9" t="s">
        <v>1233</v>
      </c>
    </row>
    <row r="509" spans="1:9" x14ac:dyDescent="0.25">
      <c r="A509" s="8">
        <v>508</v>
      </c>
      <c r="B509" s="7" t="s">
        <v>1803</v>
      </c>
      <c r="C509" s="7" t="s">
        <v>796</v>
      </c>
      <c r="D509" s="8" t="s">
        <v>801</v>
      </c>
      <c r="E509" s="7" t="s">
        <v>512</v>
      </c>
      <c r="F509" s="7" t="s">
        <v>1196</v>
      </c>
      <c r="G509" s="55">
        <v>26930</v>
      </c>
      <c r="H509" s="9">
        <v>36673</v>
      </c>
      <c r="I509" s="9" t="s">
        <v>1233</v>
      </c>
    </row>
    <row r="510" spans="1:9" x14ac:dyDescent="0.25">
      <c r="A510" s="8">
        <v>509</v>
      </c>
      <c r="B510" s="7" t="s">
        <v>1804</v>
      </c>
      <c r="C510" s="7" t="s">
        <v>792</v>
      </c>
      <c r="D510" s="8" t="s">
        <v>801</v>
      </c>
      <c r="E510" s="7" t="s">
        <v>512</v>
      </c>
      <c r="F510" s="7" t="s">
        <v>1196</v>
      </c>
      <c r="G510" s="55">
        <v>29216</v>
      </c>
      <c r="H510" s="9">
        <v>37404</v>
      </c>
      <c r="I510" s="9">
        <v>38599</v>
      </c>
    </row>
    <row r="511" spans="1:9" x14ac:dyDescent="0.25">
      <c r="A511" s="8">
        <v>510</v>
      </c>
      <c r="B511" s="7" t="s">
        <v>1805</v>
      </c>
      <c r="C511" s="7" t="s">
        <v>1228</v>
      </c>
      <c r="D511" s="8" t="s">
        <v>801</v>
      </c>
      <c r="E511" s="7" t="s">
        <v>512</v>
      </c>
      <c r="F511" s="7" t="s">
        <v>1197</v>
      </c>
      <c r="G511" s="55">
        <v>31895</v>
      </c>
      <c r="H511" s="9">
        <v>39217</v>
      </c>
      <c r="I511" s="9" t="s">
        <v>1233</v>
      </c>
    </row>
    <row r="512" spans="1:9" x14ac:dyDescent="0.25">
      <c r="A512" s="8">
        <v>511</v>
      </c>
      <c r="B512" s="7" t="s">
        <v>1806</v>
      </c>
      <c r="C512" s="7" t="s">
        <v>1228</v>
      </c>
      <c r="D512" s="8" t="s">
        <v>801</v>
      </c>
      <c r="E512" s="7" t="s">
        <v>512</v>
      </c>
      <c r="F512" s="7" t="s">
        <v>1197</v>
      </c>
      <c r="G512" s="55">
        <v>26125</v>
      </c>
      <c r="H512" s="9">
        <v>40707</v>
      </c>
      <c r="I512" s="9" t="s">
        <v>1233</v>
      </c>
    </row>
    <row r="513" spans="1:9" x14ac:dyDescent="0.25">
      <c r="A513" s="8">
        <v>512</v>
      </c>
      <c r="B513" s="7" t="s">
        <v>1807</v>
      </c>
      <c r="C513" s="7" t="s">
        <v>796</v>
      </c>
      <c r="D513" s="8" t="s">
        <v>801</v>
      </c>
      <c r="E513" s="7" t="s">
        <v>512</v>
      </c>
      <c r="F513" s="7" t="s">
        <v>1196</v>
      </c>
      <c r="G513" s="55">
        <v>32330</v>
      </c>
      <c r="H513" s="9">
        <v>39262</v>
      </c>
      <c r="I513" s="9" t="s">
        <v>1233</v>
      </c>
    </row>
    <row r="514" spans="1:9" x14ac:dyDescent="0.25">
      <c r="A514" s="8">
        <v>513</v>
      </c>
      <c r="B514" s="7" t="s">
        <v>1808</v>
      </c>
      <c r="C514" s="7" t="s">
        <v>1228</v>
      </c>
      <c r="D514" s="8" t="s">
        <v>801</v>
      </c>
      <c r="E514" s="7" t="s">
        <v>512</v>
      </c>
      <c r="F514" s="7" t="s">
        <v>1197</v>
      </c>
      <c r="G514" s="55">
        <v>31779</v>
      </c>
      <c r="H514" s="9">
        <v>40332</v>
      </c>
      <c r="I514" s="9" t="s">
        <v>1233</v>
      </c>
    </row>
    <row r="515" spans="1:9" x14ac:dyDescent="0.25">
      <c r="A515" s="8">
        <v>514</v>
      </c>
      <c r="B515" s="7" t="s">
        <v>1809</v>
      </c>
      <c r="C515" s="7" t="s">
        <v>791</v>
      </c>
      <c r="D515" s="8" t="s">
        <v>801</v>
      </c>
      <c r="E515" s="7" t="s">
        <v>512</v>
      </c>
      <c r="F515" s="7" t="s">
        <v>1196</v>
      </c>
      <c r="G515" s="55">
        <v>28784</v>
      </c>
      <c r="H515" s="9">
        <v>35958</v>
      </c>
      <c r="I515" s="9" t="s">
        <v>1233</v>
      </c>
    </row>
    <row r="516" spans="1:9" x14ac:dyDescent="0.25">
      <c r="A516" s="8">
        <v>515</v>
      </c>
      <c r="B516" s="7" t="s">
        <v>1810</v>
      </c>
      <c r="C516" s="7" t="s">
        <v>793</v>
      </c>
      <c r="D516" s="8" t="s">
        <v>801</v>
      </c>
      <c r="E516" s="7" t="s">
        <v>512</v>
      </c>
      <c r="F516" s="7" t="s">
        <v>1197</v>
      </c>
      <c r="G516" s="55">
        <v>26709</v>
      </c>
      <c r="H516" s="9">
        <v>36340</v>
      </c>
      <c r="I516" s="9" t="s">
        <v>1233</v>
      </c>
    </row>
    <row r="517" spans="1:9" x14ac:dyDescent="0.25">
      <c r="A517" s="8">
        <v>516</v>
      </c>
      <c r="B517" s="7" t="s">
        <v>1811</v>
      </c>
      <c r="C517" s="7" t="s">
        <v>794</v>
      </c>
      <c r="D517" s="8" t="s">
        <v>801</v>
      </c>
      <c r="E517" s="7" t="s">
        <v>512</v>
      </c>
      <c r="F517" s="7" t="s">
        <v>1196</v>
      </c>
      <c r="G517" s="55">
        <v>29995</v>
      </c>
      <c r="H517" s="9">
        <v>39282</v>
      </c>
      <c r="I517" s="9" t="s">
        <v>1233</v>
      </c>
    </row>
    <row r="518" spans="1:9" x14ac:dyDescent="0.25">
      <c r="A518" s="8">
        <v>517</v>
      </c>
      <c r="B518" s="7" t="s">
        <v>1812</v>
      </c>
      <c r="C518" s="7" t="s">
        <v>795</v>
      </c>
      <c r="D518" s="8" t="s">
        <v>801</v>
      </c>
      <c r="E518" s="7" t="s">
        <v>512</v>
      </c>
      <c r="F518" s="7" t="s">
        <v>1197</v>
      </c>
      <c r="G518" s="55">
        <v>26126</v>
      </c>
      <c r="H518" s="9">
        <v>38903</v>
      </c>
      <c r="I518" s="9" t="s">
        <v>1233</v>
      </c>
    </row>
    <row r="519" spans="1:9" x14ac:dyDescent="0.25">
      <c r="A519" s="8">
        <v>518</v>
      </c>
      <c r="B519" s="7" t="s">
        <v>1813</v>
      </c>
      <c r="C519" s="7" t="s">
        <v>793</v>
      </c>
      <c r="D519" s="8" t="s">
        <v>801</v>
      </c>
      <c r="E519" s="7" t="s">
        <v>512</v>
      </c>
      <c r="F519" s="7" t="s">
        <v>1196</v>
      </c>
      <c r="G519" s="55">
        <v>26650</v>
      </c>
      <c r="H519" s="9">
        <v>35990</v>
      </c>
      <c r="I519" s="9" t="s">
        <v>1233</v>
      </c>
    </row>
    <row r="520" spans="1:9" x14ac:dyDescent="0.25">
      <c r="A520" s="8">
        <v>519</v>
      </c>
      <c r="B520" s="7" t="s">
        <v>1814</v>
      </c>
      <c r="C520" s="7" t="s">
        <v>793</v>
      </c>
      <c r="D520" s="8" t="s">
        <v>801</v>
      </c>
      <c r="E520" s="7" t="s">
        <v>512</v>
      </c>
      <c r="F520" s="7" t="s">
        <v>1196</v>
      </c>
      <c r="G520" s="55">
        <v>28399</v>
      </c>
      <c r="H520" s="9">
        <v>38173</v>
      </c>
      <c r="I520" s="9" t="s">
        <v>1233</v>
      </c>
    </row>
    <row r="521" spans="1:9" x14ac:dyDescent="0.25">
      <c r="A521" s="8">
        <v>520</v>
      </c>
      <c r="B521" s="7" t="s">
        <v>1815</v>
      </c>
      <c r="C521" s="7" t="s">
        <v>795</v>
      </c>
      <c r="D521" s="8" t="s">
        <v>801</v>
      </c>
      <c r="E521" s="7" t="s">
        <v>512</v>
      </c>
      <c r="F521" s="7" t="s">
        <v>1196</v>
      </c>
      <c r="G521" s="55">
        <v>31312</v>
      </c>
      <c r="H521" s="9">
        <v>39673</v>
      </c>
      <c r="I521" s="9" t="s">
        <v>1233</v>
      </c>
    </row>
    <row r="522" spans="1:9" x14ac:dyDescent="0.25">
      <c r="A522" s="8">
        <v>521</v>
      </c>
      <c r="B522" s="7" t="s">
        <v>1816</v>
      </c>
      <c r="C522" s="7" t="s">
        <v>794</v>
      </c>
      <c r="D522" s="8" t="s">
        <v>801</v>
      </c>
      <c r="E522" s="7" t="s">
        <v>512</v>
      </c>
      <c r="F522" s="7" t="s">
        <v>1196</v>
      </c>
      <c r="G522" s="55">
        <v>28696</v>
      </c>
      <c r="H522" s="9">
        <v>40765</v>
      </c>
      <c r="I522" s="9" t="s">
        <v>1233</v>
      </c>
    </row>
    <row r="523" spans="1:9" x14ac:dyDescent="0.25">
      <c r="A523" s="8">
        <v>522</v>
      </c>
      <c r="B523" s="7" t="s">
        <v>1817</v>
      </c>
      <c r="C523" s="7" t="s">
        <v>793</v>
      </c>
      <c r="D523" s="8" t="s">
        <v>801</v>
      </c>
      <c r="E523" s="7" t="s">
        <v>512</v>
      </c>
      <c r="F523" s="7" t="s">
        <v>1197</v>
      </c>
      <c r="G523" s="55">
        <v>31132</v>
      </c>
      <c r="H523" s="9">
        <v>39298</v>
      </c>
      <c r="I523" s="9" t="s">
        <v>1233</v>
      </c>
    </row>
    <row r="524" spans="1:9" x14ac:dyDescent="0.25">
      <c r="A524" s="8">
        <v>523</v>
      </c>
      <c r="B524" s="7" t="s">
        <v>1818</v>
      </c>
      <c r="C524" s="7" t="s">
        <v>1229</v>
      </c>
      <c r="D524" s="8" t="s">
        <v>801</v>
      </c>
      <c r="E524" s="7" t="s">
        <v>512</v>
      </c>
      <c r="F524" s="7" t="s">
        <v>1196</v>
      </c>
      <c r="G524" s="55">
        <v>25622</v>
      </c>
      <c r="H524" s="9">
        <v>40399</v>
      </c>
      <c r="I524" s="9" t="s">
        <v>1233</v>
      </c>
    </row>
    <row r="525" spans="1:9" x14ac:dyDescent="0.25">
      <c r="A525" s="8">
        <v>524</v>
      </c>
      <c r="B525" s="7" t="s">
        <v>1819</v>
      </c>
      <c r="C525" s="7" t="s">
        <v>793</v>
      </c>
      <c r="D525" s="8" t="s">
        <v>801</v>
      </c>
      <c r="E525" s="7" t="s">
        <v>512</v>
      </c>
      <c r="F525" s="7" t="s">
        <v>1196</v>
      </c>
      <c r="G525" s="55">
        <v>30115</v>
      </c>
      <c r="H525" s="9">
        <v>40414</v>
      </c>
      <c r="I525" s="9" t="s">
        <v>1233</v>
      </c>
    </row>
    <row r="526" spans="1:9" x14ac:dyDescent="0.25">
      <c r="A526" s="8">
        <v>525</v>
      </c>
      <c r="B526" s="7" t="s">
        <v>1820</v>
      </c>
      <c r="C526" s="7" t="s">
        <v>794</v>
      </c>
      <c r="D526" s="8" t="s">
        <v>801</v>
      </c>
      <c r="E526" s="7" t="s">
        <v>512</v>
      </c>
      <c r="F526" s="7" t="s">
        <v>1197</v>
      </c>
      <c r="G526" s="55">
        <v>27378</v>
      </c>
      <c r="H526" s="9">
        <v>36028</v>
      </c>
      <c r="I526" s="9">
        <v>37033</v>
      </c>
    </row>
    <row r="527" spans="1:9" x14ac:dyDescent="0.25">
      <c r="A527" s="8">
        <v>526</v>
      </c>
      <c r="B527" s="7" t="s">
        <v>1821</v>
      </c>
      <c r="C527" s="7" t="s">
        <v>791</v>
      </c>
      <c r="D527" s="8" t="s">
        <v>801</v>
      </c>
      <c r="E527" s="7" t="s">
        <v>512</v>
      </c>
      <c r="F527" s="7" t="s">
        <v>1196</v>
      </c>
      <c r="G527" s="55">
        <v>22875</v>
      </c>
      <c r="H527" s="9">
        <v>36375</v>
      </c>
      <c r="I527" s="9" t="s">
        <v>1233</v>
      </c>
    </row>
    <row r="528" spans="1:9" x14ac:dyDescent="0.25">
      <c r="A528" s="8">
        <v>527</v>
      </c>
      <c r="B528" s="7" t="s">
        <v>1822</v>
      </c>
      <c r="C528" s="7" t="s">
        <v>796</v>
      </c>
      <c r="D528" s="8" t="s">
        <v>801</v>
      </c>
      <c r="E528" s="7" t="s">
        <v>512</v>
      </c>
      <c r="F528" s="7" t="s">
        <v>1196</v>
      </c>
      <c r="G528" s="55">
        <v>27649</v>
      </c>
      <c r="H528" s="9">
        <v>36380</v>
      </c>
      <c r="I528" s="9" t="s">
        <v>1233</v>
      </c>
    </row>
    <row r="529" spans="1:9" x14ac:dyDescent="0.25">
      <c r="A529" s="8">
        <v>528</v>
      </c>
      <c r="B529" s="7" t="s">
        <v>1823</v>
      </c>
      <c r="C529" s="7" t="s">
        <v>1230</v>
      </c>
      <c r="D529" s="8" t="s">
        <v>801</v>
      </c>
      <c r="E529" s="7" t="s">
        <v>512</v>
      </c>
      <c r="F529" s="7" t="s">
        <v>1196</v>
      </c>
      <c r="G529" s="55">
        <v>26424</v>
      </c>
      <c r="H529" s="9">
        <v>36393</v>
      </c>
      <c r="I529" s="9" t="s">
        <v>1233</v>
      </c>
    </row>
    <row r="530" spans="1:9" x14ac:dyDescent="0.25">
      <c r="A530" s="8">
        <v>529</v>
      </c>
      <c r="B530" s="7" t="s">
        <v>1824</v>
      </c>
      <c r="C530" s="7" t="s">
        <v>796</v>
      </c>
      <c r="D530" s="8" t="s">
        <v>801</v>
      </c>
      <c r="E530" s="7" t="s">
        <v>512</v>
      </c>
      <c r="F530" s="7" t="s">
        <v>1196</v>
      </c>
      <c r="G530" s="55">
        <v>29796</v>
      </c>
      <c r="H530" s="9">
        <v>37848</v>
      </c>
      <c r="I530" s="9" t="s">
        <v>1233</v>
      </c>
    </row>
    <row r="531" spans="1:9" x14ac:dyDescent="0.25">
      <c r="A531" s="8">
        <v>530</v>
      </c>
      <c r="B531" s="7" t="s">
        <v>1825</v>
      </c>
      <c r="C531" s="7" t="s">
        <v>1228</v>
      </c>
      <c r="D531" s="8" t="s">
        <v>801</v>
      </c>
      <c r="E531" s="7" t="s">
        <v>512</v>
      </c>
      <c r="F531" s="7" t="s">
        <v>1196</v>
      </c>
      <c r="G531" s="56">
        <v>27484</v>
      </c>
      <c r="H531" s="13">
        <v>40404</v>
      </c>
      <c r="I531" s="9" t="s">
        <v>1233</v>
      </c>
    </row>
    <row r="532" spans="1:9" x14ac:dyDescent="0.25">
      <c r="A532" s="8">
        <v>531</v>
      </c>
      <c r="B532" s="7" t="s">
        <v>1826</v>
      </c>
      <c r="C532" s="7" t="s">
        <v>792</v>
      </c>
      <c r="D532" s="8" t="s">
        <v>801</v>
      </c>
      <c r="E532" s="7" t="s">
        <v>512</v>
      </c>
      <c r="F532" s="7" t="s">
        <v>1197</v>
      </c>
      <c r="G532" s="56">
        <v>31848</v>
      </c>
      <c r="H532" s="13">
        <v>40410</v>
      </c>
      <c r="I532" s="9" t="s">
        <v>1233</v>
      </c>
    </row>
    <row r="533" spans="1:9" x14ac:dyDescent="0.25">
      <c r="A533" s="8">
        <v>532</v>
      </c>
      <c r="B533" s="7" t="s">
        <v>1827</v>
      </c>
      <c r="C533" s="7" t="s">
        <v>791</v>
      </c>
      <c r="D533" s="8" t="s">
        <v>801</v>
      </c>
      <c r="E533" s="7" t="s">
        <v>512</v>
      </c>
      <c r="F533" s="7" t="s">
        <v>1197</v>
      </c>
      <c r="G533" s="56">
        <v>29786</v>
      </c>
      <c r="H533" s="13">
        <v>40421</v>
      </c>
      <c r="I533" s="9" t="s">
        <v>1233</v>
      </c>
    </row>
    <row r="534" spans="1:9" x14ac:dyDescent="0.25">
      <c r="A534" s="8">
        <v>533</v>
      </c>
      <c r="B534" s="7" t="s">
        <v>1828</v>
      </c>
      <c r="C534" s="7" t="s">
        <v>1230</v>
      </c>
      <c r="D534" s="8" t="s">
        <v>801</v>
      </c>
      <c r="E534" s="7" t="s">
        <v>512</v>
      </c>
      <c r="F534" s="7" t="s">
        <v>1196</v>
      </c>
      <c r="G534" s="55">
        <v>28582</v>
      </c>
      <c r="H534" s="9">
        <v>39703</v>
      </c>
      <c r="I534" s="9" t="s">
        <v>1233</v>
      </c>
    </row>
    <row r="535" spans="1:9" x14ac:dyDescent="0.25">
      <c r="A535" s="8">
        <v>534</v>
      </c>
      <c r="B535" s="7" t="s">
        <v>1829</v>
      </c>
      <c r="C535" s="7" t="s">
        <v>796</v>
      </c>
      <c r="D535" s="8" t="s">
        <v>801</v>
      </c>
      <c r="E535" s="7" t="s">
        <v>512</v>
      </c>
      <c r="F535" s="7" t="s">
        <v>1196</v>
      </c>
      <c r="G535" s="55">
        <v>28047</v>
      </c>
      <c r="H535" s="9">
        <v>40815</v>
      </c>
      <c r="I535" s="9" t="s">
        <v>1233</v>
      </c>
    </row>
    <row r="536" spans="1:9" x14ac:dyDescent="0.25">
      <c r="A536" s="8">
        <v>535</v>
      </c>
      <c r="B536" s="7" t="s">
        <v>1830</v>
      </c>
      <c r="C536" s="7" t="s">
        <v>795</v>
      </c>
      <c r="D536" s="8" t="s">
        <v>801</v>
      </c>
      <c r="E536" s="7" t="s">
        <v>512</v>
      </c>
      <c r="F536" s="7" t="s">
        <v>1196</v>
      </c>
      <c r="G536" s="55">
        <v>29977</v>
      </c>
      <c r="H536" s="9">
        <v>39335</v>
      </c>
      <c r="I536" s="9" t="s">
        <v>1233</v>
      </c>
    </row>
    <row r="537" spans="1:9" x14ac:dyDescent="0.25">
      <c r="A537" s="8">
        <v>536</v>
      </c>
      <c r="B537" s="7" t="s">
        <v>1831</v>
      </c>
      <c r="C537" s="7" t="s">
        <v>792</v>
      </c>
      <c r="D537" s="8" t="s">
        <v>801</v>
      </c>
      <c r="E537" s="7" t="s">
        <v>512</v>
      </c>
      <c r="F537" s="7" t="s">
        <v>1197</v>
      </c>
      <c r="G537" s="55">
        <v>25674</v>
      </c>
      <c r="H537" s="9">
        <v>38980</v>
      </c>
      <c r="I537" s="9" t="s">
        <v>1233</v>
      </c>
    </row>
    <row r="538" spans="1:9" x14ac:dyDescent="0.25">
      <c r="A538" s="8">
        <v>537</v>
      </c>
      <c r="B538" s="7" t="s">
        <v>1832</v>
      </c>
      <c r="C538" s="7" t="s">
        <v>791</v>
      </c>
      <c r="D538" s="8" t="s">
        <v>801</v>
      </c>
      <c r="E538" s="7" t="s">
        <v>512</v>
      </c>
      <c r="F538" s="7" t="s">
        <v>1197</v>
      </c>
      <c r="G538" s="55">
        <v>24506</v>
      </c>
      <c r="H538" s="9">
        <v>38986</v>
      </c>
      <c r="I538" s="9" t="s">
        <v>1233</v>
      </c>
    </row>
    <row r="539" spans="1:9" x14ac:dyDescent="0.25">
      <c r="A539" s="8">
        <v>538</v>
      </c>
      <c r="B539" s="7" t="s">
        <v>1833</v>
      </c>
      <c r="C539" s="7" t="s">
        <v>1229</v>
      </c>
      <c r="D539" s="8" t="s">
        <v>801</v>
      </c>
      <c r="E539" s="7" t="s">
        <v>512</v>
      </c>
      <c r="F539" s="7" t="s">
        <v>1196</v>
      </c>
      <c r="G539" s="55">
        <v>29250</v>
      </c>
      <c r="H539" s="9">
        <v>36787</v>
      </c>
      <c r="I539" s="9" t="s">
        <v>1233</v>
      </c>
    </row>
    <row r="540" spans="1:9" x14ac:dyDescent="0.25">
      <c r="A540" s="8">
        <v>539</v>
      </c>
      <c r="B540" s="7" t="s">
        <v>1834</v>
      </c>
      <c r="C540" s="7" t="s">
        <v>792</v>
      </c>
      <c r="D540" s="8" t="s">
        <v>801</v>
      </c>
      <c r="E540" s="7" t="s">
        <v>512</v>
      </c>
      <c r="F540" s="7" t="s">
        <v>1197</v>
      </c>
      <c r="G540" s="55">
        <v>26217</v>
      </c>
      <c r="H540" s="9">
        <v>37138</v>
      </c>
      <c r="I540" s="9" t="s">
        <v>1233</v>
      </c>
    </row>
    <row r="541" spans="1:9" x14ac:dyDescent="0.25">
      <c r="A541" s="8">
        <v>540</v>
      </c>
      <c r="B541" s="7" t="s">
        <v>1835</v>
      </c>
      <c r="C541" s="7" t="s">
        <v>795</v>
      </c>
      <c r="D541" s="8" t="s">
        <v>801</v>
      </c>
      <c r="E541" s="7" t="s">
        <v>512</v>
      </c>
      <c r="F541" s="7" t="s">
        <v>1196</v>
      </c>
      <c r="G541" s="55">
        <v>27166</v>
      </c>
      <c r="H541" s="9">
        <v>37526</v>
      </c>
      <c r="I541" s="9" t="s">
        <v>1233</v>
      </c>
    </row>
    <row r="542" spans="1:9" x14ac:dyDescent="0.25">
      <c r="A542" s="8">
        <v>541</v>
      </c>
      <c r="B542" s="7" t="s">
        <v>1836</v>
      </c>
      <c r="C542" s="7" t="s">
        <v>1228</v>
      </c>
      <c r="D542" s="8" t="s">
        <v>801</v>
      </c>
      <c r="E542" s="7" t="s">
        <v>512</v>
      </c>
      <c r="F542" s="7" t="s">
        <v>1196</v>
      </c>
      <c r="G542" s="55">
        <v>27758</v>
      </c>
      <c r="H542" s="9">
        <v>40438</v>
      </c>
      <c r="I542" s="9" t="s">
        <v>1233</v>
      </c>
    </row>
    <row r="543" spans="1:9" x14ac:dyDescent="0.25">
      <c r="A543" s="8">
        <v>542</v>
      </c>
      <c r="B543" s="7" t="s">
        <v>1837</v>
      </c>
      <c r="C543" s="7" t="s">
        <v>794</v>
      </c>
      <c r="D543" s="8" t="s">
        <v>801</v>
      </c>
      <c r="E543" s="7" t="s">
        <v>512</v>
      </c>
      <c r="F543" s="7" t="s">
        <v>1196</v>
      </c>
      <c r="G543" s="55">
        <v>28059</v>
      </c>
      <c r="H543" s="9">
        <v>39742</v>
      </c>
      <c r="I543" s="9" t="s">
        <v>1233</v>
      </c>
    </row>
    <row r="544" spans="1:9" x14ac:dyDescent="0.25">
      <c r="A544" s="8">
        <v>543</v>
      </c>
      <c r="B544" s="7" t="s">
        <v>1838</v>
      </c>
      <c r="C544" s="7" t="s">
        <v>795</v>
      </c>
      <c r="D544" s="8" t="s">
        <v>801</v>
      </c>
      <c r="E544" s="7" t="s">
        <v>512</v>
      </c>
      <c r="F544" s="7" t="s">
        <v>1197</v>
      </c>
      <c r="G544" s="55">
        <v>26075</v>
      </c>
      <c r="H544" s="9">
        <v>40820</v>
      </c>
      <c r="I544" s="9" t="s">
        <v>1233</v>
      </c>
    </row>
    <row r="545" spans="1:9" x14ac:dyDescent="0.25">
      <c r="A545" s="8">
        <v>544</v>
      </c>
      <c r="B545" s="7" t="s">
        <v>1839</v>
      </c>
      <c r="C545" s="7" t="s">
        <v>793</v>
      </c>
      <c r="D545" s="8" t="s">
        <v>801</v>
      </c>
      <c r="E545" s="7" t="s">
        <v>512</v>
      </c>
      <c r="F545" s="7" t="s">
        <v>1196</v>
      </c>
      <c r="G545" s="55">
        <v>31494</v>
      </c>
      <c r="H545" s="9">
        <v>40831</v>
      </c>
      <c r="I545" s="9" t="s">
        <v>1233</v>
      </c>
    </row>
    <row r="546" spans="1:9" x14ac:dyDescent="0.25">
      <c r="A546" s="8">
        <v>545</v>
      </c>
      <c r="B546" s="7" t="s">
        <v>1840</v>
      </c>
      <c r="C546" s="7" t="s">
        <v>792</v>
      </c>
      <c r="D546" s="8" t="s">
        <v>801</v>
      </c>
      <c r="E546" s="7" t="s">
        <v>512</v>
      </c>
      <c r="F546" s="7" t="s">
        <v>1197</v>
      </c>
      <c r="G546" s="55">
        <v>26662</v>
      </c>
      <c r="H546" s="9">
        <v>39372</v>
      </c>
      <c r="I546" s="9" t="s">
        <v>1233</v>
      </c>
    </row>
    <row r="547" spans="1:9" x14ac:dyDescent="0.25">
      <c r="A547" s="8">
        <v>546</v>
      </c>
      <c r="B547" s="7" t="s">
        <v>1841</v>
      </c>
      <c r="C547" s="7" t="s">
        <v>793</v>
      </c>
      <c r="D547" s="8" t="s">
        <v>801</v>
      </c>
      <c r="E547" s="7" t="s">
        <v>512</v>
      </c>
      <c r="F547" s="7" t="s">
        <v>1197</v>
      </c>
      <c r="G547" s="55">
        <v>27661</v>
      </c>
      <c r="H547" s="9">
        <v>36084</v>
      </c>
      <c r="I547" s="9" t="s">
        <v>1233</v>
      </c>
    </row>
    <row r="548" spans="1:9" x14ac:dyDescent="0.25">
      <c r="A548" s="8">
        <v>547</v>
      </c>
      <c r="B548" s="7" t="s">
        <v>1842</v>
      </c>
      <c r="C548" s="7" t="s">
        <v>794</v>
      </c>
      <c r="D548" s="8" t="s">
        <v>801</v>
      </c>
      <c r="E548" s="7" t="s">
        <v>512</v>
      </c>
      <c r="F548" s="7" t="s">
        <v>1196</v>
      </c>
      <c r="G548" s="55">
        <v>27881</v>
      </c>
      <c r="H548" s="9">
        <v>36086</v>
      </c>
      <c r="I548" s="9" t="s">
        <v>1233</v>
      </c>
    </row>
    <row r="549" spans="1:9" x14ac:dyDescent="0.25">
      <c r="A549" s="8">
        <v>548</v>
      </c>
      <c r="B549" s="7" t="s">
        <v>1843</v>
      </c>
      <c r="C549" s="7" t="s">
        <v>792</v>
      </c>
      <c r="D549" s="8" t="s">
        <v>801</v>
      </c>
      <c r="E549" s="7" t="s">
        <v>512</v>
      </c>
      <c r="F549" s="7" t="s">
        <v>1196</v>
      </c>
      <c r="G549" s="55">
        <v>28051</v>
      </c>
      <c r="H549" s="9">
        <v>36088</v>
      </c>
      <c r="I549" s="9">
        <v>37839</v>
      </c>
    </row>
    <row r="550" spans="1:9" x14ac:dyDescent="0.25">
      <c r="A550" s="8">
        <v>549</v>
      </c>
      <c r="B550" s="7" t="s">
        <v>1844</v>
      </c>
      <c r="C550" s="7" t="s">
        <v>1230</v>
      </c>
      <c r="D550" s="8" t="s">
        <v>801</v>
      </c>
      <c r="E550" s="7" t="s">
        <v>512</v>
      </c>
      <c r="F550" s="7" t="s">
        <v>1196</v>
      </c>
      <c r="G550" s="55">
        <v>30077</v>
      </c>
      <c r="H550" s="9">
        <v>39362</v>
      </c>
      <c r="I550" s="9" t="s">
        <v>1233</v>
      </c>
    </row>
    <row r="551" spans="1:9" x14ac:dyDescent="0.25">
      <c r="A551" s="8">
        <v>550</v>
      </c>
      <c r="B551" s="7" t="s">
        <v>1845</v>
      </c>
      <c r="C551" s="7" t="s">
        <v>795</v>
      </c>
      <c r="D551" s="8" t="s">
        <v>801</v>
      </c>
      <c r="E551" s="7" t="s">
        <v>512</v>
      </c>
      <c r="F551" s="7" t="s">
        <v>1196</v>
      </c>
      <c r="G551" s="55">
        <v>31492</v>
      </c>
      <c r="H551" s="9">
        <v>39728</v>
      </c>
      <c r="I551" s="9" t="s">
        <v>1233</v>
      </c>
    </row>
    <row r="552" spans="1:9" x14ac:dyDescent="0.25">
      <c r="A552" s="8">
        <v>551</v>
      </c>
      <c r="B552" s="7" t="s">
        <v>1846</v>
      </c>
      <c r="C552" s="7" t="s">
        <v>1228</v>
      </c>
      <c r="D552" s="8" t="s">
        <v>801</v>
      </c>
      <c r="E552" s="7" t="s">
        <v>512</v>
      </c>
      <c r="F552" s="7" t="s">
        <v>1196</v>
      </c>
      <c r="G552" s="55">
        <v>30563</v>
      </c>
      <c r="H552" s="9">
        <v>40477</v>
      </c>
      <c r="I552" s="9" t="s">
        <v>1233</v>
      </c>
    </row>
    <row r="553" spans="1:9" x14ac:dyDescent="0.25">
      <c r="A553" s="8">
        <v>552</v>
      </c>
      <c r="B553" s="7" t="s">
        <v>1847</v>
      </c>
      <c r="C553" s="7" t="s">
        <v>795</v>
      </c>
      <c r="D553" s="8" t="s">
        <v>801</v>
      </c>
      <c r="E553" s="7" t="s">
        <v>512</v>
      </c>
      <c r="F553" s="7" t="s">
        <v>1196</v>
      </c>
      <c r="G553" s="55">
        <v>30513</v>
      </c>
      <c r="H553" s="9">
        <v>39772</v>
      </c>
      <c r="I553" s="9" t="s">
        <v>1233</v>
      </c>
    </row>
    <row r="554" spans="1:9" x14ac:dyDescent="0.25">
      <c r="A554" s="8">
        <v>553</v>
      </c>
      <c r="B554" s="7" t="s">
        <v>1848</v>
      </c>
      <c r="C554" s="7" t="s">
        <v>791</v>
      </c>
      <c r="D554" s="8" t="s">
        <v>801</v>
      </c>
      <c r="E554" s="7" t="s">
        <v>512</v>
      </c>
      <c r="F554" s="7" t="s">
        <v>1196</v>
      </c>
      <c r="G554" s="55">
        <v>26491</v>
      </c>
      <c r="H554" s="9">
        <v>37568</v>
      </c>
      <c r="I554" s="9" t="s">
        <v>1233</v>
      </c>
    </row>
    <row r="555" spans="1:9" x14ac:dyDescent="0.25">
      <c r="A555" s="8">
        <v>554</v>
      </c>
      <c r="B555" s="7" t="s">
        <v>1849</v>
      </c>
      <c r="C555" s="7" t="s">
        <v>792</v>
      </c>
      <c r="D555" s="8" t="s">
        <v>801</v>
      </c>
      <c r="E555" s="7" t="s">
        <v>512</v>
      </c>
      <c r="F555" s="7" t="s">
        <v>1197</v>
      </c>
      <c r="G555" s="55">
        <v>31576</v>
      </c>
      <c r="H555" s="9">
        <v>39047</v>
      </c>
      <c r="I555" s="9" t="s">
        <v>1233</v>
      </c>
    </row>
    <row r="556" spans="1:9" x14ac:dyDescent="0.25">
      <c r="A556" s="8">
        <v>555</v>
      </c>
      <c r="B556" s="7" t="s">
        <v>1850</v>
      </c>
      <c r="C556" s="7" t="s">
        <v>1229</v>
      </c>
      <c r="D556" s="8" t="s">
        <v>801</v>
      </c>
      <c r="E556" s="7" t="s">
        <v>512</v>
      </c>
      <c r="F556" s="7" t="s">
        <v>1196</v>
      </c>
      <c r="G556" s="55">
        <v>31366</v>
      </c>
      <c r="H556" s="9">
        <v>40137</v>
      </c>
      <c r="I556" s="9" t="s">
        <v>1233</v>
      </c>
    </row>
    <row r="557" spans="1:9" x14ac:dyDescent="0.25">
      <c r="A557" s="8">
        <v>556</v>
      </c>
      <c r="B557" s="7" t="s">
        <v>1851</v>
      </c>
      <c r="C557" s="7" t="s">
        <v>792</v>
      </c>
      <c r="D557" s="8" t="s">
        <v>801</v>
      </c>
      <c r="E557" s="7" t="s">
        <v>512</v>
      </c>
      <c r="F557" s="7" t="s">
        <v>1196</v>
      </c>
      <c r="G557" s="55">
        <v>29748</v>
      </c>
      <c r="H557" s="9">
        <v>39809</v>
      </c>
      <c r="I557" s="9" t="s">
        <v>1233</v>
      </c>
    </row>
    <row r="558" spans="1:9" x14ac:dyDescent="0.25">
      <c r="A558" s="8">
        <v>557</v>
      </c>
      <c r="B558" s="7" t="s">
        <v>1852</v>
      </c>
      <c r="C558" s="7" t="s">
        <v>793</v>
      </c>
      <c r="D558" s="8" t="s">
        <v>801</v>
      </c>
      <c r="E558" s="7" t="s">
        <v>512</v>
      </c>
      <c r="F558" s="7" t="s">
        <v>1196</v>
      </c>
      <c r="G558" s="55">
        <v>29419</v>
      </c>
      <c r="H558" s="9">
        <v>40878</v>
      </c>
      <c r="I558" s="9" t="s">
        <v>1233</v>
      </c>
    </row>
    <row r="559" spans="1:9" x14ac:dyDescent="0.25">
      <c r="A559" s="8">
        <v>558</v>
      </c>
      <c r="B559" s="7" t="s">
        <v>1853</v>
      </c>
      <c r="C559" s="7" t="s">
        <v>794</v>
      </c>
      <c r="D559" s="8" t="s">
        <v>801</v>
      </c>
      <c r="E559" s="7" t="s">
        <v>1202</v>
      </c>
      <c r="F559" s="7" t="s">
        <v>1196</v>
      </c>
      <c r="G559" s="55">
        <v>27988</v>
      </c>
      <c r="H559" s="9">
        <v>40883</v>
      </c>
      <c r="I559" s="9" t="s">
        <v>1233</v>
      </c>
    </row>
    <row r="560" spans="1:9" x14ac:dyDescent="0.25">
      <c r="A560" s="8">
        <v>559</v>
      </c>
      <c r="B560" s="7" t="s">
        <v>1854</v>
      </c>
      <c r="C560" s="7" t="s">
        <v>795</v>
      </c>
      <c r="D560" s="8" t="s">
        <v>801</v>
      </c>
      <c r="E560" s="7" t="s">
        <v>1202</v>
      </c>
      <c r="F560" s="7" t="s">
        <v>1196</v>
      </c>
      <c r="G560" s="55">
        <v>30351</v>
      </c>
      <c r="H560" s="9">
        <v>41254</v>
      </c>
      <c r="I560" s="9" t="s">
        <v>1233</v>
      </c>
    </row>
    <row r="561" spans="1:9" x14ac:dyDescent="0.25">
      <c r="A561" s="8">
        <v>560</v>
      </c>
      <c r="B561" s="7" t="s">
        <v>1855</v>
      </c>
      <c r="C561" s="7" t="s">
        <v>793</v>
      </c>
      <c r="D561" s="8" t="s">
        <v>801</v>
      </c>
      <c r="E561" s="7" t="s">
        <v>1202</v>
      </c>
      <c r="F561" s="7" t="s">
        <v>1196</v>
      </c>
      <c r="G561" s="55">
        <v>30434</v>
      </c>
      <c r="H561" s="9">
        <v>39807</v>
      </c>
      <c r="I561" s="9" t="s">
        <v>1233</v>
      </c>
    </row>
    <row r="562" spans="1:9" x14ac:dyDescent="0.25">
      <c r="A562" s="8">
        <v>561</v>
      </c>
      <c r="B562" s="7" t="s">
        <v>1856</v>
      </c>
      <c r="C562" s="7" t="s">
        <v>792</v>
      </c>
      <c r="D562" s="8" t="s">
        <v>801</v>
      </c>
      <c r="E562" s="7" t="s">
        <v>1202</v>
      </c>
      <c r="F562" s="7" t="s">
        <v>1197</v>
      </c>
      <c r="G562" s="55">
        <v>28907</v>
      </c>
      <c r="H562" s="9">
        <v>36136</v>
      </c>
      <c r="I562" s="9" t="s">
        <v>1233</v>
      </c>
    </row>
    <row r="563" spans="1:9" x14ac:dyDescent="0.25">
      <c r="A563" s="8">
        <v>562</v>
      </c>
      <c r="B563" s="7" t="s">
        <v>1857</v>
      </c>
      <c r="C563" s="7" t="s">
        <v>791</v>
      </c>
      <c r="D563" s="8" t="s">
        <v>801</v>
      </c>
      <c r="E563" s="7" t="s">
        <v>512</v>
      </c>
      <c r="F563" s="7" t="s">
        <v>1196</v>
      </c>
      <c r="G563" s="55">
        <v>26169</v>
      </c>
      <c r="H563" s="9">
        <v>37249</v>
      </c>
      <c r="I563" s="9" t="s">
        <v>1233</v>
      </c>
    </row>
    <row r="564" spans="1:9" x14ac:dyDescent="0.25">
      <c r="A564" s="8">
        <v>563</v>
      </c>
      <c r="B564" s="7" t="s">
        <v>1858</v>
      </c>
      <c r="C564" s="7" t="s">
        <v>793</v>
      </c>
      <c r="D564" s="8" t="s">
        <v>801</v>
      </c>
      <c r="E564" s="7" t="s">
        <v>512</v>
      </c>
      <c r="F564" s="7" t="s">
        <v>1196</v>
      </c>
      <c r="G564" s="55">
        <v>31687</v>
      </c>
      <c r="H564" s="9">
        <v>39446</v>
      </c>
      <c r="I564" s="9" t="s">
        <v>1233</v>
      </c>
    </row>
    <row r="565" spans="1:9" x14ac:dyDescent="0.25">
      <c r="A565" s="8">
        <v>564</v>
      </c>
      <c r="B565" s="7" t="s">
        <v>1859</v>
      </c>
      <c r="C565" s="7" t="s">
        <v>793</v>
      </c>
      <c r="D565" s="8" t="s">
        <v>801</v>
      </c>
      <c r="E565" s="7" t="s">
        <v>512</v>
      </c>
      <c r="F565" s="7" t="s">
        <v>1196</v>
      </c>
      <c r="G565" s="55">
        <v>29898</v>
      </c>
      <c r="H565" s="9">
        <v>40166</v>
      </c>
      <c r="I565" s="9">
        <v>40947</v>
      </c>
    </row>
    <row r="566" spans="1:9" x14ac:dyDescent="0.25">
      <c r="A566" s="8">
        <v>565</v>
      </c>
      <c r="B566" s="7" t="s">
        <v>1860</v>
      </c>
      <c r="C566" s="7" t="s">
        <v>1228</v>
      </c>
      <c r="D566" s="8" t="s">
        <v>807</v>
      </c>
      <c r="E566" s="7" t="s">
        <v>601</v>
      </c>
      <c r="F566" s="7" t="s">
        <v>1196</v>
      </c>
      <c r="G566" s="55">
        <v>31878</v>
      </c>
      <c r="H566" s="9">
        <v>40561</v>
      </c>
      <c r="I566" s="9" t="s">
        <v>1233</v>
      </c>
    </row>
    <row r="567" spans="1:9" x14ac:dyDescent="0.25">
      <c r="A567" s="8">
        <v>566</v>
      </c>
      <c r="B567" s="7" t="s">
        <v>1861</v>
      </c>
      <c r="C567" s="7" t="s">
        <v>1230</v>
      </c>
      <c r="D567" s="8" t="s">
        <v>807</v>
      </c>
      <c r="E567" s="7" t="s">
        <v>601</v>
      </c>
      <c r="F567" s="7" t="s">
        <v>1196</v>
      </c>
      <c r="G567" s="55">
        <v>26846</v>
      </c>
      <c r="H567" s="9">
        <v>40574</v>
      </c>
      <c r="I567" s="9" t="s">
        <v>1233</v>
      </c>
    </row>
    <row r="568" spans="1:9" x14ac:dyDescent="0.25">
      <c r="A568" s="8">
        <v>567</v>
      </c>
      <c r="B568" s="7" t="s">
        <v>1862</v>
      </c>
      <c r="C568" s="7" t="s">
        <v>796</v>
      </c>
      <c r="D568" s="8" t="s">
        <v>807</v>
      </c>
      <c r="E568" s="7" t="s">
        <v>601</v>
      </c>
      <c r="F568" s="7" t="s">
        <v>1197</v>
      </c>
      <c r="G568" s="55">
        <v>30385</v>
      </c>
      <c r="H568" s="9">
        <v>40909</v>
      </c>
      <c r="I568" s="9" t="s">
        <v>1233</v>
      </c>
    </row>
    <row r="569" spans="1:9" x14ac:dyDescent="0.25">
      <c r="A569" s="8">
        <v>568</v>
      </c>
      <c r="B569" s="7" t="s">
        <v>1863</v>
      </c>
      <c r="C569" s="7" t="s">
        <v>794</v>
      </c>
      <c r="D569" s="8" t="s">
        <v>807</v>
      </c>
      <c r="E569" s="7" t="s">
        <v>601</v>
      </c>
      <c r="F569" s="7" t="s">
        <v>1197</v>
      </c>
      <c r="G569" s="55">
        <v>31519</v>
      </c>
      <c r="H569" s="9">
        <v>39458</v>
      </c>
      <c r="I569" s="9" t="s">
        <v>1233</v>
      </c>
    </row>
    <row r="570" spans="1:9" x14ac:dyDescent="0.25">
      <c r="A570" s="8">
        <v>569</v>
      </c>
      <c r="B570" s="7" t="s">
        <v>1864</v>
      </c>
      <c r="C570" s="7" t="s">
        <v>793</v>
      </c>
      <c r="D570" s="8" t="s">
        <v>807</v>
      </c>
      <c r="E570" s="7" t="s">
        <v>601</v>
      </c>
      <c r="F570" s="7" t="s">
        <v>1197</v>
      </c>
      <c r="G570" s="55">
        <v>26174</v>
      </c>
      <c r="H570" s="9">
        <v>38738</v>
      </c>
      <c r="I570" s="9" t="s">
        <v>1233</v>
      </c>
    </row>
    <row r="571" spans="1:9" x14ac:dyDescent="0.25">
      <c r="A571" s="8">
        <v>570</v>
      </c>
      <c r="B571" s="7" t="s">
        <v>1865</v>
      </c>
      <c r="C571" s="7" t="s">
        <v>1231</v>
      </c>
      <c r="D571" s="8" t="s">
        <v>807</v>
      </c>
      <c r="E571" s="7" t="s">
        <v>601</v>
      </c>
      <c r="F571" s="7" t="s">
        <v>1196</v>
      </c>
      <c r="G571" s="55">
        <v>26719</v>
      </c>
      <c r="H571" s="9">
        <v>35806</v>
      </c>
      <c r="I571" s="9" t="s">
        <v>1233</v>
      </c>
    </row>
    <row r="572" spans="1:9" x14ac:dyDescent="0.25">
      <c r="A572" s="8">
        <v>571</v>
      </c>
      <c r="B572" s="7" t="s">
        <v>1866</v>
      </c>
      <c r="C572" s="7" t="s">
        <v>796</v>
      </c>
      <c r="D572" s="8" t="s">
        <v>807</v>
      </c>
      <c r="E572" s="7" t="s">
        <v>601</v>
      </c>
      <c r="F572" s="7" t="s">
        <v>1196</v>
      </c>
      <c r="G572" s="55">
        <v>28597</v>
      </c>
      <c r="H572" s="9">
        <v>36526</v>
      </c>
      <c r="I572" s="9" t="s">
        <v>1233</v>
      </c>
    </row>
    <row r="573" spans="1:9" x14ac:dyDescent="0.25">
      <c r="A573" s="8">
        <v>572</v>
      </c>
      <c r="B573" s="7" t="s">
        <v>1867</v>
      </c>
      <c r="C573" s="7" t="s">
        <v>791</v>
      </c>
      <c r="D573" s="8" t="s">
        <v>807</v>
      </c>
      <c r="E573" s="7" t="s">
        <v>601</v>
      </c>
      <c r="F573" s="7" t="s">
        <v>1196</v>
      </c>
      <c r="G573" s="55">
        <v>28428</v>
      </c>
      <c r="H573" s="9">
        <v>36531</v>
      </c>
      <c r="I573" s="9" t="s">
        <v>1233</v>
      </c>
    </row>
    <row r="574" spans="1:9" x14ac:dyDescent="0.25">
      <c r="A574" s="8">
        <v>573</v>
      </c>
      <c r="B574" s="7" t="s">
        <v>1868</v>
      </c>
      <c r="C574" s="7" t="s">
        <v>1230</v>
      </c>
      <c r="D574" s="8" t="s">
        <v>807</v>
      </c>
      <c r="E574" s="7" t="s">
        <v>601</v>
      </c>
      <c r="F574" s="7" t="s">
        <v>1196</v>
      </c>
      <c r="G574" s="55">
        <v>30627</v>
      </c>
      <c r="H574" s="9">
        <v>37625</v>
      </c>
      <c r="I574" s="9" t="s">
        <v>1233</v>
      </c>
    </row>
    <row r="575" spans="1:9" x14ac:dyDescent="0.25">
      <c r="A575" s="8">
        <v>574</v>
      </c>
      <c r="B575" s="7" t="s">
        <v>1869</v>
      </c>
      <c r="C575" s="7" t="s">
        <v>793</v>
      </c>
      <c r="D575" s="8" t="s">
        <v>807</v>
      </c>
      <c r="E575" s="7" t="s">
        <v>601</v>
      </c>
      <c r="F575" s="7" t="s">
        <v>1197</v>
      </c>
      <c r="G575" s="55">
        <v>30033</v>
      </c>
      <c r="H575" s="9">
        <v>39448</v>
      </c>
      <c r="I575" s="9" t="s">
        <v>1233</v>
      </c>
    </row>
    <row r="576" spans="1:9" x14ac:dyDescent="0.25">
      <c r="A576" s="8">
        <v>575</v>
      </c>
      <c r="B576" s="7" t="s">
        <v>1870</v>
      </c>
      <c r="C576" s="7" t="s">
        <v>795</v>
      </c>
      <c r="D576" s="8" t="s">
        <v>807</v>
      </c>
      <c r="E576" s="7" t="s">
        <v>601</v>
      </c>
      <c r="F576" s="7" t="s">
        <v>1196</v>
      </c>
      <c r="G576" s="55">
        <v>31310</v>
      </c>
      <c r="H576" s="9">
        <v>39815</v>
      </c>
      <c r="I576" s="9">
        <v>40728</v>
      </c>
    </row>
    <row r="577" spans="1:9" x14ac:dyDescent="0.25">
      <c r="A577" s="8">
        <v>576</v>
      </c>
      <c r="B577" s="7" t="s">
        <v>1871</v>
      </c>
      <c r="C577" s="7" t="s">
        <v>1229</v>
      </c>
      <c r="D577" s="8" t="s">
        <v>807</v>
      </c>
      <c r="E577" s="7" t="s">
        <v>601</v>
      </c>
      <c r="F577" s="7" t="s">
        <v>1196</v>
      </c>
      <c r="G577" s="55">
        <v>29832</v>
      </c>
      <c r="H577" s="9">
        <v>40587</v>
      </c>
      <c r="I577" s="9" t="s">
        <v>1233</v>
      </c>
    </row>
    <row r="578" spans="1:9" x14ac:dyDescent="0.25">
      <c r="A578" s="8">
        <v>577</v>
      </c>
      <c r="B578" s="7" t="s">
        <v>1872</v>
      </c>
      <c r="C578" s="7" t="s">
        <v>796</v>
      </c>
      <c r="D578" s="8" t="s">
        <v>807</v>
      </c>
      <c r="E578" s="7" t="s">
        <v>601</v>
      </c>
      <c r="F578" s="7" t="s">
        <v>1197</v>
      </c>
      <c r="G578" s="55">
        <v>32334</v>
      </c>
      <c r="H578" s="9">
        <v>39123</v>
      </c>
      <c r="I578" s="9" t="s">
        <v>1233</v>
      </c>
    </row>
    <row r="579" spans="1:9" x14ac:dyDescent="0.25">
      <c r="A579" s="8">
        <v>578</v>
      </c>
      <c r="B579" s="7" t="s">
        <v>1873</v>
      </c>
      <c r="C579" s="7" t="s">
        <v>1231</v>
      </c>
      <c r="D579" s="8" t="s">
        <v>807</v>
      </c>
      <c r="E579" s="7" t="s">
        <v>601</v>
      </c>
      <c r="F579" s="7" t="s">
        <v>1196</v>
      </c>
      <c r="G579" s="55">
        <v>25602</v>
      </c>
      <c r="H579" s="9">
        <v>39134</v>
      </c>
      <c r="I579" s="9" t="s">
        <v>1233</v>
      </c>
    </row>
    <row r="580" spans="1:9" x14ac:dyDescent="0.25">
      <c r="A580" s="8">
        <v>579</v>
      </c>
      <c r="B580" s="7" t="s">
        <v>1874</v>
      </c>
      <c r="C580" s="7" t="s">
        <v>795</v>
      </c>
      <c r="D580" s="8" t="s">
        <v>807</v>
      </c>
      <c r="E580" s="7" t="s">
        <v>601</v>
      </c>
      <c r="F580" s="7" t="s">
        <v>1197</v>
      </c>
      <c r="G580" s="55">
        <v>30943</v>
      </c>
      <c r="H580" s="9">
        <v>39141</v>
      </c>
      <c r="I580" s="9" t="s">
        <v>1233</v>
      </c>
    </row>
    <row r="581" spans="1:9" x14ac:dyDescent="0.25">
      <c r="A581" s="8">
        <v>580</v>
      </c>
      <c r="B581" s="7" t="s">
        <v>1875</v>
      </c>
      <c r="C581" s="7" t="s">
        <v>795</v>
      </c>
      <c r="D581" s="8" t="s">
        <v>807</v>
      </c>
      <c r="E581" s="7" t="s">
        <v>601</v>
      </c>
      <c r="F581" s="7" t="s">
        <v>1196</v>
      </c>
      <c r="G581" s="55">
        <v>29831</v>
      </c>
      <c r="H581" s="9">
        <v>39137</v>
      </c>
      <c r="I581" s="9" t="s">
        <v>1233</v>
      </c>
    </row>
    <row r="582" spans="1:9" x14ac:dyDescent="0.25">
      <c r="A582" s="8">
        <v>581</v>
      </c>
      <c r="B582" s="7" t="s">
        <v>1876</v>
      </c>
      <c r="C582" s="7" t="s">
        <v>1228</v>
      </c>
      <c r="D582" s="8" t="s">
        <v>807</v>
      </c>
      <c r="E582" s="7" t="s">
        <v>601</v>
      </c>
      <c r="F582" s="7" t="s">
        <v>1197</v>
      </c>
      <c r="G582" s="55">
        <v>24218</v>
      </c>
      <c r="H582" s="9">
        <v>35842</v>
      </c>
      <c r="I582" s="9" t="s">
        <v>1233</v>
      </c>
    </row>
    <row r="583" spans="1:9" x14ac:dyDescent="0.25">
      <c r="A583" s="8">
        <v>582</v>
      </c>
      <c r="B583" s="7" t="s">
        <v>1877</v>
      </c>
      <c r="C583" s="7" t="s">
        <v>791</v>
      </c>
      <c r="D583" s="8" t="s">
        <v>807</v>
      </c>
      <c r="E583" s="7" t="s">
        <v>601</v>
      </c>
      <c r="F583" s="7" t="s">
        <v>1197</v>
      </c>
      <c r="G583" s="55">
        <v>26052</v>
      </c>
      <c r="H583" s="9">
        <v>36196</v>
      </c>
      <c r="I583" s="9" t="s">
        <v>1233</v>
      </c>
    </row>
    <row r="584" spans="1:9" x14ac:dyDescent="0.25">
      <c r="A584" s="8">
        <v>583</v>
      </c>
      <c r="B584" s="7" t="s">
        <v>1878</v>
      </c>
      <c r="C584" s="7" t="s">
        <v>794</v>
      </c>
      <c r="D584" s="8" t="s">
        <v>807</v>
      </c>
      <c r="E584" s="7" t="s">
        <v>601</v>
      </c>
      <c r="F584" s="7" t="s">
        <v>1196</v>
      </c>
      <c r="G584" s="55">
        <v>27435</v>
      </c>
      <c r="H584" s="9">
        <v>36214</v>
      </c>
      <c r="I584" s="9" t="s">
        <v>1233</v>
      </c>
    </row>
    <row r="585" spans="1:9" x14ac:dyDescent="0.25">
      <c r="A585" s="8">
        <v>584</v>
      </c>
      <c r="B585" s="7" t="s">
        <v>1879</v>
      </c>
      <c r="C585" s="7" t="s">
        <v>793</v>
      </c>
      <c r="D585" s="8" t="s">
        <v>807</v>
      </c>
      <c r="E585" s="7" t="s">
        <v>601</v>
      </c>
      <c r="F585" s="7" t="s">
        <v>1196</v>
      </c>
      <c r="G585" s="55">
        <v>26928</v>
      </c>
      <c r="H585" s="9">
        <v>36557</v>
      </c>
      <c r="I585" s="9" t="s">
        <v>1233</v>
      </c>
    </row>
    <row r="586" spans="1:9" x14ac:dyDescent="0.25">
      <c r="A586" s="8">
        <v>585</v>
      </c>
      <c r="B586" s="7" t="s">
        <v>1880</v>
      </c>
      <c r="C586" s="7" t="s">
        <v>1230</v>
      </c>
      <c r="D586" s="8" t="s">
        <v>807</v>
      </c>
      <c r="E586" s="7" t="s">
        <v>601</v>
      </c>
      <c r="F586" s="7" t="s">
        <v>1196</v>
      </c>
      <c r="G586" s="55">
        <v>28868</v>
      </c>
      <c r="H586" s="9">
        <v>38027</v>
      </c>
      <c r="I586" s="9" t="s">
        <v>1233</v>
      </c>
    </row>
    <row r="587" spans="1:9" x14ac:dyDescent="0.25">
      <c r="A587" s="8">
        <v>586</v>
      </c>
      <c r="B587" s="7" t="s">
        <v>1881</v>
      </c>
      <c r="C587" s="7" t="s">
        <v>1231</v>
      </c>
      <c r="D587" s="8" t="s">
        <v>807</v>
      </c>
      <c r="E587" s="7" t="s">
        <v>601</v>
      </c>
      <c r="F587" s="7" t="s">
        <v>1197</v>
      </c>
      <c r="G587" s="55">
        <v>28837</v>
      </c>
      <c r="H587" s="9">
        <v>40581</v>
      </c>
      <c r="I587" s="9" t="s">
        <v>1233</v>
      </c>
    </row>
    <row r="588" spans="1:9" x14ac:dyDescent="0.25">
      <c r="A588" s="8">
        <v>587</v>
      </c>
      <c r="B588" s="7" t="s">
        <v>1882</v>
      </c>
      <c r="C588" s="7" t="s">
        <v>793</v>
      </c>
      <c r="D588" s="8" t="s">
        <v>807</v>
      </c>
      <c r="E588" s="7" t="s">
        <v>601</v>
      </c>
      <c r="F588" s="7" t="s">
        <v>1197</v>
      </c>
      <c r="G588" s="55">
        <v>26910</v>
      </c>
      <c r="H588" s="9">
        <v>40990</v>
      </c>
      <c r="I588" s="9" t="s">
        <v>1233</v>
      </c>
    </row>
    <row r="589" spans="1:9" x14ac:dyDescent="0.25">
      <c r="A589" s="8">
        <v>588</v>
      </c>
      <c r="B589" s="7" t="s">
        <v>1883</v>
      </c>
      <c r="C589" s="7" t="s">
        <v>795</v>
      </c>
      <c r="D589" s="8" t="s">
        <v>807</v>
      </c>
      <c r="E589" s="7" t="s">
        <v>601</v>
      </c>
      <c r="F589" s="7" t="s">
        <v>1196</v>
      </c>
      <c r="G589" s="55">
        <v>25991</v>
      </c>
      <c r="H589" s="9">
        <v>38784</v>
      </c>
      <c r="I589" s="9" t="s">
        <v>1233</v>
      </c>
    </row>
    <row r="590" spans="1:9" x14ac:dyDescent="0.25">
      <c r="A590" s="8">
        <v>589</v>
      </c>
      <c r="B590" s="7" t="s">
        <v>1884</v>
      </c>
      <c r="C590" s="7" t="s">
        <v>791</v>
      </c>
      <c r="D590" s="8" t="s">
        <v>807</v>
      </c>
      <c r="E590" s="7" t="s">
        <v>601</v>
      </c>
      <c r="F590" s="7" t="s">
        <v>1196</v>
      </c>
      <c r="G590" s="55">
        <v>27536</v>
      </c>
      <c r="H590" s="9">
        <v>35861</v>
      </c>
      <c r="I590" s="9" t="s">
        <v>1233</v>
      </c>
    </row>
    <row r="591" spans="1:9" x14ac:dyDescent="0.25">
      <c r="A591" s="8">
        <v>590</v>
      </c>
      <c r="B591" s="7" t="s">
        <v>1885</v>
      </c>
      <c r="C591" s="7" t="s">
        <v>792</v>
      </c>
      <c r="D591" s="8" t="s">
        <v>807</v>
      </c>
      <c r="E591" s="7" t="s">
        <v>601</v>
      </c>
      <c r="F591" s="7" t="s">
        <v>1196</v>
      </c>
      <c r="G591" s="55">
        <v>25001</v>
      </c>
      <c r="H591" s="9">
        <v>35869</v>
      </c>
      <c r="I591" s="9" t="s">
        <v>1233</v>
      </c>
    </row>
    <row r="592" spans="1:9" x14ac:dyDescent="0.25">
      <c r="A592" s="8">
        <v>591</v>
      </c>
      <c r="B592" s="7" t="s">
        <v>1886</v>
      </c>
      <c r="C592" s="7" t="s">
        <v>794</v>
      </c>
      <c r="D592" s="8" t="s">
        <v>807</v>
      </c>
      <c r="E592" s="7" t="s">
        <v>601</v>
      </c>
      <c r="F592" s="7" t="s">
        <v>1196</v>
      </c>
      <c r="G592" s="55">
        <v>27676</v>
      </c>
      <c r="H592" s="9">
        <v>36245</v>
      </c>
      <c r="I592" s="9">
        <v>40270</v>
      </c>
    </row>
    <row r="593" spans="1:9" x14ac:dyDescent="0.25">
      <c r="A593" s="8">
        <v>592</v>
      </c>
      <c r="B593" s="7" t="s">
        <v>1887</v>
      </c>
      <c r="C593" s="7" t="s">
        <v>791</v>
      </c>
      <c r="D593" s="8" t="s">
        <v>807</v>
      </c>
      <c r="E593" s="7" t="s">
        <v>601</v>
      </c>
      <c r="F593" s="7" t="s">
        <v>1196</v>
      </c>
      <c r="G593" s="55">
        <v>28663</v>
      </c>
      <c r="H593" s="9">
        <v>38793</v>
      </c>
      <c r="I593" s="9" t="s">
        <v>1233</v>
      </c>
    </row>
    <row r="594" spans="1:9" x14ac:dyDescent="0.25">
      <c r="A594" s="8">
        <v>593</v>
      </c>
      <c r="B594" s="7" t="s">
        <v>1888</v>
      </c>
      <c r="C594" s="7" t="s">
        <v>792</v>
      </c>
      <c r="D594" s="8" t="s">
        <v>807</v>
      </c>
      <c r="E594" s="7" t="s">
        <v>601</v>
      </c>
      <c r="F594" s="7" t="s">
        <v>1196</v>
      </c>
      <c r="G594" s="55">
        <v>31509</v>
      </c>
      <c r="H594" s="9">
        <v>39153</v>
      </c>
      <c r="I594" s="9" t="s">
        <v>1233</v>
      </c>
    </row>
    <row r="595" spans="1:9" x14ac:dyDescent="0.25">
      <c r="A595" s="8">
        <v>594</v>
      </c>
      <c r="B595" s="7" t="s">
        <v>1889</v>
      </c>
      <c r="C595" s="7" t="s">
        <v>791</v>
      </c>
      <c r="D595" s="8" t="s">
        <v>807</v>
      </c>
      <c r="E595" s="7" t="s">
        <v>601</v>
      </c>
      <c r="F595" s="7" t="s">
        <v>1196</v>
      </c>
      <c r="G595" s="55">
        <v>25867</v>
      </c>
      <c r="H595" s="9">
        <v>41016</v>
      </c>
      <c r="I595" s="9" t="s">
        <v>1233</v>
      </c>
    </row>
    <row r="596" spans="1:9" x14ac:dyDescent="0.25">
      <c r="A596" s="8">
        <v>595</v>
      </c>
      <c r="B596" s="7" t="s">
        <v>1890</v>
      </c>
      <c r="C596" s="7" t="s">
        <v>795</v>
      </c>
      <c r="D596" s="8" t="s">
        <v>807</v>
      </c>
      <c r="E596" s="7" t="s">
        <v>601</v>
      </c>
      <c r="F596" s="7" t="s">
        <v>1196</v>
      </c>
      <c r="G596" s="55">
        <v>26302</v>
      </c>
      <c r="H596" s="9">
        <v>39183</v>
      </c>
      <c r="I596" s="9" t="s">
        <v>1233</v>
      </c>
    </row>
    <row r="597" spans="1:9" x14ac:dyDescent="0.25">
      <c r="A597" s="8">
        <v>596</v>
      </c>
      <c r="B597" s="7" t="s">
        <v>1891</v>
      </c>
      <c r="C597" s="7" t="s">
        <v>1228</v>
      </c>
      <c r="D597" s="8" t="s">
        <v>807</v>
      </c>
      <c r="E597" s="7" t="s">
        <v>601</v>
      </c>
      <c r="F597" s="7" t="s">
        <v>1196</v>
      </c>
      <c r="G597" s="55">
        <v>26216</v>
      </c>
      <c r="H597" s="9">
        <v>35896</v>
      </c>
      <c r="I597" s="9" t="s">
        <v>1233</v>
      </c>
    </row>
    <row r="598" spans="1:9" x14ac:dyDescent="0.25">
      <c r="A598" s="8">
        <v>597</v>
      </c>
      <c r="B598" s="7" t="s">
        <v>1892</v>
      </c>
      <c r="C598" s="7" t="s">
        <v>795</v>
      </c>
      <c r="D598" s="8" t="s">
        <v>807</v>
      </c>
      <c r="E598" s="7" t="s">
        <v>601</v>
      </c>
      <c r="F598" s="7" t="s">
        <v>1196</v>
      </c>
      <c r="G598" s="55">
        <v>23730</v>
      </c>
      <c r="H598" s="9">
        <v>36642</v>
      </c>
      <c r="I598" s="9" t="s">
        <v>1233</v>
      </c>
    </row>
    <row r="599" spans="1:9" x14ac:dyDescent="0.25">
      <c r="A599" s="8">
        <v>598</v>
      </c>
      <c r="B599" s="7" t="s">
        <v>1893</v>
      </c>
      <c r="C599" s="7" t="s">
        <v>791</v>
      </c>
      <c r="D599" s="8" t="s">
        <v>807</v>
      </c>
      <c r="E599" s="7" t="s">
        <v>601</v>
      </c>
      <c r="F599" s="7" t="s">
        <v>1197</v>
      </c>
      <c r="G599" s="55">
        <v>31699</v>
      </c>
      <c r="H599" s="9">
        <v>38856</v>
      </c>
      <c r="I599" s="9" t="s">
        <v>1233</v>
      </c>
    </row>
    <row r="600" spans="1:9" x14ac:dyDescent="0.25">
      <c r="A600" s="8">
        <v>599</v>
      </c>
      <c r="B600" s="7" t="s">
        <v>1894</v>
      </c>
      <c r="C600" s="7" t="s">
        <v>791</v>
      </c>
      <c r="D600" s="8" t="s">
        <v>807</v>
      </c>
      <c r="E600" s="7" t="s">
        <v>601</v>
      </c>
      <c r="F600" s="7" t="s">
        <v>1196</v>
      </c>
      <c r="G600" s="55">
        <v>27710</v>
      </c>
      <c r="H600" s="9">
        <v>36290</v>
      </c>
      <c r="I600" s="9" t="s">
        <v>1233</v>
      </c>
    </row>
    <row r="601" spans="1:9" x14ac:dyDescent="0.25">
      <c r="A601" s="8">
        <v>600</v>
      </c>
      <c r="B601" s="7" t="s">
        <v>1895</v>
      </c>
      <c r="C601" s="7" t="s">
        <v>1228</v>
      </c>
      <c r="D601" s="8" t="s">
        <v>807</v>
      </c>
      <c r="E601" s="7" t="s">
        <v>601</v>
      </c>
      <c r="F601" s="7" t="s">
        <v>1197</v>
      </c>
      <c r="G601" s="55">
        <v>28982</v>
      </c>
      <c r="H601" s="9">
        <v>36312</v>
      </c>
      <c r="I601" s="9" t="s">
        <v>1233</v>
      </c>
    </row>
    <row r="602" spans="1:9" x14ac:dyDescent="0.25">
      <c r="A602" s="8">
        <v>601</v>
      </c>
      <c r="B602" s="7" t="s">
        <v>1896</v>
      </c>
      <c r="C602" s="7" t="s">
        <v>791</v>
      </c>
      <c r="D602" s="8" t="s">
        <v>807</v>
      </c>
      <c r="E602" s="7" t="s">
        <v>601</v>
      </c>
      <c r="F602" s="7" t="s">
        <v>1197</v>
      </c>
      <c r="G602" s="55">
        <v>30887</v>
      </c>
      <c r="H602" s="9">
        <v>37775</v>
      </c>
      <c r="I602" s="9" t="s">
        <v>1233</v>
      </c>
    </row>
    <row r="603" spans="1:9" x14ac:dyDescent="0.25">
      <c r="A603" s="8">
        <v>602</v>
      </c>
      <c r="B603" s="7" t="s">
        <v>1897</v>
      </c>
      <c r="C603" s="7" t="s">
        <v>791</v>
      </c>
      <c r="D603" s="8" t="s">
        <v>807</v>
      </c>
      <c r="E603" s="7" t="s">
        <v>601</v>
      </c>
      <c r="F603" s="7" t="s">
        <v>1196</v>
      </c>
      <c r="G603" s="55">
        <v>26550</v>
      </c>
      <c r="H603" s="9">
        <v>37793</v>
      </c>
      <c r="I603" s="9" t="s">
        <v>1233</v>
      </c>
    </row>
    <row r="604" spans="1:9" x14ac:dyDescent="0.25">
      <c r="A604" s="8">
        <v>603</v>
      </c>
      <c r="B604" s="7" t="s">
        <v>1898</v>
      </c>
      <c r="C604" s="7" t="s">
        <v>1228</v>
      </c>
      <c r="D604" s="8" t="s">
        <v>807</v>
      </c>
      <c r="E604" s="7" t="s">
        <v>601</v>
      </c>
      <c r="F604" s="7" t="s">
        <v>1197</v>
      </c>
      <c r="G604" s="55">
        <v>27085</v>
      </c>
      <c r="H604" s="9">
        <v>40350</v>
      </c>
      <c r="I604" s="9" t="s">
        <v>1233</v>
      </c>
    </row>
    <row r="605" spans="1:9" x14ac:dyDescent="0.25">
      <c r="A605" s="8">
        <v>604</v>
      </c>
      <c r="B605" s="7" t="s">
        <v>1899</v>
      </c>
      <c r="C605" s="7" t="s">
        <v>1229</v>
      </c>
      <c r="D605" s="8" t="s">
        <v>807</v>
      </c>
      <c r="E605" s="7" t="s">
        <v>601</v>
      </c>
      <c r="F605" s="7" t="s">
        <v>1197</v>
      </c>
      <c r="G605" s="55">
        <v>30972</v>
      </c>
      <c r="H605" s="9">
        <v>40726</v>
      </c>
      <c r="I605" s="9" t="s">
        <v>1233</v>
      </c>
    </row>
    <row r="606" spans="1:9" x14ac:dyDescent="0.25">
      <c r="A606" s="8">
        <v>605</v>
      </c>
      <c r="B606" s="7" t="s">
        <v>1900</v>
      </c>
      <c r="C606" s="7" t="s">
        <v>792</v>
      </c>
      <c r="D606" s="8" t="s">
        <v>807</v>
      </c>
      <c r="E606" s="7" t="s">
        <v>601</v>
      </c>
      <c r="F606" s="7" t="s">
        <v>1196</v>
      </c>
      <c r="G606" s="55">
        <v>30964</v>
      </c>
      <c r="H606" s="9">
        <v>39273</v>
      </c>
      <c r="I606" s="9" t="s">
        <v>1233</v>
      </c>
    </row>
    <row r="607" spans="1:9" x14ac:dyDescent="0.25">
      <c r="A607" s="8">
        <v>606</v>
      </c>
      <c r="B607" s="7" t="s">
        <v>1901</v>
      </c>
      <c r="C607" s="7" t="s">
        <v>1229</v>
      </c>
      <c r="D607" s="8" t="s">
        <v>807</v>
      </c>
      <c r="E607" s="7" t="s">
        <v>601</v>
      </c>
      <c r="F607" s="7" t="s">
        <v>1196</v>
      </c>
      <c r="G607" s="55">
        <v>29968</v>
      </c>
      <c r="H607" s="9">
        <v>39293</v>
      </c>
      <c r="I607" s="9" t="s">
        <v>1233</v>
      </c>
    </row>
    <row r="608" spans="1:9" x14ac:dyDescent="0.25">
      <c r="A608" s="8">
        <v>607</v>
      </c>
      <c r="B608" s="7" t="s">
        <v>1902</v>
      </c>
      <c r="C608" s="7" t="s">
        <v>793</v>
      </c>
      <c r="D608" s="8" t="s">
        <v>807</v>
      </c>
      <c r="E608" s="7" t="s">
        <v>601</v>
      </c>
      <c r="F608" s="7" t="s">
        <v>1196</v>
      </c>
      <c r="G608" s="55">
        <v>26538</v>
      </c>
      <c r="H608" s="9">
        <v>36360</v>
      </c>
      <c r="I608" s="9" t="s">
        <v>1233</v>
      </c>
    </row>
    <row r="609" spans="1:9" x14ac:dyDescent="0.25">
      <c r="A609" s="8">
        <v>608</v>
      </c>
      <c r="B609" s="7" t="s">
        <v>1903</v>
      </c>
      <c r="C609" s="7" t="s">
        <v>1230</v>
      </c>
      <c r="D609" s="8" t="s">
        <v>807</v>
      </c>
      <c r="E609" s="7" t="s">
        <v>601</v>
      </c>
      <c r="F609" s="7" t="s">
        <v>1196</v>
      </c>
      <c r="G609" s="55">
        <v>26500</v>
      </c>
      <c r="H609" s="9">
        <v>37082</v>
      </c>
      <c r="I609" s="9" t="s">
        <v>1233</v>
      </c>
    </row>
    <row r="610" spans="1:9" x14ac:dyDescent="0.25">
      <c r="A610" s="8">
        <v>609</v>
      </c>
      <c r="B610" s="7" t="s">
        <v>1904</v>
      </c>
      <c r="C610" s="7" t="s">
        <v>795</v>
      </c>
      <c r="D610" s="8" t="s">
        <v>807</v>
      </c>
      <c r="E610" s="7" t="s">
        <v>601</v>
      </c>
      <c r="F610" s="7" t="s">
        <v>1196</v>
      </c>
      <c r="G610" s="55">
        <v>27569</v>
      </c>
      <c r="H610" s="9">
        <v>37815</v>
      </c>
      <c r="I610" s="9" t="s">
        <v>1233</v>
      </c>
    </row>
    <row r="611" spans="1:9" x14ac:dyDescent="0.25">
      <c r="A611" s="8">
        <v>610</v>
      </c>
      <c r="B611" s="7" t="s">
        <v>1905</v>
      </c>
      <c r="C611" s="7" t="s">
        <v>1231</v>
      </c>
      <c r="D611" s="8" t="s">
        <v>807</v>
      </c>
      <c r="E611" s="7" t="s">
        <v>601</v>
      </c>
      <c r="F611" s="7" t="s">
        <v>1196</v>
      </c>
      <c r="G611" s="55">
        <v>30956</v>
      </c>
      <c r="H611" s="9">
        <v>38902</v>
      </c>
      <c r="I611" s="9" t="s">
        <v>1233</v>
      </c>
    </row>
    <row r="612" spans="1:9" x14ac:dyDescent="0.25">
      <c r="A612" s="8">
        <v>611</v>
      </c>
      <c r="B612" s="7" t="s">
        <v>1906</v>
      </c>
      <c r="C612" s="7" t="s">
        <v>793</v>
      </c>
      <c r="D612" s="8" t="s">
        <v>807</v>
      </c>
      <c r="E612" s="7" t="s">
        <v>601</v>
      </c>
      <c r="F612" s="7" t="s">
        <v>1196</v>
      </c>
      <c r="G612" s="55">
        <v>30574</v>
      </c>
      <c r="H612" s="9">
        <v>40759</v>
      </c>
      <c r="I612" s="9" t="s">
        <v>1233</v>
      </c>
    </row>
    <row r="613" spans="1:9" x14ac:dyDescent="0.25">
      <c r="A613" s="8">
        <v>612</v>
      </c>
      <c r="B613" s="7" t="s">
        <v>1907</v>
      </c>
      <c r="C613" s="7" t="s">
        <v>1228</v>
      </c>
      <c r="D613" s="8" t="s">
        <v>807</v>
      </c>
      <c r="E613" s="7" t="s">
        <v>601</v>
      </c>
      <c r="F613" s="7" t="s">
        <v>1197</v>
      </c>
      <c r="G613" s="55">
        <v>28880</v>
      </c>
      <c r="H613" s="9">
        <v>36012</v>
      </c>
      <c r="I613" s="9">
        <v>37675</v>
      </c>
    </row>
    <row r="614" spans="1:9" x14ac:dyDescent="0.25">
      <c r="A614" s="8">
        <v>613</v>
      </c>
      <c r="B614" s="7" t="s">
        <v>1908</v>
      </c>
      <c r="C614" s="7" t="s">
        <v>1231</v>
      </c>
      <c r="D614" s="8" t="s">
        <v>807</v>
      </c>
      <c r="E614" s="7" t="s">
        <v>601</v>
      </c>
      <c r="F614" s="7" t="s">
        <v>1196</v>
      </c>
      <c r="G614" s="55">
        <v>32239</v>
      </c>
      <c r="H614" s="9">
        <v>41157</v>
      </c>
      <c r="I614" s="9" t="s">
        <v>1233</v>
      </c>
    </row>
    <row r="615" spans="1:9" x14ac:dyDescent="0.25">
      <c r="A615" s="8">
        <v>614</v>
      </c>
      <c r="B615" s="7" t="s">
        <v>1909</v>
      </c>
      <c r="C615" s="7" t="s">
        <v>1230</v>
      </c>
      <c r="D615" s="8" t="s">
        <v>807</v>
      </c>
      <c r="E615" s="7" t="s">
        <v>601</v>
      </c>
      <c r="F615" s="7" t="s">
        <v>1196</v>
      </c>
      <c r="G615" s="55">
        <v>27818</v>
      </c>
      <c r="H615" s="9">
        <v>38975</v>
      </c>
      <c r="I615" s="9" t="s">
        <v>1233</v>
      </c>
    </row>
    <row r="616" spans="1:9" x14ac:dyDescent="0.25">
      <c r="A616" s="8">
        <v>615</v>
      </c>
      <c r="B616" s="7" t="s">
        <v>1910</v>
      </c>
      <c r="C616" s="7" t="s">
        <v>796</v>
      </c>
      <c r="D616" s="8" t="s">
        <v>807</v>
      </c>
      <c r="E616" s="7" t="s">
        <v>601</v>
      </c>
      <c r="F616" s="7" t="s">
        <v>1196</v>
      </c>
      <c r="G616" s="55">
        <v>26701</v>
      </c>
      <c r="H616" s="9">
        <v>36406</v>
      </c>
      <c r="I616" s="9" t="s">
        <v>1233</v>
      </c>
    </row>
    <row r="617" spans="1:9" x14ac:dyDescent="0.25">
      <c r="A617" s="8">
        <v>616</v>
      </c>
      <c r="B617" s="7" t="s">
        <v>1911</v>
      </c>
      <c r="C617" s="7" t="s">
        <v>795</v>
      </c>
      <c r="D617" s="8" t="s">
        <v>807</v>
      </c>
      <c r="E617" s="7" t="s">
        <v>601</v>
      </c>
      <c r="F617" s="7" t="s">
        <v>1196</v>
      </c>
      <c r="G617" s="55">
        <v>23704</v>
      </c>
      <c r="H617" s="9">
        <v>36407</v>
      </c>
      <c r="I617" s="9" t="s">
        <v>1233</v>
      </c>
    </row>
    <row r="618" spans="1:9" x14ac:dyDescent="0.25">
      <c r="A618" s="8">
        <v>617</v>
      </c>
      <c r="B618" s="7" t="s">
        <v>1912</v>
      </c>
      <c r="C618" s="7" t="s">
        <v>791</v>
      </c>
      <c r="D618" s="8" t="s">
        <v>807</v>
      </c>
      <c r="E618" s="7" t="s">
        <v>601</v>
      </c>
      <c r="F618" s="7" t="s">
        <v>1196</v>
      </c>
      <c r="G618" s="55">
        <v>25716</v>
      </c>
      <c r="H618" s="9">
        <v>36423</v>
      </c>
      <c r="I618" s="9" t="s">
        <v>1233</v>
      </c>
    </row>
    <row r="619" spans="1:9" x14ac:dyDescent="0.25">
      <c r="A619" s="8">
        <v>618</v>
      </c>
      <c r="B619" s="7" t="s">
        <v>1913</v>
      </c>
      <c r="C619" s="7" t="s">
        <v>1229</v>
      </c>
      <c r="D619" s="8" t="s">
        <v>807</v>
      </c>
      <c r="E619" s="7" t="s">
        <v>601</v>
      </c>
      <c r="F619" s="7" t="s">
        <v>1196</v>
      </c>
      <c r="G619" s="55">
        <v>27934</v>
      </c>
      <c r="H619" s="9">
        <v>38237</v>
      </c>
      <c r="I619" s="9" t="s">
        <v>1233</v>
      </c>
    </row>
    <row r="620" spans="1:9" x14ac:dyDescent="0.25">
      <c r="A620" s="8">
        <v>619</v>
      </c>
      <c r="B620" s="7" t="s">
        <v>1914</v>
      </c>
      <c r="C620" s="7" t="s">
        <v>1228</v>
      </c>
      <c r="D620" s="8" t="s">
        <v>807</v>
      </c>
      <c r="E620" s="7" t="s">
        <v>601</v>
      </c>
      <c r="F620" s="7" t="s">
        <v>1196</v>
      </c>
      <c r="G620" s="55">
        <v>25966</v>
      </c>
      <c r="H620" s="9">
        <v>39720</v>
      </c>
      <c r="I620" s="9" t="s">
        <v>1233</v>
      </c>
    </row>
    <row r="621" spans="1:9" x14ac:dyDescent="0.25">
      <c r="A621" s="8">
        <v>620</v>
      </c>
      <c r="B621" s="7" t="s">
        <v>1915</v>
      </c>
      <c r="C621" s="7" t="s">
        <v>1231</v>
      </c>
      <c r="D621" s="8" t="s">
        <v>807</v>
      </c>
      <c r="E621" s="7" t="s">
        <v>601</v>
      </c>
      <c r="F621" s="7" t="s">
        <v>1196</v>
      </c>
      <c r="G621" s="55">
        <v>30167</v>
      </c>
      <c r="H621" s="9">
        <v>40078</v>
      </c>
      <c r="I621" s="9" t="s">
        <v>1233</v>
      </c>
    </row>
    <row r="622" spans="1:9" x14ac:dyDescent="0.25">
      <c r="A622" s="8">
        <v>621</v>
      </c>
      <c r="B622" s="7" t="s">
        <v>1916</v>
      </c>
      <c r="C622" s="7" t="s">
        <v>792</v>
      </c>
      <c r="D622" s="8" t="s">
        <v>807</v>
      </c>
      <c r="E622" s="7" t="s">
        <v>601</v>
      </c>
      <c r="F622" s="7" t="s">
        <v>1196</v>
      </c>
      <c r="G622" s="55">
        <v>30365</v>
      </c>
      <c r="H622" s="9">
        <v>41195</v>
      </c>
      <c r="I622" s="9" t="s">
        <v>1233</v>
      </c>
    </row>
    <row r="623" spans="1:9" x14ac:dyDescent="0.25">
      <c r="A623" s="8">
        <v>622</v>
      </c>
      <c r="B623" s="7" t="s">
        <v>1917</v>
      </c>
      <c r="C623" s="7" t="s">
        <v>793</v>
      </c>
      <c r="D623" s="8" t="s">
        <v>807</v>
      </c>
      <c r="E623" s="7" t="s">
        <v>601</v>
      </c>
      <c r="F623" s="7" t="s">
        <v>1196</v>
      </c>
      <c r="G623" s="55">
        <v>25572</v>
      </c>
      <c r="H623" s="9">
        <v>40469</v>
      </c>
      <c r="I623" s="9" t="s">
        <v>1233</v>
      </c>
    </row>
    <row r="624" spans="1:9" x14ac:dyDescent="0.25">
      <c r="A624" s="8">
        <v>623</v>
      </c>
      <c r="B624" s="7" t="s">
        <v>1918</v>
      </c>
      <c r="C624" s="7" t="s">
        <v>1230</v>
      </c>
      <c r="D624" s="8" t="s">
        <v>807</v>
      </c>
      <c r="E624" s="7" t="s">
        <v>601</v>
      </c>
      <c r="F624" s="7" t="s">
        <v>1196</v>
      </c>
      <c r="G624" s="55">
        <v>30978</v>
      </c>
      <c r="H624" s="9">
        <v>39002</v>
      </c>
      <c r="I624" s="9" t="s">
        <v>1233</v>
      </c>
    </row>
    <row r="625" spans="1:9" x14ac:dyDescent="0.25">
      <c r="A625" s="8">
        <v>624</v>
      </c>
      <c r="B625" s="7" t="s">
        <v>1919</v>
      </c>
      <c r="C625" s="7" t="s">
        <v>1230</v>
      </c>
      <c r="D625" s="8" t="s">
        <v>807</v>
      </c>
      <c r="E625" s="7" t="s">
        <v>601</v>
      </c>
      <c r="F625" s="7" t="s">
        <v>1197</v>
      </c>
      <c r="G625" s="55">
        <v>28491</v>
      </c>
      <c r="H625" s="9">
        <v>36070</v>
      </c>
      <c r="I625" s="9" t="s">
        <v>1233</v>
      </c>
    </row>
    <row r="626" spans="1:9" x14ac:dyDescent="0.25">
      <c r="A626" s="8">
        <v>625</v>
      </c>
      <c r="B626" s="7" t="s">
        <v>1920</v>
      </c>
      <c r="C626" s="7" t="s">
        <v>1229</v>
      </c>
      <c r="D626" s="8" t="s">
        <v>807</v>
      </c>
      <c r="E626" s="7" t="s">
        <v>601</v>
      </c>
      <c r="F626" s="7" t="s">
        <v>1196</v>
      </c>
      <c r="G626" s="55">
        <v>29014</v>
      </c>
      <c r="H626" s="9">
        <v>36078</v>
      </c>
      <c r="I626" s="9" t="s">
        <v>1233</v>
      </c>
    </row>
    <row r="627" spans="1:9" x14ac:dyDescent="0.25">
      <c r="A627" s="8">
        <v>626</v>
      </c>
      <c r="B627" s="7" t="s">
        <v>1921</v>
      </c>
      <c r="C627" s="7" t="s">
        <v>795</v>
      </c>
      <c r="D627" s="8" t="s">
        <v>807</v>
      </c>
      <c r="E627" s="7" t="s">
        <v>601</v>
      </c>
      <c r="F627" s="7" t="s">
        <v>1196</v>
      </c>
      <c r="G627" s="55">
        <v>28199</v>
      </c>
      <c r="H627" s="9">
        <v>36081</v>
      </c>
      <c r="I627" s="9" t="s">
        <v>1233</v>
      </c>
    </row>
    <row r="628" spans="1:9" x14ac:dyDescent="0.25">
      <c r="A628" s="8">
        <v>627</v>
      </c>
      <c r="B628" s="7" t="s">
        <v>1922</v>
      </c>
      <c r="C628" s="7" t="s">
        <v>791</v>
      </c>
      <c r="D628" s="8" t="s">
        <v>807</v>
      </c>
      <c r="E628" s="7" t="s">
        <v>601</v>
      </c>
      <c r="F628" s="7" t="s">
        <v>1197</v>
      </c>
      <c r="G628" s="55">
        <v>31341</v>
      </c>
      <c r="H628" s="9">
        <v>39745</v>
      </c>
      <c r="I628" s="9" t="s">
        <v>1233</v>
      </c>
    </row>
    <row r="629" spans="1:9" x14ac:dyDescent="0.25">
      <c r="A629" s="8">
        <v>628</v>
      </c>
      <c r="B629" s="7" t="s">
        <v>1923</v>
      </c>
      <c r="C629" s="7" t="s">
        <v>1229</v>
      </c>
      <c r="D629" s="8" t="s">
        <v>807</v>
      </c>
      <c r="E629" s="7" t="s">
        <v>601</v>
      </c>
      <c r="F629" s="7" t="s">
        <v>1196</v>
      </c>
      <c r="G629" s="55">
        <v>32700</v>
      </c>
      <c r="H629" s="9">
        <v>40853</v>
      </c>
      <c r="I629" s="9" t="s">
        <v>1233</v>
      </c>
    </row>
    <row r="630" spans="1:9" x14ac:dyDescent="0.25">
      <c r="A630" s="8">
        <v>629</v>
      </c>
      <c r="B630" s="7" t="s">
        <v>1924</v>
      </c>
      <c r="C630" s="7" t="s">
        <v>793</v>
      </c>
      <c r="D630" s="8" t="s">
        <v>807</v>
      </c>
      <c r="E630" s="7" t="s">
        <v>601</v>
      </c>
      <c r="F630" s="7" t="s">
        <v>1197</v>
      </c>
      <c r="G630" s="55">
        <v>27889</v>
      </c>
      <c r="H630" s="9">
        <v>41219</v>
      </c>
      <c r="I630" s="9" t="s">
        <v>1233</v>
      </c>
    </row>
    <row r="631" spans="1:9" x14ac:dyDescent="0.25">
      <c r="A631" s="8">
        <v>630</v>
      </c>
      <c r="B631" s="7" t="s">
        <v>1925</v>
      </c>
      <c r="C631" s="7" t="s">
        <v>795</v>
      </c>
      <c r="D631" s="8" t="s">
        <v>807</v>
      </c>
      <c r="E631" s="7" t="s">
        <v>601</v>
      </c>
      <c r="F631" s="7" t="s">
        <v>1196</v>
      </c>
      <c r="G631" s="55">
        <v>27431</v>
      </c>
      <c r="H631" s="9">
        <v>39398</v>
      </c>
      <c r="I631" s="9" t="s">
        <v>1233</v>
      </c>
    </row>
    <row r="632" spans="1:9" x14ac:dyDescent="0.25">
      <c r="A632" s="8">
        <v>631</v>
      </c>
      <c r="B632" s="7" t="s">
        <v>1926</v>
      </c>
      <c r="C632" s="7" t="s">
        <v>793</v>
      </c>
      <c r="D632" s="8" t="s">
        <v>807</v>
      </c>
      <c r="E632" s="7" t="s">
        <v>601</v>
      </c>
      <c r="F632" s="7" t="s">
        <v>1197</v>
      </c>
      <c r="G632" s="55">
        <v>29049</v>
      </c>
      <c r="H632" s="9">
        <v>40486</v>
      </c>
      <c r="I632" s="9">
        <v>40917</v>
      </c>
    </row>
    <row r="633" spans="1:9" x14ac:dyDescent="0.25">
      <c r="A633" s="8">
        <v>632</v>
      </c>
      <c r="B633" s="7" t="s">
        <v>1927</v>
      </c>
      <c r="C633" s="7" t="s">
        <v>1230</v>
      </c>
      <c r="D633" s="8" t="s">
        <v>807</v>
      </c>
      <c r="E633" s="7" t="s">
        <v>601</v>
      </c>
      <c r="F633" s="7" t="s">
        <v>1196</v>
      </c>
      <c r="G633" s="55">
        <v>25649</v>
      </c>
      <c r="H633" s="9">
        <v>36479</v>
      </c>
      <c r="I633" s="9" t="s">
        <v>1233</v>
      </c>
    </row>
    <row r="634" spans="1:9" x14ac:dyDescent="0.25">
      <c r="A634" s="8">
        <v>633</v>
      </c>
      <c r="B634" s="7" t="s">
        <v>1928</v>
      </c>
      <c r="C634" s="7" t="s">
        <v>1228</v>
      </c>
      <c r="D634" s="8" t="s">
        <v>807</v>
      </c>
      <c r="E634" s="7" t="s">
        <v>601</v>
      </c>
      <c r="F634" s="7" t="s">
        <v>1196</v>
      </c>
      <c r="G634" s="55">
        <v>29645</v>
      </c>
      <c r="H634" s="9">
        <v>39797</v>
      </c>
      <c r="I634" s="9" t="s">
        <v>1233</v>
      </c>
    </row>
    <row r="635" spans="1:9" x14ac:dyDescent="0.25">
      <c r="A635" s="8">
        <v>634</v>
      </c>
      <c r="B635" s="7" t="s">
        <v>1929</v>
      </c>
      <c r="C635" s="7" t="s">
        <v>794</v>
      </c>
      <c r="D635" s="8" t="s">
        <v>807</v>
      </c>
      <c r="E635" s="7" t="s">
        <v>601</v>
      </c>
      <c r="F635" s="7" t="s">
        <v>1196</v>
      </c>
      <c r="G635" s="55">
        <v>30244</v>
      </c>
      <c r="H635" s="9">
        <v>39417</v>
      </c>
      <c r="I635" s="9" t="s">
        <v>1233</v>
      </c>
    </row>
    <row r="636" spans="1:9" x14ac:dyDescent="0.25">
      <c r="A636" s="8">
        <v>635</v>
      </c>
      <c r="B636" s="7" t="s">
        <v>1930</v>
      </c>
      <c r="C636" s="7" t="s">
        <v>1228</v>
      </c>
      <c r="D636" s="8" t="s">
        <v>807</v>
      </c>
      <c r="E636" s="7" t="s">
        <v>601</v>
      </c>
      <c r="F636" s="7" t="s">
        <v>1196</v>
      </c>
      <c r="G636" s="55">
        <v>29540</v>
      </c>
      <c r="H636" s="9">
        <v>40515</v>
      </c>
      <c r="I636" s="9" t="s">
        <v>1233</v>
      </c>
    </row>
    <row r="637" spans="1:9" x14ac:dyDescent="0.25">
      <c r="A637" s="8">
        <v>636</v>
      </c>
      <c r="B637" s="7" t="s">
        <v>1931</v>
      </c>
      <c r="C637" s="7" t="s">
        <v>1231</v>
      </c>
      <c r="D637" s="8" t="s">
        <v>807</v>
      </c>
      <c r="E637" s="7" t="s">
        <v>601</v>
      </c>
      <c r="F637" s="7" t="s">
        <v>1197</v>
      </c>
      <c r="G637" s="55">
        <v>26856</v>
      </c>
      <c r="H637" s="9">
        <v>40521</v>
      </c>
      <c r="I637" s="9" t="s">
        <v>1233</v>
      </c>
    </row>
    <row r="638" spans="1:9" x14ac:dyDescent="0.25">
      <c r="A638" s="8">
        <v>637</v>
      </c>
      <c r="B638" s="7" t="s">
        <v>1932</v>
      </c>
      <c r="C638" s="7" t="s">
        <v>1230</v>
      </c>
      <c r="D638" s="8" t="s">
        <v>807</v>
      </c>
      <c r="E638" s="7" t="s">
        <v>601</v>
      </c>
      <c r="F638" s="7" t="s">
        <v>1196</v>
      </c>
      <c r="G638" s="55">
        <v>29693</v>
      </c>
      <c r="H638" s="9">
        <v>36514</v>
      </c>
      <c r="I638" s="9" t="s">
        <v>1233</v>
      </c>
    </row>
    <row r="639" spans="1:9" x14ac:dyDescent="0.25">
      <c r="A639" s="8">
        <v>638</v>
      </c>
      <c r="B639" s="7" t="s">
        <v>1933</v>
      </c>
      <c r="C639" s="7" t="s">
        <v>792</v>
      </c>
      <c r="D639" s="8" t="s">
        <v>807</v>
      </c>
      <c r="E639" s="7" t="s">
        <v>675</v>
      </c>
      <c r="F639" s="7" t="s">
        <v>1197</v>
      </c>
      <c r="G639" s="55">
        <v>27298</v>
      </c>
      <c r="H639" s="9">
        <v>39087</v>
      </c>
      <c r="I639" s="9" t="s">
        <v>1233</v>
      </c>
    </row>
    <row r="640" spans="1:9" x14ac:dyDescent="0.25">
      <c r="A640" s="8">
        <v>639</v>
      </c>
      <c r="B640" s="7" t="s">
        <v>1934</v>
      </c>
      <c r="C640" s="7" t="s">
        <v>795</v>
      </c>
      <c r="D640" s="8" t="s">
        <v>807</v>
      </c>
      <c r="E640" s="7" t="s">
        <v>675</v>
      </c>
      <c r="F640" s="7" t="s">
        <v>1196</v>
      </c>
      <c r="G640" s="55">
        <v>28427</v>
      </c>
      <c r="H640" s="9">
        <v>39090</v>
      </c>
      <c r="I640" s="9" t="s">
        <v>1233</v>
      </c>
    </row>
    <row r="641" spans="1:9" x14ac:dyDescent="0.25">
      <c r="A641" s="8">
        <v>640</v>
      </c>
      <c r="B641" s="7" t="s">
        <v>1935</v>
      </c>
      <c r="C641" s="7" t="s">
        <v>795</v>
      </c>
      <c r="D641" s="8" t="s">
        <v>807</v>
      </c>
      <c r="E641" s="7" t="s">
        <v>675</v>
      </c>
      <c r="F641" s="7" t="s">
        <v>1197</v>
      </c>
      <c r="G641" s="55">
        <v>27912</v>
      </c>
      <c r="H641" s="9">
        <v>39091</v>
      </c>
      <c r="I641" s="9" t="s">
        <v>1233</v>
      </c>
    </row>
    <row r="642" spans="1:9" x14ac:dyDescent="0.25">
      <c r="A642" s="8">
        <v>641</v>
      </c>
      <c r="B642" s="7" t="s">
        <v>1936</v>
      </c>
      <c r="C642" s="7" t="s">
        <v>795</v>
      </c>
      <c r="D642" s="8" t="s">
        <v>807</v>
      </c>
      <c r="E642" s="7" t="s">
        <v>675</v>
      </c>
      <c r="F642" s="7" t="s">
        <v>1197</v>
      </c>
      <c r="G642" s="55">
        <v>30517</v>
      </c>
      <c r="H642" s="9">
        <v>39106</v>
      </c>
      <c r="I642" s="9" t="s">
        <v>1233</v>
      </c>
    </row>
    <row r="643" spans="1:9" x14ac:dyDescent="0.25">
      <c r="A643" s="8">
        <v>642</v>
      </c>
      <c r="B643" s="7" t="s">
        <v>1937</v>
      </c>
      <c r="C643" s="7" t="s">
        <v>1231</v>
      </c>
      <c r="D643" s="8" t="s">
        <v>807</v>
      </c>
      <c r="E643" s="7" t="s">
        <v>675</v>
      </c>
      <c r="F643" s="7" t="s">
        <v>1196</v>
      </c>
      <c r="G643" s="55">
        <v>25221</v>
      </c>
      <c r="H643" s="9">
        <v>35826</v>
      </c>
      <c r="I643" s="9">
        <v>40877</v>
      </c>
    </row>
    <row r="644" spans="1:9" x14ac:dyDescent="0.25">
      <c r="A644" s="8">
        <v>643</v>
      </c>
      <c r="B644" s="7" t="s">
        <v>1938</v>
      </c>
      <c r="C644" s="7" t="s">
        <v>1229</v>
      </c>
      <c r="D644" s="8" t="s">
        <v>807</v>
      </c>
      <c r="E644" s="7" t="s">
        <v>675</v>
      </c>
      <c r="F644" s="7" t="s">
        <v>1196</v>
      </c>
      <c r="G644" s="55">
        <v>28679</v>
      </c>
      <c r="H644" s="9">
        <v>36549</v>
      </c>
      <c r="I644" s="9">
        <v>40298</v>
      </c>
    </row>
    <row r="645" spans="1:9" x14ac:dyDescent="0.25">
      <c r="A645" s="8">
        <v>644</v>
      </c>
      <c r="B645" s="7" t="s">
        <v>1939</v>
      </c>
      <c r="C645" s="7" t="s">
        <v>1229</v>
      </c>
      <c r="D645" s="8" t="s">
        <v>807</v>
      </c>
      <c r="E645" s="7" t="s">
        <v>675</v>
      </c>
      <c r="F645" s="7" t="s">
        <v>1197</v>
      </c>
      <c r="G645" s="55">
        <v>30128</v>
      </c>
      <c r="H645" s="9">
        <v>36918</v>
      </c>
      <c r="I645" s="9" t="s">
        <v>1233</v>
      </c>
    </row>
    <row r="646" spans="1:9" x14ac:dyDescent="0.25">
      <c r="A646" s="8">
        <v>645</v>
      </c>
      <c r="B646" s="7" t="s">
        <v>1940</v>
      </c>
      <c r="C646" s="7" t="s">
        <v>796</v>
      </c>
      <c r="D646" s="8" t="s">
        <v>807</v>
      </c>
      <c r="E646" s="7" t="s">
        <v>675</v>
      </c>
      <c r="F646" s="7" t="s">
        <v>1196</v>
      </c>
      <c r="G646" s="56">
        <v>26770</v>
      </c>
      <c r="H646" s="13">
        <v>40563</v>
      </c>
      <c r="I646" s="9" t="s">
        <v>1233</v>
      </c>
    </row>
    <row r="647" spans="1:9" x14ac:dyDescent="0.25">
      <c r="A647" s="8">
        <v>646</v>
      </c>
      <c r="B647" s="7" t="s">
        <v>1941</v>
      </c>
      <c r="C647" s="7" t="s">
        <v>1231</v>
      </c>
      <c r="D647" s="8" t="s">
        <v>807</v>
      </c>
      <c r="E647" s="7" t="s">
        <v>675</v>
      </c>
      <c r="F647" s="7" t="s">
        <v>1196</v>
      </c>
      <c r="G647" s="55">
        <v>28398</v>
      </c>
      <c r="H647" s="9">
        <v>40568</v>
      </c>
      <c r="I647" s="9" t="s">
        <v>1233</v>
      </c>
    </row>
    <row r="648" spans="1:9" x14ac:dyDescent="0.25">
      <c r="A648" s="8">
        <v>647</v>
      </c>
      <c r="B648" s="7" t="s">
        <v>1942</v>
      </c>
      <c r="C648" s="7" t="s">
        <v>792</v>
      </c>
      <c r="D648" s="8" t="s">
        <v>807</v>
      </c>
      <c r="E648" s="7" t="s">
        <v>675</v>
      </c>
      <c r="F648" s="7" t="s">
        <v>1197</v>
      </c>
      <c r="G648" s="55">
        <v>28642</v>
      </c>
      <c r="H648" s="9">
        <v>40584</v>
      </c>
      <c r="I648" s="9" t="s">
        <v>1233</v>
      </c>
    </row>
    <row r="649" spans="1:9" x14ac:dyDescent="0.25">
      <c r="A649" s="8">
        <v>648</v>
      </c>
      <c r="B649" s="7" t="s">
        <v>1943</v>
      </c>
      <c r="C649" s="7" t="s">
        <v>792</v>
      </c>
      <c r="D649" s="8" t="s">
        <v>807</v>
      </c>
      <c r="E649" s="7" t="s">
        <v>675</v>
      </c>
      <c r="F649" s="7" t="s">
        <v>1196</v>
      </c>
      <c r="G649" s="55">
        <v>30022</v>
      </c>
      <c r="H649" s="9">
        <v>39118</v>
      </c>
      <c r="I649" s="9" t="s">
        <v>1233</v>
      </c>
    </row>
    <row r="650" spans="1:9" x14ac:dyDescent="0.25">
      <c r="A650" s="8">
        <v>649</v>
      </c>
      <c r="B650" s="7" t="s">
        <v>1944</v>
      </c>
      <c r="C650" s="7" t="s">
        <v>791</v>
      </c>
      <c r="D650" s="8" t="s">
        <v>807</v>
      </c>
      <c r="E650" s="7" t="s">
        <v>675</v>
      </c>
      <c r="F650" s="7" t="s">
        <v>1196</v>
      </c>
      <c r="G650" s="55">
        <v>30693</v>
      </c>
      <c r="H650" s="9">
        <v>38753</v>
      </c>
      <c r="I650" s="9" t="s">
        <v>1233</v>
      </c>
    </row>
    <row r="651" spans="1:9" x14ac:dyDescent="0.25">
      <c r="A651" s="8">
        <v>650</v>
      </c>
      <c r="B651" s="7" t="s">
        <v>1945</v>
      </c>
      <c r="C651" s="7" t="s">
        <v>796</v>
      </c>
      <c r="D651" s="8" t="s">
        <v>807</v>
      </c>
      <c r="E651" s="7" t="s">
        <v>675</v>
      </c>
      <c r="F651" s="7" t="s">
        <v>1196</v>
      </c>
      <c r="G651" s="55">
        <v>25950</v>
      </c>
      <c r="H651" s="9">
        <v>36193</v>
      </c>
      <c r="I651" s="9" t="s">
        <v>1233</v>
      </c>
    </row>
    <row r="652" spans="1:9" x14ac:dyDescent="0.25">
      <c r="A652" s="8">
        <v>651</v>
      </c>
      <c r="B652" s="7" t="s">
        <v>1946</v>
      </c>
      <c r="C652" s="7" t="s">
        <v>791</v>
      </c>
      <c r="D652" s="8" t="s">
        <v>807</v>
      </c>
      <c r="E652" s="7" t="s">
        <v>675</v>
      </c>
      <c r="F652" s="7" t="s">
        <v>1196</v>
      </c>
      <c r="G652" s="55">
        <v>28426</v>
      </c>
      <c r="H652" s="9">
        <v>40235</v>
      </c>
      <c r="I652" s="9" t="s">
        <v>1233</v>
      </c>
    </row>
    <row r="653" spans="1:9" x14ac:dyDescent="0.25">
      <c r="A653" s="8">
        <v>652</v>
      </c>
      <c r="B653" s="7" t="s">
        <v>1947</v>
      </c>
      <c r="C653" s="7" t="s">
        <v>1228</v>
      </c>
      <c r="D653" s="8" t="s">
        <v>807</v>
      </c>
      <c r="E653" s="7" t="s">
        <v>675</v>
      </c>
      <c r="F653" s="7" t="s">
        <v>1196</v>
      </c>
      <c r="G653" s="55">
        <v>28261</v>
      </c>
      <c r="H653" s="9">
        <v>40986</v>
      </c>
      <c r="I653" s="9" t="s">
        <v>1233</v>
      </c>
    </row>
    <row r="654" spans="1:9" x14ac:dyDescent="0.25">
      <c r="A654" s="8">
        <v>653</v>
      </c>
      <c r="B654" s="7" t="s">
        <v>1948</v>
      </c>
      <c r="C654" s="7" t="s">
        <v>1228</v>
      </c>
      <c r="D654" s="8" t="s">
        <v>807</v>
      </c>
      <c r="E654" s="7" t="s">
        <v>675</v>
      </c>
      <c r="F654" s="7" t="s">
        <v>1196</v>
      </c>
      <c r="G654" s="55">
        <v>25900</v>
      </c>
      <c r="H654" s="9">
        <v>39155</v>
      </c>
      <c r="I654" s="9" t="s">
        <v>1233</v>
      </c>
    </row>
    <row r="655" spans="1:9" x14ac:dyDescent="0.25">
      <c r="A655" s="8">
        <v>654</v>
      </c>
      <c r="B655" s="7" t="s">
        <v>1949</v>
      </c>
      <c r="C655" s="7" t="s">
        <v>1231</v>
      </c>
      <c r="D655" s="8" t="s">
        <v>807</v>
      </c>
      <c r="E655" s="7" t="s">
        <v>675</v>
      </c>
      <c r="F655" s="7" t="s">
        <v>1196</v>
      </c>
      <c r="G655" s="55">
        <v>26431</v>
      </c>
      <c r="H655" s="9">
        <v>40250</v>
      </c>
      <c r="I655" s="9" t="s">
        <v>1233</v>
      </c>
    </row>
    <row r="656" spans="1:9" x14ac:dyDescent="0.25">
      <c r="A656" s="8">
        <v>655</v>
      </c>
      <c r="B656" s="7" t="s">
        <v>1950</v>
      </c>
      <c r="C656" s="7" t="s">
        <v>1231</v>
      </c>
      <c r="D656" s="8" t="s">
        <v>807</v>
      </c>
      <c r="E656" s="7" t="s">
        <v>675</v>
      </c>
      <c r="F656" s="7" t="s">
        <v>1196</v>
      </c>
      <c r="G656" s="55">
        <v>31044</v>
      </c>
      <c r="H656" s="9">
        <v>38805</v>
      </c>
      <c r="I656" s="9" t="s">
        <v>1233</v>
      </c>
    </row>
    <row r="657" spans="1:9" x14ac:dyDescent="0.25">
      <c r="A657" s="8">
        <v>656</v>
      </c>
      <c r="B657" s="7" t="s">
        <v>1951</v>
      </c>
      <c r="C657" s="7" t="s">
        <v>1229</v>
      </c>
      <c r="D657" s="8" t="s">
        <v>807</v>
      </c>
      <c r="E657" s="7" t="s">
        <v>675</v>
      </c>
      <c r="F657" s="7" t="s">
        <v>1197</v>
      </c>
      <c r="G657" s="55">
        <v>28217</v>
      </c>
      <c r="H657" s="9">
        <v>36243</v>
      </c>
      <c r="I657" s="9" t="s">
        <v>1233</v>
      </c>
    </row>
    <row r="658" spans="1:9" x14ac:dyDescent="0.25">
      <c r="A658" s="8">
        <v>657</v>
      </c>
      <c r="B658" s="7" t="s">
        <v>1952</v>
      </c>
      <c r="C658" s="7" t="s">
        <v>1230</v>
      </c>
      <c r="D658" s="8" t="s">
        <v>807</v>
      </c>
      <c r="E658" s="7" t="s">
        <v>675</v>
      </c>
      <c r="F658" s="7" t="s">
        <v>1197</v>
      </c>
      <c r="G658" s="55">
        <v>26832</v>
      </c>
      <c r="H658" s="9">
        <v>36956</v>
      </c>
      <c r="I658" s="9">
        <v>37849</v>
      </c>
    </row>
    <row r="659" spans="1:9" x14ac:dyDescent="0.25">
      <c r="A659" s="8">
        <v>658</v>
      </c>
      <c r="B659" s="7" t="s">
        <v>1953</v>
      </c>
      <c r="C659" s="7" t="s">
        <v>1229</v>
      </c>
      <c r="D659" s="8" t="s">
        <v>807</v>
      </c>
      <c r="E659" s="7" t="s">
        <v>675</v>
      </c>
      <c r="F659" s="7" t="s">
        <v>1196</v>
      </c>
      <c r="G659" s="55">
        <v>28842</v>
      </c>
      <c r="H659" s="9">
        <v>36967</v>
      </c>
      <c r="I659" s="9" t="s">
        <v>1233</v>
      </c>
    </row>
    <row r="660" spans="1:9" x14ac:dyDescent="0.25">
      <c r="A660" s="8">
        <v>659</v>
      </c>
      <c r="B660" s="7" t="s">
        <v>1954</v>
      </c>
      <c r="C660" s="7" t="s">
        <v>1229</v>
      </c>
      <c r="D660" s="8" t="s">
        <v>807</v>
      </c>
      <c r="E660" s="7" t="s">
        <v>675</v>
      </c>
      <c r="F660" s="7" t="s">
        <v>1197</v>
      </c>
      <c r="G660" s="55">
        <v>28007</v>
      </c>
      <c r="H660" s="9">
        <v>39534</v>
      </c>
      <c r="I660" s="9" t="s">
        <v>1233</v>
      </c>
    </row>
    <row r="661" spans="1:9" x14ac:dyDescent="0.25">
      <c r="A661" s="8">
        <v>660</v>
      </c>
      <c r="B661" s="7" t="s">
        <v>1955</v>
      </c>
      <c r="C661" s="7" t="s">
        <v>795</v>
      </c>
      <c r="D661" s="8" t="s">
        <v>807</v>
      </c>
      <c r="E661" s="7" t="s">
        <v>675</v>
      </c>
      <c r="F661" s="7" t="s">
        <v>1196</v>
      </c>
      <c r="G661" s="55">
        <v>29846</v>
      </c>
      <c r="H661" s="9">
        <v>39171</v>
      </c>
      <c r="I661" s="9" t="s">
        <v>1233</v>
      </c>
    </row>
    <row r="662" spans="1:9" x14ac:dyDescent="0.25">
      <c r="A662" s="8">
        <v>661</v>
      </c>
      <c r="B662" s="7" t="s">
        <v>1956</v>
      </c>
      <c r="C662" s="7" t="s">
        <v>791</v>
      </c>
      <c r="D662" s="8" t="s">
        <v>807</v>
      </c>
      <c r="E662" s="7" t="s">
        <v>675</v>
      </c>
      <c r="F662" s="7" t="s">
        <v>1197</v>
      </c>
      <c r="G662" s="55">
        <v>32432</v>
      </c>
      <c r="H662" s="9">
        <v>39535</v>
      </c>
      <c r="I662" s="9" t="s">
        <v>1233</v>
      </c>
    </row>
    <row r="663" spans="1:9" x14ac:dyDescent="0.25">
      <c r="A663" s="8">
        <v>662</v>
      </c>
      <c r="B663" s="7" t="s">
        <v>1957</v>
      </c>
      <c r="C663" s="7" t="s">
        <v>1231</v>
      </c>
      <c r="D663" s="8" t="s">
        <v>807</v>
      </c>
      <c r="E663" s="7" t="s">
        <v>675</v>
      </c>
      <c r="F663" s="7" t="s">
        <v>1197</v>
      </c>
      <c r="G663" s="55">
        <v>28259</v>
      </c>
      <c r="H663" s="9">
        <v>39539</v>
      </c>
      <c r="I663" s="9" t="s">
        <v>1233</v>
      </c>
    </row>
    <row r="664" spans="1:9" x14ac:dyDescent="0.25">
      <c r="A664" s="8">
        <v>663</v>
      </c>
      <c r="B664" s="7" t="s">
        <v>1958</v>
      </c>
      <c r="C664" s="7" t="s">
        <v>795</v>
      </c>
      <c r="D664" s="8" t="s">
        <v>807</v>
      </c>
      <c r="E664" s="7" t="s">
        <v>675</v>
      </c>
      <c r="F664" s="7" t="s">
        <v>1196</v>
      </c>
      <c r="G664" s="55">
        <v>24108</v>
      </c>
      <c r="H664" s="9">
        <v>36619</v>
      </c>
      <c r="I664" s="9" t="s">
        <v>1233</v>
      </c>
    </row>
    <row r="665" spans="1:9" x14ac:dyDescent="0.25">
      <c r="A665" s="8">
        <v>664</v>
      </c>
      <c r="B665" s="7" t="s">
        <v>1959</v>
      </c>
      <c r="C665" s="7" t="s">
        <v>795</v>
      </c>
      <c r="D665" s="8" t="s">
        <v>807</v>
      </c>
      <c r="E665" s="7" t="s">
        <v>675</v>
      </c>
      <c r="F665" s="7" t="s">
        <v>1196</v>
      </c>
      <c r="G665" s="55">
        <v>26120</v>
      </c>
      <c r="H665" s="9">
        <v>37009</v>
      </c>
      <c r="I665" s="9" t="s">
        <v>1233</v>
      </c>
    </row>
    <row r="666" spans="1:9" x14ac:dyDescent="0.25">
      <c r="A666" s="8">
        <v>665</v>
      </c>
      <c r="B666" s="7" t="s">
        <v>1960</v>
      </c>
      <c r="C666" s="7" t="s">
        <v>792</v>
      </c>
      <c r="D666" s="8" t="s">
        <v>807</v>
      </c>
      <c r="E666" s="7" t="s">
        <v>675</v>
      </c>
      <c r="F666" s="7" t="s">
        <v>1196</v>
      </c>
      <c r="G666" s="55">
        <v>31480</v>
      </c>
      <c r="H666" s="9">
        <v>40637</v>
      </c>
      <c r="I666" s="9" t="s">
        <v>1233</v>
      </c>
    </row>
    <row r="667" spans="1:9" x14ac:dyDescent="0.25">
      <c r="A667" s="8">
        <v>666</v>
      </c>
      <c r="B667" s="7" t="s">
        <v>1961</v>
      </c>
      <c r="C667" s="7" t="s">
        <v>794</v>
      </c>
      <c r="D667" s="8" t="s">
        <v>807</v>
      </c>
      <c r="E667" s="7" t="s">
        <v>675</v>
      </c>
      <c r="F667" s="7" t="s">
        <v>1196</v>
      </c>
      <c r="G667" s="56">
        <v>27745</v>
      </c>
      <c r="H667" s="13">
        <v>40638</v>
      </c>
      <c r="I667" s="9" t="s">
        <v>1233</v>
      </c>
    </row>
    <row r="668" spans="1:9" x14ac:dyDescent="0.25">
      <c r="A668" s="8">
        <v>667</v>
      </c>
      <c r="B668" s="7" t="s">
        <v>1962</v>
      </c>
      <c r="C668" s="7" t="s">
        <v>1228</v>
      </c>
      <c r="D668" s="8" t="s">
        <v>807</v>
      </c>
      <c r="E668" s="7" t="s">
        <v>675</v>
      </c>
      <c r="F668" s="7" t="s">
        <v>1196</v>
      </c>
      <c r="G668" s="55">
        <v>26690</v>
      </c>
      <c r="H668" s="9">
        <v>39208</v>
      </c>
      <c r="I668" s="9">
        <v>41209</v>
      </c>
    </row>
    <row r="669" spans="1:9" x14ac:dyDescent="0.25">
      <c r="A669" s="8">
        <v>668</v>
      </c>
      <c r="B669" s="7" t="s">
        <v>1963</v>
      </c>
      <c r="C669" s="7" t="s">
        <v>793</v>
      </c>
      <c r="D669" s="8" t="s">
        <v>807</v>
      </c>
      <c r="E669" s="7" t="s">
        <v>675</v>
      </c>
      <c r="F669" s="7" t="s">
        <v>1196</v>
      </c>
      <c r="G669" s="55">
        <v>28382</v>
      </c>
      <c r="H669" s="9">
        <v>38863</v>
      </c>
      <c r="I669" s="9" t="s">
        <v>1233</v>
      </c>
    </row>
    <row r="670" spans="1:9" x14ac:dyDescent="0.25">
      <c r="A670" s="8">
        <v>669</v>
      </c>
      <c r="B670" s="7" t="s">
        <v>1964</v>
      </c>
      <c r="C670" s="7" t="s">
        <v>793</v>
      </c>
      <c r="D670" s="8" t="s">
        <v>807</v>
      </c>
      <c r="E670" s="7" t="s">
        <v>675</v>
      </c>
      <c r="F670" s="7" t="s">
        <v>1196</v>
      </c>
      <c r="G670" s="55">
        <v>29104</v>
      </c>
      <c r="H670" s="9">
        <v>36672</v>
      </c>
      <c r="I670" s="9" t="s">
        <v>1233</v>
      </c>
    </row>
    <row r="671" spans="1:9" x14ac:dyDescent="0.25">
      <c r="A671" s="8">
        <v>670</v>
      </c>
      <c r="B671" s="7" t="s">
        <v>1965</v>
      </c>
      <c r="C671" s="7" t="s">
        <v>1231</v>
      </c>
      <c r="D671" s="8" t="s">
        <v>807</v>
      </c>
      <c r="E671" s="7" t="s">
        <v>675</v>
      </c>
      <c r="F671" s="7" t="s">
        <v>1197</v>
      </c>
      <c r="G671" s="56">
        <v>27936</v>
      </c>
      <c r="H671" s="13">
        <v>40680</v>
      </c>
      <c r="I671" s="9" t="s">
        <v>1233</v>
      </c>
    </row>
    <row r="672" spans="1:9" x14ac:dyDescent="0.25">
      <c r="A672" s="8">
        <v>671</v>
      </c>
      <c r="B672" s="7" t="s">
        <v>1966</v>
      </c>
      <c r="C672" s="7" t="s">
        <v>795</v>
      </c>
      <c r="D672" s="8" t="s">
        <v>807</v>
      </c>
      <c r="E672" s="7" t="s">
        <v>675</v>
      </c>
      <c r="F672" s="7" t="s">
        <v>1196</v>
      </c>
      <c r="G672" s="56">
        <v>26586</v>
      </c>
      <c r="H672" s="13">
        <v>40680</v>
      </c>
      <c r="I672" s="9" t="s">
        <v>1233</v>
      </c>
    </row>
    <row r="673" spans="1:9" x14ac:dyDescent="0.25">
      <c r="A673" s="8">
        <v>672</v>
      </c>
      <c r="B673" s="7" t="s">
        <v>1967</v>
      </c>
      <c r="C673" s="7" t="s">
        <v>792</v>
      </c>
      <c r="D673" s="8" t="s">
        <v>807</v>
      </c>
      <c r="E673" s="7" t="s">
        <v>675</v>
      </c>
      <c r="F673" s="7" t="s">
        <v>1196</v>
      </c>
      <c r="G673" s="55">
        <v>30520</v>
      </c>
      <c r="H673" s="9">
        <v>40696</v>
      </c>
      <c r="I673" s="9" t="s">
        <v>1233</v>
      </c>
    </row>
    <row r="674" spans="1:9" x14ac:dyDescent="0.25">
      <c r="A674" s="8">
        <v>673</v>
      </c>
      <c r="B674" s="7" t="s">
        <v>1968</v>
      </c>
      <c r="C674" s="7" t="s">
        <v>1228</v>
      </c>
      <c r="D674" s="8" t="s">
        <v>807</v>
      </c>
      <c r="E674" s="7" t="s">
        <v>675</v>
      </c>
      <c r="F674" s="7" t="s">
        <v>1197</v>
      </c>
      <c r="G674" s="55">
        <v>28894</v>
      </c>
      <c r="H674" s="9">
        <v>40706</v>
      </c>
      <c r="I674" s="9" t="s">
        <v>1233</v>
      </c>
    </row>
    <row r="675" spans="1:9" x14ac:dyDescent="0.25">
      <c r="A675" s="8">
        <v>674</v>
      </c>
      <c r="B675" s="7" t="s">
        <v>1969</v>
      </c>
      <c r="C675" s="7" t="s">
        <v>1230</v>
      </c>
      <c r="D675" s="8" t="s">
        <v>807</v>
      </c>
      <c r="E675" s="7" t="s">
        <v>675</v>
      </c>
      <c r="F675" s="7" t="s">
        <v>1196</v>
      </c>
      <c r="G675" s="55">
        <v>25722</v>
      </c>
      <c r="H675" s="9">
        <v>40718</v>
      </c>
      <c r="I675" s="9" t="s">
        <v>1233</v>
      </c>
    </row>
    <row r="676" spans="1:9" x14ac:dyDescent="0.25">
      <c r="A676" s="8">
        <v>675</v>
      </c>
      <c r="B676" s="7" t="s">
        <v>1970</v>
      </c>
      <c r="C676" s="7" t="s">
        <v>791</v>
      </c>
      <c r="D676" s="8" t="s">
        <v>807</v>
      </c>
      <c r="E676" s="7" t="s">
        <v>675</v>
      </c>
      <c r="F676" s="7" t="s">
        <v>1197</v>
      </c>
      <c r="G676" s="55">
        <v>29306</v>
      </c>
      <c r="H676" s="9">
        <v>39239</v>
      </c>
      <c r="I676" s="9" t="s">
        <v>1233</v>
      </c>
    </row>
    <row r="677" spans="1:9" x14ac:dyDescent="0.25">
      <c r="A677" s="8">
        <v>676</v>
      </c>
      <c r="B677" s="7" t="s">
        <v>1971</v>
      </c>
      <c r="C677" s="7" t="s">
        <v>1229</v>
      </c>
      <c r="D677" s="8" t="s">
        <v>807</v>
      </c>
      <c r="E677" s="7" t="s">
        <v>675</v>
      </c>
      <c r="F677" s="7" t="s">
        <v>1196</v>
      </c>
      <c r="G677" s="55">
        <v>26814</v>
      </c>
      <c r="H677" s="9">
        <v>39248</v>
      </c>
      <c r="I677" s="9" t="s">
        <v>1233</v>
      </c>
    </row>
    <row r="678" spans="1:9" x14ac:dyDescent="0.25">
      <c r="A678" s="8">
        <v>677</v>
      </c>
      <c r="B678" s="7" t="s">
        <v>1972</v>
      </c>
      <c r="C678" s="7" t="s">
        <v>795</v>
      </c>
      <c r="D678" s="8" t="s">
        <v>807</v>
      </c>
      <c r="E678" s="7" t="s">
        <v>675</v>
      </c>
      <c r="F678" s="7" t="s">
        <v>1197</v>
      </c>
      <c r="G678" s="55">
        <v>25959</v>
      </c>
      <c r="H678" s="9">
        <v>39253</v>
      </c>
      <c r="I678" s="9">
        <v>40955</v>
      </c>
    </row>
    <row r="679" spans="1:9" x14ac:dyDescent="0.25">
      <c r="A679" s="8">
        <v>678</v>
      </c>
      <c r="B679" s="7" t="s">
        <v>1973</v>
      </c>
      <c r="C679" s="7" t="s">
        <v>796</v>
      </c>
      <c r="D679" s="8" t="s">
        <v>807</v>
      </c>
      <c r="E679" s="7" t="s">
        <v>675</v>
      </c>
      <c r="F679" s="7" t="s">
        <v>1196</v>
      </c>
      <c r="G679" s="55">
        <v>22914</v>
      </c>
      <c r="H679" s="9">
        <v>36330</v>
      </c>
      <c r="I679" s="9" t="s">
        <v>1233</v>
      </c>
    </row>
    <row r="680" spans="1:9" x14ac:dyDescent="0.25">
      <c r="A680" s="8">
        <v>679</v>
      </c>
      <c r="B680" s="7" t="s">
        <v>1974</v>
      </c>
      <c r="C680" s="7" t="s">
        <v>1230</v>
      </c>
      <c r="D680" s="8" t="s">
        <v>807</v>
      </c>
      <c r="E680" s="7" t="s">
        <v>675</v>
      </c>
      <c r="F680" s="7" t="s">
        <v>1196</v>
      </c>
      <c r="G680" s="55">
        <v>26366</v>
      </c>
      <c r="H680" s="9">
        <v>37065</v>
      </c>
      <c r="I680" s="9" t="s">
        <v>1233</v>
      </c>
    </row>
    <row r="681" spans="1:9" x14ac:dyDescent="0.25">
      <c r="A681" s="8">
        <v>680</v>
      </c>
      <c r="B681" s="7" t="s">
        <v>1975</v>
      </c>
      <c r="C681" s="7" t="s">
        <v>793</v>
      </c>
      <c r="D681" s="8" t="s">
        <v>807</v>
      </c>
      <c r="E681" s="7" t="s">
        <v>675</v>
      </c>
      <c r="F681" s="7" t="s">
        <v>1196</v>
      </c>
      <c r="G681" s="55">
        <v>31559</v>
      </c>
      <c r="H681" s="9">
        <v>39602</v>
      </c>
      <c r="I681" s="9" t="s">
        <v>1233</v>
      </c>
    </row>
    <row r="682" spans="1:9" x14ac:dyDescent="0.25">
      <c r="A682" s="8">
        <v>681</v>
      </c>
      <c r="B682" s="7" t="s">
        <v>1976</v>
      </c>
      <c r="C682" s="7" t="s">
        <v>1231</v>
      </c>
      <c r="D682" s="8" t="s">
        <v>807</v>
      </c>
      <c r="E682" s="7" t="s">
        <v>675</v>
      </c>
      <c r="F682" s="7" t="s">
        <v>1196</v>
      </c>
      <c r="G682" s="57">
        <v>27779</v>
      </c>
      <c r="H682" s="16">
        <v>40334</v>
      </c>
      <c r="I682" s="9" t="s">
        <v>1233</v>
      </c>
    </row>
    <row r="683" spans="1:9" x14ac:dyDescent="0.25">
      <c r="A683" s="8">
        <v>682</v>
      </c>
      <c r="B683" s="7" t="s">
        <v>1977</v>
      </c>
      <c r="C683" s="7" t="s">
        <v>1231</v>
      </c>
      <c r="D683" s="8" t="s">
        <v>807</v>
      </c>
      <c r="E683" s="7" t="s">
        <v>675</v>
      </c>
      <c r="F683" s="7" t="s">
        <v>1197</v>
      </c>
      <c r="G683" s="55">
        <v>30337</v>
      </c>
      <c r="H683" s="9">
        <v>41094</v>
      </c>
      <c r="I683" s="9" t="s">
        <v>1233</v>
      </c>
    </row>
    <row r="684" spans="1:9" x14ac:dyDescent="0.25">
      <c r="A684" s="8">
        <v>683</v>
      </c>
      <c r="B684" s="7" t="s">
        <v>1978</v>
      </c>
      <c r="C684" s="7" t="s">
        <v>795</v>
      </c>
      <c r="D684" s="8" t="s">
        <v>807</v>
      </c>
      <c r="E684" s="7" t="s">
        <v>675</v>
      </c>
      <c r="F684" s="7" t="s">
        <v>1197</v>
      </c>
      <c r="G684" s="55">
        <v>28446</v>
      </c>
      <c r="H684" s="9">
        <v>41111</v>
      </c>
      <c r="I684" s="9" t="s">
        <v>1233</v>
      </c>
    </row>
    <row r="685" spans="1:9" x14ac:dyDescent="0.25">
      <c r="A685" s="8">
        <v>684</v>
      </c>
      <c r="B685" s="7" t="s">
        <v>1979</v>
      </c>
      <c r="C685" s="7" t="s">
        <v>793</v>
      </c>
      <c r="D685" s="8" t="s">
        <v>807</v>
      </c>
      <c r="E685" s="7" t="s">
        <v>675</v>
      </c>
      <c r="F685" s="7" t="s">
        <v>1197</v>
      </c>
      <c r="G685" s="55">
        <v>26302</v>
      </c>
      <c r="H685" s="9">
        <v>39267</v>
      </c>
      <c r="I685" s="9" t="s">
        <v>1233</v>
      </c>
    </row>
    <row r="686" spans="1:9" x14ac:dyDescent="0.25">
      <c r="A686" s="8">
        <v>685</v>
      </c>
      <c r="B686" s="7" t="s">
        <v>1980</v>
      </c>
      <c r="C686" s="7" t="s">
        <v>1231</v>
      </c>
      <c r="D686" s="8" t="s">
        <v>807</v>
      </c>
      <c r="E686" s="7" t="s">
        <v>675</v>
      </c>
      <c r="F686" s="7" t="s">
        <v>1196</v>
      </c>
      <c r="G686" s="55">
        <v>31763</v>
      </c>
      <c r="H686" s="9">
        <v>39272</v>
      </c>
      <c r="I686" s="9" t="s">
        <v>1233</v>
      </c>
    </row>
    <row r="687" spans="1:9" x14ac:dyDescent="0.25">
      <c r="A687" s="8">
        <v>686</v>
      </c>
      <c r="B687" s="7" t="s">
        <v>1981</v>
      </c>
      <c r="C687" s="7" t="s">
        <v>1228</v>
      </c>
      <c r="D687" s="8" t="s">
        <v>807</v>
      </c>
      <c r="E687" s="7" t="s">
        <v>675</v>
      </c>
      <c r="F687" s="7" t="s">
        <v>1196</v>
      </c>
      <c r="G687" s="55">
        <v>28660</v>
      </c>
      <c r="H687" s="9">
        <v>39648</v>
      </c>
      <c r="I687" s="9" t="s">
        <v>1233</v>
      </c>
    </row>
    <row r="688" spans="1:9" x14ac:dyDescent="0.25">
      <c r="A688" s="8">
        <v>687</v>
      </c>
      <c r="B688" s="7" t="s">
        <v>1982</v>
      </c>
      <c r="C688" s="7" t="s">
        <v>792</v>
      </c>
      <c r="D688" s="8" t="s">
        <v>807</v>
      </c>
      <c r="E688" s="7" t="s">
        <v>675</v>
      </c>
      <c r="F688" s="7" t="s">
        <v>1196</v>
      </c>
      <c r="G688" s="55">
        <v>30822</v>
      </c>
      <c r="H688" s="9">
        <v>40360</v>
      </c>
      <c r="I688" s="9" t="s">
        <v>1233</v>
      </c>
    </row>
    <row r="689" spans="1:9" x14ac:dyDescent="0.25">
      <c r="A689" s="8">
        <v>688</v>
      </c>
      <c r="B689" s="7" t="s">
        <v>1983</v>
      </c>
      <c r="C689" s="7" t="s">
        <v>795</v>
      </c>
      <c r="D689" s="8" t="s">
        <v>807</v>
      </c>
      <c r="E689" s="7" t="s">
        <v>675</v>
      </c>
      <c r="F689" s="7" t="s">
        <v>1196</v>
      </c>
      <c r="G689" s="55">
        <v>26215</v>
      </c>
      <c r="H689" s="9">
        <v>40389</v>
      </c>
      <c r="I689" s="9" t="s">
        <v>1233</v>
      </c>
    </row>
    <row r="690" spans="1:9" x14ac:dyDescent="0.25">
      <c r="A690" s="8">
        <v>689</v>
      </c>
      <c r="B690" s="7" t="s">
        <v>1984</v>
      </c>
      <c r="C690" s="7" t="s">
        <v>1230</v>
      </c>
      <c r="D690" s="8" t="s">
        <v>807</v>
      </c>
      <c r="E690" s="7" t="s">
        <v>675</v>
      </c>
      <c r="F690" s="7" t="s">
        <v>1196</v>
      </c>
      <c r="G690" s="55">
        <v>31929</v>
      </c>
      <c r="H690" s="9">
        <v>38914</v>
      </c>
      <c r="I690" s="9" t="s">
        <v>1233</v>
      </c>
    </row>
    <row r="691" spans="1:9" x14ac:dyDescent="0.25">
      <c r="A691" s="8">
        <v>690</v>
      </c>
      <c r="B691" s="7" t="s">
        <v>1985</v>
      </c>
      <c r="C691" s="7" t="s">
        <v>1230</v>
      </c>
      <c r="D691" s="8" t="s">
        <v>807</v>
      </c>
      <c r="E691" s="7" t="s">
        <v>675</v>
      </c>
      <c r="F691" s="7" t="s">
        <v>1196</v>
      </c>
      <c r="G691" s="55">
        <v>29341</v>
      </c>
      <c r="H691" s="9">
        <v>36365</v>
      </c>
      <c r="I691" s="9" t="s">
        <v>1233</v>
      </c>
    </row>
    <row r="692" spans="1:9" x14ac:dyDescent="0.25">
      <c r="A692" s="8">
        <v>691</v>
      </c>
      <c r="B692" s="7" t="s">
        <v>1986</v>
      </c>
      <c r="C692" s="7" t="s">
        <v>791</v>
      </c>
      <c r="D692" s="8" t="s">
        <v>807</v>
      </c>
      <c r="E692" s="7" t="s">
        <v>675</v>
      </c>
      <c r="F692" s="7" t="s">
        <v>1197</v>
      </c>
      <c r="G692" s="55">
        <v>22399</v>
      </c>
      <c r="H692" s="9">
        <v>37099</v>
      </c>
      <c r="I692" s="9" t="s">
        <v>1233</v>
      </c>
    </row>
    <row r="693" spans="1:9" x14ac:dyDescent="0.25">
      <c r="A693" s="8">
        <v>692</v>
      </c>
      <c r="B693" s="7" t="s">
        <v>1987</v>
      </c>
      <c r="C693" s="7" t="s">
        <v>795</v>
      </c>
      <c r="D693" s="8" t="s">
        <v>807</v>
      </c>
      <c r="E693" s="7" t="s">
        <v>675</v>
      </c>
      <c r="F693" s="7" t="s">
        <v>1197</v>
      </c>
      <c r="G693" s="55">
        <v>27692</v>
      </c>
      <c r="H693" s="9">
        <v>37453</v>
      </c>
      <c r="I693" s="9" t="s">
        <v>1233</v>
      </c>
    </row>
    <row r="694" spans="1:9" x14ac:dyDescent="0.25">
      <c r="A694" s="8">
        <v>693</v>
      </c>
      <c r="B694" s="7" t="s">
        <v>1988</v>
      </c>
      <c r="C694" s="7" t="s">
        <v>1229</v>
      </c>
      <c r="D694" s="8" t="s">
        <v>807</v>
      </c>
      <c r="E694" s="7" t="s">
        <v>675</v>
      </c>
      <c r="F694" s="7" t="s">
        <v>1196</v>
      </c>
      <c r="G694" s="55">
        <v>27823</v>
      </c>
      <c r="H694" s="9">
        <v>37810</v>
      </c>
      <c r="I694" s="9" t="s">
        <v>1233</v>
      </c>
    </row>
    <row r="695" spans="1:9" x14ac:dyDescent="0.25">
      <c r="A695" s="8">
        <v>694</v>
      </c>
      <c r="B695" s="7" t="s">
        <v>1989</v>
      </c>
      <c r="C695" s="7" t="s">
        <v>792</v>
      </c>
      <c r="D695" s="8" t="s">
        <v>807</v>
      </c>
      <c r="E695" s="7" t="s">
        <v>675</v>
      </c>
      <c r="F695" s="7" t="s">
        <v>1197</v>
      </c>
      <c r="G695" s="55">
        <v>28454</v>
      </c>
      <c r="H695" s="9">
        <v>39283</v>
      </c>
      <c r="I695" s="9" t="s">
        <v>1233</v>
      </c>
    </row>
    <row r="696" spans="1:9" x14ac:dyDescent="0.25">
      <c r="A696" s="8">
        <v>695</v>
      </c>
      <c r="B696" s="7" t="s">
        <v>1990</v>
      </c>
      <c r="C696" s="7" t="s">
        <v>794</v>
      </c>
      <c r="D696" s="8" t="s">
        <v>807</v>
      </c>
      <c r="E696" s="7" t="s">
        <v>675</v>
      </c>
      <c r="F696" s="7" t="s">
        <v>1197</v>
      </c>
      <c r="G696" s="55">
        <v>28890</v>
      </c>
      <c r="H696" s="9">
        <v>40018</v>
      </c>
      <c r="I696" s="9" t="s">
        <v>1233</v>
      </c>
    </row>
    <row r="697" spans="1:9" x14ac:dyDescent="0.25">
      <c r="A697" s="8">
        <v>696</v>
      </c>
      <c r="B697" s="7" t="s">
        <v>1991</v>
      </c>
      <c r="C697" s="7" t="s">
        <v>793</v>
      </c>
      <c r="D697" s="8" t="s">
        <v>807</v>
      </c>
      <c r="E697" s="7" t="s">
        <v>675</v>
      </c>
      <c r="F697" s="7" t="s">
        <v>1197</v>
      </c>
      <c r="G697" s="55">
        <v>31815</v>
      </c>
      <c r="H697" s="9">
        <v>41125</v>
      </c>
      <c r="I697" s="9" t="s">
        <v>1233</v>
      </c>
    </row>
    <row r="698" spans="1:9" x14ac:dyDescent="0.25">
      <c r="A698" s="8">
        <v>697</v>
      </c>
      <c r="B698" s="7" t="s">
        <v>1992</v>
      </c>
      <c r="C698" s="7" t="s">
        <v>1228</v>
      </c>
      <c r="D698" s="8" t="s">
        <v>807</v>
      </c>
      <c r="E698" s="7" t="s">
        <v>675</v>
      </c>
      <c r="F698" s="7" t="s">
        <v>1196</v>
      </c>
      <c r="G698" s="55">
        <v>29495</v>
      </c>
      <c r="H698" s="9">
        <v>40393</v>
      </c>
      <c r="I698" s="9" t="s">
        <v>1233</v>
      </c>
    </row>
    <row r="699" spans="1:9" x14ac:dyDescent="0.25">
      <c r="A699" s="8">
        <v>698</v>
      </c>
      <c r="B699" s="7" t="s">
        <v>1993</v>
      </c>
      <c r="C699" s="7" t="s">
        <v>1230</v>
      </c>
      <c r="D699" s="8" t="s">
        <v>807</v>
      </c>
      <c r="E699" s="7" t="s">
        <v>675</v>
      </c>
      <c r="F699" s="7" t="s">
        <v>1197</v>
      </c>
      <c r="G699" s="55">
        <v>26565</v>
      </c>
      <c r="H699" s="9">
        <v>40410</v>
      </c>
      <c r="I699" s="9" t="s">
        <v>1233</v>
      </c>
    </row>
    <row r="700" spans="1:9" x14ac:dyDescent="0.25">
      <c r="A700" s="8">
        <v>699</v>
      </c>
      <c r="B700" s="7" t="s">
        <v>1994</v>
      </c>
      <c r="C700" s="7" t="s">
        <v>794</v>
      </c>
      <c r="D700" s="8" t="s">
        <v>807</v>
      </c>
      <c r="E700" s="7" t="s">
        <v>675</v>
      </c>
      <c r="F700" s="7" t="s">
        <v>1196</v>
      </c>
      <c r="G700" s="55">
        <v>28081</v>
      </c>
      <c r="H700" s="9">
        <v>40420</v>
      </c>
      <c r="I700" s="9" t="s">
        <v>1233</v>
      </c>
    </row>
    <row r="701" spans="1:9" x14ac:dyDescent="0.25">
      <c r="A701" s="8">
        <v>700</v>
      </c>
      <c r="B701" s="7" t="s">
        <v>1995</v>
      </c>
      <c r="C701" s="7" t="s">
        <v>1229</v>
      </c>
      <c r="D701" s="8" t="s">
        <v>807</v>
      </c>
      <c r="E701" s="7" t="s">
        <v>675</v>
      </c>
      <c r="F701" s="7" t="s">
        <v>1196</v>
      </c>
      <c r="G701" s="55">
        <v>25734</v>
      </c>
      <c r="H701" s="9">
        <v>36025</v>
      </c>
      <c r="I701" s="9" t="s">
        <v>1233</v>
      </c>
    </row>
    <row r="702" spans="1:9" x14ac:dyDescent="0.25">
      <c r="A702" s="8">
        <v>701</v>
      </c>
      <c r="B702" s="7" t="s">
        <v>1996</v>
      </c>
      <c r="C702" s="7" t="s">
        <v>793</v>
      </c>
      <c r="D702" s="8" t="s">
        <v>807</v>
      </c>
      <c r="E702" s="7" t="s">
        <v>675</v>
      </c>
      <c r="F702" s="7" t="s">
        <v>1196</v>
      </c>
      <c r="G702" s="55">
        <v>26421</v>
      </c>
      <c r="H702" s="9">
        <v>37495</v>
      </c>
      <c r="I702" s="9">
        <v>38212</v>
      </c>
    </row>
    <row r="703" spans="1:9" x14ac:dyDescent="0.25">
      <c r="A703" s="8">
        <v>702</v>
      </c>
      <c r="B703" s="7" t="s">
        <v>1997</v>
      </c>
      <c r="C703" s="7" t="s">
        <v>794</v>
      </c>
      <c r="D703" s="8" t="s">
        <v>807</v>
      </c>
      <c r="E703" s="7" t="s">
        <v>675</v>
      </c>
      <c r="F703" s="7" t="s">
        <v>1196</v>
      </c>
      <c r="G703" s="55">
        <v>28972</v>
      </c>
      <c r="H703" s="9">
        <v>39679</v>
      </c>
      <c r="I703" s="9" t="s">
        <v>1233</v>
      </c>
    </row>
    <row r="704" spans="1:9" x14ac:dyDescent="0.25">
      <c r="A704" s="8">
        <v>703</v>
      </c>
      <c r="B704" s="7" t="s">
        <v>1998</v>
      </c>
      <c r="C704" s="7" t="s">
        <v>793</v>
      </c>
      <c r="D704" s="8" t="s">
        <v>807</v>
      </c>
      <c r="E704" s="7" t="s">
        <v>675</v>
      </c>
      <c r="F704" s="7" t="s">
        <v>1197</v>
      </c>
      <c r="G704" s="55">
        <v>29972</v>
      </c>
      <c r="H704" s="9">
        <v>39719</v>
      </c>
      <c r="I704" s="9" t="s">
        <v>1233</v>
      </c>
    </row>
    <row r="705" spans="1:9" x14ac:dyDescent="0.25">
      <c r="A705" s="8">
        <v>704</v>
      </c>
      <c r="B705" s="7" t="s">
        <v>1999</v>
      </c>
      <c r="C705" s="7" t="s">
        <v>1230</v>
      </c>
      <c r="D705" s="8" t="s">
        <v>807</v>
      </c>
      <c r="E705" s="7" t="s">
        <v>675</v>
      </c>
      <c r="F705" s="7" t="s">
        <v>1196</v>
      </c>
      <c r="G705" s="55">
        <v>27454</v>
      </c>
      <c r="H705" s="9">
        <v>40800</v>
      </c>
      <c r="I705" s="9" t="s">
        <v>1233</v>
      </c>
    </row>
    <row r="706" spans="1:9" x14ac:dyDescent="0.25">
      <c r="A706" s="8">
        <v>705</v>
      </c>
      <c r="B706" s="7" t="s">
        <v>2000</v>
      </c>
      <c r="C706" s="7" t="s">
        <v>1228</v>
      </c>
      <c r="D706" s="8" t="s">
        <v>807</v>
      </c>
      <c r="E706" s="7" t="s">
        <v>675</v>
      </c>
      <c r="F706" s="7" t="s">
        <v>1196</v>
      </c>
      <c r="G706" s="55">
        <v>30256</v>
      </c>
      <c r="H706" s="9">
        <v>40811</v>
      </c>
      <c r="I706" s="9" t="s">
        <v>1233</v>
      </c>
    </row>
    <row r="707" spans="1:9" x14ac:dyDescent="0.25">
      <c r="A707" s="8">
        <v>706</v>
      </c>
      <c r="B707" s="7" t="s">
        <v>2001</v>
      </c>
      <c r="C707" s="7" t="s">
        <v>1228</v>
      </c>
      <c r="D707" s="8" t="s">
        <v>807</v>
      </c>
      <c r="E707" s="7" t="s">
        <v>675</v>
      </c>
      <c r="F707" s="7" t="s">
        <v>1197</v>
      </c>
      <c r="G707" s="55">
        <v>31560</v>
      </c>
      <c r="H707" s="9">
        <v>39343</v>
      </c>
      <c r="I707" s="9" t="s">
        <v>1233</v>
      </c>
    </row>
    <row r="708" spans="1:9" x14ac:dyDescent="0.25">
      <c r="A708" s="8">
        <v>707</v>
      </c>
      <c r="B708" s="7" t="s">
        <v>2002</v>
      </c>
      <c r="C708" s="7" t="s">
        <v>793</v>
      </c>
      <c r="D708" s="8" t="s">
        <v>807</v>
      </c>
      <c r="E708" s="7" t="s">
        <v>675</v>
      </c>
      <c r="F708" s="7" t="s">
        <v>1197</v>
      </c>
      <c r="G708" s="55">
        <v>26769</v>
      </c>
      <c r="H708" s="9">
        <v>40451</v>
      </c>
      <c r="I708" s="9" t="s">
        <v>1233</v>
      </c>
    </row>
    <row r="709" spans="1:9" x14ac:dyDescent="0.25">
      <c r="A709" s="8">
        <v>708</v>
      </c>
      <c r="B709" s="7" t="s">
        <v>2003</v>
      </c>
      <c r="C709" s="7" t="s">
        <v>792</v>
      </c>
      <c r="D709" s="8" t="s">
        <v>807</v>
      </c>
      <c r="E709" s="7" t="s">
        <v>675</v>
      </c>
      <c r="F709" s="7" t="s">
        <v>1197</v>
      </c>
      <c r="G709" s="55">
        <v>21962</v>
      </c>
      <c r="H709" s="9">
        <v>36053</v>
      </c>
      <c r="I709" s="9" t="s">
        <v>1233</v>
      </c>
    </row>
    <row r="710" spans="1:9" x14ac:dyDescent="0.25">
      <c r="A710" s="8">
        <v>709</v>
      </c>
      <c r="B710" s="7" t="s">
        <v>2004</v>
      </c>
      <c r="C710" s="7" t="s">
        <v>792</v>
      </c>
      <c r="D710" s="8" t="s">
        <v>807</v>
      </c>
      <c r="E710" s="7" t="s">
        <v>675</v>
      </c>
      <c r="F710" s="7" t="s">
        <v>1196</v>
      </c>
      <c r="G710" s="55">
        <v>25902</v>
      </c>
      <c r="H710" s="9">
        <v>37141</v>
      </c>
      <c r="I710" s="9">
        <v>39561</v>
      </c>
    </row>
    <row r="711" spans="1:9" x14ac:dyDescent="0.25">
      <c r="A711" s="8">
        <v>710</v>
      </c>
      <c r="B711" s="7" t="s">
        <v>2005</v>
      </c>
      <c r="C711" s="7" t="s">
        <v>794</v>
      </c>
      <c r="D711" s="8" t="s">
        <v>807</v>
      </c>
      <c r="E711" s="7" t="s">
        <v>675</v>
      </c>
      <c r="F711" s="7" t="s">
        <v>1196</v>
      </c>
      <c r="G711" s="55">
        <v>32848</v>
      </c>
      <c r="H711" s="9">
        <v>40477</v>
      </c>
      <c r="I711" s="9" t="s">
        <v>1233</v>
      </c>
    </row>
    <row r="712" spans="1:9" x14ac:dyDescent="0.25">
      <c r="A712" s="8">
        <v>711</v>
      </c>
      <c r="B712" s="7" t="s">
        <v>2006</v>
      </c>
      <c r="C712" s="7" t="s">
        <v>793</v>
      </c>
      <c r="D712" s="8" t="s">
        <v>807</v>
      </c>
      <c r="E712" s="7" t="s">
        <v>675</v>
      </c>
      <c r="F712" s="7" t="s">
        <v>1197</v>
      </c>
      <c r="G712" s="55">
        <v>25233</v>
      </c>
      <c r="H712" s="9">
        <v>36080</v>
      </c>
      <c r="I712" s="9" t="s">
        <v>1233</v>
      </c>
    </row>
    <row r="713" spans="1:9" x14ac:dyDescent="0.25">
      <c r="A713" s="8">
        <v>712</v>
      </c>
      <c r="B713" s="7" t="s">
        <v>2007</v>
      </c>
      <c r="C713" s="7" t="s">
        <v>1229</v>
      </c>
      <c r="D713" s="8" t="s">
        <v>807</v>
      </c>
      <c r="E713" s="7" t="s">
        <v>675</v>
      </c>
      <c r="F713" s="7" t="s">
        <v>1197</v>
      </c>
      <c r="G713" s="55">
        <v>28184</v>
      </c>
      <c r="H713" s="9">
        <v>36458</v>
      </c>
      <c r="I713" s="9" t="s">
        <v>1233</v>
      </c>
    </row>
    <row r="714" spans="1:9" x14ac:dyDescent="0.25">
      <c r="A714" s="8">
        <v>713</v>
      </c>
      <c r="B714" s="7" t="s">
        <v>2008</v>
      </c>
      <c r="C714" s="7" t="s">
        <v>796</v>
      </c>
      <c r="D714" s="8" t="s">
        <v>807</v>
      </c>
      <c r="E714" s="7" t="s">
        <v>675</v>
      </c>
      <c r="F714" s="7" t="s">
        <v>1197</v>
      </c>
      <c r="G714" s="55">
        <v>29410</v>
      </c>
      <c r="H714" s="9">
        <v>36462</v>
      </c>
      <c r="I714" s="9" t="s">
        <v>1233</v>
      </c>
    </row>
    <row r="715" spans="1:9" x14ac:dyDescent="0.25">
      <c r="A715" s="8">
        <v>714</v>
      </c>
      <c r="B715" s="7" t="s">
        <v>2009</v>
      </c>
      <c r="C715" s="7" t="s">
        <v>796</v>
      </c>
      <c r="D715" s="8" t="s">
        <v>807</v>
      </c>
      <c r="E715" s="7" t="s">
        <v>675</v>
      </c>
      <c r="F715" s="7" t="s">
        <v>1196</v>
      </c>
      <c r="G715" s="55">
        <v>29346</v>
      </c>
      <c r="H715" s="9">
        <v>39722</v>
      </c>
      <c r="I715" s="9" t="s">
        <v>1233</v>
      </c>
    </row>
    <row r="716" spans="1:9" x14ac:dyDescent="0.25">
      <c r="A716" s="8">
        <v>715</v>
      </c>
      <c r="B716" s="7" t="s">
        <v>2010</v>
      </c>
      <c r="C716" s="7" t="s">
        <v>796</v>
      </c>
      <c r="D716" s="8" t="s">
        <v>807</v>
      </c>
      <c r="E716" s="7" t="s">
        <v>675</v>
      </c>
      <c r="F716" s="7" t="s">
        <v>1196</v>
      </c>
      <c r="G716" s="55">
        <v>27801</v>
      </c>
      <c r="H716" s="9">
        <v>39742</v>
      </c>
      <c r="I716" s="9" t="s">
        <v>1233</v>
      </c>
    </row>
    <row r="717" spans="1:9" x14ac:dyDescent="0.25">
      <c r="A717" s="8">
        <v>716</v>
      </c>
      <c r="B717" s="7" t="s">
        <v>2011</v>
      </c>
      <c r="C717" s="7" t="s">
        <v>796</v>
      </c>
      <c r="D717" s="8" t="s">
        <v>807</v>
      </c>
      <c r="E717" s="7" t="s">
        <v>675</v>
      </c>
      <c r="F717" s="7" t="s">
        <v>1197</v>
      </c>
      <c r="G717" s="55">
        <v>28511</v>
      </c>
      <c r="H717" s="9">
        <v>39728</v>
      </c>
      <c r="I717" s="9" t="s">
        <v>1233</v>
      </c>
    </row>
    <row r="718" spans="1:9" x14ac:dyDescent="0.25">
      <c r="A718" s="8">
        <v>717</v>
      </c>
      <c r="B718" s="7" t="s">
        <v>2012</v>
      </c>
      <c r="C718" s="7" t="s">
        <v>796</v>
      </c>
      <c r="D718" s="8" t="s">
        <v>807</v>
      </c>
      <c r="E718" s="7" t="s">
        <v>675</v>
      </c>
      <c r="F718" s="7" t="s">
        <v>1197</v>
      </c>
      <c r="G718" s="55">
        <v>29102</v>
      </c>
      <c r="H718" s="9">
        <v>39728</v>
      </c>
      <c r="I718" s="9" t="s">
        <v>1233</v>
      </c>
    </row>
    <row r="719" spans="1:9" x14ac:dyDescent="0.25">
      <c r="A719" s="8">
        <v>718</v>
      </c>
      <c r="B719" s="7" t="s">
        <v>2013</v>
      </c>
      <c r="C719" s="7" t="s">
        <v>796</v>
      </c>
      <c r="D719" s="8" t="s">
        <v>807</v>
      </c>
      <c r="E719" s="7" t="s">
        <v>675</v>
      </c>
      <c r="F719" s="7" t="s">
        <v>1196</v>
      </c>
      <c r="G719" s="55">
        <v>27036</v>
      </c>
      <c r="H719" s="9">
        <v>39768</v>
      </c>
      <c r="I719" s="9" t="s">
        <v>1233</v>
      </c>
    </row>
    <row r="720" spans="1:9" x14ac:dyDescent="0.25">
      <c r="A720" s="8">
        <v>719</v>
      </c>
      <c r="B720" s="7" t="s">
        <v>2014</v>
      </c>
      <c r="C720" s="7" t="s">
        <v>796</v>
      </c>
      <c r="D720" s="8" t="s">
        <v>807</v>
      </c>
      <c r="E720" s="7" t="s">
        <v>675</v>
      </c>
      <c r="F720" s="7" t="s">
        <v>1197</v>
      </c>
      <c r="G720" s="55">
        <v>30364</v>
      </c>
      <c r="H720" s="9">
        <v>40867</v>
      </c>
      <c r="I720" s="9" t="s">
        <v>1233</v>
      </c>
    </row>
    <row r="721" spans="1:9" x14ac:dyDescent="0.25">
      <c r="A721" s="8">
        <v>720</v>
      </c>
      <c r="B721" s="7" t="s">
        <v>2015</v>
      </c>
      <c r="C721" s="7" t="s">
        <v>796</v>
      </c>
      <c r="D721" s="8" t="s">
        <v>807</v>
      </c>
      <c r="E721" s="7" t="s">
        <v>675</v>
      </c>
      <c r="F721" s="7" t="s">
        <v>1196</v>
      </c>
      <c r="G721" s="55">
        <v>25844</v>
      </c>
      <c r="H721" s="9">
        <v>41226</v>
      </c>
      <c r="I721" s="9" t="s">
        <v>1233</v>
      </c>
    </row>
    <row r="722" spans="1:9" x14ac:dyDescent="0.25">
      <c r="A722" s="8">
        <v>721</v>
      </c>
      <c r="B722" s="7" t="s">
        <v>2016</v>
      </c>
      <c r="C722" s="7" t="s">
        <v>1228</v>
      </c>
      <c r="D722" s="8" t="s">
        <v>807</v>
      </c>
      <c r="E722" s="7" t="s">
        <v>675</v>
      </c>
      <c r="F722" s="7" t="s">
        <v>1196</v>
      </c>
      <c r="G722" s="55">
        <v>26337</v>
      </c>
      <c r="H722" s="9">
        <v>39399</v>
      </c>
      <c r="I722" s="9">
        <v>40558</v>
      </c>
    </row>
    <row r="723" spans="1:9" x14ac:dyDescent="0.25">
      <c r="A723" s="8">
        <v>722</v>
      </c>
      <c r="B723" s="7" t="s">
        <v>2017</v>
      </c>
      <c r="C723" s="7" t="s">
        <v>1228</v>
      </c>
      <c r="D723" s="8" t="s">
        <v>807</v>
      </c>
      <c r="E723" s="7" t="s">
        <v>675</v>
      </c>
      <c r="F723" s="7" t="s">
        <v>1196</v>
      </c>
      <c r="G723" s="55">
        <v>26042</v>
      </c>
      <c r="H723" s="9">
        <v>36843</v>
      </c>
      <c r="I723" s="9" t="s">
        <v>1233</v>
      </c>
    </row>
    <row r="724" spans="1:9" x14ac:dyDescent="0.25">
      <c r="A724" s="8">
        <v>723</v>
      </c>
      <c r="B724" s="7" t="s">
        <v>2018</v>
      </c>
      <c r="C724" s="7" t="s">
        <v>1228</v>
      </c>
      <c r="D724" s="8" t="s">
        <v>807</v>
      </c>
      <c r="E724" s="7" t="s">
        <v>675</v>
      </c>
      <c r="F724" s="7" t="s">
        <v>1197</v>
      </c>
      <c r="G724" s="55">
        <v>27873</v>
      </c>
      <c r="H724" s="9">
        <v>41262</v>
      </c>
      <c r="I724" s="9" t="s">
        <v>1233</v>
      </c>
    </row>
    <row r="725" spans="1:9" x14ac:dyDescent="0.25">
      <c r="A725" s="8">
        <v>724</v>
      </c>
      <c r="B725" s="7" t="s">
        <v>2019</v>
      </c>
      <c r="C725" s="7" t="s">
        <v>1231</v>
      </c>
      <c r="D725" s="8" t="s">
        <v>807</v>
      </c>
      <c r="E725" s="7" t="s">
        <v>675</v>
      </c>
      <c r="F725" s="7" t="s">
        <v>1196</v>
      </c>
      <c r="G725" s="55">
        <v>32154</v>
      </c>
      <c r="H725" s="9">
        <v>39784</v>
      </c>
      <c r="I725" s="9" t="s">
        <v>1233</v>
      </c>
    </row>
    <row r="726" spans="1:9" x14ac:dyDescent="0.25">
      <c r="A726" s="8">
        <v>725</v>
      </c>
      <c r="B726" s="7" t="s">
        <v>2020</v>
      </c>
      <c r="C726" s="7" t="s">
        <v>1228</v>
      </c>
      <c r="D726" s="8" t="s">
        <v>807</v>
      </c>
      <c r="E726" s="7" t="s">
        <v>675</v>
      </c>
      <c r="F726" s="7" t="s">
        <v>1197</v>
      </c>
      <c r="G726" s="55">
        <v>27856</v>
      </c>
      <c r="H726" s="9">
        <v>39435</v>
      </c>
      <c r="I726" s="9" t="s">
        <v>1233</v>
      </c>
    </row>
    <row r="727" spans="1:9" x14ac:dyDescent="0.25">
      <c r="A727" s="8">
        <v>726</v>
      </c>
      <c r="B727" s="7" t="s">
        <v>2021</v>
      </c>
      <c r="C727" s="7" t="s">
        <v>794</v>
      </c>
      <c r="D727" s="8" t="s">
        <v>807</v>
      </c>
      <c r="E727" s="7" t="s">
        <v>675</v>
      </c>
      <c r="F727" s="7" t="s">
        <v>1196</v>
      </c>
      <c r="G727" s="55">
        <v>27144</v>
      </c>
      <c r="H727" s="9">
        <v>39063</v>
      </c>
      <c r="I727" s="9" t="s">
        <v>1233</v>
      </c>
    </row>
    <row r="728" spans="1:9" x14ac:dyDescent="0.25">
      <c r="A728" s="8">
        <v>727</v>
      </c>
      <c r="B728" s="7" t="s">
        <v>2022</v>
      </c>
      <c r="C728" s="7" t="s">
        <v>1229</v>
      </c>
      <c r="D728" s="8" t="s">
        <v>807</v>
      </c>
      <c r="E728" s="7" t="s">
        <v>675</v>
      </c>
      <c r="F728" s="7" t="s">
        <v>1196</v>
      </c>
      <c r="G728" s="55">
        <v>30794</v>
      </c>
      <c r="H728" s="9">
        <v>38328</v>
      </c>
      <c r="I728" s="9" t="s">
        <v>1233</v>
      </c>
    </row>
    <row r="729" spans="1:9" x14ac:dyDescent="0.25">
      <c r="A729" s="8">
        <v>728</v>
      </c>
      <c r="B729" s="7" t="s">
        <v>2023</v>
      </c>
      <c r="C729" s="7" t="s">
        <v>1230</v>
      </c>
      <c r="D729" s="8" t="s">
        <v>807</v>
      </c>
      <c r="E729" s="7" t="s">
        <v>675</v>
      </c>
      <c r="F729" s="7" t="s">
        <v>1196</v>
      </c>
      <c r="G729" s="55">
        <v>27820</v>
      </c>
      <c r="H729" s="9">
        <v>38347</v>
      </c>
      <c r="I729" s="9" t="s">
        <v>1233</v>
      </c>
    </row>
    <row r="730" spans="1:9" x14ac:dyDescent="0.25">
      <c r="A730" s="8">
        <v>729</v>
      </c>
      <c r="B730" s="7" t="s">
        <v>2024</v>
      </c>
      <c r="C730" s="7" t="s">
        <v>792</v>
      </c>
      <c r="D730" s="8" t="s">
        <v>807</v>
      </c>
      <c r="E730" s="7" t="s">
        <v>675</v>
      </c>
      <c r="F730" s="7" t="s">
        <v>1196</v>
      </c>
      <c r="G730" s="55">
        <v>30476</v>
      </c>
      <c r="H730" s="9">
        <v>39441</v>
      </c>
      <c r="I730" s="9" t="s">
        <v>1233</v>
      </c>
    </row>
    <row r="731" spans="1:9" x14ac:dyDescent="0.25">
      <c r="A731" s="8">
        <v>730</v>
      </c>
      <c r="B731" s="7" t="s">
        <v>2025</v>
      </c>
      <c r="C731" s="7" t="s">
        <v>1229</v>
      </c>
      <c r="D731" s="8" t="s">
        <v>807</v>
      </c>
      <c r="E731" s="7" t="s">
        <v>675</v>
      </c>
      <c r="F731" s="7" t="s">
        <v>1197</v>
      </c>
      <c r="G731" s="55">
        <v>29110</v>
      </c>
      <c r="H731" s="9">
        <v>40523</v>
      </c>
      <c r="I731" s="9" t="s">
        <v>1233</v>
      </c>
    </row>
    <row r="732" spans="1:9" x14ac:dyDescent="0.25">
      <c r="A732" s="8">
        <v>731</v>
      </c>
      <c r="B732" s="7" t="s">
        <v>2026</v>
      </c>
      <c r="C732" s="7" t="s">
        <v>1231</v>
      </c>
      <c r="D732" s="8" t="s">
        <v>807</v>
      </c>
      <c r="E732" s="7" t="s">
        <v>675</v>
      </c>
      <c r="F732" s="7" t="s">
        <v>1196</v>
      </c>
      <c r="G732" s="56">
        <v>26255</v>
      </c>
      <c r="H732" s="13">
        <v>40536</v>
      </c>
      <c r="I732" s="9" t="s">
        <v>1233</v>
      </c>
    </row>
    <row r="733" spans="1:9" x14ac:dyDescent="0.25">
      <c r="A733" s="8">
        <v>732</v>
      </c>
      <c r="B733" s="7" t="s">
        <v>2027</v>
      </c>
      <c r="C733" s="7" t="s">
        <v>793</v>
      </c>
      <c r="D733" s="8" t="s">
        <v>807</v>
      </c>
      <c r="E733" s="7" t="s">
        <v>770</v>
      </c>
      <c r="F733" s="7" t="s">
        <v>1196</v>
      </c>
      <c r="G733" s="55">
        <v>29587</v>
      </c>
      <c r="H733" s="9">
        <v>37684</v>
      </c>
      <c r="I733" s="9" t="s">
        <v>1233</v>
      </c>
    </row>
    <row r="734" spans="1:9" x14ac:dyDescent="0.25">
      <c r="A734" s="8">
        <v>733</v>
      </c>
      <c r="B734" s="7" t="s">
        <v>2028</v>
      </c>
      <c r="C734" s="7" t="s">
        <v>795</v>
      </c>
      <c r="D734" s="8" t="s">
        <v>807</v>
      </c>
      <c r="E734" s="7" t="s">
        <v>770</v>
      </c>
      <c r="F734" s="7" t="s">
        <v>1197</v>
      </c>
      <c r="G734" s="55">
        <v>26484</v>
      </c>
      <c r="H734" s="9">
        <v>36991</v>
      </c>
      <c r="I734" s="9" t="s">
        <v>1233</v>
      </c>
    </row>
    <row r="735" spans="1:9" x14ac:dyDescent="0.25">
      <c r="A735" s="8">
        <v>734</v>
      </c>
      <c r="B735" s="7" t="s">
        <v>2029</v>
      </c>
      <c r="C735" s="7" t="s">
        <v>1229</v>
      </c>
      <c r="D735" s="8" t="s">
        <v>807</v>
      </c>
      <c r="E735" s="7" t="s">
        <v>770</v>
      </c>
      <c r="F735" s="7" t="s">
        <v>1197</v>
      </c>
      <c r="G735" s="55">
        <v>27961</v>
      </c>
      <c r="H735" s="9">
        <v>40692</v>
      </c>
      <c r="I735" s="9" t="s">
        <v>1233</v>
      </c>
    </row>
    <row r="736" spans="1:9" x14ac:dyDescent="0.25">
      <c r="A736" s="8">
        <v>735</v>
      </c>
      <c r="B736" s="7" t="s">
        <v>2030</v>
      </c>
      <c r="C736" s="7" t="s">
        <v>796</v>
      </c>
      <c r="D736" s="8" t="s">
        <v>807</v>
      </c>
      <c r="E736" s="7" t="s">
        <v>770</v>
      </c>
      <c r="F736" s="7" t="s">
        <v>1196</v>
      </c>
      <c r="G736" s="55">
        <v>32695</v>
      </c>
      <c r="H736" s="9">
        <v>40719</v>
      </c>
      <c r="I736" s="9" t="s">
        <v>1233</v>
      </c>
    </row>
    <row r="737" spans="1:9" x14ac:dyDescent="0.25">
      <c r="A737" s="8">
        <v>736</v>
      </c>
      <c r="B737" s="7" t="s">
        <v>2031</v>
      </c>
      <c r="C737" s="7" t="s">
        <v>796</v>
      </c>
      <c r="D737" s="8" t="s">
        <v>807</v>
      </c>
      <c r="E737" s="7" t="s">
        <v>770</v>
      </c>
      <c r="F737" s="7" t="s">
        <v>1197</v>
      </c>
      <c r="G737" s="55">
        <v>28140</v>
      </c>
      <c r="H737" s="9">
        <v>37073</v>
      </c>
      <c r="I737" s="9" t="s">
        <v>1233</v>
      </c>
    </row>
    <row r="738" spans="1:9" x14ac:dyDescent="0.25">
      <c r="A738" s="8">
        <v>737</v>
      </c>
      <c r="B738" s="7" t="s">
        <v>2032</v>
      </c>
      <c r="C738" s="7" t="s">
        <v>796</v>
      </c>
      <c r="D738" s="8" t="s">
        <v>807</v>
      </c>
      <c r="E738" s="7" t="s">
        <v>776</v>
      </c>
      <c r="F738" s="7" t="s">
        <v>1197</v>
      </c>
      <c r="G738" s="55">
        <v>30401</v>
      </c>
      <c r="H738" s="9">
        <v>39116</v>
      </c>
      <c r="I738" s="9" t="s">
        <v>1233</v>
      </c>
    </row>
    <row r="739" spans="1:9" x14ac:dyDescent="0.25">
      <c r="A739" s="8">
        <v>738</v>
      </c>
      <c r="B739" s="7" t="s">
        <v>2033</v>
      </c>
      <c r="C739" s="7" t="s">
        <v>796</v>
      </c>
      <c r="D739" s="8" t="s">
        <v>807</v>
      </c>
      <c r="E739" s="7" t="s">
        <v>776</v>
      </c>
      <c r="F739" s="7" t="s">
        <v>1197</v>
      </c>
      <c r="G739" s="55">
        <v>23305</v>
      </c>
      <c r="H739" s="9">
        <v>36557</v>
      </c>
      <c r="I739" s="9" t="s">
        <v>1233</v>
      </c>
    </row>
    <row r="740" spans="1:9" x14ac:dyDescent="0.25">
      <c r="A740" s="8">
        <v>739</v>
      </c>
      <c r="B740" s="7" t="s">
        <v>2034</v>
      </c>
      <c r="C740" s="7" t="s">
        <v>796</v>
      </c>
      <c r="D740" s="8" t="s">
        <v>807</v>
      </c>
      <c r="E740" s="7" t="s">
        <v>776</v>
      </c>
      <c r="F740" s="7" t="s">
        <v>1197</v>
      </c>
      <c r="G740" s="55">
        <v>28071</v>
      </c>
      <c r="H740" s="9">
        <v>39639</v>
      </c>
      <c r="I740" s="9">
        <v>41206</v>
      </c>
    </row>
    <row r="741" spans="1:9" x14ac:dyDescent="0.25">
      <c r="A741" s="8">
        <v>740</v>
      </c>
      <c r="B741" s="7" t="s">
        <v>2035</v>
      </c>
      <c r="C741" s="7" t="s">
        <v>791</v>
      </c>
      <c r="D741" s="8" t="s">
        <v>807</v>
      </c>
      <c r="E741" s="7" t="s">
        <v>776</v>
      </c>
      <c r="F741" s="7" t="s">
        <v>1196</v>
      </c>
      <c r="G741" s="55">
        <v>30079</v>
      </c>
      <c r="H741" s="9">
        <v>40384</v>
      </c>
      <c r="I741" s="9" t="s">
        <v>1233</v>
      </c>
    </row>
    <row r="742" spans="1:9" x14ac:dyDescent="0.25">
      <c r="A742" s="8">
        <v>741</v>
      </c>
      <c r="B742" s="7" t="s">
        <v>2036</v>
      </c>
      <c r="C742" s="7" t="s">
        <v>795</v>
      </c>
      <c r="D742" s="8" t="s">
        <v>807</v>
      </c>
      <c r="E742" s="7" t="s">
        <v>776</v>
      </c>
      <c r="F742" s="7" t="s">
        <v>1197</v>
      </c>
      <c r="G742" s="55">
        <v>28758</v>
      </c>
      <c r="H742" s="9">
        <v>40543</v>
      </c>
      <c r="I742" s="9" t="s">
        <v>1233</v>
      </c>
    </row>
  </sheetData>
  <dataValidations count="2">
    <dataValidation type="date" allowBlank="1" showInputMessage="1" showErrorMessage="1" sqref="G1:G742" xr:uid="{00000000-0002-0000-0A00-000000000000}">
      <formula1>P1</formula1>
      <formula2>P2</formula2>
    </dataValidation>
    <dataValidation type="list" allowBlank="1" showInputMessage="1" showErrorMessage="1" errorTitle="Error" error="Please input the correct department " promptTitle="Imp" prompt="Please input from the drop down" sqref="D1:D742" xr:uid="{00000000-0002-0000-0A00-000001000000}">
      <formula1>$N$2:$N$9</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742"/>
  <sheetViews>
    <sheetView showGridLines="0" topLeftCell="A376" workbookViewId="0">
      <selection activeCell="D387" sqref="D387"/>
    </sheetView>
  </sheetViews>
  <sheetFormatPr defaultRowHeight="15" x14ac:dyDescent="0.25"/>
  <cols>
    <col min="1" max="1" width="8.42578125" bestFit="1" customWidth="1"/>
    <col min="2" max="2" width="20.85546875" bestFit="1" customWidth="1"/>
    <col min="3" max="3" width="16.28515625" bestFit="1" customWidth="1"/>
    <col min="4" max="4" width="28.7109375" bestFit="1" customWidth="1"/>
    <col min="5" max="5" width="27.28515625" bestFit="1" customWidth="1"/>
    <col min="6" max="6" width="7.7109375" bestFit="1" customWidth="1"/>
    <col min="7" max="9" width="10.140625" bestFit="1" customWidth="1"/>
    <col min="10" max="10" width="12.28515625" bestFit="1" customWidth="1"/>
    <col min="11" max="11" width="10" bestFit="1" customWidth="1"/>
    <col min="12" max="12" width="5.85546875" bestFit="1" customWidth="1"/>
    <col min="15" max="15" width="10.85546875" bestFit="1" customWidth="1"/>
    <col min="16" max="16" width="13.85546875" bestFit="1" customWidth="1"/>
    <col min="18" max="18" width="10.28515625" customWidth="1"/>
    <col min="19" max="19" width="13.7109375" bestFit="1" customWidth="1"/>
    <col min="20" max="21" width="13.5703125" bestFit="1" customWidth="1"/>
    <col min="22" max="24" width="14.5703125" bestFit="1" customWidth="1"/>
  </cols>
  <sheetData>
    <row r="1" spans="1:24" x14ac:dyDescent="0.25">
      <c r="A1" s="61" t="s">
        <v>781</v>
      </c>
      <c r="B1" s="62" t="s">
        <v>0</v>
      </c>
      <c r="C1" s="62" t="s">
        <v>1227</v>
      </c>
      <c r="D1" s="61" t="s">
        <v>1</v>
      </c>
      <c r="E1" s="63" t="s">
        <v>797</v>
      </c>
      <c r="F1" s="63" t="s">
        <v>816</v>
      </c>
      <c r="G1" s="61" t="s">
        <v>1198</v>
      </c>
      <c r="H1" s="64" t="s">
        <v>3</v>
      </c>
      <c r="I1" s="64" t="s">
        <v>782</v>
      </c>
      <c r="J1" s="65" t="s">
        <v>1225</v>
      </c>
      <c r="K1" s="66" t="s">
        <v>8</v>
      </c>
      <c r="L1" s="66" t="s">
        <v>1234</v>
      </c>
    </row>
    <row r="2" spans="1:24" x14ac:dyDescent="0.25">
      <c r="A2" s="67">
        <v>1</v>
      </c>
      <c r="B2" s="68" t="s">
        <v>1296</v>
      </c>
      <c r="C2" s="68" t="s">
        <v>794</v>
      </c>
      <c r="D2" s="67" t="s">
        <v>799</v>
      </c>
      <c r="E2" s="68" t="s">
        <v>11</v>
      </c>
      <c r="F2" s="68" t="s">
        <v>1197</v>
      </c>
      <c r="G2" s="75">
        <v>27856</v>
      </c>
      <c r="H2" s="69">
        <v>36171</v>
      </c>
      <c r="I2" s="69">
        <v>40618</v>
      </c>
      <c r="J2" s="70">
        <v>65460</v>
      </c>
      <c r="K2" s="67" t="s">
        <v>1233</v>
      </c>
      <c r="L2" s="71">
        <v>0</v>
      </c>
      <c r="O2" s="81" t="s">
        <v>1290</v>
      </c>
      <c r="P2" s="82">
        <f>SUM(J:J)</f>
        <v>45440528.399999991</v>
      </c>
      <c r="S2" s="81" t="s">
        <v>1290</v>
      </c>
      <c r="T2" s="82">
        <f>SUM(J:J)</f>
        <v>45440528.399999991</v>
      </c>
    </row>
    <row r="3" spans="1:24" x14ac:dyDescent="0.25">
      <c r="A3" s="67">
        <v>2</v>
      </c>
      <c r="B3" s="68" t="s">
        <v>1297</v>
      </c>
      <c r="C3" s="68" t="s">
        <v>1231</v>
      </c>
      <c r="D3" s="67" t="s">
        <v>799</v>
      </c>
      <c r="E3" s="68" t="s">
        <v>11</v>
      </c>
      <c r="F3" s="68" t="s">
        <v>1196</v>
      </c>
      <c r="G3" s="75">
        <v>25802</v>
      </c>
      <c r="H3" s="69">
        <v>40595</v>
      </c>
      <c r="I3" s="69" t="s">
        <v>1233</v>
      </c>
      <c r="J3" s="70">
        <v>32154</v>
      </c>
      <c r="K3" s="67">
        <v>4</v>
      </c>
      <c r="L3" s="71">
        <v>0.12</v>
      </c>
      <c r="O3" s="81" t="s">
        <v>2037</v>
      </c>
      <c r="P3" s="83">
        <v>0.54047504429988114</v>
      </c>
      <c r="S3" s="81" t="s">
        <v>2037</v>
      </c>
      <c r="T3" s="78">
        <v>0.1</v>
      </c>
    </row>
    <row r="4" spans="1:24" x14ac:dyDescent="0.25">
      <c r="A4" s="67">
        <v>3</v>
      </c>
      <c r="B4" s="68" t="s">
        <v>1298</v>
      </c>
      <c r="C4" s="68" t="s">
        <v>792</v>
      </c>
      <c r="D4" s="67" t="s">
        <v>799</v>
      </c>
      <c r="E4" s="68" t="s">
        <v>11</v>
      </c>
      <c r="F4" s="68" t="s">
        <v>1196</v>
      </c>
      <c r="G4" s="75">
        <v>26709</v>
      </c>
      <c r="H4" s="69">
        <v>39147</v>
      </c>
      <c r="I4" s="69">
        <v>39538</v>
      </c>
      <c r="J4" s="70">
        <v>51048</v>
      </c>
      <c r="K4" s="67">
        <v>5</v>
      </c>
      <c r="L4" s="71">
        <v>0.15</v>
      </c>
      <c r="O4" s="81" t="s">
        <v>1266</v>
      </c>
      <c r="P4" s="82">
        <f>P2*(1+P3)</f>
        <v>70000000</v>
      </c>
      <c r="S4" s="81" t="s">
        <v>2038</v>
      </c>
      <c r="T4" s="78">
        <v>0.05</v>
      </c>
    </row>
    <row r="5" spans="1:24" x14ac:dyDescent="0.25">
      <c r="A5" s="67">
        <v>4</v>
      </c>
      <c r="B5" s="68" t="s">
        <v>1299</v>
      </c>
      <c r="C5" s="68" t="s">
        <v>796</v>
      </c>
      <c r="D5" s="67" t="s">
        <v>799</v>
      </c>
      <c r="E5" s="68" t="s">
        <v>11</v>
      </c>
      <c r="F5" s="68" t="s">
        <v>1196</v>
      </c>
      <c r="G5" s="75">
        <v>27031</v>
      </c>
      <c r="H5" s="69">
        <v>41151</v>
      </c>
      <c r="I5" s="69">
        <v>41164</v>
      </c>
      <c r="J5" s="70">
        <v>42816</v>
      </c>
      <c r="K5" s="67" t="s">
        <v>1233</v>
      </c>
      <c r="L5" s="71">
        <v>0</v>
      </c>
      <c r="S5" s="81" t="s">
        <v>2039</v>
      </c>
      <c r="T5" s="72">
        <f>COUNT(A:A)</f>
        <v>741</v>
      </c>
    </row>
    <row r="6" spans="1:24" x14ac:dyDescent="0.25">
      <c r="A6" s="67">
        <v>5</v>
      </c>
      <c r="B6" s="68" t="s">
        <v>1300</v>
      </c>
      <c r="C6" s="68" t="s">
        <v>795</v>
      </c>
      <c r="D6" s="67" t="s">
        <v>799</v>
      </c>
      <c r="E6" s="68" t="s">
        <v>11</v>
      </c>
      <c r="F6" s="68" t="s">
        <v>1196</v>
      </c>
      <c r="G6" s="75">
        <v>27996</v>
      </c>
      <c r="H6" s="69">
        <v>39447</v>
      </c>
      <c r="I6" s="69" t="s">
        <v>1233</v>
      </c>
      <c r="J6" s="70">
        <v>87396</v>
      </c>
      <c r="K6" s="67">
        <v>4</v>
      </c>
      <c r="L6" s="71">
        <v>0.12</v>
      </c>
      <c r="S6" s="81" t="s">
        <v>2040</v>
      </c>
      <c r="T6" s="84">
        <f>T2/T5</f>
        <v>61323.250202429139</v>
      </c>
    </row>
    <row r="7" spans="1:24" x14ac:dyDescent="0.25">
      <c r="A7" s="67">
        <v>6</v>
      </c>
      <c r="B7" s="68" t="s">
        <v>1301</v>
      </c>
      <c r="C7" s="68" t="s">
        <v>796</v>
      </c>
      <c r="D7" s="67" t="s">
        <v>159</v>
      </c>
      <c r="E7" s="68" t="s">
        <v>23</v>
      </c>
      <c r="F7" s="68" t="s">
        <v>1196</v>
      </c>
      <c r="G7" s="75">
        <v>28340</v>
      </c>
      <c r="H7" s="69">
        <v>38751</v>
      </c>
      <c r="I7" s="69">
        <v>40218</v>
      </c>
      <c r="J7" s="70">
        <v>72996</v>
      </c>
      <c r="K7" s="67">
        <v>2</v>
      </c>
      <c r="L7" s="71">
        <v>0.04</v>
      </c>
      <c r="T7" s="86" t="s">
        <v>1234</v>
      </c>
      <c r="U7" s="86"/>
      <c r="V7" s="86"/>
      <c r="W7" s="86"/>
      <c r="X7" s="86"/>
    </row>
    <row r="8" spans="1:24" x14ac:dyDescent="0.25">
      <c r="A8" s="67">
        <v>7</v>
      </c>
      <c r="B8" s="68" t="s">
        <v>1302</v>
      </c>
      <c r="C8" s="68" t="s">
        <v>796</v>
      </c>
      <c r="D8" s="67" t="s">
        <v>159</v>
      </c>
      <c r="E8" s="68" t="s">
        <v>23</v>
      </c>
      <c r="F8" s="68" t="s">
        <v>1196</v>
      </c>
      <c r="G8" s="75">
        <v>27155</v>
      </c>
      <c r="H8" s="69">
        <v>38715</v>
      </c>
      <c r="I8" s="69">
        <v>38715</v>
      </c>
      <c r="J8" s="70">
        <v>18288</v>
      </c>
      <c r="K8" s="67">
        <v>1</v>
      </c>
      <c r="L8" s="71">
        <v>0</v>
      </c>
      <c r="R8" s="73"/>
      <c r="S8" s="77">
        <f>T2*(1+T3)-((T5*(1-T4)*T6))</f>
        <v>6816079.2600000054</v>
      </c>
      <c r="T8" s="80">
        <v>0.05</v>
      </c>
      <c r="U8" s="80">
        <v>0.1</v>
      </c>
      <c r="V8" s="80">
        <v>0.15</v>
      </c>
      <c r="W8" s="80">
        <v>0.2</v>
      </c>
      <c r="X8" s="80">
        <v>0.25</v>
      </c>
    </row>
    <row r="9" spans="1:24" x14ac:dyDescent="0.25">
      <c r="A9" s="67">
        <v>8</v>
      </c>
      <c r="B9" s="68" t="s">
        <v>1303</v>
      </c>
      <c r="C9" s="68" t="s">
        <v>794</v>
      </c>
      <c r="D9" s="67" t="s">
        <v>159</v>
      </c>
      <c r="E9" s="68" t="s">
        <v>23</v>
      </c>
      <c r="F9" s="68" t="s">
        <v>1196</v>
      </c>
      <c r="G9" s="75">
        <v>28848</v>
      </c>
      <c r="H9" s="69">
        <v>39189</v>
      </c>
      <c r="I9" s="69">
        <v>41038</v>
      </c>
      <c r="J9" s="70">
        <v>79896</v>
      </c>
      <c r="K9" s="67">
        <v>5</v>
      </c>
      <c r="L9" s="71">
        <v>0.15</v>
      </c>
      <c r="R9" s="87" t="s">
        <v>2038</v>
      </c>
      <c r="S9" s="80">
        <v>0.03</v>
      </c>
      <c r="T9" s="79">
        <f t="dataTable" ref="T9:X13" dt2D="1" dtr="1" r1="T3" r2="T4"/>
        <v>3635242.2719999999</v>
      </c>
      <c r="U9" s="79">
        <v>5907268.6920000017</v>
      </c>
      <c r="V9" s="79">
        <v>8179295.111999996</v>
      </c>
      <c r="W9" s="79">
        <v>10451321.531999998</v>
      </c>
      <c r="X9" s="79">
        <v>12723347.951999992</v>
      </c>
    </row>
    <row r="10" spans="1:24" x14ac:dyDescent="0.25">
      <c r="A10" s="67">
        <v>9</v>
      </c>
      <c r="B10" s="68" t="s">
        <v>1304</v>
      </c>
      <c r="C10" s="68" t="s">
        <v>796</v>
      </c>
      <c r="D10" s="67" t="s">
        <v>159</v>
      </c>
      <c r="E10" s="68" t="s">
        <v>23</v>
      </c>
      <c r="F10" s="68" t="s">
        <v>1196</v>
      </c>
      <c r="G10" s="75">
        <v>29559</v>
      </c>
      <c r="H10" s="69">
        <v>36260</v>
      </c>
      <c r="I10" s="69">
        <v>37192</v>
      </c>
      <c r="J10" s="70">
        <v>90180</v>
      </c>
      <c r="K10" s="67">
        <v>1</v>
      </c>
      <c r="L10" s="71">
        <v>0</v>
      </c>
      <c r="R10" s="87"/>
      <c r="S10" s="80">
        <v>0.05</v>
      </c>
      <c r="T10" s="79">
        <v>4544052.8400000036</v>
      </c>
      <c r="U10" s="79">
        <v>6816079.2600000054</v>
      </c>
      <c r="V10" s="79">
        <v>9088105.6799999997</v>
      </c>
      <c r="W10" s="79">
        <v>11360132.100000001</v>
      </c>
      <c r="X10" s="79">
        <v>13632158.519999996</v>
      </c>
    </row>
    <row r="11" spans="1:24" x14ac:dyDescent="0.25">
      <c r="A11" s="67">
        <v>10</v>
      </c>
      <c r="B11" s="68" t="s">
        <v>1305</v>
      </c>
      <c r="C11" s="68" t="s">
        <v>796</v>
      </c>
      <c r="D11" s="67" t="s">
        <v>159</v>
      </c>
      <c r="E11" s="68" t="s">
        <v>23</v>
      </c>
      <c r="F11" s="68" t="s">
        <v>1196</v>
      </c>
      <c r="G11" s="75">
        <v>25110</v>
      </c>
      <c r="H11" s="69">
        <v>37404</v>
      </c>
      <c r="I11" s="69">
        <v>41070</v>
      </c>
      <c r="J11" s="70">
        <v>36936</v>
      </c>
      <c r="K11" s="67">
        <v>4</v>
      </c>
      <c r="L11" s="71">
        <v>0.12</v>
      </c>
      <c r="R11" s="87"/>
      <c r="S11" s="80">
        <v>7.0000000000000007E-2</v>
      </c>
      <c r="T11" s="79">
        <v>5452863.4079999998</v>
      </c>
      <c r="U11" s="79">
        <v>7724889.8280000016</v>
      </c>
      <c r="V11" s="79">
        <v>9996916.2479999959</v>
      </c>
      <c r="W11" s="79">
        <v>12268942.667999998</v>
      </c>
      <c r="X11" s="79">
        <v>14540969.087999992</v>
      </c>
    </row>
    <row r="12" spans="1:24" x14ac:dyDescent="0.25">
      <c r="A12" s="67">
        <v>11</v>
      </c>
      <c r="B12" s="68" t="s">
        <v>1306</v>
      </c>
      <c r="C12" s="68" t="s">
        <v>796</v>
      </c>
      <c r="D12" s="67" t="s">
        <v>159</v>
      </c>
      <c r="E12" s="68" t="s">
        <v>23</v>
      </c>
      <c r="F12" s="68" t="s">
        <v>1196</v>
      </c>
      <c r="G12" s="75">
        <v>25850</v>
      </c>
      <c r="H12" s="69">
        <v>37782</v>
      </c>
      <c r="I12" s="69">
        <v>38726</v>
      </c>
      <c r="J12" s="70">
        <v>21282</v>
      </c>
      <c r="K12" s="67">
        <v>3</v>
      </c>
      <c r="L12" s="71">
        <v>0.08</v>
      </c>
      <c r="R12" s="87"/>
      <c r="S12" s="80">
        <v>0.09</v>
      </c>
      <c r="T12" s="79">
        <v>6361673.9759999961</v>
      </c>
      <c r="U12" s="79">
        <v>8633700.3959999979</v>
      </c>
      <c r="V12" s="79">
        <v>10905726.815999992</v>
      </c>
      <c r="W12" s="79">
        <v>13177753.235999994</v>
      </c>
      <c r="X12" s="79">
        <v>15449779.655999988</v>
      </c>
    </row>
    <row r="13" spans="1:24" x14ac:dyDescent="0.25">
      <c r="A13" s="67">
        <v>12</v>
      </c>
      <c r="B13" s="68" t="s">
        <v>1307</v>
      </c>
      <c r="C13" s="68" t="s">
        <v>796</v>
      </c>
      <c r="D13" s="67" t="s">
        <v>159</v>
      </c>
      <c r="E13" s="68" t="s">
        <v>23</v>
      </c>
      <c r="F13" s="68" t="s">
        <v>1196</v>
      </c>
      <c r="G13" s="75">
        <v>23552</v>
      </c>
      <c r="H13" s="69">
        <v>38142</v>
      </c>
      <c r="I13" s="69">
        <v>38142</v>
      </c>
      <c r="J13" s="70">
        <v>59220</v>
      </c>
      <c r="K13" s="67">
        <v>4</v>
      </c>
      <c r="L13" s="71">
        <v>0.12</v>
      </c>
      <c r="R13" s="87"/>
      <c r="S13" s="80">
        <v>0.11</v>
      </c>
      <c r="T13" s="79">
        <v>7270484.5439999998</v>
      </c>
      <c r="U13" s="79">
        <v>9542510.9640000015</v>
      </c>
      <c r="V13" s="79">
        <v>11814537.383999996</v>
      </c>
      <c r="W13" s="79">
        <v>14086563.803999998</v>
      </c>
      <c r="X13" s="79">
        <v>16358590.223999992</v>
      </c>
    </row>
    <row r="14" spans="1:24" x14ac:dyDescent="0.25">
      <c r="A14" s="67">
        <v>13</v>
      </c>
      <c r="B14" s="68" t="s">
        <v>1308</v>
      </c>
      <c r="C14" s="68" t="s">
        <v>796</v>
      </c>
      <c r="D14" s="67" t="s">
        <v>159</v>
      </c>
      <c r="E14" s="68" t="s">
        <v>23</v>
      </c>
      <c r="F14" s="68" t="s">
        <v>1196</v>
      </c>
      <c r="G14" s="75">
        <v>32621</v>
      </c>
      <c r="H14" s="69">
        <v>40779</v>
      </c>
      <c r="I14" s="69" t="s">
        <v>1233</v>
      </c>
      <c r="J14" s="70">
        <v>36534</v>
      </c>
      <c r="K14" s="67">
        <v>1</v>
      </c>
      <c r="L14" s="71">
        <v>0</v>
      </c>
      <c r="S14" s="43"/>
    </row>
    <row r="15" spans="1:24" x14ac:dyDescent="0.25">
      <c r="A15" s="67">
        <v>14</v>
      </c>
      <c r="B15" s="68" t="s">
        <v>1309</v>
      </c>
      <c r="C15" s="68" t="s">
        <v>794</v>
      </c>
      <c r="D15" s="67" t="s">
        <v>159</v>
      </c>
      <c r="E15" s="68" t="s">
        <v>23</v>
      </c>
      <c r="F15" s="68" t="s">
        <v>1197</v>
      </c>
      <c r="G15" s="75">
        <v>31025</v>
      </c>
      <c r="H15" s="69">
        <v>41136</v>
      </c>
      <c r="I15" s="69">
        <v>41254</v>
      </c>
      <c r="J15" s="70">
        <v>95712</v>
      </c>
      <c r="K15" s="67">
        <v>5</v>
      </c>
      <c r="L15" s="71">
        <v>0.15</v>
      </c>
    </row>
    <row r="16" spans="1:24" x14ac:dyDescent="0.25">
      <c r="A16" s="67">
        <v>15</v>
      </c>
      <c r="B16" s="68" t="s">
        <v>1310</v>
      </c>
      <c r="C16" s="68" t="s">
        <v>796</v>
      </c>
      <c r="D16" s="67" t="s">
        <v>159</v>
      </c>
      <c r="E16" s="68" t="s">
        <v>23</v>
      </c>
      <c r="F16" s="68" t="s">
        <v>1196</v>
      </c>
      <c r="G16" s="75">
        <v>26335</v>
      </c>
      <c r="H16" s="69">
        <v>36764</v>
      </c>
      <c r="I16" s="69">
        <v>38369</v>
      </c>
      <c r="J16" s="70">
        <v>89808</v>
      </c>
      <c r="K16" s="67">
        <v>4</v>
      </c>
      <c r="L16" s="71">
        <v>0.12</v>
      </c>
    </row>
    <row r="17" spans="1:12" x14ac:dyDescent="0.25">
      <c r="A17" s="67">
        <v>16</v>
      </c>
      <c r="B17" s="68" t="s">
        <v>1311</v>
      </c>
      <c r="C17" s="68" t="s">
        <v>796</v>
      </c>
      <c r="D17" s="67" t="s">
        <v>159</v>
      </c>
      <c r="E17" s="68" t="s">
        <v>23</v>
      </c>
      <c r="F17" s="68" t="s">
        <v>1196</v>
      </c>
      <c r="G17" s="75">
        <v>28649</v>
      </c>
      <c r="H17" s="69">
        <v>40787</v>
      </c>
      <c r="I17" s="69">
        <v>41020</v>
      </c>
      <c r="J17" s="70">
        <v>34884</v>
      </c>
      <c r="K17" s="67">
        <v>3</v>
      </c>
      <c r="L17" s="71">
        <v>0.08</v>
      </c>
    </row>
    <row r="18" spans="1:12" x14ac:dyDescent="0.25">
      <c r="A18" s="67">
        <v>17</v>
      </c>
      <c r="B18" s="68" t="s">
        <v>1312</v>
      </c>
      <c r="C18" s="68" t="s">
        <v>796</v>
      </c>
      <c r="D18" s="67" t="s">
        <v>159</v>
      </c>
      <c r="E18" s="68" t="s">
        <v>23</v>
      </c>
      <c r="F18" s="68" t="s">
        <v>1196</v>
      </c>
      <c r="G18" s="75">
        <v>29476</v>
      </c>
      <c r="H18" s="69">
        <v>36777</v>
      </c>
      <c r="I18" s="69">
        <v>38870</v>
      </c>
      <c r="J18" s="70">
        <v>92028</v>
      </c>
      <c r="K18" s="67">
        <v>3</v>
      </c>
      <c r="L18" s="71">
        <v>0.08</v>
      </c>
    </row>
    <row r="19" spans="1:12" x14ac:dyDescent="0.25">
      <c r="A19" s="67">
        <v>18</v>
      </c>
      <c r="B19" s="68" t="s">
        <v>1313</v>
      </c>
      <c r="C19" s="68" t="s">
        <v>794</v>
      </c>
      <c r="D19" s="67" t="s">
        <v>159</v>
      </c>
      <c r="E19" s="68" t="s">
        <v>23</v>
      </c>
      <c r="F19" s="68" t="s">
        <v>1197</v>
      </c>
      <c r="G19" s="75">
        <v>27946</v>
      </c>
      <c r="H19" s="69">
        <v>39704</v>
      </c>
      <c r="I19" s="69">
        <v>40948</v>
      </c>
      <c r="J19" s="70">
        <v>69948</v>
      </c>
      <c r="K19" s="67">
        <v>5</v>
      </c>
      <c r="L19" s="71">
        <v>0.15</v>
      </c>
    </row>
    <row r="20" spans="1:12" x14ac:dyDescent="0.25">
      <c r="A20" s="67">
        <v>19</v>
      </c>
      <c r="B20" s="68" t="s">
        <v>1314</v>
      </c>
      <c r="C20" s="68" t="s">
        <v>796</v>
      </c>
      <c r="D20" s="67" t="s">
        <v>159</v>
      </c>
      <c r="E20" s="68" t="s">
        <v>23</v>
      </c>
      <c r="F20" s="68" t="s">
        <v>1197</v>
      </c>
      <c r="G20" s="75">
        <v>31393</v>
      </c>
      <c r="H20" s="69">
        <v>39029</v>
      </c>
      <c r="I20" s="69">
        <v>41121</v>
      </c>
      <c r="J20" s="70">
        <v>102360</v>
      </c>
      <c r="K20" s="67">
        <v>2</v>
      </c>
      <c r="L20" s="71">
        <v>0.04</v>
      </c>
    </row>
    <row r="21" spans="1:12" x14ac:dyDescent="0.25">
      <c r="A21" s="67">
        <v>20</v>
      </c>
      <c r="B21" s="68" t="s">
        <v>1315</v>
      </c>
      <c r="C21" s="68" t="s">
        <v>796</v>
      </c>
      <c r="D21" s="67" t="s">
        <v>159</v>
      </c>
      <c r="E21" s="68" t="s">
        <v>23</v>
      </c>
      <c r="F21" s="68" t="s">
        <v>1196</v>
      </c>
      <c r="G21" s="75">
        <v>28050</v>
      </c>
      <c r="H21" s="69">
        <v>40126</v>
      </c>
      <c r="I21" s="69" t="s">
        <v>1233</v>
      </c>
      <c r="J21" s="70">
        <v>12763.2</v>
      </c>
      <c r="K21" s="67">
        <v>4</v>
      </c>
      <c r="L21" s="71">
        <v>0.12</v>
      </c>
    </row>
    <row r="22" spans="1:12" x14ac:dyDescent="0.25">
      <c r="A22" s="67">
        <v>21</v>
      </c>
      <c r="B22" s="68" t="s">
        <v>1316</v>
      </c>
      <c r="C22" s="68" t="s">
        <v>794</v>
      </c>
      <c r="D22" s="67" t="s">
        <v>159</v>
      </c>
      <c r="E22" s="68" t="s">
        <v>23</v>
      </c>
      <c r="F22" s="68" t="s">
        <v>1197</v>
      </c>
      <c r="G22" s="75">
        <v>26043</v>
      </c>
      <c r="H22" s="69">
        <v>36143</v>
      </c>
      <c r="I22" s="69">
        <v>41014</v>
      </c>
      <c r="J22" s="70">
        <v>86508</v>
      </c>
      <c r="K22" s="67">
        <v>5</v>
      </c>
      <c r="L22" s="71">
        <v>0.15</v>
      </c>
    </row>
    <row r="23" spans="1:12" x14ac:dyDescent="0.25">
      <c r="A23" s="67">
        <v>22</v>
      </c>
      <c r="B23" s="68" t="s">
        <v>1317</v>
      </c>
      <c r="C23" s="68" t="s">
        <v>796</v>
      </c>
      <c r="D23" s="67" t="s">
        <v>159</v>
      </c>
      <c r="E23" s="68" t="s">
        <v>23</v>
      </c>
      <c r="F23" s="68" t="s">
        <v>1196</v>
      </c>
      <c r="G23" s="75">
        <v>29188</v>
      </c>
      <c r="H23" s="69">
        <v>39069</v>
      </c>
      <c r="I23" s="69">
        <v>39448</v>
      </c>
      <c r="J23" s="70">
        <v>45204</v>
      </c>
      <c r="K23" s="67">
        <v>3</v>
      </c>
      <c r="L23" s="71">
        <v>0.08</v>
      </c>
    </row>
    <row r="24" spans="1:12" x14ac:dyDescent="0.25">
      <c r="A24" s="67">
        <v>23</v>
      </c>
      <c r="B24" s="68" t="s">
        <v>1318</v>
      </c>
      <c r="C24" s="68" t="s">
        <v>795</v>
      </c>
      <c r="D24" s="67" t="s">
        <v>800</v>
      </c>
      <c r="E24" s="68" t="s">
        <v>45</v>
      </c>
      <c r="F24" s="68" t="s">
        <v>1197</v>
      </c>
      <c r="G24" s="75">
        <v>30780</v>
      </c>
      <c r="H24" s="69">
        <v>38746</v>
      </c>
      <c r="I24" s="69">
        <v>40674</v>
      </c>
      <c r="J24" s="70">
        <v>59232</v>
      </c>
      <c r="K24" s="67">
        <v>2</v>
      </c>
      <c r="L24" s="71">
        <v>0.04</v>
      </c>
    </row>
    <row r="25" spans="1:12" x14ac:dyDescent="0.25">
      <c r="A25" s="67">
        <v>24</v>
      </c>
      <c r="B25" s="68" t="s">
        <v>1319</v>
      </c>
      <c r="C25" s="68" t="s">
        <v>794</v>
      </c>
      <c r="D25" s="67" t="s">
        <v>800</v>
      </c>
      <c r="E25" s="68" t="s">
        <v>45</v>
      </c>
      <c r="F25" s="68" t="s">
        <v>1196</v>
      </c>
      <c r="G25" s="75">
        <v>27839</v>
      </c>
      <c r="H25" s="69">
        <v>36893</v>
      </c>
      <c r="I25" s="69">
        <v>40422</v>
      </c>
      <c r="J25" s="70">
        <v>40368</v>
      </c>
      <c r="K25" s="67">
        <v>3</v>
      </c>
      <c r="L25" s="71">
        <v>0.08</v>
      </c>
    </row>
    <row r="26" spans="1:12" x14ac:dyDescent="0.25">
      <c r="A26" s="67">
        <v>25</v>
      </c>
      <c r="B26" s="68" t="s">
        <v>1320</v>
      </c>
      <c r="C26" s="68" t="s">
        <v>1228</v>
      </c>
      <c r="D26" s="67" t="s">
        <v>800</v>
      </c>
      <c r="E26" s="68" t="s">
        <v>45</v>
      </c>
      <c r="F26" s="68" t="s">
        <v>1196</v>
      </c>
      <c r="G26" s="75">
        <v>28387</v>
      </c>
      <c r="H26" s="69">
        <v>36214</v>
      </c>
      <c r="I26" s="69">
        <v>40442</v>
      </c>
      <c r="J26" s="70">
        <v>57420</v>
      </c>
      <c r="K26" s="67" t="s">
        <v>1233</v>
      </c>
      <c r="L26" s="71">
        <v>0</v>
      </c>
    </row>
    <row r="27" spans="1:12" x14ac:dyDescent="0.25">
      <c r="A27" s="67">
        <v>26</v>
      </c>
      <c r="B27" s="68" t="s">
        <v>1321</v>
      </c>
      <c r="C27" s="68" t="s">
        <v>792</v>
      </c>
      <c r="D27" s="67" t="s">
        <v>800</v>
      </c>
      <c r="E27" s="68" t="s">
        <v>45</v>
      </c>
      <c r="F27" s="68" t="s">
        <v>1196</v>
      </c>
      <c r="G27" s="75">
        <v>27531</v>
      </c>
      <c r="H27" s="69">
        <v>38051</v>
      </c>
      <c r="I27" s="69">
        <v>38101</v>
      </c>
      <c r="J27" s="70">
        <v>36420</v>
      </c>
      <c r="K27" s="67" t="s">
        <v>1233</v>
      </c>
      <c r="L27" s="71">
        <v>0</v>
      </c>
    </row>
    <row r="28" spans="1:12" x14ac:dyDescent="0.25">
      <c r="A28" s="67">
        <v>27</v>
      </c>
      <c r="B28" s="68" t="s">
        <v>1322</v>
      </c>
      <c r="C28" s="68" t="s">
        <v>1228</v>
      </c>
      <c r="D28" s="67" t="s">
        <v>800</v>
      </c>
      <c r="E28" s="68" t="s">
        <v>45</v>
      </c>
      <c r="F28" s="68" t="s">
        <v>1197</v>
      </c>
      <c r="G28" s="75">
        <v>29115</v>
      </c>
      <c r="H28" s="69">
        <v>36619</v>
      </c>
      <c r="I28" s="69">
        <v>41171</v>
      </c>
      <c r="J28" s="70">
        <v>67728</v>
      </c>
      <c r="K28" s="67" t="s">
        <v>1233</v>
      </c>
      <c r="L28" s="71">
        <v>0</v>
      </c>
    </row>
    <row r="29" spans="1:12" x14ac:dyDescent="0.25">
      <c r="A29" s="67">
        <v>28</v>
      </c>
      <c r="B29" s="68" t="s">
        <v>1323</v>
      </c>
      <c r="C29" s="68" t="s">
        <v>1228</v>
      </c>
      <c r="D29" s="67" t="s">
        <v>800</v>
      </c>
      <c r="E29" s="68" t="s">
        <v>45</v>
      </c>
      <c r="F29" s="68" t="s">
        <v>1197</v>
      </c>
      <c r="G29" s="75">
        <v>29696</v>
      </c>
      <c r="H29" s="69">
        <v>38851</v>
      </c>
      <c r="I29" s="69">
        <v>40748</v>
      </c>
      <c r="J29" s="70">
        <v>13230</v>
      </c>
      <c r="K29" s="67" t="s">
        <v>1233</v>
      </c>
      <c r="L29" s="71">
        <v>0</v>
      </c>
    </row>
    <row r="30" spans="1:12" x14ac:dyDescent="0.25">
      <c r="A30" s="67">
        <v>29</v>
      </c>
      <c r="B30" s="68" t="s">
        <v>1324</v>
      </c>
      <c r="C30" s="68" t="s">
        <v>796</v>
      </c>
      <c r="D30" s="67" t="s">
        <v>800</v>
      </c>
      <c r="E30" s="68" t="s">
        <v>45</v>
      </c>
      <c r="F30" s="68" t="s">
        <v>1196</v>
      </c>
      <c r="G30" s="75">
        <v>31412</v>
      </c>
      <c r="H30" s="69">
        <v>38961</v>
      </c>
      <c r="I30" s="69">
        <v>39059</v>
      </c>
      <c r="J30" s="70">
        <v>24033.599999999999</v>
      </c>
      <c r="K30" s="67">
        <v>4</v>
      </c>
      <c r="L30" s="71">
        <v>0.12</v>
      </c>
    </row>
    <row r="31" spans="1:12" x14ac:dyDescent="0.25">
      <c r="A31" s="67">
        <v>30</v>
      </c>
      <c r="B31" s="68" t="s">
        <v>1325</v>
      </c>
      <c r="C31" s="68" t="s">
        <v>792</v>
      </c>
      <c r="D31" s="67" t="s">
        <v>800</v>
      </c>
      <c r="E31" s="68" t="s">
        <v>45</v>
      </c>
      <c r="F31" s="68" t="s">
        <v>1197</v>
      </c>
      <c r="G31" s="75">
        <v>25734</v>
      </c>
      <c r="H31" s="69">
        <v>40106</v>
      </c>
      <c r="I31" s="69">
        <v>40175</v>
      </c>
      <c r="J31" s="70">
        <v>61416</v>
      </c>
      <c r="K31" s="67">
        <v>3</v>
      </c>
      <c r="L31" s="71">
        <v>0.08</v>
      </c>
    </row>
    <row r="32" spans="1:12" x14ac:dyDescent="0.25">
      <c r="A32" s="67">
        <v>31</v>
      </c>
      <c r="B32" s="68" t="s">
        <v>1326</v>
      </c>
      <c r="C32" s="68" t="s">
        <v>1230</v>
      </c>
      <c r="D32" s="67" t="s">
        <v>800</v>
      </c>
      <c r="E32" s="68" t="s">
        <v>45</v>
      </c>
      <c r="F32" s="68" t="s">
        <v>1197</v>
      </c>
      <c r="G32" s="75">
        <v>25763</v>
      </c>
      <c r="H32" s="69">
        <v>40856</v>
      </c>
      <c r="I32" s="69">
        <v>41097</v>
      </c>
      <c r="J32" s="70">
        <v>49620</v>
      </c>
      <c r="K32" s="67">
        <v>2</v>
      </c>
      <c r="L32" s="71">
        <v>0.04</v>
      </c>
    </row>
    <row r="33" spans="1:12" x14ac:dyDescent="0.25">
      <c r="A33" s="67">
        <v>32</v>
      </c>
      <c r="B33" s="68" t="s">
        <v>1327</v>
      </c>
      <c r="C33" s="68" t="s">
        <v>1231</v>
      </c>
      <c r="D33" s="67" t="s">
        <v>800</v>
      </c>
      <c r="E33" s="68" t="s">
        <v>45</v>
      </c>
      <c r="F33" s="68" t="s">
        <v>1196</v>
      </c>
      <c r="G33" s="75">
        <v>27574</v>
      </c>
      <c r="H33" s="69">
        <v>39414</v>
      </c>
      <c r="I33" s="69">
        <v>41224</v>
      </c>
      <c r="J33" s="70">
        <v>88128</v>
      </c>
      <c r="K33" s="67" t="s">
        <v>1233</v>
      </c>
      <c r="L33" s="71">
        <v>0</v>
      </c>
    </row>
    <row r="34" spans="1:12" x14ac:dyDescent="0.25">
      <c r="A34" s="67">
        <v>33</v>
      </c>
      <c r="B34" s="68" t="s">
        <v>1328</v>
      </c>
      <c r="C34" s="68" t="s">
        <v>1228</v>
      </c>
      <c r="D34" s="67" t="s">
        <v>800</v>
      </c>
      <c r="E34" s="68" t="s">
        <v>45</v>
      </c>
      <c r="F34" s="68" t="s">
        <v>1196</v>
      </c>
      <c r="G34" s="75">
        <v>31232</v>
      </c>
      <c r="H34" s="69">
        <v>41018</v>
      </c>
      <c r="I34" s="69">
        <v>41139</v>
      </c>
      <c r="J34" s="70">
        <v>55464</v>
      </c>
      <c r="K34" s="67">
        <v>3</v>
      </c>
      <c r="L34" s="71">
        <v>0.08</v>
      </c>
    </row>
    <row r="35" spans="1:12" x14ac:dyDescent="0.25">
      <c r="A35" s="67">
        <v>34</v>
      </c>
      <c r="B35" s="68" t="s">
        <v>1329</v>
      </c>
      <c r="C35" s="68" t="s">
        <v>1231</v>
      </c>
      <c r="D35" s="67" t="s">
        <v>800</v>
      </c>
      <c r="E35" s="68" t="s">
        <v>45</v>
      </c>
      <c r="F35" s="68" t="s">
        <v>1196</v>
      </c>
      <c r="G35" s="75">
        <v>30749</v>
      </c>
      <c r="H35" s="69">
        <v>40508</v>
      </c>
      <c r="I35" s="69">
        <v>41165</v>
      </c>
      <c r="J35" s="70">
        <v>69756</v>
      </c>
      <c r="K35" s="67">
        <v>2</v>
      </c>
      <c r="L35" s="71">
        <v>0.04</v>
      </c>
    </row>
    <row r="36" spans="1:12" x14ac:dyDescent="0.25">
      <c r="A36" s="67">
        <v>35</v>
      </c>
      <c r="B36" s="68" t="s">
        <v>1330</v>
      </c>
      <c r="C36" s="68" t="s">
        <v>1228</v>
      </c>
      <c r="D36" s="67" t="s">
        <v>800</v>
      </c>
      <c r="E36" s="68" t="s">
        <v>45</v>
      </c>
      <c r="F36" s="68" t="s">
        <v>1196</v>
      </c>
      <c r="G36" s="75">
        <v>31047</v>
      </c>
      <c r="H36" s="69">
        <v>39417</v>
      </c>
      <c r="I36" s="69">
        <v>40705</v>
      </c>
      <c r="J36" s="70">
        <v>55314</v>
      </c>
      <c r="K36" s="67">
        <v>3</v>
      </c>
      <c r="L36" s="71">
        <v>0.08</v>
      </c>
    </row>
    <row r="37" spans="1:12" x14ac:dyDescent="0.25">
      <c r="A37" s="67">
        <v>36</v>
      </c>
      <c r="B37" s="68" t="s">
        <v>1331</v>
      </c>
      <c r="C37" s="68" t="s">
        <v>796</v>
      </c>
      <c r="D37" s="67" t="s">
        <v>800</v>
      </c>
      <c r="E37" s="68" t="s">
        <v>45</v>
      </c>
      <c r="F37" s="68" t="s">
        <v>1196</v>
      </c>
      <c r="G37" s="75">
        <v>28733</v>
      </c>
      <c r="H37" s="69">
        <v>40152</v>
      </c>
      <c r="I37" s="69" t="s">
        <v>1233</v>
      </c>
      <c r="J37" s="70">
        <v>34416</v>
      </c>
      <c r="K37" s="67" t="s">
        <v>1233</v>
      </c>
      <c r="L37" s="71">
        <v>0</v>
      </c>
    </row>
    <row r="38" spans="1:12" x14ac:dyDescent="0.25">
      <c r="A38" s="67">
        <v>37</v>
      </c>
      <c r="B38" s="68" t="s">
        <v>1332</v>
      </c>
      <c r="C38" s="68" t="s">
        <v>796</v>
      </c>
      <c r="D38" s="67" t="s">
        <v>799</v>
      </c>
      <c r="E38" s="68" t="s">
        <v>60</v>
      </c>
      <c r="F38" s="68" t="s">
        <v>1196</v>
      </c>
      <c r="G38" s="75">
        <v>29560</v>
      </c>
      <c r="H38" s="69">
        <v>40925</v>
      </c>
      <c r="I38" s="69" t="s">
        <v>1233</v>
      </c>
      <c r="J38" s="70">
        <v>17481.599999999999</v>
      </c>
      <c r="K38" s="67">
        <v>3</v>
      </c>
      <c r="L38" s="71">
        <v>0.08</v>
      </c>
    </row>
    <row r="39" spans="1:12" x14ac:dyDescent="0.25">
      <c r="A39" s="67">
        <v>38</v>
      </c>
      <c r="B39" s="68" t="s">
        <v>1333</v>
      </c>
      <c r="C39" s="68" t="s">
        <v>796</v>
      </c>
      <c r="D39" s="67" t="s">
        <v>799</v>
      </c>
      <c r="E39" s="68" t="s">
        <v>60</v>
      </c>
      <c r="F39" s="68" t="s">
        <v>1197</v>
      </c>
      <c r="G39" s="75">
        <v>32474</v>
      </c>
      <c r="H39" s="69">
        <v>39094</v>
      </c>
      <c r="I39" s="69">
        <v>40781</v>
      </c>
      <c r="J39" s="70">
        <v>99624</v>
      </c>
      <c r="K39" s="67">
        <v>4</v>
      </c>
      <c r="L39" s="71">
        <v>0.12</v>
      </c>
    </row>
    <row r="40" spans="1:12" x14ac:dyDescent="0.25">
      <c r="A40" s="67">
        <v>39</v>
      </c>
      <c r="B40" s="68" t="s">
        <v>1334</v>
      </c>
      <c r="C40" s="68" t="s">
        <v>796</v>
      </c>
      <c r="D40" s="67" t="s">
        <v>799</v>
      </c>
      <c r="E40" s="68" t="s">
        <v>60</v>
      </c>
      <c r="F40" s="68" t="s">
        <v>1196</v>
      </c>
      <c r="G40" s="75">
        <v>26128</v>
      </c>
      <c r="H40" s="69">
        <v>40200</v>
      </c>
      <c r="I40" s="69" t="s">
        <v>1233</v>
      </c>
      <c r="J40" s="70">
        <v>92820</v>
      </c>
      <c r="K40" s="67">
        <v>5</v>
      </c>
      <c r="L40" s="71">
        <v>0.15</v>
      </c>
    </row>
    <row r="41" spans="1:12" x14ac:dyDescent="0.25">
      <c r="A41" s="67">
        <v>40</v>
      </c>
      <c r="B41" s="68" t="s">
        <v>1335</v>
      </c>
      <c r="C41" s="68" t="s">
        <v>796</v>
      </c>
      <c r="D41" s="67" t="s">
        <v>799</v>
      </c>
      <c r="E41" s="68" t="s">
        <v>60</v>
      </c>
      <c r="F41" s="68" t="s">
        <v>1196</v>
      </c>
      <c r="G41" s="75">
        <v>28749</v>
      </c>
      <c r="H41" s="69">
        <v>36896</v>
      </c>
      <c r="I41" s="69">
        <v>38044</v>
      </c>
      <c r="J41" s="70">
        <v>42336</v>
      </c>
      <c r="K41" s="67">
        <v>3</v>
      </c>
      <c r="L41" s="71">
        <v>0.08</v>
      </c>
    </row>
    <row r="42" spans="1:12" x14ac:dyDescent="0.25">
      <c r="A42" s="67">
        <v>41</v>
      </c>
      <c r="B42" s="68" t="s">
        <v>1336</v>
      </c>
      <c r="C42" s="68" t="s">
        <v>796</v>
      </c>
      <c r="D42" s="67" t="s">
        <v>799</v>
      </c>
      <c r="E42" s="68" t="s">
        <v>60</v>
      </c>
      <c r="F42" s="68" t="s">
        <v>1197</v>
      </c>
      <c r="G42" s="75">
        <v>32540</v>
      </c>
      <c r="H42" s="69">
        <v>40233</v>
      </c>
      <c r="I42" s="69">
        <v>40326</v>
      </c>
      <c r="J42" s="70">
        <v>77268</v>
      </c>
      <c r="K42" s="67">
        <v>2</v>
      </c>
      <c r="L42" s="71">
        <v>0.04</v>
      </c>
    </row>
    <row r="43" spans="1:12" x14ac:dyDescent="0.25">
      <c r="A43" s="67">
        <v>42</v>
      </c>
      <c r="B43" s="68" t="s">
        <v>1337</v>
      </c>
      <c r="C43" s="68" t="s">
        <v>796</v>
      </c>
      <c r="D43" s="67" t="s">
        <v>799</v>
      </c>
      <c r="E43" s="68" t="s">
        <v>60</v>
      </c>
      <c r="F43" s="68" t="s">
        <v>1197</v>
      </c>
      <c r="G43" s="75">
        <v>25043</v>
      </c>
      <c r="H43" s="69">
        <v>35829</v>
      </c>
      <c r="I43" s="69">
        <v>38347</v>
      </c>
      <c r="J43" s="70">
        <v>73236</v>
      </c>
      <c r="K43" s="67">
        <v>3</v>
      </c>
      <c r="L43" s="71">
        <v>0.08</v>
      </c>
    </row>
    <row r="44" spans="1:12" x14ac:dyDescent="0.25">
      <c r="A44" s="67">
        <v>43</v>
      </c>
      <c r="B44" s="68" t="s">
        <v>1338</v>
      </c>
      <c r="C44" s="68" t="s">
        <v>1231</v>
      </c>
      <c r="D44" s="67" t="s">
        <v>799</v>
      </c>
      <c r="E44" s="68" t="s">
        <v>60</v>
      </c>
      <c r="F44" s="68" t="s">
        <v>1196</v>
      </c>
      <c r="G44" s="75">
        <v>24492</v>
      </c>
      <c r="H44" s="69">
        <v>35842</v>
      </c>
      <c r="I44" s="69">
        <v>40777</v>
      </c>
      <c r="J44" s="70">
        <v>28056</v>
      </c>
      <c r="K44" s="67">
        <v>4</v>
      </c>
      <c r="L44" s="71">
        <v>0.12</v>
      </c>
    </row>
    <row r="45" spans="1:12" x14ac:dyDescent="0.25">
      <c r="A45" s="67">
        <v>44</v>
      </c>
      <c r="B45" s="68" t="s">
        <v>1339</v>
      </c>
      <c r="C45" s="68" t="s">
        <v>1231</v>
      </c>
      <c r="D45" s="67" t="s">
        <v>799</v>
      </c>
      <c r="E45" s="68" t="s">
        <v>60</v>
      </c>
      <c r="F45" s="68" t="s">
        <v>1196</v>
      </c>
      <c r="G45" s="75">
        <v>28446</v>
      </c>
      <c r="H45" s="69">
        <v>35848</v>
      </c>
      <c r="I45" s="69">
        <v>40795</v>
      </c>
      <c r="J45" s="70">
        <v>102576</v>
      </c>
      <c r="K45" s="67">
        <v>5</v>
      </c>
      <c r="L45" s="71">
        <v>0.15</v>
      </c>
    </row>
    <row r="46" spans="1:12" x14ac:dyDescent="0.25">
      <c r="A46" s="67">
        <v>45</v>
      </c>
      <c r="B46" s="68" t="s">
        <v>1340</v>
      </c>
      <c r="C46" s="68" t="s">
        <v>1230</v>
      </c>
      <c r="D46" s="67" t="s">
        <v>799</v>
      </c>
      <c r="E46" s="68" t="s">
        <v>60</v>
      </c>
      <c r="F46" s="68" t="s">
        <v>1197</v>
      </c>
      <c r="G46" s="75">
        <v>32525</v>
      </c>
      <c r="H46" s="69">
        <v>40575</v>
      </c>
      <c r="I46" s="69">
        <v>40988</v>
      </c>
      <c r="J46" s="70">
        <v>89652</v>
      </c>
      <c r="K46" s="67">
        <v>2</v>
      </c>
      <c r="L46" s="71">
        <v>0.04</v>
      </c>
    </row>
    <row r="47" spans="1:12" x14ac:dyDescent="0.25">
      <c r="A47" s="67">
        <v>46</v>
      </c>
      <c r="B47" s="68" t="s">
        <v>1341</v>
      </c>
      <c r="C47" s="68" t="s">
        <v>793</v>
      </c>
      <c r="D47" s="67" t="s">
        <v>799</v>
      </c>
      <c r="E47" s="68" t="s">
        <v>60</v>
      </c>
      <c r="F47" s="68" t="s">
        <v>1197</v>
      </c>
      <c r="G47" s="75">
        <v>29756</v>
      </c>
      <c r="H47" s="69">
        <v>40596</v>
      </c>
      <c r="I47" s="69">
        <v>40996</v>
      </c>
      <c r="J47" s="70">
        <v>82692</v>
      </c>
      <c r="K47" s="67">
        <v>5</v>
      </c>
      <c r="L47" s="71">
        <v>0.15</v>
      </c>
    </row>
    <row r="48" spans="1:12" x14ac:dyDescent="0.25">
      <c r="A48" s="67">
        <v>47</v>
      </c>
      <c r="B48" s="68" t="s">
        <v>1342</v>
      </c>
      <c r="C48" s="68" t="s">
        <v>1230</v>
      </c>
      <c r="D48" s="67" t="s">
        <v>799</v>
      </c>
      <c r="E48" s="68" t="s">
        <v>60</v>
      </c>
      <c r="F48" s="68" t="s">
        <v>1197</v>
      </c>
      <c r="G48" s="75">
        <v>30045</v>
      </c>
      <c r="H48" s="69">
        <v>40983</v>
      </c>
      <c r="I48" s="69">
        <v>41131</v>
      </c>
      <c r="J48" s="70">
        <v>77352</v>
      </c>
      <c r="K48" s="67" t="s">
        <v>1233</v>
      </c>
      <c r="L48" s="71">
        <v>0</v>
      </c>
    </row>
    <row r="49" spans="1:12" x14ac:dyDescent="0.25">
      <c r="A49" s="67">
        <v>48</v>
      </c>
      <c r="B49" s="68" t="s">
        <v>1343</v>
      </c>
      <c r="C49" s="68" t="s">
        <v>794</v>
      </c>
      <c r="D49" s="67" t="s">
        <v>799</v>
      </c>
      <c r="E49" s="68" t="s">
        <v>60</v>
      </c>
      <c r="F49" s="68" t="s">
        <v>1196</v>
      </c>
      <c r="G49" s="75">
        <v>31200</v>
      </c>
      <c r="H49" s="69">
        <v>38792</v>
      </c>
      <c r="I49" s="69">
        <v>40687</v>
      </c>
      <c r="J49" s="70">
        <v>89688</v>
      </c>
      <c r="K49" s="67">
        <v>5</v>
      </c>
      <c r="L49" s="71">
        <v>0.15</v>
      </c>
    </row>
    <row r="50" spans="1:12" x14ac:dyDescent="0.25">
      <c r="A50" s="67">
        <v>49</v>
      </c>
      <c r="B50" s="68" t="s">
        <v>1344</v>
      </c>
      <c r="C50" s="68" t="s">
        <v>791</v>
      </c>
      <c r="D50" s="67" t="s">
        <v>799</v>
      </c>
      <c r="E50" s="68" t="s">
        <v>60</v>
      </c>
      <c r="F50" s="68" t="s">
        <v>1196</v>
      </c>
      <c r="G50" s="75">
        <v>27157</v>
      </c>
      <c r="H50" s="69">
        <v>38804</v>
      </c>
      <c r="I50" s="69">
        <v>40665</v>
      </c>
      <c r="J50" s="70">
        <v>58098</v>
      </c>
      <c r="K50" s="67">
        <v>4</v>
      </c>
      <c r="L50" s="71">
        <v>0.12</v>
      </c>
    </row>
    <row r="51" spans="1:12" x14ac:dyDescent="0.25">
      <c r="A51" s="67">
        <v>50</v>
      </c>
      <c r="B51" s="68" t="s">
        <v>1345</v>
      </c>
      <c r="C51" s="68" t="s">
        <v>791</v>
      </c>
      <c r="D51" s="67" t="s">
        <v>799</v>
      </c>
      <c r="E51" s="68" t="s">
        <v>60</v>
      </c>
      <c r="F51" s="68" t="s">
        <v>1197</v>
      </c>
      <c r="G51" s="75">
        <v>29071</v>
      </c>
      <c r="H51" s="69">
        <v>36602</v>
      </c>
      <c r="I51" s="69">
        <v>38036</v>
      </c>
      <c r="J51" s="70">
        <v>36096</v>
      </c>
      <c r="K51" s="67">
        <v>3</v>
      </c>
      <c r="L51" s="71">
        <v>0.08</v>
      </c>
    </row>
    <row r="52" spans="1:12" x14ac:dyDescent="0.25">
      <c r="A52" s="67">
        <v>51</v>
      </c>
      <c r="B52" s="68" t="s">
        <v>1346</v>
      </c>
      <c r="C52" s="68" t="s">
        <v>793</v>
      </c>
      <c r="D52" s="67" t="s">
        <v>799</v>
      </c>
      <c r="E52" s="68" t="s">
        <v>60</v>
      </c>
      <c r="F52" s="68" t="s">
        <v>1197</v>
      </c>
      <c r="G52" s="75">
        <v>30207</v>
      </c>
      <c r="H52" s="69">
        <v>40653</v>
      </c>
      <c r="I52" s="69">
        <v>41199</v>
      </c>
      <c r="J52" s="70">
        <v>59772</v>
      </c>
      <c r="K52" s="67">
        <v>2</v>
      </c>
      <c r="L52" s="71">
        <v>0.04</v>
      </c>
    </row>
    <row r="53" spans="1:12" x14ac:dyDescent="0.25">
      <c r="A53" s="67">
        <v>52</v>
      </c>
      <c r="B53" s="68" t="s">
        <v>1347</v>
      </c>
      <c r="C53" s="68" t="s">
        <v>1228</v>
      </c>
      <c r="D53" s="67" t="s">
        <v>799</v>
      </c>
      <c r="E53" s="68" t="s">
        <v>60</v>
      </c>
      <c r="F53" s="68" t="s">
        <v>1197</v>
      </c>
      <c r="G53" s="75">
        <v>26419</v>
      </c>
      <c r="H53" s="69">
        <v>40273</v>
      </c>
      <c r="I53" s="69" t="s">
        <v>1233</v>
      </c>
      <c r="J53" s="70">
        <v>60660</v>
      </c>
      <c r="K53" s="67">
        <v>2</v>
      </c>
      <c r="L53" s="71">
        <v>0.04</v>
      </c>
    </row>
    <row r="54" spans="1:12" x14ac:dyDescent="0.25">
      <c r="A54" s="67">
        <v>53</v>
      </c>
      <c r="B54" s="68" t="s">
        <v>1348</v>
      </c>
      <c r="C54" s="68" t="s">
        <v>1228</v>
      </c>
      <c r="D54" s="67" t="s">
        <v>799</v>
      </c>
      <c r="E54" s="68" t="s">
        <v>60</v>
      </c>
      <c r="F54" s="68" t="s">
        <v>1196</v>
      </c>
      <c r="G54" s="75">
        <v>25954</v>
      </c>
      <c r="H54" s="69">
        <v>35902</v>
      </c>
      <c r="I54" s="69">
        <v>40576</v>
      </c>
      <c r="J54" s="70">
        <v>76008</v>
      </c>
      <c r="K54" s="67">
        <v>3</v>
      </c>
      <c r="L54" s="71">
        <v>0.08</v>
      </c>
    </row>
    <row r="55" spans="1:12" x14ac:dyDescent="0.25">
      <c r="A55" s="67">
        <v>54</v>
      </c>
      <c r="B55" s="68" t="s">
        <v>1349</v>
      </c>
      <c r="C55" s="68" t="s">
        <v>796</v>
      </c>
      <c r="D55" s="67" t="s">
        <v>799</v>
      </c>
      <c r="E55" s="68" t="s">
        <v>60</v>
      </c>
      <c r="F55" s="68" t="s">
        <v>1196</v>
      </c>
      <c r="G55" s="75">
        <v>27667</v>
      </c>
      <c r="H55" s="69">
        <v>37008</v>
      </c>
      <c r="I55" s="69">
        <v>38424</v>
      </c>
      <c r="J55" s="70">
        <v>32616</v>
      </c>
      <c r="K55" s="67">
        <v>4</v>
      </c>
      <c r="L55" s="71">
        <v>0.12</v>
      </c>
    </row>
    <row r="56" spans="1:12" x14ac:dyDescent="0.25">
      <c r="A56" s="67">
        <v>55</v>
      </c>
      <c r="B56" s="68" t="s">
        <v>1350</v>
      </c>
      <c r="C56" s="68" t="s">
        <v>1231</v>
      </c>
      <c r="D56" s="67" t="s">
        <v>799</v>
      </c>
      <c r="E56" s="68" t="s">
        <v>60</v>
      </c>
      <c r="F56" s="68" t="s">
        <v>1196</v>
      </c>
      <c r="G56" s="75">
        <v>25917</v>
      </c>
      <c r="H56" s="69">
        <v>37348</v>
      </c>
      <c r="I56" s="69">
        <v>39176</v>
      </c>
      <c r="J56" s="70">
        <v>103056</v>
      </c>
      <c r="K56" s="67">
        <v>3</v>
      </c>
      <c r="L56" s="71">
        <v>0.08</v>
      </c>
    </row>
    <row r="57" spans="1:12" x14ac:dyDescent="0.25">
      <c r="A57" s="67">
        <v>56</v>
      </c>
      <c r="B57" s="68" t="s">
        <v>1351</v>
      </c>
      <c r="C57" s="68" t="s">
        <v>793</v>
      </c>
      <c r="D57" s="67" t="s">
        <v>799</v>
      </c>
      <c r="E57" s="68" t="s">
        <v>60</v>
      </c>
      <c r="F57" s="68" t="s">
        <v>1197</v>
      </c>
      <c r="G57" s="75">
        <v>30542</v>
      </c>
      <c r="H57" s="69">
        <v>39922</v>
      </c>
      <c r="I57" s="69">
        <v>40333</v>
      </c>
      <c r="J57" s="70">
        <v>30948</v>
      </c>
      <c r="K57" s="67">
        <v>3</v>
      </c>
      <c r="L57" s="71">
        <v>0.08</v>
      </c>
    </row>
    <row r="58" spans="1:12" x14ac:dyDescent="0.25">
      <c r="A58" s="67">
        <v>57</v>
      </c>
      <c r="B58" s="68" t="s">
        <v>1352</v>
      </c>
      <c r="C58" s="68" t="s">
        <v>794</v>
      </c>
      <c r="D58" s="67" t="s">
        <v>799</v>
      </c>
      <c r="E58" s="68" t="s">
        <v>60</v>
      </c>
      <c r="F58" s="68" t="s">
        <v>1196</v>
      </c>
      <c r="G58" s="75">
        <v>26828</v>
      </c>
      <c r="H58" s="69">
        <v>40274</v>
      </c>
      <c r="I58" s="69">
        <v>41167</v>
      </c>
      <c r="J58" s="70">
        <v>46476</v>
      </c>
      <c r="K58" s="67" t="s">
        <v>1233</v>
      </c>
      <c r="L58" s="71">
        <v>0</v>
      </c>
    </row>
    <row r="59" spans="1:12" x14ac:dyDescent="0.25">
      <c r="A59" s="67">
        <v>58</v>
      </c>
      <c r="B59" s="68" t="s">
        <v>1353</v>
      </c>
      <c r="C59" s="68" t="s">
        <v>793</v>
      </c>
      <c r="D59" s="67" t="s">
        <v>799</v>
      </c>
      <c r="E59" s="68" t="s">
        <v>60</v>
      </c>
      <c r="F59" s="68" t="s">
        <v>1196</v>
      </c>
      <c r="G59" s="76">
        <v>27976</v>
      </c>
      <c r="H59" s="74">
        <v>40292</v>
      </c>
      <c r="I59" s="69" t="s">
        <v>1233</v>
      </c>
      <c r="J59" s="70">
        <v>27936</v>
      </c>
      <c r="K59" s="67" t="s">
        <v>1233</v>
      </c>
      <c r="L59" s="71">
        <v>0</v>
      </c>
    </row>
    <row r="60" spans="1:12" x14ac:dyDescent="0.25">
      <c r="A60" s="67">
        <v>59</v>
      </c>
      <c r="B60" s="68" t="s">
        <v>1354</v>
      </c>
      <c r="C60" s="68" t="s">
        <v>1230</v>
      </c>
      <c r="D60" s="67" t="s">
        <v>799</v>
      </c>
      <c r="E60" s="68" t="s">
        <v>60</v>
      </c>
      <c r="F60" s="68" t="s">
        <v>1197</v>
      </c>
      <c r="G60" s="75">
        <v>25698</v>
      </c>
      <c r="H60" s="69">
        <v>41051</v>
      </c>
      <c r="I60" s="69">
        <v>41199</v>
      </c>
      <c r="J60" s="70">
        <v>38196</v>
      </c>
      <c r="K60" s="67">
        <v>3</v>
      </c>
      <c r="L60" s="71">
        <v>0.08</v>
      </c>
    </row>
    <row r="61" spans="1:12" x14ac:dyDescent="0.25">
      <c r="A61" s="67">
        <v>60</v>
      </c>
      <c r="B61" s="68" t="s">
        <v>1355</v>
      </c>
      <c r="C61" s="68" t="s">
        <v>793</v>
      </c>
      <c r="D61" s="67" t="s">
        <v>799</v>
      </c>
      <c r="E61" s="68" t="s">
        <v>60</v>
      </c>
      <c r="F61" s="68" t="s">
        <v>1197</v>
      </c>
      <c r="G61" s="75">
        <v>30378</v>
      </c>
      <c r="H61" s="69">
        <v>39588</v>
      </c>
      <c r="I61" s="69">
        <v>40018</v>
      </c>
      <c r="J61" s="70">
        <v>89604</v>
      </c>
      <c r="K61" s="67">
        <v>5</v>
      </c>
      <c r="L61" s="71">
        <v>0.15</v>
      </c>
    </row>
    <row r="62" spans="1:12" x14ac:dyDescent="0.25">
      <c r="A62" s="67">
        <v>61</v>
      </c>
      <c r="B62" s="68" t="s">
        <v>1356</v>
      </c>
      <c r="C62" s="68" t="s">
        <v>1230</v>
      </c>
      <c r="D62" s="67" t="s">
        <v>799</v>
      </c>
      <c r="E62" s="68" t="s">
        <v>60</v>
      </c>
      <c r="F62" s="68" t="s">
        <v>1197</v>
      </c>
      <c r="G62" s="75">
        <v>31798</v>
      </c>
      <c r="H62" s="69">
        <v>39215</v>
      </c>
      <c r="I62" s="69" t="s">
        <v>1233</v>
      </c>
      <c r="J62" s="70">
        <v>38292</v>
      </c>
      <c r="K62" s="67">
        <v>5</v>
      </c>
      <c r="L62" s="71">
        <v>0.15</v>
      </c>
    </row>
    <row r="63" spans="1:12" x14ac:dyDescent="0.25">
      <c r="A63" s="67">
        <v>62</v>
      </c>
      <c r="B63" s="68" t="s">
        <v>1357</v>
      </c>
      <c r="C63" s="68" t="s">
        <v>792</v>
      </c>
      <c r="D63" s="67" t="s">
        <v>799</v>
      </c>
      <c r="E63" s="68" t="s">
        <v>60</v>
      </c>
      <c r="F63" s="68" t="s">
        <v>1196</v>
      </c>
      <c r="G63" s="75">
        <v>26521</v>
      </c>
      <c r="H63" s="69">
        <v>40310</v>
      </c>
      <c r="I63" s="69">
        <v>40853</v>
      </c>
      <c r="J63" s="70">
        <v>98544</v>
      </c>
      <c r="K63" s="67">
        <v>5</v>
      </c>
      <c r="L63" s="71">
        <v>0.15</v>
      </c>
    </row>
    <row r="64" spans="1:12" x14ac:dyDescent="0.25">
      <c r="A64" s="67">
        <v>63</v>
      </c>
      <c r="B64" s="68" t="s">
        <v>1358</v>
      </c>
      <c r="C64" s="68" t="s">
        <v>796</v>
      </c>
      <c r="D64" s="67" t="s">
        <v>799</v>
      </c>
      <c r="E64" s="68" t="s">
        <v>60</v>
      </c>
      <c r="F64" s="68" t="s">
        <v>1197</v>
      </c>
      <c r="G64" s="75">
        <v>31484</v>
      </c>
      <c r="H64" s="69">
        <v>40320</v>
      </c>
      <c r="I64" s="69">
        <v>40731</v>
      </c>
      <c r="J64" s="70">
        <v>93096</v>
      </c>
      <c r="K64" s="67">
        <v>3</v>
      </c>
      <c r="L64" s="71">
        <v>0.08</v>
      </c>
    </row>
    <row r="65" spans="1:12" x14ac:dyDescent="0.25">
      <c r="A65" s="67">
        <v>64</v>
      </c>
      <c r="B65" s="68" t="s">
        <v>1359</v>
      </c>
      <c r="C65" s="68" t="s">
        <v>791</v>
      </c>
      <c r="D65" s="67" t="s">
        <v>799</v>
      </c>
      <c r="E65" s="68" t="s">
        <v>60</v>
      </c>
      <c r="F65" s="68" t="s">
        <v>1196</v>
      </c>
      <c r="G65" s="75">
        <v>28215</v>
      </c>
      <c r="H65" s="69">
        <v>38856</v>
      </c>
      <c r="I65" s="69">
        <v>40666</v>
      </c>
      <c r="J65" s="70">
        <v>101040</v>
      </c>
      <c r="K65" s="67">
        <v>2</v>
      </c>
      <c r="L65" s="71">
        <v>0.04</v>
      </c>
    </row>
    <row r="66" spans="1:12" x14ac:dyDescent="0.25">
      <c r="A66" s="67">
        <v>65</v>
      </c>
      <c r="B66" s="68" t="s">
        <v>1360</v>
      </c>
      <c r="C66" s="68" t="s">
        <v>1228</v>
      </c>
      <c r="D66" s="67" t="s">
        <v>799</v>
      </c>
      <c r="E66" s="68" t="s">
        <v>60</v>
      </c>
      <c r="F66" s="68" t="s">
        <v>1196</v>
      </c>
      <c r="G66" s="75">
        <v>27652</v>
      </c>
      <c r="H66" s="69">
        <v>35940</v>
      </c>
      <c r="I66" s="69">
        <v>38203</v>
      </c>
      <c r="J66" s="70">
        <v>105600</v>
      </c>
      <c r="K66" s="67">
        <v>5</v>
      </c>
      <c r="L66" s="71">
        <v>0.15</v>
      </c>
    </row>
    <row r="67" spans="1:12" x14ac:dyDescent="0.25">
      <c r="A67" s="67">
        <v>66</v>
      </c>
      <c r="B67" s="68" t="s">
        <v>1361</v>
      </c>
      <c r="C67" s="68" t="s">
        <v>792</v>
      </c>
      <c r="D67" s="67" t="s">
        <v>799</v>
      </c>
      <c r="E67" s="68" t="s">
        <v>60</v>
      </c>
      <c r="F67" s="68" t="s">
        <v>1196</v>
      </c>
      <c r="G67" s="75">
        <v>22725</v>
      </c>
      <c r="H67" s="69">
        <v>37018</v>
      </c>
      <c r="I67" s="69">
        <v>39355</v>
      </c>
      <c r="J67" s="70">
        <v>34380</v>
      </c>
      <c r="K67" s="67">
        <v>4</v>
      </c>
      <c r="L67" s="71">
        <v>0.12</v>
      </c>
    </row>
    <row r="68" spans="1:12" x14ac:dyDescent="0.25">
      <c r="A68" s="67">
        <v>67</v>
      </c>
      <c r="B68" s="68" t="s">
        <v>1362</v>
      </c>
      <c r="C68" s="68" t="s">
        <v>793</v>
      </c>
      <c r="D68" s="67" t="s">
        <v>799</v>
      </c>
      <c r="E68" s="68" t="s">
        <v>60</v>
      </c>
      <c r="F68" s="68" t="s">
        <v>1197</v>
      </c>
      <c r="G68" s="75">
        <v>28653</v>
      </c>
      <c r="H68" s="69">
        <v>39959</v>
      </c>
      <c r="I68" s="69">
        <v>40410</v>
      </c>
      <c r="J68" s="70">
        <v>95352</v>
      </c>
      <c r="K68" s="67">
        <v>5</v>
      </c>
      <c r="L68" s="71">
        <v>0.15</v>
      </c>
    </row>
    <row r="69" spans="1:12" x14ac:dyDescent="0.25">
      <c r="A69" s="67">
        <v>68</v>
      </c>
      <c r="B69" s="68" t="s">
        <v>1363</v>
      </c>
      <c r="C69" s="68" t="s">
        <v>792</v>
      </c>
      <c r="D69" s="67" t="s">
        <v>799</v>
      </c>
      <c r="E69" s="68" t="s">
        <v>60</v>
      </c>
      <c r="F69" s="68" t="s">
        <v>1196</v>
      </c>
      <c r="G69" s="75">
        <v>29338</v>
      </c>
      <c r="H69" s="69">
        <v>35965</v>
      </c>
      <c r="I69" s="69">
        <v>40967</v>
      </c>
      <c r="J69" s="70">
        <v>41736</v>
      </c>
      <c r="K69" s="67">
        <v>4</v>
      </c>
      <c r="L69" s="71">
        <v>0.12</v>
      </c>
    </row>
    <row r="70" spans="1:12" x14ac:dyDescent="0.25">
      <c r="A70" s="67">
        <v>69</v>
      </c>
      <c r="B70" s="68" t="s">
        <v>1364</v>
      </c>
      <c r="C70" s="68" t="s">
        <v>793</v>
      </c>
      <c r="D70" s="67" t="s">
        <v>799</v>
      </c>
      <c r="E70" s="68" t="s">
        <v>60</v>
      </c>
      <c r="F70" s="68" t="s">
        <v>1196</v>
      </c>
      <c r="G70" s="75">
        <v>22899</v>
      </c>
      <c r="H70" s="69">
        <v>37785</v>
      </c>
      <c r="I70" s="69">
        <v>41181</v>
      </c>
      <c r="J70" s="70">
        <v>104736</v>
      </c>
      <c r="K70" s="67">
        <v>4</v>
      </c>
      <c r="L70" s="71">
        <v>0.12</v>
      </c>
    </row>
    <row r="71" spans="1:12" x14ac:dyDescent="0.25">
      <c r="A71" s="67">
        <v>70</v>
      </c>
      <c r="B71" s="68" t="s">
        <v>1365</v>
      </c>
      <c r="C71" s="68" t="s">
        <v>791</v>
      </c>
      <c r="D71" s="67" t="s">
        <v>799</v>
      </c>
      <c r="E71" s="68" t="s">
        <v>60</v>
      </c>
      <c r="F71" s="68" t="s">
        <v>1196</v>
      </c>
      <c r="G71" s="75">
        <v>32064</v>
      </c>
      <c r="H71" s="69">
        <v>41091</v>
      </c>
      <c r="I71" s="69" t="s">
        <v>1233</v>
      </c>
      <c r="J71" s="70">
        <v>85380</v>
      </c>
      <c r="K71" s="67">
        <v>2</v>
      </c>
      <c r="L71" s="71">
        <v>0.04</v>
      </c>
    </row>
    <row r="72" spans="1:12" x14ac:dyDescent="0.25">
      <c r="A72" s="67">
        <v>71</v>
      </c>
      <c r="B72" s="68" t="s">
        <v>1366</v>
      </c>
      <c r="C72" s="68" t="s">
        <v>792</v>
      </c>
      <c r="D72" s="67" t="s">
        <v>799</v>
      </c>
      <c r="E72" s="68" t="s">
        <v>60</v>
      </c>
      <c r="F72" s="68" t="s">
        <v>1196</v>
      </c>
      <c r="G72" s="75">
        <v>29792</v>
      </c>
      <c r="H72" s="69">
        <v>39279</v>
      </c>
      <c r="I72" s="69">
        <v>40884</v>
      </c>
      <c r="J72" s="70">
        <v>32268</v>
      </c>
      <c r="K72" s="67">
        <v>3</v>
      </c>
      <c r="L72" s="71">
        <v>0.08</v>
      </c>
    </row>
    <row r="73" spans="1:12" x14ac:dyDescent="0.25">
      <c r="A73" s="67">
        <v>72</v>
      </c>
      <c r="B73" s="68" t="s">
        <v>1367</v>
      </c>
      <c r="C73" s="68" t="s">
        <v>795</v>
      </c>
      <c r="D73" s="67" t="s">
        <v>799</v>
      </c>
      <c r="E73" s="68" t="s">
        <v>60</v>
      </c>
      <c r="F73" s="68" t="s">
        <v>1196</v>
      </c>
      <c r="G73" s="75">
        <v>29474</v>
      </c>
      <c r="H73" s="69">
        <v>40368</v>
      </c>
      <c r="I73" s="69">
        <v>40842</v>
      </c>
      <c r="J73" s="70">
        <v>107172</v>
      </c>
      <c r="K73" s="67">
        <v>5</v>
      </c>
      <c r="L73" s="71">
        <v>0.15</v>
      </c>
    </row>
    <row r="74" spans="1:12" x14ac:dyDescent="0.25">
      <c r="A74" s="67">
        <v>73</v>
      </c>
      <c r="B74" s="68" t="s">
        <v>1368</v>
      </c>
      <c r="C74" s="68" t="s">
        <v>1228</v>
      </c>
      <c r="D74" s="67" t="s">
        <v>799</v>
      </c>
      <c r="E74" s="68" t="s">
        <v>60</v>
      </c>
      <c r="F74" s="68" t="s">
        <v>1196</v>
      </c>
      <c r="G74" s="75">
        <v>27700</v>
      </c>
      <c r="H74" s="69">
        <v>40777</v>
      </c>
      <c r="I74" s="69">
        <v>41231</v>
      </c>
      <c r="J74" s="70">
        <v>16560</v>
      </c>
      <c r="K74" s="67">
        <v>3</v>
      </c>
      <c r="L74" s="71">
        <v>0.08</v>
      </c>
    </row>
    <row r="75" spans="1:12" x14ac:dyDescent="0.25">
      <c r="A75" s="67">
        <v>74</v>
      </c>
      <c r="B75" s="68" t="s">
        <v>1369</v>
      </c>
      <c r="C75" s="68" t="s">
        <v>791</v>
      </c>
      <c r="D75" s="67" t="s">
        <v>799</v>
      </c>
      <c r="E75" s="68" t="s">
        <v>60</v>
      </c>
      <c r="F75" s="68" t="s">
        <v>1196</v>
      </c>
      <c r="G75" s="75">
        <v>26875</v>
      </c>
      <c r="H75" s="69">
        <v>39662</v>
      </c>
      <c r="I75" s="69">
        <v>40686</v>
      </c>
      <c r="J75" s="70">
        <v>46704</v>
      </c>
      <c r="K75" s="67">
        <v>4</v>
      </c>
      <c r="L75" s="71">
        <v>0.12</v>
      </c>
    </row>
    <row r="76" spans="1:12" x14ac:dyDescent="0.25">
      <c r="A76" s="67">
        <v>75</v>
      </c>
      <c r="B76" s="68" t="s">
        <v>1370</v>
      </c>
      <c r="C76" s="68" t="s">
        <v>1228</v>
      </c>
      <c r="D76" s="67" t="s">
        <v>799</v>
      </c>
      <c r="E76" s="68" t="s">
        <v>60</v>
      </c>
      <c r="F76" s="68" t="s">
        <v>1196</v>
      </c>
      <c r="G76" s="75">
        <v>31960</v>
      </c>
      <c r="H76" s="69">
        <v>38954</v>
      </c>
      <c r="I76" s="69">
        <v>40824</v>
      </c>
      <c r="J76" s="70">
        <v>49104</v>
      </c>
      <c r="K76" s="67">
        <v>4</v>
      </c>
      <c r="L76" s="71">
        <v>0.12</v>
      </c>
    </row>
    <row r="77" spans="1:12" x14ac:dyDescent="0.25">
      <c r="A77" s="67">
        <v>76</v>
      </c>
      <c r="B77" s="68" t="s">
        <v>1371</v>
      </c>
      <c r="C77" s="68" t="s">
        <v>1231</v>
      </c>
      <c r="D77" s="67" t="s">
        <v>799</v>
      </c>
      <c r="E77" s="68" t="s">
        <v>60</v>
      </c>
      <c r="F77" s="68" t="s">
        <v>1196</v>
      </c>
      <c r="G77" s="75">
        <v>28830</v>
      </c>
      <c r="H77" s="69">
        <v>36038</v>
      </c>
      <c r="I77" s="69">
        <v>40635</v>
      </c>
      <c r="J77" s="70">
        <v>36408</v>
      </c>
      <c r="K77" s="67">
        <v>3</v>
      </c>
      <c r="L77" s="71">
        <v>0.08</v>
      </c>
    </row>
    <row r="78" spans="1:12" x14ac:dyDescent="0.25">
      <c r="A78" s="67">
        <v>77</v>
      </c>
      <c r="B78" s="68" t="s">
        <v>1372</v>
      </c>
      <c r="C78" s="68" t="s">
        <v>795</v>
      </c>
      <c r="D78" s="67" t="s">
        <v>799</v>
      </c>
      <c r="E78" s="68" t="s">
        <v>60</v>
      </c>
      <c r="F78" s="68" t="s">
        <v>1196</v>
      </c>
      <c r="G78" s="75">
        <v>26844</v>
      </c>
      <c r="H78" s="69">
        <v>36059</v>
      </c>
      <c r="I78" s="69">
        <v>40318</v>
      </c>
      <c r="J78" s="70">
        <v>22200</v>
      </c>
      <c r="K78" s="67">
        <v>5</v>
      </c>
      <c r="L78" s="71">
        <v>0.15</v>
      </c>
    </row>
    <row r="79" spans="1:12" x14ac:dyDescent="0.25">
      <c r="A79" s="67">
        <v>78</v>
      </c>
      <c r="B79" s="68" t="s">
        <v>1373</v>
      </c>
      <c r="C79" s="68" t="s">
        <v>791</v>
      </c>
      <c r="D79" s="67" t="s">
        <v>799</v>
      </c>
      <c r="E79" s="68" t="s">
        <v>60</v>
      </c>
      <c r="F79" s="68" t="s">
        <v>1197</v>
      </c>
      <c r="G79" s="75">
        <v>29306</v>
      </c>
      <c r="H79" s="69">
        <v>38970</v>
      </c>
      <c r="I79" s="69">
        <v>40415</v>
      </c>
      <c r="J79" s="70">
        <v>99684</v>
      </c>
      <c r="K79" s="67">
        <v>3</v>
      </c>
      <c r="L79" s="71">
        <v>0.08</v>
      </c>
    </row>
    <row r="80" spans="1:12" x14ac:dyDescent="0.25">
      <c r="A80" s="67">
        <v>79</v>
      </c>
      <c r="B80" s="68" t="s">
        <v>1374</v>
      </c>
      <c r="C80" s="68" t="s">
        <v>1231</v>
      </c>
      <c r="D80" s="67" t="s">
        <v>799</v>
      </c>
      <c r="E80" s="68" t="s">
        <v>60</v>
      </c>
      <c r="F80" s="68" t="s">
        <v>1197</v>
      </c>
      <c r="G80" s="75">
        <v>27053</v>
      </c>
      <c r="H80" s="69">
        <v>40085</v>
      </c>
      <c r="I80" s="69" t="s">
        <v>1233</v>
      </c>
      <c r="J80" s="70">
        <v>49788</v>
      </c>
      <c r="K80" s="67">
        <v>5</v>
      </c>
      <c r="L80" s="71">
        <v>0.15</v>
      </c>
    </row>
    <row r="81" spans="1:12" x14ac:dyDescent="0.25">
      <c r="A81" s="67">
        <v>80</v>
      </c>
      <c r="B81" s="68" t="s">
        <v>1375</v>
      </c>
      <c r="C81" s="68" t="s">
        <v>795</v>
      </c>
      <c r="D81" s="67" t="s">
        <v>799</v>
      </c>
      <c r="E81" s="68" t="s">
        <v>60</v>
      </c>
      <c r="F81" s="68" t="s">
        <v>1197</v>
      </c>
      <c r="G81" s="75">
        <v>30038</v>
      </c>
      <c r="H81" s="69">
        <v>40832</v>
      </c>
      <c r="I81" s="69" t="s">
        <v>1233</v>
      </c>
      <c r="J81" s="70">
        <v>103104</v>
      </c>
      <c r="K81" s="67">
        <v>4</v>
      </c>
      <c r="L81" s="71">
        <v>0.12</v>
      </c>
    </row>
    <row r="82" spans="1:12" x14ac:dyDescent="0.25">
      <c r="A82" s="67">
        <v>81</v>
      </c>
      <c r="B82" s="68" t="s">
        <v>1376</v>
      </c>
      <c r="C82" s="68" t="s">
        <v>1229</v>
      </c>
      <c r="D82" s="67" t="s">
        <v>799</v>
      </c>
      <c r="E82" s="68" t="s">
        <v>60</v>
      </c>
      <c r="F82" s="68" t="s">
        <v>1197</v>
      </c>
      <c r="G82" s="75">
        <v>28090</v>
      </c>
      <c r="H82" s="69">
        <v>41200</v>
      </c>
      <c r="I82" s="69">
        <v>41248</v>
      </c>
      <c r="J82" s="70">
        <v>86004</v>
      </c>
      <c r="K82" s="67">
        <v>4</v>
      </c>
      <c r="L82" s="71">
        <v>0.12</v>
      </c>
    </row>
    <row r="83" spans="1:12" x14ac:dyDescent="0.25">
      <c r="A83" s="67">
        <v>82</v>
      </c>
      <c r="B83" s="68" t="s">
        <v>1377</v>
      </c>
      <c r="C83" s="68" t="s">
        <v>1230</v>
      </c>
      <c r="D83" s="67" t="s">
        <v>799</v>
      </c>
      <c r="E83" s="68" t="s">
        <v>60</v>
      </c>
      <c r="F83" s="68" t="s">
        <v>1197</v>
      </c>
      <c r="G83" s="75">
        <v>26032</v>
      </c>
      <c r="H83" s="69">
        <v>39379</v>
      </c>
      <c r="I83" s="69" t="s">
        <v>1233</v>
      </c>
      <c r="J83" s="70">
        <v>81468</v>
      </c>
      <c r="K83" s="67">
        <v>5</v>
      </c>
      <c r="L83" s="71">
        <v>0.15</v>
      </c>
    </row>
    <row r="84" spans="1:12" x14ac:dyDescent="0.25">
      <c r="A84" s="67">
        <v>83</v>
      </c>
      <c r="B84" s="68" t="s">
        <v>1378</v>
      </c>
      <c r="C84" s="68" t="s">
        <v>1229</v>
      </c>
      <c r="D84" s="67" t="s">
        <v>799</v>
      </c>
      <c r="E84" s="68" t="s">
        <v>60</v>
      </c>
      <c r="F84" s="68" t="s">
        <v>1196</v>
      </c>
      <c r="G84" s="75">
        <v>27921</v>
      </c>
      <c r="H84" s="69">
        <v>36087</v>
      </c>
      <c r="I84" s="69">
        <v>39733</v>
      </c>
      <c r="J84" s="70">
        <v>92316</v>
      </c>
      <c r="K84" s="67" t="s">
        <v>1233</v>
      </c>
      <c r="L84" s="71">
        <v>0</v>
      </c>
    </row>
    <row r="85" spans="1:12" x14ac:dyDescent="0.25">
      <c r="A85" s="67">
        <v>84</v>
      </c>
      <c r="B85" s="68" t="s">
        <v>1379</v>
      </c>
      <c r="C85" s="68" t="s">
        <v>1230</v>
      </c>
      <c r="D85" s="67" t="s">
        <v>799</v>
      </c>
      <c r="E85" s="68" t="s">
        <v>60</v>
      </c>
      <c r="F85" s="68" t="s">
        <v>1196</v>
      </c>
      <c r="G85" s="75">
        <v>27529</v>
      </c>
      <c r="H85" s="69">
        <v>37176</v>
      </c>
      <c r="I85" s="69">
        <v>38788</v>
      </c>
      <c r="J85" s="70">
        <v>75348</v>
      </c>
      <c r="K85" s="67">
        <v>2</v>
      </c>
      <c r="L85" s="71">
        <v>0.04</v>
      </c>
    </row>
    <row r="86" spans="1:12" x14ac:dyDescent="0.25">
      <c r="A86" s="67">
        <v>85</v>
      </c>
      <c r="B86" s="68" t="s">
        <v>1380</v>
      </c>
      <c r="C86" s="68" t="s">
        <v>795</v>
      </c>
      <c r="D86" s="67" t="s">
        <v>799</v>
      </c>
      <c r="E86" s="68" t="s">
        <v>60</v>
      </c>
      <c r="F86" s="68" t="s">
        <v>1196</v>
      </c>
      <c r="G86" s="75">
        <v>29746</v>
      </c>
      <c r="H86" s="69">
        <v>39765</v>
      </c>
      <c r="I86" s="69">
        <v>40967</v>
      </c>
      <c r="J86" s="70">
        <v>56004</v>
      </c>
      <c r="K86" s="67">
        <v>3</v>
      </c>
      <c r="L86" s="71">
        <v>0.08</v>
      </c>
    </row>
    <row r="87" spans="1:12" x14ac:dyDescent="0.25">
      <c r="A87" s="67">
        <v>86</v>
      </c>
      <c r="B87" s="68" t="s">
        <v>1381</v>
      </c>
      <c r="C87" s="68" t="s">
        <v>796</v>
      </c>
      <c r="D87" s="67" t="s">
        <v>799</v>
      </c>
      <c r="E87" s="68" t="s">
        <v>60</v>
      </c>
      <c r="F87" s="68" t="s">
        <v>1197</v>
      </c>
      <c r="G87" s="75">
        <v>28980</v>
      </c>
      <c r="H87" s="69">
        <v>36470</v>
      </c>
      <c r="I87" s="69">
        <v>40023</v>
      </c>
      <c r="J87" s="70">
        <v>28272</v>
      </c>
      <c r="K87" s="67">
        <v>3</v>
      </c>
      <c r="L87" s="71">
        <v>0.08</v>
      </c>
    </row>
    <row r="88" spans="1:12" x14ac:dyDescent="0.25">
      <c r="A88" s="67">
        <v>87</v>
      </c>
      <c r="B88" s="68" t="s">
        <v>1382</v>
      </c>
      <c r="C88" s="68" t="s">
        <v>1228</v>
      </c>
      <c r="D88" s="67" t="s">
        <v>799</v>
      </c>
      <c r="E88" s="68" t="s">
        <v>60</v>
      </c>
      <c r="F88" s="68" t="s">
        <v>1196</v>
      </c>
      <c r="G88" s="75">
        <v>26436</v>
      </c>
      <c r="H88" s="69">
        <v>36487</v>
      </c>
      <c r="I88" s="69">
        <v>41096</v>
      </c>
      <c r="J88" s="70">
        <v>39667.199999999997</v>
      </c>
      <c r="K88" s="67">
        <v>5</v>
      </c>
      <c r="L88" s="71">
        <v>0.15</v>
      </c>
    </row>
    <row r="89" spans="1:12" x14ac:dyDescent="0.25">
      <c r="A89" s="67">
        <v>88</v>
      </c>
      <c r="B89" s="68" t="s">
        <v>1383</v>
      </c>
      <c r="C89" s="68" t="s">
        <v>1230</v>
      </c>
      <c r="D89" s="67" t="s">
        <v>799</v>
      </c>
      <c r="E89" s="68" t="s">
        <v>60</v>
      </c>
      <c r="F89" s="68" t="s">
        <v>1197</v>
      </c>
      <c r="G89" s="75">
        <v>31202</v>
      </c>
      <c r="H89" s="69">
        <v>39040</v>
      </c>
      <c r="I89" s="69">
        <v>40917</v>
      </c>
      <c r="J89" s="70">
        <v>74580</v>
      </c>
      <c r="K89" s="67">
        <v>4</v>
      </c>
      <c r="L89" s="71">
        <v>0.12</v>
      </c>
    </row>
    <row r="90" spans="1:12" x14ac:dyDescent="0.25">
      <c r="A90" s="67">
        <v>89</v>
      </c>
      <c r="B90" s="68" t="s">
        <v>1384</v>
      </c>
      <c r="C90" s="68" t="s">
        <v>1229</v>
      </c>
      <c r="D90" s="67" t="s">
        <v>799</v>
      </c>
      <c r="E90" s="68" t="s">
        <v>60</v>
      </c>
      <c r="F90" s="68" t="s">
        <v>1196</v>
      </c>
      <c r="G90" s="75">
        <v>29708</v>
      </c>
      <c r="H90" s="69">
        <v>40501</v>
      </c>
      <c r="I90" s="69">
        <v>40689</v>
      </c>
      <c r="J90" s="70">
        <v>93384</v>
      </c>
      <c r="K90" s="67">
        <v>3</v>
      </c>
      <c r="L90" s="71">
        <v>0.08</v>
      </c>
    </row>
    <row r="91" spans="1:12" x14ac:dyDescent="0.25">
      <c r="A91" s="67">
        <v>90</v>
      </c>
      <c r="B91" s="68" t="s">
        <v>1385</v>
      </c>
      <c r="C91" s="68" t="s">
        <v>794</v>
      </c>
      <c r="D91" s="67" t="s">
        <v>799</v>
      </c>
      <c r="E91" s="68" t="s">
        <v>60</v>
      </c>
      <c r="F91" s="68" t="s">
        <v>1196</v>
      </c>
      <c r="G91" s="75">
        <v>32100</v>
      </c>
      <c r="H91" s="69">
        <v>39803</v>
      </c>
      <c r="I91" s="69">
        <v>40330</v>
      </c>
      <c r="J91" s="70">
        <v>51528</v>
      </c>
      <c r="K91" s="67" t="s">
        <v>1233</v>
      </c>
      <c r="L91" s="71">
        <v>0</v>
      </c>
    </row>
    <row r="92" spans="1:12" x14ac:dyDescent="0.25">
      <c r="A92" s="67">
        <v>91</v>
      </c>
      <c r="B92" s="68" t="s">
        <v>1386</v>
      </c>
      <c r="C92" s="68" t="s">
        <v>1229</v>
      </c>
      <c r="D92" s="67" t="s">
        <v>799</v>
      </c>
      <c r="E92" s="68" t="s">
        <v>60</v>
      </c>
      <c r="F92" s="68" t="s">
        <v>1196</v>
      </c>
      <c r="G92" s="75">
        <v>25930</v>
      </c>
      <c r="H92" s="69">
        <v>40880</v>
      </c>
      <c r="I92" s="69" t="s">
        <v>1233</v>
      </c>
      <c r="J92" s="70">
        <v>73680</v>
      </c>
      <c r="K92" s="67">
        <v>5</v>
      </c>
      <c r="L92" s="71">
        <v>0.15</v>
      </c>
    </row>
    <row r="93" spans="1:12" x14ac:dyDescent="0.25">
      <c r="A93" s="67">
        <v>92</v>
      </c>
      <c r="B93" s="68" t="s">
        <v>1387</v>
      </c>
      <c r="C93" s="68" t="s">
        <v>1229</v>
      </c>
      <c r="D93" s="67" t="s">
        <v>799</v>
      </c>
      <c r="E93" s="68" t="s">
        <v>60</v>
      </c>
      <c r="F93" s="68" t="s">
        <v>1196</v>
      </c>
      <c r="G93" s="75">
        <v>23301</v>
      </c>
      <c r="H93" s="69">
        <v>36506</v>
      </c>
      <c r="I93" s="69">
        <v>38226</v>
      </c>
      <c r="J93" s="70">
        <v>38520</v>
      </c>
      <c r="K93" s="67" t="s">
        <v>1233</v>
      </c>
      <c r="L93" s="71">
        <v>0</v>
      </c>
    </row>
    <row r="94" spans="1:12" x14ac:dyDescent="0.25">
      <c r="A94" s="67">
        <v>93</v>
      </c>
      <c r="B94" s="68" t="s">
        <v>1388</v>
      </c>
      <c r="C94" s="68" t="s">
        <v>794</v>
      </c>
      <c r="D94" s="67" t="s">
        <v>799</v>
      </c>
      <c r="E94" s="68" t="s">
        <v>60</v>
      </c>
      <c r="F94" s="68" t="s">
        <v>1197</v>
      </c>
      <c r="G94" s="75">
        <v>30043</v>
      </c>
      <c r="H94" s="69">
        <v>37241</v>
      </c>
      <c r="I94" s="69">
        <v>41134</v>
      </c>
      <c r="J94" s="70">
        <v>86340</v>
      </c>
      <c r="K94" s="67">
        <v>5</v>
      </c>
      <c r="L94" s="71">
        <v>0.15</v>
      </c>
    </row>
    <row r="95" spans="1:12" x14ac:dyDescent="0.25">
      <c r="A95" s="67">
        <v>94</v>
      </c>
      <c r="B95" s="68" t="s">
        <v>1389</v>
      </c>
      <c r="C95" s="68" t="s">
        <v>793</v>
      </c>
      <c r="D95" s="67" t="s">
        <v>799</v>
      </c>
      <c r="E95" s="68" t="s">
        <v>60</v>
      </c>
      <c r="F95" s="68" t="s">
        <v>1196</v>
      </c>
      <c r="G95" s="75">
        <v>26821</v>
      </c>
      <c r="H95" s="69">
        <v>37960</v>
      </c>
      <c r="I95" s="69">
        <v>39802</v>
      </c>
      <c r="J95" s="70">
        <v>80268</v>
      </c>
      <c r="K95" s="67">
        <v>5</v>
      </c>
      <c r="L95" s="71">
        <v>0.15</v>
      </c>
    </row>
    <row r="96" spans="1:12" x14ac:dyDescent="0.25">
      <c r="A96" s="67">
        <v>95</v>
      </c>
      <c r="B96" s="68" t="s">
        <v>1390</v>
      </c>
      <c r="C96" s="68" t="s">
        <v>791</v>
      </c>
      <c r="D96" s="67" t="s">
        <v>799</v>
      </c>
      <c r="E96" s="68" t="s">
        <v>60</v>
      </c>
      <c r="F96" s="68" t="s">
        <v>1196</v>
      </c>
      <c r="G96" s="75">
        <v>27379</v>
      </c>
      <c r="H96" s="69">
        <v>39802</v>
      </c>
      <c r="I96" s="69" t="s">
        <v>1233</v>
      </c>
      <c r="J96" s="70">
        <v>27042</v>
      </c>
      <c r="K96" s="67">
        <v>3</v>
      </c>
      <c r="L96" s="71">
        <v>0.08</v>
      </c>
    </row>
    <row r="97" spans="1:12" x14ac:dyDescent="0.25">
      <c r="A97" s="67">
        <v>96</v>
      </c>
      <c r="B97" s="68" t="s">
        <v>1391</v>
      </c>
      <c r="C97" s="68" t="s">
        <v>795</v>
      </c>
      <c r="D97" s="67" t="s">
        <v>800</v>
      </c>
      <c r="E97" s="68" t="s">
        <v>120</v>
      </c>
      <c r="F97" s="68" t="s">
        <v>1196</v>
      </c>
      <c r="G97" s="75">
        <v>28317</v>
      </c>
      <c r="H97" s="69">
        <v>39492</v>
      </c>
      <c r="I97" s="69">
        <v>40546</v>
      </c>
      <c r="J97" s="70">
        <v>43956</v>
      </c>
      <c r="K97" s="67">
        <v>4</v>
      </c>
      <c r="L97" s="71">
        <v>0.12</v>
      </c>
    </row>
    <row r="98" spans="1:12" x14ac:dyDescent="0.25">
      <c r="A98" s="67">
        <v>97</v>
      </c>
      <c r="B98" s="68" t="s">
        <v>1392</v>
      </c>
      <c r="C98" s="68" t="s">
        <v>794</v>
      </c>
      <c r="D98" s="67" t="s">
        <v>800</v>
      </c>
      <c r="E98" s="68" t="s">
        <v>120</v>
      </c>
      <c r="F98" s="68" t="s">
        <v>1196</v>
      </c>
      <c r="G98" s="75">
        <v>26496</v>
      </c>
      <c r="H98" s="69">
        <v>38755</v>
      </c>
      <c r="I98" s="69">
        <v>39922</v>
      </c>
      <c r="J98" s="70">
        <v>94632</v>
      </c>
      <c r="K98" s="67">
        <v>2</v>
      </c>
      <c r="L98" s="71">
        <v>0.04</v>
      </c>
    </row>
    <row r="99" spans="1:12" x14ac:dyDescent="0.25">
      <c r="A99" s="67">
        <v>98</v>
      </c>
      <c r="B99" s="68" t="s">
        <v>1393</v>
      </c>
      <c r="C99" s="68" t="s">
        <v>794</v>
      </c>
      <c r="D99" s="67" t="s">
        <v>800</v>
      </c>
      <c r="E99" s="68" t="s">
        <v>120</v>
      </c>
      <c r="F99" s="68" t="s">
        <v>1197</v>
      </c>
      <c r="G99" s="75">
        <v>32191</v>
      </c>
      <c r="H99" s="69">
        <v>39529</v>
      </c>
      <c r="I99" s="69">
        <v>41208</v>
      </c>
      <c r="J99" s="70">
        <v>42744</v>
      </c>
      <c r="K99" s="67">
        <v>4</v>
      </c>
      <c r="L99" s="71">
        <v>0.12</v>
      </c>
    </row>
    <row r="100" spans="1:12" x14ac:dyDescent="0.25">
      <c r="A100" s="67">
        <v>99</v>
      </c>
      <c r="B100" s="68" t="s">
        <v>1394</v>
      </c>
      <c r="C100" s="68" t="s">
        <v>1228</v>
      </c>
      <c r="D100" s="67" t="s">
        <v>800</v>
      </c>
      <c r="E100" s="68" t="s">
        <v>120</v>
      </c>
      <c r="F100" s="68" t="s">
        <v>1196</v>
      </c>
      <c r="G100" s="76">
        <v>31711</v>
      </c>
      <c r="H100" s="74">
        <v>40253</v>
      </c>
      <c r="I100" s="69">
        <v>41195</v>
      </c>
      <c r="J100" s="70">
        <v>71220</v>
      </c>
      <c r="K100" s="67">
        <v>5</v>
      </c>
      <c r="L100" s="71">
        <v>0.15</v>
      </c>
    </row>
    <row r="101" spans="1:12" x14ac:dyDescent="0.25">
      <c r="A101" s="67">
        <v>100</v>
      </c>
      <c r="B101" s="68" t="s">
        <v>1395</v>
      </c>
      <c r="C101" s="68" t="s">
        <v>1230</v>
      </c>
      <c r="D101" s="67" t="s">
        <v>800</v>
      </c>
      <c r="E101" s="68" t="s">
        <v>120</v>
      </c>
      <c r="F101" s="68" t="s">
        <v>1197</v>
      </c>
      <c r="G101" s="75">
        <v>26537</v>
      </c>
      <c r="H101" s="69">
        <v>39923</v>
      </c>
      <c r="I101" s="69">
        <v>40453</v>
      </c>
      <c r="J101" s="70">
        <v>91728</v>
      </c>
      <c r="K101" s="67">
        <v>3</v>
      </c>
      <c r="L101" s="71">
        <v>0.08</v>
      </c>
    </row>
    <row r="102" spans="1:12" x14ac:dyDescent="0.25">
      <c r="A102" s="67">
        <v>101</v>
      </c>
      <c r="B102" s="68" t="s">
        <v>1396</v>
      </c>
      <c r="C102" s="68" t="s">
        <v>1228</v>
      </c>
      <c r="D102" s="67" t="s">
        <v>800</v>
      </c>
      <c r="E102" s="68" t="s">
        <v>120</v>
      </c>
      <c r="F102" s="68" t="s">
        <v>1196</v>
      </c>
      <c r="G102" s="75">
        <v>25730</v>
      </c>
      <c r="H102" s="69">
        <v>37883</v>
      </c>
      <c r="I102" s="69">
        <v>38829</v>
      </c>
      <c r="J102" s="70">
        <v>103836</v>
      </c>
      <c r="K102" s="67" t="s">
        <v>1233</v>
      </c>
      <c r="L102" s="71">
        <v>0</v>
      </c>
    </row>
    <row r="103" spans="1:12" x14ac:dyDescent="0.25">
      <c r="A103" s="67">
        <v>102</v>
      </c>
      <c r="B103" s="68" t="s">
        <v>1397</v>
      </c>
      <c r="C103" s="68" t="s">
        <v>792</v>
      </c>
      <c r="D103" s="67" t="s">
        <v>800</v>
      </c>
      <c r="E103" s="68" t="s">
        <v>120</v>
      </c>
      <c r="F103" s="68" t="s">
        <v>1196</v>
      </c>
      <c r="G103" s="75">
        <v>27202</v>
      </c>
      <c r="H103" s="69">
        <v>39388</v>
      </c>
      <c r="I103" s="69">
        <v>40093</v>
      </c>
      <c r="J103" s="70">
        <v>85344</v>
      </c>
      <c r="K103" s="67">
        <v>4</v>
      </c>
      <c r="L103" s="71">
        <v>0.12</v>
      </c>
    </row>
    <row r="104" spans="1:12" x14ac:dyDescent="0.25">
      <c r="A104" s="67">
        <v>103</v>
      </c>
      <c r="B104" s="68" t="s">
        <v>1398</v>
      </c>
      <c r="C104" s="68" t="s">
        <v>796</v>
      </c>
      <c r="D104" s="67" t="s">
        <v>800</v>
      </c>
      <c r="E104" s="68" t="s">
        <v>120</v>
      </c>
      <c r="F104" s="68" t="s">
        <v>1196</v>
      </c>
      <c r="G104" s="76">
        <v>31685</v>
      </c>
      <c r="H104" s="74">
        <v>40505</v>
      </c>
      <c r="I104" s="69">
        <v>41221</v>
      </c>
      <c r="J104" s="70">
        <v>55476</v>
      </c>
      <c r="K104" s="67">
        <v>2</v>
      </c>
      <c r="L104" s="71">
        <v>0.04</v>
      </c>
    </row>
    <row r="105" spans="1:12" x14ac:dyDescent="0.25">
      <c r="A105" s="67">
        <v>104</v>
      </c>
      <c r="B105" s="68" t="s">
        <v>1399</v>
      </c>
      <c r="C105" s="68" t="s">
        <v>1229</v>
      </c>
      <c r="D105" s="67" t="s">
        <v>800</v>
      </c>
      <c r="E105" s="68" t="s">
        <v>129</v>
      </c>
      <c r="F105" s="68" t="s">
        <v>1196</v>
      </c>
      <c r="G105" s="75">
        <v>27507</v>
      </c>
      <c r="H105" s="69">
        <v>38736</v>
      </c>
      <c r="I105" s="69">
        <v>39827</v>
      </c>
      <c r="J105" s="70">
        <v>27504</v>
      </c>
      <c r="K105" s="67">
        <v>3</v>
      </c>
      <c r="L105" s="71">
        <v>0.08</v>
      </c>
    </row>
    <row r="106" spans="1:12" x14ac:dyDescent="0.25">
      <c r="A106" s="67">
        <v>105</v>
      </c>
      <c r="B106" s="68" t="s">
        <v>1400</v>
      </c>
      <c r="C106" s="68" t="s">
        <v>1230</v>
      </c>
      <c r="D106" s="67" t="s">
        <v>800</v>
      </c>
      <c r="E106" s="68" t="s">
        <v>129</v>
      </c>
      <c r="F106" s="68" t="s">
        <v>1196</v>
      </c>
      <c r="G106" s="75">
        <v>28436</v>
      </c>
      <c r="H106" s="69">
        <v>36182</v>
      </c>
      <c r="I106" s="69">
        <v>39627</v>
      </c>
      <c r="J106" s="70">
        <v>81960</v>
      </c>
      <c r="K106" s="67">
        <v>5</v>
      </c>
      <c r="L106" s="71">
        <v>0.15</v>
      </c>
    </row>
    <row r="107" spans="1:12" x14ac:dyDescent="0.25">
      <c r="A107" s="67">
        <v>106</v>
      </c>
      <c r="B107" s="68" t="s">
        <v>1401</v>
      </c>
      <c r="C107" s="68" t="s">
        <v>796</v>
      </c>
      <c r="D107" s="67" t="s">
        <v>800</v>
      </c>
      <c r="E107" s="68" t="s">
        <v>129</v>
      </c>
      <c r="F107" s="68" t="s">
        <v>1197</v>
      </c>
      <c r="G107" s="75">
        <v>27416</v>
      </c>
      <c r="H107" s="69">
        <v>40572</v>
      </c>
      <c r="I107" s="69" t="s">
        <v>1233</v>
      </c>
      <c r="J107" s="70">
        <v>12624</v>
      </c>
      <c r="K107" s="67">
        <v>4</v>
      </c>
      <c r="L107" s="71">
        <v>0.12</v>
      </c>
    </row>
    <row r="108" spans="1:12" x14ac:dyDescent="0.25">
      <c r="A108" s="67">
        <v>107</v>
      </c>
      <c r="B108" s="68" t="s">
        <v>1402</v>
      </c>
      <c r="C108" s="68" t="s">
        <v>794</v>
      </c>
      <c r="D108" s="67" t="s">
        <v>800</v>
      </c>
      <c r="E108" s="68" t="s">
        <v>129</v>
      </c>
      <c r="F108" s="68" t="s">
        <v>1197</v>
      </c>
      <c r="G108" s="75">
        <v>31343</v>
      </c>
      <c r="H108" s="69">
        <v>38801</v>
      </c>
      <c r="I108" s="69">
        <v>39263</v>
      </c>
      <c r="J108" s="70">
        <v>31812</v>
      </c>
      <c r="K108" s="67" t="s">
        <v>1233</v>
      </c>
      <c r="L108" s="71">
        <v>0</v>
      </c>
    </row>
    <row r="109" spans="1:12" x14ac:dyDescent="0.25">
      <c r="A109" s="67">
        <v>108</v>
      </c>
      <c r="B109" s="68" t="s">
        <v>1403</v>
      </c>
      <c r="C109" s="68" t="s">
        <v>1228</v>
      </c>
      <c r="D109" s="67" t="s">
        <v>800</v>
      </c>
      <c r="E109" s="68" t="s">
        <v>129</v>
      </c>
      <c r="F109" s="68" t="s">
        <v>1196</v>
      </c>
      <c r="G109" s="75">
        <v>25364</v>
      </c>
      <c r="H109" s="69">
        <v>36249</v>
      </c>
      <c r="I109" s="69">
        <v>40309</v>
      </c>
      <c r="J109" s="70">
        <v>59832</v>
      </c>
      <c r="K109" s="67">
        <v>2</v>
      </c>
      <c r="L109" s="71">
        <v>0.04</v>
      </c>
    </row>
    <row r="110" spans="1:12" x14ac:dyDescent="0.25">
      <c r="A110" s="67">
        <v>109</v>
      </c>
      <c r="B110" s="68" t="s">
        <v>1404</v>
      </c>
      <c r="C110" s="68" t="s">
        <v>1231</v>
      </c>
      <c r="D110" s="67" t="s">
        <v>800</v>
      </c>
      <c r="E110" s="68" t="s">
        <v>129</v>
      </c>
      <c r="F110" s="68" t="s">
        <v>1197</v>
      </c>
      <c r="G110" s="75">
        <v>32547</v>
      </c>
      <c r="H110" s="69">
        <v>39147</v>
      </c>
      <c r="I110" s="69">
        <v>40101</v>
      </c>
      <c r="J110" s="70">
        <v>52416</v>
      </c>
      <c r="K110" s="67">
        <v>5</v>
      </c>
      <c r="L110" s="71">
        <v>0.15</v>
      </c>
    </row>
    <row r="111" spans="1:12" x14ac:dyDescent="0.25">
      <c r="A111" s="67">
        <v>110</v>
      </c>
      <c r="B111" s="68" t="s">
        <v>1405</v>
      </c>
      <c r="C111" s="68" t="s">
        <v>1229</v>
      </c>
      <c r="D111" s="67" t="s">
        <v>800</v>
      </c>
      <c r="E111" s="68" t="s">
        <v>129</v>
      </c>
      <c r="F111" s="68" t="s">
        <v>1196</v>
      </c>
      <c r="G111" s="76">
        <v>25873</v>
      </c>
      <c r="H111" s="74">
        <v>40313</v>
      </c>
      <c r="I111" s="69">
        <v>41004</v>
      </c>
      <c r="J111" s="70">
        <v>32980.800000000003</v>
      </c>
      <c r="K111" s="67">
        <v>4</v>
      </c>
      <c r="L111" s="71">
        <v>0.12</v>
      </c>
    </row>
    <row r="112" spans="1:12" x14ac:dyDescent="0.25">
      <c r="A112" s="67">
        <v>111</v>
      </c>
      <c r="B112" s="68" t="s">
        <v>1406</v>
      </c>
      <c r="C112" s="68" t="s">
        <v>796</v>
      </c>
      <c r="D112" s="67" t="s">
        <v>800</v>
      </c>
      <c r="E112" s="68" t="s">
        <v>129</v>
      </c>
      <c r="F112" s="68" t="s">
        <v>1196</v>
      </c>
      <c r="G112" s="75">
        <v>30679</v>
      </c>
      <c r="H112" s="69">
        <v>39646</v>
      </c>
      <c r="I112" s="69" t="s">
        <v>1233</v>
      </c>
      <c r="J112" s="70">
        <v>82872</v>
      </c>
      <c r="K112" s="67" t="s">
        <v>1233</v>
      </c>
      <c r="L112" s="71">
        <v>0</v>
      </c>
    </row>
    <row r="113" spans="1:12" x14ac:dyDescent="0.25">
      <c r="A113" s="67">
        <v>112</v>
      </c>
      <c r="B113" s="68" t="s">
        <v>1407</v>
      </c>
      <c r="C113" s="68" t="s">
        <v>1229</v>
      </c>
      <c r="D113" s="67" t="s">
        <v>800</v>
      </c>
      <c r="E113" s="68" t="s">
        <v>129</v>
      </c>
      <c r="F113" s="68" t="s">
        <v>1196</v>
      </c>
      <c r="G113" s="76">
        <v>28833</v>
      </c>
      <c r="H113" s="74">
        <v>40516</v>
      </c>
      <c r="I113" s="69">
        <v>40554</v>
      </c>
      <c r="J113" s="70">
        <v>34350</v>
      </c>
      <c r="K113" s="67" t="s">
        <v>1233</v>
      </c>
      <c r="L113" s="71">
        <v>0</v>
      </c>
    </row>
    <row r="114" spans="1:12" x14ac:dyDescent="0.25">
      <c r="A114" s="67">
        <v>113</v>
      </c>
      <c r="B114" s="68" t="s">
        <v>1408</v>
      </c>
      <c r="C114" s="68" t="s">
        <v>796</v>
      </c>
      <c r="D114" s="67" t="s">
        <v>808</v>
      </c>
      <c r="E114" s="68" t="s">
        <v>139</v>
      </c>
      <c r="F114" s="68" t="s">
        <v>1196</v>
      </c>
      <c r="G114" s="75">
        <v>30907</v>
      </c>
      <c r="H114" s="69">
        <v>40550</v>
      </c>
      <c r="I114" s="69">
        <v>41174</v>
      </c>
      <c r="J114" s="70">
        <v>96060</v>
      </c>
      <c r="K114" s="67">
        <v>2</v>
      </c>
      <c r="L114" s="71">
        <v>0.04</v>
      </c>
    </row>
    <row r="115" spans="1:12" x14ac:dyDescent="0.25">
      <c r="A115" s="67">
        <v>114</v>
      </c>
      <c r="B115" s="68" t="s">
        <v>1409</v>
      </c>
      <c r="C115" s="68" t="s">
        <v>1231</v>
      </c>
      <c r="D115" s="67" t="s">
        <v>808</v>
      </c>
      <c r="E115" s="68" t="s">
        <v>139</v>
      </c>
      <c r="F115" s="68" t="s">
        <v>1196</v>
      </c>
      <c r="G115" s="75">
        <v>29485</v>
      </c>
      <c r="H115" s="69">
        <v>40918</v>
      </c>
      <c r="I115" s="69" t="s">
        <v>1233</v>
      </c>
      <c r="J115" s="70">
        <v>99000</v>
      </c>
      <c r="K115" s="67">
        <v>5</v>
      </c>
      <c r="L115" s="71">
        <v>0.15</v>
      </c>
    </row>
    <row r="116" spans="1:12" x14ac:dyDescent="0.25">
      <c r="A116" s="67">
        <v>115</v>
      </c>
      <c r="B116" s="68" t="s">
        <v>1410</v>
      </c>
      <c r="C116" s="68" t="s">
        <v>1231</v>
      </c>
      <c r="D116" s="67" t="s">
        <v>808</v>
      </c>
      <c r="E116" s="68" t="s">
        <v>139</v>
      </c>
      <c r="F116" s="68" t="s">
        <v>1196</v>
      </c>
      <c r="G116" s="75">
        <v>28693</v>
      </c>
      <c r="H116" s="69">
        <v>39107</v>
      </c>
      <c r="I116" s="69">
        <v>41021</v>
      </c>
      <c r="J116" s="70">
        <v>22386</v>
      </c>
      <c r="K116" s="67">
        <v>4</v>
      </c>
      <c r="L116" s="71">
        <v>0.12</v>
      </c>
    </row>
    <row r="117" spans="1:12" x14ac:dyDescent="0.25">
      <c r="A117" s="67">
        <v>116</v>
      </c>
      <c r="B117" s="68" t="s">
        <v>1411</v>
      </c>
      <c r="C117" s="68" t="s">
        <v>793</v>
      </c>
      <c r="D117" s="67" t="s">
        <v>808</v>
      </c>
      <c r="E117" s="68" t="s">
        <v>139</v>
      </c>
      <c r="F117" s="68" t="s">
        <v>1197</v>
      </c>
      <c r="G117" s="75">
        <v>27879</v>
      </c>
      <c r="H117" s="69">
        <v>36176</v>
      </c>
      <c r="I117" s="69">
        <v>39514</v>
      </c>
      <c r="J117" s="70">
        <v>39528</v>
      </c>
      <c r="K117" s="67">
        <v>5</v>
      </c>
      <c r="L117" s="71">
        <v>0.15</v>
      </c>
    </row>
    <row r="118" spans="1:12" x14ac:dyDescent="0.25">
      <c r="A118" s="67">
        <v>117</v>
      </c>
      <c r="B118" s="68" t="s">
        <v>1412</v>
      </c>
      <c r="C118" s="68" t="s">
        <v>1229</v>
      </c>
      <c r="D118" s="67" t="s">
        <v>808</v>
      </c>
      <c r="E118" s="68" t="s">
        <v>139</v>
      </c>
      <c r="F118" s="68" t="s">
        <v>1197</v>
      </c>
      <c r="G118" s="75">
        <v>27910</v>
      </c>
      <c r="H118" s="69">
        <v>38774</v>
      </c>
      <c r="I118" s="69">
        <v>39102</v>
      </c>
      <c r="J118" s="70">
        <v>96144</v>
      </c>
      <c r="K118" s="67">
        <v>4</v>
      </c>
      <c r="L118" s="71">
        <v>0.12</v>
      </c>
    </row>
    <row r="119" spans="1:12" x14ac:dyDescent="0.25">
      <c r="A119" s="67">
        <v>118</v>
      </c>
      <c r="B119" s="68" t="s">
        <v>1413</v>
      </c>
      <c r="C119" s="68" t="s">
        <v>792</v>
      </c>
      <c r="D119" s="67" t="s">
        <v>808</v>
      </c>
      <c r="E119" s="68" t="s">
        <v>139</v>
      </c>
      <c r="F119" s="68" t="s">
        <v>1196</v>
      </c>
      <c r="G119" s="75">
        <v>27542</v>
      </c>
      <c r="H119" s="69">
        <v>37667</v>
      </c>
      <c r="I119" s="69">
        <v>39433</v>
      </c>
      <c r="J119" s="70">
        <v>88068</v>
      </c>
      <c r="K119" s="67">
        <v>2</v>
      </c>
      <c r="L119" s="71">
        <v>0.04</v>
      </c>
    </row>
    <row r="120" spans="1:12" x14ac:dyDescent="0.25">
      <c r="A120" s="67">
        <v>119</v>
      </c>
      <c r="B120" s="68" t="s">
        <v>1414</v>
      </c>
      <c r="C120" s="68" t="s">
        <v>1230</v>
      </c>
      <c r="D120" s="67" t="s">
        <v>808</v>
      </c>
      <c r="E120" s="68" t="s">
        <v>139</v>
      </c>
      <c r="F120" s="68" t="s">
        <v>1196</v>
      </c>
      <c r="G120" s="75">
        <v>28074</v>
      </c>
      <c r="H120" s="69">
        <v>40263</v>
      </c>
      <c r="I120" s="69">
        <v>40582</v>
      </c>
      <c r="J120" s="70">
        <v>42312</v>
      </c>
      <c r="K120" s="67">
        <v>2</v>
      </c>
      <c r="L120" s="71">
        <v>0.04</v>
      </c>
    </row>
    <row r="121" spans="1:12" x14ac:dyDescent="0.25">
      <c r="A121" s="67">
        <v>120</v>
      </c>
      <c r="B121" s="68" t="s">
        <v>1415</v>
      </c>
      <c r="C121" s="68" t="s">
        <v>1230</v>
      </c>
      <c r="D121" s="67" t="s">
        <v>808</v>
      </c>
      <c r="E121" s="68" t="s">
        <v>139</v>
      </c>
      <c r="F121" s="68" t="s">
        <v>1196</v>
      </c>
      <c r="G121" s="75">
        <v>29450</v>
      </c>
      <c r="H121" s="69">
        <v>36269</v>
      </c>
      <c r="I121" s="69">
        <v>40245</v>
      </c>
      <c r="J121" s="70">
        <v>73596</v>
      </c>
      <c r="K121" s="67" t="s">
        <v>1233</v>
      </c>
      <c r="L121" s="71">
        <v>0</v>
      </c>
    </row>
    <row r="122" spans="1:12" x14ac:dyDescent="0.25">
      <c r="A122" s="67">
        <v>121</v>
      </c>
      <c r="B122" s="68" t="s">
        <v>1416</v>
      </c>
      <c r="C122" s="68" t="s">
        <v>796</v>
      </c>
      <c r="D122" s="67" t="s">
        <v>808</v>
      </c>
      <c r="E122" s="68" t="s">
        <v>139</v>
      </c>
      <c r="F122" s="68" t="s">
        <v>1197</v>
      </c>
      <c r="G122" s="75">
        <v>26165</v>
      </c>
      <c r="H122" s="69">
        <v>35959</v>
      </c>
      <c r="I122" s="69">
        <v>40553</v>
      </c>
      <c r="J122" s="70">
        <v>77364</v>
      </c>
      <c r="K122" s="67">
        <v>3</v>
      </c>
      <c r="L122" s="71">
        <v>0.08</v>
      </c>
    </row>
    <row r="123" spans="1:12" x14ac:dyDescent="0.25">
      <c r="A123" s="67">
        <v>122</v>
      </c>
      <c r="B123" s="68" t="s">
        <v>1417</v>
      </c>
      <c r="C123" s="68" t="s">
        <v>796</v>
      </c>
      <c r="D123" s="67" t="s">
        <v>808</v>
      </c>
      <c r="E123" s="68" t="s">
        <v>139</v>
      </c>
      <c r="F123" s="68" t="s">
        <v>1196</v>
      </c>
      <c r="G123" s="75">
        <v>30373</v>
      </c>
      <c r="H123" s="69">
        <v>40752</v>
      </c>
      <c r="I123" s="69">
        <v>40774</v>
      </c>
      <c r="J123" s="70">
        <v>45144</v>
      </c>
      <c r="K123" s="67">
        <v>5</v>
      </c>
      <c r="L123" s="71">
        <v>0.15</v>
      </c>
    </row>
    <row r="124" spans="1:12" x14ac:dyDescent="0.25">
      <c r="A124" s="67">
        <v>123</v>
      </c>
      <c r="B124" s="68" t="s">
        <v>1418</v>
      </c>
      <c r="C124" s="68" t="s">
        <v>796</v>
      </c>
      <c r="D124" s="67" t="s">
        <v>808</v>
      </c>
      <c r="E124" s="68" t="s">
        <v>139</v>
      </c>
      <c r="F124" s="68" t="s">
        <v>1196</v>
      </c>
      <c r="G124" s="75">
        <v>23076</v>
      </c>
      <c r="H124" s="69">
        <v>36342</v>
      </c>
      <c r="I124" s="69">
        <v>41124</v>
      </c>
      <c r="J124" s="70">
        <v>104364</v>
      </c>
      <c r="K124" s="67">
        <v>4</v>
      </c>
      <c r="L124" s="71">
        <v>0.12</v>
      </c>
    </row>
    <row r="125" spans="1:12" x14ac:dyDescent="0.25">
      <c r="A125" s="67">
        <v>124</v>
      </c>
      <c r="B125" s="68" t="s">
        <v>1419</v>
      </c>
      <c r="C125" s="68" t="s">
        <v>796</v>
      </c>
      <c r="D125" s="67" t="s">
        <v>808</v>
      </c>
      <c r="E125" s="68" t="s">
        <v>139</v>
      </c>
      <c r="F125" s="68" t="s">
        <v>1196</v>
      </c>
      <c r="G125" s="75">
        <v>27033</v>
      </c>
      <c r="H125" s="69">
        <v>36357</v>
      </c>
      <c r="I125" s="69">
        <v>38625</v>
      </c>
      <c r="J125" s="70">
        <v>51486</v>
      </c>
      <c r="K125" s="67" t="s">
        <v>1233</v>
      </c>
      <c r="L125" s="71">
        <v>0</v>
      </c>
    </row>
    <row r="126" spans="1:12" x14ac:dyDescent="0.25">
      <c r="A126" s="67">
        <v>125</v>
      </c>
      <c r="B126" s="68" t="s">
        <v>1420</v>
      </c>
      <c r="C126" s="68" t="s">
        <v>796</v>
      </c>
      <c r="D126" s="67" t="s">
        <v>808</v>
      </c>
      <c r="E126" s="68" t="s">
        <v>139</v>
      </c>
      <c r="F126" s="68" t="s">
        <v>1196</v>
      </c>
      <c r="G126" s="75">
        <v>29395</v>
      </c>
      <c r="H126" s="69">
        <v>41128</v>
      </c>
      <c r="I126" s="69" t="s">
        <v>1233</v>
      </c>
      <c r="J126" s="70">
        <v>99312</v>
      </c>
      <c r="K126" s="67">
        <v>4</v>
      </c>
      <c r="L126" s="71">
        <v>0.12</v>
      </c>
    </row>
    <row r="127" spans="1:12" x14ac:dyDescent="0.25">
      <c r="A127" s="67">
        <v>126</v>
      </c>
      <c r="B127" s="68" t="s">
        <v>1421</v>
      </c>
      <c r="C127" s="68" t="s">
        <v>796</v>
      </c>
      <c r="D127" s="67" t="s">
        <v>808</v>
      </c>
      <c r="E127" s="68" t="s">
        <v>139</v>
      </c>
      <c r="F127" s="68" t="s">
        <v>1196</v>
      </c>
      <c r="G127" s="75">
        <v>31182</v>
      </c>
      <c r="H127" s="69">
        <v>38960</v>
      </c>
      <c r="I127" s="69">
        <v>40775</v>
      </c>
      <c r="J127" s="70">
        <v>15211.2</v>
      </c>
      <c r="K127" s="67">
        <v>2</v>
      </c>
      <c r="L127" s="71">
        <v>0.04</v>
      </c>
    </row>
    <row r="128" spans="1:12" x14ac:dyDescent="0.25">
      <c r="A128" s="67">
        <v>127</v>
      </c>
      <c r="B128" s="68" t="s">
        <v>1422</v>
      </c>
      <c r="C128" s="68" t="s">
        <v>796</v>
      </c>
      <c r="D128" s="67" t="s">
        <v>808</v>
      </c>
      <c r="E128" s="68" t="s">
        <v>139</v>
      </c>
      <c r="F128" s="68" t="s">
        <v>1196</v>
      </c>
      <c r="G128" s="75">
        <v>23807</v>
      </c>
      <c r="H128" s="69">
        <v>37113</v>
      </c>
      <c r="I128" s="69">
        <v>41271</v>
      </c>
      <c r="J128" s="70">
        <v>73380</v>
      </c>
      <c r="K128" s="67">
        <v>4</v>
      </c>
      <c r="L128" s="71">
        <v>0.12</v>
      </c>
    </row>
    <row r="129" spans="1:12" x14ac:dyDescent="0.25">
      <c r="A129" s="67">
        <v>128</v>
      </c>
      <c r="B129" s="68" t="s">
        <v>1423</v>
      </c>
      <c r="C129" s="68" t="s">
        <v>796</v>
      </c>
      <c r="D129" s="67" t="s">
        <v>808</v>
      </c>
      <c r="E129" s="68" t="s">
        <v>139</v>
      </c>
      <c r="F129" s="68" t="s">
        <v>1196</v>
      </c>
      <c r="G129" s="75">
        <v>23783</v>
      </c>
      <c r="H129" s="69">
        <v>36077</v>
      </c>
      <c r="I129" s="69">
        <v>39961</v>
      </c>
      <c r="J129" s="70">
        <v>60132</v>
      </c>
      <c r="K129" s="67" t="s">
        <v>1233</v>
      </c>
      <c r="L129" s="71">
        <v>0</v>
      </c>
    </row>
    <row r="130" spans="1:12" x14ac:dyDescent="0.25">
      <c r="A130" s="67">
        <v>129</v>
      </c>
      <c r="B130" s="68" t="s">
        <v>1424</v>
      </c>
      <c r="C130" s="68" t="s">
        <v>796</v>
      </c>
      <c r="D130" s="67" t="s">
        <v>808</v>
      </c>
      <c r="E130" s="68" t="s">
        <v>139</v>
      </c>
      <c r="F130" s="68" t="s">
        <v>1196</v>
      </c>
      <c r="G130" s="75">
        <v>29264</v>
      </c>
      <c r="H130" s="69">
        <v>39758</v>
      </c>
      <c r="I130" s="69" t="s">
        <v>1233</v>
      </c>
      <c r="J130" s="70">
        <v>17654.400000000001</v>
      </c>
      <c r="K130" s="67">
        <v>5</v>
      </c>
      <c r="L130" s="71">
        <v>0.15</v>
      </c>
    </row>
    <row r="131" spans="1:12" x14ac:dyDescent="0.25">
      <c r="A131" s="67">
        <v>130</v>
      </c>
      <c r="B131" s="68" t="s">
        <v>1425</v>
      </c>
      <c r="C131" s="68" t="s">
        <v>795</v>
      </c>
      <c r="D131" s="67" t="s">
        <v>808</v>
      </c>
      <c r="E131" s="68" t="s">
        <v>139</v>
      </c>
      <c r="F131" s="68" t="s">
        <v>1196</v>
      </c>
      <c r="G131" s="75">
        <v>25980</v>
      </c>
      <c r="H131" s="69">
        <v>39024</v>
      </c>
      <c r="I131" s="69">
        <v>40056</v>
      </c>
      <c r="J131" s="70">
        <v>91224</v>
      </c>
      <c r="K131" s="67" t="s">
        <v>1233</v>
      </c>
      <c r="L131" s="71">
        <v>0</v>
      </c>
    </row>
    <row r="132" spans="1:12" x14ac:dyDescent="0.25">
      <c r="A132" s="67">
        <v>131</v>
      </c>
      <c r="B132" s="68" t="s">
        <v>1426</v>
      </c>
      <c r="C132" s="68" t="s">
        <v>794</v>
      </c>
      <c r="D132" s="67" t="s">
        <v>808</v>
      </c>
      <c r="E132" s="68" t="s">
        <v>139</v>
      </c>
      <c r="F132" s="68" t="s">
        <v>1196</v>
      </c>
      <c r="G132" s="75">
        <v>28623</v>
      </c>
      <c r="H132" s="69">
        <v>37612</v>
      </c>
      <c r="I132" s="69">
        <v>38350</v>
      </c>
      <c r="J132" s="70">
        <v>47688</v>
      </c>
      <c r="K132" s="67" t="s">
        <v>1233</v>
      </c>
      <c r="L132" s="71">
        <v>0</v>
      </c>
    </row>
    <row r="133" spans="1:12" x14ac:dyDescent="0.25">
      <c r="A133" s="67">
        <v>132</v>
      </c>
      <c r="B133" s="68" t="s">
        <v>1427</v>
      </c>
      <c r="C133" s="68" t="s">
        <v>794</v>
      </c>
      <c r="D133" s="67" t="s">
        <v>159</v>
      </c>
      <c r="E133" s="68" t="s">
        <v>1203</v>
      </c>
      <c r="F133" s="68" t="s">
        <v>1197</v>
      </c>
      <c r="G133" s="75">
        <v>25338</v>
      </c>
      <c r="H133" s="69">
        <v>36569</v>
      </c>
      <c r="I133" s="69">
        <v>40488</v>
      </c>
      <c r="J133" s="70">
        <v>90072</v>
      </c>
      <c r="K133" s="67">
        <v>5</v>
      </c>
      <c r="L133" s="71">
        <v>0.15</v>
      </c>
    </row>
    <row r="134" spans="1:12" x14ac:dyDescent="0.25">
      <c r="A134" s="67">
        <v>133</v>
      </c>
      <c r="B134" s="68" t="s">
        <v>1428</v>
      </c>
      <c r="C134" s="68" t="s">
        <v>796</v>
      </c>
      <c r="D134" s="67" t="s">
        <v>159</v>
      </c>
      <c r="E134" s="68" t="s">
        <v>1203</v>
      </c>
      <c r="F134" s="68" t="s">
        <v>1196</v>
      </c>
      <c r="G134" s="75">
        <v>25863</v>
      </c>
      <c r="H134" s="69">
        <v>39623</v>
      </c>
      <c r="I134" s="69">
        <v>39774</v>
      </c>
      <c r="J134" s="70">
        <v>72072</v>
      </c>
      <c r="K134" s="67">
        <v>2</v>
      </c>
      <c r="L134" s="71">
        <v>0.04</v>
      </c>
    </row>
    <row r="135" spans="1:12" x14ac:dyDescent="0.25">
      <c r="A135" s="67">
        <v>134</v>
      </c>
      <c r="B135" s="68" t="s">
        <v>1429</v>
      </c>
      <c r="C135" s="68" t="s">
        <v>794</v>
      </c>
      <c r="D135" s="67" t="s">
        <v>159</v>
      </c>
      <c r="E135" s="68" t="s">
        <v>1203</v>
      </c>
      <c r="F135" s="68" t="s">
        <v>1197</v>
      </c>
      <c r="G135" s="75">
        <v>26996</v>
      </c>
      <c r="H135" s="69">
        <v>39683</v>
      </c>
      <c r="I135" s="69" t="s">
        <v>1233</v>
      </c>
      <c r="J135" s="70">
        <v>56820</v>
      </c>
      <c r="K135" s="67">
        <v>5</v>
      </c>
      <c r="L135" s="71">
        <v>0.15</v>
      </c>
    </row>
    <row r="136" spans="1:12" x14ac:dyDescent="0.25">
      <c r="A136" s="67">
        <v>135</v>
      </c>
      <c r="B136" s="68" t="s">
        <v>1430</v>
      </c>
      <c r="C136" s="68" t="s">
        <v>796</v>
      </c>
      <c r="D136" s="67" t="s">
        <v>159</v>
      </c>
      <c r="E136" s="68" t="s">
        <v>1203</v>
      </c>
      <c r="F136" s="68" t="s">
        <v>1196</v>
      </c>
      <c r="G136" s="76">
        <v>26025</v>
      </c>
      <c r="H136" s="74">
        <v>40400</v>
      </c>
      <c r="I136" s="69">
        <v>40926</v>
      </c>
      <c r="J136" s="70">
        <v>94980</v>
      </c>
      <c r="K136" s="67">
        <v>2</v>
      </c>
      <c r="L136" s="71">
        <v>0.04</v>
      </c>
    </row>
    <row r="137" spans="1:12" x14ac:dyDescent="0.25">
      <c r="A137" s="67">
        <v>136</v>
      </c>
      <c r="B137" s="68" t="s">
        <v>1431</v>
      </c>
      <c r="C137" s="68" t="s">
        <v>796</v>
      </c>
      <c r="D137" s="67" t="s">
        <v>159</v>
      </c>
      <c r="E137" s="68" t="s">
        <v>1203</v>
      </c>
      <c r="F137" s="68" t="s">
        <v>1196</v>
      </c>
      <c r="G137" s="75">
        <v>26550</v>
      </c>
      <c r="H137" s="69">
        <v>40442</v>
      </c>
      <c r="I137" s="69">
        <v>40867</v>
      </c>
      <c r="J137" s="70">
        <v>80088</v>
      </c>
      <c r="K137" s="67">
        <v>2</v>
      </c>
      <c r="L137" s="71">
        <v>0.04</v>
      </c>
    </row>
    <row r="138" spans="1:12" x14ac:dyDescent="0.25">
      <c r="A138" s="67">
        <v>137</v>
      </c>
      <c r="B138" s="68" t="s">
        <v>1432</v>
      </c>
      <c r="C138" s="68" t="s">
        <v>791</v>
      </c>
      <c r="D138" s="67" t="s">
        <v>799</v>
      </c>
      <c r="E138" s="68" t="s">
        <v>165</v>
      </c>
      <c r="F138" s="68" t="s">
        <v>1196</v>
      </c>
      <c r="G138" s="75">
        <v>25698</v>
      </c>
      <c r="H138" s="69">
        <v>40184</v>
      </c>
      <c r="I138" s="69" t="s">
        <v>1233</v>
      </c>
      <c r="J138" s="70">
        <v>25464</v>
      </c>
      <c r="K138" s="67">
        <v>3</v>
      </c>
      <c r="L138" s="71">
        <v>0.08</v>
      </c>
    </row>
    <row r="139" spans="1:12" x14ac:dyDescent="0.25">
      <c r="A139" s="67">
        <v>138</v>
      </c>
      <c r="B139" s="68" t="s">
        <v>1433</v>
      </c>
      <c r="C139" s="68" t="s">
        <v>793</v>
      </c>
      <c r="D139" s="67" t="s">
        <v>799</v>
      </c>
      <c r="E139" s="68" t="s">
        <v>165</v>
      </c>
      <c r="F139" s="68" t="s">
        <v>1196</v>
      </c>
      <c r="G139" s="75">
        <v>25668</v>
      </c>
      <c r="H139" s="69">
        <v>40198</v>
      </c>
      <c r="I139" s="69" t="s">
        <v>1233</v>
      </c>
      <c r="J139" s="70">
        <v>59112</v>
      </c>
      <c r="K139" s="67">
        <v>3</v>
      </c>
      <c r="L139" s="71">
        <v>0.08</v>
      </c>
    </row>
    <row r="140" spans="1:12" x14ac:dyDescent="0.25">
      <c r="A140" s="67">
        <v>139</v>
      </c>
      <c r="B140" s="68" t="s">
        <v>1434</v>
      </c>
      <c r="C140" s="68" t="s">
        <v>794</v>
      </c>
      <c r="D140" s="67" t="s">
        <v>799</v>
      </c>
      <c r="E140" s="68" t="s">
        <v>165</v>
      </c>
      <c r="F140" s="68" t="s">
        <v>1196</v>
      </c>
      <c r="G140" s="75">
        <v>27975</v>
      </c>
      <c r="H140" s="69">
        <v>37641</v>
      </c>
      <c r="I140" s="69" t="s">
        <v>1233</v>
      </c>
      <c r="J140" s="70">
        <v>38364</v>
      </c>
      <c r="K140" s="67">
        <v>5</v>
      </c>
      <c r="L140" s="71">
        <v>0.15</v>
      </c>
    </row>
    <row r="141" spans="1:12" x14ac:dyDescent="0.25">
      <c r="A141" s="67">
        <v>140</v>
      </c>
      <c r="B141" s="68" t="s">
        <v>1435</v>
      </c>
      <c r="C141" s="68" t="s">
        <v>793</v>
      </c>
      <c r="D141" s="67" t="s">
        <v>799</v>
      </c>
      <c r="E141" s="68" t="s">
        <v>165</v>
      </c>
      <c r="F141" s="68" t="s">
        <v>1196</v>
      </c>
      <c r="G141" s="75">
        <v>31264</v>
      </c>
      <c r="H141" s="69">
        <v>39138</v>
      </c>
      <c r="I141" s="69">
        <v>39611</v>
      </c>
      <c r="J141" s="70">
        <v>18006</v>
      </c>
      <c r="K141" s="67">
        <v>4</v>
      </c>
      <c r="L141" s="71">
        <v>0.12</v>
      </c>
    </row>
    <row r="142" spans="1:12" x14ac:dyDescent="0.25">
      <c r="A142" s="67">
        <v>141</v>
      </c>
      <c r="B142" s="68" t="s">
        <v>1436</v>
      </c>
      <c r="C142" s="68" t="s">
        <v>796</v>
      </c>
      <c r="D142" s="67" t="s">
        <v>799</v>
      </c>
      <c r="E142" s="68" t="s">
        <v>165</v>
      </c>
      <c r="F142" s="68" t="s">
        <v>1196</v>
      </c>
      <c r="G142" s="75">
        <v>30566</v>
      </c>
      <c r="H142" s="69">
        <v>37288</v>
      </c>
      <c r="I142" s="69">
        <v>39511</v>
      </c>
      <c r="J142" s="70">
        <v>50976</v>
      </c>
      <c r="K142" s="67">
        <v>3</v>
      </c>
      <c r="L142" s="71">
        <v>0.08</v>
      </c>
    </row>
    <row r="143" spans="1:12" x14ac:dyDescent="0.25">
      <c r="A143" s="67">
        <v>142</v>
      </c>
      <c r="B143" s="68" t="s">
        <v>1437</v>
      </c>
      <c r="C143" s="68" t="s">
        <v>793</v>
      </c>
      <c r="D143" s="67" t="s">
        <v>799</v>
      </c>
      <c r="E143" s="68" t="s">
        <v>165</v>
      </c>
      <c r="F143" s="68" t="s">
        <v>1196</v>
      </c>
      <c r="G143" s="75">
        <v>31075</v>
      </c>
      <c r="H143" s="69">
        <v>38753</v>
      </c>
      <c r="I143" s="69" t="s">
        <v>1233</v>
      </c>
      <c r="J143" s="70">
        <v>26892</v>
      </c>
      <c r="K143" s="67">
        <v>4</v>
      </c>
      <c r="L143" s="71">
        <v>0.12</v>
      </c>
    </row>
    <row r="144" spans="1:12" x14ac:dyDescent="0.25">
      <c r="A144" s="67">
        <v>143</v>
      </c>
      <c r="B144" s="68" t="s">
        <v>1438</v>
      </c>
      <c r="C144" s="68" t="s">
        <v>793</v>
      </c>
      <c r="D144" s="67" t="s">
        <v>799</v>
      </c>
      <c r="E144" s="68" t="s">
        <v>165</v>
      </c>
      <c r="F144" s="68" t="s">
        <v>1196</v>
      </c>
      <c r="G144" s="76">
        <v>32792</v>
      </c>
      <c r="H144" s="74">
        <v>40236</v>
      </c>
      <c r="I144" s="69" t="s">
        <v>1233</v>
      </c>
      <c r="J144" s="70">
        <v>54996</v>
      </c>
      <c r="K144" s="67">
        <v>4</v>
      </c>
      <c r="L144" s="71">
        <v>0.12</v>
      </c>
    </row>
    <row r="145" spans="1:12" x14ac:dyDescent="0.25">
      <c r="A145" s="67">
        <v>144</v>
      </c>
      <c r="B145" s="68" t="s">
        <v>1439</v>
      </c>
      <c r="C145" s="68" t="s">
        <v>795</v>
      </c>
      <c r="D145" s="67" t="s">
        <v>799</v>
      </c>
      <c r="E145" s="68" t="s">
        <v>165</v>
      </c>
      <c r="F145" s="68" t="s">
        <v>1197</v>
      </c>
      <c r="G145" s="75">
        <v>27669</v>
      </c>
      <c r="H145" s="69">
        <v>39144</v>
      </c>
      <c r="I145" s="69">
        <v>39817</v>
      </c>
      <c r="J145" s="70">
        <v>54048</v>
      </c>
      <c r="K145" s="67">
        <v>5</v>
      </c>
      <c r="L145" s="71">
        <v>0.15</v>
      </c>
    </row>
    <row r="146" spans="1:12" x14ac:dyDescent="0.25">
      <c r="A146" s="67">
        <v>145</v>
      </c>
      <c r="B146" s="68" t="s">
        <v>1440</v>
      </c>
      <c r="C146" s="68" t="s">
        <v>794</v>
      </c>
      <c r="D146" s="67" t="s">
        <v>799</v>
      </c>
      <c r="E146" s="68" t="s">
        <v>165</v>
      </c>
      <c r="F146" s="68" t="s">
        <v>1196</v>
      </c>
      <c r="G146" s="75">
        <v>31944</v>
      </c>
      <c r="H146" s="69">
        <v>39154</v>
      </c>
      <c r="I146" s="69" t="s">
        <v>1233</v>
      </c>
      <c r="J146" s="70">
        <v>31632</v>
      </c>
      <c r="K146" s="67">
        <v>4</v>
      </c>
      <c r="L146" s="71">
        <v>0.12</v>
      </c>
    </row>
    <row r="147" spans="1:12" x14ac:dyDescent="0.25">
      <c r="A147" s="67">
        <v>146</v>
      </c>
      <c r="B147" s="68" t="s">
        <v>1441</v>
      </c>
      <c r="C147" s="68" t="s">
        <v>1228</v>
      </c>
      <c r="D147" s="67" t="s">
        <v>799</v>
      </c>
      <c r="E147" s="68" t="s">
        <v>165</v>
      </c>
      <c r="F147" s="68" t="s">
        <v>1196</v>
      </c>
      <c r="G147" s="75">
        <v>31337</v>
      </c>
      <c r="H147" s="69">
        <v>38788</v>
      </c>
      <c r="I147" s="69">
        <v>39128</v>
      </c>
      <c r="J147" s="70">
        <v>45300</v>
      </c>
      <c r="K147" s="67">
        <v>5</v>
      </c>
      <c r="L147" s="71">
        <v>0.15</v>
      </c>
    </row>
    <row r="148" spans="1:12" x14ac:dyDescent="0.25">
      <c r="A148" s="67">
        <v>147</v>
      </c>
      <c r="B148" s="68" t="s">
        <v>1442</v>
      </c>
      <c r="C148" s="68" t="s">
        <v>1229</v>
      </c>
      <c r="D148" s="67" t="s">
        <v>799</v>
      </c>
      <c r="E148" s="68" t="s">
        <v>165</v>
      </c>
      <c r="F148" s="68" t="s">
        <v>1196</v>
      </c>
      <c r="G148" s="75">
        <v>28428</v>
      </c>
      <c r="H148" s="69">
        <v>39893</v>
      </c>
      <c r="I148" s="69">
        <v>41263</v>
      </c>
      <c r="J148" s="70">
        <v>18892.8</v>
      </c>
      <c r="K148" s="67">
        <v>3</v>
      </c>
      <c r="L148" s="71">
        <v>0.08</v>
      </c>
    </row>
    <row r="149" spans="1:12" x14ac:dyDescent="0.25">
      <c r="A149" s="67">
        <v>148</v>
      </c>
      <c r="B149" s="68" t="s">
        <v>1443</v>
      </c>
      <c r="C149" s="68" t="s">
        <v>791</v>
      </c>
      <c r="D149" s="67" t="s">
        <v>799</v>
      </c>
      <c r="E149" s="68" t="s">
        <v>165</v>
      </c>
      <c r="F149" s="68" t="s">
        <v>1197</v>
      </c>
      <c r="G149" s="75">
        <v>26698</v>
      </c>
      <c r="H149" s="69">
        <v>40259</v>
      </c>
      <c r="I149" s="69" t="s">
        <v>1233</v>
      </c>
      <c r="J149" s="70">
        <v>54852</v>
      </c>
      <c r="K149" s="67">
        <v>3</v>
      </c>
      <c r="L149" s="71">
        <v>0.08</v>
      </c>
    </row>
    <row r="150" spans="1:12" x14ac:dyDescent="0.25">
      <c r="A150" s="67">
        <v>149</v>
      </c>
      <c r="B150" s="68" t="s">
        <v>1444</v>
      </c>
      <c r="C150" s="68" t="s">
        <v>791</v>
      </c>
      <c r="D150" s="67" t="s">
        <v>799</v>
      </c>
      <c r="E150" s="68" t="s">
        <v>165</v>
      </c>
      <c r="F150" s="68" t="s">
        <v>1196</v>
      </c>
      <c r="G150" s="75">
        <v>32072</v>
      </c>
      <c r="H150" s="69">
        <v>41014</v>
      </c>
      <c r="I150" s="69" t="s">
        <v>1233</v>
      </c>
      <c r="J150" s="70">
        <v>40932</v>
      </c>
      <c r="K150" s="67">
        <v>4</v>
      </c>
      <c r="L150" s="71">
        <v>0.12</v>
      </c>
    </row>
    <row r="151" spans="1:12" x14ac:dyDescent="0.25">
      <c r="A151" s="67">
        <v>150</v>
      </c>
      <c r="B151" s="68" t="s">
        <v>1445</v>
      </c>
      <c r="C151" s="68" t="s">
        <v>1228</v>
      </c>
      <c r="D151" s="67" t="s">
        <v>799</v>
      </c>
      <c r="E151" s="68" t="s">
        <v>165</v>
      </c>
      <c r="F151" s="68" t="s">
        <v>1196</v>
      </c>
      <c r="G151" s="75">
        <v>31587</v>
      </c>
      <c r="H151" s="69">
        <v>39199</v>
      </c>
      <c r="I151" s="69" t="s">
        <v>1233</v>
      </c>
      <c r="J151" s="70">
        <v>38208</v>
      </c>
      <c r="K151" s="67" t="s">
        <v>1233</v>
      </c>
      <c r="L151" s="71">
        <v>0</v>
      </c>
    </row>
    <row r="152" spans="1:12" x14ac:dyDescent="0.25">
      <c r="A152" s="67">
        <v>151</v>
      </c>
      <c r="B152" s="68" t="s">
        <v>1446</v>
      </c>
      <c r="C152" s="68" t="s">
        <v>791</v>
      </c>
      <c r="D152" s="67" t="s">
        <v>799</v>
      </c>
      <c r="E152" s="68" t="s">
        <v>165</v>
      </c>
      <c r="F152" s="68" t="s">
        <v>1196</v>
      </c>
      <c r="G152" s="75">
        <v>28748</v>
      </c>
      <c r="H152" s="69">
        <v>36263</v>
      </c>
      <c r="I152" s="69">
        <v>39837</v>
      </c>
      <c r="J152" s="70">
        <v>46521.599999999999</v>
      </c>
      <c r="K152" s="67">
        <v>4</v>
      </c>
      <c r="L152" s="71">
        <v>0.12</v>
      </c>
    </row>
    <row r="153" spans="1:12" x14ac:dyDescent="0.25">
      <c r="A153" s="67">
        <v>152</v>
      </c>
      <c r="B153" s="68" t="s">
        <v>1447</v>
      </c>
      <c r="C153" s="68" t="s">
        <v>794</v>
      </c>
      <c r="D153" s="67" t="s">
        <v>799</v>
      </c>
      <c r="E153" s="68" t="s">
        <v>165</v>
      </c>
      <c r="F153" s="68" t="s">
        <v>1196</v>
      </c>
      <c r="G153" s="75">
        <v>26123</v>
      </c>
      <c r="H153" s="69">
        <v>36643</v>
      </c>
      <c r="I153" s="69">
        <v>39789</v>
      </c>
      <c r="J153" s="70">
        <v>85656</v>
      </c>
      <c r="K153" s="67">
        <v>2</v>
      </c>
      <c r="L153" s="71">
        <v>0.04</v>
      </c>
    </row>
    <row r="154" spans="1:12" x14ac:dyDescent="0.25">
      <c r="A154" s="67">
        <v>153</v>
      </c>
      <c r="B154" s="68" t="s">
        <v>1448</v>
      </c>
      <c r="C154" s="68" t="s">
        <v>1229</v>
      </c>
      <c r="D154" s="67" t="s">
        <v>799</v>
      </c>
      <c r="E154" s="68" t="s">
        <v>165</v>
      </c>
      <c r="F154" s="68" t="s">
        <v>1196</v>
      </c>
      <c r="G154" s="75">
        <v>32819</v>
      </c>
      <c r="H154" s="69">
        <v>40299</v>
      </c>
      <c r="I154" s="69" t="s">
        <v>1233</v>
      </c>
      <c r="J154" s="70">
        <v>39402</v>
      </c>
      <c r="K154" s="67">
        <v>2</v>
      </c>
      <c r="L154" s="71">
        <v>0.04</v>
      </c>
    </row>
    <row r="155" spans="1:12" x14ac:dyDescent="0.25">
      <c r="A155" s="67">
        <v>154</v>
      </c>
      <c r="B155" s="68" t="s">
        <v>1449</v>
      </c>
      <c r="C155" s="68" t="s">
        <v>793</v>
      </c>
      <c r="D155" s="67" t="s">
        <v>799</v>
      </c>
      <c r="E155" s="68" t="s">
        <v>165</v>
      </c>
      <c r="F155" s="68" t="s">
        <v>1196</v>
      </c>
      <c r="G155" s="75">
        <v>25154</v>
      </c>
      <c r="H155" s="69">
        <v>35939</v>
      </c>
      <c r="I155" s="69">
        <v>39009</v>
      </c>
      <c r="J155" s="70">
        <v>30144</v>
      </c>
      <c r="K155" s="67">
        <v>5</v>
      </c>
      <c r="L155" s="71">
        <v>0.15</v>
      </c>
    </row>
    <row r="156" spans="1:12" x14ac:dyDescent="0.25">
      <c r="A156" s="67">
        <v>155</v>
      </c>
      <c r="B156" s="68" t="s">
        <v>1450</v>
      </c>
      <c r="C156" s="68" t="s">
        <v>791</v>
      </c>
      <c r="D156" s="67" t="s">
        <v>799</v>
      </c>
      <c r="E156" s="68" t="s">
        <v>165</v>
      </c>
      <c r="F156" s="68" t="s">
        <v>1196</v>
      </c>
      <c r="G156" s="75">
        <v>27752</v>
      </c>
      <c r="H156" s="69">
        <v>38135</v>
      </c>
      <c r="I156" s="69">
        <v>39903</v>
      </c>
      <c r="J156" s="70">
        <v>78672</v>
      </c>
      <c r="K156" s="67" t="s">
        <v>1233</v>
      </c>
      <c r="L156" s="71">
        <v>0</v>
      </c>
    </row>
    <row r="157" spans="1:12" x14ac:dyDescent="0.25">
      <c r="A157" s="67">
        <v>156</v>
      </c>
      <c r="B157" s="68" t="s">
        <v>1451</v>
      </c>
      <c r="C157" s="68" t="s">
        <v>1229</v>
      </c>
      <c r="D157" s="67" t="s">
        <v>799</v>
      </c>
      <c r="E157" s="68" t="s">
        <v>165</v>
      </c>
      <c r="F157" s="68" t="s">
        <v>1196</v>
      </c>
      <c r="G157" s="75">
        <v>29423</v>
      </c>
      <c r="H157" s="69">
        <v>40710</v>
      </c>
      <c r="I157" s="69" t="s">
        <v>1233</v>
      </c>
      <c r="J157" s="70">
        <v>38568</v>
      </c>
      <c r="K157" s="67">
        <v>2</v>
      </c>
      <c r="L157" s="71">
        <v>0.04</v>
      </c>
    </row>
    <row r="158" spans="1:12" x14ac:dyDescent="0.25">
      <c r="A158" s="67">
        <v>157</v>
      </c>
      <c r="B158" s="68" t="s">
        <v>1452</v>
      </c>
      <c r="C158" s="68" t="s">
        <v>1229</v>
      </c>
      <c r="D158" s="67" t="s">
        <v>799</v>
      </c>
      <c r="E158" s="68" t="s">
        <v>165</v>
      </c>
      <c r="F158" s="68" t="s">
        <v>1196</v>
      </c>
      <c r="G158" s="75">
        <v>30414</v>
      </c>
      <c r="H158" s="69">
        <v>38892</v>
      </c>
      <c r="I158" s="69">
        <v>40835</v>
      </c>
      <c r="J158" s="70">
        <v>68244</v>
      </c>
      <c r="K158" s="67" t="s">
        <v>1233</v>
      </c>
      <c r="L158" s="71">
        <v>0</v>
      </c>
    </row>
    <row r="159" spans="1:12" x14ac:dyDescent="0.25">
      <c r="A159" s="67">
        <v>158</v>
      </c>
      <c r="B159" s="68" t="s">
        <v>1453</v>
      </c>
      <c r="C159" s="68" t="s">
        <v>796</v>
      </c>
      <c r="D159" s="67" t="s">
        <v>799</v>
      </c>
      <c r="E159" s="68" t="s">
        <v>165</v>
      </c>
      <c r="F159" s="68" t="s">
        <v>1196</v>
      </c>
      <c r="G159" s="75">
        <v>26633</v>
      </c>
      <c r="H159" s="69">
        <v>39654</v>
      </c>
      <c r="I159" s="69">
        <v>40925</v>
      </c>
      <c r="J159" s="70">
        <v>38832</v>
      </c>
      <c r="K159" s="67">
        <v>4</v>
      </c>
      <c r="L159" s="71">
        <v>0.12</v>
      </c>
    </row>
    <row r="160" spans="1:12" x14ac:dyDescent="0.25">
      <c r="A160" s="67">
        <v>159</v>
      </c>
      <c r="B160" s="68" t="s">
        <v>1454</v>
      </c>
      <c r="C160" s="68" t="s">
        <v>792</v>
      </c>
      <c r="D160" s="67" t="s">
        <v>799</v>
      </c>
      <c r="E160" s="68" t="s">
        <v>165</v>
      </c>
      <c r="F160" s="68" t="s">
        <v>1196</v>
      </c>
      <c r="G160" s="75">
        <v>25882</v>
      </c>
      <c r="H160" s="69">
        <v>40729</v>
      </c>
      <c r="I160" s="69" t="s">
        <v>1233</v>
      </c>
      <c r="J160" s="70">
        <v>26784</v>
      </c>
      <c r="K160" s="67">
        <v>2</v>
      </c>
      <c r="L160" s="71">
        <v>0.04</v>
      </c>
    </row>
    <row r="161" spans="1:12" x14ac:dyDescent="0.25">
      <c r="A161" s="67">
        <v>160</v>
      </c>
      <c r="B161" s="68" t="s">
        <v>1455</v>
      </c>
      <c r="C161" s="68" t="s">
        <v>1229</v>
      </c>
      <c r="D161" s="67" t="s">
        <v>799</v>
      </c>
      <c r="E161" s="68" t="s">
        <v>165</v>
      </c>
      <c r="F161" s="68" t="s">
        <v>1196</v>
      </c>
      <c r="G161" s="75">
        <v>28546</v>
      </c>
      <c r="H161" s="69">
        <v>39274</v>
      </c>
      <c r="I161" s="69">
        <v>40369</v>
      </c>
      <c r="J161" s="70">
        <v>76908</v>
      </c>
      <c r="K161" s="67">
        <v>2</v>
      </c>
      <c r="L161" s="71">
        <v>0.04</v>
      </c>
    </row>
    <row r="162" spans="1:12" x14ac:dyDescent="0.25">
      <c r="A162" s="67">
        <v>161</v>
      </c>
      <c r="B162" s="68" t="s">
        <v>1456</v>
      </c>
      <c r="C162" s="68" t="s">
        <v>1230</v>
      </c>
      <c r="D162" s="67" t="s">
        <v>799</v>
      </c>
      <c r="E162" s="68" t="s">
        <v>165</v>
      </c>
      <c r="F162" s="68" t="s">
        <v>1196</v>
      </c>
      <c r="G162" s="75">
        <v>25987</v>
      </c>
      <c r="H162" s="69">
        <v>40366</v>
      </c>
      <c r="I162" s="69">
        <v>40496</v>
      </c>
      <c r="J162" s="70">
        <v>76536</v>
      </c>
      <c r="K162" s="67">
        <v>5</v>
      </c>
      <c r="L162" s="71">
        <v>0.15</v>
      </c>
    </row>
    <row r="163" spans="1:12" x14ac:dyDescent="0.25">
      <c r="A163" s="67">
        <v>162</v>
      </c>
      <c r="B163" s="68" t="s">
        <v>1457</v>
      </c>
      <c r="C163" s="68" t="s">
        <v>1231</v>
      </c>
      <c r="D163" s="67" t="s">
        <v>799</v>
      </c>
      <c r="E163" s="68" t="s">
        <v>165</v>
      </c>
      <c r="F163" s="68" t="s">
        <v>1196</v>
      </c>
      <c r="G163" s="75">
        <v>24160</v>
      </c>
      <c r="H163" s="69">
        <v>35989</v>
      </c>
      <c r="I163" s="69">
        <v>39803</v>
      </c>
      <c r="J163" s="70">
        <v>85212</v>
      </c>
      <c r="K163" s="67">
        <v>5</v>
      </c>
      <c r="L163" s="71">
        <v>0.15</v>
      </c>
    </row>
    <row r="164" spans="1:12" x14ac:dyDescent="0.25">
      <c r="A164" s="67">
        <v>163</v>
      </c>
      <c r="B164" s="68" t="s">
        <v>1458</v>
      </c>
      <c r="C164" s="68" t="s">
        <v>1228</v>
      </c>
      <c r="D164" s="67" t="s">
        <v>799</v>
      </c>
      <c r="E164" s="68" t="s">
        <v>165</v>
      </c>
      <c r="F164" s="68" t="s">
        <v>1196</v>
      </c>
      <c r="G164" s="75">
        <v>25723</v>
      </c>
      <c r="H164" s="69">
        <v>39295</v>
      </c>
      <c r="I164" s="69" t="s">
        <v>1233</v>
      </c>
      <c r="J164" s="70">
        <v>48672</v>
      </c>
      <c r="K164" s="67">
        <v>5</v>
      </c>
      <c r="L164" s="71">
        <v>0.15</v>
      </c>
    </row>
    <row r="165" spans="1:12" x14ac:dyDescent="0.25">
      <c r="A165" s="67">
        <v>164</v>
      </c>
      <c r="B165" s="68" t="s">
        <v>1459</v>
      </c>
      <c r="C165" s="68" t="s">
        <v>793</v>
      </c>
      <c r="D165" s="67" t="s">
        <v>799</v>
      </c>
      <c r="E165" s="68" t="s">
        <v>165</v>
      </c>
      <c r="F165" s="68" t="s">
        <v>1196</v>
      </c>
      <c r="G165" s="75">
        <v>29923</v>
      </c>
      <c r="H165" s="69">
        <v>40054</v>
      </c>
      <c r="I165" s="69">
        <v>40737</v>
      </c>
      <c r="J165" s="70">
        <v>68304</v>
      </c>
      <c r="K165" s="67">
        <v>4</v>
      </c>
      <c r="L165" s="71">
        <v>0.12</v>
      </c>
    </row>
    <row r="166" spans="1:12" x14ac:dyDescent="0.25">
      <c r="A166" s="67">
        <v>165</v>
      </c>
      <c r="B166" s="68" t="s">
        <v>1460</v>
      </c>
      <c r="C166" s="68" t="s">
        <v>1231</v>
      </c>
      <c r="D166" s="67" t="s">
        <v>799</v>
      </c>
      <c r="E166" s="68" t="s">
        <v>165</v>
      </c>
      <c r="F166" s="68" t="s">
        <v>1197</v>
      </c>
      <c r="G166" s="75">
        <v>28008</v>
      </c>
      <c r="H166" s="69">
        <v>40399</v>
      </c>
      <c r="I166" s="69" t="s">
        <v>1233</v>
      </c>
      <c r="J166" s="70">
        <v>39168</v>
      </c>
      <c r="K166" s="67">
        <v>4</v>
      </c>
      <c r="L166" s="71">
        <v>0.12</v>
      </c>
    </row>
    <row r="167" spans="1:12" x14ac:dyDescent="0.25">
      <c r="A167" s="67">
        <v>166</v>
      </c>
      <c r="B167" s="68" t="s">
        <v>1461</v>
      </c>
      <c r="C167" s="68" t="s">
        <v>791</v>
      </c>
      <c r="D167" s="67" t="s">
        <v>799</v>
      </c>
      <c r="E167" s="68" t="s">
        <v>165</v>
      </c>
      <c r="F167" s="68" t="s">
        <v>1196</v>
      </c>
      <c r="G167" s="75">
        <v>28892</v>
      </c>
      <c r="H167" s="69">
        <v>39692</v>
      </c>
      <c r="I167" s="69">
        <v>41072</v>
      </c>
      <c r="J167" s="70">
        <v>42432</v>
      </c>
      <c r="K167" s="67">
        <v>5</v>
      </c>
      <c r="L167" s="71">
        <v>0.15</v>
      </c>
    </row>
    <row r="168" spans="1:12" x14ac:dyDescent="0.25">
      <c r="A168" s="67">
        <v>167</v>
      </c>
      <c r="B168" s="68" t="s">
        <v>1462</v>
      </c>
      <c r="C168" s="68" t="s">
        <v>796</v>
      </c>
      <c r="D168" s="67" t="s">
        <v>799</v>
      </c>
      <c r="E168" s="68" t="s">
        <v>165</v>
      </c>
      <c r="F168" s="68" t="s">
        <v>1196</v>
      </c>
      <c r="G168" s="75">
        <v>25695</v>
      </c>
      <c r="H168" s="69">
        <v>41177</v>
      </c>
      <c r="I168" s="69" t="s">
        <v>1233</v>
      </c>
      <c r="J168" s="70">
        <v>77412</v>
      </c>
      <c r="K168" s="67">
        <v>3</v>
      </c>
      <c r="L168" s="71">
        <v>0.08</v>
      </c>
    </row>
    <row r="169" spans="1:12" x14ac:dyDescent="0.25">
      <c r="A169" s="67">
        <v>168</v>
      </c>
      <c r="B169" s="68" t="s">
        <v>1463</v>
      </c>
      <c r="C169" s="68" t="s">
        <v>1230</v>
      </c>
      <c r="D169" s="67" t="s">
        <v>799</v>
      </c>
      <c r="E169" s="68" t="s">
        <v>165</v>
      </c>
      <c r="F169" s="68" t="s">
        <v>1197</v>
      </c>
      <c r="G169" s="75">
        <v>28283</v>
      </c>
      <c r="H169" s="69">
        <v>39326</v>
      </c>
      <c r="I169" s="69">
        <v>39746</v>
      </c>
      <c r="J169" s="70">
        <v>87480</v>
      </c>
      <c r="K169" s="67">
        <v>3</v>
      </c>
      <c r="L169" s="71">
        <v>0.08</v>
      </c>
    </row>
    <row r="170" spans="1:12" x14ac:dyDescent="0.25">
      <c r="A170" s="67">
        <v>169</v>
      </c>
      <c r="B170" s="68" t="s">
        <v>1464</v>
      </c>
      <c r="C170" s="68" t="s">
        <v>1228</v>
      </c>
      <c r="D170" s="67" t="s">
        <v>799</v>
      </c>
      <c r="E170" s="68" t="s">
        <v>165</v>
      </c>
      <c r="F170" s="68" t="s">
        <v>1197</v>
      </c>
      <c r="G170" s="75">
        <v>28450</v>
      </c>
      <c r="H170" s="69">
        <v>36414</v>
      </c>
      <c r="I170" s="69">
        <v>40994</v>
      </c>
      <c r="J170" s="70">
        <v>47616</v>
      </c>
      <c r="K170" s="67">
        <v>5</v>
      </c>
      <c r="L170" s="71">
        <v>0.15</v>
      </c>
    </row>
    <row r="171" spans="1:12" x14ac:dyDescent="0.25">
      <c r="A171" s="67">
        <v>170</v>
      </c>
      <c r="B171" s="68" t="s">
        <v>1465</v>
      </c>
      <c r="C171" s="68" t="s">
        <v>794</v>
      </c>
      <c r="D171" s="67" t="s">
        <v>799</v>
      </c>
      <c r="E171" s="68" t="s">
        <v>165</v>
      </c>
      <c r="F171" s="68" t="s">
        <v>1196</v>
      </c>
      <c r="G171" s="75">
        <v>27775</v>
      </c>
      <c r="H171" s="69">
        <v>36082</v>
      </c>
      <c r="I171" s="69">
        <v>40795</v>
      </c>
      <c r="J171" s="70">
        <v>98880</v>
      </c>
      <c r="K171" s="67">
        <v>2</v>
      </c>
      <c r="L171" s="71">
        <v>0.04</v>
      </c>
    </row>
    <row r="172" spans="1:12" x14ac:dyDescent="0.25">
      <c r="A172" s="67">
        <v>171</v>
      </c>
      <c r="B172" s="68" t="s">
        <v>1466</v>
      </c>
      <c r="C172" s="68" t="s">
        <v>1229</v>
      </c>
      <c r="D172" s="67" t="s">
        <v>799</v>
      </c>
      <c r="E172" s="68" t="s">
        <v>165</v>
      </c>
      <c r="F172" s="68" t="s">
        <v>1196</v>
      </c>
      <c r="G172" s="75">
        <v>30221</v>
      </c>
      <c r="H172" s="69">
        <v>40470</v>
      </c>
      <c r="I172" s="69" t="s">
        <v>1233</v>
      </c>
      <c r="J172" s="70">
        <v>51144</v>
      </c>
      <c r="K172" s="67">
        <v>3</v>
      </c>
      <c r="L172" s="71">
        <v>0.08</v>
      </c>
    </row>
    <row r="173" spans="1:12" x14ac:dyDescent="0.25">
      <c r="A173" s="67">
        <v>172</v>
      </c>
      <c r="B173" s="68" t="s">
        <v>1467</v>
      </c>
      <c r="C173" s="68" t="s">
        <v>792</v>
      </c>
      <c r="D173" s="67" t="s">
        <v>799</v>
      </c>
      <c r="E173" s="68" t="s">
        <v>165</v>
      </c>
      <c r="F173" s="68" t="s">
        <v>1197</v>
      </c>
      <c r="G173" s="75">
        <v>30162</v>
      </c>
      <c r="H173" s="69">
        <v>41228</v>
      </c>
      <c r="I173" s="69" t="s">
        <v>1233</v>
      </c>
      <c r="J173" s="70">
        <v>55608</v>
      </c>
      <c r="K173" s="67">
        <v>5</v>
      </c>
      <c r="L173" s="71">
        <v>0.15</v>
      </c>
    </row>
    <row r="174" spans="1:12" x14ac:dyDescent="0.25">
      <c r="A174" s="67">
        <v>173</v>
      </c>
      <c r="B174" s="68" t="s">
        <v>1468</v>
      </c>
      <c r="C174" s="68" t="s">
        <v>796</v>
      </c>
      <c r="D174" s="67" t="s">
        <v>799</v>
      </c>
      <c r="E174" s="68" t="s">
        <v>165</v>
      </c>
      <c r="F174" s="68" t="s">
        <v>1196</v>
      </c>
      <c r="G174" s="75">
        <v>29049</v>
      </c>
      <c r="H174" s="69">
        <v>39768</v>
      </c>
      <c r="I174" s="69">
        <v>40837</v>
      </c>
      <c r="J174" s="70">
        <v>47418</v>
      </c>
      <c r="K174" s="67">
        <v>5</v>
      </c>
      <c r="L174" s="71">
        <v>0.15</v>
      </c>
    </row>
    <row r="175" spans="1:12" x14ac:dyDescent="0.25">
      <c r="A175" s="67">
        <v>174</v>
      </c>
      <c r="B175" s="68" t="s">
        <v>1469</v>
      </c>
      <c r="C175" s="68" t="s">
        <v>1230</v>
      </c>
      <c r="D175" s="67" t="s">
        <v>799</v>
      </c>
      <c r="E175" s="68" t="s">
        <v>165</v>
      </c>
      <c r="F175" s="68" t="s">
        <v>1196</v>
      </c>
      <c r="G175" s="75">
        <v>26988</v>
      </c>
      <c r="H175" s="69">
        <v>41254</v>
      </c>
      <c r="I175" s="69" t="s">
        <v>1233</v>
      </c>
      <c r="J175" s="70">
        <v>97284</v>
      </c>
      <c r="K175" s="67">
        <v>5</v>
      </c>
      <c r="L175" s="71">
        <v>0.15</v>
      </c>
    </row>
    <row r="176" spans="1:12" x14ac:dyDescent="0.25">
      <c r="A176" s="67">
        <v>175</v>
      </c>
      <c r="B176" s="68" t="s">
        <v>1470</v>
      </c>
      <c r="C176" s="68" t="s">
        <v>1229</v>
      </c>
      <c r="D176" s="67" t="s">
        <v>799</v>
      </c>
      <c r="E176" s="68" t="s">
        <v>204</v>
      </c>
      <c r="F176" s="68" t="s">
        <v>1196</v>
      </c>
      <c r="G176" s="75">
        <v>29541</v>
      </c>
      <c r="H176" s="69">
        <v>39515</v>
      </c>
      <c r="I176" s="69" t="s">
        <v>1233</v>
      </c>
      <c r="J176" s="70">
        <v>107736</v>
      </c>
      <c r="K176" s="67">
        <v>4</v>
      </c>
      <c r="L176" s="71">
        <v>0.12</v>
      </c>
    </row>
    <row r="177" spans="1:12" x14ac:dyDescent="0.25">
      <c r="A177" s="67">
        <v>176</v>
      </c>
      <c r="B177" s="68" t="s">
        <v>1471</v>
      </c>
      <c r="C177" s="68" t="s">
        <v>793</v>
      </c>
      <c r="D177" s="67" t="s">
        <v>799</v>
      </c>
      <c r="E177" s="68" t="s">
        <v>204</v>
      </c>
      <c r="F177" s="68" t="s">
        <v>1196</v>
      </c>
      <c r="G177" s="75">
        <v>28578</v>
      </c>
      <c r="H177" s="69">
        <v>40263</v>
      </c>
      <c r="I177" s="69" t="s">
        <v>1233</v>
      </c>
      <c r="J177" s="70">
        <v>85428</v>
      </c>
      <c r="K177" s="67">
        <v>4</v>
      </c>
      <c r="L177" s="71">
        <v>0.12</v>
      </c>
    </row>
    <row r="178" spans="1:12" x14ac:dyDescent="0.25">
      <c r="A178" s="67">
        <v>177</v>
      </c>
      <c r="B178" s="68" t="s">
        <v>1472</v>
      </c>
      <c r="C178" s="68" t="s">
        <v>1228</v>
      </c>
      <c r="D178" s="67" t="s">
        <v>799</v>
      </c>
      <c r="E178" s="68" t="s">
        <v>204</v>
      </c>
      <c r="F178" s="68" t="s">
        <v>1196</v>
      </c>
      <c r="G178" s="75">
        <v>25626</v>
      </c>
      <c r="H178" s="69">
        <v>40690</v>
      </c>
      <c r="I178" s="69" t="s">
        <v>1233</v>
      </c>
      <c r="J178" s="70">
        <v>106968</v>
      </c>
      <c r="K178" s="67" t="s">
        <v>1233</v>
      </c>
      <c r="L178" s="71">
        <v>0</v>
      </c>
    </row>
    <row r="179" spans="1:12" x14ac:dyDescent="0.25">
      <c r="A179" s="67">
        <v>178</v>
      </c>
      <c r="B179" s="68" t="s">
        <v>1473</v>
      </c>
      <c r="C179" s="68" t="s">
        <v>1229</v>
      </c>
      <c r="D179" s="67" t="s">
        <v>799</v>
      </c>
      <c r="E179" s="68" t="s">
        <v>204</v>
      </c>
      <c r="F179" s="68" t="s">
        <v>1196</v>
      </c>
      <c r="G179" s="75">
        <v>25737</v>
      </c>
      <c r="H179" s="69">
        <v>36673</v>
      </c>
      <c r="I179" s="69">
        <v>37248</v>
      </c>
      <c r="J179" s="70">
        <v>83292</v>
      </c>
      <c r="K179" s="67">
        <v>4</v>
      </c>
      <c r="L179" s="71">
        <v>0.12</v>
      </c>
    </row>
    <row r="180" spans="1:12" x14ac:dyDescent="0.25">
      <c r="A180" s="67">
        <v>179</v>
      </c>
      <c r="B180" s="68" t="s">
        <v>1474</v>
      </c>
      <c r="C180" s="68" t="s">
        <v>792</v>
      </c>
      <c r="D180" s="67" t="s">
        <v>799</v>
      </c>
      <c r="E180" s="68" t="s">
        <v>204</v>
      </c>
      <c r="F180" s="68" t="s">
        <v>1197</v>
      </c>
      <c r="G180" s="75">
        <v>25450</v>
      </c>
      <c r="H180" s="69">
        <v>37043</v>
      </c>
      <c r="I180" s="69">
        <v>41063</v>
      </c>
      <c r="J180" s="70">
        <v>54180</v>
      </c>
      <c r="K180" s="67" t="s">
        <v>1233</v>
      </c>
      <c r="L180" s="71">
        <v>0</v>
      </c>
    </row>
    <row r="181" spans="1:12" x14ac:dyDescent="0.25">
      <c r="A181" s="67">
        <v>180</v>
      </c>
      <c r="B181" s="68" t="s">
        <v>1475</v>
      </c>
      <c r="C181" s="68" t="s">
        <v>795</v>
      </c>
      <c r="D181" s="67" t="s">
        <v>799</v>
      </c>
      <c r="E181" s="68" t="s">
        <v>204</v>
      </c>
      <c r="F181" s="68" t="s">
        <v>1197</v>
      </c>
      <c r="G181" s="75">
        <v>26884</v>
      </c>
      <c r="H181" s="69">
        <v>37505</v>
      </c>
      <c r="I181" s="69">
        <v>40595</v>
      </c>
      <c r="J181" s="70">
        <v>62160</v>
      </c>
      <c r="K181" s="67" t="s">
        <v>1233</v>
      </c>
      <c r="L181" s="71">
        <v>0</v>
      </c>
    </row>
    <row r="182" spans="1:12" x14ac:dyDescent="0.25">
      <c r="A182" s="67">
        <v>181</v>
      </c>
      <c r="B182" s="68" t="s">
        <v>1476</v>
      </c>
      <c r="C182" s="68" t="s">
        <v>796</v>
      </c>
      <c r="D182" s="67" t="s">
        <v>799</v>
      </c>
      <c r="E182" s="68" t="s">
        <v>204</v>
      </c>
      <c r="F182" s="68" t="s">
        <v>1196</v>
      </c>
      <c r="G182" s="75">
        <v>27361</v>
      </c>
      <c r="H182" s="69">
        <v>37946</v>
      </c>
      <c r="I182" s="69">
        <v>39645</v>
      </c>
      <c r="J182" s="70">
        <v>102156</v>
      </c>
      <c r="K182" s="67">
        <v>5</v>
      </c>
      <c r="L182" s="71">
        <v>0.15</v>
      </c>
    </row>
    <row r="183" spans="1:12" x14ac:dyDescent="0.25">
      <c r="A183" s="67">
        <v>182</v>
      </c>
      <c r="B183" s="68" t="s">
        <v>1477</v>
      </c>
      <c r="C183" s="68" t="s">
        <v>796</v>
      </c>
      <c r="D183" s="67" t="s">
        <v>799</v>
      </c>
      <c r="E183" s="68" t="s">
        <v>204</v>
      </c>
      <c r="F183" s="68" t="s">
        <v>1196</v>
      </c>
      <c r="G183" s="75">
        <v>29740</v>
      </c>
      <c r="H183" s="69">
        <v>36519</v>
      </c>
      <c r="I183" s="69">
        <v>41226</v>
      </c>
      <c r="J183" s="70">
        <v>74232</v>
      </c>
      <c r="K183" s="67">
        <v>5</v>
      </c>
      <c r="L183" s="71">
        <v>0.15</v>
      </c>
    </row>
    <row r="184" spans="1:12" x14ac:dyDescent="0.25">
      <c r="A184" s="67">
        <v>183</v>
      </c>
      <c r="B184" s="68" t="s">
        <v>1478</v>
      </c>
      <c r="C184" s="68" t="s">
        <v>1231</v>
      </c>
      <c r="D184" s="67" t="s">
        <v>799</v>
      </c>
      <c r="E184" s="68" t="s">
        <v>213</v>
      </c>
      <c r="F184" s="68" t="s">
        <v>1196</v>
      </c>
      <c r="G184" s="75">
        <v>27088</v>
      </c>
      <c r="H184" s="69">
        <v>40918</v>
      </c>
      <c r="I184" s="69" t="s">
        <v>1233</v>
      </c>
      <c r="J184" s="70">
        <v>68280</v>
      </c>
      <c r="K184" s="67">
        <v>5</v>
      </c>
      <c r="L184" s="71">
        <v>0.15</v>
      </c>
    </row>
    <row r="185" spans="1:12" x14ac:dyDescent="0.25">
      <c r="A185" s="67">
        <v>184</v>
      </c>
      <c r="B185" s="68" t="s">
        <v>1479</v>
      </c>
      <c r="C185" s="68" t="s">
        <v>796</v>
      </c>
      <c r="D185" s="67" t="s">
        <v>799</v>
      </c>
      <c r="E185" s="68" t="s">
        <v>213</v>
      </c>
      <c r="F185" s="68" t="s">
        <v>1196</v>
      </c>
      <c r="G185" s="75">
        <v>31277</v>
      </c>
      <c r="H185" s="69">
        <v>40936</v>
      </c>
      <c r="I185" s="69" t="s">
        <v>1233</v>
      </c>
      <c r="J185" s="70">
        <v>63528</v>
      </c>
      <c r="K185" s="67">
        <v>4</v>
      </c>
      <c r="L185" s="71">
        <v>0.12</v>
      </c>
    </row>
    <row r="186" spans="1:12" x14ac:dyDescent="0.25">
      <c r="A186" s="67">
        <v>185</v>
      </c>
      <c r="B186" s="68" t="s">
        <v>1480</v>
      </c>
      <c r="C186" s="68" t="s">
        <v>792</v>
      </c>
      <c r="D186" s="67" t="s">
        <v>799</v>
      </c>
      <c r="E186" s="68" t="s">
        <v>213</v>
      </c>
      <c r="F186" s="68" t="s">
        <v>1197</v>
      </c>
      <c r="G186" s="75">
        <v>24889</v>
      </c>
      <c r="H186" s="69">
        <v>39092</v>
      </c>
      <c r="I186" s="69">
        <v>39293</v>
      </c>
      <c r="J186" s="70">
        <v>88788</v>
      </c>
      <c r="K186" s="67">
        <v>3</v>
      </c>
      <c r="L186" s="71">
        <v>0.08</v>
      </c>
    </row>
    <row r="187" spans="1:12" x14ac:dyDescent="0.25">
      <c r="A187" s="67">
        <v>186</v>
      </c>
      <c r="B187" s="68" t="s">
        <v>1481</v>
      </c>
      <c r="C187" s="68" t="s">
        <v>1230</v>
      </c>
      <c r="D187" s="67" t="s">
        <v>799</v>
      </c>
      <c r="E187" s="68" t="s">
        <v>213</v>
      </c>
      <c r="F187" s="68" t="s">
        <v>1196</v>
      </c>
      <c r="G187" s="75">
        <v>31948</v>
      </c>
      <c r="H187" s="69">
        <v>39106</v>
      </c>
      <c r="I187" s="69" t="s">
        <v>1233</v>
      </c>
      <c r="J187" s="70">
        <v>54600</v>
      </c>
      <c r="K187" s="67">
        <v>3</v>
      </c>
      <c r="L187" s="71">
        <v>0.08</v>
      </c>
    </row>
    <row r="188" spans="1:12" x14ac:dyDescent="0.25">
      <c r="A188" s="67">
        <v>187</v>
      </c>
      <c r="B188" s="68" t="s">
        <v>1482</v>
      </c>
      <c r="C188" s="68" t="s">
        <v>1229</v>
      </c>
      <c r="D188" s="67" t="s">
        <v>799</v>
      </c>
      <c r="E188" s="68" t="s">
        <v>213</v>
      </c>
      <c r="F188" s="68" t="s">
        <v>1197</v>
      </c>
      <c r="G188" s="75">
        <v>30378</v>
      </c>
      <c r="H188" s="69">
        <v>38738</v>
      </c>
      <c r="I188" s="69" t="s">
        <v>1233</v>
      </c>
      <c r="J188" s="70">
        <v>50580</v>
      </c>
      <c r="K188" s="67">
        <v>5</v>
      </c>
      <c r="L188" s="71">
        <v>0.15</v>
      </c>
    </row>
    <row r="189" spans="1:12" x14ac:dyDescent="0.25">
      <c r="A189" s="67">
        <v>188</v>
      </c>
      <c r="B189" s="68" t="s">
        <v>1483</v>
      </c>
      <c r="C189" s="68" t="s">
        <v>1231</v>
      </c>
      <c r="D189" s="67" t="s">
        <v>799</v>
      </c>
      <c r="E189" s="68" t="s">
        <v>213</v>
      </c>
      <c r="F189" s="68" t="s">
        <v>1196</v>
      </c>
      <c r="G189" s="75">
        <v>25752</v>
      </c>
      <c r="H189" s="69">
        <v>35801</v>
      </c>
      <c r="I189" s="69">
        <v>39686</v>
      </c>
      <c r="J189" s="70">
        <v>94284</v>
      </c>
      <c r="K189" s="67" t="s">
        <v>1233</v>
      </c>
      <c r="L189" s="71">
        <v>0</v>
      </c>
    </row>
    <row r="190" spans="1:12" x14ac:dyDescent="0.25">
      <c r="A190" s="67">
        <v>189</v>
      </c>
      <c r="B190" s="68" t="s">
        <v>1484</v>
      </c>
      <c r="C190" s="68" t="s">
        <v>793</v>
      </c>
      <c r="D190" s="67" t="s">
        <v>799</v>
      </c>
      <c r="E190" s="68" t="s">
        <v>213</v>
      </c>
      <c r="F190" s="68" t="s">
        <v>1197</v>
      </c>
      <c r="G190" s="75">
        <v>27397</v>
      </c>
      <c r="H190" s="69">
        <v>35807</v>
      </c>
      <c r="I190" s="69">
        <v>41022</v>
      </c>
      <c r="J190" s="70">
        <v>58602</v>
      </c>
      <c r="K190" s="67">
        <v>5</v>
      </c>
      <c r="L190" s="71">
        <v>0.15</v>
      </c>
    </row>
    <row r="191" spans="1:12" x14ac:dyDescent="0.25">
      <c r="A191" s="67">
        <v>190</v>
      </c>
      <c r="B191" s="68" t="s">
        <v>1485</v>
      </c>
      <c r="C191" s="68" t="s">
        <v>1230</v>
      </c>
      <c r="D191" s="67" t="s">
        <v>799</v>
      </c>
      <c r="E191" s="68" t="s">
        <v>213</v>
      </c>
      <c r="F191" s="68" t="s">
        <v>1196</v>
      </c>
      <c r="G191" s="75">
        <v>28614</v>
      </c>
      <c r="H191" s="69">
        <v>36177</v>
      </c>
      <c r="I191" s="69">
        <v>39112</v>
      </c>
      <c r="J191" s="70">
        <v>26004</v>
      </c>
      <c r="K191" s="67">
        <v>2</v>
      </c>
      <c r="L191" s="71">
        <v>0.04</v>
      </c>
    </row>
    <row r="192" spans="1:12" x14ac:dyDescent="0.25">
      <c r="A192" s="67">
        <v>191</v>
      </c>
      <c r="B192" s="68" t="s">
        <v>1486</v>
      </c>
      <c r="C192" s="68" t="s">
        <v>1230</v>
      </c>
      <c r="D192" s="67" t="s">
        <v>799</v>
      </c>
      <c r="E192" s="68" t="s">
        <v>213</v>
      </c>
      <c r="F192" s="68" t="s">
        <v>1196</v>
      </c>
      <c r="G192" s="75">
        <v>26990</v>
      </c>
      <c r="H192" s="69">
        <v>36535</v>
      </c>
      <c r="I192" s="69">
        <v>36596</v>
      </c>
      <c r="J192" s="70">
        <v>91430.399999999994</v>
      </c>
      <c r="K192" s="67">
        <v>4</v>
      </c>
      <c r="L192" s="71">
        <v>0.12</v>
      </c>
    </row>
    <row r="193" spans="1:12" x14ac:dyDescent="0.25">
      <c r="A193" s="67">
        <v>192</v>
      </c>
      <c r="B193" s="68" t="s">
        <v>1487</v>
      </c>
      <c r="C193" s="68" t="s">
        <v>795</v>
      </c>
      <c r="D193" s="67" t="s">
        <v>799</v>
      </c>
      <c r="E193" s="68" t="s">
        <v>213</v>
      </c>
      <c r="F193" s="68" t="s">
        <v>1196</v>
      </c>
      <c r="G193" s="75">
        <v>29112</v>
      </c>
      <c r="H193" s="69">
        <v>37634</v>
      </c>
      <c r="I193" s="69">
        <v>38330</v>
      </c>
      <c r="J193" s="70">
        <v>73644</v>
      </c>
      <c r="K193" s="67">
        <v>3</v>
      </c>
      <c r="L193" s="71">
        <v>0.08</v>
      </c>
    </row>
    <row r="194" spans="1:12" x14ac:dyDescent="0.25">
      <c r="A194" s="67">
        <v>193</v>
      </c>
      <c r="B194" s="68" t="s">
        <v>1488</v>
      </c>
      <c r="C194" s="68" t="s">
        <v>1231</v>
      </c>
      <c r="D194" s="67" t="s">
        <v>799</v>
      </c>
      <c r="E194" s="68" t="s">
        <v>213</v>
      </c>
      <c r="F194" s="68" t="s">
        <v>1196</v>
      </c>
      <c r="G194" s="75">
        <v>31164</v>
      </c>
      <c r="H194" s="69">
        <v>39472</v>
      </c>
      <c r="I194" s="69">
        <v>40149</v>
      </c>
      <c r="J194" s="70">
        <v>49272</v>
      </c>
      <c r="K194" s="67">
        <v>3</v>
      </c>
      <c r="L194" s="71">
        <v>0.08</v>
      </c>
    </row>
    <row r="195" spans="1:12" x14ac:dyDescent="0.25">
      <c r="A195" s="67">
        <v>194</v>
      </c>
      <c r="B195" s="68" t="s">
        <v>1489</v>
      </c>
      <c r="C195" s="68" t="s">
        <v>792</v>
      </c>
      <c r="D195" s="67" t="s">
        <v>799</v>
      </c>
      <c r="E195" s="68" t="s">
        <v>213</v>
      </c>
      <c r="F195" s="68" t="s">
        <v>1196</v>
      </c>
      <c r="G195" s="75">
        <v>25869</v>
      </c>
      <c r="H195" s="69">
        <v>39472</v>
      </c>
      <c r="I195" s="69" t="s">
        <v>1233</v>
      </c>
      <c r="J195" s="70">
        <v>105312</v>
      </c>
      <c r="K195" s="67" t="s">
        <v>1233</v>
      </c>
      <c r="L195" s="71">
        <v>0</v>
      </c>
    </row>
    <row r="196" spans="1:12" x14ac:dyDescent="0.25">
      <c r="A196" s="67">
        <v>195</v>
      </c>
      <c r="B196" s="68" t="s">
        <v>1490</v>
      </c>
      <c r="C196" s="68" t="s">
        <v>1231</v>
      </c>
      <c r="D196" s="67" t="s">
        <v>799</v>
      </c>
      <c r="E196" s="68" t="s">
        <v>213</v>
      </c>
      <c r="F196" s="68" t="s">
        <v>1196</v>
      </c>
      <c r="G196" s="75">
        <v>31064</v>
      </c>
      <c r="H196" s="69">
        <v>38733</v>
      </c>
      <c r="I196" s="69">
        <v>41260</v>
      </c>
      <c r="J196" s="70">
        <v>82452</v>
      </c>
      <c r="K196" s="67">
        <v>4</v>
      </c>
      <c r="L196" s="71">
        <v>0.12</v>
      </c>
    </row>
    <row r="197" spans="1:12" x14ac:dyDescent="0.25">
      <c r="A197" s="67">
        <v>196</v>
      </c>
      <c r="B197" s="68" t="s">
        <v>1491</v>
      </c>
      <c r="C197" s="68" t="s">
        <v>1230</v>
      </c>
      <c r="D197" s="67" t="s">
        <v>799</v>
      </c>
      <c r="E197" s="68" t="s">
        <v>213</v>
      </c>
      <c r="F197" s="68" t="s">
        <v>1196</v>
      </c>
      <c r="G197" s="75">
        <v>29003</v>
      </c>
      <c r="H197" s="69">
        <v>39087</v>
      </c>
      <c r="I197" s="69">
        <v>39656</v>
      </c>
      <c r="J197" s="70">
        <v>17299.2</v>
      </c>
      <c r="K197" s="67">
        <v>4</v>
      </c>
      <c r="L197" s="71">
        <v>0.12</v>
      </c>
    </row>
    <row r="198" spans="1:12" x14ac:dyDescent="0.25">
      <c r="A198" s="67">
        <v>197</v>
      </c>
      <c r="B198" s="68" t="s">
        <v>1492</v>
      </c>
      <c r="C198" s="68" t="s">
        <v>1228</v>
      </c>
      <c r="D198" s="67" t="s">
        <v>799</v>
      </c>
      <c r="E198" s="68" t="s">
        <v>213</v>
      </c>
      <c r="F198" s="68" t="s">
        <v>1197</v>
      </c>
      <c r="G198" s="75">
        <v>32334</v>
      </c>
      <c r="H198" s="69">
        <v>39455</v>
      </c>
      <c r="I198" s="69" t="s">
        <v>1233</v>
      </c>
      <c r="J198" s="70">
        <v>71304</v>
      </c>
      <c r="K198" s="67">
        <v>4</v>
      </c>
      <c r="L198" s="71">
        <v>0.12</v>
      </c>
    </row>
    <row r="199" spans="1:12" x14ac:dyDescent="0.25">
      <c r="A199" s="67">
        <v>198</v>
      </c>
      <c r="B199" s="68" t="s">
        <v>1493</v>
      </c>
      <c r="C199" s="68" t="s">
        <v>795</v>
      </c>
      <c r="D199" s="67" t="s">
        <v>799</v>
      </c>
      <c r="E199" s="68" t="s">
        <v>213</v>
      </c>
      <c r="F199" s="68" t="s">
        <v>1196</v>
      </c>
      <c r="G199" s="75">
        <v>29983</v>
      </c>
      <c r="H199" s="69">
        <v>39822</v>
      </c>
      <c r="I199" s="69" t="s">
        <v>1233</v>
      </c>
      <c r="J199" s="70">
        <v>72048</v>
      </c>
      <c r="K199" s="67">
        <v>5</v>
      </c>
      <c r="L199" s="71">
        <v>0.15</v>
      </c>
    </row>
    <row r="200" spans="1:12" x14ac:dyDescent="0.25">
      <c r="A200" s="67">
        <v>199</v>
      </c>
      <c r="B200" s="68" t="s">
        <v>1494</v>
      </c>
      <c r="C200" s="68" t="s">
        <v>1228</v>
      </c>
      <c r="D200" s="67" t="s">
        <v>799</v>
      </c>
      <c r="E200" s="68" t="s">
        <v>213</v>
      </c>
      <c r="F200" s="68" t="s">
        <v>1196</v>
      </c>
      <c r="G200" s="75">
        <v>28412</v>
      </c>
      <c r="H200" s="69">
        <v>39830</v>
      </c>
      <c r="I200" s="69" t="s">
        <v>1233</v>
      </c>
      <c r="J200" s="70">
        <v>94224</v>
      </c>
      <c r="K200" s="67">
        <v>4</v>
      </c>
      <c r="L200" s="71">
        <v>0.12</v>
      </c>
    </row>
    <row r="201" spans="1:12" x14ac:dyDescent="0.25">
      <c r="A201" s="67">
        <v>200</v>
      </c>
      <c r="B201" s="68" t="s">
        <v>1495</v>
      </c>
      <c r="C201" s="68" t="s">
        <v>791</v>
      </c>
      <c r="D201" s="67" t="s">
        <v>799</v>
      </c>
      <c r="E201" s="68" t="s">
        <v>213</v>
      </c>
      <c r="F201" s="68" t="s">
        <v>1196</v>
      </c>
      <c r="G201" s="75">
        <v>29526</v>
      </c>
      <c r="H201" s="69">
        <v>40203</v>
      </c>
      <c r="I201" s="69" t="s">
        <v>1233</v>
      </c>
      <c r="J201" s="70">
        <v>42720</v>
      </c>
      <c r="K201" s="67">
        <v>5</v>
      </c>
      <c r="L201" s="71">
        <v>0.15</v>
      </c>
    </row>
    <row r="202" spans="1:12" x14ac:dyDescent="0.25">
      <c r="A202" s="67">
        <v>201</v>
      </c>
      <c r="B202" s="68" t="s">
        <v>1496</v>
      </c>
      <c r="C202" s="68" t="s">
        <v>792</v>
      </c>
      <c r="D202" s="67" t="s">
        <v>799</v>
      </c>
      <c r="E202" s="68" t="s">
        <v>213</v>
      </c>
      <c r="F202" s="68" t="s">
        <v>1197</v>
      </c>
      <c r="G202" s="75">
        <v>32731</v>
      </c>
      <c r="H202" s="69">
        <v>40574</v>
      </c>
      <c r="I202" s="69">
        <v>40654</v>
      </c>
      <c r="J202" s="70">
        <v>34108.800000000003</v>
      </c>
      <c r="K202" s="67">
        <v>4</v>
      </c>
      <c r="L202" s="71">
        <v>0.12</v>
      </c>
    </row>
    <row r="203" spans="1:12" x14ac:dyDescent="0.25">
      <c r="A203" s="67">
        <v>202</v>
      </c>
      <c r="B203" s="68" t="s">
        <v>1497</v>
      </c>
      <c r="C203" s="68" t="s">
        <v>1231</v>
      </c>
      <c r="D203" s="67" t="s">
        <v>799</v>
      </c>
      <c r="E203" s="68" t="s">
        <v>213</v>
      </c>
      <c r="F203" s="68" t="s">
        <v>1197</v>
      </c>
      <c r="G203" s="75">
        <v>26251</v>
      </c>
      <c r="H203" s="69">
        <v>40953</v>
      </c>
      <c r="I203" s="69" t="s">
        <v>1233</v>
      </c>
      <c r="J203" s="70">
        <v>72456</v>
      </c>
      <c r="K203" s="67">
        <v>4</v>
      </c>
      <c r="L203" s="71">
        <v>0.12</v>
      </c>
    </row>
    <row r="204" spans="1:12" x14ac:dyDescent="0.25">
      <c r="A204" s="67">
        <v>203</v>
      </c>
      <c r="B204" s="68" t="s">
        <v>1498</v>
      </c>
      <c r="C204" s="68" t="s">
        <v>1230</v>
      </c>
      <c r="D204" s="67" t="s">
        <v>799</v>
      </c>
      <c r="E204" s="68" t="s">
        <v>213</v>
      </c>
      <c r="F204" s="68" t="s">
        <v>1196</v>
      </c>
      <c r="G204" s="75">
        <v>26165</v>
      </c>
      <c r="H204" s="69">
        <v>35829</v>
      </c>
      <c r="I204" s="69">
        <v>40599</v>
      </c>
      <c r="J204" s="70">
        <v>35011.199999999997</v>
      </c>
      <c r="K204" s="67">
        <v>3</v>
      </c>
      <c r="L204" s="71">
        <v>0.08</v>
      </c>
    </row>
    <row r="205" spans="1:12" x14ac:dyDescent="0.25">
      <c r="A205" s="67">
        <v>204</v>
      </c>
      <c r="B205" s="68" t="s">
        <v>1499</v>
      </c>
      <c r="C205" s="68" t="s">
        <v>796</v>
      </c>
      <c r="D205" s="67" t="s">
        <v>799</v>
      </c>
      <c r="E205" s="68" t="s">
        <v>213</v>
      </c>
      <c r="F205" s="68" t="s">
        <v>1196</v>
      </c>
      <c r="G205" s="75">
        <v>27118</v>
      </c>
      <c r="H205" s="69">
        <v>35830</v>
      </c>
      <c r="I205" s="69">
        <v>38836</v>
      </c>
      <c r="J205" s="70">
        <v>42552</v>
      </c>
      <c r="K205" s="67">
        <v>5</v>
      </c>
      <c r="L205" s="71">
        <v>0.15</v>
      </c>
    </row>
    <row r="206" spans="1:12" x14ac:dyDescent="0.25">
      <c r="A206" s="67">
        <v>205</v>
      </c>
      <c r="B206" s="68" t="s">
        <v>1500</v>
      </c>
      <c r="C206" s="68" t="s">
        <v>792</v>
      </c>
      <c r="D206" s="67" t="s">
        <v>799</v>
      </c>
      <c r="E206" s="68" t="s">
        <v>213</v>
      </c>
      <c r="F206" s="68" t="s">
        <v>1196</v>
      </c>
      <c r="G206" s="75">
        <v>26363</v>
      </c>
      <c r="H206" s="69">
        <v>36198</v>
      </c>
      <c r="I206" s="69">
        <v>39003</v>
      </c>
      <c r="J206" s="70">
        <v>97680</v>
      </c>
      <c r="K206" s="67">
        <v>2</v>
      </c>
      <c r="L206" s="71">
        <v>0.04</v>
      </c>
    </row>
    <row r="207" spans="1:12" x14ac:dyDescent="0.25">
      <c r="A207" s="67">
        <v>206</v>
      </c>
      <c r="B207" s="68" t="s">
        <v>1501</v>
      </c>
      <c r="C207" s="68" t="s">
        <v>792</v>
      </c>
      <c r="D207" s="67" t="s">
        <v>799</v>
      </c>
      <c r="E207" s="68" t="s">
        <v>213</v>
      </c>
      <c r="F207" s="68" t="s">
        <v>1196</v>
      </c>
      <c r="G207" s="75">
        <v>27561</v>
      </c>
      <c r="H207" s="69">
        <v>40088</v>
      </c>
      <c r="I207" s="69">
        <v>40088</v>
      </c>
      <c r="J207" s="70">
        <v>68892</v>
      </c>
      <c r="K207" s="67">
        <v>2</v>
      </c>
      <c r="L207" s="71">
        <v>0.04</v>
      </c>
    </row>
    <row r="208" spans="1:12" x14ac:dyDescent="0.25">
      <c r="A208" s="67">
        <v>207</v>
      </c>
      <c r="B208" s="68" t="s">
        <v>1502</v>
      </c>
      <c r="C208" s="68" t="s">
        <v>791</v>
      </c>
      <c r="D208" s="67" t="s">
        <v>799</v>
      </c>
      <c r="E208" s="68" t="s">
        <v>213</v>
      </c>
      <c r="F208" s="68" t="s">
        <v>1196</v>
      </c>
      <c r="G208" s="75">
        <v>28607</v>
      </c>
      <c r="H208" s="69">
        <v>40578</v>
      </c>
      <c r="I208" s="69" t="s">
        <v>1233</v>
      </c>
      <c r="J208" s="70">
        <v>52584</v>
      </c>
      <c r="K208" s="67">
        <v>2</v>
      </c>
      <c r="L208" s="71">
        <v>0.04</v>
      </c>
    </row>
    <row r="209" spans="1:12" x14ac:dyDescent="0.25">
      <c r="A209" s="67">
        <v>208</v>
      </c>
      <c r="B209" s="68" t="s">
        <v>1503</v>
      </c>
      <c r="C209" s="68" t="s">
        <v>1228</v>
      </c>
      <c r="D209" s="67" t="s">
        <v>799</v>
      </c>
      <c r="E209" s="68" t="s">
        <v>213</v>
      </c>
      <c r="F209" s="68" t="s">
        <v>1197</v>
      </c>
      <c r="G209" s="75">
        <v>27722</v>
      </c>
      <c r="H209" s="69">
        <v>39144</v>
      </c>
      <c r="I209" s="69">
        <v>40239</v>
      </c>
      <c r="J209" s="70">
        <v>77316</v>
      </c>
      <c r="K209" s="67">
        <v>4</v>
      </c>
      <c r="L209" s="71">
        <v>0.12</v>
      </c>
    </row>
    <row r="210" spans="1:12" x14ac:dyDescent="0.25">
      <c r="A210" s="67">
        <v>209</v>
      </c>
      <c r="B210" s="68" t="s">
        <v>1504</v>
      </c>
      <c r="C210" s="68" t="s">
        <v>1230</v>
      </c>
      <c r="D210" s="67" t="s">
        <v>799</v>
      </c>
      <c r="E210" s="68" t="s">
        <v>213</v>
      </c>
      <c r="F210" s="68" t="s">
        <v>1196</v>
      </c>
      <c r="G210" s="75">
        <v>28993</v>
      </c>
      <c r="H210" s="69">
        <v>39166</v>
      </c>
      <c r="I210" s="69" t="s">
        <v>1233</v>
      </c>
      <c r="J210" s="70">
        <v>95064</v>
      </c>
      <c r="K210" s="67">
        <v>4</v>
      </c>
      <c r="L210" s="71">
        <v>0.12</v>
      </c>
    </row>
    <row r="211" spans="1:12" x14ac:dyDescent="0.25">
      <c r="A211" s="67">
        <v>210</v>
      </c>
      <c r="B211" s="68" t="s">
        <v>1505</v>
      </c>
      <c r="C211" s="68" t="s">
        <v>1229</v>
      </c>
      <c r="D211" s="67" t="s">
        <v>799</v>
      </c>
      <c r="E211" s="68" t="s">
        <v>213</v>
      </c>
      <c r="F211" s="68" t="s">
        <v>1196</v>
      </c>
      <c r="G211" s="75">
        <v>26667</v>
      </c>
      <c r="H211" s="69">
        <v>39518</v>
      </c>
      <c r="I211" s="69" t="s">
        <v>1233</v>
      </c>
      <c r="J211" s="70">
        <v>29652</v>
      </c>
      <c r="K211" s="67">
        <v>2</v>
      </c>
      <c r="L211" s="71">
        <v>0.04</v>
      </c>
    </row>
    <row r="212" spans="1:12" x14ac:dyDescent="0.25">
      <c r="A212" s="67">
        <v>211</v>
      </c>
      <c r="B212" s="68" t="s">
        <v>1506</v>
      </c>
      <c r="C212" s="68" t="s">
        <v>792</v>
      </c>
      <c r="D212" s="67" t="s">
        <v>799</v>
      </c>
      <c r="E212" s="68" t="s">
        <v>213</v>
      </c>
      <c r="F212" s="68" t="s">
        <v>1197</v>
      </c>
      <c r="G212" s="75">
        <v>31768</v>
      </c>
      <c r="H212" s="69">
        <v>39168</v>
      </c>
      <c r="I212" s="69" t="s">
        <v>1233</v>
      </c>
      <c r="J212" s="70">
        <v>29160</v>
      </c>
      <c r="K212" s="67">
        <v>3</v>
      </c>
      <c r="L212" s="71">
        <v>0.08</v>
      </c>
    </row>
    <row r="213" spans="1:12" x14ac:dyDescent="0.25">
      <c r="A213" s="67">
        <v>212</v>
      </c>
      <c r="B213" s="68" t="s">
        <v>1507</v>
      </c>
      <c r="C213" s="68" t="s">
        <v>1228</v>
      </c>
      <c r="D213" s="67" t="s">
        <v>799</v>
      </c>
      <c r="E213" s="68" t="s">
        <v>213</v>
      </c>
      <c r="F213" s="68" t="s">
        <v>1197</v>
      </c>
      <c r="G213" s="75">
        <v>28434</v>
      </c>
      <c r="H213" s="69">
        <v>39012</v>
      </c>
      <c r="I213" s="69">
        <v>39012</v>
      </c>
      <c r="J213" s="70">
        <v>26966.400000000001</v>
      </c>
      <c r="K213" s="67" t="s">
        <v>1233</v>
      </c>
      <c r="L213" s="71">
        <v>0</v>
      </c>
    </row>
    <row r="214" spans="1:12" x14ac:dyDescent="0.25">
      <c r="A214" s="67">
        <v>213</v>
      </c>
      <c r="B214" s="68" t="s">
        <v>1508</v>
      </c>
      <c r="C214" s="68" t="s">
        <v>796</v>
      </c>
      <c r="D214" s="67" t="s">
        <v>799</v>
      </c>
      <c r="E214" s="68" t="s">
        <v>213</v>
      </c>
      <c r="F214" s="68" t="s">
        <v>1196</v>
      </c>
      <c r="G214" s="75">
        <v>30666</v>
      </c>
      <c r="H214" s="69">
        <v>38798</v>
      </c>
      <c r="I214" s="69" t="s">
        <v>1233</v>
      </c>
      <c r="J214" s="70">
        <v>87772.800000000003</v>
      </c>
      <c r="K214" s="67">
        <v>5</v>
      </c>
      <c r="L214" s="71">
        <v>0.15</v>
      </c>
    </row>
    <row r="215" spans="1:12" x14ac:dyDescent="0.25">
      <c r="A215" s="67">
        <v>214</v>
      </c>
      <c r="B215" s="68" t="s">
        <v>1509</v>
      </c>
      <c r="C215" s="68" t="s">
        <v>792</v>
      </c>
      <c r="D215" s="67" t="s">
        <v>799</v>
      </c>
      <c r="E215" s="68" t="s">
        <v>213</v>
      </c>
      <c r="F215" s="68" t="s">
        <v>1196</v>
      </c>
      <c r="G215" s="75">
        <v>23630</v>
      </c>
      <c r="H215" s="69">
        <v>39063</v>
      </c>
      <c r="I215" s="69">
        <v>39063</v>
      </c>
      <c r="J215" s="70">
        <v>95676</v>
      </c>
      <c r="K215" s="67">
        <v>2</v>
      </c>
      <c r="L215" s="71">
        <v>0.04</v>
      </c>
    </row>
    <row r="216" spans="1:12" x14ac:dyDescent="0.25">
      <c r="A216" s="67">
        <v>215</v>
      </c>
      <c r="B216" s="68" t="s">
        <v>1510</v>
      </c>
      <c r="C216" s="68" t="s">
        <v>795</v>
      </c>
      <c r="D216" s="67" t="s">
        <v>799</v>
      </c>
      <c r="E216" s="68" t="s">
        <v>213</v>
      </c>
      <c r="F216" s="68" t="s">
        <v>1196</v>
      </c>
      <c r="G216" s="75">
        <v>27939</v>
      </c>
      <c r="H216" s="69">
        <v>36600</v>
      </c>
      <c r="I216" s="69">
        <v>38057</v>
      </c>
      <c r="J216" s="70">
        <v>50208</v>
      </c>
      <c r="K216" s="67">
        <v>2</v>
      </c>
      <c r="L216" s="71">
        <v>0.04</v>
      </c>
    </row>
    <row r="217" spans="1:12" x14ac:dyDescent="0.25">
      <c r="A217" s="67">
        <v>216</v>
      </c>
      <c r="B217" s="68" t="s">
        <v>1511</v>
      </c>
      <c r="C217" s="68" t="s">
        <v>792</v>
      </c>
      <c r="D217" s="67" t="s">
        <v>799</v>
      </c>
      <c r="E217" s="68" t="s">
        <v>213</v>
      </c>
      <c r="F217" s="68" t="s">
        <v>1197</v>
      </c>
      <c r="G217" s="75">
        <v>29333</v>
      </c>
      <c r="H217" s="69">
        <v>36604</v>
      </c>
      <c r="I217" s="69">
        <v>38237</v>
      </c>
      <c r="J217" s="70">
        <v>56052</v>
      </c>
      <c r="K217" s="67">
        <v>3</v>
      </c>
      <c r="L217" s="71">
        <v>0.08</v>
      </c>
    </row>
    <row r="218" spans="1:12" x14ac:dyDescent="0.25">
      <c r="A218" s="67">
        <v>217</v>
      </c>
      <c r="B218" s="68" t="s">
        <v>1512</v>
      </c>
      <c r="C218" s="68" t="s">
        <v>1230</v>
      </c>
      <c r="D218" s="67" t="s">
        <v>799</v>
      </c>
      <c r="E218" s="68" t="s">
        <v>213</v>
      </c>
      <c r="F218" s="68" t="s">
        <v>1196</v>
      </c>
      <c r="G218" s="75">
        <v>25966</v>
      </c>
      <c r="H218" s="69">
        <v>38707</v>
      </c>
      <c r="I218" s="69">
        <v>38707</v>
      </c>
      <c r="J218" s="70">
        <v>82212</v>
      </c>
      <c r="K218" s="67">
        <v>5</v>
      </c>
      <c r="L218" s="71">
        <v>0.15</v>
      </c>
    </row>
    <row r="219" spans="1:12" x14ac:dyDescent="0.25">
      <c r="A219" s="67">
        <v>218</v>
      </c>
      <c r="B219" s="68" t="s">
        <v>1513</v>
      </c>
      <c r="C219" s="68" t="s">
        <v>794</v>
      </c>
      <c r="D219" s="67" t="s">
        <v>799</v>
      </c>
      <c r="E219" s="68" t="s">
        <v>213</v>
      </c>
      <c r="F219" s="68" t="s">
        <v>1196</v>
      </c>
      <c r="G219" s="75">
        <v>26694</v>
      </c>
      <c r="H219" s="69">
        <v>37326</v>
      </c>
      <c r="I219" s="69" t="s">
        <v>1233</v>
      </c>
      <c r="J219" s="70">
        <v>63324</v>
      </c>
      <c r="K219" s="67">
        <v>2</v>
      </c>
      <c r="L219" s="71">
        <v>0.04</v>
      </c>
    </row>
    <row r="220" spans="1:12" x14ac:dyDescent="0.25">
      <c r="A220" s="67">
        <v>219</v>
      </c>
      <c r="B220" s="68" t="s">
        <v>1514</v>
      </c>
      <c r="C220" s="68" t="s">
        <v>794</v>
      </c>
      <c r="D220" s="67" t="s">
        <v>799</v>
      </c>
      <c r="E220" s="68" t="s">
        <v>213</v>
      </c>
      <c r="F220" s="68" t="s">
        <v>1197</v>
      </c>
      <c r="G220" s="75">
        <v>28835</v>
      </c>
      <c r="H220" s="69">
        <v>37331</v>
      </c>
      <c r="I220" s="69" t="s">
        <v>1233</v>
      </c>
      <c r="J220" s="70">
        <v>75300</v>
      </c>
      <c r="K220" s="67">
        <v>3</v>
      </c>
      <c r="L220" s="71">
        <v>0.08</v>
      </c>
    </row>
    <row r="221" spans="1:12" x14ac:dyDescent="0.25">
      <c r="A221" s="67">
        <v>220</v>
      </c>
      <c r="B221" s="68" t="s">
        <v>1515</v>
      </c>
      <c r="C221" s="68" t="s">
        <v>1229</v>
      </c>
      <c r="D221" s="67" t="s">
        <v>799</v>
      </c>
      <c r="E221" s="68" t="s">
        <v>213</v>
      </c>
      <c r="F221" s="68" t="s">
        <v>1196</v>
      </c>
      <c r="G221" s="75">
        <v>26369</v>
      </c>
      <c r="H221" s="69">
        <v>38073</v>
      </c>
      <c r="I221" s="69">
        <v>39607</v>
      </c>
      <c r="J221" s="70">
        <v>47160</v>
      </c>
      <c r="K221" s="67">
        <v>2</v>
      </c>
      <c r="L221" s="71">
        <v>0.04</v>
      </c>
    </row>
    <row r="222" spans="1:12" x14ac:dyDescent="0.25">
      <c r="A222" s="67">
        <v>221</v>
      </c>
      <c r="B222" s="68" t="s">
        <v>1516</v>
      </c>
      <c r="C222" s="68" t="s">
        <v>1230</v>
      </c>
      <c r="D222" s="67" t="s">
        <v>799</v>
      </c>
      <c r="E222" s="68" t="s">
        <v>213</v>
      </c>
      <c r="F222" s="68" t="s">
        <v>1197</v>
      </c>
      <c r="G222" s="75">
        <v>26692</v>
      </c>
      <c r="H222" s="69">
        <v>39538</v>
      </c>
      <c r="I222" s="69" t="s">
        <v>1233</v>
      </c>
      <c r="J222" s="70">
        <v>75336</v>
      </c>
      <c r="K222" s="67">
        <v>4</v>
      </c>
      <c r="L222" s="71">
        <v>0.12</v>
      </c>
    </row>
    <row r="223" spans="1:12" x14ac:dyDescent="0.25">
      <c r="A223" s="67">
        <v>222</v>
      </c>
      <c r="B223" s="68" t="s">
        <v>1517</v>
      </c>
      <c r="C223" s="68" t="s">
        <v>796</v>
      </c>
      <c r="D223" s="67" t="s">
        <v>799</v>
      </c>
      <c r="E223" s="68" t="s">
        <v>213</v>
      </c>
      <c r="F223" s="68" t="s">
        <v>1197</v>
      </c>
      <c r="G223" s="76">
        <v>26289</v>
      </c>
      <c r="H223" s="74">
        <v>40603</v>
      </c>
      <c r="I223" s="69" t="s">
        <v>1233</v>
      </c>
      <c r="J223" s="70">
        <v>53112</v>
      </c>
      <c r="K223" s="67">
        <v>1</v>
      </c>
      <c r="L223" s="71">
        <v>0</v>
      </c>
    </row>
    <row r="224" spans="1:12" x14ac:dyDescent="0.25">
      <c r="A224" s="67">
        <v>223</v>
      </c>
      <c r="B224" s="68" t="s">
        <v>1518</v>
      </c>
      <c r="C224" s="68" t="s">
        <v>1228</v>
      </c>
      <c r="D224" s="67" t="s">
        <v>799</v>
      </c>
      <c r="E224" s="68" t="s">
        <v>213</v>
      </c>
      <c r="F224" s="68" t="s">
        <v>1196</v>
      </c>
      <c r="G224" s="75">
        <v>29327</v>
      </c>
      <c r="H224" s="69">
        <v>41025</v>
      </c>
      <c r="I224" s="69" t="s">
        <v>1233</v>
      </c>
      <c r="J224" s="70">
        <v>70692</v>
      </c>
      <c r="K224" s="67">
        <v>1</v>
      </c>
      <c r="L224" s="71">
        <v>0</v>
      </c>
    </row>
    <row r="225" spans="1:12" x14ac:dyDescent="0.25">
      <c r="A225" s="67">
        <v>224</v>
      </c>
      <c r="B225" s="68" t="s">
        <v>1519</v>
      </c>
      <c r="C225" s="68" t="s">
        <v>794</v>
      </c>
      <c r="D225" s="67" t="s">
        <v>799</v>
      </c>
      <c r="E225" s="68" t="s">
        <v>213</v>
      </c>
      <c r="F225" s="68" t="s">
        <v>1197</v>
      </c>
      <c r="G225" s="75">
        <v>31087</v>
      </c>
      <c r="H225" s="69">
        <v>41026</v>
      </c>
      <c r="I225" s="69" t="s">
        <v>1233</v>
      </c>
      <c r="J225" s="70">
        <v>31428</v>
      </c>
      <c r="K225" s="67">
        <v>5</v>
      </c>
      <c r="L225" s="71">
        <v>0.15</v>
      </c>
    </row>
    <row r="226" spans="1:12" x14ac:dyDescent="0.25">
      <c r="A226" s="67">
        <v>225</v>
      </c>
      <c r="B226" s="68" t="s">
        <v>1520</v>
      </c>
      <c r="C226" s="68" t="s">
        <v>795</v>
      </c>
      <c r="D226" s="67" t="s">
        <v>799</v>
      </c>
      <c r="E226" s="68" t="s">
        <v>213</v>
      </c>
      <c r="F226" s="68" t="s">
        <v>1197</v>
      </c>
      <c r="G226" s="75">
        <v>26019</v>
      </c>
      <c r="H226" s="69">
        <v>39816</v>
      </c>
      <c r="I226" s="69">
        <v>39816</v>
      </c>
      <c r="J226" s="70">
        <v>27996</v>
      </c>
      <c r="K226" s="67">
        <v>4</v>
      </c>
      <c r="L226" s="71">
        <v>0.12</v>
      </c>
    </row>
    <row r="227" spans="1:12" x14ac:dyDescent="0.25">
      <c r="A227" s="67">
        <v>226</v>
      </c>
      <c r="B227" s="68" t="s">
        <v>1521</v>
      </c>
      <c r="C227" s="68" t="s">
        <v>793</v>
      </c>
      <c r="D227" s="67" t="s">
        <v>799</v>
      </c>
      <c r="E227" s="68" t="s">
        <v>213</v>
      </c>
      <c r="F227" s="68" t="s">
        <v>1196</v>
      </c>
      <c r="G227" s="75">
        <v>32332</v>
      </c>
      <c r="H227" s="69">
        <v>39539</v>
      </c>
      <c r="I227" s="69">
        <v>40313</v>
      </c>
      <c r="J227" s="70">
        <v>75972</v>
      </c>
      <c r="K227" s="67">
        <v>3</v>
      </c>
      <c r="L227" s="71">
        <v>0.08</v>
      </c>
    </row>
    <row r="228" spans="1:12" x14ac:dyDescent="0.25">
      <c r="A228" s="67">
        <v>227</v>
      </c>
      <c r="B228" s="68" t="s">
        <v>1522</v>
      </c>
      <c r="C228" s="68" t="s">
        <v>791</v>
      </c>
      <c r="D228" s="67" t="s">
        <v>799</v>
      </c>
      <c r="E228" s="68" t="s">
        <v>213</v>
      </c>
      <c r="F228" s="68" t="s">
        <v>1197</v>
      </c>
      <c r="G228" s="75">
        <v>27394</v>
      </c>
      <c r="H228" s="69">
        <v>40269</v>
      </c>
      <c r="I228" s="69" t="s">
        <v>1233</v>
      </c>
      <c r="J228" s="70">
        <v>103512</v>
      </c>
      <c r="K228" s="67">
        <v>3</v>
      </c>
      <c r="L228" s="71">
        <v>0.08</v>
      </c>
    </row>
    <row r="229" spans="1:12" x14ac:dyDescent="0.25">
      <c r="A229" s="67">
        <v>228</v>
      </c>
      <c r="B229" s="68" t="s">
        <v>1523</v>
      </c>
      <c r="C229" s="68" t="s">
        <v>791</v>
      </c>
      <c r="D229" s="67" t="s">
        <v>799</v>
      </c>
      <c r="E229" s="68" t="s">
        <v>213</v>
      </c>
      <c r="F229" s="68" t="s">
        <v>1197</v>
      </c>
      <c r="G229" s="75">
        <v>28741</v>
      </c>
      <c r="H229" s="69">
        <v>40298</v>
      </c>
      <c r="I229" s="69">
        <v>40988</v>
      </c>
      <c r="J229" s="70">
        <v>29292</v>
      </c>
      <c r="K229" s="67">
        <v>3</v>
      </c>
      <c r="L229" s="71">
        <v>0.08</v>
      </c>
    </row>
    <row r="230" spans="1:12" x14ac:dyDescent="0.25">
      <c r="A230" s="67">
        <v>229</v>
      </c>
      <c r="B230" s="68" t="s">
        <v>1524</v>
      </c>
      <c r="C230" s="68" t="s">
        <v>791</v>
      </c>
      <c r="D230" s="67" t="s">
        <v>799</v>
      </c>
      <c r="E230" s="68" t="s">
        <v>213</v>
      </c>
      <c r="F230" s="68" t="s">
        <v>1197</v>
      </c>
      <c r="G230" s="75">
        <v>30874</v>
      </c>
      <c r="H230" s="69">
        <v>38813</v>
      </c>
      <c r="I230" s="69">
        <v>40330</v>
      </c>
      <c r="J230" s="70">
        <v>38868</v>
      </c>
      <c r="K230" s="67">
        <v>2</v>
      </c>
      <c r="L230" s="71">
        <v>0.04</v>
      </c>
    </row>
    <row r="231" spans="1:12" x14ac:dyDescent="0.25">
      <c r="A231" s="67">
        <v>230</v>
      </c>
      <c r="B231" s="68" t="s">
        <v>1525</v>
      </c>
      <c r="C231" s="68" t="s">
        <v>1231</v>
      </c>
      <c r="D231" s="67" t="s">
        <v>799</v>
      </c>
      <c r="E231" s="68" t="s">
        <v>213</v>
      </c>
      <c r="F231" s="68" t="s">
        <v>1196</v>
      </c>
      <c r="G231" s="75">
        <v>30284</v>
      </c>
      <c r="H231" s="69">
        <v>38816</v>
      </c>
      <c r="I231" s="69" t="s">
        <v>1233</v>
      </c>
      <c r="J231" s="70">
        <v>53904</v>
      </c>
      <c r="K231" s="67">
        <v>1</v>
      </c>
      <c r="L231" s="71">
        <v>0</v>
      </c>
    </row>
    <row r="232" spans="1:12" x14ac:dyDescent="0.25">
      <c r="A232" s="67">
        <v>231</v>
      </c>
      <c r="B232" s="68" t="s">
        <v>1526</v>
      </c>
      <c r="C232" s="68" t="s">
        <v>791</v>
      </c>
      <c r="D232" s="67" t="s">
        <v>799</v>
      </c>
      <c r="E232" s="68" t="s">
        <v>213</v>
      </c>
      <c r="F232" s="68" t="s">
        <v>1196</v>
      </c>
      <c r="G232" s="75">
        <v>25810</v>
      </c>
      <c r="H232" s="69">
        <v>36269</v>
      </c>
      <c r="I232" s="69">
        <v>36530</v>
      </c>
      <c r="J232" s="70">
        <v>57828</v>
      </c>
      <c r="K232" s="67">
        <v>1</v>
      </c>
      <c r="L232" s="71">
        <v>0</v>
      </c>
    </row>
    <row r="233" spans="1:12" x14ac:dyDescent="0.25">
      <c r="A233" s="67">
        <v>232</v>
      </c>
      <c r="B233" s="68" t="s">
        <v>1527</v>
      </c>
      <c r="C233" s="68" t="s">
        <v>1228</v>
      </c>
      <c r="D233" s="67" t="s">
        <v>799</v>
      </c>
      <c r="E233" s="68" t="s">
        <v>213</v>
      </c>
      <c r="F233" s="68" t="s">
        <v>1196</v>
      </c>
      <c r="G233" s="75">
        <v>27458</v>
      </c>
      <c r="H233" s="69">
        <v>37495</v>
      </c>
      <c r="I233" s="69">
        <v>37495</v>
      </c>
      <c r="J233" s="70">
        <v>73596</v>
      </c>
      <c r="K233" s="67">
        <v>4</v>
      </c>
      <c r="L233" s="71">
        <v>0.12</v>
      </c>
    </row>
    <row r="234" spans="1:12" x14ac:dyDescent="0.25">
      <c r="A234" s="67">
        <v>233</v>
      </c>
      <c r="B234" s="68" t="s">
        <v>1528</v>
      </c>
      <c r="C234" s="68" t="s">
        <v>1228</v>
      </c>
      <c r="D234" s="67" t="s">
        <v>799</v>
      </c>
      <c r="E234" s="68" t="s">
        <v>213</v>
      </c>
      <c r="F234" s="68" t="s">
        <v>1196</v>
      </c>
      <c r="G234" s="75">
        <v>27524</v>
      </c>
      <c r="H234" s="69">
        <v>37742</v>
      </c>
      <c r="I234" s="69">
        <v>37742</v>
      </c>
      <c r="J234" s="70">
        <v>69120</v>
      </c>
      <c r="K234" s="67">
        <v>3</v>
      </c>
      <c r="L234" s="71">
        <v>0.08</v>
      </c>
    </row>
    <row r="235" spans="1:12" x14ac:dyDescent="0.25">
      <c r="A235" s="67">
        <v>234</v>
      </c>
      <c r="B235" s="68" t="s">
        <v>1529</v>
      </c>
      <c r="C235" s="68" t="s">
        <v>1228</v>
      </c>
      <c r="D235" s="67" t="s">
        <v>799</v>
      </c>
      <c r="E235" s="68" t="s">
        <v>213</v>
      </c>
      <c r="F235" s="68" t="s">
        <v>1196</v>
      </c>
      <c r="G235" s="75">
        <v>28208</v>
      </c>
      <c r="H235" s="69">
        <v>37730</v>
      </c>
      <c r="I235" s="69" t="s">
        <v>1233</v>
      </c>
      <c r="J235" s="70">
        <v>10670.4</v>
      </c>
      <c r="K235" s="67">
        <v>1</v>
      </c>
      <c r="L235" s="71">
        <v>0</v>
      </c>
    </row>
    <row r="236" spans="1:12" x14ac:dyDescent="0.25">
      <c r="A236" s="67">
        <v>235</v>
      </c>
      <c r="B236" s="68" t="s">
        <v>1530</v>
      </c>
      <c r="C236" s="68" t="s">
        <v>1228</v>
      </c>
      <c r="D236" s="67" t="s">
        <v>799</v>
      </c>
      <c r="E236" s="68" t="s">
        <v>213</v>
      </c>
      <c r="F236" s="68" t="s">
        <v>1196</v>
      </c>
      <c r="G236" s="75">
        <v>29300</v>
      </c>
      <c r="H236" s="69">
        <v>38809</v>
      </c>
      <c r="I236" s="69">
        <v>41198</v>
      </c>
      <c r="J236" s="70">
        <v>91900.800000000003</v>
      </c>
      <c r="K236" s="67">
        <v>1</v>
      </c>
      <c r="L236" s="71">
        <v>0</v>
      </c>
    </row>
    <row r="237" spans="1:12" x14ac:dyDescent="0.25">
      <c r="A237" s="67">
        <v>236</v>
      </c>
      <c r="B237" s="68" t="s">
        <v>1531</v>
      </c>
      <c r="C237" s="68" t="s">
        <v>796</v>
      </c>
      <c r="D237" s="67" t="s">
        <v>799</v>
      </c>
      <c r="E237" s="68" t="s">
        <v>213</v>
      </c>
      <c r="F237" s="68" t="s">
        <v>1197</v>
      </c>
      <c r="G237" s="75">
        <v>28735</v>
      </c>
      <c r="H237" s="69">
        <v>38821</v>
      </c>
      <c r="I237" s="69">
        <v>40242</v>
      </c>
      <c r="J237" s="70">
        <v>78864</v>
      </c>
      <c r="K237" s="67">
        <v>1</v>
      </c>
      <c r="L237" s="71">
        <v>0</v>
      </c>
    </row>
    <row r="238" spans="1:12" x14ac:dyDescent="0.25">
      <c r="A238" s="67">
        <v>237</v>
      </c>
      <c r="B238" s="68" t="s">
        <v>1532</v>
      </c>
      <c r="C238" s="68" t="s">
        <v>796</v>
      </c>
      <c r="D238" s="67" t="s">
        <v>799</v>
      </c>
      <c r="E238" s="68" t="s">
        <v>213</v>
      </c>
      <c r="F238" s="68" t="s">
        <v>1196</v>
      </c>
      <c r="G238" s="75">
        <v>26619</v>
      </c>
      <c r="H238" s="69">
        <v>38832</v>
      </c>
      <c r="I238" s="69">
        <v>41078</v>
      </c>
      <c r="J238" s="70">
        <v>35304</v>
      </c>
      <c r="K238" s="67">
        <v>5</v>
      </c>
      <c r="L238" s="71">
        <v>0.15</v>
      </c>
    </row>
    <row r="239" spans="1:12" x14ac:dyDescent="0.25">
      <c r="A239" s="67">
        <v>238</v>
      </c>
      <c r="B239" s="68" t="s">
        <v>1533</v>
      </c>
      <c r="C239" s="68" t="s">
        <v>1229</v>
      </c>
      <c r="D239" s="67" t="s">
        <v>799</v>
      </c>
      <c r="E239" s="68" t="s">
        <v>213</v>
      </c>
      <c r="F239" s="68" t="s">
        <v>1196</v>
      </c>
      <c r="G239" s="75">
        <v>29330</v>
      </c>
      <c r="H239" s="69">
        <v>39189</v>
      </c>
      <c r="I239" s="69" t="s">
        <v>1233</v>
      </c>
      <c r="J239" s="70">
        <v>76620</v>
      </c>
      <c r="K239" s="67">
        <v>2</v>
      </c>
      <c r="L239" s="71">
        <v>0.04</v>
      </c>
    </row>
    <row r="240" spans="1:12" x14ac:dyDescent="0.25">
      <c r="A240" s="67">
        <v>239</v>
      </c>
      <c r="B240" s="68" t="s">
        <v>1534</v>
      </c>
      <c r="C240" s="68" t="s">
        <v>793</v>
      </c>
      <c r="D240" s="67" t="s">
        <v>799</v>
      </c>
      <c r="E240" s="68" t="s">
        <v>213</v>
      </c>
      <c r="F240" s="68" t="s">
        <v>1197</v>
      </c>
      <c r="G240" s="75">
        <v>32274</v>
      </c>
      <c r="H240" s="69">
        <v>39545</v>
      </c>
      <c r="I240" s="69" t="s">
        <v>1233</v>
      </c>
      <c r="J240" s="70">
        <v>101004</v>
      </c>
      <c r="K240" s="67">
        <v>2</v>
      </c>
      <c r="L240" s="71">
        <v>0.04</v>
      </c>
    </row>
    <row r="241" spans="1:12" x14ac:dyDescent="0.25">
      <c r="A241" s="67">
        <v>240</v>
      </c>
      <c r="B241" s="68" t="s">
        <v>1535</v>
      </c>
      <c r="C241" s="68" t="s">
        <v>792</v>
      </c>
      <c r="D241" s="67" t="s">
        <v>799</v>
      </c>
      <c r="E241" s="68" t="s">
        <v>213</v>
      </c>
      <c r="F241" s="68" t="s">
        <v>1197</v>
      </c>
      <c r="G241" s="75">
        <v>27888</v>
      </c>
      <c r="H241" s="69">
        <v>40270</v>
      </c>
      <c r="I241" s="69" t="s">
        <v>1233</v>
      </c>
      <c r="J241" s="70">
        <v>42360</v>
      </c>
      <c r="K241" s="67">
        <v>5</v>
      </c>
      <c r="L241" s="71">
        <v>0.15</v>
      </c>
    </row>
    <row r="242" spans="1:12" x14ac:dyDescent="0.25">
      <c r="A242" s="67">
        <v>241</v>
      </c>
      <c r="B242" s="68" t="s">
        <v>1536</v>
      </c>
      <c r="C242" s="68" t="s">
        <v>791</v>
      </c>
      <c r="D242" s="67" t="s">
        <v>799</v>
      </c>
      <c r="E242" s="68" t="s">
        <v>213</v>
      </c>
      <c r="F242" s="68" t="s">
        <v>1197</v>
      </c>
      <c r="G242" s="75">
        <v>29880</v>
      </c>
      <c r="H242" s="69">
        <v>40634</v>
      </c>
      <c r="I242" s="69">
        <v>40864</v>
      </c>
      <c r="J242" s="70">
        <v>56928</v>
      </c>
      <c r="K242" s="67">
        <v>3</v>
      </c>
      <c r="L242" s="71">
        <v>0.08</v>
      </c>
    </row>
    <row r="243" spans="1:12" x14ac:dyDescent="0.25">
      <c r="A243" s="67">
        <v>242</v>
      </c>
      <c r="B243" s="68" t="s">
        <v>1537</v>
      </c>
      <c r="C243" s="68" t="s">
        <v>796</v>
      </c>
      <c r="D243" s="67" t="s">
        <v>799</v>
      </c>
      <c r="E243" s="68" t="s">
        <v>213</v>
      </c>
      <c r="F243" s="68" t="s">
        <v>1196</v>
      </c>
      <c r="G243" s="75">
        <v>32387</v>
      </c>
      <c r="H243" s="69">
        <v>41056</v>
      </c>
      <c r="I243" s="69">
        <v>41185</v>
      </c>
      <c r="J243" s="70">
        <v>26812.799999999999</v>
      </c>
      <c r="K243" s="67">
        <v>4</v>
      </c>
      <c r="L243" s="71">
        <v>0.12</v>
      </c>
    </row>
    <row r="244" spans="1:12" x14ac:dyDescent="0.25">
      <c r="A244" s="67">
        <v>243</v>
      </c>
      <c r="B244" s="68" t="s">
        <v>1538</v>
      </c>
      <c r="C244" s="68" t="s">
        <v>1230</v>
      </c>
      <c r="D244" s="67" t="s">
        <v>799</v>
      </c>
      <c r="E244" s="68" t="s">
        <v>213</v>
      </c>
      <c r="F244" s="68" t="s">
        <v>1197</v>
      </c>
      <c r="G244" s="75">
        <v>27600</v>
      </c>
      <c r="H244" s="69">
        <v>40043</v>
      </c>
      <c r="I244" s="69">
        <v>40043</v>
      </c>
      <c r="J244" s="70">
        <v>97212</v>
      </c>
      <c r="K244" s="67">
        <v>4</v>
      </c>
      <c r="L244" s="71">
        <v>0.12</v>
      </c>
    </row>
    <row r="245" spans="1:12" x14ac:dyDescent="0.25">
      <c r="A245" s="67">
        <v>244</v>
      </c>
      <c r="B245" s="68" t="s">
        <v>1539</v>
      </c>
      <c r="C245" s="68" t="s">
        <v>1228</v>
      </c>
      <c r="D245" s="67" t="s">
        <v>799</v>
      </c>
      <c r="E245" s="68" t="s">
        <v>213</v>
      </c>
      <c r="F245" s="68" t="s">
        <v>1197</v>
      </c>
      <c r="G245" s="75">
        <v>28358</v>
      </c>
      <c r="H245" s="69">
        <v>40301</v>
      </c>
      <c r="I245" s="69">
        <v>40919</v>
      </c>
      <c r="J245" s="70">
        <v>53124</v>
      </c>
      <c r="K245" s="67">
        <v>2</v>
      </c>
      <c r="L245" s="71">
        <v>0.04</v>
      </c>
    </row>
    <row r="246" spans="1:12" x14ac:dyDescent="0.25">
      <c r="A246" s="67">
        <v>245</v>
      </c>
      <c r="B246" s="68" t="s">
        <v>1540</v>
      </c>
      <c r="C246" s="68" t="s">
        <v>1230</v>
      </c>
      <c r="D246" s="67" t="s">
        <v>799</v>
      </c>
      <c r="E246" s="68" t="s">
        <v>213</v>
      </c>
      <c r="F246" s="68" t="s">
        <v>1197</v>
      </c>
      <c r="G246" s="75">
        <v>32503</v>
      </c>
      <c r="H246" s="69">
        <v>40302</v>
      </c>
      <c r="I246" s="69" t="s">
        <v>1233</v>
      </c>
      <c r="J246" s="70">
        <v>55542</v>
      </c>
      <c r="K246" s="67">
        <v>5</v>
      </c>
      <c r="L246" s="71">
        <v>0.15</v>
      </c>
    </row>
    <row r="247" spans="1:12" x14ac:dyDescent="0.25">
      <c r="A247" s="67">
        <v>246</v>
      </c>
      <c r="B247" s="68" t="s">
        <v>1541</v>
      </c>
      <c r="C247" s="68" t="s">
        <v>1231</v>
      </c>
      <c r="D247" s="67" t="s">
        <v>799</v>
      </c>
      <c r="E247" s="68" t="s">
        <v>213</v>
      </c>
      <c r="F247" s="68" t="s">
        <v>1197</v>
      </c>
      <c r="G247" s="75">
        <v>28314</v>
      </c>
      <c r="H247" s="69">
        <v>40312</v>
      </c>
      <c r="I247" s="69" t="s">
        <v>1233</v>
      </c>
      <c r="J247" s="70">
        <v>88140</v>
      </c>
      <c r="K247" s="67">
        <v>3</v>
      </c>
      <c r="L247" s="71">
        <v>0.08</v>
      </c>
    </row>
    <row r="248" spans="1:12" x14ac:dyDescent="0.25">
      <c r="A248" s="67">
        <v>247</v>
      </c>
      <c r="B248" s="68" t="s">
        <v>1542</v>
      </c>
      <c r="C248" s="68" t="s">
        <v>793</v>
      </c>
      <c r="D248" s="67" t="s">
        <v>799</v>
      </c>
      <c r="E248" s="68" t="s">
        <v>213</v>
      </c>
      <c r="F248" s="68" t="s">
        <v>1197</v>
      </c>
      <c r="G248" s="75">
        <v>29021</v>
      </c>
      <c r="H248" s="69">
        <v>38461</v>
      </c>
      <c r="I248" s="69">
        <v>38461</v>
      </c>
      <c r="J248" s="70">
        <v>92292</v>
      </c>
      <c r="K248" s="67">
        <v>1</v>
      </c>
      <c r="L248" s="71">
        <v>0</v>
      </c>
    </row>
    <row r="249" spans="1:12" x14ac:dyDescent="0.25">
      <c r="A249" s="67">
        <v>248</v>
      </c>
      <c r="B249" s="68" t="s">
        <v>1543</v>
      </c>
      <c r="C249" s="68" t="s">
        <v>1229</v>
      </c>
      <c r="D249" s="67" t="s">
        <v>799</v>
      </c>
      <c r="E249" s="68" t="s">
        <v>213</v>
      </c>
      <c r="F249" s="68" t="s">
        <v>1197</v>
      </c>
      <c r="G249" s="75">
        <v>25417</v>
      </c>
      <c r="H249" s="69">
        <v>35932</v>
      </c>
      <c r="I249" s="69">
        <v>37137</v>
      </c>
      <c r="J249" s="70">
        <v>107688</v>
      </c>
      <c r="K249" s="67">
        <v>5</v>
      </c>
      <c r="L249" s="71">
        <v>0.15</v>
      </c>
    </row>
    <row r="250" spans="1:12" x14ac:dyDescent="0.25">
      <c r="A250" s="67">
        <v>249</v>
      </c>
      <c r="B250" s="68" t="s">
        <v>1544</v>
      </c>
      <c r="C250" s="68" t="s">
        <v>1229</v>
      </c>
      <c r="D250" s="67" t="s">
        <v>799</v>
      </c>
      <c r="E250" s="68" t="s">
        <v>213</v>
      </c>
      <c r="F250" s="68" t="s">
        <v>1196</v>
      </c>
      <c r="G250" s="75">
        <v>27374</v>
      </c>
      <c r="H250" s="69">
        <v>35938</v>
      </c>
      <c r="I250" s="69">
        <v>40291</v>
      </c>
      <c r="J250" s="70">
        <v>66540</v>
      </c>
      <c r="K250" s="67">
        <v>5</v>
      </c>
      <c r="L250" s="71">
        <v>0.15</v>
      </c>
    </row>
    <row r="251" spans="1:12" x14ac:dyDescent="0.25">
      <c r="A251" s="67">
        <v>250</v>
      </c>
      <c r="B251" s="68" t="s">
        <v>1545</v>
      </c>
      <c r="C251" s="68" t="s">
        <v>1229</v>
      </c>
      <c r="D251" s="67" t="s">
        <v>799</v>
      </c>
      <c r="E251" s="68" t="s">
        <v>213</v>
      </c>
      <c r="F251" s="68" t="s">
        <v>1197</v>
      </c>
      <c r="G251" s="75">
        <v>28313</v>
      </c>
      <c r="H251" s="69">
        <v>36283</v>
      </c>
      <c r="I251" s="69" t="s">
        <v>1233</v>
      </c>
      <c r="J251" s="70">
        <v>30156</v>
      </c>
      <c r="K251" s="67">
        <v>5</v>
      </c>
      <c r="L251" s="71">
        <v>0.15</v>
      </c>
    </row>
    <row r="252" spans="1:12" x14ac:dyDescent="0.25">
      <c r="A252" s="67">
        <v>251</v>
      </c>
      <c r="B252" s="68" t="s">
        <v>1546</v>
      </c>
      <c r="C252" s="68" t="s">
        <v>1228</v>
      </c>
      <c r="D252" s="67" t="s">
        <v>799</v>
      </c>
      <c r="E252" s="68" t="s">
        <v>213</v>
      </c>
      <c r="F252" s="68" t="s">
        <v>1196</v>
      </c>
      <c r="G252" s="75">
        <v>24502</v>
      </c>
      <c r="H252" s="69">
        <v>36305</v>
      </c>
      <c r="I252" s="69" t="s">
        <v>1233</v>
      </c>
      <c r="J252" s="70">
        <v>11308.8</v>
      </c>
      <c r="K252" s="67">
        <v>4</v>
      </c>
      <c r="L252" s="71">
        <v>0.12</v>
      </c>
    </row>
    <row r="253" spans="1:12" x14ac:dyDescent="0.25">
      <c r="A253" s="67">
        <v>252</v>
      </c>
      <c r="B253" s="68" t="s">
        <v>1547</v>
      </c>
      <c r="C253" s="68" t="s">
        <v>1229</v>
      </c>
      <c r="D253" s="67" t="s">
        <v>799</v>
      </c>
      <c r="E253" s="68" t="s">
        <v>213</v>
      </c>
      <c r="F253" s="68" t="s">
        <v>1197</v>
      </c>
      <c r="G253" s="75">
        <v>25946</v>
      </c>
      <c r="H253" s="69">
        <v>37394</v>
      </c>
      <c r="I253" s="69" t="s">
        <v>1233</v>
      </c>
      <c r="J253" s="70">
        <v>34764</v>
      </c>
      <c r="K253" s="67">
        <v>3</v>
      </c>
      <c r="L253" s="71">
        <v>0.08</v>
      </c>
    </row>
    <row r="254" spans="1:12" x14ac:dyDescent="0.25">
      <c r="A254" s="67">
        <v>253</v>
      </c>
      <c r="B254" s="68" t="s">
        <v>1548</v>
      </c>
      <c r="C254" s="68" t="s">
        <v>795</v>
      </c>
      <c r="D254" s="67" t="s">
        <v>799</v>
      </c>
      <c r="E254" s="68" t="s">
        <v>213</v>
      </c>
      <c r="F254" s="68" t="s">
        <v>1196</v>
      </c>
      <c r="G254" s="76">
        <v>30736</v>
      </c>
      <c r="H254" s="74">
        <v>40680</v>
      </c>
      <c r="I254" s="69" t="s">
        <v>1233</v>
      </c>
      <c r="J254" s="70">
        <v>68532</v>
      </c>
      <c r="K254" s="67">
        <v>3</v>
      </c>
      <c r="L254" s="71">
        <v>0.08</v>
      </c>
    </row>
    <row r="255" spans="1:12" x14ac:dyDescent="0.25">
      <c r="A255" s="67">
        <v>254</v>
      </c>
      <c r="B255" s="68" t="s">
        <v>1549</v>
      </c>
      <c r="C255" s="68" t="s">
        <v>795</v>
      </c>
      <c r="D255" s="67" t="s">
        <v>799</v>
      </c>
      <c r="E255" s="68" t="s">
        <v>213</v>
      </c>
      <c r="F255" s="68" t="s">
        <v>1196</v>
      </c>
      <c r="G255" s="75">
        <v>30261</v>
      </c>
      <c r="H255" s="69">
        <v>41079</v>
      </c>
      <c r="I255" s="69" t="s">
        <v>1233</v>
      </c>
      <c r="J255" s="70">
        <v>38628</v>
      </c>
      <c r="K255" s="67">
        <v>3</v>
      </c>
      <c r="L255" s="71">
        <v>0.08</v>
      </c>
    </row>
    <row r="256" spans="1:12" x14ac:dyDescent="0.25">
      <c r="A256" s="67">
        <v>255</v>
      </c>
      <c r="B256" s="68" t="s">
        <v>1550</v>
      </c>
      <c r="C256" s="68" t="s">
        <v>794</v>
      </c>
      <c r="D256" s="67" t="s">
        <v>799</v>
      </c>
      <c r="E256" s="68" t="s">
        <v>213</v>
      </c>
      <c r="F256" s="68" t="s">
        <v>1196</v>
      </c>
      <c r="G256" s="75">
        <v>25799</v>
      </c>
      <c r="H256" s="69">
        <v>39262</v>
      </c>
      <c r="I256" s="69" t="s">
        <v>1233</v>
      </c>
      <c r="J256" s="70">
        <v>54924</v>
      </c>
      <c r="K256" s="67">
        <v>5</v>
      </c>
      <c r="L256" s="71">
        <v>0.15</v>
      </c>
    </row>
    <row r="257" spans="1:12" x14ac:dyDescent="0.25">
      <c r="A257" s="67">
        <v>256</v>
      </c>
      <c r="B257" s="68" t="s">
        <v>1551</v>
      </c>
      <c r="C257" s="68" t="s">
        <v>1231</v>
      </c>
      <c r="D257" s="67" t="s">
        <v>799</v>
      </c>
      <c r="E257" s="68" t="s">
        <v>213</v>
      </c>
      <c r="F257" s="68" t="s">
        <v>1196</v>
      </c>
      <c r="G257" s="75">
        <v>27020</v>
      </c>
      <c r="H257" s="69">
        <v>38876</v>
      </c>
      <c r="I257" s="69" t="s">
        <v>1233</v>
      </c>
      <c r="J257" s="70">
        <v>72336</v>
      </c>
      <c r="K257" s="67">
        <v>1</v>
      </c>
      <c r="L257" s="71">
        <v>0</v>
      </c>
    </row>
    <row r="258" spans="1:12" x14ac:dyDescent="0.25">
      <c r="A258" s="67">
        <v>257</v>
      </c>
      <c r="B258" s="68" t="s">
        <v>1552</v>
      </c>
      <c r="C258" s="68" t="s">
        <v>794</v>
      </c>
      <c r="D258" s="67" t="s">
        <v>799</v>
      </c>
      <c r="E258" s="68" t="s">
        <v>213</v>
      </c>
      <c r="F258" s="68" t="s">
        <v>1196</v>
      </c>
      <c r="G258" s="75">
        <v>21989</v>
      </c>
      <c r="H258" s="69">
        <v>38878</v>
      </c>
      <c r="I258" s="69" t="s">
        <v>1233</v>
      </c>
      <c r="J258" s="70">
        <v>73380</v>
      </c>
      <c r="K258" s="67">
        <v>2</v>
      </c>
      <c r="L258" s="71">
        <v>0.04</v>
      </c>
    </row>
    <row r="259" spans="1:12" x14ac:dyDescent="0.25">
      <c r="A259" s="67">
        <v>258</v>
      </c>
      <c r="B259" s="68" t="s">
        <v>1553</v>
      </c>
      <c r="C259" s="68" t="s">
        <v>795</v>
      </c>
      <c r="D259" s="67" t="s">
        <v>799</v>
      </c>
      <c r="E259" s="68" t="s">
        <v>213</v>
      </c>
      <c r="F259" s="68" t="s">
        <v>1196</v>
      </c>
      <c r="G259" s="75">
        <v>23811</v>
      </c>
      <c r="H259" s="69">
        <v>35972</v>
      </c>
      <c r="I259" s="69" t="s">
        <v>1233</v>
      </c>
      <c r="J259" s="70">
        <v>86052</v>
      </c>
      <c r="K259" s="67">
        <v>5</v>
      </c>
      <c r="L259" s="71">
        <v>0.15</v>
      </c>
    </row>
    <row r="260" spans="1:12" x14ac:dyDescent="0.25">
      <c r="A260" s="67">
        <v>259</v>
      </c>
      <c r="B260" s="68" t="s">
        <v>1554</v>
      </c>
      <c r="C260" s="68" t="s">
        <v>796</v>
      </c>
      <c r="D260" s="67" t="s">
        <v>799</v>
      </c>
      <c r="E260" s="68" t="s">
        <v>213</v>
      </c>
      <c r="F260" s="68" t="s">
        <v>1196</v>
      </c>
      <c r="G260" s="75">
        <v>27876</v>
      </c>
      <c r="H260" s="69">
        <v>36318</v>
      </c>
      <c r="I260" s="69">
        <v>38388</v>
      </c>
      <c r="J260" s="70">
        <v>82500</v>
      </c>
      <c r="K260" s="67">
        <v>1</v>
      </c>
      <c r="L260" s="71">
        <v>0</v>
      </c>
    </row>
    <row r="261" spans="1:12" x14ac:dyDescent="0.25">
      <c r="A261" s="67">
        <v>260</v>
      </c>
      <c r="B261" s="68" t="s">
        <v>1555</v>
      </c>
      <c r="C261" s="68" t="s">
        <v>793</v>
      </c>
      <c r="D261" s="67" t="s">
        <v>799</v>
      </c>
      <c r="E261" s="68" t="s">
        <v>213</v>
      </c>
      <c r="F261" s="68" t="s">
        <v>1196</v>
      </c>
      <c r="G261" s="75">
        <v>27095</v>
      </c>
      <c r="H261" s="69">
        <v>36332</v>
      </c>
      <c r="I261" s="69" t="s">
        <v>1233</v>
      </c>
      <c r="J261" s="70">
        <v>45312</v>
      </c>
      <c r="K261" s="67">
        <v>2</v>
      </c>
      <c r="L261" s="71">
        <v>0.04</v>
      </c>
    </row>
    <row r="262" spans="1:12" x14ac:dyDescent="0.25">
      <c r="A262" s="67">
        <v>261</v>
      </c>
      <c r="B262" s="68" t="s">
        <v>1556</v>
      </c>
      <c r="C262" s="68" t="s">
        <v>794</v>
      </c>
      <c r="D262" s="67" t="s">
        <v>799</v>
      </c>
      <c r="E262" s="68" t="s">
        <v>213</v>
      </c>
      <c r="F262" s="68" t="s">
        <v>1196</v>
      </c>
      <c r="G262" s="75">
        <v>27460</v>
      </c>
      <c r="H262" s="69">
        <v>36698</v>
      </c>
      <c r="I262" s="69" t="s">
        <v>1233</v>
      </c>
      <c r="J262" s="70">
        <v>28380</v>
      </c>
      <c r="K262" s="67">
        <v>1</v>
      </c>
      <c r="L262" s="71">
        <v>0</v>
      </c>
    </row>
    <row r="263" spans="1:12" x14ac:dyDescent="0.25">
      <c r="A263" s="67">
        <v>262</v>
      </c>
      <c r="B263" s="68" t="s">
        <v>1557</v>
      </c>
      <c r="C263" s="68" t="s">
        <v>792</v>
      </c>
      <c r="D263" s="67" t="s">
        <v>799</v>
      </c>
      <c r="E263" s="68" t="s">
        <v>213</v>
      </c>
      <c r="F263" s="68" t="s">
        <v>1197</v>
      </c>
      <c r="G263" s="75">
        <v>26706</v>
      </c>
      <c r="H263" s="69">
        <v>36704</v>
      </c>
      <c r="I263" s="69" t="s">
        <v>1233</v>
      </c>
      <c r="J263" s="70">
        <v>69312</v>
      </c>
      <c r="K263" s="67">
        <v>3</v>
      </c>
      <c r="L263" s="71">
        <v>0.08</v>
      </c>
    </row>
    <row r="264" spans="1:12" x14ac:dyDescent="0.25">
      <c r="A264" s="67">
        <v>263</v>
      </c>
      <c r="B264" s="68" t="s">
        <v>1558</v>
      </c>
      <c r="C264" s="68" t="s">
        <v>794</v>
      </c>
      <c r="D264" s="67" t="s">
        <v>799</v>
      </c>
      <c r="E264" s="68" t="s">
        <v>213</v>
      </c>
      <c r="F264" s="68" t="s">
        <v>1197</v>
      </c>
      <c r="G264" s="75">
        <v>24832</v>
      </c>
      <c r="H264" s="69">
        <v>36707</v>
      </c>
      <c r="I264" s="69" t="s">
        <v>1233</v>
      </c>
      <c r="J264" s="70">
        <v>46644</v>
      </c>
      <c r="K264" s="67">
        <v>2</v>
      </c>
      <c r="L264" s="71">
        <v>0.04</v>
      </c>
    </row>
    <row r="265" spans="1:12" x14ac:dyDescent="0.25">
      <c r="A265" s="67">
        <v>264</v>
      </c>
      <c r="B265" s="68" t="s">
        <v>1559</v>
      </c>
      <c r="C265" s="68" t="s">
        <v>796</v>
      </c>
      <c r="D265" s="67" t="s">
        <v>799</v>
      </c>
      <c r="E265" s="68" t="s">
        <v>213</v>
      </c>
      <c r="F265" s="68" t="s">
        <v>1196</v>
      </c>
      <c r="G265" s="75">
        <v>28685</v>
      </c>
      <c r="H265" s="69">
        <v>37068</v>
      </c>
      <c r="I265" s="69" t="s">
        <v>1233</v>
      </c>
      <c r="J265" s="70">
        <v>79212</v>
      </c>
      <c r="K265" s="67">
        <v>5</v>
      </c>
      <c r="L265" s="71">
        <v>0.15</v>
      </c>
    </row>
    <row r="266" spans="1:12" x14ac:dyDescent="0.25">
      <c r="A266" s="67">
        <v>265</v>
      </c>
      <c r="B266" s="68" t="s">
        <v>1560</v>
      </c>
      <c r="C266" s="68" t="s">
        <v>791</v>
      </c>
      <c r="D266" s="67" t="s">
        <v>799</v>
      </c>
      <c r="E266" s="68" t="s">
        <v>213</v>
      </c>
      <c r="F266" s="68" t="s">
        <v>1196</v>
      </c>
      <c r="G266" s="75">
        <v>27947</v>
      </c>
      <c r="H266" s="69">
        <v>37436</v>
      </c>
      <c r="I266" s="69" t="s">
        <v>1233</v>
      </c>
      <c r="J266" s="70">
        <v>76956</v>
      </c>
      <c r="K266" s="67">
        <v>1</v>
      </c>
      <c r="L266" s="71">
        <v>0</v>
      </c>
    </row>
    <row r="267" spans="1:12" x14ac:dyDescent="0.25">
      <c r="A267" s="67">
        <v>266</v>
      </c>
      <c r="B267" s="68" t="s">
        <v>1561</v>
      </c>
      <c r="C267" s="68" t="s">
        <v>792</v>
      </c>
      <c r="D267" s="67" t="s">
        <v>799</v>
      </c>
      <c r="E267" s="68" t="s">
        <v>213</v>
      </c>
      <c r="F267" s="68" t="s">
        <v>1197</v>
      </c>
      <c r="G267" s="75">
        <v>29954</v>
      </c>
      <c r="H267" s="69">
        <v>38146</v>
      </c>
      <c r="I267" s="69" t="s">
        <v>1233</v>
      </c>
      <c r="J267" s="70">
        <v>56808</v>
      </c>
      <c r="K267" s="67">
        <v>2</v>
      </c>
      <c r="L267" s="71">
        <v>0.04</v>
      </c>
    </row>
    <row r="268" spans="1:12" x14ac:dyDescent="0.25">
      <c r="A268" s="67">
        <v>267</v>
      </c>
      <c r="B268" s="68" t="s">
        <v>1562</v>
      </c>
      <c r="C268" s="68" t="s">
        <v>1231</v>
      </c>
      <c r="D268" s="67" t="s">
        <v>799</v>
      </c>
      <c r="E268" s="68" t="s">
        <v>213</v>
      </c>
      <c r="F268" s="68" t="s">
        <v>1196</v>
      </c>
      <c r="G268" s="75">
        <v>29296</v>
      </c>
      <c r="H268" s="69">
        <v>39603</v>
      </c>
      <c r="I268" s="69">
        <v>40879</v>
      </c>
      <c r="J268" s="70">
        <v>49128</v>
      </c>
      <c r="K268" s="67">
        <v>2</v>
      </c>
      <c r="L268" s="71">
        <v>0.04</v>
      </c>
    </row>
    <row r="269" spans="1:12" x14ac:dyDescent="0.25">
      <c r="A269" s="67">
        <v>268</v>
      </c>
      <c r="B269" s="68" t="s">
        <v>1563</v>
      </c>
      <c r="C269" s="68" t="s">
        <v>795</v>
      </c>
      <c r="D269" s="67" t="s">
        <v>799</v>
      </c>
      <c r="E269" s="68" t="s">
        <v>213</v>
      </c>
      <c r="F269" s="68" t="s">
        <v>1196</v>
      </c>
      <c r="G269" s="75">
        <v>27492</v>
      </c>
      <c r="H269" s="69">
        <v>38874</v>
      </c>
      <c r="I269" s="69" t="s">
        <v>1233</v>
      </c>
      <c r="J269" s="70">
        <v>71196</v>
      </c>
      <c r="K269" s="67">
        <v>4</v>
      </c>
      <c r="L269" s="71">
        <v>0.12</v>
      </c>
    </row>
    <row r="270" spans="1:12" x14ac:dyDescent="0.25">
      <c r="A270" s="67">
        <v>269</v>
      </c>
      <c r="B270" s="68" t="s">
        <v>1564</v>
      </c>
      <c r="C270" s="68" t="s">
        <v>794</v>
      </c>
      <c r="D270" s="67" t="s">
        <v>799</v>
      </c>
      <c r="E270" s="68" t="s">
        <v>213</v>
      </c>
      <c r="F270" s="68" t="s">
        <v>1196</v>
      </c>
      <c r="G270" s="75">
        <v>29169</v>
      </c>
      <c r="H270" s="69">
        <v>39972</v>
      </c>
      <c r="I270" s="69" t="s">
        <v>1233</v>
      </c>
      <c r="J270" s="70">
        <v>93804</v>
      </c>
      <c r="K270" s="67">
        <v>5</v>
      </c>
      <c r="L270" s="71">
        <v>0.15</v>
      </c>
    </row>
    <row r="271" spans="1:12" x14ac:dyDescent="0.25">
      <c r="A271" s="67">
        <v>270</v>
      </c>
      <c r="B271" s="68" t="s">
        <v>1565</v>
      </c>
      <c r="C271" s="68" t="s">
        <v>793</v>
      </c>
      <c r="D271" s="67" t="s">
        <v>799</v>
      </c>
      <c r="E271" s="68" t="s">
        <v>213</v>
      </c>
      <c r="F271" s="68" t="s">
        <v>1197</v>
      </c>
      <c r="G271" s="75">
        <v>32180</v>
      </c>
      <c r="H271" s="69">
        <v>39264</v>
      </c>
      <c r="I271" s="69" t="s">
        <v>1233</v>
      </c>
      <c r="J271" s="70">
        <v>98376</v>
      </c>
      <c r="K271" s="67">
        <v>2</v>
      </c>
      <c r="L271" s="71">
        <v>0.04</v>
      </c>
    </row>
    <row r="272" spans="1:12" x14ac:dyDescent="0.25">
      <c r="A272" s="67">
        <v>271</v>
      </c>
      <c r="B272" s="68" t="s">
        <v>1566</v>
      </c>
      <c r="C272" s="68" t="s">
        <v>796</v>
      </c>
      <c r="D272" s="67" t="s">
        <v>799</v>
      </c>
      <c r="E272" s="68" t="s">
        <v>213</v>
      </c>
      <c r="F272" s="68" t="s">
        <v>1197</v>
      </c>
      <c r="G272" s="75">
        <v>30638</v>
      </c>
      <c r="H272" s="69">
        <v>39276</v>
      </c>
      <c r="I272" s="69" t="s">
        <v>1233</v>
      </c>
      <c r="J272" s="70">
        <v>22674</v>
      </c>
      <c r="K272" s="67">
        <v>4</v>
      </c>
      <c r="L272" s="71">
        <v>0.12</v>
      </c>
    </row>
    <row r="273" spans="1:12" x14ac:dyDescent="0.25">
      <c r="A273" s="67">
        <v>272</v>
      </c>
      <c r="B273" s="68" t="s">
        <v>1567</v>
      </c>
      <c r="C273" s="68" t="s">
        <v>1230</v>
      </c>
      <c r="D273" s="67" t="s">
        <v>799</v>
      </c>
      <c r="E273" s="68" t="s">
        <v>213</v>
      </c>
      <c r="F273" s="68" t="s">
        <v>1197</v>
      </c>
      <c r="G273" s="75">
        <v>30656</v>
      </c>
      <c r="H273" s="69">
        <v>39278</v>
      </c>
      <c r="I273" s="69" t="s">
        <v>1233</v>
      </c>
      <c r="J273" s="70">
        <v>36499.199999999997</v>
      </c>
      <c r="K273" s="67">
        <v>1</v>
      </c>
      <c r="L273" s="71">
        <v>0</v>
      </c>
    </row>
    <row r="274" spans="1:12" x14ac:dyDescent="0.25">
      <c r="A274" s="67">
        <v>273</v>
      </c>
      <c r="B274" s="68" t="s">
        <v>1568</v>
      </c>
      <c r="C274" s="68" t="s">
        <v>796</v>
      </c>
      <c r="D274" s="67" t="s">
        <v>799</v>
      </c>
      <c r="E274" s="68" t="s">
        <v>213</v>
      </c>
      <c r="F274" s="68" t="s">
        <v>1196</v>
      </c>
      <c r="G274" s="75">
        <v>27226</v>
      </c>
      <c r="H274" s="69">
        <v>39655</v>
      </c>
      <c r="I274" s="69" t="s">
        <v>1233</v>
      </c>
      <c r="J274" s="70">
        <v>41376</v>
      </c>
      <c r="K274" s="67">
        <v>3</v>
      </c>
      <c r="L274" s="71">
        <v>0.08</v>
      </c>
    </row>
    <row r="275" spans="1:12" x14ac:dyDescent="0.25">
      <c r="A275" s="67">
        <v>274</v>
      </c>
      <c r="B275" s="68" t="s">
        <v>1569</v>
      </c>
      <c r="C275" s="68" t="s">
        <v>791</v>
      </c>
      <c r="D275" s="67" t="s">
        <v>799</v>
      </c>
      <c r="E275" s="68" t="s">
        <v>213</v>
      </c>
      <c r="F275" s="68" t="s">
        <v>1196</v>
      </c>
      <c r="G275" s="75">
        <v>26019</v>
      </c>
      <c r="H275" s="69">
        <v>39264</v>
      </c>
      <c r="I275" s="69" t="s">
        <v>1233</v>
      </c>
      <c r="J275" s="70">
        <v>75684</v>
      </c>
      <c r="K275" s="67">
        <v>1</v>
      </c>
      <c r="L275" s="71">
        <v>0</v>
      </c>
    </row>
    <row r="276" spans="1:12" x14ac:dyDescent="0.25">
      <c r="A276" s="67">
        <v>275</v>
      </c>
      <c r="B276" s="68" t="s">
        <v>1570</v>
      </c>
      <c r="C276" s="68" t="s">
        <v>1231</v>
      </c>
      <c r="D276" s="67" t="s">
        <v>799</v>
      </c>
      <c r="E276" s="68" t="s">
        <v>213</v>
      </c>
      <c r="F276" s="68" t="s">
        <v>1196</v>
      </c>
      <c r="G276" s="75">
        <v>27333</v>
      </c>
      <c r="H276" s="69">
        <v>35982</v>
      </c>
      <c r="I276" s="69" t="s">
        <v>1233</v>
      </c>
      <c r="J276" s="70">
        <v>10684.8</v>
      </c>
      <c r="K276" s="67">
        <v>3</v>
      </c>
      <c r="L276" s="71">
        <v>0.08</v>
      </c>
    </row>
    <row r="277" spans="1:12" x14ac:dyDescent="0.25">
      <c r="A277" s="67">
        <v>276</v>
      </c>
      <c r="B277" s="68" t="s">
        <v>1571</v>
      </c>
      <c r="C277" s="68" t="s">
        <v>793</v>
      </c>
      <c r="D277" s="67" t="s">
        <v>799</v>
      </c>
      <c r="E277" s="68" t="s">
        <v>213</v>
      </c>
      <c r="F277" s="68" t="s">
        <v>1196</v>
      </c>
      <c r="G277" s="75">
        <v>28588</v>
      </c>
      <c r="H277" s="69">
        <v>35992</v>
      </c>
      <c r="I277" s="69" t="s">
        <v>1233</v>
      </c>
      <c r="J277" s="70">
        <v>81912</v>
      </c>
      <c r="K277" s="67">
        <v>5</v>
      </c>
      <c r="L277" s="71">
        <v>0.15</v>
      </c>
    </row>
    <row r="278" spans="1:12" x14ac:dyDescent="0.25">
      <c r="A278" s="67">
        <v>277</v>
      </c>
      <c r="B278" s="68" t="s">
        <v>1572</v>
      </c>
      <c r="C278" s="68" t="s">
        <v>794</v>
      </c>
      <c r="D278" s="67" t="s">
        <v>799</v>
      </c>
      <c r="E278" s="68" t="s">
        <v>213</v>
      </c>
      <c r="F278" s="68" t="s">
        <v>1197</v>
      </c>
      <c r="G278" s="75">
        <v>28187</v>
      </c>
      <c r="H278" s="69">
        <v>35996</v>
      </c>
      <c r="I278" s="69" t="s">
        <v>1233</v>
      </c>
      <c r="J278" s="70">
        <v>48408</v>
      </c>
      <c r="K278" s="67">
        <v>2</v>
      </c>
      <c r="L278" s="71">
        <v>0.04</v>
      </c>
    </row>
    <row r="279" spans="1:12" x14ac:dyDescent="0.25">
      <c r="A279" s="67">
        <v>278</v>
      </c>
      <c r="B279" s="68" t="s">
        <v>1573</v>
      </c>
      <c r="C279" s="68" t="s">
        <v>793</v>
      </c>
      <c r="D279" s="67" t="s">
        <v>799</v>
      </c>
      <c r="E279" s="68" t="s">
        <v>213</v>
      </c>
      <c r="F279" s="68" t="s">
        <v>1196</v>
      </c>
      <c r="G279" s="75">
        <v>29396</v>
      </c>
      <c r="H279" s="69">
        <v>35997</v>
      </c>
      <c r="I279" s="69" t="s">
        <v>1233</v>
      </c>
      <c r="J279" s="70">
        <v>87024</v>
      </c>
      <c r="K279" s="67">
        <v>3</v>
      </c>
      <c r="L279" s="71">
        <v>0.08</v>
      </c>
    </row>
    <row r="280" spans="1:12" x14ac:dyDescent="0.25">
      <c r="A280" s="67">
        <v>279</v>
      </c>
      <c r="B280" s="68" t="s">
        <v>1574</v>
      </c>
      <c r="C280" s="68" t="s">
        <v>1231</v>
      </c>
      <c r="D280" s="67" t="s">
        <v>799</v>
      </c>
      <c r="E280" s="68" t="s">
        <v>213</v>
      </c>
      <c r="F280" s="68" t="s">
        <v>1197</v>
      </c>
      <c r="G280" s="75">
        <v>28640</v>
      </c>
      <c r="H280" s="69">
        <v>36350</v>
      </c>
      <c r="I280" s="69" t="s">
        <v>1233</v>
      </c>
      <c r="J280" s="70">
        <v>32856</v>
      </c>
      <c r="K280" s="67">
        <v>3</v>
      </c>
      <c r="L280" s="71">
        <v>0.08</v>
      </c>
    </row>
    <row r="281" spans="1:12" x14ac:dyDescent="0.25">
      <c r="A281" s="67">
        <v>280</v>
      </c>
      <c r="B281" s="68" t="s">
        <v>1575</v>
      </c>
      <c r="C281" s="68" t="s">
        <v>796</v>
      </c>
      <c r="D281" s="67" t="s">
        <v>799</v>
      </c>
      <c r="E281" s="68" t="s">
        <v>213</v>
      </c>
      <c r="F281" s="68" t="s">
        <v>1197</v>
      </c>
      <c r="G281" s="75">
        <v>28432</v>
      </c>
      <c r="H281" s="69">
        <v>36360</v>
      </c>
      <c r="I281" s="69">
        <v>37909</v>
      </c>
      <c r="J281" s="70">
        <v>13278</v>
      </c>
      <c r="K281" s="67">
        <v>1</v>
      </c>
      <c r="L281" s="71">
        <v>0</v>
      </c>
    </row>
    <row r="282" spans="1:12" x14ac:dyDescent="0.25">
      <c r="A282" s="67">
        <v>281</v>
      </c>
      <c r="B282" s="68" t="s">
        <v>1576</v>
      </c>
      <c r="C282" s="68" t="s">
        <v>794</v>
      </c>
      <c r="D282" s="67" t="s">
        <v>799</v>
      </c>
      <c r="E282" s="68" t="s">
        <v>213</v>
      </c>
      <c r="F282" s="68" t="s">
        <v>1196</v>
      </c>
      <c r="G282" s="75">
        <v>24666</v>
      </c>
      <c r="H282" s="69">
        <v>36718</v>
      </c>
      <c r="I282" s="69" t="s">
        <v>1233</v>
      </c>
      <c r="J282" s="70">
        <v>107424</v>
      </c>
      <c r="K282" s="67">
        <v>5</v>
      </c>
      <c r="L282" s="71">
        <v>0.15</v>
      </c>
    </row>
    <row r="283" spans="1:12" x14ac:dyDescent="0.25">
      <c r="A283" s="67">
        <v>282</v>
      </c>
      <c r="B283" s="68" t="s">
        <v>1577</v>
      </c>
      <c r="C283" s="68" t="s">
        <v>1229</v>
      </c>
      <c r="D283" s="67" t="s">
        <v>799</v>
      </c>
      <c r="E283" s="68" t="s">
        <v>213</v>
      </c>
      <c r="F283" s="68" t="s">
        <v>1197</v>
      </c>
      <c r="G283" s="75">
        <v>23088</v>
      </c>
      <c r="H283" s="69">
        <v>36729</v>
      </c>
      <c r="I283" s="69" t="s">
        <v>1233</v>
      </c>
      <c r="J283" s="70">
        <v>54504</v>
      </c>
      <c r="K283" s="67">
        <v>1</v>
      </c>
      <c r="L283" s="71">
        <v>0</v>
      </c>
    </row>
    <row r="284" spans="1:12" x14ac:dyDescent="0.25">
      <c r="A284" s="67">
        <v>283</v>
      </c>
      <c r="B284" s="68" t="s">
        <v>1578</v>
      </c>
      <c r="C284" s="68" t="s">
        <v>1230</v>
      </c>
      <c r="D284" s="67" t="s">
        <v>799</v>
      </c>
      <c r="E284" s="68" t="s">
        <v>213</v>
      </c>
      <c r="F284" s="68" t="s">
        <v>1196</v>
      </c>
      <c r="G284" s="75">
        <v>23236</v>
      </c>
      <c r="H284" s="69">
        <v>37820</v>
      </c>
      <c r="I284" s="69" t="s">
        <v>1233</v>
      </c>
      <c r="J284" s="70">
        <v>90504</v>
      </c>
      <c r="K284" s="67">
        <v>1</v>
      </c>
      <c r="L284" s="71">
        <v>0</v>
      </c>
    </row>
    <row r="285" spans="1:12" x14ac:dyDescent="0.25">
      <c r="A285" s="67">
        <v>284</v>
      </c>
      <c r="B285" s="68" t="s">
        <v>1579</v>
      </c>
      <c r="C285" s="68" t="s">
        <v>793</v>
      </c>
      <c r="D285" s="67" t="s">
        <v>799</v>
      </c>
      <c r="E285" s="68" t="s">
        <v>213</v>
      </c>
      <c r="F285" s="68" t="s">
        <v>1196</v>
      </c>
      <c r="G285" s="75">
        <v>31357</v>
      </c>
      <c r="H285" s="69">
        <v>39633</v>
      </c>
      <c r="I285" s="69" t="s">
        <v>1233</v>
      </c>
      <c r="J285" s="70">
        <v>47616</v>
      </c>
      <c r="K285" s="67">
        <v>1</v>
      </c>
      <c r="L285" s="71">
        <v>0</v>
      </c>
    </row>
    <row r="286" spans="1:12" x14ac:dyDescent="0.25">
      <c r="A286" s="67">
        <v>285</v>
      </c>
      <c r="B286" s="68" t="s">
        <v>1580</v>
      </c>
      <c r="C286" s="68" t="s">
        <v>1229</v>
      </c>
      <c r="D286" s="67" t="s">
        <v>799</v>
      </c>
      <c r="E286" s="68" t="s">
        <v>213</v>
      </c>
      <c r="F286" s="68" t="s">
        <v>1196</v>
      </c>
      <c r="G286" s="75">
        <v>30743</v>
      </c>
      <c r="H286" s="69">
        <v>38912</v>
      </c>
      <c r="I286" s="69" t="s">
        <v>1233</v>
      </c>
      <c r="J286" s="70">
        <v>96396</v>
      </c>
      <c r="K286" s="67">
        <v>4</v>
      </c>
      <c r="L286" s="71">
        <v>0.12</v>
      </c>
    </row>
    <row r="287" spans="1:12" x14ac:dyDescent="0.25">
      <c r="A287" s="67">
        <v>286</v>
      </c>
      <c r="B287" s="68" t="s">
        <v>1581</v>
      </c>
      <c r="C287" s="68" t="s">
        <v>1231</v>
      </c>
      <c r="D287" s="67" t="s">
        <v>799</v>
      </c>
      <c r="E287" s="68" t="s">
        <v>213</v>
      </c>
      <c r="F287" s="68" t="s">
        <v>1197</v>
      </c>
      <c r="G287" s="75">
        <v>28052</v>
      </c>
      <c r="H287" s="69">
        <v>41124</v>
      </c>
      <c r="I287" s="69" t="s">
        <v>1233</v>
      </c>
      <c r="J287" s="70">
        <v>59436</v>
      </c>
      <c r="K287" s="67">
        <v>2</v>
      </c>
      <c r="L287" s="71">
        <v>0.04</v>
      </c>
    </row>
    <row r="288" spans="1:12" x14ac:dyDescent="0.25">
      <c r="A288" s="67">
        <v>287</v>
      </c>
      <c r="B288" s="68" t="s">
        <v>1582</v>
      </c>
      <c r="C288" s="68" t="s">
        <v>1229</v>
      </c>
      <c r="D288" s="67" t="s">
        <v>799</v>
      </c>
      <c r="E288" s="68" t="s">
        <v>213</v>
      </c>
      <c r="F288" s="68" t="s">
        <v>1197</v>
      </c>
      <c r="G288" s="75">
        <v>28167</v>
      </c>
      <c r="H288" s="69">
        <v>36009</v>
      </c>
      <c r="I288" s="69" t="s">
        <v>1233</v>
      </c>
      <c r="J288" s="70">
        <v>90144</v>
      </c>
      <c r="K288" s="67">
        <v>5</v>
      </c>
      <c r="L288" s="71">
        <v>0.15</v>
      </c>
    </row>
    <row r="289" spans="1:12" x14ac:dyDescent="0.25">
      <c r="A289" s="67">
        <v>288</v>
      </c>
      <c r="B289" s="68" t="s">
        <v>1583</v>
      </c>
      <c r="C289" s="68" t="s">
        <v>795</v>
      </c>
      <c r="D289" s="67" t="s">
        <v>799</v>
      </c>
      <c r="E289" s="68" t="s">
        <v>213</v>
      </c>
      <c r="F289" s="68" t="s">
        <v>1196</v>
      </c>
      <c r="G289" s="75">
        <v>26683</v>
      </c>
      <c r="H289" s="69">
        <v>36011</v>
      </c>
      <c r="I289" s="69" t="s">
        <v>1233</v>
      </c>
      <c r="J289" s="70">
        <v>54060</v>
      </c>
      <c r="K289" s="67">
        <v>1</v>
      </c>
      <c r="L289" s="71">
        <v>0</v>
      </c>
    </row>
    <row r="290" spans="1:12" x14ac:dyDescent="0.25">
      <c r="A290" s="67">
        <v>289</v>
      </c>
      <c r="B290" s="68" t="s">
        <v>1584</v>
      </c>
      <c r="C290" s="68" t="s">
        <v>796</v>
      </c>
      <c r="D290" s="67" t="s">
        <v>799</v>
      </c>
      <c r="E290" s="68" t="s">
        <v>213</v>
      </c>
      <c r="F290" s="68" t="s">
        <v>1197</v>
      </c>
      <c r="G290" s="75">
        <v>29242</v>
      </c>
      <c r="H290" s="69">
        <v>39312</v>
      </c>
      <c r="I290" s="69" t="s">
        <v>1233</v>
      </c>
      <c r="J290" s="70">
        <v>85236</v>
      </c>
      <c r="K290" s="67">
        <v>3</v>
      </c>
      <c r="L290" s="71">
        <v>0.08</v>
      </c>
    </row>
    <row r="291" spans="1:12" x14ac:dyDescent="0.25">
      <c r="A291" s="67">
        <v>290</v>
      </c>
      <c r="B291" s="68" t="s">
        <v>1585</v>
      </c>
      <c r="C291" s="68" t="s">
        <v>792</v>
      </c>
      <c r="D291" s="67" t="s">
        <v>799</v>
      </c>
      <c r="E291" s="68" t="s">
        <v>213</v>
      </c>
      <c r="F291" s="68" t="s">
        <v>1196</v>
      </c>
      <c r="G291" s="75">
        <v>29941</v>
      </c>
      <c r="H291" s="69">
        <v>39697</v>
      </c>
      <c r="I291" s="69" t="s">
        <v>1233</v>
      </c>
      <c r="J291" s="70">
        <v>18312</v>
      </c>
      <c r="K291" s="67">
        <v>2</v>
      </c>
      <c r="L291" s="71">
        <v>0.04</v>
      </c>
    </row>
    <row r="292" spans="1:12" x14ac:dyDescent="0.25">
      <c r="A292" s="67">
        <v>291</v>
      </c>
      <c r="B292" s="68" t="s">
        <v>1586</v>
      </c>
      <c r="C292" s="68" t="s">
        <v>791</v>
      </c>
      <c r="D292" s="67" t="s">
        <v>799</v>
      </c>
      <c r="E292" s="68" t="s">
        <v>213</v>
      </c>
      <c r="F292" s="68" t="s">
        <v>1196</v>
      </c>
      <c r="G292" s="75">
        <v>32706</v>
      </c>
      <c r="H292" s="69">
        <v>39354</v>
      </c>
      <c r="I292" s="69" t="s">
        <v>1233</v>
      </c>
      <c r="J292" s="70">
        <v>80460</v>
      </c>
      <c r="K292" s="67">
        <v>4</v>
      </c>
      <c r="L292" s="71">
        <v>0.12</v>
      </c>
    </row>
    <row r="293" spans="1:12" x14ac:dyDescent="0.25">
      <c r="A293" s="67">
        <v>292</v>
      </c>
      <c r="B293" s="68" t="s">
        <v>1587</v>
      </c>
      <c r="C293" s="68" t="s">
        <v>1230</v>
      </c>
      <c r="D293" s="67" t="s">
        <v>799</v>
      </c>
      <c r="E293" s="68" t="s">
        <v>213</v>
      </c>
      <c r="F293" s="68" t="s">
        <v>1196</v>
      </c>
      <c r="G293" s="75">
        <v>26737</v>
      </c>
      <c r="H293" s="69">
        <v>40424</v>
      </c>
      <c r="I293" s="69" t="s">
        <v>1233</v>
      </c>
      <c r="J293" s="70">
        <v>47424</v>
      </c>
      <c r="K293" s="67">
        <v>5</v>
      </c>
      <c r="L293" s="71">
        <v>0.15</v>
      </c>
    </row>
    <row r="294" spans="1:12" x14ac:dyDescent="0.25">
      <c r="A294" s="67">
        <v>293</v>
      </c>
      <c r="B294" s="68" t="s">
        <v>1588</v>
      </c>
      <c r="C294" s="68" t="s">
        <v>791</v>
      </c>
      <c r="D294" s="67" t="s">
        <v>799</v>
      </c>
      <c r="E294" s="68" t="s">
        <v>213</v>
      </c>
      <c r="F294" s="68" t="s">
        <v>1197</v>
      </c>
      <c r="G294" s="75">
        <v>27819</v>
      </c>
      <c r="H294" s="69">
        <v>38982</v>
      </c>
      <c r="I294" s="69" t="s">
        <v>1233</v>
      </c>
      <c r="J294" s="70">
        <v>72120</v>
      </c>
      <c r="K294" s="67">
        <v>1</v>
      </c>
      <c r="L294" s="71">
        <v>0</v>
      </c>
    </row>
    <row r="295" spans="1:12" x14ac:dyDescent="0.25">
      <c r="A295" s="67">
        <v>294</v>
      </c>
      <c r="B295" s="68" t="s">
        <v>1589</v>
      </c>
      <c r="C295" s="68" t="s">
        <v>794</v>
      </c>
      <c r="D295" s="67" t="s">
        <v>799</v>
      </c>
      <c r="E295" s="68" t="s">
        <v>213</v>
      </c>
      <c r="F295" s="68" t="s">
        <v>1196</v>
      </c>
      <c r="G295" s="75">
        <v>28106</v>
      </c>
      <c r="H295" s="69">
        <v>38990</v>
      </c>
      <c r="I295" s="69" t="s">
        <v>1233</v>
      </c>
      <c r="J295" s="70">
        <v>79716</v>
      </c>
      <c r="K295" s="67">
        <v>2</v>
      </c>
      <c r="L295" s="71">
        <v>0.04</v>
      </c>
    </row>
    <row r="296" spans="1:12" x14ac:dyDescent="0.25">
      <c r="A296" s="67">
        <v>295</v>
      </c>
      <c r="B296" s="68" t="s">
        <v>1590</v>
      </c>
      <c r="C296" s="68" t="s">
        <v>1231</v>
      </c>
      <c r="D296" s="67" t="s">
        <v>799</v>
      </c>
      <c r="E296" s="68" t="s">
        <v>213</v>
      </c>
      <c r="F296" s="68" t="s">
        <v>1196</v>
      </c>
      <c r="G296" s="75">
        <v>28395</v>
      </c>
      <c r="H296" s="69">
        <v>36067</v>
      </c>
      <c r="I296" s="69" t="s">
        <v>1233</v>
      </c>
      <c r="J296" s="70">
        <v>45134.400000000001</v>
      </c>
      <c r="K296" s="67">
        <v>4</v>
      </c>
      <c r="L296" s="71">
        <v>0.12</v>
      </c>
    </row>
    <row r="297" spans="1:12" x14ac:dyDescent="0.25">
      <c r="A297" s="67">
        <v>296</v>
      </c>
      <c r="B297" s="68" t="s">
        <v>1591</v>
      </c>
      <c r="C297" s="68" t="s">
        <v>1229</v>
      </c>
      <c r="D297" s="67" t="s">
        <v>799</v>
      </c>
      <c r="E297" s="68" t="s">
        <v>213</v>
      </c>
      <c r="F297" s="68" t="s">
        <v>1196</v>
      </c>
      <c r="G297" s="75">
        <v>27154</v>
      </c>
      <c r="H297" s="69">
        <v>36413</v>
      </c>
      <c r="I297" s="69" t="s">
        <v>1233</v>
      </c>
      <c r="J297" s="70">
        <v>48072</v>
      </c>
      <c r="K297" s="67">
        <v>3</v>
      </c>
      <c r="L297" s="71">
        <v>0.08</v>
      </c>
    </row>
    <row r="298" spans="1:12" x14ac:dyDescent="0.25">
      <c r="A298" s="67">
        <v>297</v>
      </c>
      <c r="B298" s="68" t="s">
        <v>1592</v>
      </c>
      <c r="C298" s="68" t="s">
        <v>1228</v>
      </c>
      <c r="D298" s="67" t="s">
        <v>799</v>
      </c>
      <c r="E298" s="68" t="s">
        <v>213</v>
      </c>
      <c r="F298" s="68" t="s">
        <v>1196</v>
      </c>
      <c r="G298" s="75">
        <v>26982</v>
      </c>
      <c r="H298" s="69">
        <v>36422</v>
      </c>
      <c r="I298" s="69">
        <v>38638</v>
      </c>
      <c r="J298" s="70">
        <v>20724</v>
      </c>
      <c r="K298" s="67">
        <v>5</v>
      </c>
      <c r="L298" s="71">
        <v>0.15</v>
      </c>
    </row>
    <row r="299" spans="1:12" x14ac:dyDescent="0.25">
      <c r="A299" s="67">
        <v>298</v>
      </c>
      <c r="B299" s="68" t="s">
        <v>1593</v>
      </c>
      <c r="C299" s="68" t="s">
        <v>1228</v>
      </c>
      <c r="D299" s="67" t="s">
        <v>799</v>
      </c>
      <c r="E299" s="68" t="s">
        <v>213</v>
      </c>
      <c r="F299" s="68" t="s">
        <v>1196</v>
      </c>
      <c r="G299" s="75">
        <v>26583</v>
      </c>
      <c r="H299" s="69">
        <v>36431</v>
      </c>
      <c r="I299" s="69">
        <v>39107</v>
      </c>
      <c r="J299" s="70">
        <v>42984</v>
      </c>
      <c r="K299" s="67">
        <v>2</v>
      </c>
      <c r="L299" s="71">
        <v>0.04</v>
      </c>
    </row>
    <row r="300" spans="1:12" x14ac:dyDescent="0.25">
      <c r="A300" s="67">
        <v>299</v>
      </c>
      <c r="B300" s="68" t="s">
        <v>1594</v>
      </c>
      <c r="C300" s="68" t="s">
        <v>794</v>
      </c>
      <c r="D300" s="67" t="s">
        <v>799</v>
      </c>
      <c r="E300" s="68" t="s">
        <v>213</v>
      </c>
      <c r="F300" s="68" t="s">
        <v>1197</v>
      </c>
      <c r="G300" s="75">
        <v>30793</v>
      </c>
      <c r="H300" s="69">
        <v>37509</v>
      </c>
      <c r="I300" s="69" t="s">
        <v>1233</v>
      </c>
      <c r="J300" s="70">
        <v>82896</v>
      </c>
      <c r="K300" s="67">
        <v>3</v>
      </c>
      <c r="L300" s="71">
        <v>0.08</v>
      </c>
    </row>
    <row r="301" spans="1:12" x14ac:dyDescent="0.25">
      <c r="A301" s="67">
        <v>300</v>
      </c>
      <c r="B301" s="68" t="s">
        <v>1595</v>
      </c>
      <c r="C301" s="68" t="s">
        <v>796</v>
      </c>
      <c r="D301" s="67" t="s">
        <v>799</v>
      </c>
      <c r="E301" s="68" t="s">
        <v>213</v>
      </c>
      <c r="F301" s="68" t="s">
        <v>1196</v>
      </c>
      <c r="G301" s="75">
        <v>27602</v>
      </c>
      <c r="H301" s="69">
        <v>37866</v>
      </c>
      <c r="I301" s="69" t="s">
        <v>1233</v>
      </c>
      <c r="J301" s="70">
        <v>65076</v>
      </c>
      <c r="K301" s="67">
        <v>5</v>
      </c>
      <c r="L301" s="71">
        <v>0.15</v>
      </c>
    </row>
    <row r="302" spans="1:12" x14ac:dyDescent="0.25">
      <c r="A302" s="67">
        <v>301</v>
      </c>
      <c r="B302" s="68" t="s">
        <v>1596</v>
      </c>
      <c r="C302" s="68" t="s">
        <v>1230</v>
      </c>
      <c r="D302" s="67" t="s">
        <v>799</v>
      </c>
      <c r="E302" s="68" t="s">
        <v>213</v>
      </c>
      <c r="F302" s="68" t="s">
        <v>1197</v>
      </c>
      <c r="G302" s="75">
        <v>27944</v>
      </c>
      <c r="H302" s="69">
        <v>39348</v>
      </c>
      <c r="I302" s="69" t="s">
        <v>1233</v>
      </c>
      <c r="J302" s="70">
        <v>55464</v>
      </c>
      <c r="K302" s="67">
        <v>2</v>
      </c>
      <c r="L302" s="71">
        <v>0.04</v>
      </c>
    </row>
    <row r="303" spans="1:12" x14ac:dyDescent="0.25">
      <c r="A303" s="67">
        <v>302</v>
      </c>
      <c r="B303" s="68" t="s">
        <v>1597</v>
      </c>
      <c r="C303" s="68" t="s">
        <v>1231</v>
      </c>
      <c r="D303" s="67" t="s">
        <v>799</v>
      </c>
      <c r="E303" s="68" t="s">
        <v>213</v>
      </c>
      <c r="F303" s="68" t="s">
        <v>1196</v>
      </c>
      <c r="G303" s="75">
        <v>27218</v>
      </c>
      <c r="H303" s="69">
        <v>39696</v>
      </c>
      <c r="I303" s="69" t="s">
        <v>1233</v>
      </c>
      <c r="J303" s="70">
        <v>83184</v>
      </c>
      <c r="K303" s="67">
        <v>3</v>
      </c>
      <c r="L303" s="71">
        <v>0.08</v>
      </c>
    </row>
    <row r="304" spans="1:12" x14ac:dyDescent="0.25">
      <c r="A304" s="67">
        <v>303</v>
      </c>
      <c r="B304" s="68" t="s">
        <v>1598</v>
      </c>
      <c r="C304" s="68" t="s">
        <v>793</v>
      </c>
      <c r="D304" s="67" t="s">
        <v>799</v>
      </c>
      <c r="E304" s="68" t="s">
        <v>213</v>
      </c>
      <c r="F304" s="68" t="s">
        <v>1196</v>
      </c>
      <c r="G304" s="76">
        <v>30555</v>
      </c>
      <c r="H304" s="74">
        <v>40449</v>
      </c>
      <c r="I304" s="69" t="s">
        <v>1233</v>
      </c>
      <c r="J304" s="70">
        <v>106608</v>
      </c>
      <c r="K304" s="67">
        <v>5</v>
      </c>
      <c r="L304" s="71">
        <v>0.15</v>
      </c>
    </row>
    <row r="305" spans="1:12" x14ac:dyDescent="0.25">
      <c r="A305" s="67">
        <v>304</v>
      </c>
      <c r="B305" s="68" t="s">
        <v>1599</v>
      </c>
      <c r="C305" s="68" t="s">
        <v>796</v>
      </c>
      <c r="D305" s="67" t="s">
        <v>799</v>
      </c>
      <c r="E305" s="68" t="s">
        <v>213</v>
      </c>
      <c r="F305" s="68" t="s">
        <v>1196</v>
      </c>
      <c r="G305" s="75">
        <v>28908</v>
      </c>
      <c r="H305" s="69">
        <v>39378</v>
      </c>
      <c r="I305" s="69" t="s">
        <v>1233</v>
      </c>
      <c r="J305" s="70">
        <v>42552</v>
      </c>
      <c r="K305" s="67">
        <v>3</v>
      </c>
      <c r="L305" s="71">
        <v>0.08</v>
      </c>
    </row>
    <row r="306" spans="1:12" x14ac:dyDescent="0.25">
      <c r="A306" s="67">
        <v>305</v>
      </c>
      <c r="B306" s="68" t="s">
        <v>1600</v>
      </c>
      <c r="C306" s="68" t="s">
        <v>1231</v>
      </c>
      <c r="D306" s="67" t="s">
        <v>799</v>
      </c>
      <c r="E306" s="68" t="s">
        <v>213</v>
      </c>
      <c r="F306" s="68" t="s">
        <v>1196</v>
      </c>
      <c r="G306" s="75">
        <v>29975</v>
      </c>
      <c r="H306" s="69">
        <v>40456</v>
      </c>
      <c r="I306" s="69" t="s">
        <v>1233</v>
      </c>
      <c r="J306" s="70">
        <v>55974</v>
      </c>
      <c r="K306" s="67">
        <v>5</v>
      </c>
      <c r="L306" s="71">
        <v>0.15</v>
      </c>
    </row>
    <row r="307" spans="1:12" x14ac:dyDescent="0.25">
      <c r="A307" s="67">
        <v>306</v>
      </c>
      <c r="B307" s="68" t="s">
        <v>1601</v>
      </c>
      <c r="C307" s="68" t="s">
        <v>792</v>
      </c>
      <c r="D307" s="67" t="s">
        <v>799</v>
      </c>
      <c r="E307" s="68" t="s">
        <v>213</v>
      </c>
      <c r="F307" s="68" t="s">
        <v>1196</v>
      </c>
      <c r="G307" s="75">
        <v>27609</v>
      </c>
      <c r="H307" s="69">
        <v>40462</v>
      </c>
      <c r="I307" s="69" t="s">
        <v>1233</v>
      </c>
      <c r="J307" s="70">
        <v>63528</v>
      </c>
      <c r="K307" s="67">
        <v>4</v>
      </c>
      <c r="L307" s="71">
        <v>0.12</v>
      </c>
    </row>
    <row r="308" spans="1:12" x14ac:dyDescent="0.25">
      <c r="A308" s="67">
        <v>307</v>
      </c>
      <c r="B308" s="68" t="s">
        <v>1602</v>
      </c>
      <c r="C308" s="68" t="s">
        <v>796</v>
      </c>
      <c r="D308" s="67" t="s">
        <v>799</v>
      </c>
      <c r="E308" s="68" t="s">
        <v>213</v>
      </c>
      <c r="F308" s="68" t="s">
        <v>1196</v>
      </c>
      <c r="G308" s="75">
        <v>27591</v>
      </c>
      <c r="H308" s="69">
        <v>40469</v>
      </c>
      <c r="I308" s="69" t="s">
        <v>1233</v>
      </c>
      <c r="J308" s="70">
        <v>54576</v>
      </c>
      <c r="K308" s="67">
        <v>4</v>
      </c>
      <c r="L308" s="71">
        <v>0.12</v>
      </c>
    </row>
    <row r="309" spans="1:12" x14ac:dyDescent="0.25">
      <c r="A309" s="67">
        <v>308</v>
      </c>
      <c r="B309" s="68" t="s">
        <v>1603</v>
      </c>
      <c r="C309" s="68" t="s">
        <v>793</v>
      </c>
      <c r="D309" s="67" t="s">
        <v>799</v>
      </c>
      <c r="E309" s="68" t="s">
        <v>213</v>
      </c>
      <c r="F309" s="68" t="s">
        <v>1196</v>
      </c>
      <c r="G309" s="75">
        <v>32345</v>
      </c>
      <c r="H309" s="69">
        <v>40473</v>
      </c>
      <c r="I309" s="69" t="s">
        <v>1233</v>
      </c>
      <c r="J309" s="70">
        <v>33912</v>
      </c>
      <c r="K309" s="67">
        <v>5</v>
      </c>
      <c r="L309" s="71">
        <v>0.15</v>
      </c>
    </row>
    <row r="310" spans="1:12" x14ac:dyDescent="0.25">
      <c r="A310" s="67">
        <v>309</v>
      </c>
      <c r="B310" s="68" t="s">
        <v>1604</v>
      </c>
      <c r="C310" s="68" t="s">
        <v>1230</v>
      </c>
      <c r="D310" s="67" t="s">
        <v>799</v>
      </c>
      <c r="E310" s="68" t="s">
        <v>213</v>
      </c>
      <c r="F310" s="68" t="s">
        <v>1197</v>
      </c>
      <c r="G310" s="75">
        <v>31520</v>
      </c>
      <c r="H310" s="69">
        <v>40474</v>
      </c>
      <c r="I310" s="69" t="s">
        <v>1233</v>
      </c>
      <c r="J310" s="70">
        <v>71184</v>
      </c>
      <c r="K310" s="67">
        <v>4</v>
      </c>
      <c r="L310" s="71">
        <v>0.12</v>
      </c>
    </row>
    <row r="311" spans="1:12" x14ac:dyDescent="0.25">
      <c r="A311" s="67">
        <v>310</v>
      </c>
      <c r="B311" s="68" t="s">
        <v>1605</v>
      </c>
      <c r="C311" s="68" t="s">
        <v>795</v>
      </c>
      <c r="D311" s="67" t="s">
        <v>799</v>
      </c>
      <c r="E311" s="68" t="s">
        <v>213</v>
      </c>
      <c r="F311" s="68" t="s">
        <v>1197</v>
      </c>
      <c r="G311" s="75">
        <v>31249</v>
      </c>
      <c r="H311" s="69">
        <v>39001</v>
      </c>
      <c r="I311" s="69" t="s">
        <v>1233</v>
      </c>
      <c r="J311" s="70">
        <v>84024</v>
      </c>
      <c r="K311" s="67">
        <v>3</v>
      </c>
      <c r="L311" s="71">
        <v>0.08</v>
      </c>
    </row>
    <row r="312" spans="1:12" x14ac:dyDescent="0.25">
      <c r="A312" s="67">
        <v>311</v>
      </c>
      <c r="B312" s="68" t="s">
        <v>1606</v>
      </c>
      <c r="C312" s="68" t="s">
        <v>791</v>
      </c>
      <c r="D312" s="67" t="s">
        <v>799</v>
      </c>
      <c r="E312" s="68" t="s">
        <v>213</v>
      </c>
      <c r="F312" s="68" t="s">
        <v>1197</v>
      </c>
      <c r="G312" s="75">
        <v>28238</v>
      </c>
      <c r="H312" s="69">
        <v>36084</v>
      </c>
      <c r="I312" s="69" t="s">
        <v>1233</v>
      </c>
      <c r="J312" s="70">
        <v>39852</v>
      </c>
      <c r="K312" s="67">
        <v>4</v>
      </c>
      <c r="L312" s="71">
        <v>0.12</v>
      </c>
    </row>
    <row r="313" spans="1:12" x14ac:dyDescent="0.25">
      <c r="A313" s="67">
        <v>312</v>
      </c>
      <c r="B313" s="68" t="s">
        <v>1607</v>
      </c>
      <c r="C313" s="68" t="s">
        <v>793</v>
      </c>
      <c r="D313" s="67" t="s">
        <v>799</v>
      </c>
      <c r="E313" s="68" t="s">
        <v>213</v>
      </c>
      <c r="F313" s="68" t="s">
        <v>1196</v>
      </c>
      <c r="G313" s="75">
        <v>28569</v>
      </c>
      <c r="H313" s="69">
        <v>36444</v>
      </c>
      <c r="I313" s="69" t="s">
        <v>1233</v>
      </c>
      <c r="J313" s="70">
        <v>80736</v>
      </c>
      <c r="K313" s="67">
        <v>3</v>
      </c>
      <c r="L313" s="71">
        <v>0.08</v>
      </c>
    </row>
    <row r="314" spans="1:12" x14ac:dyDescent="0.25">
      <c r="A314" s="67">
        <v>313</v>
      </c>
      <c r="B314" s="68" t="s">
        <v>1608</v>
      </c>
      <c r="C314" s="68" t="s">
        <v>796</v>
      </c>
      <c r="D314" s="67" t="s">
        <v>799</v>
      </c>
      <c r="E314" s="68" t="s">
        <v>213</v>
      </c>
      <c r="F314" s="68" t="s">
        <v>1196</v>
      </c>
      <c r="G314" s="75">
        <v>23352</v>
      </c>
      <c r="H314" s="69">
        <v>36455</v>
      </c>
      <c r="I314" s="69">
        <v>38533</v>
      </c>
      <c r="J314" s="70">
        <v>28572</v>
      </c>
      <c r="K314" s="67">
        <v>4</v>
      </c>
      <c r="L314" s="71">
        <v>0.12</v>
      </c>
    </row>
    <row r="315" spans="1:12" x14ac:dyDescent="0.25">
      <c r="A315" s="67">
        <v>314</v>
      </c>
      <c r="B315" s="68" t="s">
        <v>1609</v>
      </c>
      <c r="C315" s="68" t="s">
        <v>796</v>
      </c>
      <c r="D315" s="67" t="s">
        <v>799</v>
      </c>
      <c r="E315" s="68" t="s">
        <v>213</v>
      </c>
      <c r="F315" s="68" t="s">
        <v>1196</v>
      </c>
      <c r="G315" s="75">
        <v>26018</v>
      </c>
      <c r="H315" s="69">
        <v>37899</v>
      </c>
      <c r="I315" s="69" t="s">
        <v>1233</v>
      </c>
      <c r="J315" s="70">
        <v>77064</v>
      </c>
      <c r="K315" s="67">
        <v>5</v>
      </c>
      <c r="L315" s="71">
        <v>0.15</v>
      </c>
    </row>
    <row r="316" spans="1:12" x14ac:dyDescent="0.25">
      <c r="A316" s="67">
        <v>315</v>
      </c>
      <c r="B316" s="68" t="s">
        <v>1610</v>
      </c>
      <c r="C316" s="68" t="s">
        <v>792</v>
      </c>
      <c r="D316" s="67" t="s">
        <v>799</v>
      </c>
      <c r="E316" s="68" t="s">
        <v>213</v>
      </c>
      <c r="F316" s="68" t="s">
        <v>1196</v>
      </c>
      <c r="G316" s="75">
        <v>27004</v>
      </c>
      <c r="H316" s="69">
        <v>38289</v>
      </c>
      <c r="I316" s="69" t="s">
        <v>1233</v>
      </c>
      <c r="J316" s="70">
        <v>86196</v>
      </c>
      <c r="K316" s="67">
        <v>3</v>
      </c>
      <c r="L316" s="71">
        <v>0.08</v>
      </c>
    </row>
    <row r="317" spans="1:12" x14ac:dyDescent="0.25">
      <c r="A317" s="67">
        <v>316</v>
      </c>
      <c r="B317" s="68" t="s">
        <v>1611</v>
      </c>
      <c r="C317" s="68" t="s">
        <v>794</v>
      </c>
      <c r="D317" s="67" t="s">
        <v>799</v>
      </c>
      <c r="E317" s="68" t="s">
        <v>213</v>
      </c>
      <c r="F317" s="68" t="s">
        <v>1196</v>
      </c>
      <c r="G317" s="75">
        <v>27885</v>
      </c>
      <c r="H317" s="69">
        <v>39747</v>
      </c>
      <c r="I317" s="69" t="s">
        <v>1233</v>
      </c>
      <c r="J317" s="70">
        <v>12686.4</v>
      </c>
      <c r="K317" s="67">
        <v>4</v>
      </c>
      <c r="L317" s="71">
        <v>0.12</v>
      </c>
    </row>
    <row r="318" spans="1:12" x14ac:dyDescent="0.25">
      <c r="A318" s="67">
        <v>317</v>
      </c>
      <c r="B318" s="68" t="s">
        <v>1612</v>
      </c>
      <c r="C318" s="68" t="s">
        <v>792</v>
      </c>
      <c r="D318" s="67" t="s">
        <v>799</v>
      </c>
      <c r="E318" s="68" t="s">
        <v>213</v>
      </c>
      <c r="F318" s="68" t="s">
        <v>1197</v>
      </c>
      <c r="G318" s="75">
        <v>30046</v>
      </c>
      <c r="H318" s="69">
        <v>40470</v>
      </c>
      <c r="I318" s="69" t="s">
        <v>1233</v>
      </c>
      <c r="J318" s="70">
        <v>45408</v>
      </c>
      <c r="K318" s="67">
        <v>1</v>
      </c>
      <c r="L318" s="71">
        <v>0</v>
      </c>
    </row>
    <row r="319" spans="1:12" x14ac:dyDescent="0.25">
      <c r="A319" s="67">
        <v>318</v>
      </c>
      <c r="B319" s="68" t="s">
        <v>1613</v>
      </c>
      <c r="C319" s="68" t="s">
        <v>1228</v>
      </c>
      <c r="D319" s="67" t="s">
        <v>799</v>
      </c>
      <c r="E319" s="68" t="s">
        <v>213</v>
      </c>
      <c r="F319" s="68" t="s">
        <v>1197</v>
      </c>
      <c r="G319" s="75">
        <v>27811</v>
      </c>
      <c r="H319" s="69">
        <v>39403</v>
      </c>
      <c r="I319" s="69" t="s">
        <v>1233</v>
      </c>
      <c r="J319" s="70">
        <v>46728</v>
      </c>
      <c r="K319" s="67">
        <v>2</v>
      </c>
      <c r="L319" s="71">
        <v>0.04</v>
      </c>
    </row>
    <row r="320" spans="1:12" x14ac:dyDescent="0.25">
      <c r="A320" s="67">
        <v>319</v>
      </c>
      <c r="B320" s="68" t="s">
        <v>1614</v>
      </c>
      <c r="C320" s="68" t="s">
        <v>1231</v>
      </c>
      <c r="D320" s="67" t="s">
        <v>799</v>
      </c>
      <c r="E320" s="68" t="s">
        <v>213</v>
      </c>
      <c r="F320" s="68" t="s">
        <v>1196</v>
      </c>
      <c r="G320" s="75">
        <v>29917</v>
      </c>
      <c r="H320" s="69">
        <v>39407</v>
      </c>
      <c r="I320" s="69" t="s">
        <v>1233</v>
      </c>
      <c r="J320" s="70">
        <v>87686.399999999994</v>
      </c>
      <c r="K320" s="67">
        <v>5</v>
      </c>
      <c r="L320" s="71">
        <v>0.15</v>
      </c>
    </row>
    <row r="321" spans="1:12" x14ac:dyDescent="0.25">
      <c r="A321" s="67">
        <v>320</v>
      </c>
      <c r="B321" s="68" t="s">
        <v>1615</v>
      </c>
      <c r="C321" s="68" t="s">
        <v>793</v>
      </c>
      <c r="D321" s="67" t="s">
        <v>799</v>
      </c>
      <c r="E321" s="68" t="s">
        <v>213</v>
      </c>
      <c r="F321" s="68" t="s">
        <v>1197</v>
      </c>
      <c r="G321" s="75">
        <v>28419</v>
      </c>
      <c r="H321" s="69">
        <v>40492</v>
      </c>
      <c r="I321" s="69" t="s">
        <v>1233</v>
      </c>
      <c r="J321" s="70">
        <v>79212</v>
      </c>
      <c r="K321" s="67">
        <v>2</v>
      </c>
      <c r="L321" s="71">
        <v>0.04</v>
      </c>
    </row>
    <row r="322" spans="1:12" x14ac:dyDescent="0.25">
      <c r="A322" s="67">
        <v>321</v>
      </c>
      <c r="B322" s="68" t="s">
        <v>1616</v>
      </c>
      <c r="C322" s="68" t="s">
        <v>1229</v>
      </c>
      <c r="D322" s="67" t="s">
        <v>799</v>
      </c>
      <c r="E322" s="68" t="s">
        <v>213</v>
      </c>
      <c r="F322" s="68" t="s">
        <v>1197</v>
      </c>
      <c r="G322" s="75">
        <v>27003</v>
      </c>
      <c r="H322" s="69">
        <v>36101</v>
      </c>
      <c r="I322" s="69" t="s">
        <v>1233</v>
      </c>
      <c r="J322" s="70">
        <v>105888</v>
      </c>
      <c r="K322" s="67">
        <v>5</v>
      </c>
      <c r="L322" s="71">
        <v>0.15</v>
      </c>
    </row>
    <row r="323" spans="1:12" x14ac:dyDescent="0.25">
      <c r="A323" s="67">
        <v>322</v>
      </c>
      <c r="B323" s="68" t="s">
        <v>1617</v>
      </c>
      <c r="C323" s="68" t="s">
        <v>792</v>
      </c>
      <c r="D323" s="67" t="s">
        <v>799</v>
      </c>
      <c r="E323" s="68" t="s">
        <v>213</v>
      </c>
      <c r="F323" s="68" t="s">
        <v>1196</v>
      </c>
      <c r="G323" s="75">
        <v>24630</v>
      </c>
      <c r="H323" s="69">
        <v>36122</v>
      </c>
      <c r="I323" s="69" t="s">
        <v>1233</v>
      </c>
      <c r="J323" s="70">
        <v>27192</v>
      </c>
      <c r="K323" s="67">
        <v>2</v>
      </c>
      <c r="L323" s="71">
        <v>0.04</v>
      </c>
    </row>
    <row r="324" spans="1:12" x14ac:dyDescent="0.25">
      <c r="A324" s="67">
        <v>323</v>
      </c>
      <c r="B324" s="68" t="s">
        <v>1618</v>
      </c>
      <c r="C324" s="68" t="s">
        <v>793</v>
      </c>
      <c r="D324" s="67" t="s">
        <v>799</v>
      </c>
      <c r="E324" s="68" t="s">
        <v>213</v>
      </c>
      <c r="F324" s="68" t="s">
        <v>1197</v>
      </c>
      <c r="G324" s="75">
        <v>26980</v>
      </c>
      <c r="H324" s="69">
        <v>37936</v>
      </c>
      <c r="I324" s="69" t="s">
        <v>1233</v>
      </c>
      <c r="J324" s="70">
        <v>37104</v>
      </c>
      <c r="K324" s="67">
        <v>5</v>
      </c>
      <c r="L324" s="71">
        <v>0.15</v>
      </c>
    </row>
    <row r="325" spans="1:12" x14ac:dyDescent="0.25">
      <c r="A325" s="67">
        <v>324</v>
      </c>
      <c r="B325" s="68" t="s">
        <v>1619</v>
      </c>
      <c r="C325" s="68" t="s">
        <v>1229</v>
      </c>
      <c r="D325" s="67" t="s">
        <v>799</v>
      </c>
      <c r="E325" s="68" t="s">
        <v>213</v>
      </c>
      <c r="F325" s="68" t="s">
        <v>1196</v>
      </c>
      <c r="G325" s="75">
        <v>28971</v>
      </c>
      <c r="H325" s="69">
        <v>37943</v>
      </c>
      <c r="I325" s="69" t="s">
        <v>1233</v>
      </c>
      <c r="J325" s="70">
        <v>90211.199999999997</v>
      </c>
      <c r="K325" s="67">
        <v>3</v>
      </c>
      <c r="L325" s="71">
        <v>0.08</v>
      </c>
    </row>
    <row r="326" spans="1:12" x14ac:dyDescent="0.25">
      <c r="A326" s="67">
        <v>325</v>
      </c>
      <c r="B326" s="68" t="s">
        <v>1620</v>
      </c>
      <c r="C326" s="68" t="s">
        <v>793</v>
      </c>
      <c r="D326" s="67" t="s">
        <v>799</v>
      </c>
      <c r="E326" s="68" t="s">
        <v>213</v>
      </c>
      <c r="F326" s="68" t="s">
        <v>1197</v>
      </c>
      <c r="G326" s="75">
        <v>25832</v>
      </c>
      <c r="H326" s="69">
        <v>38321</v>
      </c>
      <c r="I326" s="69" t="s">
        <v>1233</v>
      </c>
      <c r="J326" s="70">
        <v>45576</v>
      </c>
      <c r="K326" s="67">
        <v>4</v>
      </c>
      <c r="L326" s="71">
        <v>0.12</v>
      </c>
    </row>
    <row r="327" spans="1:12" x14ac:dyDescent="0.25">
      <c r="A327" s="67">
        <v>326</v>
      </c>
      <c r="B327" s="68" t="s">
        <v>1621</v>
      </c>
      <c r="C327" s="68" t="s">
        <v>1231</v>
      </c>
      <c r="D327" s="67" t="s">
        <v>799</v>
      </c>
      <c r="E327" s="68" t="s">
        <v>213</v>
      </c>
      <c r="F327" s="68" t="s">
        <v>1197</v>
      </c>
      <c r="G327" s="75">
        <v>25830</v>
      </c>
      <c r="H327" s="69">
        <v>38321</v>
      </c>
      <c r="I327" s="69" t="s">
        <v>1233</v>
      </c>
      <c r="J327" s="70">
        <v>84912</v>
      </c>
      <c r="K327" s="67">
        <v>1</v>
      </c>
      <c r="L327" s="71">
        <v>0</v>
      </c>
    </row>
    <row r="328" spans="1:12" x14ac:dyDescent="0.25">
      <c r="A328" s="67">
        <v>327</v>
      </c>
      <c r="B328" s="68" t="s">
        <v>1622</v>
      </c>
      <c r="C328" s="68" t="s">
        <v>796</v>
      </c>
      <c r="D328" s="67" t="s">
        <v>799</v>
      </c>
      <c r="E328" s="68" t="s">
        <v>213</v>
      </c>
      <c r="F328" s="68" t="s">
        <v>1197</v>
      </c>
      <c r="G328" s="75">
        <v>30274</v>
      </c>
      <c r="H328" s="69">
        <v>39760</v>
      </c>
      <c r="I328" s="69" t="s">
        <v>1233</v>
      </c>
      <c r="J328" s="70">
        <v>73272</v>
      </c>
      <c r="K328" s="67">
        <v>5</v>
      </c>
      <c r="L328" s="71">
        <v>0.15</v>
      </c>
    </row>
    <row r="329" spans="1:12" x14ac:dyDescent="0.25">
      <c r="A329" s="67">
        <v>328</v>
      </c>
      <c r="B329" s="68" t="s">
        <v>1623</v>
      </c>
      <c r="C329" s="68" t="s">
        <v>792</v>
      </c>
      <c r="D329" s="67" t="s">
        <v>799</v>
      </c>
      <c r="E329" s="68" t="s">
        <v>213</v>
      </c>
      <c r="F329" s="68" t="s">
        <v>1196</v>
      </c>
      <c r="G329" s="75">
        <v>32278</v>
      </c>
      <c r="H329" s="69">
        <v>39390</v>
      </c>
      <c r="I329" s="69" t="s">
        <v>1233</v>
      </c>
      <c r="J329" s="70">
        <v>85788</v>
      </c>
      <c r="K329" s="67">
        <v>5</v>
      </c>
      <c r="L329" s="71">
        <v>0.15</v>
      </c>
    </row>
    <row r="330" spans="1:12" x14ac:dyDescent="0.25">
      <c r="A330" s="67">
        <v>329</v>
      </c>
      <c r="B330" s="68" t="s">
        <v>1624</v>
      </c>
      <c r="C330" s="68" t="s">
        <v>792</v>
      </c>
      <c r="D330" s="67" t="s">
        <v>799</v>
      </c>
      <c r="E330" s="68" t="s">
        <v>213</v>
      </c>
      <c r="F330" s="68" t="s">
        <v>1197</v>
      </c>
      <c r="G330" s="75">
        <v>28475</v>
      </c>
      <c r="H330" s="69">
        <v>39785</v>
      </c>
      <c r="I330" s="69" t="s">
        <v>1233</v>
      </c>
      <c r="J330" s="70">
        <v>96828</v>
      </c>
      <c r="K330" s="67">
        <v>3</v>
      </c>
      <c r="L330" s="71">
        <v>0.08</v>
      </c>
    </row>
    <row r="331" spans="1:12" x14ac:dyDescent="0.25">
      <c r="A331" s="67">
        <v>330</v>
      </c>
      <c r="B331" s="68" t="s">
        <v>1625</v>
      </c>
      <c r="C331" s="68" t="s">
        <v>1231</v>
      </c>
      <c r="D331" s="67" t="s">
        <v>799</v>
      </c>
      <c r="E331" s="68" t="s">
        <v>213</v>
      </c>
      <c r="F331" s="68" t="s">
        <v>1197</v>
      </c>
      <c r="G331" s="75">
        <v>29662</v>
      </c>
      <c r="H331" s="69">
        <v>36503</v>
      </c>
      <c r="I331" s="69" t="s">
        <v>1233</v>
      </c>
      <c r="J331" s="70">
        <v>49938</v>
      </c>
      <c r="K331" s="67">
        <v>1</v>
      </c>
      <c r="L331" s="71">
        <v>0</v>
      </c>
    </row>
    <row r="332" spans="1:12" x14ac:dyDescent="0.25">
      <c r="A332" s="67">
        <v>331</v>
      </c>
      <c r="B332" s="68" t="s">
        <v>1626</v>
      </c>
      <c r="C332" s="68" t="s">
        <v>792</v>
      </c>
      <c r="D332" s="67" t="s">
        <v>799</v>
      </c>
      <c r="E332" s="68" t="s">
        <v>213</v>
      </c>
      <c r="F332" s="68" t="s">
        <v>1196</v>
      </c>
      <c r="G332" s="75">
        <v>27397</v>
      </c>
      <c r="H332" s="69">
        <v>37229</v>
      </c>
      <c r="I332" s="69" t="s">
        <v>1233</v>
      </c>
      <c r="J332" s="70">
        <v>30372</v>
      </c>
      <c r="K332" s="67">
        <v>4</v>
      </c>
      <c r="L332" s="71">
        <v>0.12</v>
      </c>
    </row>
    <row r="333" spans="1:12" x14ac:dyDescent="0.25">
      <c r="A333" s="67">
        <v>332</v>
      </c>
      <c r="B333" s="68" t="s">
        <v>1627</v>
      </c>
      <c r="C333" s="68" t="s">
        <v>1230</v>
      </c>
      <c r="D333" s="67" t="s">
        <v>799</v>
      </c>
      <c r="E333" s="68" t="s">
        <v>213</v>
      </c>
      <c r="F333" s="68" t="s">
        <v>1196</v>
      </c>
      <c r="G333" s="75">
        <v>25782</v>
      </c>
      <c r="H333" s="69">
        <v>37620</v>
      </c>
      <c r="I333" s="69" t="s">
        <v>1233</v>
      </c>
      <c r="J333" s="70">
        <v>29352</v>
      </c>
      <c r="K333" s="67">
        <v>1</v>
      </c>
      <c r="L333" s="71">
        <v>0</v>
      </c>
    </row>
    <row r="334" spans="1:12" x14ac:dyDescent="0.25">
      <c r="A334" s="67">
        <v>333</v>
      </c>
      <c r="B334" s="68" t="s">
        <v>1628</v>
      </c>
      <c r="C334" s="68" t="s">
        <v>793</v>
      </c>
      <c r="D334" s="67" t="s">
        <v>799</v>
      </c>
      <c r="E334" s="68" t="s">
        <v>213</v>
      </c>
      <c r="F334" s="68" t="s">
        <v>1197</v>
      </c>
      <c r="G334" s="75">
        <v>27044</v>
      </c>
      <c r="H334" s="69">
        <v>40175</v>
      </c>
      <c r="I334" s="69" t="s">
        <v>1233</v>
      </c>
      <c r="J334" s="70">
        <v>41628</v>
      </c>
      <c r="K334" s="67">
        <v>2</v>
      </c>
      <c r="L334" s="71">
        <v>0.04</v>
      </c>
    </row>
    <row r="335" spans="1:12" x14ac:dyDescent="0.25">
      <c r="A335" s="67">
        <v>334</v>
      </c>
      <c r="B335" s="68" t="s">
        <v>1629</v>
      </c>
      <c r="C335" s="68" t="s">
        <v>796</v>
      </c>
      <c r="D335" s="67" t="s">
        <v>805</v>
      </c>
      <c r="E335" s="67" t="s">
        <v>805</v>
      </c>
      <c r="F335" s="68" t="s">
        <v>1196</v>
      </c>
      <c r="G335" s="76">
        <v>27590</v>
      </c>
      <c r="H335" s="74">
        <v>40292</v>
      </c>
      <c r="I335" s="69" t="s">
        <v>1233</v>
      </c>
      <c r="J335" s="70">
        <v>74268</v>
      </c>
      <c r="K335" s="67">
        <v>2</v>
      </c>
      <c r="L335" s="71">
        <v>0.04</v>
      </c>
    </row>
    <row r="336" spans="1:12" x14ac:dyDescent="0.25">
      <c r="A336" s="67">
        <v>335</v>
      </c>
      <c r="B336" s="68" t="s">
        <v>1630</v>
      </c>
      <c r="C336" s="68" t="s">
        <v>796</v>
      </c>
      <c r="D336" s="67" t="s">
        <v>805</v>
      </c>
      <c r="E336" s="67" t="s">
        <v>805</v>
      </c>
      <c r="F336" s="68" t="s">
        <v>1196</v>
      </c>
      <c r="G336" s="75">
        <v>30334</v>
      </c>
      <c r="H336" s="69">
        <v>37407</v>
      </c>
      <c r="I336" s="69">
        <v>37620</v>
      </c>
      <c r="J336" s="70">
        <v>70968</v>
      </c>
      <c r="K336" s="67">
        <v>5</v>
      </c>
      <c r="L336" s="71">
        <v>0.15</v>
      </c>
    </row>
    <row r="337" spans="1:12" x14ac:dyDescent="0.25">
      <c r="A337" s="67">
        <v>336</v>
      </c>
      <c r="B337" s="68" t="s">
        <v>1631</v>
      </c>
      <c r="C337" s="68" t="s">
        <v>796</v>
      </c>
      <c r="D337" s="67" t="s">
        <v>805</v>
      </c>
      <c r="E337" s="67" t="s">
        <v>805</v>
      </c>
      <c r="F337" s="68" t="s">
        <v>1196</v>
      </c>
      <c r="G337" s="76">
        <v>32391</v>
      </c>
      <c r="H337" s="74">
        <v>40313</v>
      </c>
      <c r="I337" s="69" t="s">
        <v>1233</v>
      </c>
      <c r="J337" s="70">
        <v>32700</v>
      </c>
      <c r="K337" s="67">
        <v>5</v>
      </c>
      <c r="L337" s="71">
        <v>0.15</v>
      </c>
    </row>
    <row r="338" spans="1:12" x14ac:dyDescent="0.25">
      <c r="A338" s="67">
        <v>337</v>
      </c>
      <c r="B338" s="68" t="s">
        <v>1632</v>
      </c>
      <c r="C338" s="68" t="s">
        <v>796</v>
      </c>
      <c r="D338" s="67" t="s">
        <v>805</v>
      </c>
      <c r="E338" s="67" t="s">
        <v>805</v>
      </c>
      <c r="F338" s="68" t="s">
        <v>1197</v>
      </c>
      <c r="G338" s="75">
        <v>31389</v>
      </c>
      <c r="H338" s="69">
        <v>41137</v>
      </c>
      <c r="I338" s="69" t="s">
        <v>1233</v>
      </c>
      <c r="J338" s="70">
        <v>46992</v>
      </c>
      <c r="K338" s="67">
        <v>3</v>
      </c>
      <c r="L338" s="71">
        <v>0.08</v>
      </c>
    </row>
    <row r="339" spans="1:12" x14ac:dyDescent="0.25">
      <c r="A339" s="67">
        <v>338</v>
      </c>
      <c r="B339" s="68" t="s">
        <v>1633</v>
      </c>
      <c r="C339" s="68" t="s">
        <v>796</v>
      </c>
      <c r="D339" s="67" t="s">
        <v>805</v>
      </c>
      <c r="E339" s="67" t="s">
        <v>805</v>
      </c>
      <c r="F339" s="68" t="s">
        <v>1196</v>
      </c>
      <c r="G339" s="75">
        <v>22552</v>
      </c>
      <c r="H339" s="69">
        <v>36765</v>
      </c>
      <c r="I339" s="69" t="s">
        <v>1233</v>
      </c>
      <c r="J339" s="70">
        <v>89400</v>
      </c>
      <c r="K339" s="67">
        <v>4</v>
      </c>
      <c r="L339" s="71">
        <v>0.12</v>
      </c>
    </row>
    <row r="340" spans="1:12" x14ac:dyDescent="0.25">
      <c r="A340" s="67">
        <v>339</v>
      </c>
      <c r="B340" s="68" t="s">
        <v>1634</v>
      </c>
      <c r="C340" s="68" t="s">
        <v>796</v>
      </c>
      <c r="D340" s="67" t="s">
        <v>805</v>
      </c>
      <c r="E340" s="67" t="s">
        <v>805</v>
      </c>
      <c r="F340" s="68" t="s">
        <v>1196</v>
      </c>
      <c r="G340" s="75">
        <v>30383</v>
      </c>
      <c r="H340" s="69">
        <v>37936</v>
      </c>
      <c r="I340" s="69" t="s">
        <v>1233</v>
      </c>
      <c r="J340" s="70">
        <v>64644</v>
      </c>
      <c r="K340" s="67">
        <v>2</v>
      </c>
      <c r="L340" s="71">
        <v>0.04</v>
      </c>
    </row>
    <row r="341" spans="1:12" x14ac:dyDescent="0.25">
      <c r="A341" s="67">
        <v>340</v>
      </c>
      <c r="B341" s="68" t="s">
        <v>1635</v>
      </c>
      <c r="C341" s="68" t="s">
        <v>796</v>
      </c>
      <c r="D341" s="67" t="s">
        <v>805</v>
      </c>
      <c r="E341" s="67" t="s">
        <v>805</v>
      </c>
      <c r="F341" s="68" t="s">
        <v>1196</v>
      </c>
      <c r="G341" s="75">
        <v>30540</v>
      </c>
      <c r="H341" s="69">
        <v>39038</v>
      </c>
      <c r="I341" s="69" t="s">
        <v>1233</v>
      </c>
      <c r="J341" s="70">
        <v>85680</v>
      </c>
      <c r="K341" s="67">
        <v>4</v>
      </c>
      <c r="L341" s="71">
        <v>0.12</v>
      </c>
    </row>
    <row r="342" spans="1:12" x14ac:dyDescent="0.25">
      <c r="A342" s="67">
        <v>341</v>
      </c>
      <c r="B342" s="68" t="s">
        <v>1636</v>
      </c>
      <c r="C342" s="68" t="s">
        <v>1231</v>
      </c>
      <c r="D342" s="67" t="s">
        <v>804</v>
      </c>
      <c r="E342" s="68" t="s">
        <v>802</v>
      </c>
      <c r="F342" s="68" t="s">
        <v>1196</v>
      </c>
      <c r="G342" s="75">
        <v>26449</v>
      </c>
      <c r="H342" s="69">
        <v>40552</v>
      </c>
      <c r="I342" s="69" t="s">
        <v>1233</v>
      </c>
      <c r="J342" s="70">
        <v>75288</v>
      </c>
      <c r="K342" s="67">
        <v>4</v>
      </c>
      <c r="L342" s="71">
        <v>0.12</v>
      </c>
    </row>
    <row r="343" spans="1:12" x14ac:dyDescent="0.25">
      <c r="A343" s="67">
        <v>342</v>
      </c>
      <c r="B343" s="68" t="s">
        <v>1637</v>
      </c>
      <c r="C343" s="68" t="s">
        <v>1228</v>
      </c>
      <c r="D343" s="67" t="s">
        <v>804</v>
      </c>
      <c r="E343" s="68" t="s">
        <v>802</v>
      </c>
      <c r="F343" s="68" t="s">
        <v>1196</v>
      </c>
      <c r="G343" s="75">
        <v>26636</v>
      </c>
      <c r="H343" s="69">
        <v>40911</v>
      </c>
      <c r="I343" s="69" t="s">
        <v>1233</v>
      </c>
      <c r="J343" s="70">
        <v>104544</v>
      </c>
      <c r="K343" s="67">
        <v>3</v>
      </c>
      <c r="L343" s="71">
        <v>0.08</v>
      </c>
    </row>
    <row r="344" spans="1:12" x14ac:dyDescent="0.25">
      <c r="A344" s="67">
        <v>343</v>
      </c>
      <c r="B344" s="68" t="s">
        <v>1638</v>
      </c>
      <c r="C344" s="68" t="s">
        <v>794</v>
      </c>
      <c r="D344" s="67" t="s">
        <v>804</v>
      </c>
      <c r="E344" s="68" t="s">
        <v>802</v>
      </c>
      <c r="F344" s="68" t="s">
        <v>1196</v>
      </c>
      <c r="G344" s="75">
        <v>26136</v>
      </c>
      <c r="H344" s="69">
        <v>39457</v>
      </c>
      <c r="I344" s="69" t="s">
        <v>1233</v>
      </c>
      <c r="J344" s="70">
        <v>37506</v>
      </c>
      <c r="K344" s="67">
        <v>5</v>
      </c>
      <c r="L344" s="71">
        <v>0.15</v>
      </c>
    </row>
    <row r="345" spans="1:12" x14ac:dyDescent="0.25">
      <c r="A345" s="67">
        <v>344</v>
      </c>
      <c r="B345" s="68" t="s">
        <v>1639</v>
      </c>
      <c r="C345" s="68" t="s">
        <v>1230</v>
      </c>
      <c r="D345" s="67" t="s">
        <v>804</v>
      </c>
      <c r="E345" s="68" t="s">
        <v>802</v>
      </c>
      <c r="F345" s="68" t="s">
        <v>1196</v>
      </c>
      <c r="G345" s="75">
        <v>30917</v>
      </c>
      <c r="H345" s="69">
        <v>39098</v>
      </c>
      <c r="I345" s="69" t="s">
        <v>1233</v>
      </c>
      <c r="J345" s="70">
        <v>57246</v>
      </c>
      <c r="K345" s="67">
        <v>5</v>
      </c>
      <c r="L345" s="71">
        <v>0.15</v>
      </c>
    </row>
    <row r="346" spans="1:12" x14ac:dyDescent="0.25">
      <c r="A346" s="67">
        <v>345</v>
      </c>
      <c r="B346" s="68" t="s">
        <v>1640</v>
      </c>
      <c r="C346" s="68" t="s">
        <v>792</v>
      </c>
      <c r="D346" s="67" t="s">
        <v>804</v>
      </c>
      <c r="E346" s="68" t="s">
        <v>802</v>
      </c>
      <c r="F346" s="68" t="s">
        <v>1197</v>
      </c>
      <c r="G346" s="75">
        <v>27484</v>
      </c>
      <c r="H346" s="69">
        <v>40209</v>
      </c>
      <c r="I346" s="69" t="s">
        <v>1233</v>
      </c>
      <c r="J346" s="70">
        <v>54312</v>
      </c>
      <c r="K346" s="67">
        <v>4</v>
      </c>
      <c r="L346" s="71">
        <v>0.12</v>
      </c>
    </row>
    <row r="347" spans="1:12" x14ac:dyDescent="0.25">
      <c r="A347" s="67">
        <v>346</v>
      </c>
      <c r="B347" s="68" t="s">
        <v>1641</v>
      </c>
      <c r="C347" s="68" t="s">
        <v>1228</v>
      </c>
      <c r="D347" s="67" t="s">
        <v>804</v>
      </c>
      <c r="E347" s="68" t="s">
        <v>802</v>
      </c>
      <c r="F347" s="68" t="s">
        <v>1196</v>
      </c>
      <c r="G347" s="75">
        <v>25341</v>
      </c>
      <c r="H347" s="69">
        <v>36192</v>
      </c>
      <c r="I347" s="69" t="s">
        <v>1233</v>
      </c>
      <c r="J347" s="70">
        <v>57144</v>
      </c>
      <c r="K347" s="67">
        <v>5</v>
      </c>
      <c r="L347" s="71">
        <v>0.15</v>
      </c>
    </row>
    <row r="348" spans="1:12" x14ac:dyDescent="0.25">
      <c r="A348" s="67">
        <v>347</v>
      </c>
      <c r="B348" s="68" t="s">
        <v>1642</v>
      </c>
      <c r="C348" s="68" t="s">
        <v>792</v>
      </c>
      <c r="D348" s="67" t="s">
        <v>804</v>
      </c>
      <c r="E348" s="68" t="s">
        <v>802</v>
      </c>
      <c r="F348" s="68" t="s">
        <v>1197</v>
      </c>
      <c r="G348" s="75">
        <v>28370</v>
      </c>
      <c r="H348" s="69">
        <v>36199</v>
      </c>
      <c r="I348" s="69" t="s">
        <v>1233</v>
      </c>
      <c r="J348" s="70">
        <v>37524</v>
      </c>
      <c r="K348" s="67">
        <v>5</v>
      </c>
      <c r="L348" s="71">
        <v>0.15</v>
      </c>
    </row>
    <row r="349" spans="1:12" x14ac:dyDescent="0.25">
      <c r="A349" s="67">
        <v>348</v>
      </c>
      <c r="B349" s="68" t="s">
        <v>1643</v>
      </c>
      <c r="C349" s="68" t="s">
        <v>1230</v>
      </c>
      <c r="D349" s="67" t="s">
        <v>804</v>
      </c>
      <c r="E349" s="68" t="s">
        <v>802</v>
      </c>
      <c r="F349" s="68" t="s">
        <v>1197</v>
      </c>
      <c r="G349" s="75">
        <v>24137</v>
      </c>
      <c r="H349" s="69">
        <v>36940</v>
      </c>
      <c r="I349" s="69" t="s">
        <v>1233</v>
      </c>
      <c r="J349" s="70">
        <v>58788</v>
      </c>
      <c r="K349" s="67">
        <v>5</v>
      </c>
      <c r="L349" s="71">
        <v>0.15</v>
      </c>
    </row>
    <row r="350" spans="1:12" x14ac:dyDescent="0.25">
      <c r="A350" s="67">
        <v>349</v>
      </c>
      <c r="B350" s="68" t="s">
        <v>1644</v>
      </c>
      <c r="C350" s="68" t="s">
        <v>791</v>
      </c>
      <c r="D350" s="67" t="s">
        <v>804</v>
      </c>
      <c r="E350" s="68" t="s">
        <v>802</v>
      </c>
      <c r="F350" s="68" t="s">
        <v>1196</v>
      </c>
      <c r="G350" s="75">
        <v>28807</v>
      </c>
      <c r="H350" s="69">
        <v>39871</v>
      </c>
      <c r="I350" s="69" t="s">
        <v>1233</v>
      </c>
      <c r="J350" s="70">
        <v>46290</v>
      </c>
      <c r="K350" s="67">
        <v>2</v>
      </c>
      <c r="L350" s="71">
        <v>0.04</v>
      </c>
    </row>
    <row r="351" spans="1:12" x14ac:dyDescent="0.25">
      <c r="A351" s="67">
        <v>350</v>
      </c>
      <c r="B351" s="68" t="s">
        <v>1645</v>
      </c>
      <c r="C351" s="68" t="s">
        <v>796</v>
      </c>
      <c r="D351" s="67" t="s">
        <v>804</v>
      </c>
      <c r="E351" s="68" t="s">
        <v>802</v>
      </c>
      <c r="F351" s="68" t="s">
        <v>1196</v>
      </c>
      <c r="G351" s="75">
        <v>27607</v>
      </c>
      <c r="H351" s="69">
        <v>40610</v>
      </c>
      <c r="I351" s="69" t="s">
        <v>1233</v>
      </c>
      <c r="J351" s="70">
        <v>44212.800000000003</v>
      </c>
      <c r="K351" s="67">
        <v>4</v>
      </c>
      <c r="L351" s="71">
        <v>0.12</v>
      </c>
    </row>
    <row r="352" spans="1:12" x14ac:dyDescent="0.25">
      <c r="A352" s="67">
        <v>351</v>
      </c>
      <c r="B352" s="68" t="s">
        <v>1646</v>
      </c>
      <c r="C352" s="68" t="s">
        <v>794</v>
      </c>
      <c r="D352" s="67" t="s">
        <v>804</v>
      </c>
      <c r="E352" s="68" t="s">
        <v>803</v>
      </c>
      <c r="F352" s="68" t="s">
        <v>1196</v>
      </c>
      <c r="G352" s="75">
        <v>27440</v>
      </c>
      <c r="H352" s="69">
        <v>40624</v>
      </c>
      <c r="I352" s="69" t="s">
        <v>1233</v>
      </c>
      <c r="J352" s="70">
        <v>15708</v>
      </c>
      <c r="K352" s="67">
        <v>4</v>
      </c>
      <c r="L352" s="71">
        <v>0.12</v>
      </c>
    </row>
    <row r="353" spans="1:12" x14ac:dyDescent="0.25">
      <c r="A353" s="67">
        <v>352</v>
      </c>
      <c r="B353" s="68" t="s">
        <v>1647</v>
      </c>
      <c r="C353" s="68" t="s">
        <v>1231</v>
      </c>
      <c r="D353" s="67" t="s">
        <v>804</v>
      </c>
      <c r="E353" s="68" t="s">
        <v>803</v>
      </c>
      <c r="F353" s="68" t="s">
        <v>1196</v>
      </c>
      <c r="G353" s="75">
        <v>30112</v>
      </c>
      <c r="H353" s="69">
        <v>39147</v>
      </c>
      <c r="I353" s="69" t="s">
        <v>1233</v>
      </c>
      <c r="J353" s="70">
        <v>54216</v>
      </c>
      <c r="K353" s="67">
        <v>5</v>
      </c>
      <c r="L353" s="71">
        <v>0.15</v>
      </c>
    </row>
    <row r="354" spans="1:12" x14ac:dyDescent="0.25">
      <c r="A354" s="67">
        <v>353</v>
      </c>
      <c r="B354" s="68" t="s">
        <v>1648</v>
      </c>
      <c r="C354" s="68" t="s">
        <v>793</v>
      </c>
      <c r="D354" s="67" t="s">
        <v>804</v>
      </c>
      <c r="E354" s="68" t="s">
        <v>803</v>
      </c>
      <c r="F354" s="68" t="s">
        <v>1197</v>
      </c>
      <c r="G354" s="75">
        <v>30027</v>
      </c>
      <c r="H354" s="69">
        <v>39167</v>
      </c>
      <c r="I354" s="69" t="s">
        <v>1233</v>
      </c>
      <c r="J354" s="70">
        <v>34800</v>
      </c>
      <c r="K354" s="67">
        <v>5</v>
      </c>
      <c r="L354" s="71">
        <v>0.15</v>
      </c>
    </row>
    <row r="355" spans="1:12" x14ac:dyDescent="0.25">
      <c r="A355" s="67">
        <v>354</v>
      </c>
      <c r="B355" s="68" t="s">
        <v>1649</v>
      </c>
      <c r="C355" s="68" t="s">
        <v>1230</v>
      </c>
      <c r="D355" s="67" t="s">
        <v>804</v>
      </c>
      <c r="E355" s="68" t="s">
        <v>803</v>
      </c>
      <c r="F355" s="68" t="s">
        <v>1196</v>
      </c>
      <c r="G355" s="75">
        <v>25778</v>
      </c>
      <c r="H355" s="69">
        <v>38805</v>
      </c>
      <c r="I355" s="69">
        <v>40427</v>
      </c>
      <c r="J355" s="70">
        <v>64644</v>
      </c>
      <c r="K355" s="67">
        <v>2</v>
      </c>
      <c r="L355" s="71">
        <v>0.04</v>
      </c>
    </row>
    <row r="356" spans="1:12" x14ac:dyDescent="0.25">
      <c r="A356" s="67">
        <v>355</v>
      </c>
      <c r="B356" s="68" t="s">
        <v>1650</v>
      </c>
      <c r="C356" s="68" t="s">
        <v>794</v>
      </c>
      <c r="D356" s="67" t="s">
        <v>804</v>
      </c>
      <c r="E356" s="68" t="s">
        <v>803</v>
      </c>
      <c r="F356" s="68" t="s">
        <v>1196</v>
      </c>
      <c r="G356" s="75">
        <v>22309</v>
      </c>
      <c r="H356" s="69">
        <v>35856</v>
      </c>
      <c r="I356" s="69" t="s">
        <v>1233</v>
      </c>
      <c r="J356" s="70">
        <v>104196</v>
      </c>
      <c r="K356" s="67">
        <v>3</v>
      </c>
      <c r="L356" s="71">
        <v>0.08</v>
      </c>
    </row>
    <row r="357" spans="1:12" x14ac:dyDescent="0.25">
      <c r="A357" s="67">
        <v>356</v>
      </c>
      <c r="B357" s="68" t="s">
        <v>1651</v>
      </c>
      <c r="C357" s="68" t="s">
        <v>792</v>
      </c>
      <c r="D357" s="67" t="s">
        <v>804</v>
      </c>
      <c r="E357" s="68" t="s">
        <v>803</v>
      </c>
      <c r="F357" s="68" t="s">
        <v>1196</v>
      </c>
      <c r="G357" s="75">
        <v>23586</v>
      </c>
      <c r="H357" s="69">
        <v>35857</v>
      </c>
      <c r="I357" s="69" t="s">
        <v>1233</v>
      </c>
      <c r="J357" s="70">
        <v>98532</v>
      </c>
      <c r="K357" s="67">
        <v>3</v>
      </c>
      <c r="L357" s="71">
        <v>0.08</v>
      </c>
    </row>
    <row r="358" spans="1:12" x14ac:dyDescent="0.25">
      <c r="A358" s="67">
        <v>357</v>
      </c>
      <c r="B358" s="68" t="s">
        <v>1652</v>
      </c>
      <c r="C358" s="68" t="s">
        <v>1228</v>
      </c>
      <c r="D358" s="67" t="s">
        <v>804</v>
      </c>
      <c r="E358" s="68" t="s">
        <v>803</v>
      </c>
      <c r="F358" s="68" t="s">
        <v>1197</v>
      </c>
      <c r="G358" s="75">
        <v>27470</v>
      </c>
      <c r="H358" s="69">
        <v>39157</v>
      </c>
      <c r="I358" s="69" t="s">
        <v>1233</v>
      </c>
      <c r="J358" s="70">
        <v>57132</v>
      </c>
      <c r="K358" s="67">
        <v>4</v>
      </c>
      <c r="L358" s="71">
        <v>0.12</v>
      </c>
    </row>
    <row r="359" spans="1:12" x14ac:dyDescent="0.25">
      <c r="A359" s="67">
        <v>358</v>
      </c>
      <c r="B359" s="68" t="s">
        <v>1653</v>
      </c>
      <c r="C359" s="68" t="s">
        <v>796</v>
      </c>
      <c r="D359" s="67" t="s">
        <v>804</v>
      </c>
      <c r="E359" s="68" t="s">
        <v>803</v>
      </c>
      <c r="F359" s="68" t="s">
        <v>1196</v>
      </c>
      <c r="G359" s="75">
        <v>30208</v>
      </c>
      <c r="H359" s="69">
        <v>41000</v>
      </c>
      <c r="I359" s="69" t="s">
        <v>1233</v>
      </c>
      <c r="J359" s="70">
        <v>72672</v>
      </c>
      <c r="K359" s="67">
        <v>4</v>
      </c>
      <c r="L359" s="71">
        <v>0.12</v>
      </c>
    </row>
    <row r="360" spans="1:12" x14ac:dyDescent="0.25">
      <c r="A360" s="67">
        <v>359</v>
      </c>
      <c r="B360" s="68" t="s">
        <v>1654</v>
      </c>
      <c r="C360" s="68" t="s">
        <v>792</v>
      </c>
      <c r="D360" s="67" t="s">
        <v>804</v>
      </c>
      <c r="E360" s="68" t="s">
        <v>803</v>
      </c>
      <c r="F360" s="68" t="s">
        <v>1196</v>
      </c>
      <c r="G360" s="75">
        <v>32737</v>
      </c>
      <c r="H360" s="69">
        <v>41007</v>
      </c>
      <c r="I360" s="69" t="s">
        <v>1233</v>
      </c>
      <c r="J360" s="70">
        <v>44424</v>
      </c>
      <c r="K360" s="67">
        <v>2</v>
      </c>
      <c r="L360" s="71">
        <v>0.04</v>
      </c>
    </row>
    <row r="361" spans="1:12" x14ac:dyDescent="0.25">
      <c r="A361" s="67">
        <v>360</v>
      </c>
      <c r="B361" s="68" t="s">
        <v>1655</v>
      </c>
      <c r="C361" s="68" t="s">
        <v>791</v>
      </c>
      <c r="D361" s="67" t="s">
        <v>804</v>
      </c>
      <c r="E361" s="68" t="s">
        <v>803</v>
      </c>
      <c r="F361" s="68" t="s">
        <v>1197</v>
      </c>
      <c r="G361" s="75">
        <v>31847</v>
      </c>
      <c r="H361" s="69">
        <v>39180</v>
      </c>
      <c r="I361" s="69" t="s">
        <v>1233</v>
      </c>
      <c r="J361" s="70">
        <v>103848</v>
      </c>
      <c r="K361" s="67">
        <v>4</v>
      </c>
      <c r="L361" s="71">
        <v>0.12</v>
      </c>
    </row>
    <row r="362" spans="1:12" x14ac:dyDescent="0.25">
      <c r="A362" s="67">
        <v>361</v>
      </c>
      <c r="B362" s="68" t="s">
        <v>1656</v>
      </c>
      <c r="C362" s="68" t="s">
        <v>1231</v>
      </c>
      <c r="D362" s="67" t="s">
        <v>804</v>
      </c>
      <c r="E362" s="68" t="s">
        <v>803</v>
      </c>
      <c r="F362" s="68" t="s">
        <v>1196</v>
      </c>
      <c r="G362" s="75">
        <v>29564</v>
      </c>
      <c r="H362" s="69">
        <v>38834</v>
      </c>
      <c r="I362" s="69" t="s">
        <v>1233</v>
      </c>
      <c r="J362" s="70">
        <v>97968</v>
      </c>
      <c r="K362" s="67">
        <v>4</v>
      </c>
      <c r="L362" s="71">
        <v>0.12</v>
      </c>
    </row>
    <row r="363" spans="1:12" x14ac:dyDescent="0.25">
      <c r="A363" s="67">
        <v>362</v>
      </c>
      <c r="B363" s="68" t="s">
        <v>1657</v>
      </c>
      <c r="C363" s="68" t="s">
        <v>791</v>
      </c>
      <c r="D363" s="67" t="s">
        <v>804</v>
      </c>
      <c r="E363" s="68" t="s">
        <v>803</v>
      </c>
      <c r="F363" s="68" t="s">
        <v>1196</v>
      </c>
      <c r="G363" s="75">
        <v>28746</v>
      </c>
      <c r="H363" s="69">
        <v>36297</v>
      </c>
      <c r="I363" s="69" t="s">
        <v>1233</v>
      </c>
      <c r="J363" s="70">
        <v>55236</v>
      </c>
      <c r="K363" s="67">
        <v>2</v>
      </c>
      <c r="L363" s="71">
        <v>0.04</v>
      </c>
    </row>
    <row r="364" spans="1:12" x14ac:dyDescent="0.25">
      <c r="A364" s="67">
        <v>363</v>
      </c>
      <c r="B364" s="68" t="s">
        <v>1658</v>
      </c>
      <c r="C364" s="68" t="s">
        <v>1230</v>
      </c>
      <c r="D364" s="67" t="s">
        <v>804</v>
      </c>
      <c r="E364" s="68" t="s">
        <v>803</v>
      </c>
      <c r="F364" s="68" t="s">
        <v>1196</v>
      </c>
      <c r="G364" s="75">
        <v>24297</v>
      </c>
      <c r="H364" s="69">
        <v>36662</v>
      </c>
      <c r="I364" s="69" t="s">
        <v>1233</v>
      </c>
      <c r="J364" s="70">
        <v>62988</v>
      </c>
      <c r="K364" s="67">
        <v>4</v>
      </c>
      <c r="L364" s="71">
        <v>0.12</v>
      </c>
    </row>
    <row r="365" spans="1:12" x14ac:dyDescent="0.25">
      <c r="A365" s="67">
        <v>364</v>
      </c>
      <c r="B365" s="68" t="s">
        <v>1659</v>
      </c>
      <c r="C365" s="68" t="s">
        <v>1230</v>
      </c>
      <c r="D365" s="67" t="s">
        <v>804</v>
      </c>
      <c r="E365" s="68" t="s">
        <v>424</v>
      </c>
      <c r="F365" s="68" t="s">
        <v>1197</v>
      </c>
      <c r="G365" s="75">
        <v>29838</v>
      </c>
      <c r="H365" s="69">
        <v>39592</v>
      </c>
      <c r="I365" s="69" t="s">
        <v>1233</v>
      </c>
      <c r="J365" s="70">
        <v>69024</v>
      </c>
      <c r="K365" s="67">
        <v>3</v>
      </c>
      <c r="L365" s="71">
        <v>0.08</v>
      </c>
    </row>
    <row r="366" spans="1:12" x14ac:dyDescent="0.25">
      <c r="A366" s="67">
        <v>365</v>
      </c>
      <c r="B366" s="68" t="s">
        <v>1660</v>
      </c>
      <c r="C366" s="68" t="s">
        <v>793</v>
      </c>
      <c r="D366" s="67" t="s">
        <v>804</v>
      </c>
      <c r="E366" s="68" t="s">
        <v>424</v>
      </c>
      <c r="F366" s="68" t="s">
        <v>1196</v>
      </c>
      <c r="G366" s="75">
        <v>29445</v>
      </c>
      <c r="H366" s="69">
        <v>40712</v>
      </c>
      <c r="I366" s="69" t="s">
        <v>1233</v>
      </c>
      <c r="J366" s="70">
        <v>27480</v>
      </c>
      <c r="K366" s="67">
        <v>1</v>
      </c>
      <c r="L366" s="71">
        <v>0</v>
      </c>
    </row>
    <row r="367" spans="1:12" x14ac:dyDescent="0.25">
      <c r="A367" s="67">
        <v>366</v>
      </c>
      <c r="B367" s="68" t="s">
        <v>1661</v>
      </c>
      <c r="C367" s="68" t="s">
        <v>794</v>
      </c>
      <c r="D367" s="67" t="s">
        <v>804</v>
      </c>
      <c r="E367" s="68" t="s">
        <v>424</v>
      </c>
      <c r="F367" s="68" t="s">
        <v>1197</v>
      </c>
      <c r="G367" s="75">
        <v>28946</v>
      </c>
      <c r="H367" s="69">
        <v>41070</v>
      </c>
      <c r="I367" s="69" t="s">
        <v>1233</v>
      </c>
      <c r="J367" s="70">
        <v>88716</v>
      </c>
      <c r="K367" s="67">
        <v>1</v>
      </c>
      <c r="L367" s="71">
        <v>0</v>
      </c>
    </row>
    <row r="368" spans="1:12" x14ac:dyDescent="0.25">
      <c r="A368" s="67">
        <v>367</v>
      </c>
      <c r="B368" s="68" t="s">
        <v>1662</v>
      </c>
      <c r="C368" s="68" t="s">
        <v>796</v>
      </c>
      <c r="D368" s="67" t="s">
        <v>804</v>
      </c>
      <c r="E368" s="68" t="s">
        <v>424</v>
      </c>
      <c r="F368" s="68" t="s">
        <v>1196</v>
      </c>
      <c r="G368" s="75">
        <v>26304</v>
      </c>
      <c r="H368" s="69">
        <v>39258</v>
      </c>
      <c r="I368" s="69" t="s">
        <v>1233</v>
      </c>
      <c r="J368" s="70">
        <v>80304</v>
      </c>
      <c r="K368" s="67">
        <v>2</v>
      </c>
      <c r="L368" s="71">
        <v>0.04</v>
      </c>
    </row>
    <row r="369" spans="1:12" x14ac:dyDescent="0.25">
      <c r="A369" s="67">
        <v>368</v>
      </c>
      <c r="B369" s="68" t="s">
        <v>1663</v>
      </c>
      <c r="C369" s="68" t="s">
        <v>1229</v>
      </c>
      <c r="D369" s="67" t="s">
        <v>804</v>
      </c>
      <c r="E369" s="68" t="s">
        <v>424</v>
      </c>
      <c r="F369" s="68" t="s">
        <v>1197</v>
      </c>
      <c r="G369" s="75">
        <v>28537</v>
      </c>
      <c r="H369" s="69">
        <v>40333</v>
      </c>
      <c r="I369" s="69" t="s">
        <v>1233</v>
      </c>
      <c r="J369" s="70">
        <v>84576</v>
      </c>
      <c r="K369" s="67">
        <v>4</v>
      </c>
      <c r="L369" s="71">
        <v>0.12</v>
      </c>
    </row>
    <row r="370" spans="1:12" x14ac:dyDescent="0.25">
      <c r="A370" s="67">
        <v>369</v>
      </c>
      <c r="B370" s="68" t="s">
        <v>1664</v>
      </c>
      <c r="C370" s="68" t="s">
        <v>791</v>
      </c>
      <c r="D370" s="67" t="s">
        <v>804</v>
      </c>
      <c r="E370" s="68" t="s">
        <v>424</v>
      </c>
      <c r="F370" s="68" t="s">
        <v>1196</v>
      </c>
      <c r="G370" s="75">
        <v>29224</v>
      </c>
      <c r="H370" s="69">
        <v>36703</v>
      </c>
      <c r="I370" s="69" t="s">
        <v>1233</v>
      </c>
      <c r="J370" s="70">
        <v>60240</v>
      </c>
      <c r="K370" s="67">
        <v>4</v>
      </c>
      <c r="L370" s="71">
        <v>0.12</v>
      </c>
    </row>
    <row r="371" spans="1:12" x14ac:dyDescent="0.25">
      <c r="A371" s="67">
        <v>370</v>
      </c>
      <c r="B371" s="68" t="s">
        <v>1665</v>
      </c>
      <c r="C371" s="68" t="s">
        <v>795</v>
      </c>
      <c r="D371" s="67" t="s">
        <v>804</v>
      </c>
      <c r="E371" s="68" t="s">
        <v>424</v>
      </c>
      <c r="F371" s="68" t="s">
        <v>1196</v>
      </c>
      <c r="G371" s="75">
        <v>30994</v>
      </c>
      <c r="H371" s="69">
        <v>40351</v>
      </c>
      <c r="I371" s="69" t="s">
        <v>1233</v>
      </c>
      <c r="J371" s="70">
        <v>24048</v>
      </c>
      <c r="K371" s="67">
        <v>3</v>
      </c>
      <c r="L371" s="71">
        <v>0.08</v>
      </c>
    </row>
    <row r="372" spans="1:12" x14ac:dyDescent="0.25">
      <c r="A372" s="67">
        <v>371</v>
      </c>
      <c r="B372" s="68" t="s">
        <v>1666</v>
      </c>
      <c r="C372" s="68" t="s">
        <v>1230</v>
      </c>
      <c r="D372" s="67" t="s">
        <v>804</v>
      </c>
      <c r="E372" s="68" t="s">
        <v>424</v>
      </c>
      <c r="F372" s="68" t="s">
        <v>1196</v>
      </c>
      <c r="G372" s="75">
        <v>27314</v>
      </c>
      <c r="H372" s="69">
        <v>39290</v>
      </c>
      <c r="I372" s="69" t="s">
        <v>1233</v>
      </c>
      <c r="J372" s="70">
        <v>78300</v>
      </c>
      <c r="K372" s="67">
        <v>2</v>
      </c>
      <c r="L372" s="71">
        <v>0.04</v>
      </c>
    </row>
    <row r="373" spans="1:12" x14ac:dyDescent="0.25">
      <c r="A373" s="67">
        <v>372</v>
      </c>
      <c r="B373" s="68" t="s">
        <v>1667</v>
      </c>
      <c r="C373" s="68" t="s">
        <v>795</v>
      </c>
      <c r="D373" s="67" t="s">
        <v>804</v>
      </c>
      <c r="E373" s="68" t="s">
        <v>424</v>
      </c>
      <c r="F373" s="68" t="s">
        <v>1196</v>
      </c>
      <c r="G373" s="75">
        <v>32074</v>
      </c>
      <c r="H373" s="69">
        <v>40367</v>
      </c>
      <c r="I373" s="69">
        <v>40932</v>
      </c>
      <c r="J373" s="70">
        <v>58560</v>
      </c>
      <c r="K373" s="67">
        <v>4</v>
      </c>
      <c r="L373" s="71">
        <v>0.12</v>
      </c>
    </row>
    <row r="374" spans="1:12" x14ac:dyDescent="0.25">
      <c r="A374" s="67">
        <v>373</v>
      </c>
      <c r="B374" s="68" t="s">
        <v>1668</v>
      </c>
      <c r="C374" s="68" t="s">
        <v>1228</v>
      </c>
      <c r="D374" s="67" t="s">
        <v>804</v>
      </c>
      <c r="E374" s="68" t="s">
        <v>424</v>
      </c>
      <c r="F374" s="68" t="s">
        <v>1197</v>
      </c>
      <c r="G374" s="75">
        <v>28231</v>
      </c>
      <c r="H374" s="69">
        <v>36371</v>
      </c>
      <c r="I374" s="69" t="s">
        <v>1233</v>
      </c>
      <c r="J374" s="70">
        <v>32148</v>
      </c>
      <c r="K374" s="67">
        <v>2</v>
      </c>
      <c r="L374" s="71">
        <v>0.04</v>
      </c>
    </row>
    <row r="375" spans="1:12" x14ac:dyDescent="0.25">
      <c r="A375" s="67">
        <v>374</v>
      </c>
      <c r="B375" s="68" t="s">
        <v>1669</v>
      </c>
      <c r="C375" s="68" t="s">
        <v>796</v>
      </c>
      <c r="D375" s="67" t="s">
        <v>804</v>
      </c>
      <c r="E375" s="68" t="s">
        <v>424</v>
      </c>
      <c r="F375" s="68" t="s">
        <v>1196</v>
      </c>
      <c r="G375" s="75">
        <v>32447</v>
      </c>
      <c r="H375" s="69">
        <v>39283</v>
      </c>
      <c r="I375" s="69" t="s">
        <v>1233</v>
      </c>
      <c r="J375" s="70">
        <v>89364</v>
      </c>
      <c r="K375" s="67">
        <v>3</v>
      </c>
      <c r="L375" s="71">
        <v>0.08</v>
      </c>
    </row>
    <row r="376" spans="1:12" x14ac:dyDescent="0.25">
      <c r="A376" s="67">
        <v>375</v>
      </c>
      <c r="B376" s="68" t="s">
        <v>1670</v>
      </c>
      <c r="C376" s="68" t="s">
        <v>794</v>
      </c>
      <c r="D376" s="67" t="s">
        <v>804</v>
      </c>
      <c r="E376" s="68" t="s">
        <v>424</v>
      </c>
      <c r="F376" s="68" t="s">
        <v>1196</v>
      </c>
      <c r="G376" s="75">
        <v>29139</v>
      </c>
      <c r="H376" s="69">
        <v>40361</v>
      </c>
      <c r="I376" s="69" t="s">
        <v>1233</v>
      </c>
      <c r="J376" s="70">
        <v>90936</v>
      </c>
      <c r="K376" s="67">
        <v>2</v>
      </c>
      <c r="L376" s="71">
        <v>0.04</v>
      </c>
    </row>
    <row r="377" spans="1:12" x14ac:dyDescent="0.25">
      <c r="A377" s="67">
        <v>376</v>
      </c>
      <c r="B377" s="68" t="s">
        <v>1671</v>
      </c>
      <c r="C377" s="68" t="s">
        <v>796</v>
      </c>
      <c r="D377" s="67" t="s">
        <v>804</v>
      </c>
      <c r="E377" s="68" t="s">
        <v>424</v>
      </c>
      <c r="F377" s="68" t="s">
        <v>1197</v>
      </c>
      <c r="G377" s="75">
        <v>28725</v>
      </c>
      <c r="H377" s="69">
        <v>40395</v>
      </c>
      <c r="I377" s="69" t="s">
        <v>1233</v>
      </c>
      <c r="J377" s="70">
        <v>69072</v>
      </c>
      <c r="K377" s="67">
        <v>4</v>
      </c>
      <c r="L377" s="71">
        <v>0.12</v>
      </c>
    </row>
    <row r="378" spans="1:12" x14ac:dyDescent="0.25">
      <c r="A378" s="67">
        <v>377</v>
      </c>
      <c r="B378" s="68" t="s">
        <v>1672</v>
      </c>
      <c r="C378" s="68" t="s">
        <v>1231</v>
      </c>
      <c r="D378" s="67" t="s">
        <v>804</v>
      </c>
      <c r="E378" s="68" t="s">
        <v>424</v>
      </c>
      <c r="F378" s="68" t="s">
        <v>1196</v>
      </c>
      <c r="G378" s="75">
        <v>26171</v>
      </c>
      <c r="H378" s="69">
        <v>36392</v>
      </c>
      <c r="I378" s="69" t="s">
        <v>1233</v>
      </c>
      <c r="J378" s="70">
        <v>61692</v>
      </c>
      <c r="K378" s="67">
        <v>4</v>
      </c>
      <c r="L378" s="71">
        <v>0.12</v>
      </c>
    </row>
    <row r="379" spans="1:12" x14ac:dyDescent="0.25">
      <c r="A379" s="67">
        <v>378</v>
      </c>
      <c r="B379" s="68" t="s">
        <v>1673</v>
      </c>
      <c r="C379" s="68" t="s">
        <v>791</v>
      </c>
      <c r="D379" s="67" t="s">
        <v>804</v>
      </c>
      <c r="E379" s="68" t="s">
        <v>424</v>
      </c>
      <c r="F379" s="68" t="s">
        <v>1197</v>
      </c>
      <c r="G379" s="75">
        <v>28142</v>
      </c>
      <c r="H379" s="69">
        <v>39330</v>
      </c>
      <c r="I379" s="69" t="s">
        <v>1233</v>
      </c>
      <c r="J379" s="70">
        <v>98316</v>
      </c>
      <c r="K379" s="67">
        <v>5</v>
      </c>
      <c r="L379" s="71">
        <v>0.15</v>
      </c>
    </row>
    <row r="380" spans="1:12" x14ac:dyDescent="0.25">
      <c r="A380" s="67">
        <v>379</v>
      </c>
      <c r="B380" s="68" t="s">
        <v>1674</v>
      </c>
      <c r="C380" s="68" t="s">
        <v>793</v>
      </c>
      <c r="D380" s="67" t="s">
        <v>804</v>
      </c>
      <c r="E380" s="68" t="s">
        <v>424</v>
      </c>
      <c r="F380" s="68" t="s">
        <v>1197</v>
      </c>
      <c r="G380" s="75">
        <v>26296</v>
      </c>
      <c r="H380" s="69">
        <v>38969</v>
      </c>
      <c r="I380" s="69" t="s">
        <v>1233</v>
      </c>
      <c r="J380" s="70">
        <v>76620</v>
      </c>
      <c r="K380" s="67">
        <v>2</v>
      </c>
      <c r="L380" s="71">
        <v>0.04</v>
      </c>
    </row>
    <row r="381" spans="1:12" x14ac:dyDescent="0.25">
      <c r="A381" s="67">
        <v>380</v>
      </c>
      <c r="B381" s="68" t="s">
        <v>1675</v>
      </c>
      <c r="C381" s="68" t="s">
        <v>1229</v>
      </c>
      <c r="D381" s="67" t="s">
        <v>804</v>
      </c>
      <c r="E381" s="68" t="s">
        <v>424</v>
      </c>
      <c r="F381" s="68" t="s">
        <v>1196</v>
      </c>
      <c r="G381" s="75">
        <v>26305</v>
      </c>
      <c r="H381" s="69">
        <v>37138</v>
      </c>
      <c r="I381" s="69" t="s">
        <v>1233</v>
      </c>
      <c r="J381" s="70">
        <v>37332</v>
      </c>
      <c r="K381" s="67">
        <v>1</v>
      </c>
      <c r="L381" s="71">
        <v>0</v>
      </c>
    </row>
    <row r="382" spans="1:12" x14ac:dyDescent="0.25">
      <c r="A382" s="67">
        <v>381</v>
      </c>
      <c r="B382" s="68" t="s">
        <v>1676</v>
      </c>
      <c r="C382" s="68" t="s">
        <v>1228</v>
      </c>
      <c r="D382" s="67" t="s">
        <v>804</v>
      </c>
      <c r="E382" s="68" t="s">
        <v>424</v>
      </c>
      <c r="F382" s="68" t="s">
        <v>1196</v>
      </c>
      <c r="G382" s="75">
        <v>25030</v>
      </c>
      <c r="H382" s="69">
        <v>37141</v>
      </c>
      <c r="I382" s="69" t="s">
        <v>1233</v>
      </c>
      <c r="J382" s="70">
        <v>19092</v>
      </c>
      <c r="K382" s="67">
        <v>3</v>
      </c>
      <c r="L382" s="71">
        <v>0.08</v>
      </c>
    </row>
    <row r="383" spans="1:12" x14ac:dyDescent="0.25">
      <c r="A383" s="67">
        <v>382</v>
      </c>
      <c r="B383" s="68" t="s">
        <v>1677</v>
      </c>
      <c r="C383" s="68" t="s">
        <v>791</v>
      </c>
      <c r="D383" s="67" t="s">
        <v>804</v>
      </c>
      <c r="E383" s="68" t="s">
        <v>424</v>
      </c>
      <c r="F383" s="68" t="s">
        <v>1196</v>
      </c>
      <c r="G383" s="75">
        <v>29715</v>
      </c>
      <c r="H383" s="69">
        <v>40083</v>
      </c>
      <c r="I383" s="69" t="s">
        <v>1233</v>
      </c>
      <c r="J383" s="70">
        <v>52980</v>
      </c>
      <c r="K383" s="67">
        <v>4</v>
      </c>
      <c r="L383" s="71">
        <v>0.12</v>
      </c>
    </row>
    <row r="384" spans="1:12" x14ac:dyDescent="0.25">
      <c r="A384" s="67">
        <v>383</v>
      </c>
      <c r="B384" s="68" t="s">
        <v>1678</v>
      </c>
      <c r="C384" s="68" t="s">
        <v>795</v>
      </c>
      <c r="D384" s="67" t="s">
        <v>804</v>
      </c>
      <c r="E384" s="68" t="s">
        <v>424</v>
      </c>
      <c r="F384" s="68" t="s">
        <v>1197</v>
      </c>
      <c r="G384" s="75">
        <v>28190</v>
      </c>
      <c r="H384" s="69">
        <v>40447</v>
      </c>
      <c r="I384" s="69" t="s">
        <v>1233</v>
      </c>
      <c r="J384" s="70">
        <v>40764</v>
      </c>
      <c r="K384" s="67">
        <v>4</v>
      </c>
      <c r="L384" s="71">
        <v>0.12</v>
      </c>
    </row>
    <row r="385" spans="1:12" x14ac:dyDescent="0.25">
      <c r="A385" s="67">
        <v>384</v>
      </c>
      <c r="B385" s="68" t="s">
        <v>1679</v>
      </c>
      <c r="C385" s="68" t="s">
        <v>1229</v>
      </c>
      <c r="D385" s="67" t="s">
        <v>804</v>
      </c>
      <c r="E385" s="68" t="s">
        <v>424</v>
      </c>
      <c r="F385" s="68" t="s">
        <v>1196</v>
      </c>
      <c r="G385" s="75">
        <v>28514</v>
      </c>
      <c r="H385" s="69">
        <v>36094</v>
      </c>
      <c r="I385" s="69" t="s">
        <v>1233</v>
      </c>
      <c r="J385" s="70">
        <v>57462</v>
      </c>
      <c r="K385" s="67">
        <v>1</v>
      </c>
      <c r="L385" s="71">
        <v>0</v>
      </c>
    </row>
    <row r="386" spans="1:12" x14ac:dyDescent="0.25">
      <c r="A386" s="67">
        <v>385</v>
      </c>
      <c r="B386" s="68" t="s">
        <v>1680</v>
      </c>
      <c r="C386" s="68" t="s">
        <v>793</v>
      </c>
      <c r="D386" s="67" t="s">
        <v>804</v>
      </c>
      <c r="E386" s="68" t="s">
        <v>424</v>
      </c>
      <c r="F386" s="68" t="s">
        <v>1196</v>
      </c>
      <c r="G386" s="75">
        <v>27992</v>
      </c>
      <c r="H386" s="69">
        <v>36456</v>
      </c>
      <c r="I386" s="69" t="s">
        <v>1233</v>
      </c>
      <c r="J386" s="70">
        <v>52152</v>
      </c>
      <c r="K386" s="67">
        <v>5</v>
      </c>
      <c r="L386" s="71">
        <v>0.15</v>
      </c>
    </row>
    <row r="387" spans="1:12" x14ac:dyDescent="0.25">
      <c r="A387" s="67">
        <v>386</v>
      </c>
      <c r="B387" s="68" t="s">
        <v>1681</v>
      </c>
      <c r="C387" s="68" t="s">
        <v>1229</v>
      </c>
      <c r="D387" s="67" t="s">
        <v>804</v>
      </c>
      <c r="E387" s="68" t="s">
        <v>424</v>
      </c>
      <c r="F387" s="68" t="s">
        <v>1196</v>
      </c>
      <c r="G387" s="75">
        <v>27421</v>
      </c>
      <c r="H387" s="69">
        <v>36463</v>
      </c>
      <c r="I387" s="69" t="s">
        <v>1233</v>
      </c>
      <c r="J387" s="70">
        <v>53064</v>
      </c>
      <c r="K387" s="67">
        <v>3</v>
      </c>
      <c r="L387" s="71">
        <v>0.08</v>
      </c>
    </row>
    <row r="388" spans="1:12" x14ac:dyDescent="0.25">
      <c r="A388" s="67">
        <v>387</v>
      </c>
      <c r="B388" s="68" t="s">
        <v>1682</v>
      </c>
      <c r="C388" s="68" t="s">
        <v>794</v>
      </c>
      <c r="D388" s="67" t="s">
        <v>804</v>
      </c>
      <c r="E388" s="68" t="s">
        <v>424</v>
      </c>
      <c r="F388" s="68" t="s">
        <v>1196</v>
      </c>
      <c r="G388" s="75">
        <v>27036</v>
      </c>
      <c r="H388" s="69">
        <v>37166</v>
      </c>
      <c r="I388" s="69" t="s">
        <v>1233</v>
      </c>
      <c r="J388" s="70">
        <v>56754</v>
      </c>
      <c r="K388" s="67">
        <v>4</v>
      </c>
      <c r="L388" s="71">
        <v>0.12</v>
      </c>
    </row>
    <row r="389" spans="1:12" x14ac:dyDescent="0.25">
      <c r="A389" s="67">
        <v>388</v>
      </c>
      <c r="B389" s="68" t="s">
        <v>1683</v>
      </c>
      <c r="C389" s="68" t="s">
        <v>792</v>
      </c>
      <c r="D389" s="67" t="s">
        <v>804</v>
      </c>
      <c r="E389" s="68" t="s">
        <v>424</v>
      </c>
      <c r="F389" s="68" t="s">
        <v>1197</v>
      </c>
      <c r="G389" s="75">
        <v>25486</v>
      </c>
      <c r="H389" s="69">
        <v>36116</v>
      </c>
      <c r="I389" s="69">
        <v>37382</v>
      </c>
      <c r="J389" s="70">
        <v>59724</v>
      </c>
      <c r="K389" s="67">
        <v>1</v>
      </c>
      <c r="L389" s="71">
        <v>0</v>
      </c>
    </row>
    <row r="390" spans="1:12" x14ac:dyDescent="0.25">
      <c r="A390" s="67">
        <v>389</v>
      </c>
      <c r="B390" s="68" t="s">
        <v>1684</v>
      </c>
      <c r="C390" s="68" t="s">
        <v>1229</v>
      </c>
      <c r="D390" s="67" t="s">
        <v>804</v>
      </c>
      <c r="E390" s="68" t="s">
        <v>424</v>
      </c>
      <c r="F390" s="68" t="s">
        <v>1197</v>
      </c>
      <c r="G390" s="75">
        <v>28320</v>
      </c>
      <c r="H390" s="69">
        <v>36121</v>
      </c>
      <c r="I390" s="69" t="s">
        <v>1233</v>
      </c>
      <c r="J390" s="70">
        <v>34656</v>
      </c>
      <c r="K390" s="67">
        <v>3</v>
      </c>
      <c r="L390" s="71">
        <v>0.08</v>
      </c>
    </row>
    <row r="391" spans="1:12" x14ac:dyDescent="0.25">
      <c r="A391" s="67">
        <v>390</v>
      </c>
      <c r="B391" s="68" t="s">
        <v>1685</v>
      </c>
      <c r="C391" s="68" t="s">
        <v>1229</v>
      </c>
      <c r="D391" s="67" t="s">
        <v>804</v>
      </c>
      <c r="E391" s="68" t="s">
        <v>424</v>
      </c>
      <c r="F391" s="68" t="s">
        <v>1196</v>
      </c>
      <c r="G391" s="75">
        <v>22830</v>
      </c>
      <c r="H391" s="69">
        <v>36145</v>
      </c>
      <c r="I391" s="69" t="s">
        <v>1233</v>
      </c>
      <c r="J391" s="70">
        <v>37512</v>
      </c>
      <c r="K391" s="67">
        <v>5</v>
      </c>
      <c r="L391" s="71">
        <v>0.15</v>
      </c>
    </row>
    <row r="392" spans="1:12" x14ac:dyDescent="0.25">
      <c r="A392" s="67">
        <v>391</v>
      </c>
      <c r="B392" s="68" t="s">
        <v>1686</v>
      </c>
      <c r="C392" s="68" t="s">
        <v>1231</v>
      </c>
      <c r="D392" s="67" t="s">
        <v>804</v>
      </c>
      <c r="E392" s="68" t="s">
        <v>424</v>
      </c>
      <c r="F392" s="68" t="s">
        <v>1196</v>
      </c>
      <c r="G392" s="75">
        <v>28945</v>
      </c>
      <c r="H392" s="69">
        <v>39063</v>
      </c>
      <c r="I392" s="69" t="s">
        <v>1233</v>
      </c>
      <c r="J392" s="70">
        <v>93516</v>
      </c>
      <c r="K392" s="67">
        <v>5</v>
      </c>
      <c r="L392" s="71">
        <v>0.15</v>
      </c>
    </row>
    <row r="393" spans="1:12" x14ac:dyDescent="0.25">
      <c r="A393" s="67">
        <v>392</v>
      </c>
      <c r="B393" s="68" t="s">
        <v>1687</v>
      </c>
      <c r="C393" s="68" t="s">
        <v>795</v>
      </c>
      <c r="D393" s="67" t="s">
        <v>804</v>
      </c>
      <c r="E393" s="68" t="s">
        <v>424</v>
      </c>
      <c r="F393" s="68" t="s">
        <v>1197</v>
      </c>
      <c r="G393" s="75">
        <v>32624</v>
      </c>
      <c r="H393" s="69">
        <v>40922</v>
      </c>
      <c r="I393" s="69" t="s">
        <v>1233</v>
      </c>
      <c r="J393" s="70">
        <v>46932</v>
      </c>
      <c r="K393" s="67">
        <v>5</v>
      </c>
      <c r="L393" s="71">
        <v>0.15</v>
      </c>
    </row>
    <row r="394" spans="1:12" x14ac:dyDescent="0.25">
      <c r="A394" s="67">
        <v>393</v>
      </c>
      <c r="B394" s="68" t="s">
        <v>1688</v>
      </c>
      <c r="C394" s="68" t="s">
        <v>792</v>
      </c>
      <c r="D394" s="67" t="s">
        <v>804</v>
      </c>
      <c r="E394" s="68" t="s">
        <v>424</v>
      </c>
      <c r="F394" s="68" t="s">
        <v>1197</v>
      </c>
      <c r="G394" s="75">
        <v>30489</v>
      </c>
      <c r="H394" s="69">
        <v>38734</v>
      </c>
      <c r="I394" s="69" t="s">
        <v>1233</v>
      </c>
      <c r="J394" s="70">
        <v>65028</v>
      </c>
      <c r="K394" s="67">
        <v>4</v>
      </c>
      <c r="L394" s="71">
        <v>0.12</v>
      </c>
    </row>
    <row r="395" spans="1:12" x14ac:dyDescent="0.25">
      <c r="A395" s="67">
        <v>394</v>
      </c>
      <c r="B395" s="68" t="s">
        <v>1689</v>
      </c>
      <c r="C395" s="68" t="s">
        <v>794</v>
      </c>
      <c r="D395" s="67" t="s">
        <v>804</v>
      </c>
      <c r="E395" s="68" t="s">
        <v>424</v>
      </c>
      <c r="F395" s="68" t="s">
        <v>1197</v>
      </c>
      <c r="G395" s="75">
        <v>25536</v>
      </c>
      <c r="H395" s="69">
        <v>36175</v>
      </c>
      <c r="I395" s="69" t="s">
        <v>1233</v>
      </c>
      <c r="J395" s="70">
        <v>28224</v>
      </c>
      <c r="K395" s="67">
        <v>2</v>
      </c>
      <c r="L395" s="71">
        <v>0.04</v>
      </c>
    </row>
    <row r="396" spans="1:12" x14ac:dyDescent="0.25">
      <c r="A396" s="67">
        <v>395</v>
      </c>
      <c r="B396" s="68" t="s">
        <v>1690</v>
      </c>
      <c r="C396" s="68" t="s">
        <v>791</v>
      </c>
      <c r="D396" s="67" t="s">
        <v>804</v>
      </c>
      <c r="E396" s="68" t="s">
        <v>424</v>
      </c>
      <c r="F396" s="68" t="s">
        <v>1197</v>
      </c>
      <c r="G396" s="75">
        <v>29270</v>
      </c>
      <c r="H396" s="69">
        <v>36898</v>
      </c>
      <c r="I396" s="69" t="s">
        <v>1233</v>
      </c>
      <c r="J396" s="70">
        <v>86184</v>
      </c>
      <c r="K396" s="67">
        <v>2</v>
      </c>
      <c r="L396" s="71">
        <v>0.04</v>
      </c>
    </row>
    <row r="397" spans="1:12" x14ac:dyDescent="0.25">
      <c r="A397" s="67">
        <v>396</v>
      </c>
      <c r="B397" s="68" t="s">
        <v>1691</v>
      </c>
      <c r="C397" s="68" t="s">
        <v>1228</v>
      </c>
      <c r="D397" s="67" t="s">
        <v>804</v>
      </c>
      <c r="E397" s="68" t="s">
        <v>424</v>
      </c>
      <c r="F397" s="68" t="s">
        <v>1197</v>
      </c>
      <c r="G397" s="75">
        <v>31900</v>
      </c>
      <c r="H397" s="69">
        <v>40235</v>
      </c>
      <c r="I397" s="69" t="s">
        <v>1233</v>
      </c>
      <c r="J397" s="70">
        <v>27432</v>
      </c>
      <c r="K397" s="67">
        <v>5</v>
      </c>
      <c r="L397" s="71">
        <v>0.15</v>
      </c>
    </row>
    <row r="398" spans="1:12" x14ac:dyDescent="0.25">
      <c r="A398" s="67">
        <v>397</v>
      </c>
      <c r="B398" s="68" t="s">
        <v>1692</v>
      </c>
      <c r="C398" s="68" t="s">
        <v>1231</v>
      </c>
      <c r="D398" s="67" t="s">
        <v>804</v>
      </c>
      <c r="E398" s="68" t="s">
        <v>424</v>
      </c>
      <c r="F398" s="68" t="s">
        <v>1197</v>
      </c>
      <c r="G398" s="75">
        <v>27821</v>
      </c>
      <c r="H398" s="69">
        <v>36567</v>
      </c>
      <c r="I398" s="69" t="s">
        <v>1233</v>
      </c>
      <c r="J398" s="70">
        <v>54540</v>
      </c>
      <c r="K398" s="67">
        <v>5</v>
      </c>
      <c r="L398" s="71">
        <v>0.15</v>
      </c>
    </row>
    <row r="399" spans="1:12" x14ac:dyDescent="0.25">
      <c r="A399" s="67">
        <v>398</v>
      </c>
      <c r="B399" s="68" t="s">
        <v>1693</v>
      </c>
      <c r="C399" s="68" t="s">
        <v>796</v>
      </c>
      <c r="D399" s="67" t="s">
        <v>804</v>
      </c>
      <c r="E399" s="68" t="s">
        <v>424</v>
      </c>
      <c r="F399" s="68" t="s">
        <v>1197</v>
      </c>
      <c r="G399" s="75">
        <v>26900</v>
      </c>
      <c r="H399" s="69">
        <v>40263</v>
      </c>
      <c r="I399" s="69" t="s">
        <v>1233</v>
      </c>
      <c r="J399" s="70">
        <v>59286</v>
      </c>
      <c r="K399" s="67">
        <v>4</v>
      </c>
      <c r="L399" s="71">
        <v>0.12</v>
      </c>
    </row>
    <row r="400" spans="1:12" x14ac:dyDescent="0.25">
      <c r="A400" s="67">
        <v>399</v>
      </c>
      <c r="B400" s="68" t="s">
        <v>1694</v>
      </c>
      <c r="C400" s="68" t="s">
        <v>795</v>
      </c>
      <c r="D400" s="67" t="s">
        <v>804</v>
      </c>
      <c r="E400" s="68" t="s">
        <v>424</v>
      </c>
      <c r="F400" s="68" t="s">
        <v>1196</v>
      </c>
      <c r="G400" s="75">
        <v>27417</v>
      </c>
      <c r="H400" s="69">
        <v>41046</v>
      </c>
      <c r="I400" s="69" t="s">
        <v>1233</v>
      </c>
      <c r="J400" s="70">
        <v>58260</v>
      </c>
      <c r="K400" s="67">
        <v>5</v>
      </c>
      <c r="L400" s="71">
        <v>0.15</v>
      </c>
    </row>
    <row r="401" spans="1:12" x14ac:dyDescent="0.25">
      <c r="A401" s="67">
        <v>400</v>
      </c>
      <c r="B401" s="68" t="s">
        <v>1695</v>
      </c>
      <c r="C401" s="68" t="s">
        <v>796</v>
      </c>
      <c r="D401" s="67" t="s">
        <v>804</v>
      </c>
      <c r="E401" s="68" t="s">
        <v>424</v>
      </c>
      <c r="F401" s="68" t="s">
        <v>1196</v>
      </c>
      <c r="G401" s="75">
        <v>22252</v>
      </c>
      <c r="H401" s="69">
        <v>35961</v>
      </c>
      <c r="I401" s="69" t="s">
        <v>1233</v>
      </c>
      <c r="J401" s="70">
        <v>24600</v>
      </c>
      <c r="K401" s="67">
        <v>3</v>
      </c>
      <c r="L401" s="71">
        <v>0.08</v>
      </c>
    </row>
    <row r="402" spans="1:12" x14ac:dyDescent="0.25">
      <c r="A402" s="67">
        <v>401</v>
      </c>
      <c r="B402" s="68" t="s">
        <v>1696</v>
      </c>
      <c r="C402" s="68" t="s">
        <v>1229</v>
      </c>
      <c r="D402" s="67" t="s">
        <v>804</v>
      </c>
      <c r="E402" s="68" t="s">
        <v>424</v>
      </c>
      <c r="F402" s="68" t="s">
        <v>1197</v>
      </c>
      <c r="G402" s="75">
        <v>29595</v>
      </c>
      <c r="H402" s="69">
        <v>40333</v>
      </c>
      <c r="I402" s="69" t="s">
        <v>1233</v>
      </c>
      <c r="J402" s="70">
        <v>88824</v>
      </c>
      <c r="K402" s="67">
        <v>2</v>
      </c>
      <c r="L402" s="71">
        <v>0.04</v>
      </c>
    </row>
    <row r="403" spans="1:12" x14ac:dyDescent="0.25">
      <c r="A403" s="67">
        <v>402</v>
      </c>
      <c r="B403" s="68" t="s">
        <v>1697</v>
      </c>
      <c r="C403" s="68" t="s">
        <v>792</v>
      </c>
      <c r="D403" s="67" t="s">
        <v>804</v>
      </c>
      <c r="E403" s="68" t="s">
        <v>424</v>
      </c>
      <c r="F403" s="68" t="s">
        <v>1196</v>
      </c>
      <c r="G403" s="75">
        <v>29199</v>
      </c>
      <c r="H403" s="69">
        <v>37803</v>
      </c>
      <c r="I403" s="69" t="s">
        <v>1233</v>
      </c>
      <c r="J403" s="70">
        <v>93720</v>
      </c>
      <c r="K403" s="67">
        <v>3</v>
      </c>
      <c r="L403" s="71">
        <v>0.08</v>
      </c>
    </row>
    <row r="404" spans="1:12" x14ac:dyDescent="0.25">
      <c r="A404" s="67">
        <v>403</v>
      </c>
      <c r="B404" s="68" t="s">
        <v>1698</v>
      </c>
      <c r="C404" s="68" t="s">
        <v>1229</v>
      </c>
      <c r="D404" s="67" t="s">
        <v>804</v>
      </c>
      <c r="E404" s="68" t="s">
        <v>424</v>
      </c>
      <c r="F404" s="68" t="s">
        <v>1197</v>
      </c>
      <c r="G404" s="75">
        <v>26673</v>
      </c>
      <c r="H404" s="69">
        <v>37827</v>
      </c>
      <c r="I404" s="69" t="s">
        <v>1233</v>
      </c>
      <c r="J404" s="70">
        <v>13252.8</v>
      </c>
      <c r="K404" s="67">
        <v>2</v>
      </c>
      <c r="L404" s="71">
        <v>0.04</v>
      </c>
    </row>
    <row r="405" spans="1:12" x14ac:dyDescent="0.25">
      <c r="A405" s="67">
        <v>404</v>
      </c>
      <c r="B405" s="68" t="s">
        <v>1699</v>
      </c>
      <c r="C405" s="68" t="s">
        <v>793</v>
      </c>
      <c r="D405" s="67" t="s">
        <v>804</v>
      </c>
      <c r="E405" s="68" t="s">
        <v>424</v>
      </c>
      <c r="F405" s="68" t="s">
        <v>1196</v>
      </c>
      <c r="G405" s="75">
        <v>27501</v>
      </c>
      <c r="H405" s="69">
        <v>40372</v>
      </c>
      <c r="I405" s="69" t="s">
        <v>1233</v>
      </c>
      <c r="J405" s="70">
        <v>90120</v>
      </c>
      <c r="K405" s="67">
        <v>4</v>
      </c>
      <c r="L405" s="71">
        <v>0.12</v>
      </c>
    </row>
    <row r="406" spans="1:12" x14ac:dyDescent="0.25">
      <c r="A406" s="67">
        <v>405</v>
      </c>
      <c r="B406" s="68" t="s">
        <v>1700</v>
      </c>
      <c r="C406" s="68" t="s">
        <v>1228</v>
      </c>
      <c r="D406" s="67" t="s">
        <v>804</v>
      </c>
      <c r="E406" s="68" t="s">
        <v>424</v>
      </c>
      <c r="F406" s="68" t="s">
        <v>1196</v>
      </c>
      <c r="G406" s="75">
        <v>28777</v>
      </c>
      <c r="H406" s="69">
        <v>36047</v>
      </c>
      <c r="I406" s="69">
        <v>37012</v>
      </c>
      <c r="J406" s="70">
        <v>86976</v>
      </c>
      <c r="K406" s="67">
        <v>2</v>
      </c>
      <c r="L406" s="71">
        <v>0.04</v>
      </c>
    </row>
    <row r="407" spans="1:12" x14ac:dyDescent="0.25">
      <c r="A407" s="67">
        <v>406</v>
      </c>
      <c r="B407" s="68" t="s">
        <v>1701</v>
      </c>
      <c r="C407" s="68" t="s">
        <v>795</v>
      </c>
      <c r="D407" s="67" t="s">
        <v>804</v>
      </c>
      <c r="E407" s="68" t="s">
        <v>424</v>
      </c>
      <c r="F407" s="68" t="s">
        <v>1197</v>
      </c>
      <c r="G407" s="75">
        <v>26707</v>
      </c>
      <c r="H407" s="69">
        <v>41209</v>
      </c>
      <c r="I407" s="69" t="s">
        <v>1233</v>
      </c>
      <c r="J407" s="70">
        <v>105576</v>
      </c>
      <c r="K407" s="67">
        <v>1</v>
      </c>
      <c r="L407" s="71">
        <v>0</v>
      </c>
    </row>
    <row r="408" spans="1:12" x14ac:dyDescent="0.25">
      <c r="A408" s="67">
        <v>407</v>
      </c>
      <c r="B408" s="68" t="s">
        <v>1702</v>
      </c>
      <c r="C408" s="68" t="s">
        <v>1229</v>
      </c>
      <c r="D408" s="67" t="s">
        <v>804</v>
      </c>
      <c r="E408" s="68" t="s">
        <v>424</v>
      </c>
      <c r="F408" s="68" t="s">
        <v>1196</v>
      </c>
      <c r="G408" s="75">
        <v>30246</v>
      </c>
      <c r="H408" s="69">
        <v>39011</v>
      </c>
      <c r="I408" s="69" t="s">
        <v>1233</v>
      </c>
      <c r="J408" s="70">
        <v>103764</v>
      </c>
      <c r="K408" s="67">
        <v>4</v>
      </c>
      <c r="L408" s="71">
        <v>0.12</v>
      </c>
    </row>
    <row r="409" spans="1:12" x14ac:dyDescent="0.25">
      <c r="A409" s="67">
        <v>408</v>
      </c>
      <c r="B409" s="68" t="s">
        <v>1703</v>
      </c>
      <c r="C409" s="68" t="s">
        <v>792</v>
      </c>
      <c r="D409" s="67" t="s">
        <v>804</v>
      </c>
      <c r="E409" s="68" t="s">
        <v>424</v>
      </c>
      <c r="F409" s="68" t="s">
        <v>1197</v>
      </c>
      <c r="G409" s="75">
        <v>27174</v>
      </c>
      <c r="H409" s="69">
        <v>36084</v>
      </c>
      <c r="I409" s="69" t="s">
        <v>1233</v>
      </c>
      <c r="J409" s="70">
        <v>26001.599999999999</v>
      </c>
      <c r="K409" s="67">
        <v>4</v>
      </c>
      <c r="L409" s="71">
        <v>0.12</v>
      </c>
    </row>
    <row r="410" spans="1:12" x14ac:dyDescent="0.25">
      <c r="A410" s="67">
        <v>409</v>
      </c>
      <c r="B410" s="68" t="s">
        <v>1704</v>
      </c>
      <c r="C410" s="68" t="s">
        <v>1228</v>
      </c>
      <c r="D410" s="67" t="s">
        <v>804</v>
      </c>
      <c r="E410" s="68" t="s">
        <v>424</v>
      </c>
      <c r="F410" s="68" t="s">
        <v>1197</v>
      </c>
      <c r="G410" s="75">
        <v>27104</v>
      </c>
      <c r="H410" s="69">
        <v>40494</v>
      </c>
      <c r="I410" s="69" t="s">
        <v>1233</v>
      </c>
      <c r="J410" s="70">
        <v>42374.400000000001</v>
      </c>
      <c r="K410" s="67">
        <v>3</v>
      </c>
      <c r="L410" s="71">
        <v>0.08</v>
      </c>
    </row>
    <row r="411" spans="1:12" x14ac:dyDescent="0.25">
      <c r="A411" s="67">
        <v>410</v>
      </c>
      <c r="B411" s="68" t="s">
        <v>1705</v>
      </c>
      <c r="C411" s="68" t="s">
        <v>1230</v>
      </c>
      <c r="D411" s="67" t="s">
        <v>804</v>
      </c>
      <c r="E411" s="68" t="s">
        <v>424</v>
      </c>
      <c r="F411" s="68" t="s">
        <v>1197</v>
      </c>
      <c r="G411" s="75">
        <v>22115</v>
      </c>
      <c r="H411" s="69">
        <v>36466</v>
      </c>
      <c r="I411" s="69" t="s">
        <v>1233</v>
      </c>
      <c r="J411" s="70">
        <v>82092</v>
      </c>
      <c r="K411" s="67">
        <v>5</v>
      </c>
      <c r="L411" s="71">
        <v>0.15</v>
      </c>
    </row>
    <row r="412" spans="1:12" x14ac:dyDescent="0.25">
      <c r="A412" s="67">
        <v>411</v>
      </c>
      <c r="B412" s="68" t="s">
        <v>1706</v>
      </c>
      <c r="C412" s="68" t="s">
        <v>1231</v>
      </c>
      <c r="D412" s="67" t="s">
        <v>804</v>
      </c>
      <c r="E412" s="68" t="s">
        <v>424</v>
      </c>
      <c r="F412" s="68" t="s">
        <v>1196</v>
      </c>
      <c r="G412" s="75">
        <v>22111</v>
      </c>
      <c r="H412" s="69">
        <v>37236</v>
      </c>
      <c r="I412" s="69" t="s">
        <v>1233</v>
      </c>
      <c r="J412" s="70">
        <v>35448</v>
      </c>
      <c r="K412" s="67">
        <v>3</v>
      </c>
      <c r="L412" s="71">
        <v>0.08</v>
      </c>
    </row>
    <row r="413" spans="1:12" x14ac:dyDescent="0.25">
      <c r="A413" s="67">
        <v>412</v>
      </c>
      <c r="B413" s="68" t="s">
        <v>1707</v>
      </c>
      <c r="C413" s="68" t="s">
        <v>1230</v>
      </c>
      <c r="D413" s="67" t="s">
        <v>804</v>
      </c>
      <c r="E413" s="68" t="s">
        <v>424</v>
      </c>
      <c r="F413" s="68" t="s">
        <v>1196</v>
      </c>
      <c r="G413" s="75">
        <v>28372</v>
      </c>
      <c r="H413" s="69">
        <v>40533</v>
      </c>
      <c r="I413" s="69" t="s">
        <v>1233</v>
      </c>
      <c r="J413" s="70">
        <v>74616</v>
      </c>
      <c r="K413" s="67">
        <v>2</v>
      </c>
      <c r="L413" s="71">
        <v>0.04</v>
      </c>
    </row>
    <row r="414" spans="1:12" x14ac:dyDescent="0.25">
      <c r="A414" s="67">
        <v>413</v>
      </c>
      <c r="B414" s="68" t="s">
        <v>1708</v>
      </c>
      <c r="C414" s="68" t="s">
        <v>796</v>
      </c>
      <c r="D414" s="67" t="s">
        <v>159</v>
      </c>
      <c r="E414" s="68" t="s">
        <v>1203</v>
      </c>
      <c r="F414" s="68" t="s">
        <v>1196</v>
      </c>
      <c r="G414" s="75">
        <v>28547</v>
      </c>
      <c r="H414" s="69">
        <v>38738</v>
      </c>
      <c r="I414" s="69" t="s">
        <v>1233</v>
      </c>
      <c r="J414" s="70">
        <v>30144</v>
      </c>
      <c r="K414" s="67">
        <v>2</v>
      </c>
      <c r="L414" s="71">
        <v>0.04</v>
      </c>
    </row>
    <row r="415" spans="1:12" x14ac:dyDescent="0.25">
      <c r="A415" s="67">
        <v>414</v>
      </c>
      <c r="B415" s="68" t="s">
        <v>1709</v>
      </c>
      <c r="C415" s="68" t="s">
        <v>796</v>
      </c>
      <c r="D415" s="67" t="s">
        <v>159</v>
      </c>
      <c r="E415" s="68" t="s">
        <v>1203</v>
      </c>
      <c r="F415" s="68" t="s">
        <v>1196</v>
      </c>
      <c r="G415" s="75">
        <v>29632</v>
      </c>
      <c r="H415" s="69">
        <v>39522</v>
      </c>
      <c r="I415" s="69" t="s">
        <v>1233</v>
      </c>
      <c r="J415" s="70">
        <v>86040</v>
      </c>
      <c r="K415" s="67">
        <v>2</v>
      </c>
      <c r="L415" s="71">
        <v>0.04</v>
      </c>
    </row>
    <row r="416" spans="1:12" x14ac:dyDescent="0.25">
      <c r="A416" s="67">
        <v>415</v>
      </c>
      <c r="B416" s="68" t="s">
        <v>1710</v>
      </c>
      <c r="C416" s="68" t="s">
        <v>796</v>
      </c>
      <c r="D416" s="67" t="s">
        <v>159</v>
      </c>
      <c r="E416" s="68" t="s">
        <v>1203</v>
      </c>
      <c r="F416" s="68" t="s">
        <v>1196</v>
      </c>
      <c r="G416" s="75">
        <v>26468</v>
      </c>
      <c r="H416" s="69">
        <v>39197</v>
      </c>
      <c r="I416" s="69" t="s">
        <v>1233</v>
      </c>
      <c r="J416" s="70">
        <v>75828</v>
      </c>
      <c r="K416" s="67">
        <v>1</v>
      </c>
      <c r="L416" s="71">
        <v>0</v>
      </c>
    </row>
    <row r="417" spans="1:12" x14ac:dyDescent="0.25">
      <c r="A417" s="67">
        <v>416</v>
      </c>
      <c r="B417" s="68" t="s">
        <v>1711</v>
      </c>
      <c r="C417" s="68" t="s">
        <v>796</v>
      </c>
      <c r="D417" s="67" t="s">
        <v>159</v>
      </c>
      <c r="E417" s="68" t="s">
        <v>1203</v>
      </c>
      <c r="F417" s="68" t="s">
        <v>1196</v>
      </c>
      <c r="G417" s="75">
        <v>26765</v>
      </c>
      <c r="H417" s="69">
        <v>38854</v>
      </c>
      <c r="I417" s="69" t="s">
        <v>1233</v>
      </c>
      <c r="J417" s="70">
        <v>53784</v>
      </c>
      <c r="K417" s="67">
        <v>4</v>
      </c>
      <c r="L417" s="71">
        <v>0.12</v>
      </c>
    </row>
    <row r="418" spans="1:12" x14ac:dyDescent="0.25">
      <c r="A418" s="67">
        <v>417</v>
      </c>
      <c r="B418" s="68" t="s">
        <v>1712</v>
      </c>
      <c r="C418" s="68" t="s">
        <v>796</v>
      </c>
      <c r="D418" s="67" t="s">
        <v>808</v>
      </c>
      <c r="E418" s="68" t="s">
        <v>450</v>
      </c>
      <c r="F418" s="68" t="s">
        <v>1197</v>
      </c>
      <c r="G418" s="75">
        <v>30916</v>
      </c>
      <c r="H418" s="69">
        <v>40925</v>
      </c>
      <c r="I418" s="69" t="s">
        <v>1233</v>
      </c>
      <c r="J418" s="70">
        <v>51828</v>
      </c>
      <c r="K418" s="67">
        <v>2</v>
      </c>
      <c r="L418" s="71">
        <v>0.04</v>
      </c>
    </row>
    <row r="419" spans="1:12" x14ac:dyDescent="0.25">
      <c r="A419" s="67">
        <v>418</v>
      </c>
      <c r="B419" s="68" t="s">
        <v>1713</v>
      </c>
      <c r="C419" s="68" t="s">
        <v>796</v>
      </c>
      <c r="D419" s="67" t="s">
        <v>808</v>
      </c>
      <c r="E419" s="68" t="s">
        <v>450</v>
      </c>
      <c r="F419" s="68" t="s">
        <v>1196</v>
      </c>
      <c r="G419" s="75">
        <v>30456</v>
      </c>
      <c r="H419" s="69">
        <v>39085</v>
      </c>
      <c r="I419" s="69" t="s">
        <v>1233</v>
      </c>
      <c r="J419" s="70">
        <v>104436</v>
      </c>
      <c r="K419" s="67">
        <v>3</v>
      </c>
      <c r="L419" s="71">
        <v>0.08</v>
      </c>
    </row>
    <row r="420" spans="1:12" x14ac:dyDescent="0.25">
      <c r="A420" s="67">
        <v>419</v>
      </c>
      <c r="B420" s="68" t="s">
        <v>1714</v>
      </c>
      <c r="C420" s="68" t="s">
        <v>796</v>
      </c>
      <c r="D420" s="67" t="s">
        <v>808</v>
      </c>
      <c r="E420" s="68" t="s">
        <v>450</v>
      </c>
      <c r="F420" s="68" t="s">
        <v>1196</v>
      </c>
      <c r="G420" s="75">
        <v>27640</v>
      </c>
      <c r="H420" s="69">
        <v>40941</v>
      </c>
      <c r="I420" s="69" t="s">
        <v>1233</v>
      </c>
      <c r="J420" s="70">
        <v>31632</v>
      </c>
      <c r="K420" s="67">
        <v>1</v>
      </c>
      <c r="L420" s="71">
        <v>0</v>
      </c>
    </row>
    <row r="421" spans="1:12" x14ac:dyDescent="0.25">
      <c r="A421" s="67">
        <v>420</v>
      </c>
      <c r="B421" s="68" t="s">
        <v>1715</v>
      </c>
      <c r="C421" s="68" t="s">
        <v>796</v>
      </c>
      <c r="D421" s="67" t="s">
        <v>808</v>
      </c>
      <c r="E421" s="68" t="s">
        <v>450</v>
      </c>
      <c r="F421" s="68" t="s">
        <v>1196</v>
      </c>
      <c r="G421" s="75">
        <v>32432</v>
      </c>
      <c r="H421" s="69">
        <v>40947</v>
      </c>
      <c r="I421" s="69" t="s">
        <v>1233</v>
      </c>
      <c r="J421" s="70">
        <v>95724</v>
      </c>
      <c r="K421" s="67">
        <v>4</v>
      </c>
      <c r="L421" s="71">
        <v>0.12</v>
      </c>
    </row>
    <row r="422" spans="1:12" x14ac:dyDescent="0.25">
      <c r="A422" s="67">
        <v>421</v>
      </c>
      <c r="B422" s="68" t="s">
        <v>1716</v>
      </c>
      <c r="C422" s="68" t="s">
        <v>796</v>
      </c>
      <c r="D422" s="67" t="s">
        <v>808</v>
      </c>
      <c r="E422" s="68" t="s">
        <v>450</v>
      </c>
      <c r="F422" s="68" t="s">
        <v>1196</v>
      </c>
      <c r="G422" s="75">
        <v>27332</v>
      </c>
      <c r="H422" s="69">
        <v>39120</v>
      </c>
      <c r="I422" s="69" t="s">
        <v>1233</v>
      </c>
      <c r="J422" s="70">
        <v>106620</v>
      </c>
      <c r="K422" s="67">
        <v>3</v>
      </c>
      <c r="L422" s="71">
        <v>0.08</v>
      </c>
    </row>
    <row r="423" spans="1:12" x14ac:dyDescent="0.25">
      <c r="A423" s="67">
        <v>422</v>
      </c>
      <c r="B423" s="68" t="s">
        <v>1717</v>
      </c>
      <c r="C423" s="68" t="s">
        <v>794</v>
      </c>
      <c r="D423" s="67" t="s">
        <v>808</v>
      </c>
      <c r="E423" s="68" t="s">
        <v>450</v>
      </c>
      <c r="F423" s="68" t="s">
        <v>1197</v>
      </c>
      <c r="G423" s="75">
        <v>29911</v>
      </c>
      <c r="H423" s="69">
        <v>39123</v>
      </c>
      <c r="I423" s="69">
        <v>41006</v>
      </c>
      <c r="J423" s="70">
        <v>93408</v>
      </c>
      <c r="K423" s="67">
        <v>2</v>
      </c>
      <c r="L423" s="71">
        <v>0.04</v>
      </c>
    </row>
    <row r="424" spans="1:12" x14ac:dyDescent="0.25">
      <c r="A424" s="67">
        <v>423</v>
      </c>
      <c r="B424" s="68" t="s">
        <v>1718</v>
      </c>
      <c r="C424" s="68" t="s">
        <v>791</v>
      </c>
      <c r="D424" s="67" t="s">
        <v>808</v>
      </c>
      <c r="E424" s="68" t="s">
        <v>450</v>
      </c>
      <c r="F424" s="68" t="s">
        <v>1196</v>
      </c>
      <c r="G424" s="75">
        <v>30040</v>
      </c>
      <c r="H424" s="69">
        <v>40246</v>
      </c>
      <c r="I424" s="69" t="s">
        <v>1233</v>
      </c>
      <c r="J424" s="70">
        <v>75696</v>
      </c>
      <c r="K424" s="67">
        <v>5</v>
      </c>
      <c r="L424" s="71">
        <v>0.15</v>
      </c>
    </row>
    <row r="425" spans="1:12" x14ac:dyDescent="0.25">
      <c r="A425" s="67">
        <v>424</v>
      </c>
      <c r="B425" s="68" t="s">
        <v>1719</v>
      </c>
      <c r="C425" s="68" t="s">
        <v>793</v>
      </c>
      <c r="D425" s="67" t="s">
        <v>808</v>
      </c>
      <c r="E425" s="68" t="s">
        <v>450</v>
      </c>
      <c r="F425" s="68" t="s">
        <v>1196</v>
      </c>
      <c r="G425" s="75">
        <v>25593</v>
      </c>
      <c r="H425" s="69">
        <v>37711</v>
      </c>
      <c r="I425" s="69" t="s">
        <v>1233</v>
      </c>
      <c r="J425" s="70">
        <v>25977.599999999999</v>
      </c>
      <c r="K425" s="67">
        <v>2</v>
      </c>
      <c r="L425" s="71">
        <v>0.04</v>
      </c>
    </row>
    <row r="426" spans="1:12" x14ac:dyDescent="0.25">
      <c r="A426" s="67">
        <v>425</v>
      </c>
      <c r="B426" s="68" t="s">
        <v>1720</v>
      </c>
      <c r="C426" s="68" t="s">
        <v>1230</v>
      </c>
      <c r="D426" s="67" t="s">
        <v>808</v>
      </c>
      <c r="E426" s="68" t="s">
        <v>450</v>
      </c>
      <c r="F426" s="68" t="s">
        <v>1196</v>
      </c>
      <c r="G426" s="75">
        <v>27234</v>
      </c>
      <c r="H426" s="69">
        <v>38807</v>
      </c>
      <c r="I426" s="69" t="s">
        <v>1233</v>
      </c>
      <c r="J426" s="70">
        <v>56472</v>
      </c>
      <c r="K426" s="67">
        <v>4</v>
      </c>
      <c r="L426" s="71">
        <v>0.12</v>
      </c>
    </row>
    <row r="427" spans="1:12" x14ac:dyDescent="0.25">
      <c r="A427" s="67">
        <v>426</v>
      </c>
      <c r="B427" s="68" t="s">
        <v>1721</v>
      </c>
      <c r="C427" s="68" t="s">
        <v>796</v>
      </c>
      <c r="D427" s="67" t="s">
        <v>808</v>
      </c>
      <c r="E427" s="68" t="s">
        <v>450</v>
      </c>
      <c r="F427" s="68" t="s">
        <v>1196</v>
      </c>
      <c r="G427" s="76">
        <v>31531</v>
      </c>
      <c r="H427" s="74">
        <v>40620</v>
      </c>
      <c r="I427" s="69" t="s">
        <v>1233</v>
      </c>
      <c r="J427" s="70">
        <v>101160</v>
      </c>
      <c r="K427" s="67">
        <v>1</v>
      </c>
      <c r="L427" s="71">
        <v>0</v>
      </c>
    </row>
    <row r="428" spans="1:12" x14ac:dyDescent="0.25">
      <c r="A428" s="67">
        <v>427</v>
      </c>
      <c r="B428" s="68" t="s">
        <v>1722</v>
      </c>
      <c r="C428" s="68" t="s">
        <v>791</v>
      </c>
      <c r="D428" s="67" t="s">
        <v>808</v>
      </c>
      <c r="E428" s="68" t="s">
        <v>450</v>
      </c>
      <c r="F428" s="68" t="s">
        <v>1196</v>
      </c>
      <c r="G428" s="75">
        <v>28290</v>
      </c>
      <c r="H428" s="69">
        <v>35903</v>
      </c>
      <c r="I428" s="69" t="s">
        <v>1233</v>
      </c>
      <c r="J428" s="70">
        <v>82224</v>
      </c>
      <c r="K428" s="67">
        <v>5</v>
      </c>
      <c r="L428" s="71">
        <v>0.15</v>
      </c>
    </row>
    <row r="429" spans="1:12" x14ac:dyDescent="0.25">
      <c r="A429" s="67">
        <v>428</v>
      </c>
      <c r="B429" s="68" t="s">
        <v>1723</v>
      </c>
      <c r="C429" s="68" t="s">
        <v>794</v>
      </c>
      <c r="D429" s="67" t="s">
        <v>808</v>
      </c>
      <c r="E429" s="68" t="s">
        <v>450</v>
      </c>
      <c r="F429" s="68" t="s">
        <v>1196</v>
      </c>
      <c r="G429" s="75">
        <v>28147</v>
      </c>
      <c r="H429" s="69">
        <v>36623</v>
      </c>
      <c r="I429" s="69" t="s">
        <v>1233</v>
      </c>
      <c r="J429" s="70">
        <v>36360</v>
      </c>
      <c r="K429" s="67">
        <v>1</v>
      </c>
      <c r="L429" s="71">
        <v>0</v>
      </c>
    </row>
    <row r="430" spans="1:12" x14ac:dyDescent="0.25">
      <c r="A430" s="67">
        <v>429</v>
      </c>
      <c r="B430" s="68" t="s">
        <v>1724</v>
      </c>
      <c r="C430" s="68" t="s">
        <v>1230</v>
      </c>
      <c r="D430" s="67" t="s">
        <v>808</v>
      </c>
      <c r="E430" s="68" t="s">
        <v>450</v>
      </c>
      <c r="F430" s="68" t="s">
        <v>1196</v>
      </c>
      <c r="G430" s="75">
        <v>32266</v>
      </c>
      <c r="H430" s="69">
        <v>39224</v>
      </c>
      <c r="I430" s="69" t="s">
        <v>1233</v>
      </c>
      <c r="J430" s="70">
        <v>87636</v>
      </c>
      <c r="K430" s="67">
        <v>5</v>
      </c>
      <c r="L430" s="71">
        <v>0.15</v>
      </c>
    </row>
    <row r="431" spans="1:12" x14ac:dyDescent="0.25">
      <c r="A431" s="67">
        <v>430</v>
      </c>
      <c r="B431" s="68" t="s">
        <v>1725</v>
      </c>
      <c r="C431" s="68" t="s">
        <v>796</v>
      </c>
      <c r="D431" s="67" t="s">
        <v>808</v>
      </c>
      <c r="E431" s="68" t="s">
        <v>450</v>
      </c>
      <c r="F431" s="68" t="s">
        <v>1196</v>
      </c>
      <c r="G431" s="75">
        <v>25586</v>
      </c>
      <c r="H431" s="69">
        <v>35921</v>
      </c>
      <c r="I431" s="69" t="s">
        <v>1233</v>
      </c>
      <c r="J431" s="70">
        <v>75996</v>
      </c>
      <c r="K431" s="67">
        <v>4</v>
      </c>
      <c r="L431" s="71">
        <v>0.12</v>
      </c>
    </row>
    <row r="432" spans="1:12" x14ac:dyDescent="0.25">
      <c r="A432" s="67">
        <v>431</v>
      </c>
      <c r="B432" s="68" t="s">
        <v>1726</v>
      </c>
      <c r="C432" s="68" t="s">
        <v>791</v>
      </c>
      <c r="D432" s="67" t="s">
        <v>808</v>
      </c>
      <c r="E432" s="68" t="s">
        <v>450</v>
      </c>
      <c r="F432" s="68" t="s">
        <v>1196</v>
      </c>
      <c r="G432" s="75">
        <v>28386</v>
      </c>
      <c r="H432" s="69">
        <v>39616</v>
      </c>
      <c r="I432" s="69" t="s">
        <v>1233</v>
      </c>
      <c r="J432" s="70">
        <v>80052</v>
      </c>
      <c r="K432" s="67">
        <v>2</v>
      </c>
      <c r="L432" s="71">
        <v>0.04</v>
      </c>
    </row>
    <row r="433" spans="1:12" x14ac:dyDescent="0.25">
      <c r="A433" s="67">
        <v>432</v>
      </c>
      <c r="B433" s="68" t="s">
        <v>1727</v>
      </c>
      <c r="C433" s="68" t="s">
        <v>1228</v>
      </c>
      <c r="D433" s="67" t="s">
        <v>808</v>
      </c>
      <c r="E433" s="68" t="s">
        <v>450</v>
      </c>
      <c r="F433" s="68" t="s">
        <v>1196</v>
      </c>
      <c r="G433" s="75">
        <v>27231</v>
      </c>
      <c r="H433" s="69">
        <v>35969</v>
      </c>
      <c r="I433" s="69" t="s">
        <v>1233</v>
      </c>
      <c r="J433" s="70">
        <v>89436</v>
      </c>
      <c r="K433" s="67">
        <v>5</v>
      </c>
      <c r="L433" s="71">
        <v>0.15</v>
      </c>
    </row>
    <row r="434" spans="1:12" x14ac:dyDescent="0.25">
      <c r="A434" s="67">
        <v>433</v>
      </c>
      <c r="B434" s="68" t="s">
        <v>1728</v>
      </c>
      <c r="C434" s="68" t="s">
        <v>794</v>
      </c>
      <c r="D434" s="67" t="s">
        <v>808</v>
      </c>
      <c r="E434" s="68" t="s">
        <v>450</v>
      </c>
      <c r="F434" s="68" t="s">
        <v>1197</v>
      </c>
      <c r="G434" s="75">
        <v>29023</v>
      </c>
      <c r="H434" s="69">
        <v>36329</v>
      </c>
      <c r="I434" s="69" t="s">
        <v>1233</v>
      </c>
      <c r="J434" s="70">
        <v>47716.800000000003</v>
      </c>
      <c r="K434" s="67">
        <v>1</v>
      </c>
      <c r="L434" s="71">
        <v>0</v>
      </c>
    </row>
    <row r="435" spans="1:12" x14ac:dyDescent="0.25">
      <c r="A435" s="67">
        <v>434</v>
      </c>
      <c r="B435" s="68" t="s">
        <v>1729</v>
      </c>
      <c r="C435" s="68" t="s">
        <v>795</v>
      </c>
      <c r="D435" s="67" t="s">
        <v>808</v>
      </c>
      <c r="E435" s="68" t="s">
        <v>450</v>
      </c>
      <c r="F435" s="68" t="s">
        <v>1196</v>
      </c>
      <c r="G435" s="75">
        <v>27816</v>
      </c>
      <c r="H435" s="69">
        <v>36695</v>
      </c>
      <c r="I435" s="69">
        <v>37459</v>
      </c>
      <c r="J435" s="70">
        <v>34806</v>
      </c>
      <c r="K435" s="67">
        <v>1</v>
      </c>
      <c r="L435" s="71">
        <v>0</v>
      </c>
    </row>
    <row r="436" spans="1:12" x14ac:dyDescent="0.25">
      <c r="A436" s="67">
        <v>435</v>
      </c>
      <c r="B436" s="68" t="s">
        <v>1730</v>
      </c>
      <c r="C436" s="68" t="s">
        <v>1230</v>
      </c>
      <c r="D436" s="67" t="s">
        <v>808</v>
      </c>
      <c r="E436" s="68" t="s">
        <v>450</v>
      </c>
      <c r="F436" s="68" t="s">
        <v>1197</v>
      </c>
      <c r="G436" s="75">
        <v>29688</v>
      </c>
      <c r="H436" s="69">
        <v>38144</v>
      </c>
      <c r="I436" s="69" t="s">
        <v>1233</v>
      </c>
      <c r="J436" s="70">
        <v>40214.400000000001</v>
      </c>
      <c r="K436" s="67">
        <v>4</v>
      </c>
      <c r="L436" s="71">
        <v>0.12</v>
      </c>
    </row>
    <row r="437" spans="1:12" x14ac:dyDescent="0.25">
      <c r="A437" s="67">
        <v>436</v>
      </c>
      <c r="B437" s="68" t="s">
        <v>1731</v>
      </c>
      <c r="C437" s="68" t="s">
        <v>791</v>
      </c>
      <c r="D437" s="67" t="s">
        <v>808</v>
      </c>
      <c r="E437" s="68" t="s">
        <v>450</v>
      </c>
      <c r="F437" s="68" t="s">
        <v>1196</v>
      </c>
      <c r="G437" s="75">
        <v>32429</v>
      </c>
      <c r="H437" s="69">
        <v>41116</v>
      </c>
      <c r="I437" s="69" t="s">
        <v>1233</v>
      </c>
      <c r="J437" s="70">
        <v>39180</v>
      </c>
      <c r="K437" s="67">
        <v>1</v>
      </c>
      <c r="L437" s="71">
        <v>0</v>
      </c>
    </row>
    <row r="438" spans="1:12" x14ac:dyDescent="0.25">
      <c r="A438" s="67">
        <v>437</v>
      </c>
      <c r="B438" s="68" t="s">
        <v>1732</v>
      </c>
      <c r="C438" s="68" t="s">
        <v>1228</v>
      </c>
      <c r="D438" s="67" t="s">
        <v>808</v>
      </c>
      <c r="E438" s="68" t="s">
        <v>450</v>
      </c>
      <c r="F438" s="68" t="s">
        <v>1197</v>
      </c>
      <c r="G438" s="75">
        <v>25882</v>
      </c>
      <c r="H438" s="69">
        <v>39284</v>
      </c>
      <c r="I438" s="69" t="s">
        <v>1233</v>
      </c>
      <c r="J438" s="70">
        <v>30996</v>
      </c>
      <c r="K438" s="67">
        <v>5</v>
      </c>
      <c r="L438" s="71">
        <v>0.15</v>
      </c>
    </row>
    <row r="439" spans="1:12" x14ac:dyDescent="0.25">
      <c r="A439" s="67">
        <v>438</v>
      </c>
      <c r="B439" s="68" t="s">
        <v>1733</v>
      </c>
      <c r="C439" s="68" t="s">
        <v>1231</v>
      </c>
      <c r="D439" s="67" t="s">
        <v>808</v>
      </c>
      <c r="E439" s="68" t="s">
        <v>450</v>
      </c>
      <c r="F439" s="68" t="s">
        <v>1196</v>
      </c>
      <c r="G439" s="75">
        <v>29531</v>
      </c>
      <c r="H439" s="69">
        <v>38916</v>
      </c>
      <c r="I439" s="69" t="s">
        <v>1233</v>
      </c>
      <c r="J439" s="70">
        <v>33072</v>
      </c>
      <c r="K439" s="67">
        <v>2</v>
      </c>
      <c r="L439" s="71">
        <v>0.04</v>
      </c>
    </row>
    <row r="440" spans="1:12" x14ac:dyDescent="0.25">
      <c r="A440" s="67">
        <v>439</v>
      </c>
      <c r="B440" s="68" t="s">
        <v>1734</v>
      </c>
      <c r="C440" s="68" t="s">
        <v>796</v>
      </c>
      <c r="D440" s="67" t="s">
        <v>808</v>
      </c>
      <c r="E440" s="68" t="s">
        <v>806</v>
      </c>
      <c r="F440" s="68" t="s">
        <v>1196</v>
      </c>
      <c r="G440" s="75">
        <v>28759</v>
      </c>
      <c r="H440" s="69">
        <v>39657</v>
      </c>
      <c r="I440" s="69" t="s">
        <v>1233</v>
      </c>
      <c r="J440" s="70">
        <v>97056</v>
      </c>
      <c r="K440" s="67">
        <v>1</v>
      </c>
      <c r="L440" s="71">
        <v>0</v>
      </c>
    </row>
    <row r="441" spans="1:12" x14ac:dyDescent="0.25">
      <c r="A441" s="67">
        <v>440</v>
      </c>
      <c r="B441" s="68" t="s">
        <v>1735</v>
      </c>
      <c r="C441" s="68" t="s">
        <v>796</v>
      </c>
      <c r="D441" s="67" t="s">
        <v>808</v>
      </c>
      <c r="E441" s="68" t="s">
        <v>806</v>
      </c>
      <c r="F441" s="68" t="s">
        <v>1196</v>
      </c>
      <c r="G441" s="75">
        <v>27937</v>
      </c>
      <c r="H441" s="69">
        <v>40370</v>
      </c>
      <c r="I441" s="69" t="s">
        <v>1233</v>
      </c>
      <c r="J441" s="70">
        <v>80208</v>
      </c>
      <c r="K441" s="67">
        <v>4</v>
      </c>
      <c r="L441" s="71">
        <v>0.12</v>
      </c>
    </row>
    <row r="442" spans="1:12" x14ac:dyDescent="0.25">
      <c r="A442" s="67">
        <v>441</v>
      </c>
      <c r="B442" s="68" t="s">
        <v>1736</v>
      </c>
      <c r="C442" s="68" t="s">
        <v>796</v>
      </c>
      <c r="D442" s="67" t="s">
        <v>808</v>
      </c>
      <c r="E442" s="68" t="s">
        <v>806</v>
      </c>
      <c r="F442" s="68" t="s">
        <v>1197</v>
      </c>
      <c r="G442" s="75">
        <v>32773</v>
      </c>
      <c r="H442" s="69">
        <v>40762</v>
      </c>
      <c r="I442" s="69" t="s">
        <v>1233</v>
      </c>
      <c r="J442" s="70">
        <v>73764</v>
      </c>
      <c r="K442" s="67">
        <v>5</v>
      </c>
      <c r="L442" s="71">
        <v>0.15</v>
      </c>
    </row>
    <row r="443" spans="1:12" x14ac:dyDescent="0.25">
      <c r="A443" s="67">
        <v>442</v>
      </c>
      <c r="B443" s="68" t="s">
        <v>1737</v>
      </c>
      <c r="C443" s="68" t="s">
        <v>796</v>
      </c>
      <c r="D443" s="67" t="s">
        <v>808</v>
      </c>
      <c r="E443" s="68" t="s">
        <v>806</v>
      </c>
      <c r="F443" s="68" t="s">
        <v>1196</v>
      </c>
      <c r="G443" s="75">
        <v>29205</v>
      </c>
      <c r="H443" s="69">
        <v>37470</v>
      </c>
      <c r="I443" s="69" t="s">
        <v>1233</v>
      </c>
      <c r="J443" s="70">
        <v>40572</v>
      </c>
      <c r="K443" s="67">
        <v>5</v>
      </c>
      <c r="L443" s="71">
        <v>0.15</v>
      </c>
    </row>
    <row r="444" spans="1:12" x14ac:dyDescent="0.25">
      <c r="A444" s="67">
        <v>443</v>
      </c>
      <c r="B444" s="68" t="s">
        <v>1738</v>
      </c>
      <c r="C444" s="68" t="s">
        <v>796</v>
      </c>
      <c r="D444" s="67" t="s">
        <v>808</v>
      </c>
      <c r="E444" s="68" t="s">
        <v>806</v>
      </c>
      <c r="F444" s="68" t="s">
        <v>1197</v>
      </c>
      <c r="G444" s="75">
        <v>26626</v>
      </c>
      <c r="H444" s="69">
        <v>38227</v>
      </c>
      <c r="I444" s="69">
        <v>39684</v>
      </c>
      <c r="J444" s="70">
        <v>103440</v>
      </c>
      <c r="K444" s="67">
        <v>3</v>
      </c>
      <c r="L444" s="71">
        <v>0.08</v>
      </c>
    </row>
    <row r="445" spans="1:12" x14ac:dyDescent="0.25">
      <c r="A445" s="67">
        <v>444</v>
      </c>
      <c r="B445" s="68" t="s">
        <v>1739</v>
      </c>
      <c r="C445" s="68" t="s">
        <v>796</v>
      </c>
      <c r="D445" s="67" t="s">
        <v>808</v>
      </c>
      <c r="E445" s="68" t="s">
        <v>806</v>
      </c>
      <c r="F445" s="68" t="s">
        <v>1197</v>
      </c>
      <c r="G445" s="75">
        <v>27244</v>
      </c>
      <c r="H445" s="69">
        <v>39299</v>
      </c>
      <c r="I445" s="69">
        <v>40273</v>
      </c>
      <c r="J445" s="70">
        <v>57312</v>
      </c>
      <c r="K445" s="67">
        <v>3</v>
      </c>
      <c r="L445" s="71">
        <v>0.08</v>
      </c>
    </row>
    <row r="446" spans="1:12" x14ac:dyDescent="0.25">
      <c r="A446" s="67">
        <v>445</v>
      </c>
      <c r="B446" s="68" t="s">
        <v>1740</v>
      </c>
      <c r="C446" s="68" t="s">
        <v>796</v>
      </c>
      <c r="D446" s="67" t="s">
        <v>808</v>
      </c>
      <c r="E446" s="68" t="s">
        <v>806</v>
      </c>
      <c r="F446" s="68" t="s">
        <v>1197</v>
      </c>
      <c r="G446" s="75">
        <v>29051</v>
      </c>
      <c r="H446" s="69">
        <v>39678</v>
      </c>
      <c r="I446" s="69" t="s">
        <v>1233</v>
      </c>
      <c r="J446" s="70">
        <v>96108</v>
      </c>
      <c r="K446" s="67">
        <v>2</v>
      </c>
      <c r="L446" s="71">
        <v>0.04</v>
      </c>
    </row>
    <row r="447" spans="1:12" x14ac:dyDescent="0.25">
      <c r="A447" s="67">
        <v>446</v>
      </c>
      <c r="B447" s="68" t="s">
        <v>1741</v>
      </c>
      <c r="C447" s="68" t="s">
        <v>796</v>
      </c>
      <c r="D447" s="67" t="s">
        <v>808</v>
      </c>
      <c r="E447" s="68" t="s">
        <v>806</v>
      </c>
      <c r="F447" s="68" t="s">
        <v>1196</v>
      </c>
      <c r="G447" s="76">
        <v>25697</v>
      </c>
      <c r="H447" s="74">
        <v>40393</v>
      </c>
      <c r="I447" s="69" t="s">
        <v>1233</v>
      </c>
      <c r="J447" s="70">
        <v>20310</v>
      </c>
      <c r="K447" s="67">
        <v>1</v>
      </c>
      <c r="L447" s="71">
        <v>0</v>
      </c>
    </row>
    <row r="448" spans="1:12" x14ac:dyDescent="0.25">
      <c r="A448" s="67">
        <v>447</v>
      </c>
      <c r="B448" s="68" t="s">
        <v>1742</v>
      </c>
      <c r="C448" s="68" t="s">
        <v>796</v>
      </c>
      <c r="D448" s="67" t="s">
        <v>808</v>
      </c>
      <c r="E448" s="68" t="s">
        <v>806</v>
      </c>
      <c r="F448" s="68" t="s">
        <v>1197</v>
      </c>
      <c r="G448" s="76">
        <v>27287</v>
      </c>
      <c r="H448" s="74">
        <v>40403</v>
      </c>
      <c r="I448" s="69" t="s">
        <v>1233</v>
      </c>
      <c r="J448" s="70">
        <v>18067.2</v>
      </c>
      <c r="K448" s="67">
        <v>5</v>
      </c>
      <c r="L448" s="71">
        <v>0.15</v>
      </c>
    </row>
    <row r="449" spans="1:12" x14ac:dyDescent="0.25">
      <c r="A449" s="67">
        <v>448</v>
      </c>
      <c r="B449" s="68" t="s">
        <v>1743</v>
      </c>
      <c r="C449" s="68" t="s">
        <v>796</v>
      </c>
      <c r="D449" s="67" t="s">
        <v>808</v>
      </c>
      <c r="E449" s="68" t="s">
        <v>806</v>
      </c>
      <c r="F449" s="68" t="s">
        <v>1197</v>
      </c>
      <c r="G449" s="75">
        <v>31561</v>
      </c>
      <c r="H449" s="69">
        <v>40807</v>
      </c>
      <c r="I449" s="69" t="s">
        <v>1233</v>
      </c>
      <c r="J449" s="70">
        <v>42054</v>
      </c>
      <c r="K449" s="67">
        <v>4</v>
      </c>
      <c r="L449" s="71">
        <v>0.12</v>
      </c>
    </row>
    <row r="450" spans="1:12" x14ac:dyDescent="0.25">
      <c r="A450" s="67">
        <v>449</v>
      </c>
      <c r="B450" s="68" t="s">
        <v>1744</v>
      </c>
      <c r="C450" s="68" t="s">
        <v>796</v>
      </c>
      <c r="D450" s="67" t="s">
        <v>808</v>
      </c>
      <c r="E450" s="68" t="s">
        <v>806</v>
      </c>
      <c r="F450" s="68" t="s">
        <v>1197</v>
      </c>
      <c r="G450" s="75">
        <v>25580</v>
      </c>
      <c r="H450" s="69">
        <v>41183</v>
      </c>
      <c r="I450" s="69" t="s">
        <v>1233</v>
      </c>
      <c r="J450" s="70">
        <v>90444</v>
      </c>
      <c r="K450" s="67">
        <v>2</v>
      </c>
      <c r="L450" s="71">
        <v>0.04</v>
      </c>
    </row>
    <row r="451" spans="1:12" x14ac:dyDescent="0.25">
      <c r="A451" s="67">
        <v>450</v>
      </c>
      <c r="B451" s="68" t="s">
        <v>1745</v>
      </c>
      <c r="C451" s="68" t="s">
        <v>791</v>
      </c>
      <c r="D451" s="67" t="s">
        <v>808</v>
      </c>
      <c r="E451" s="68" t="s">
        <v>806</v>
      </c>
      <c r="F451" s="68" t="s">
        <v>1196</v>
      </c>
      <c r="G451" s="75">
        <v>30269</v>
      </c>
      <c r="H451" s="69">
        <v>41186</v>
      </c>
      <c r="I451" s="69" t="s">
        <v>1233</v>
      </c>
      <c r="J451" s="70">
        <v>56292</v>
      </c>
      <c r="K451" s="67">
        <v>3</v>
      </c>
      <c r="L451" s="71">
        <v>0.08</v>
      </c>
    </row>
    <row r="452" spans="1:12" x14ac:dyDescent="0.25">
      <c r="A452" s="67">
        <v>451</v>
      </c>
      <c r="B452" s="68" t="s">
        <v>1746</v>
      </c>
      <c r="C452" s="68" t="s">
        <v>1230</v>
      </c>
      <c r="D452" s="67" t="s">
        <v>808</v>
      </c>
      <c r="E452" s="68" t="s">
        <v>806</v>
      </c>
      <c r="F452" s="68" t="s">
        <v>1197</v>
      </c>
      <c r="G452" s="75">
        <v>27841</v>
      </c>
      <c r="H452" s="69">
        <v>39731</v>
      </c>
      <c r="I452" s="69" t="s">
        <v>1233</v>
      </c>
      <c r="J452" s="70">
        <v>16122</v>
      </c>
      <c r="K452" s="67">
        <v>1</v>
      </c>
      <c r="L452" s="71">
        <v>0</v>
      </c>
    </row>
    <row r="453" spans="1:12" x14ac:dyDescent="0.25">
      <c r="A453" s="67">
        <v>452</v>
      </c>
      <c r="B453" s="68" t="s">
        <v>1747</v>
      </c>
      <c r="C453" s="68" t="s">
        <v>793</v>
      </c>
      <c r="D453" s="67" t="s">
        <v>808</v>
      </c>
      <c r="E453" s="68" t="s">
        <v>806</v>
      </c>
      <c r="F453" s="68" t="s">
        <v>1197</v>
      </c>
      <c r="G453" s="75">
        <v>29957</v>
      </c>
      <c r="H453" s="69">
        <v>40452</v>
      </c>
      <c r="I453" s="69" t="s">
        <v>1233</v>
      </c>
      <c r="J453" s="70">
        <v>52092</v>
      </c>
      <c r="K453" s="67">
        <v>1</v>
      </c>
      <c r="L453" s="71">
        <v>0</v>
      </c>
    </row>
    <row r="454" spans="1:12" x14ac:dyDescent="0.25">
      <c r="A454" s="67">
        <v>453</v>
      </c>
      <c r="B454" s="68" t="s">
        <v>1748</v>
      </c>
      <c r="C454" s="68" t="s">
        <v>1231</v>
      </c>
      <c r="D454" s="67" t="s">
        <v>808</v>
      </c>
      <c r="E454" s="68" t="s">
        <v>806</v>
      </c>
      <c r="F454" s="68" t="s">
        <v>1196</v>
      </c>
      <c r="G454" s="76">
        <v>25793</v>
      </c>
      <c r="H454" s="74">
        <v>40452</v>
      </c>
      <c r="I454" s="69" t="s">
        <v>1233</v>
      </c>
      <c r="J454" s="70">
        <v>11016</v>
      </c>
      <c r="K454" s="67">
        <v>3</v>
      </c>
      <c r="L454" s="71">
        <v>0.08</v>
      </c>
    </row>
    <row r="455" spans="1:12" x14ac:dyDescent="0.25">
      <c r="A455" s="67">
        <v>454</v>
      </c>
      <c r="B455" s="68" t="s">
        <v>1749</v>
      </c>
      <c r="C455" s="68" t="s">
        <v>1230</v>
      </c>
      <c r="D455" s="67" t="s">
        <v>808</v>
      </c>
      <c r="E455" s="68" t="s">
        <v>806</v>
      </c>
      <c r="F455" s="68" t="s">
        <v>1196</v>
      </c>
      <c r="G455" s="75">
        <v>31779</v>
      </c>
      <c r="H455" s="69">
        <v>40468</v>
      </c>
      <c r="I455" s="69" t="s">
        <v>1233</v>
      </c>
      <c r="J455" s="70">
        <v>47328</v>
      </c>
      <c r="K455" s="67">
        <v>4</v>
      </c>
      <c r="L455" s="71">
        <v>0.12</v>
      </c>
    </row>
    <row r="456" spans="1:12" x14ac:dyDescent="0.25">
      <c r="A456" s="67">
        <v>455</v>
      </c>
      <c r="B456" s="68" t="s">
        <v>1750</v>
      </c>
      <c r="C456" s="68" t="s">
        <v>792</v>
      </c>
      <c r="D456" s="67" t="s">
        <v>808</v>
      </c>
      <c r="E456" s="68" t="s">
        <v>806</v>
      </c>
      <c r="F456" s="68" t="s">
        <v>1196</v>
      </c>
      <c r="G456" s="75">
        <v>28845</v>
      </c>
      <c r="H456" s="69">
        <v>41233</v>
      </c>
      <c r="I456" s="69" t="s">
        <v>1233</v>
      </c>
      <c r="J456" s="70">
        <v>81612</v>
      </c>
      <c r="K456" s="67">
        <v>1</v>
      </c>
      <c r="L456" s="71">
        <v>0</v>
      </c>
    </row>
    <row r="457" spans="1:12" x14ac:dyDescent="0.25">
      <c r="A457" s="67">
        <v>456</v>
      </c>
      <c r="B457" s="68" t="s">
        <v>1751</v>
      </c>
      <c r="C457" s="68" t="s">
        <v>793</v>
      </c>
      <c r="D457" s="67" t="s">
        <v>808</v>
      </c>
      <c r="E457" s="68" t="s">
        <v>806</v>
      </c>
      <c r="F457" s="68" t="s">
        <v>1196</v>
      </c>
      <c r="G457" s="75">
        <v>26264</v>
      </c>
      <c r="H457" s="69">
        <v>40492</v>
      </c>
      <c r="I457" s="69" t="s">
        <v>1233</v>
      </c>
      <c r="J457" s="70">
        <v>80676</v>
      </c>
      <c r="K457" s="67">
        <v>4</v>
      </c>
      <c r="L457" s="71">
        <v>0.12</v>
      </c>
    </row>
    <row r="458" spans="1:12" x14ac:dyDescent="0.25">
      <c r="A458" s="67">
        <v>457</v>
      </c>
      <c r="B458" s="68" t="s">
        <v>1752</v>
      </c>
      <c r="C458" s="68" t="s">
        <v>795</v>
      </c>
      <c r="D458" s="67" t="s">
        <v>808</v>
      </c>
      <c r="E458" s="68" t="s">
        <v>806</v>
      </c>
      <c r="F458" s="68" t="s">
        <v>1196</v>
      </c>
      <c r="G458" s="75">
        <v>29884</v>
      </c>
      <c r="H458" s="69">
        <v>39404</v>
      </c>
      <c r="I458" s="69">
        <v>41072</v>
      </c>
      <c r="J458" s="70">
        <v>61188</v>
      </c>
      <c r="K458" s="67">
        <v>4</v>
      </c>
      <c r="L458" s="71">
        <v>0.12</v>
      </c>
    </row>
    <row r="459" spans="1:12" x14ac:dyDescent="0.25">
      <c r="A459" s="67">
        <v>458</v>
      </c>
      <c r="B459" s="68" t="s">
        <v>1753</v>
      </c>
      <c r="C459" s="68" t="s">
        <v>794</v>
      </c>
      <c r="D459" s="67" t="s">
        <v>808</v>
      </c>
      <c r="E459" s="68" t="s">
        <v>806</v>
      </c>
      <c r="F459" s="68" t="s">
        <v>1196</v>
      </c>
      <c r="G459" s="75">
        <v>32578</v>
      </c>
      <c r="H459" s="69">
        <v>40883</v>
      </c>
      <c r="I459" s="69" t="s">
        <v>1233</v>
      </c>
      <c r="J459" s="70">
        <v>52296</v>
      </c>
      <c r="K459" s="67">
        <v>5</v>
      </c>
      <c r="L459" s="71">
        <v>0.15</v>
      </c>
    </row>
    <row r="460" spans="1:12" x14ac:dyDescent="0.25">
      <c r="A460" s="67">
        <v>459</v>
      </c>
      <c r="B460" s="68" t="s">
        <v>1754</v>
      </c>
      <c r="C460" s="68" t="s">
        <v>793</v>
      </c>
      <c r="D460" s="67" t="s">
        <v>808</v>
      </c>
      <c r="E460" s="68" t="s">
        <v>806</v>
      </c>
      <c r="F460" s="68" t="s">
        <v>1196</v>
      </c>
      <c r="G460" s="75">
        <v>32350</v>
      </c>
      <c r="H460" s="69">
        <v>40525</v>
      </c>
      <c r="I460" s="69" t="s">
        <v>1233</v>
      </c>
      <c r="J460" s="70">
        <v>93540</v>
      </c>
      <c r="K460" s="67">
        <v>4</v>
      </c>
      <c r="L460" s="71">
        <v>0.12</v>
      </c>
    </row>
    <row r="461" spans="1:12" x14ac:dyDescent="0.25">
      <c r="A461" s="67">
        <v>460</v>
      </c>
      <c r="B461" s="68" t="s">
        <v>1755</v>
      </c>
      <c r="C461" s="68" t="s">
        <v>1230</v>
      </c>
      <c r="D461" s="67" t="s">
        <v>808</v>
      </c>
      <c r="E461" s="68" t="s">
        <v>806</v>
      </c>
      <c r="F461" s="68" t="s">
        <v>1197</v>
      </c>
      <c r="G461" s="75">
        <v>32512</v>
      </c>
      <c r="H461" s="69">
        <v>39783</v>
      </c>
      <c r="I461" s="69" t="s">
        <v>1233</v>
      </c>
      <c r="J461" s="70">
        <v>64800</v>
      </c>
      <c r="K461" s="67">
        <v>3</v>
      </c>
      <c r="L461" s="71">
        <v>0.08</v>
      </c>
    </row>
    <row r="462" spans="1:12" x14ac:dyDescent="0.25">
      <c r="A462" s="67">
        <v>461</v>
      </c>
      <c r="B462" s="68" t="s">
        <v>1756</v>
      </c>
      <c r="C462" s="68" t="s">
        <v>1230</v>
      </c>
      <c r="D462" s="67" t="s">
        <v>159</v>
      </c>
      <c r="E462" s="68" t="s">
        <v>495</v>
      </c>
      <c r="F462" s="68" t="s">
        <v>1196</v>
      </c>
      <c r="G462" s="75">
        <v>26468</v>
      </c>
      <c r="H462" s="69">
        <v>40551</v>
      </c>
      <c r="I462" s="69" t="s">
        <v>1233</v>
      </c>
      <c r="J462" s="70">
        <v>86076</v>
      </c>
      <c r="K462" s="67">
        <v>1</v>
      </c>
      <c r="L462" s="71">
        <v>0</v>
      </c>
    </row>
    <row r="463" spans="1:12" x14ac:dyDescent="0.25">
      <c r="A463" s="67">
        <v>462</v>
      </c>
      <c r="B463" s="68" t="s">
        <v>1757</v>
      </c>
      <c r="C463" s="68" t="s">
        <v>1228</v>
      </c>
      <c r="D463" s="67" t="s">
        <v>159</v>
      </c>
      <c r="E463" s="68" t="s">
        <v>495</v>
      </c>
      <c r="F463" s="68" t="s">
        <v>1196</v>
      </c>
      <c r="G463" s="75">
        <v>32685</v>
      </c>
      <c r="H463" s="69">
        <v>40585</v>
      </c>
      <c r="I463" s="69" t="s">
        <v>1233</v>
      </c>
      <c r="J463" s="70">
        <v>105540</v>
      </c>
      <c r="K463" s="67">
        <v>4</v>
      </c>
      <c r="L463" s="71">
        <v>0.12</v>
      </c>
    </row>
    <row r="464" spans="1:12" x14ac:dyDescent="0.25">
      <c r="A464" s="67">
        <v>463</v>
      </c>
      <c r="B464" s="68" t="s">
        <v>1758</v>
      </c>
      <c r="C464" s="68" t="s">
        <v>1230</v>
      </c>
      <c r="D464" s="67" t="s">
        <v>159</v>
      </c>
      <c r="E464" s="68" t="s">
        <v>495</v>
      </c>
      <c r="F464" s="68" t="s">
        <v>1196</v>
      </c>
      <c r="G464" s="75">
        <v>26402</v>
      </c>
      <c r="H464" s="69">
        <v>40591</v>
      </c>
      <c r="I464" s="69" t="s">
        <v>1233</v>
      </c>
      <c r="J464" s="70">
        <v>58884</v>
      </c>
      <c r="K464" s="67">
        <v>3</v>
      </c>
      <c r="L464" s="71">
        <v>0.08</v>
      </c>
    </row>
    <row r="465" spans="1:12" x14ac:dyDescent="0.25">
      <c r="A465" s="67">
        <v>464</v>
      </c>
      <c r="B465" s="68" t="s">
        <v>1759</v>
      </c>
      <c r="C465" s="68" t="s">
        <v>1230</v>
      </c>
      <c r="D465" s="67" t="s">
        <v>159</v>
      </c>
      <c r="E465" s="68" t="s">
        <v>495</v>
      </c>
      <c r="F465" s="68" t="s">
        <v>1196</v>
      </c>
      <c r="G465" s="75">
        <v>29724</v>
      </c>
      <c r="H465" s="69">
        <v>40625</v>
      </c>
      <c r="I465" s="69" t="s">
        <v>1233</v>
      </c>
      <c r="J465" s="70">
        <v>42384</v>
      </c>
      <c r="K465" s="67" t="s">
        <v>1233</v>
      </c>
      <c r="L465" s="71">
        <v>0</v>
      </c>
    </row>
    <row r="466" spans="1:12" x14ac:dyDescent="0.25">
      <c r="A466" s="67">
        <v>465</v>
      </c>
      <c r="B466" s="68" t="s">
        <v>1760</v>
      </c>
      <c r="C466" s="68" t="s">
        <v>791</v>
      </c>
      <c r="D466" s="67" t="s">
        <v>159</v>
      </c>
      <c r="E466" s="68" t="s">
        <v>495</v>
      </c>
      <c r="F466" s="68" t="s">
        <v>1196</v>
      </c>
      <c r="G466" s="75">
        <v>29744</v>
      </c>
      <c r="H466" s="69">
        <v>40654</v>
      </c>
      <c r="I466" s="69" t="s">
        <v>1233</v>
      </c>
      <c r="J466" s="70">
        <v>19218</v>
      </c>
      <c r="K466" s="67" t="s">
        <v>1233</v>
      </c>
      <c r="L466" s="71">
        <v>0</v>
      </c>
    </row>
    <row r="467" spans="1:12" x14ac:dyDescent="0.25">
      <c r="A467" s="67">
        <v>466</v>
      </c>
      <c r="B467" s="68" t="s">
        <v>1761</v>
      </c>
      <c r="C467" s="68" t="s">
        <v>1230</v>
      </c>
      <c r="D467" s="67" t="s">
        <v>159</v>
      </c>
      <c r="E467" s="68" t="s">
        <v>495</v>
      </c>
      <c r="F467" s="68" t="s">
        <v>1196</v>
      </c>
      <c r="G467" s="75">
        <v>26846</v>
      </c>
      <c r="H467" s="69">
        <v>40745</v>
      </c>
      <c r="I467" s="69" t="s">
        <v>1233</v>
      </c>
      <c r="J467" s="70">
        <v>83280</v>
      </c>
      <c r="K467" s="67">
        <v>5</v>
      </c>
      <c r="L467" s="71">
        <v>0.15</v>
      </c>
    </row>
    <row r="468" spans="1:12" x14ac:dyDescent="0.25">
      <c r="A468" s="67">
        <v>467</v>
      </c>
      <c r="B468" s="68" t="s">
        <v>1762</v>
      </c>
      <c r="C468" s="68" t="s">
        <v>792</v>
      </c>
      <c r="D468" s="67" t="s">
        <v>159</v>
      </c>
      <c r="E468" s="68" t="s">
        <v>495</v>
      </c>
      <c r="F468" s="68" t="s">
        <v>1196</v>
      </c>
      <c r="G468" s="75">
        <v>31150</v>
      </c>
      <c r="H468" s="69">
        <v>39687</v>
      </c>
      <c r="I468" s="69" t="s">
        <v>1233</v>
      </c>
      <c r="J468" s="70">
        <v>29778</v>
      </c>
      <c r="K468" s="67">
        <v>1</v>
      </c>
      <c r="L468" s="71">
        <v>0</v>
      </c>
    </row>
    <row r="469" spans="1:12" x14ac:dyDescent="0.25">
      <c r="A469" s="67">
        <v>468</v>
      </c>
      <c r="B469" s="68" t="s">
        <v>1763</v>
      </c>
      <c r="C469" s="68" t="s">
        <v>792</v>
      </c>
      <c r="D469" s="67" t="s">
        <v>159</v>
      </c>
      <c r="E469" s="68" t="s">
        <v>495</v>
      </c>
      <c r="F469" s="68" t="s">
        <v>1196</v>
      </c>
      <c r="G469" s="75">
        <v>25902</v>
      </c>
      <c r="H469" s="69">
        <v>39688</v>
      </c>
      <c r="I469" s="69" t="s">
        <v>1233</v>
      </c>
      <c r="J469" s="70">
        <v>39120</v>
      </c>
      <c r="K469" s="67">
        <v>5</v>
      </c>
      <c r="L469" s="71">
        <v>0.15</v>
      </c>
    </row>
    <row r="470" spans="1:12" x14ac:dyDescent="0.25">
      <c r="A470" s="67">
        <v>469</v>
      </c>
      <c r="B470" s="68" t="s">
        <v>1764</v>
      </c>
      <c r="C470" s="68" t="s">
        <v>1231</v>
      </c>
      <c r="D470" s="67" t="s">
        <v>159</v>
      </c>
      <c r="E470" s="68" t="s">
        <v>495</v>
      </c>
      <c r="F470" s="68" t="s">
        <v>1196</v>
      </c>
      <c r="G470" s="75">
        <v>29568</v>
      </c>
      <c r="H470" s="69">
        <v>40765</v>
      </c>
      <c r="I470" s="69" t="s">
        <v>1233</v>
      </c>
      <c r="J470" s="70">
        <v>93264</v>
      </c>
      <c r="K470" s="67" t="s">
        <v>1233</v>
      </c>
      <c r="L470" s="71">
        <v>0</v>
      </c>
    </row>
    <row r="471" spans="1:12" x14ac:dyDescent="0.25">
      <c r="A471" s="67">
        <v>470</v>
      </c>
      <c r="B471" s="68" t="s">
        <v>1765</v>
      </c>
      <c r="C471" s="68" t="s">
        <v>796</v>
      </c>
      <c r="D471" s="67" t="s">
        <v>159</v>
      </c>
      <c r="E471" s="68" t="s">
        <v>495</v>
      </c>
      <c r="F471" s="68" t="s">
        <v>1196</v>
      </c>
      <c r="G471" s="75">
        <v>31913</v>
      </c>
      <c r="H471" s="69">
        <v>39733</v>
      </c>
      <c r="I471" s="69" t="s">
        <v>1233</v>
      </c>
      <c r="J471" s="70">
        <v>39878.400000000001</v>
      </c>
      <c r="K471" s="67">
        <v>4</v>
      </c>
      <c r="L471" s="71">
        <v>0.12</v>
      </c>
    </row>
    <row r="472" spans="1:12" x14ac:dyDescent="0.25">
      <c r="A472" s="67">
        <v>471</v>
      </c>
      <c r="B472" s="68" t="s">
        <v>1766</v>
      </c>
      <c r="C472" s="68" t="s">
        <v>792</v>
      </c>
      <c r="D472" s="67" t="s">
        <v>159</v>
      </c>
      <c r="E472" s="68" t="s">
        <v>495</v>
      </c>
      <c r="F472" s="68" t="s">
        <v>1196</v>
      </c>
      <c r="G472" s="75">
        <v>27696</v>
      </c>
      <c r="H472" s="69">
        <v>39735</v>
      </c>
      <c r="I472" s="69" t="s">
        <v>1233</v>
      </c>
      <c r="J472" s="70">
        <v>47544</v>
      </c>
      <c r="K472" s="67">
        <v>5</v>
      </c>
      <c r="L472" s="71">
        <v>0.15</v>
      </c>
    </row>
    <row r="473" spans="1:12" x14ac:dyDescent="0.25">
      <c r="A473" s="67">
        <v>472</v>
      </c>
      <c r="B473" s="68" t="s">
        <v>1767</v>
      </c>
      <c r="C473" s="68" t="s">
        <v>1228</v>
      </c>
      <c r="D473" s="67" t="s">
        <v>159</v>
      </c>
      <c r="E473" s="68" t="s">
        <v>495</v>
      </c>
      <c r="F473" s="68" t="s">
        <v>1197</v>
      </c>
      <c r="G473" s="75">
        <v>32850</v>
      </c>
      <c r="H473" s="69">
        <v>40818</v>
      </c>
      <c r="I473" s="69" t="s">
        <v>1233</v>
      </c>
      <c r="J473" s="70">
        <v>53472</v>
      </c>
      <c r="K473" s="67">
        <v>2</v>
      </c>
      <c r="L473" s="71">
        <v>0.04</v>
      </c>
    </row>
    <row r="474" spans="1:12" x14ac:dyDescent="0.25">
      <c r="A474" s="67">
        <v>473</v>
      </c>
      <c r="B474" s="68" t="s">
        <v>1768</v>
      </c>
      <c r="C474" s="68" t="s">
        <v>793</v>
      </c>
      <c r="D474" s="67" t="s">
        <v>159</v>
      </c>
      <c r="E474" s="68" t="s">
        <v>495</v>
      </c>
      <c r="F474" s="68" t="s">
        <v>1196</v>
      </c>
      <c r="G474" s="75">
        <v>28042</v>
      </c>
      <c r="H474" s="69">
        <v>40841</v>
      </c>
      <c r="I474" s="69" t="s">
        <v>1233</v>
      </c>
      <c r="J474" s="70">
        <v>97836</v>
      </c>
      <c r="K474" s="67">
        <v>5</v>
      </c>
      <c r="L474" s="71">
        <v>0.15</v>
      </c>
    </row>
    <row r="475" spans="1:12" x14ac:dyDescent="0.25">
      <c r="A475" s="67">
        <v>474</v>
      </c>
      <c r="B475" s="68" t="s">
        <v>1769</v>
      </c>
      <c r="C475" s="68" t="s">
        <v>1229</v>
      </c>
      <c r="D475" s="67" t="s">
        <v>159</v>
      </c>
      <c r="E475" s="68" t="s">
        <v>495</v>
      </c>
      <c r="F475" s="68" t="s">
        <v>1196</v>
      </c>
      <c r="G475" s="75">
        <v>31404</v>
      </c>
      <c r="H475" s="69">
        <v>39754</v>
      </c>
      <c r="I475" s="69" t="s">
        <v>1233</v>
      </c>
      <c r="J475" s="70">
        <v>51732</v>
      </c>
      <c r="K475" s="67">
        <v>2</v>
      </c>
      <c r="L475" s="71">
        <v>0.04</v>
      </c>
    </row>
    <row r="476" spans="1:12" x14ac:dyDescent="0.25">
      <c r="A476" s="67">
        <v>475</v>
      </c>
      <c r="B476" s="68" t="s">
        <v>1770</v>
      </c>
      <c r="C476" s="68" t="s">
        <v>796</v>
      </c>
      <c r="D476" s="67" t="s">
        <v>159</v>
      </c>
      <c r="E476" s="68" t="s">
        <v>495</v>
      </c>
      <c r="F476" s="68" t="s">
        <v>1197</v>
      </c>
      <c r="G476" s="75">
        <v>31394</v>
      </c>
      <c r="H476" s="69">
        <v>39761</v>
      </c>
      <c r="I476" s="69" t="s">
        <v>1233</v>
      </c>
      <c r="J476" s="70">
        <v>49128</v>
      </c>
      <c r="K476" s="67" t="s">
        <v>1233</v>
      </c>
      <c r="L476" s="71">
        <v>0</v>
      </c>
    </row>
    <row r="477" spans="1:12" x14ac:dyDescent="0.25">
      <c r="A477" s="67">
        <v>476</v>
      </c>
      <c r="B477" s="68" t="s">
        <v>1771</v>
      </c>
      <c r="C477" s="68" t="s">
        <v>795</v>
      </c>
      <c r="D477" s="67" t="s">
        <v>159</v>
      </c>
      <c r="E477" s="68" t="s">
        <v>495</v>
      </c>
      <c r="F477" s="68" t="s">
        <v>1196</v>
      </c>
      <c r="G477" s="75">
        <v>31030</v>
      </c>
      <c r="H477" s="69">
        <v>40893</v>
      </c>
      <c r="I477" s="69" t="s">
        <v>1233</v>
      </c>
      <c r="J477" s="70">
        <v>53544</v>
      </c>
      <c r="K477" s="67">
        <v>5</v>
      </c>
      <c r="L477" s="71">
        <v>0.15</v>
      </c>
    </row>
    <row r="478" spans="1:12" x14ac:dyDescent="0.25">
      <c r="A478" s="67">
        <v>477</v>
      </c>
      <c r="B478" s="68" t="s">
        <v>1772</v>
      </c>
      <c r="C478" s="68" t="s">
        <v>1228</v>
      </c>
      <c r="D478" s="67" t="s">
        <v>801</v>
      </c>
      <c r="E478" s="68" t="s">
        <v>1202</v>
      </c>
      <c r="F478" s="68" t="s">
        <v>1197</v>
      </c>
      <c r="G478" s="75">
        <v>28691</v>
      </c>
      <c r="H478" s="69">
        <v>39109</v>
      </c>
      <c r="I478" s="69" t="s">
        <v>1233</v>
      </c>
      <c r="J478" s="70">
        <v>39744</v>
      </c>
      <c r="K478" s="67">
        <v>2</v>
      </c>
      <c r="L478" s="71">
        <v>0.04</v>
      </c>
    </row>
    <row r="479" spans="1:12" x14ac:dyDescent="0.25">
      <c r="A479" s="67">
        <v>478</v>
      </c>
      <c r="B479" s="68" t="s">
        <v>1773</v>
      </c>
      <c r="C479" s="68" t="s">
        <v>1228</v>
      </c>
      <c r="D479" s="67" t="s">
        <v>801</v>
      </c>
      <c r="E479" s="68" t="s">
        <v>512</v>
      </c>
      <c r="F479" s="68" t="s">
        <v>1196</v>
      </c>
      <c r="G479" s="75">
        <v>26704</v>
      </c>
      <c r="H479" s="69">
        <v>40208</v>
      </c>
      <c r="I479" s="69" t="s">
        <v>1233</v>
      </c>
      <c r="J479" s="70">
        <v>73377.600000000006</v>
      </c>
      <c r="K479" s="67">
        <v>2</v>
      </c>
      <c r="L479" s="71">
        <v>0.04</v>
      </c>
    </row>
    <row r="480" spans="1:12" x14ac:dyDescent="0.25">
      <c r="A480" s="67">
        <v>479</v>
      </c>
      <c r="B480" s="68" t="s">
        <v>1774</v>
      </c>
      <c r="C480" s="68" t="s">
        <v>796</v>
      </c>
      <c r="D480" s="67" t="s">
        <v>801</v>
      </c>
      <c r="E480" s="68" t="s">
        <v>512</v>
      </c>
      <c r="F480" s="68" t="s">
        <v>1197</v>
      </c>
      <c r="G480" s="75">
        <v>27715</v>
      </c>
      <c r="H480" s="69">
        <v>35821</v>
      </c>
      <c r="I480" s="69" t="s">
        <v>1233</v>
      </c>
      <c r="J480" s="70">
        <v>27444</v>
      </c>
      <c r="K480" s="67" t="s">
        <v>1233</v>
      </c>
      <c r="L480" s="71">
        <v>0</v>
      </c>
    </row>
    <row r="481" spans="1:12" x14ac:dyDescent="0.25">
      <c r="A481" s="67">
        <v>480</v>
      </c>
      <c r="B481" s="68" t="s">
        <v>1775</v>
      </c>
      <c r="C481" s="68" t="s">
        <v>796</v>
      </c>
      <c r="D481" s="67" t="s">
        <v>801</v>
      </c>
      <c r="E481" s="68" t="s">
        <v>512</v>
      </c>
      <c r="F481" s="68" t="s">
        <v>1196</v>
      </c>
      <c r="G481" s="75">
        <v>27544</v>
      </c>
      <c r="H481" s="69">
        <v>35826</v>
      </c>
      <c r="I481" s="69" t="s">
        <v>1233</v>
      </c>
      <c r="J481" s="70">
        <v>37446</v>
      </c>
      <c r="K481" s="67">
        <v>2</v>
      </c>
      <c r="L481" s="71">
        <v>0.04</v>
      </c>
    </row>
    <row r="482" spans="1:12" x14ac:dyDescent="0.25">
      <c r="A482" s="67">
        <v>481</v>
      </c>
      <c r="B482" s="68" t="s">
        <v>1776</v>
      </c>
      <c r="C482" s="68" t="s">
        <v>1230</v>
      </c>
      <c r="D482" s="67" t="s">
        <v>801</v>
      </c>
      <c r="E482" s="68" t="s">
        <v>1202</v>
      </c>
      <c r="F482" s="68" t="s">
        <v>1196</v>
      </c>
      <c r="G482" s="75">
        <v>27763</v>
      </c>
      <c r="H482" s="69">
        <v>36536</v>
      </c>
      <c r="I482" s="69" t="s">
        <v>1233</v>
      </c>
      <c r="J482" s="70">
        <v>74880</v>
      </c>
      <c r="K482" s="67">
        <v>4</v>
      </c>
      <c r="L482" s="71">
        <v>0.12</v>
      </c>
    </row>
    <row r="483" spans="1:12" x14ac:dyDescent="0.25">
      <c r="A483" s="67">
        <v>482</v>
      </c>
      <c r="B483" s="68" t="s">
        <v>1777</v>
      </c>
      <c r="C483" s="68" t="s">
        <v>1229</v>
      </c>
      <c r="D483" s="67" t="s">
        <v>801</v>
      </c>
      <c r="E483" s="68" t="s">
        <v>512</v>
      </c>
      <c r="F483" s="68" t="s">
        <v>1196</v>
      </c>
      <c r="G483" s="75">
        <v>26979</v>
      </c>
      <c r="H483" s="69">
        <v>38723</v>
      </c>
      <c r="I483" s="69" t="s">
        <v>1233</v>
      </c>
      <c r="J483" s="70">
        <v>12756</v>
      </c>
      <c r="K483" s="67" t="s">
        <v>1233</v>
      </c>
      <c r="L483" s="71">
        <v>0</v>
      </c>
    </row>
    <row r="484" spans="1:12" x14ac:dyDescent="0.25">
      <c r="A484" s="67">
        <v>483</v>
      </c>
      <c r="B484" s="68" t="s">
        <v>1778</v>
      </c>
      <c r="C484" s="68" t="s">
        <v>792</v>
      </c>
      <c r="D484" s="67" t="s">
        <v>801</v>
      </c>
      <c r="E484" s="68" t="s">
        <v>512</v>
      </c>
      <c r="F484" s="68" t="s">
        <v>1196</v>
      </c>
      <c r="G484" s="75">
        <v>26388</v>
      </c>
      <c r="H484" s="69">
        <v>40943</v>
      </c>
      <c r="I484" s="69" t="s">
        <v>1233</v>
      </c>
      <c r="J484" s="70">
        <v>57108</v>
      </c>
      <c r="K484" s="67" t="s">
        <v>1233</v>
      </c>
      <c r="L484" s="71">
        <v>0</v>
      </c>
    </row>
    <row r="485" spans="1:12" x14ac:dyDescent="0.25">
      <c r="A485" s="67">
        <v>484</v>
      </c>
      <c r="B485" s="68" t="s">
        <v>1779</v>
      </c>
      <c r="C485" s="68" t="s">
        <v>1228</v>
      </c>
      <c r="D485" s="67" t="s">
        <v>801</v>
      </c>
      <c r="E485" s="68" t="s">
        <v>1202</v>
      </c>
      <c r="F485" s="68" t="s">
        <v>1196</v>
      </c>
      <c r="G485" s="75">
        <v>25912</v>
      </c>
      <c r="H485" s="69">
        <v>40963</v>
      </c>
      <c r="I485" s="69" t="s">
        <v>1233</v>
      </c>
      <c r="J485" s="70">
        <v>72660</v>
      </c>
      <c r="K485" s="67">
        <v>2</v>
      </c>
      <c r="L485" s="71">
        <v>0.04</v>
      </c>
    </row>
    <row r="486" spans="1:12" x14ac:dyDescent="0.25">
      <c r="A486" s="67">
        <v>485</v>
      </c>
      <c r="B486" s="68" t="s">
        <v>1780</v>
      </c>
      <c r="C486" s="68" t="s">
        <v>1229</v>
      </c>
      <c r="D486" s="67" t="s">
        <v>801</v>
      </c>
      <c r="E486" s="68" t="s">
        <v>512</v>
      </c>
      <c r="F486" s="68" t="s">
        <v>1196</v>
      </c>
      <c r="G486" s="75">
        <v>26045</v>
      </c>
      <c r="H486" s="69">
        <v>36195</v>
      </c>
      <c r="I486" s="69" t="s">
        <v>1233</v>
      </c>
      <c r="J486" s="70">
        <v>55632</v>
      </c>
      <c r="K486" s="67">
        <v>5</v>
      </c>
      <c r="L486" s="71">
        <v>0.15</v>
      </c>
    </row>
    <row r="487" spans="1:12" x14ac:dyDescent="0.25">
      <c r="A487" s="67">
        <v>486</v>
      </c>
      <c r="B487" s="68" t="s">
        <v>1781</v>
      </c>
      <c r="C487" s="68" t="s">
        <v>1230</v>
      </c>
      <c r="D487" s="67" t="s">
        <v>801</v>
      </c>
      <c r="E487" s="68" t="s">
        <v>512</v>
      </c>
      <c r="F487" s="68" t="s">
        <v>1196</v>
      </c>
      <c r="G487" s="75">
        <v>22596</v>
      </c>
      <c r="H487" s="69">
        <v>36217</v>
      </c>
      <c r="I487" s="69" t="s">
        <v>1233</v>
      </c>
      <c r="J487" s="70">
        <v>26970</v>
      </c>
      <c r="K487" s="67">
        <v>4</v>
      </c>
      <c r="L487" s="71">
        <v>0.12</v>
      </c>
    </row>
    <row r="488" spans="1:12" x14ac:dyDescent="0.25">
      <c r="A488" s="67">
        <v>487</v>
      </c>
      <c r="B488" s="68" t="s">
        <v>1782</v>
      </c>
      <c r="C488" s="68" t="s">
        <v>791</v>
      </c>
      <c r="D488" s="67" t="s">
        <v>801</v>
      </c>
      <c r="E488" s="68" t="s">
        <v>512</v>
      </c>
      <c r="F488" s="68" t="s">
        <v>1197</v>
      </c>
      <c r="G488" s="75">
        <v>31768</v>
      </c>
      <c r="H488" s="69">
        <v>39864</v>
      </c>
      <c r="I488" s="69" t="s">
        <v>1233</v>
      </c>
      <c r="J488" s="70">
        <v>77184</v>
      </c>
      <c r="K488" s="67">
        <v>5</v>
      </c>
      <c r="L488" s="71">
        <v>0.15</v>
      </c>
    </row>
    <row r="489" spans="1:12" x14ac:dyDescent="0.25">
      <c r="A489" s="67">
        <v>488</v>
      </c>
      <c r="B489" s="68" t="s">
        <v>1783</v>
      </c>
      <c r="C489" s="68" t="s">
        <v>796</v>
      </c>
      <c r="D489" s="67" t="s">
        <v>801</v>
      </c>
      <c r="E489" s="68" t="s">
        <v>1202</v>
      </c>
      <c r="F489" s="68" t="s">
        <v>1197</v>
      </c>
      <c r="G489" s="75">
        <v>30848</v>
      </c>
      <c r="H489" s="69">
        <v>40976</v>
      </c>
      <c r="I489" s="69" t="s">
        <v>1233</v>
      </c>
      <c r="J489" s="70">
        <v>55656</v>
      </c>
      <c r="K489" s="67" t="s">
        <v>1233</v>
      </c>
      <c r="L489" s="71">
        <v>0</v>
      </c>
    </row>
    <row r="490" spans="1:12" x14ac:dyDescent="0.25">
      <c r="A490" s="67">
        <v>489</v>
      </c>
      <c r="B490" s="68" t="s">
        <v>1784</v>
      </c>
      <c r="C490" s="68" t="s">
        <v>792</v>
      </c>
      <c r="D490" s="67" t="s">
        <v>801</v>
      </c>
      <c r="E490" s="68" t="s">
        <v>1202</v>
      </c>
      <c r="F490" s="68" t="s">
        <v>1197</v>
      </c>
      <c r="G490" s="75">
        <v>26057</v>
      </c>
      <c r="H490" s="69">
        <v>40259</v>
      </c>
      <c r="I490" s="69">
        <v>41038</v>
      </c>
      <c r="J490" s="70">
        <v>87828</v>
      </c>
      <c r="K490" s="67">
        <v>1</v>
      </c>
      <c r="L490" s="71">
        <v>0</v>
      </c>
    </row>
    <row r="491" spans="1:12" x14ac:dyDescent="0.25">
      <c r="A491" s="67">
        <v>490</v>
      </c>
      <c r="B491" s="68" t="s">
        <v>1785</v>
      </c>
      <c r="C491" s="68" t="s">
        <v>1228</v>
      </c>
      <c r="D491" s="67" t="s">
        <v>801</v>
      </c>
      <c r="E491" s="68" t="s">
        <v>1202</v>
      </c>
      <c r="F491" s="68" t="s">
        <v>1197</v>
      </c>
      <c r="G491" s="75">
        <v>28553</v>
      </c>
      <c r="H491" s="69">
        <v>40264</v>
      </c>
      <c r="I491" s="69" t="s">
        <v>1233</v>
      </c>
      <c r="J491" s="70">
        <v>35712</v>
      </c>
      <c r="K491" s="67">
        <v>2</v>
      </c>
      <c r="L491" s="71">
        <v>0.04</v>
      </c>
    </row>
    <row r="492" spans="1:12" x14ac:dyDescent="0.25">
      <c r="A492" s="67">
        <v>491</v>
      </c>
      <c r="B492" s="68" t="s">
        <v>1786</v>
      </c>
      <c r="C492" s="68" t="s">
        <v>796</v>
      </c>
      <c r="D492" s="67" t="s">
        <v>801</v>
      </c>
      <c r="E492" s="68" t="s">
        <v>512</v>
      </c>
      <c r="F492" s="68" t="s">
        <v>1197</v>
      </c>
      <c r="G492" s="75">
        <v>26717</v>
      </c>
      <c r="H492" s="69">
        <v>37701</v>
      </c>
      <c r="I492" s="69" t="s">
        <v>1233</v>
      </c>
      <c r="J492" s="70">
        <v>28272</v>
      </c>
      <c r="K492" s="67" t="s">
        <v>1233</v>
      </c>
      <c r="L492" s="71">
        <v>0</v>
      </c>
    </row>
    <row r="493" spans="1:12" x14ac:dyDescent="0.25">
      <c r="A493" s="67">
        <v>492</v>
      </c>
      <c r="B493" s="68" t="s">
        <v>1787</v>
      </c>
      <c r="C493" s="68" t="s">
        <v>795</v>
      </c>
      <c r="D493" s="67" t="s">
        <v>801</v>
      </c>
      <c r="E493" s="68" t="s">
        <v>512</v>
      </c>
      <c r="F493" s="68" t="s">
        <v>1196</v>
      </c>
      <c r="G493" s="75">
        <v>31027</v>
      </c>
      <c r="H493" s="69">
        <v>39519</v>
      </c>
      <c r="I493" s="69" t="s">
        <v>1233</v>
      </c>
      <c r="J493" s="70">
        <v>73596</v>
      </c>
      <c r="K493" s="67">
        <v>2</v>
      </c>
      <c r="L493" s="71">
        <v>0.04</v>
      </c>
    </row>
    <row r="494" spans="1:12" x14ac:dyDescent="0.25">
      <c r="A494" s="67">
        <v>493</v>
      </c>
      <c r="B494" s="68" t="s">
        <v>1788</v>
      </c>
      <c r="C494" s="68" t="s">
        <v>791</v>
      </c>
      <c r="D494" s="67" t="s">
        <v>801</v>
      </c>
      <c r="E494" s="68" t="s">
        <v>512</v>
      </c>
      <c r="F494" s="68" t="s">
        <v>1197</v>
      </c>
      <c r="G494" s="75">
        <v>29247</v>
      </c>
      <c r="H494" s="69">
        <v>38790</v>
      </c>
      <c r="I494" s="69" t="s">
        <v>1233</v>
      </c>
      <c r="J494" s="70">
        <v>75225.600000000006</v>
      </c>
      <c r="K494" s="67" t="s">
        <v>1233</v>
      </c>
      <c r="L494" s="71">
        <v>0</v>
      </c>
    </row>
    <row r="495" spans="1:12" x14ac:dyDescent="0.25">
      <c r="A495" s="67">
        <v>494</v>
      </c>
      <c r="B495" s="68" t="s">
        <v>1789</v>
      </c>
      <c r="C495" s="68" t="s">
        <v>792</v>
      </c>
      <c r="D495" s="67" t="s">
        <v>801</v>
      </c>
      <c r="E495" s="68" t="s">
        <v>1202</v>
      </c>
      <c r="F495" s="68" t="s">
        <v>1197</v>
      </c>
      <c r="G495" s="75">
        <v>26776</v>
      </c>
      <c r="H495" s="69">
        <v>39899</v>
      </c>
      <c r="I495" s="69" t="s">
        <v>1233</v>
      </c>
      <c r="J495" s="70">
        <v>29748</v>
      </c>
      <c r="K495" s="67" t="s">
        <v>1233</v>
      </c>
      <c r="L495" s="71">
        <v>0</v>
      </c>
    </row>
    <row r="496" spans="1:12" x14ac:dyDescent="0.25">
      <c r="A496" s="67">
        <v>495</v>
      </c>
      <c r="B496" s="68" t="s">
        <v>1790</v>
      </c>
      <c r="C496" s="68" t="s">
        <v>793</v>
      </c>
      <c r="D496" s="67" t="s">
        <v>801</v>
      </c>
      <c r="E496" s="68" t="s">
        <v>512</v>
      </c>
      <c r="F496" s="68" t="s">
        <v>1196</v>
      </c>
      <c r="G496" s="76">
        <v>27339</v>
      </c>
      <c r="H496" s="74">
        <v>40254</v>
      </c>
      <c r="I496" s="69" t="s">
        <v>1233</v>
      </c>
      <c r="J496" s="70">
        <v>58440</v>
      </c>
      <c r="K496" s="67" t="s">
        <v>1233</v>
      </c>
      <c r="L496" s="71">
        <v>0</v>
      </c>
    </row>
    <row r="497" spans="1:12" x14ac:dyDescent="0.25">
      <c r="A497" s="67">
        <v>496</v>
      </c>
      <c r="B497" s="68" t="s">
        <v>1791</v>
      </c>
      <c r="C497" s="68" t="s">
        <v>1229</v>
      </c>
      <c r="D497" s="67" t="s">
        <v>801</v>
      </c>
      <c r="E497" s="68" t="s">
        <v>512</v>
      </c>
      <c r="F497" s="68" t="s">
        <v>1196</v>
      </c>
      <c r="G497" s="75">
        <v>27866</v>
      </c>
      <c r="H497" s="69">
        <v>40624</v>
      </c>
      <c r="I497" s="69" t="s">
        <v>1233</v>
      </c>
      <c r="J497" s="70">
        <v>103800</v>
      </c>
      <c r="K497" s="67">
        <v>1</v>
      </c>
      <c r="L497" s="71">
        <v>0</v>
      </c>
    </row>
    <row r="498" spans="1:12" x14ac:dyDescent="0.25">
      <c r="A498" s="67">
        <v>497</v>
      </c>
      <c r="B498" s="68" t="s">
        <v>1792</v>
      </c>
      <c r="C498" s="68" t="s">
        <v>792</v>
      </c>
      <c r="D498" s="67" t="s">
        <v>801</v>
      </c>
      <c r="E498" s="68" t="s">
        <v>512</v>
      </c>
      <c r="F498" s="68" t="s">
        <v>1197</v>
      </c>
      <c r="G498" s="75">
        <v>28086</v>
      </c>
      <c r="H498" s="69">
        <v>39174</v>
      </c>
      <c r="I498" s="69" t="s">
        <v>1233</v>
      </c>
      <c r="J498" s="70">
        <v>27984</v>
      </c>
      <c r="K498" s="67">
        <v>4</v>
      </c>
      <c r="L498" s="71">
        <v>0.12</v>
      </c>
    </row>
    <row r="499" spans="1:12" x14ac:dyDescent="0.25">
      <c r="A499" s="67">
        <v>498</v>
      </c>
      <c r="B499" s="68" t="s">
        <v>1793</v>
      </c>
      <c r="C499" s="68" t="s">
        <v>795</v>
      </c>
      <c r="D499" s="67" t="s">
        <v>801</v>
      </c>
      <c r="E499" s="68" t="s">
        <v>512</v>
      </c>
      <c r="F499" s="68" t="s">
        <v>1196</v>
      </c>
      <c r="G499" s="75">
        <v>27386</v>
      </c>
      <c r="H499" s="69">
        <v>39176</v>
      </c>
      <c r="I499" s="69" t="s">
        <v>1233</v>
      </c>
      <c r="J499" s="70">
        <v>12840</v>
      </c>
      <c r="K499" s="67">
        <v>4</v>
      </c>
      <c r="L499" s="71">
        <v>0.12</v>
      </c>
    </row>
    <row r="500" spans="1:12" x14ac:dyDescent="0.25">
      <c r="A500" s="67">
        <v>499</v>
      </c>
      <c r="B500" s="68" t="s">
        <v>1794</v>
      </c>
      <c r="C500" s="68" t="s">
        <v>795</v>
      </c>
      <c r="D500" s="67" t="s">
        <v>801</v>
      </c>
      <c r="E500" s="68" t="s">
        <v>512</v>
      </c>
      <c r="F500" s="68" t="s">
        <v>1197</v>
      </c>
      <c r="G500" s="75">
        <v>27975</v>
      </c>
      <c r="H500" s="69">
        <v>40282</v>
      </c>
      <c r="I500" s="69" t="s">
        <v>1233</v>
      </c>
      <c r="J500" s="70">
        <v>87168</v>
      </c>
      <c r="K500" s="67" t="s">
        <v>1233</v>
      </c>
      <c r="L500" s="71">
        <v>0</v>
      </c>
    </row>
    <row r="501" spans="1:12" x14ac:dyDescent="0.25">
      <c r="A501" s="67">
        <v>500</v>
      </c>
      <c r="B501" s="68" t="s">
        <v>1795</v>
      </c>
      <c r="C501" s="68" t="s">
        <v>1229</v>
      </c>
      <c r="D501" s="67" t="s">
        <v>801</v>
      </c>
      <c r="E501" s="68" t="s">
        <v>1202</v>
      </c>
      <c r="F501" s="68" t="s">
        <v>1196</v>
      </c>
      <c r="G501" s="75">
        <v>26454</v>
      </c>
      <c r="H501" s="69">
        <v>38815</v>
      </c>
      <c r="I501" s="69" t="s">
        <v>1233</v>
      </c>
      <c r="J501" s="70">
        <v>75924</v>
      </c>
      <c r="K501" s="67">
        <v>1</v>
      </c>
      <c r="L501" s="71">
        <v>0</v>
      </c>
    </row>
    <row r="502" spans="1:12" x14ac:dyDescent="0.25">
      <c r="A502" s="67">
        <v>501</v>
      </c>
      <c r="B502" s="68" t="s">
        <v>1796</v>
      </c>
      <c r="C502" s="68" t="s">
        <v>1228</v>
      </c>
      <c r="D502" s="67" t="s">
        <v>801</v>
      </c>
      <c r="E502" s="68" t="s">
        <v>512</v>
      </c>
      <c r="F502" s="68" t="s">
        <v>1196</v>
      </c>
      <c r="G502" s="75">
        <v>29485</v>
      </c>
      <c r="H502" s="69">
        <v>38828</v>
      </c>
      <c r="I502" s="69" t="s">
        <v>1233</v>
      </c>
      <c r="J502" s="70">
        <v>59436</v>
      </c>
      <c r="K502" s="67">
        <v>4</v>
      </c>
      <c r="L502" s="71">
        <v>0.12</v>
      </c>
    </row>
    <row r="503" spans="1:12" x14ac:dyDescent="0.25">
      <c r="A503" s="67">
        <v>502</v>
      </c>
      <c r="B503" s="68" t="s">
        <v>1797</v>
      </c>
      <c r="C503" s="68" t="s">
        <v>796</v>
      </c>
      <c r="D503" s="67" t="s">
        <v>801</v>
      </c>
      <c r="E503" s="68" t="s">
        <v>512</v>
      </c>
      <c r="F503" s="68" t="s">
        <v>1196</v>
      </c>
      <c r="G503" s="75">
        <v>29664</v>
      </c>
      <c r="H503" s="69">
        <v>40293</v>
      </c>
      <c r="I503" s="69" t="s">
        <v>1233</v>
      </c>
      <c r="J503" s="70">
        <v>14172</v>
      </c>
      <c r="K503" s="67">
        <v>1</v>
      </c>
      <c r="L503" s="71">
        <v>0</v>
      </c>
    </row>
    <row r="504" spans="1:12" x14ac:dyDescent="0.25">
      <c r="A504" s="67">
        <v>503</v>
      </c>
      <c r="B504" s="68" t="s">
        <v>1798</v>
      </c>
      <c r="C504" s="68" t="s">
        <v>1231</v>
      </c>
      <c r="D504" s="67" t="s">
        <v>801</v>
      </c>
      <c r="E504" s="68" t="s">
        <v>512</v>
      </c>
      <c r="F504" s="68" t="s">
        <v>1196</v>
      </c>
      <c r="G504" s="75">
        <v>29690</v>
      </c>
      <c r="H504" s="69">
        <v>40666</v>
      </c>
      <c r="I504" s="69" t="s">
        <v>1233</v>
      </c>
      <c r="J504" s="70">
        <v>28908</v>
      </c>
      <c r="K504" s="67">
        <v>4</v>
      </c>
      <c r="L504" s="71">
        <v>0.12</v>
      </c>
    </row>
    <row r="505" spans="1:12" x14ac:dyDescent="0.25">
      <c r="A505" s="67">
        <v>504</v>
      </c>
      <c r="B505" s="68" t="s">
        <v>1799</v>
      </c>
      <c r="C505" s="68" t="s">
        <v>1231</v>
      </c>
      <c r="D505" s="67" t="s">
        <v>801</v>
      </c>
      <c r="E505" s="68" t="s">
        <v>512</v>
      </c>
      <c r="F505" s="68" t="s">
        <v>1196</v>
      </c>
      <c r="G505" s="75">
        <v>28846</v>
      </c>
      <c r="H505" s="69">
        <v>39592</v>
      </c>
      <c r="I505" s="69" t="s">
        <v>1233</v>
      </c>
      <c r="J505" s="70">
        <v>67980</v>
      </c>
      <c r="K505" s="67">
        <v>1</v>
      </c>
      <c r="L505" s="71">
        <v>0</v>
      </c>
    </row>
    <row r="506" spans="1:12" x14ac:dyDescent="0.25">
      <c r="A506" s="67">
        <v>505</v>
      </c>
      <c r="B506" s="68" t="s">
        <v>1800</v>
      </c>
      <c r="C506" s="68" t="s">
        <v>794</v>
      </c>
      <c r="D506" s="67" t="s">
        <v>801</v>
      </c>
      <c r="E506" s="68" t="s">
        <v>1202</v>
      </c>
      <c r="F506" s="68" t="s">
        <v>1197</v>
      </c>
      <c r="G506" s="75">
        <v>23033</v>
      </c>
      <c r="H506" s="69">
        <v>35918</v>
      </c>
      <c r="I506" s="69" t="s">
        <v>1233</v>
      </c>
      <c r="J506" s="70">
        <v>88488</v>
      </c>
      <c r="K506" s="67">
        <v>4</v>
      </c>
      <c r="L506" s="71">
        <v>0.12</v>
      </c>
    </row>
    <row r="507" spans="1:12" x14ac:dyDescent="0.25">
      <c r="A507" s="67">
        <v>506</v>
      </c>
      <c r="B507" s="68" t="s">
        <v>1801</v>
      </c>
      <c r="C507" s="68" t="s">
        <v>791</v>
      </c>
      <c r="D507" s="67" t="s">
        <v>801</v>
      </c>
      <c r="E507" s="68" t="s">
        <v>512</v>
      </c>
      <c r="F507" s="68" t="s">
        <v>1197</v>
      </c>
      <c r="G507" s="75">
        <v>26352</v>
      </c>
      <c r="H507" s="69">
        <v>35946</v>
      </c>
      <c r="I507" s="69" t="s">
        <v>1233</v>
      </c>
      <c r="J507" s="70">
        <v>17198.400000000001</v>
      </c>
      <c r="K507" s="67">
        <v>5</v>
      </c>
      <c r="L507" s="71">
        <v>0.15</v>
      </c>
    </row>
    <row r="508" spans="1:12" x14ac:dyDescent="0.25">
      <c r="A508" s="67">
        <v>507</v>
      </c>
      <c r="B508" s="68" t="s">
        <v>1802</v>
      </c>
      <c r="C508" s="68" t="s">
        <v>792</v>
      </c>
      <c r="D508" s="67" t="s">
        <v>801</v>
      </c>
      <c r="E508" s="68" t="s">
        <v>512</v>
      </c>
      <c r="F508" s="68" t="s">
        <v>1196</v>
      </c>
      <c r="G508" s="75">
        <v>27188</v>
      </c>
      <c r="H508" s="69">
        <v>36297</v>
      </c>
      <c r="I508" s="69" t="s">
        <v>1233</v>
      </c>
      <c r="J508" s="70">
        <v>69588</v>
      </c>
      <c r="K508" s="67">
        <v>5</v>
      </c>
      <c r="L508" s="71">
        <v>0.15</v>
      </c>
    </row>
    <row r="509" spans="1:12" x14ac:dyDescent="0.25">
      <c r="A509" s="67">
        <v>508</v>
      </c>
      <c r="B509" s="68" t="s">
        <v>1803</v>
      </c>
      <c r="C509" s="68" t="s">
        <v>796</v>
      </c>
      <c r="D509" s="67" t="s">
        <v>801</v>
      </c>
      <c r="E509" s="68" t="s">
        <v>512</v>
      </c>
      <c r="F509" s="68" t="s">
        <v>1196</v>
      </c>
      <c r="G509" s="75">
        <v>26930</v>
      </c>
      <c r="H509" s="69">
        <v>36673</v>
      </c>
      <c r="I509" s="69" t="s">
        <v>1233</v>
      </c>
      <c r="J509" s="70">
        <v>57996</v>
      </c>
      <c r="K509" s="67">
        <v>1</v>
      </c>
      <c r="L509" s="71">
        <v>0</v>
      </c>
    </row>
    <row r="510" spans="1:12" x14ac:dyDescent="0.25">
      <c r="A510" s="67">
        <v>509</v>
      </c>
      <c r="B510" s="68" t="s">
        <v>1804</v>
      </c>
      <c r="C510" s="68" t="s">
        <v>792</v>
      </c>
      <c r="D510" s="67" t="s">
        <v>801</v>
      </c>
      <c r="E510" s="68" t="s">
        <v>512</v>
      </c>
      <c r="F510" s="68" t="s">
        <v>1196</v>
      </c>
      <c r="G510" s="75">
        <v>29216</v>
      </c>
      <c r="H510" s="69">
        <v>37404</v>
      </c>
      <c r="I510" s="69">
        <v>38599</v>
      </c>
      <c r="J510" s="70">
        <v>72084</v>
      </c>
      <c r="K510" s="67" t="s">
        <v>1233</v>
      </c>
      <c r="L510" s="71">
        <v>0</v>
      </c>
    </row>
    <row r="511" spans="1:12" x14ac:dyDescent="0.25">
      <c r="A511" s="67">
        <v>510</v>
      </c>
      <c r="B511" s="68" t="s">
        <v>1805</v>
      </c>
      <c r="C511" s="68" t="s">
        <v>1228</v>
      </c>
      <c r="D511" s="67" t="s">
        <v>801</v>
      </c>
      <c r="E511" s="68" t="s">
        <v>512</v>
      </c>
      <c r="F511" s="68" t="s">
        <v>1197</v>
      </c>
      <c r="G511" s="75">
        <v>31895</v>
      </c>
      <c r="H511" s="69">
        <v>39217</v>
      </c>
      <c r="I511" s="69" t="s">
        <v>1233</v>
      </c>
      <c r="J511" s="70">
        <v>88596</v>
      </c>
      <c r="K511" s="67">
        <v>2</v>
      </c>
      <c r="L511" s="71">
        <v>0.04</v>
      </c>
    </row>
    <row r="512" spans="1:12" x14ac:dyDescent="0.25">
      <c r="A512" s="67">
        <v>511</v>
      </c>
      <c r="B512" s="68" t="s">
        <v>1806</v>
      </c>
      <c r="C512" s="68" t="s">
        <v>1228</v>
      </c>
      <c r="D512" s="67" t="s">
        <v>801</v>
      </c>
      <c r="E512" s="68" t="s">
        <v>512</v>
      </c>
      <c r="F512" s="68" t="s">
        <v>1197</v>
      </c>
      <c r="G512" s="75">
        <v>26125</v>
      </c>
      <c r="H512" s="69">
        <v>40707</v>
      </c>
      <c r="I512" s="69" t="s">
        <v>1233</v>
      </c>
      <c r="J512" s="70">
        <v>95256</v>
      </c>
      <c r="K512" s="67">
        <v>1</v>
      </c>
      <c r="L512" s="71">
        <v>0</v>
      </c>
    </row>
    <row r="513" spans="1:12" x14ac:dyDescent="0.25">
      <c r="A513" s="67">
        <v>512</v>
      </c>
      <c r="B513" s="68" t="s">
        <v>1807</v>
      </c>
      <c r="C513" s="68" t="s">
        <v>796</v>
      </c>
      <c r="D513" s="67" t="s">
        <v>801</v>
      </c>
      <c r="E513" s="68" t="s">
        <v>512</v>
      </c>
      <c r="F513" s="68" t="s">
        <v>1196</v>
      </c>
      <c r="G513" s="75">
        <v>32330</v>
      </c>
      <c r="H513" s="69">
        <v>39262</v>
      </c>
      <c r="I513" s="69" t="s">
        <v>1233</v>
      </c>
      <c r="J513" s="70">
        <v>76128</v>
      </c>
      <c r="K513" s="67" t="s">
        <v>1233</v>
      </c>
      <c r="L513" s="71">
        <v>0</v>
      </c>
    </row>
    <row r="514" spans="1:12" x14ac:dyDescent="0.25">
      <c r="A514" s="67">
        <v>513</v>
      </c>
      <c r="B514" s="68" t="s">
        <v>1808</v>
      </c>
      <c r="C514" s="68" t="s">
        <v>1228</v>
      </c>
      <c r="D514" s="67" t="s">
        <v>801</v>
      </c>
      <c r="E514" s="68" t="s">
        <v>512</v>
      </c>
      <c r="F514" s="68" t="s">
        <v>1197</v>
      </c>
      <c r="G514" s="75">
        <v>31779</v>
      </c>
      <c r="H514" s="69">
        <v>40332</v>
      </c>
      <c r="I514" s="69" t="s">
        <v>1233</v>
      </c>
      <c r="J514" s="70">
        <v>56808</v>
      </c>
      <c r="K514" s="67">
        <v>2</v>
      </c>
      <c r="L514" s="71">
        <v>0.04</v>
      </c>
    </row>
    <row r="515" spans="1:12" x14ac:dyDescent="0.25">
      <c r="A515" s="67">
        <v>514</v>
      </c>
      <c r="B515" s="68" t="s">
        <v>1809</v>
      </c>
      <c r="C515" s="68" t="s">
        <v>791</v>
      </c>
      <c r="D515" s="67" t="s">
        <v>801</v>
      </c>
      <c r="E515" s="68" t="s">
        <v>512</v>
      </c>
      <c r="F515" s="68" t="s">
        <v>1196</v>
      </c>
      <c r="G515" s="75">
        <v>28784</v>
      </c>
      <c r="H515" s="69">
        <v>35958</v>
      </c>
      <c r="I515" s="69" t="s">
        <v>1233</v>
      </c>
      <c r="J515" s="70">
        <v>73704</v>
      </c>
      <c r="K515" s="67">
        <v>4</v>
      </c>
      <c r="L515" s="71">
        <v>0.12</v>
      </c>
    </row>
    <row r="516" spans="1:12" x14ac:dyDescent="0.25">
      <c r="A516" s="67">
        <v>515</v>
      </c>
      <c r="B516" s="68" t="s">
        <v>1810</v>
      </c>
      <c r="C516" s="68" t="s">
        <v>793</v>
      </c>
      <c r="D516" s="67" t="s">
        <v>801</v>
      </c>
      <c r="E516" s="68" t="s">
        <v>512</v>
      </c>
      <c r="F516" s="68" t="s">
        <v>1197</v>
      </c>
      <c r="G516" s="75">
        <v>26709</v>
      </c>
      <c r="H516" s="69">
        <v>36340</v>
      </c>
      <c r="I516" s="69" t="s">
        <v>1233</v>
      </c>
      <c r="J516" s="70">
        <v>44419.199999999997</v>
      </c>
      <c r="K516" s="67">
        <v>4</v>
      </c>
      <c r="L516" s="71">
        <v>0.12</v>
      </c>
    </row>
    <row r="517" spans="1:12" x14ac:dyDescent="0.25">
      <c r="A517" s="67">
        <v>516</v>
      </c>
      <c r="B517" s="68" t="s">
        <v>1811</v>
      </c>
      <c r="C517" s="68" t="s">
        <v>794</v>
      </c>
      <c r="D517" s="67" t="s">
        <v>801</v>
      </c>
      <c r="E517" s="68" t="s">
        <v>512</v>
      </c>
      <c r="F517" s="68" t="s">
        <v>1196</v>
      </c>
      <c r="G517" s="75">
        <v>29995</v>
      </c>
      <c r="H517" s="69">
        <v>39282</v>
      </c>
      <c r="I517" s="69" t="s">
        <v>1233</v>
      </c>
      <c r="J517" s="70">
        <v>83304</v>
      </c>
      <c r="K517" s="67">
        <v>2</v>
      </c>
      <c r="L517" s="71">
        <v>0.04</v>
      </c>
    </row>
    <row r="518" spans="1:12" x14ac:dyDescent="0.25">
      <c r="A518" s="67">
        <v>517</v>
      </c>
      <c r="B518" s="68" t="s">
        <v>1812</v>
      </c>
      <c r="C518" s="68" t="s">
        <v>795</v>
      </c>
      <c r="D518" s="67" t="s">
        <v>801</v>
      </c>
      <c r="E518" s="68" t="s">
        <v>512</v>
      </c>
      <c r="F518" s="68" t="s">
        <v>1197</v>
      </c>
      <c r="G518" s="75">
        <v>26126</v>
      </c>
      <c r="H518" s="69">
        <v>38903</v>
      </c>
      <c r="I518" s="69" t="s">
        <v>1233</v>
      </c>
      <c r="J518" s="70">
        <v>40872</v>
      </c>
      <c r="K518" s="67">
        <v>2</v>
      </c>
      <c r="L518" s="71">
        <v>0.04</v>
      </c>
    </row>
    <row r="519" spans="1:12" x14ac:dyDescent="0.25">
      <c r="A519" s="67">
        <v>518</v>
      </c>
      <c r="B519" s="68" t="s">
        <v>1813</v>
      </c>
      <c r="C519" s="68" t="s">
        <v>793</v>
      </c>
      <c r="D519" s="67" t="s">
        <v>801</v>
      </c>
      <c r="E519" s="68" t="s">
        <v>512</v>
      </c>
      <c r="F519" s="68" t="s">
        <v>1196</v>
      </c>
      <c r="G519" s="75">
        <v>26650</v>
      </c>
      <c r="H519" s="69">
        <v>35990</v>
      </c>
      <c r="I519" s="69" t="s">
        <v>1233</v>
      </c>
      <c r="J519" s="70">
        <v>44268</v>
      </c>
      <c r="K519" s="67">
        <v>1</v>
      </c>
      <c r="L519" s="71">
        <v>0</v>
      </c>
    </row>
    <row r="520" spans="1:12" x14ac:dyDescent="0.25">
      <c r="A520" s="67">
        <v>519</v>
      </c>
      <c r="B520" s="68" t="s">
        <v>1814</v>
      </c>
      <c r="C520" s="68" t="s">
        <v>793</v>
      </c>
      <c r="D520" s="67" t="s">
        <v>801</v>
      </c>
      <c r="E520" s="68" t="s">
        <v>512</v>
      </c>
      <c r="F520" s="68" t="s">
        <v>1196</v>
      </c>
      <c r="G520" s="75">
        <v>28399</v>
      </c>
      <c r="H520" s="69">
        <v>38173</v>
      </c>
      <c r="I520" s="69" t="s">
        <v>1233</v>
      </c>
      <c r="J520" s="70">
        <v>39480</v>
      </c>
      <c r="K520" s="67">
        <v>2</v>
      </c>
      <c r="L520" s="71">
        <v>0.04</v>
      </c>
    </row>
    <row r="521" spans="1:12" x14ac:dyDescent="0.25">
      <c r="A521" s="67">
        <v>520</v>
      </c>
      <c r="B521" s="68" t="s">
        <v>1815</v>
      </c>
      <c r="C521" s="68" t="s">
        <v>795</v>
      </c>
      <c r="D521" s="67" t="s">
        <v>801</v>
      </c>
      <c r="E521" s="68" t="s">
        <v>512</v>
      </c>
      <c r="F521" s="68" t="s">
        <v>1196</v>
      </c>
      <c r="G521" s="75">
        <v>31312</v>
      </c>
      <c r="H521" s="69">
        <v>39673</v>
      </c>
      <c r="I521" s="69" t="s">
        <v>1233</v>
      </c>
      <c r="J521" s="70">
        <v>57696</v>
      </c>
      <c r="K521" s="67">
        <v>2</v>
      </c>
      <c r="L521" s="71">
        <v>0.04</v>
      </c>
    </row>
    <row r="522" spans="1:12" x14ac:dyDescent="0.25">
      <c r="A522" s="67">
        <v>521</v>
      </c>
      <c r="B522" s="68" t="s">
        <v>1816</v>
      </c>
      <c r="C522" s="68" t="s">
        <v>794</v>
      </c>
      <c r="D522" s="67" t="s">
        <v>801</v>
      </c>
      <c r="E522" s="68" t="s">
        <v>512</v>
      </c>
      <c r="F522" s="68" t="s">
        <v>1196</v>
      </c>
      <c r="G522" s="75">
        <v>28696</v>
      </c>
      <c r="H522" s="69">
        <v>40765</v>
      </c>
      <c r="I522" s="69" t="s">
        <v>1233</v>
      </c>
      <c r="J522" s="70">
        <v>93288</v>
      </c>
      <c r="K522" s="67">
        <v>1</v>
      </c>
      <c r="L522" s="71">
        <v>0</v>
      </c>
    </row>
    <row r="523" spans="1:12" x14ac:dyDescent="0.25">
      <c r="A523" s="67">
        <v>522</v>
      </c>
      <c r="B523" s="68" t="s">
        <v>1817</v>
      </c>
      <c r="C523" s="68" t="s">
        <v>793</v>
      </c>
      <c r="D523" s="67" t="s">
        <v>801</v>
      </c>
      <c r="E523" s="68" t="s">
        <v>512</v>
      </c>
      <c r="F523" s="68" t="s">
        <v>1197</v>
      </c>
      <c r="G523" s="75">
        <v>31132</v>
      </c>
      <c r="H523" s="69">
        <v>39298</v>
      </c>
      <c r="I523" s="69" t="s">
        <v>1233</v>
      </c>
      <c r="J523" s="70">
        <v>92244</v>
      </c>
      <c r="K523" s="67">
        <v>5</v>
      </c>
      <c r="L523" s="71">
        <v>0.15</v>
      </c>
    </row>
    <row r="524" spans="1:12" x14ac:dyDescent="0.25">
      <c r="A524" s="67">
        <v>523</v>
      </c>
      <c r="B524" s="68" t="s">
        <v>1818</v>
      </c>
      <c r="C524" s="68" t="s">
        <v>1229</v>
      </c>
      <c r="D524" s="67" t="s">
        <v>801</v>
      </c>
      <c r="E524" s="68" t="s">
        <v>512</v>
      </c>
      <c r="F524" s="68" t="s">
        <v>1196</v>
      </c>
      <c r="G524" s="75">
        <v>25622</v>
      </c>
      <c r="H524" s="69">
        <v>40399</v>
      </c>
      <c r="I524" s="69" t="s">
        <v>1233</v>
      </c>
      <c r="J524" s="70">
        <v>87240</v>
      </c>
      <c r="K524" s="67">
        <v>5</v>
      </c>
      <c r="L524" s="71">
        <v>0.15</v>
      </c>
    </row>
    <row r="525" spans="1:12" x14ac:dyDescent="0.25">
      <c r="A525" s="67">
        <v>524</v>
      </c>
      <c r="B525" s="68" t="s">
        <v>1819</v>
      </c>
      <c r="C525" s="68" t="s">
        <v>793</v>
      </c>
      <c r="D525" s="67" t="s">
        <v>801</v>
      </c>
      <c r="E525" s="68" t="s">
        <v>512</v>
      </c>
      <c r="F525" s="68" t="s">
        <v>1196</v>
      </c>
      <c r="G525" s="75">
        <v>30115</v>
      </c>
      <c r="H525" s="69">
        <v>40414</v>
      </c>
      <c r="I525" s="69" t="s">
        <v>1233</v>
      </c>
      <c r="J525" s="70">
        <v>72084</v>
      </c>
      <c r="K525" s="67">
        <v>2</v>
      </c>
      <c r="L525" s="71">
        <v>0.04</v>
      </c>
    </row>
    <row r="526" spans="1:12" x14ac:dyDescent="0.25">
      <c r="A526" s="67">
        <v>525</v>
      </c>
      <c r="B526" s="68" t="s">
        <v>1820</v>
      </c>
      <c r="C526" s="68" t="s">
        <v>794</v>
      </c>
      <c r="D526" s="67" t="s">
        <v>801</v>
      </c>
      <c r="E526" s="68" t="s">
        <v>512</v>
      </c>
      <c r="F526" s="68" t="s">
        <v>1197</v>
      </c>
      <c r="G526" s="75">
        <v>27378</v>
      </c>
      <c r="H526" s="69">
        <v>36028</v>
      </c>
      <c r="I526" s="69">
        <v>37033</v>
      </c>
      <c r="J526" s="70">
        <v>20025.599999999999</v>
      </c>
      <c r="K526" s="67" t="s">
        <v>1233</v>
      </c>
      <c r="L526" s="71">
        <v>0</v>
      </c>
    </row>
    <row r="527" spans="1:12" x14ac:dyDescent="0.25">
      <c r="A527" s="67">
        <v>526</v>
      </c>
      <c r="B527" s="68" t="s">
        <v>1821</v>
      </c>
      <c r="C527" s="68" t="s">
        <v>791</v>
      </c>
      <c r="D527" s="67" t="s">
        <v>801</v>
      </c>
      <c r="E527" s="68" t="s">
        <v>512</v>
      </c>
      <c r="F527" s="68" t="s">
        <v>1196</v>
      </c>
      <c r="G527" s="75">
        <v>22875</v>
      </c>
      <c r="H527" s="69">
        <v>36375</v>
      </c>
      <c r="I527" s="69" t="s">
        <v>1233</v>
      </c>
      <c r="J527" s="70">
        <v>85560</v>
      </c>
      <c r="K527" s="67">
        <v>5</v>
      </c>
      <c r="L527" s="71">
        <v>0.15</v>
      </c>
    </row>
    <row r="528" spans="1:12" x14ac:dyDescent="0.25">
      <c r="A528" s="67">
        <v>527</v>
      </c>
      <c r="B528" s="68" t="s">
        <v>1822</v>
      </c>
      <c r="C528" s="68" t="s">
        <v>796</v>
      </c>
      <c r="D528" s="67" t="s">
        <v>801</v>
      </c>
      <c r="E528" s="68" t="s">
        <v>512</v>
      </c>
      <c r="F528" s="68" t="s">
        <v>1196</v>
      </c>
      <c r="G528" s="75">
        <v>27649</v>
      </c>
      <c r="H528" s="69">
        <v>36380</v>
      </c>
      <c r="I528" s="69" t="s">
        <v>1233</v>
      </c>
      <c r="J528" s="70">
        <v>43262.400000000001</v>
      </c>
      <c r="K528" s="67">
        <v>5</v>
      </c>
      <c r="L528" s="71">
        <v>0.15</v>
      </c>
    </row>
    <row r="529" spans="1:12" x14ac:dyDescent="0.25">
      <c r="A529" s="67">
        <v>528</v>
      </c>
      <c r="B529" s="68" t="s">
        <v>1823</v>
      </c>
      <c r="C529" s="68" t="s">
        <v>1230</v>
      </c>
      <c r="D529" s="67" t="s">
        <v>801</v>
      </c>
      <c r="E529" s="68" t="s">
        <v>512</v>
      </c>
      <c r="F529" s="68" t="s">
        <v>1196</v>
      </c>
      <c r="G529" s="75">
        <v>26424</v>
      </c>
      <c r="H529" s="69">
        <v>36393</v>
      </c>
      <c r="I529" s="69" t="s">
        <v>1233</v>
      </c>
      <c r="J529" s="70">
        <v>79092</v>
      </c>
      <c r="K529" s="67">
        <v>5</v>
      </c>
      <c r="L529" s="71">
        <v>0.15</v>
      </c>
    </row>
    <row r="530" spans="1:12" x14ac:dyDescent="0.25">
      <c r="A530" s="67">
        <v>529</v>
      </c>
      <c r="B530" s="68" t="s">
        <v>1824</v>
      </c>
      <c r="C530" s="68" t="s">
        <v>796</v>
      </c>
      <c r="D530" s="67" t="s">
        <v>801</v>
      </c>
      <c r="E530" s="68" t="s">
        <v>512</v>
      </c>
      <c r="F530" s="68" t="s">
        <v>1196</v>
      </c>
      <c r="G530" s="75">
        <v>29796</v>
      </c>
      <c r="H530" s="69">
        <v>37848</v>
      </c>
      <c r="I530" s="69" t="s">
        <v>1233</v>
      </c>
      <c r="J530" s="70">
        <v>92292</v>
      </c>
      <c r="K530" s="67">
        <v>2</v>
      </c>
      <c r="L530" s="71">
        <v>0.04</v>
      </c>
    </row>
    <row r="531" spans="1:12" x14ac:dyDescent="0.25">
      <c r="A531" s="67">
        <v>530</v>
      </c>
      <c r="B531" s="68" t="s">
        <v>1825</v>
      </c>
      <c r="C531" s="68" t="s">
        <v>1228</v>
      </c>
      <c r="D531" s="67" t="s">
        <v>801</v>
      </c>
      <c r="E531" s="68" t="s">
        <v>512</v>
      </c>
      <c r="F531" s="68" t="s">
        <v>1196</v>
      </c>
      <c r="G531" s="76">
        <v>27484</v>
      </c>
      <c r="H531" s="74">
        <v>40404</v>
      </c>
      <c r="I531" s="69" t="s">
        <v>1233</v>
      </c>
      <c r="J531" s="70">
        <v>47460</v>
      </c>
      <c r="K531" s="67">
        <v>5</v>
      </c>
      <c r="L531" s="71">
        <v>0.15</v>
      </c>
    </row>
    <row r="532" spans="1:12" x14ac:dyDescent="0.25">
      <c r="A532" s="67">
        <v>531</v>
      </c>
      <c r="B532" s="68" t="s">
        <v>1826</v>
      </c>
      <c r="C532" s="68" t="s">
        <v>792</v>
      </c>
      <c r="D532" s="67" t="s">
        <v>801</v>
      </c>
      <c r="E532" s="68" t="s">
        <v>512</v>
      </c>
      <c r="F532" s="68" t="s">
        <v>1197</v>
      </c>
      <c r="G532" s="76">
        <v>31848</v>
      </c>
      <c r="H532" s="74">
        <v>40410</v>
      </c>
      <c r="I532" s="69" t="s">
        <v>1233</v>
      </c>
      <c r="J532" s="70">
        <v>69216</v>
      </c>
      <c r="K532" s="67">
        <v>4</v>
      </c>
      <c r="L532" s="71">
        <v>0.12</v>
      </c>
    </row>
    <row r="533" spans="1:12" x14ac:dyDescent="0.25">
      <c r="A533" s="67">
        <v>532</v>
      </c>
      <c r="B533" s="68" t="s">
        <v>1827</v>
      </c>
      <c r="C533" s="68" t="s">
        <v>791</v>
      </c>
      <c r="D533" s="67" t="s">
        <v>801</v>
      </c>
      <c r="E533" s="68" t="s">
        <v>512</v>
      </c>
      <c r="F533" s="68" t="s">
        <v>1197</v>
      </c>
      <c r="G533" s="76">
        <v>29786</v>
      </c>
      <c r="H533" s="74">
        <v>40421</v>
      </c>
      <c r="I533" s="69" t="s">
        <v>1233</v>
      </c>
      <c r="J533" s="70">
        <v>59226</v>
      </c>
      <c r="K533" s="67">
        <v>5</v>
      </c>
      <c r="L533" s="71">
        <v>0.15</v>
      </c>
    </row>
    <row r="534" spans="1:12" x14ac:dyDescent="0.25">
      <c r="A534" s="67">
        <v>533</v>
      </c>
      <c r="B534" s="68" t="s">
        <v>1828</v>
      </c>
      <c r="C534" s="68" t="s">
        <v>1230</v>
      </c>
      <c r="D534" s="67" t="s">
        <v>801</v>
      </c>
      <c r="E534" s="68" t="s">
        <v>512</v>
      </c>
      <c r="F534" s="68" t="s">
        <v>1196</v>
      </c>
      <c r="G534" s="75">
        <v>28582</v>
      </c>
      <c r="H534" s="69">
        <v>39703</v>
      </c>
      <c r="I534" s="69" t="s">
        <v>1233</v>
      </c>
      <c r="J534" s="70">
        <v>55332</v>
      </c>
      <c r="K534" s="67">
        <v>4</v>
      </c>
      <c r="L534" s="71">
        <v>0.12</v>
      </c>
    </row>
    <row r="535" spans="1:12" x14ac:dyDescent="0.25">
      <c r="A535" s="67">
        <v>534</v>
      </c>
      <c r="B535" s="68" t="s">
        <v>1829</v>
      </c>
      <c r="C535" s="68" t="s">
        <v>796</v>
      </c>
      <c r="D535" s="67" t="s">
        <v>801</v>
      </c>
      <c r="E535" s="68" t="s">
        <v>512</v>
      </c>
      <c r="F535" s="68" t="s">
        <v>1196</v>
      </c>
      <c r="G535" s="75">
        <v>28047</v>
      </c>
      <c r="H535" s="69">
        <v>40815</v>
      </c>
      <c r="I535" s="69" t="s">
        <v>1233</v>
      </c>
      <c r="J535" s="70">
        <v>65400</v>
      </c>
      <c r="K535" s="67">
        <v>5</v>
      </c>
      <c r="L535" s="71">
        <v>0.15</v>
      </c>
    </row>
    <row r="536" spans="1:12" x14ac:dyDescent="0.25">
      <c r="A536" s="67">
        <v>535</v>
      </c>
      <c r="B536" s="68" t="s">
        <v>1830</v>
      </c>
      <c r="C536" s="68" t="s">
        <v>795</v>
      </c>
      <c r="D536" s="67" t="s">
        <v>801</v>
      </c>
      <c r="E536" s="68" t="s">
        <v>512</v>
      </c>
      <c r="F536" s="68" t="s">
        <v>1196</v>
      </c>
      <c r="G536" s="75">
        <v>29977</v>
      </c>
      <c r="H536" s="69">
        <v>39335</v>
      </c>
      <c r="I536" s="69" t="s">
        <v>1233</v>
      </c>
      <c r="J536" s="70">
        <v>75225.600000000006</v>
      </c>
      <c r="K536" s="67">
        <v>2</v>
      </c>
      <c r="L536" s="71">
        <v>0.04</v>
      </c>
    </row>
    <row r="537" spans="1:12" x14ac:dyDescent="0.25">
      <c r="A537" s="67">
        <v>536</v>
      </c>
      <c r="B537" s="68" t="s">
        <v>1831</v>
      </c>
      <c r="C537" s="68" t="s">
        <v>792</v>
      </c>
      <c r="D537" s="67" t="s">
        <v>801</v>
      </c>
      <c r="E537" s="68" t="s">
        <v>512</v>
      </c>
      <c r="F537" s="68" t="s">
        <v>1197</v>
      </c>
      <c r="G537" s="75">
        <v>25674</v>
      </c>
      <c r="H537" s="69">
        <v>38980</v>
      </c>
      <c r="I537" s="69" t="s">
        <v>1233</v>
      </c>
      <c r="J537" s="70">
        <v>29208</v>
      </c>
      <c r="K537" s="67">
        <v>4</v>
      </c>
      <c r="L537" s="71">
        <v>0.12</v>
      </c>
    </row>
    <row r="538" spans="1:12" x14ac:dyDescent="0.25">
      <c r="A538" s="67">
        <v>537</v>
      </c>
      <c r="B538" s="68" t="s">
        <v>1832</v>
      </c>
      <c r="C538" s="68" t="s">
        <v>791</v>
      </c>
      <c r="D538" s="67" t="s">
        <v>801</v>
      </c>
      <c r="E538" s="68" t="s">
        <v>512</v>
      </c>
      <c r="F538" s="68" t="s">
        <v>1197</v>
      </c>
      <c r="G538" s="75">
        <v>24506</v>
      </c>
      <c r="H538" s="69">
        <v>38986</v>
      </c>
      <c r="I538" s="69" t="s">
        <v>1233</v>
      </c>
      <c r="J538" s="70">
        <v>43476</v>
      </c>
      <c r="K538" s="67">
        <v>2</v>
      </c>
      <c r="L538" s="71">
        <v>0.04</v>
      </c>
    </row>
    <row r="539" spans="1:12" x14ac:dyDescent="0.25">
      <c r="A539" s="67">
        <v>538</v>
      </c>
      <c r="B539" s="68" t="s">
        <v>1833</v>
      </c>
      <c r="C539" s="68" t="s">
        <v>1229</v>
      </c>
      <c r="D539" s="67" t="s">
        <v>801</v>
      </c>
      <c r="E539" s="68" t="s">
        <v>512</v>
      </c>
      <c r="F539" s="68" t="s">
        <v>1196</v>
      </c>
      <c r="G539" s="75">
        <v>29250</v>
      </c>
      <c r="H539" s="69">
        <v>36787</v>
      </c>
      <c r="I539" s="69" t="s">
        <v>1233</v>
      </c>
      <c r="J539" s="70">
        <v>107568</v>
      </c>
      <c r="K539" s="67">
        <v>4</v>
      </c>
      <c r="L539" s="71">
        <v>0.12</v>
      </c>
    </row>
    <row r="540" spans="1:12" x14ac:dyDescent="0.25">
      <c r="A540" s="67">
        <v>539</v>
      </c>
      <c r="B540" s="68" t="s">
        <v>1834</v>
      </c>
      <c r="C540" s="68" t="s">
        <v>792</v>
      </c>
      <c r="D540" s="67" t="s">
        <v>801</v>
      </c>
      <c r="E540" s="68" t="s">
        <v>512</v>
      </c>
      <c r="F540" s="68" t="s">
        <v>1197</v>
      </c>
      <c r="G540" s="75">
        <v>26217</v>
      </c>
      <c r="H540" s="69">
        <v>37138</v>
      </c>
      <c r="I540" s="69" t="s">
        <v>1233</v>
      </c>
      <c r="J540" s="70">
        <v>34956</v>
      </c>
      <c r="K540" s="67">
        <v>1</v>
      </c>
      <c r="L540" s="71">
        <v>0</v>
      </c>
    </row>
    <row r="541" spans="1:12" x14ac:dyDescent="0.25">
      <c r="A541" s="67">
        <v>540</v>
      </c>
      <c r="B541" s="68" t="s">
        <v>1835</v>
      </c>
      <c r="C541" s="68" t="s">
        <v>795</v>
      </c>
      <c r="D541" s="67" t="s">
        <v>801</v>
      </c>
      <c r="E541" s="68" t="s">
        <v>512</v>
      </c>
      <c r="F541" s="68" t="s">
        <v>1196</v>
      </c>
      <c r="G541" s="75">
        <v>27166</v>
      </c>
      <c r="H541" s="69">
        <v>37526</v>
      </c>
      <c r="I541" s="69" t="s">
        <v>1233</v>
      </c>
      <c r="J541" s="70">
        <v>73896</v>
      </c>
      <c r="K541" s="67" t="s">
        <v>1233</v>
      </c>
      <c r="L541" s="71">
        <v>0</v>
      </c>
    </row>
    <row r="542" spans="1:12" x14ac:dyDescent="0.25">
      <c r="A542" s="67">
        <v>541</v>
      </c>
      <c r="B542" s="68" t="s">
        <v>1836</v>
      </c>
      <c r="C542" s="68" t="s">
        <v>1228</v>
      </c>
      <c r="D542" s="67" t="s">
        <v>801</v>
      </c>
      <c r="E542" s="68" t="s">
        <v>512</v>
      </c>
      <c r="F542" s="68" t="s">
        <v>1196</v>
      </c>
      <c r="G542" s="75">
        <v>27758</v>
      </c>
      <c r="H542" s="69">
        <v>40438</v>
      </c>
      <c r="I542" s="69" t="s">
        <v>1233</v>
      </c>
      <c r="J542" s="70">
        <v>70980</v>
      </c>
      <c r="K542" s="67">
        <v>4</v>
      </c>
      <c r="L542" s="71">
        <v>0.12</v>
      </c>
    </row>
    <row r="543" spans="1:12" x14ac:dyDescent="0.25">
      <c r="A543" s="67">
        <v>542</v>
      </c>
      <c r="B543" s="68" t="s">
        <v>1837</v>
      </c>
      <c r="C543" s="68" t="s">
        <v>794</v>
      </c>
      <c r="D543" s="67" t="s">
        <v>801</v>
      </c>
      <c r="E543" s="68" t="s">
        <v>512</v>
      </c>
      <c r="F543" s="68" t="s">
        <v>1196</v>
      </c>
      <c r="G543" s="75">
        <v>28059</v>
      </c>
      <c r="H543" s="69">
        <v>39742</v>
      </c>
      <c r="I543" s="69" t="s">
        <v>1233</v>
      </c>
      <c r="J543" s="70">
        <v>27624</v>
      </c>
      <c r="K543" s="67">
        <v>4</v>
      </c>
      <c r="L543" s="71">
        <v>0.12</v>
      </c>
    </row>
    <row r="544" spans="1:12" x14ac:dyDescent="0.25">
      <c r="A544" s="67">
        <v>543</v>
      </c>
      <c r="B544" s="68" t="s">
        <v>1838</v>
      </c>
      <c r="C544" s="68" t="s">
        <v>795</v>
      </c>
      <c r="D544" s="67" t="s">
        <v>801</v>
      </c>
      <c r="E544" s="68" t="s">
        <v>512</v>
      </c>
      <c r="F544" s="68" t="s">
        <v>1197</v>
      </c>
      <c r="G544" s="75">
        <v>26075</v>
      </c>
      <c r="H544" s="69">
        <v>40820</v>
      </c>
      <c r="I544" s="69" t="s">
        <v>1233</v>
      </c>
      <c r="J544" s="70">
        <v>63300</v>
      </c>
      <c r="K544" s="67">
        <v>1</v>
      </c>
      <c r="L544" s="71">
        <v>0</v>
      </c>
    </row>
    <row r="545" spans="1:12" x14ac:dyDescent="0.25">
      <c r="A545" s="67">
        <v>544</v>
      </c>
      <c r="B545" s="68" t="s">
        <v>1839</v>
      </c>
      <c r="C545" s="68" t="s">
        <v>793</v>
      </c>
      <c r="D545" s="67" t="s">
        <v>801</v>
      </c>
      <c r="E545" s="68" t="s">
        <v>512</v>
      </c>
      <c r="F545" s="68" t="s">
        <v>1196</v>
      </c>
      <c r="G545" s="75">
        <v>31494</v>
      </c>
      <c r="H545" s="69">
        <v>40831</v>
      </c>
      <c r="I545" s="69" t="s">
        <v>1233</v>
      </c>
      <c r="J545" s="70">
        <v>95280</v>
      </c>
      <c r="K545" s="67">
        <v>4</v>
      </c>
      <c r="L545" s="71">
        <v>0.12</v>
      </c>
    </row>
    <row r="546" spans="1:12" x14ac:dyDescent="0.25">
      <c r="A546" s="67">
        <v>545</v>
      </c>
      <c r="B546" s="68" t="s">
        <v>1840</v>
      </c>
      <c r="C546" s="68" t="s">
        <v>792</v>
      </c>
      <c r="D546" s="67" t="s">
        <v>801</v>
      </c>
      <c r="E546" s="68" t="s">
        <v>512</v>
      </c>
      <c r="F546" s="68" t="s">
        <v>1197</v>
      </c>
      <c r="G546" s="75">
        <v>26662</v>
      </c>
      <c r="H546" s="69">
        <v>39372</v>
      </c>
      <c r="I546" s="69" t="s">
        <v>1233</v>
      </c>
      <c r="J546" s="70">
        <v>60684</v>
      </c>
      <c r="K546" s="67">
        <v>4</v>
      </c>
      <c r="L546" s="71">
        <v>0.12</v>
      </c>
    </row>
    <row r="547" spans="1:12" x14ac:dyDescent="0.25">
      <c r="A547" s="67">
        <v>546</v>
      </c>
      <c r="B547" s="68" t="s">
        <v>1841</v>
      </c>
      <c r="C547" s="68" t="s">
        <v>793</v>
      </c>
      <c r="D547" s="67" t="s">
        <v>801</v>
      </c>
      <c r="E547" s="68" t="s">
        <v>512</v>
      </c>
      <c r="F547" s="68" t="s">
        <v>1197</v>
      </c>
      <c r="G547" s="75">
        <v>27661</v>
      </c>
      <c r="H547" s="69">
        <v>36084</v>
      </c>
      <c r="I547" s="69" t="s">
        <v>1233</v>
      </c>
      <c r="J547" s="70">
        <v>54900</v>
      </c>
      <c r="K547" s="67">
        <v>5</v>
      </c>
      <c r="L547" s="71">
        <v>0.15</v>
      </c>
    </row>
    <row r="548" spans="1:12" x14ac:dyDescent="0.25">
      <c r="A548" s="67">
        <v>547</v>
      </c>
      <c r="B548" s="68" t="s">
        <v>1842</v>
      </c>
      <c r="C548" s="68" t="s">
        <v>794</v>
      </c>
      <c r="D548" s="67" t="s">
        <v>801</v>
      </c>
      <c r="E548" s="68" t="s">
        <v>512</v>
      </c>
      <c r="F548" s="68" t="s">
        <v>1196</v>
      </c>
      <c r="G548" s="75">
        <v>27881</v>
      </c>
      <c r="H548" s="69">
        <v>36086</v>
      </c>
      <c r="I548" s="69" t="s">
        <v>1233</v>
      </c>
      <c r="J548" s="70">
        <v>57024</v>
      </c>
      <c r="K548" s="67">
        <v>1</v>
      </c>
      <c r="L548" s="71">
        <v>0</v>
      </c>
    </row>
    <row r="549" spans="1:12" x14ac:dyDescent="0.25">
      <c r="A549" s="67">
        <v>548</v>
      </c>
      <c r="B549" s="68" t="s">
        <v>1843</v>
      </c>
      <c r="C549" s="68" t="s">
        <v>792</v>
      </c>
      <c r="D549" s="67" t="s">
        <v>801</v>
      </c>
      <c r="E549" s="68" t="s">
        <v>512</v>
      </c>
      <c r="F549" s="68" t="s">
        <v>1196</v>
      </c>
      <c r="G549" s="75">
        <v>28051</v>
      </c>
      <c r="H549" s="69">
        <v>36088</v>
      </c>
      <c r="I549" s="69">
        <v>37839</v>
      </c>
      <c r="J549" s="70">
        <v>65496</v>
      </c>
      <c r="K549" s="67">
        <v>4</v>
      </c>
      <c r="L549" s="71">
        <v>0.12</v>
      </c>
    </row>
    <row r="550" spans="1:12" x14ac:dyDescent="0.25">
      <c r="A550" s="67">
        <v>549</v>
      </c>
      <c r="B550" s="68" t="s">
        <v>1844</v>
      </c>
      <c r="C550" s="68" t="s">
        <v>1230</v>
      </c>
      <c r="D550" s="67" t="s">
        <v>801</v>
      </c>
      <c r="E550" s="68" t="s">
        <v>512</v>
      </c>
      <c r="F550" s="68" t="s">
        <v>1196</v>
      </c>
      <c r="G550" s="75">
        <v>30077</v>
      </c>
      <c r="H550" s="69">
        <v>39362</v>
      </c>
      <c r="I550" s="69" t="s">
        <v>1233</v>
      </c>
      <c r="J550" s="70">
        <v>50424</v>
      </c>
      <c r="K550" s="67">
        <v>5</v>
      </c>
      <c r="L550" s="71">
        <v>0.15</v>
      </c>
    </row>
    <row r="551" spans="1:12" x14ac:dyDescent="0.25">
      <c r="A551" s="67">
        <v>550</v>
      </c>
      <c r="B551" s="68" t="s">
        <v>1845</v>
      </c>
      <c r="C551" s="68" t="s">
        <v>795</v>
      </c>
      <c r="D551" s="67" t="s">
        <v>801</v>
      </c>
      <c r="E551" s="68" t="s">
        <v>512</v>
      </c>
      <c r="F551" s="68" t="s">
        <v>1196</v>
      </c>
      <c r="G551" s="75">
        <v>31492</v>
      </c>
      <c r="H551" s="69">
        <v>39728</v>
      </c>
      <c r="I551" s="69" t="s">
        <v>1233</v>
      </c>
      <c r="J551" s="70">
        <v>54678</v>
      </c>
      <c r="K551" s="67">
        <v>1</v>
      </c>
      <c r="L551" s="71">
        <v>0</v>
      </c>
    </row>
    <row r="552" spans="1:12" x14ac:dyDescent="0.25">
      <c r="A552" s="67">
        <v>551</v>
      </c>
      <c r="B552" s="68" t="s">
        <v>1846</v>
      </c>
      <c r="C552" s="68" t="s">
        <v>1228</v>
      </c>
      <c r="D552" s="67" t="s">
        <v>801</v>
      </c>
      <c r="E552" s="68" t="s">
        <v>512</v>
      </c>
      <c r="F552" s="68" t="s">
        <v>1196</v>
      </c>
      <c r="G552" s="75">
        <v>30563</v>
      </c>
      <c r="H552" s="69">
        <v>40477</v>
      </c>
      <c r="I552" s="69" t="s">
        <v>1233</v>
      </c>
      <c r="J552" s="70">
        <v>75847.199999999997</v>
      </c>
      <c r="K552" s="67">
        <v>1</v>
      </c>
      <c r="L552" s="71">
        <v>0</v>
      </c>
    </row>
    <row r="553" spans="1:12" x14ac:dyDescent="0.25">
      <c r="A553" s="67">
        <v>552</v>
      </c>
      <c r="B553" s="68" t="s">
        <v>1847</v>
      </c>
      <c r="C553" s="68" t="s">
        <v>795</v>
      </c>
      <c r="D553" s="67" t="s">
        <v>801</v>
      </c>
      <c r="E553" s="68" t="s">
        <v>512</v>
      </c>
      <c r="F553" s="68" t="s">
        <v>1196</v>
      </c>
      <c r="G553" s="75">
        <v>30513</v>
      </c>
      <c r="H553" s="69">
        <v>39772</v>
      </c>
      <c r="I553" s="69" t="s">
        <v>1233</v>
      </c>
      <c r="J553" s="70">
        <v>103176</v>
      </c>
      <c r="K553" s="67">
        <v>2</v>
      </c>
      <c r="L553" s="71">
        <v>0.04</v>
      </c>
    </row>
    <row r="554" spans="1:12" x14ac:dyDescent="0.25">
      <c r="A554" s="67">
        <v>553</v>
      </c>
      <c r="B554" s="68" t="s">
        <v>1848</v>
      </c>
      <c r="C554" s="68" t="s">
        <v>791</v>
      </c>
      <c r="D554" s="67" t="s">
        <v>801</v>
      </c>
      <c r="E554" s="68" t="s">
        <v>512</v>
      </c>
      <c r="F554" s="68" t="s">
        <v>1196</v>
      </c>
      <c r="G554" s="75">
        <v>26491</v>
      </c>
      <c r="H554" s="69">
        <v>37568</v>
      </c>
      <c r="I554" s="69" t="s">
        <v>1233</v>
      </c>
      <c r="J554" s="70">
        <v>54120</v>
      </c>
      <c r="K554" s="67">
        <v>2</v>
      </c>
      <c r="L554" s="71">
        <v>0.04</v>
      </c>
    </row>
    <row r="555" spans="1:12" x14ac:dyDescent="0.25">
      <c r="A555" s="67">
        <v>554</v>
      </c>
      <c r="B555" s="68" t="s">
        <v>1849</v>
      </c>
      <c r="C555" s="68" t="s">
        <v>792</v>
      </c>
      <c r="D555" s="67" t="s">
        <v>801</v>
      </c>
      <c r="E555" s="68" t="s">
        <v>512</v>
      </c>
      <c r="F555" s="68" t="s">
        <v>1197</v>
      </c>
      <c r="G555" s="75">
        <v>31576</v>
      </c>
      <c r="H555" s="69">
        <v>39047</v>
      </c>
      <c r="I555" s="69" t="s">
        <v>1233</v>
      </c>
      <c r="J555" s="70">
        <v>79056</v>
      </c>
      <c r="K555" s="67">
        <v>5</v>
      </c>
      <c r="L555" s="71">
        <v>0.15</v>
      </c>
    </row>
    <row r="556" spans="1:12" x14ac:dyDescent="0.25">
      <c r="A556" s="67">
        <v>555</v>
      </c>
      <c r="B556" s="68" t="s">
        <v>1850</v>
      </c>
      <c r="C556" s="68" t="s">
        <v>1229</v>
      </c>
      <c r="D556" s="67" t="s">
        <v>801</v>
      </c>
      <c r="E556" s="68" t="s">
        <v>512</v>
      </c>
      <c r="F556" s="68" t="s">
        <v>1196</v>
      </c>
      <c r="G556" s="75">
        <v>31366</v>
      </c>
      <c r="H556" s="69">
        <v>40137</v>
      </c>
      <c r="I556" s="69" t="s">
        <v>1233</v>
      </c>
      <c r="J556" s="70">
        <v>65028</v>
      </c>
      <c r="K556" s="67">
        <v>4</v>
      </c>
      <c r="L556" s="71">
        <v>0.12</v>
      </c>
    </row>
    <row r="557" spans="1:12" x14ac:dyDescent="0.25">
      <c r="A557" s="67">
        <v>556</v>
      </c>
      <c r="B557" s="68" t="s">
        <v>1851</v>
      </c>
      <c r="C557" s="68" t="s">
        <v>792</v>
      </c>
      <c r="D557" s="67" t="s">
        <v>801</v>
      </c>
      <c r="E557" s="68" t="s">
        <v>512</v>
      </c>
      <c r="F557" s="68" t="s">
        <v>1196</v>
      </c>
      <c r="G557" s="75">
        <v>29748</v>
      </c>
      <c r="H557" s="69">
        <v>39809</v>
      </c>
      <c r="I557" s="69" t="s">
        <v>1233</v>
      </c>
      <c r="J557" s="70">
        <v>70380</v>
      </c>
      <c r="K557" s="67">
        <v>4</v>
      </c>
      <c r="L557" s="71">
        <v>0.12</v>
      </c>
    </row>
    <row r="558" spans="1:12" x14ac:dyDescent="0.25">
      <c r="A558" s="67">
        <v>557</v>
      </c>
      <c r="B558" s="68" t="s">
        <v>1852</v>
      </c>
      <c r="C558" s="68" t="s">
        <v>793</v>
      </c>
      <c r="D558" s="67" t="s">
        <v>801</v>
      </c>
      <c r="E558" s="68" t="s">
        <v>512</v>
      </c>
      <c r="F558" s="68" t="s">
        <v>1196</v>
      </c>
      <c r="G558" s="75">
        <v>29419</v>
      </c>
      <c r="H558" s="69">
        <v>40878</v>
      </c>
      <c r="I558" s="69" t="s">
        <v>1233</v>
      </c>
      <c r="J558" s="70">
        <v>86016</v>
      </c>
      <c r="K558" s="67">
        <v>4</v>
      </c>
      <c r="L558" s="71">
        <v>0.12</v>
      </c>
    </row>
    <row r="559" spans="1:12" x14ac:dyDescent="0.25">
      <c r="A559" s="67">
        <v>558</v>
      </c>
      <c r="B559" s="68" t="s">
        <v>1853</v>
      </c>
      <c r="C559" s="68" t="s">
        <v>794</v>
      </c>
      <c r="D559" s="67" t="s">
        <v>801</v>
      </c>
      <c r="E559" s="68" t="s">
        <v>1202</v>
      </c>
      <c r="F559" s="68" t="s">
        <v>1196</v>
      </c>
      <c r="G559" s="75">
        <v>27988</v>
      </c>
      <c r="H559" s="69">
        <v>40883</v>
      </c>
      <c r="I559" s="69" t="s">
        <v>1233</v>
      </c>
      <c r="J559" s="70">
        <v>61008</v>
      </c>
      <c r="K559" s="67">
        <v>4</v>
      </c>
      <c r="L559" s="71">
        <v>0.12</v>
      </c>
    </row>
    <row r="560" spans="1:12" x14ac:dyDescent="0.25">
      <c r="A560" s="67">
        <v>559</v>
      </c>
      <c r="B560" s="68" t="s">
        <v>1854</v>
      </c>
      <c r="C560" s="68" t="s">
        <v>795</v>
      </c>
      <c r="D560" s="67" t="s">
        <v>801</v>
      </c>
      <c r="E560" s="68" t="s">
        <v>1202</v>
      </c>
      <c r="F560" s="68" t="s">
        <v>1196</v>
      </c>
      <c r="G560" s="75">
        <v>30351</v>
      </c>
      <c r="H560" s="69">
        <v>41254</v>
      </c>
      <c r="I560" s="69" t="s">
        <v>1233</v>
      </c>
      <c r="J560" s="70">
        <v>53664</v>
      </c>
      <c r="K560" s="67">
        <v>2</v>
      </c>
      <c r="L560" s="71">
        <v>0.04</v>
      </c>
    </row>
    <row r="561" spans="1:12" x14ac:dyDescent="0.25">
      <c r="A561" s="67">
        <v>560</v>
      </c>
      <c r="B561" s="68" t="s">
        <v>1855</v>
      </c>
      <c r="C561" s="68" t="s">
        <v>793</v>
      </c>
      <c r="D561" s="67" t="s">
        <v>801</v>
      </c>
      <c r="E561" s="68" t="s">
        <v>1202</v>
      </c>
      <c r="F561" s="68" t="s">
        <v>1196</v>
      </c>
      <c r="G561" s="75">
        <v>30434</v>
      </c>
      <c r="H561" s="69">
        <v>39807</v>
      </c>
      <c r="I561" s="69" t="s">
        <v>1233</v>
      </c>
      <c r="J561" s="70">
        <v>106584</v>
      </c>
      <c r="K561" s="67">
        <v>2</v>
      </c>
      <c r="L561" s="71">
        <v>0.04</v>
      </c>
    </row>
    <row r="562" spans="1:12" x14ac:dyDescent="0.25">
      <c r="A562" s="67">
        <v>561</v>
      </c>
      <c r="B562" s="68" t="s">
        <v>1856</v>
      </c>
      <c r="C562" s="68" t="s">
        <v>792</v>
      </c>
      <c r="D562" s="67" t="s">
        <v>801</v>
      </c>
      <c r="E562" s="68" t="s">
        <v>1202</v>
      </c>
      <c r="F562" s="68" t="s">
        <v>1197</v>
      </c>
      <c r="G562" s="75">
        <v>28907</v>
      </c>
      <c r="H562" s="69">
        <v>36136</v>
      </c>
      <c r="I562" s="69" t="s">
        <v>1233</v>
      </c>
      <c r="J562" s="70">
        <v>54000</v>
      </c>
      <c r="K562" s="67">
        <v>4</v>
      </c>
      <c r="L562" s="71">
        <v>0.12</v>
      </c>
    </row>
    <row r="563" spans="1:12" x14ac:dyDescent="0.25">
      <c r="A563" s="67">
        <v>562</v>
      </c>
      <c r="B563" s="68" t="s">
        <v>1857</v>
      </c>
      <c r="C563" s="68" t="s">
        <v>791</v>
      </c>
      <c r="D563" s="67" t="s">
        <v>801</v>
      </c>
      <c r="E563" s="68" t="s">
        <v>512</v>
      </c>
      <c r="F563" s="68" t="s">
        <v>1196</v>
      </c>
      <c r="G563" s="75">
        <v>26169</v>
      </c>
      <c r="H563" s="69">
        <v>37249</v>
      </c>
      <c r="I563" s="69" t="s">
        <v>1233</v>
      </c>
      <c r="J563" s="70">
        <v>15054</v>
      </c>
      <c r="K563" s="67">
        <v>4</v>
      </c>
      <c r="L563" s="71">
        <v>0.12</v>
      </c>
    </row>
    <row r="564" spans="1:12" x14ac:dyDescent="0.25">
      <c r="A564" s="67">
        <v>563</v>
      </c>
      <c r="B564" s="68" t="s">
        <v>1858</v>
      </c>
      <c r="C564" s="68" t="s">
        <v>793</v>
      </c>
      <c r="D564" s="67" t="s">
        <v>801</v>
      </c>
      <c r="E564" s="68" t="s">
        <v>512</v>
      </c>
      <c r="F564" s="68" t="s">
        <v>1196</v>
      </c>
      <c r="G564" s="75">
        <v>31687</v>
      </c>
      <c r="H564" s="69">
        <v>39446</v>
      </c>
      <c r="I564" s="69" t="s">
        <v>1233</v>
      </c>
      <c r="J564" s="70">
        <v>53580</v>
      </c>
      <c r="K564" s="67">
        <v>1</v>
      </c>
      <c r="L564" s="71">
        <v>0</v>
      </c>
    </row>
    <row r="565" spans="1:12" x14ac:dyDescent="0.25">
      <c r="A565" s="67">
        <v>564</v>
      </c>
      <c r="B565" s="68" t="s">
        <v>1859</v>
      </c>
      <c r="C565" s="68" t="s">
        <v>793</v>
      </c>
      <c r="D565" s="67" t="s">
        <v>801</v>
      </c>
      <c r="E565" s="68" t="s">
        <v>512</v>
      </c>
      <c r="F565" s="68" t="s">
        <v>1196</v>
      </c>
      <c r="G565" s="75">
        <v>29898</v>
      </c>
      <c r="H565" s="69">
        <v>40166</v>
      </c>
      <c r="I565" s="69">
        <v>40947</v>
      </c>
      <c r="J565" s="70">
        <v>30294</v>
      </c>
      <c r="K565" s="67">
        <v>5</v>
      </c>
      <c r="L565" s="71">
        <v>0.15</v>
      </c>
    </row>
    <row r="566" spans="1:12" x14ac:dyDescent="0.25">
      <c r="A566" s="67">
        <v>565</v>
      </c>
      <c r="B566" s="68" t="s">
        <v>1860</v>
      </c>
      <c r="C566" s="68" t="s">
        <v>1228</v>
      </c>
      <c r="D566" s="67" t="s">
        <v>807</v>
      </c>
      <c r="E566" s="68" t="s">
        <v>601</v>
      </c>
      <c r="F566" s="68" t="s">
        <v>1196</v>
      </c>
      <c r="G566" s="75">
        <v>31878</v>
      </c>
      <c r="H566" s="69">
        <v>40561</v>
      </c>
      <c r="I566" s="69" t="s">
        <v>1233</v>
      </c>
      <c r="J566" s="70">
        <v>36561.599999999999</v>
      </c>
      <c r="K566" s="67">
        <v>2</v>
      </c>
      <c r="L566" s="71">
        <v>0.04</v>
      </c>
    </row>
    <row r="567" spans="1:12" x14ac:dyDescent="0.25">
      <c r="A567" s="67">
        <v>566</v>
      </c>
      <c r="B567" s="68" t="s">
        <v>1861</v>
      </c>
      <c r="C567" s="68" t="s">
        <v>1230</v>
      </c>
      <c r="D567" s="67" t="s">
        <v>807</v>
      </c>
      <c r="E567" s="68" t="s">
        <v>601</v>
      </c>
      <c r="F567" s="68" t="s">
        <v>1196</v>
      </c>
      <c r="G567" s="75">
        <v>26846</v>
      </c>
      <c r="H567" s="69">
        <v>40574</v>
      </c>
      <c r="I567" s="69" t="s">
        <v>1233</v>
      </c>
      <c r="J567" s="70">
        <v>29808</v>
      </c>
      <c r="K567" s="67">
        <v>1</v>
      </c>
      <c r="L567" s="71">
        <v>0</v>
      </c>
    </row>
    <row r="568" spans="1:12" x14ac:dyDescent="0.25">
      <c r="A568" s="67">
        <v>567</v>
      </c>
      <c r="B568" s="68" t="s">
        <v>1862</v>
      </c>
      <c r="C568" s="68" t="s">
        <v>796</v>
      </c>
      <c r="D568" s="67" t="s">
        <v>807</v>
      </c>
      <c r="E568" s="68" t="s">
        <v>601</v>
      </c>
      <c r="F568" s="68" t="s">
        <v>1197</v>
      </c>
      <c r="G568" s="75">
        <v>30385</v>
      </c>
      <c r="H568" s="69">
        <v>40909</v>
      </c>
      <c r="I568" s="69" t="s">
        <v>1233</v>
      </c>
      <c r="J568" s="70">
        <v>65796</v>
      </c>
      <c r="K568" s="67">
        <v>1</v>
      </c>
      <c r="L568" s="71">
        <v>0</v>
      </c>
    </row>
    <row r="569" spans="1:12" x14ac:dyDescent="0.25">
      <c r="A569" s="67">
        <v>568</v>
      </c>
      <c r="B569" s="68" t="s">
        <v>1863</v>
      </c>
      <c r="C569" s="68" t="s">
        <v>794</v>
      </c>
      <c r="D569" s="67" t="s">
        <v>807</v>
      </c>
      <c r="E569" s="68" t="s">
        <v>601</v>
      </c>
      <c r="F569" s="68" t="s">
        <v>1197</v>
      </c>
      <c r="G569" s="75">
        <v>31519</v>
      </c>
      <c r="H569" s="69">
        <v>39458</v>
      </c>
      <c r="I569" s="69" t="s">
        <v>1233</v>
      </c>
      <c r="J569" s="70">
        <v>44145.599999999999</v>
      </c>
      <c r="K569" s="67">
        <v>4</v>
      </c>
      <c r="L569" s="71">
        <v>0.12</v>
      </c>
    </row>
    <row r="570" spans="1:12" x14ac:dyDescent="0.25">
      <c r="A570" s="67">
        <v>569</v>
      </c>
      <c r="B570" s="68" t="s">
        <v>1864</v>
      </c>
      <c r="C570" s="68" t="s">
        <v>793</v>
      </c>
      <c r="D570" s="67" t="s">
        <v>807</v>
      </c>
      <c r="E570" s="68" t="s">
        <v>601</v>
      </c>
      <c r="F570" s="68" t="s">
        <v>1197</v>
      </c>
      <c r="G570" s="75">
        <v>26174</v>
      </c>
      <c r="H570" s="69">
        <v>38738</v>
      </c>
      <c r="I570" s="69" t="s">
        <v>1233</v>
      </c>
      <c r="J570" s="70">
        <v>75558</v>
      </c>
      <c r="K570" s="67">
        <v>1</v>
      </c>
      <c r="L570" s="71">
        <v>0</v>
      </c>
    </row>
    <row r="571" spans="1:12" x14ac:dyDescent="0.25">
      <c r="A571" s="67">
        <v>570</v>
      </c>
      <c r="B571" s="68" t="s">
        <v>1865</v>
      </c>
      <c r="C571" s="68" t="s">
        <v>1231</v>
      </c>
      <c r="D571" s="67" t="s">
        <v>807</v>
      </c>
      <c r="E571" s="68" t="s">
        <v>601</v>
      </c>
      <c r="F571" s="68" t="s">
        <v>1196</v>
      </c>
      <c r="G571" s="75">
        <v>26719</v>
      </c>
      <c r="H571" s="69">
        <v>35806</v>
      </c>
      <c r="I571" s="69" t="s">
        <v>1233</v>
      </c>
      <c r="J571" s="70">
        <v>103320</v>
      </c>
      <c r="K571" s="67">
        <v>4</v>
      </c>
      <c r="L571" s="71">
        <v>0.12</v>
      </c>
    </row>
    <row r="572" spans="1:12" x14ac:dyDescent="0.25">
      <c r="A572" s="67">
        <v>571</v>
      </c>
      <c r="B572" s="68" t="s">
        <v>1866</v>
      </c>
      <c r="C572" s="68" t="s">
        <v>796</v>
      </c>
      <c r="D572" s="67" t="s">
        <v>807</v>
      </c>
      <c r="E572" s="68" t="s">
        <v>601</v>
      </c>
      <c r="F572" s="68" t="s">
        <v>1196</v>
      </c>
      <c r="G572" s="75">
        <v>28597</v>
      </c>
      <c r="H572" s="69">
        <v>36526</v>
      </c>
      <c r="I572" s="69" t="s">
        <v>1233</v>
      </c>
      <c r="J572" s="70">
        <v>35112</v>
      </c>
      <c r="K572" s="67">
        <v>4</v>
      </c>
      <c r="L572" s="71">
        <v>0.12</v>
      </c>
    </row>
    <row r="573" spans="1:12" x14ac:dyDescent="0.25">
      <c r="A573" s="67">
        <v>572</v>
      </c>
      <c r="B573" s="68" t="s">
        <v>1867</v>
      </c>
      <c r="C573" s="68" t="s">
        <v>791</v>
      </c>
      <c r="D573" s="67" t="s">
        <v>807</v>
      </c>
      <c r="E573" s="68" t="s">
        <v>601</v>
      </c>
      <c r="F573" s="68" t="s">
        <v>1196</v>
      </c>
      <c r="G573" s="75">
        <v>28428</v>
      </c>
      <c r="H573" s="69">
        <v>36531</v>
      </c>
      <c r="I573" s="69" t="s">
        <v>1233</v>
      </c>
      <c r="J573" s="70">
        <v>25188</v>
      </c>
      <c r="K573" s="67">
        <v>4</v>
      </c>
      <c r="L573" s="71">
        <v>0.12</v>
      </c>
    </row>
    <row r="574" spans="1:12" x14ac:dyDescent="0.25">
      <c r="A574" s="67">
        <v>573</v>
      </c>
      <c r="B574" s="68" t="s">
        <v>1868</v>
      </c>
      <c r="C574" s="68" t="s">
        <v>1230</v>
      </c>
      <c r="D574" s="67" t="s">
        <v>807</v>
      </c>
      <c r="E574" s="68" t="s">
        <v>601</v>
      </c>
      <c r="F574" s="68" t="s">
        <v>1196</v>
      </c>
      <c r="G574" s="75">
        <v>30627</v>
      </c>
      <c r="H574" s="69">
        <v>37625</v>
      </c>
      <c r="I574" s="69" t="s">
        <v>1233</v>
      </c>
      <c r="J574" s="70">
        <v>98988</v>
      </c>
      <c r="K574" s="67">
        <v>5</v>
      </c>
      <c r="L574" s="71">
        <v>0.15</v>
      </c>
    </row>
    <row r="575" spans="1:12" x14ac:dyDescent="0.25">
      <c r="A575" s="67">
        <v>574</v>
      </c>
      <c r="B575" s="68" t="s">
        <v>1869</v>
      </c>
      <c r="C575" s="68" t="s">
        <v>793</v>
      </c>
      <c r="D575" s="67" t="s">
        <v>807</v>
      </c>
      <c r="E575" s="68" t="s">
        <v>601</v>
      </c>
      <c r="F575" s="68" t="s">
        <v>1197</v>
      </c>
      <c r="G575" s="75">
        <v>30033</v>
      </c>
      <c r="H575" s="69">
        <v>39448</v>
      </c>
      <c r="I575" s="69" t="s">
        <v>1233</v>
      </c>
      <c r="J575" s="70">
        <v>100452</v>
      </c>
      <c r="K575" s="67" t="s">
        <v>1233</v>
      </c>
      <c r="L575" s="71">
        <v>0</v>
      </c>
    </row>
    <row r="576" spans="1:12" x14ac:dyDescent="0.25">
      <c r="A576" s="67">
        <v>575</v>
      </c>
      <c r="B576" s="68" t="s">
        <v>1870</v>
      </c>
      <c r="C576" s="68" t="s">
        <v>795</v>
      </c>
      <c r="D576" s="67" t="s">
        <v>807</v>
      </c>
      <c r="E576" s="68" t="s">
        <v>601</v>
      </c>
      <c r="F576" s="68" t="s">
        <v>1196</v>
      </c>
      <c r="G576" s="75">
        <v>31310</v>
      </c>
      <c r="H576" s="69">
        <v>39815</v>
      </c>
      <c r="I576" s="69">
        <v>40728</v>
      </c>
      <c r="J576" s="70">
        <v>86472</v>
      </c>
      <c r="K576" s="67">
        <v>2</v>
      </c>
      <c r="L576" s="71">
        <v>0.04</v>
      </c>
    </row>
    <row r="577" spans="1:12" x14ac:dyDescent="0.25">
      <c r="A577" s="67">
        <v>576</v>
      </c>
      <c r="B577" s="68" t="s">
        <v>1871</v>
      </c>
      <c r="C577" s="68" t="s">
        <v>1229</v>
      </c>
      <c r="D577" s="67" t="s">
        <v>807</v>
      </c>
      <c r="E577" s="68" t="s">
        <v>601</v>
      </c>
      <c r="F577" s="68" t="s">
        <v>1196</v>
      </c>
      <c r="G577" s="75">
        <v>29832</v>
      </c>
      <c r="H577" s="69">
        <v>40587</v>
      </c>
      <c r="I577" s="69" t="s">
        <v>1233</v>
      </c>
      <c r="J577" s="70">
        <v>107340</v>
      </c>
      <c r="K577" s="67">
        <v>2</v>
      </c>
      <c r="L577" s="71">
        <v>0.04</v>
      </c>
    </row>
    <row r="578" spans="1:12" x14ac:dyDescent="0.25">
      <c r="A578" s="67">
        <v>577</v>
      </c>
      <c r="B578" s="68" t="s">
        <v>1872</v>
      </c>
      <c r="C578" s="68" t="s">
        <v>796</v>
      </c>
      <c r="D578" s="67" t="s">
        <v>807</v>
      </c>
      <c r="E578" s="68" t="s">
        <v>601</v>
      </c>
      <c r="F578" s="68" t="s">
        <v>1197</v>
      </c>
      <c r="G578" s="75">
        <v>32334</v>
      </c>
      <c r="H578" s="69">
        <v>39123</v>
      </c>
      <c r="I578" s="69" t="s">
        <v>1233</v>
      </c>
      <c r="J578" s="70">
        <v>65124</v>
      </c>
      <c r="K578" s="67" t="s">
        <v>1233</v>
      </c>
      <c r="L578" s="71">
        <v>0</v>
      </c>
    </row>
    <row r="579" spans="1:12" x14ac:dyDescent="0.25">
      <c r="A579" s="67">
        <v>578</v>
      </c>
      <c r="B579" s="68" t="s">
        <v>1873</v>
      </c>
      <c r="C579" s="68" t="s">
        <v>1231</v>
      </c>
      <c r="D579" s="67" t="s">
        <v>807</v>
      </c>
      <c r="E579" s="68" t="s">
        <v>601</v>
      </c>
      <c r="F579" s="68" t="s">
        <v>1196</v>
      </c>
      <c r="G579" s="75">
        <v>25602</v>
      </c>
      <c r="H579" s="69">
        <v>39134</v>
      </c>
      <c r="I579" s="69" t="s">
        <v>1233</v>
      </c>
      <c r="J579" s="70">
        <v>54132</v>
      </c>
      <c r="K579" s="67">
        <v>2</v>
      </c>
      <c r="L579" s="71">
        <v>0.04</v>
      </c>
    </row>
    <row r="580" spans="1:12" x14ac:dyDescent="0.25">
      <c r="A580" s="67">
        <v>579</v>
      </c>
      <c r="B580" s="68" t="s">
        <v>1874</v>
      </c>
      <c r="C580" s="68" t="s">
        <v>795</v>
      </c>
      <c r="D580" s="67" t="s">
        <v>807</v>
      </c>
      <c r="E580" s="68" t="s">
        <v>601</v>
      </c>
      <c r="F580" s="68" t="s">
        <v>1197</v>
      </c>
      <c r="G580" s="75">
        <v>30943</v>
      </c>
      <c r="H580" s="69">
        <v>39141</v>
      </c>
      <c r="I580" s="69" t="s">
        <v>1233</v>
      </c>
      <c r="J580" s="70">
        <v>80188.800000000003</v>
      </c>
      <c r="K580" s="67">
        <v>2</v>
      </c>
      <c r="L580" s="71">
        <v>0.04</v>
      </c>
    </row>
    <row r="581" spans="1:12" x14ac:dyDescent="0.25">
      <c r="A581" s="67">
        <v>580</v>
      </c>
      <c r="B581" s="68" t="s">
        <v>1875</v>
      </c>
      <c r="C581" s="68" t="s">
        <v>795</v>
      </c>
      <c r="D581" s="67" t="s">
        <v>807</v>
      </c>
      <c r="E581" s="68" t="s">
        <v>601</v>
      </c>
      <c r="F581" s="68" t="s">
        <v>1196</v>
      </c>
      <c r="G581" s="75">
        <v>29831</v>
      </c>
      <c r="H581" s="69">
        <v>39137</v>
      </c>
      <c r="I581" s="69" t="s">
        <v>1233</v>
      </c>
      <c r="J581" s="70">
        <v>46800</v>
      </c>
      <c r="K581" s="67">
        <v>5</v>
      </c>
      <c r="L581" s="71">
        <v>0.15</v>
      </c>
    </row>
    <row r="582" spans="1:12" x14ac:dyDescent="0.25">
      <c r="A582" s="67">
        <v>581</v>
      </c>
      <c r="B582" s="68" t="s">
        <v>1876</v>
      </c>
      <c r="C582" s="68" t="s">
        <v>1228</v>
      </c>
      <c r="D582" s="67" t="s">
        <v>807</v>
      </c>
      <c r="E582" s="68" t="s">
        <v>601</v>
      </c>
      <c r="F582" s="68" t="s">
        <v>1197</v>
      </c>
      <c r="G582" s="75">
        <v>24218</v>
      </c>
      <c r="H582" s="69">
        <v>35842</v>
      </c>
      <c r="I582" s="69" t="s">
        <v>1233</v>
      </c>
      <c r="J582" s="70">
        <v>47436</v>
      </c>
      <c r="K582" s="67">
        <v>5</v>
      </c>
      <c r="L582" s="71">
        <v>0.15</v>
      </c>
    </row>
    <row r="583" spans="1:12" x14ac:dyDescent="0.25">
      <c r="A583" s="67">
        <v>582</v>
      </c>
      <c r="B583" s="68" t="s">
        <v>1877</v>
      </c>
      <c r="C583" s="68" t="s">
        <v>791</v>
      </c>
      <c r="D583" s="67" t="s">
        <v>807</v>
      </c>
      <c r="E583" s="68" t="s">
        <v>601</v>
      </c>
      <c r="F583" s="68" t="s">
        <v>1197</v>
      </c>
      <c r="G583" s="75">
        <v>26052</v>
      </c>
      <c r="H583" s="69">
        <v>36196</v>
      </c>
      <c r="I583" s="69" t="s">
        <v>1233</v>
      </c>
      <c r="J583" s="70">
        <v>41976</v>
      </c>
      <c r="K583" s="67">
        <v>2</v>
      </c>
      <c r="L583" s="71">
        <v>0.04</v>
      </c>
    </row>
    <row r="584" spans="1:12" x14ac:dyDescent="0.25">
      <c r="A584" s="67">
        <v>583</v>
      </c>
      <c r="B584" s="68" t="s">
        <v>1878</v>
      </c>
      <c r="C584" s="68" t="s">
        <v>794</v>
      </c>
      <c r="D584" s="67" t="s">
        <v>807</v>
      </c>
      <c r="E584" s="68" t="s">
        <v>601</v>
      </c>
      <c r="F584" s="68" t="s">
        <v>1196</v>
      </c>
      <c r="G584" s="75">
        <v>27435</v>
      </c>
      <c r="H584" s="69">
        <v>36214</v>
      </c>
      <c r="I584" s="69" t="s">
        <v>1233</v>
      </c>
      <c r="J584" s="70">
        <v>63972</v>
      </c>
      <c r="K584" s="67">
        <v>5</v>
      </c>
      <c r="L584" s="71">
        <v>0.15</v>
      </c>
    </row>
    <row r="585" spans="1:12" x14ac:dyDescent="0.25">
      <c r="A585" s="67">
        <v>584</v>
      </c>
      <c r="B585" s="68" t="s">
        <v>1879</v>
      </c>
      <c r="C585" s="68" t="s">
        <v>793</v>
      </c>
      <c r="D585" s="67" t="s">
        <v>807</v>
      </c>
      <c r="E585" s="68" t="s">
        <v>601</v>
      </c>
      <c r="F585" s="68" t="s">
        <v>1196</v>
      </c>
      <c r="G585" s="75">
        <v>26928</v>
      </c>
      <c r="H585" s="69">
        <v>36557</v>
      </c>
      <c r="I585" s="69" t="s">
        <v>1233</v>
      </c>
      <c r="J585" s="70">
        <v>18662.400000000001</v>
      </c>
      <c r="K585" s="67">
        <v>4</v>
      </c>
      <c r="L585" s="71">
        <v>0.12</v>
      </c>
    </row>
    <row r="586" spans="1:12" x14ac:dyDescent="0.25">
      <c r="A586" s="67">
        <v>585</v>
      </c>
      <c r="B586" s="68" t="s">
        <v>1880</v>
      </c>
      <c r="C586" s="68" t="s">
        <v>1230</v>
      </c>
      <c r="D586" s="67" t="s">
        <v>807</v>
      </c>
      <c r="E586" s="68" t="s">
        <v>601</v>
      </c>
      <c r="F586" s="68" t="s">
        <v>1196</v>
      </c>
      <c r="G586" s="75">
        <v>28868</v>
      </c>
      <c r="H586" s="69">
        <v>38027</v>
      </c>
      <c r="I586" s="69" t="s">
        <v>1233</v>
      </c>
      <c r="J586" s="70">
        <v>77508</v>
      </c>
      <c r="K586" s="67">
        <v>1</v>
      </c>
      <c r="L586" s="71">
        <v>0</v>
      </c>
    </row>
    <row r="587" spans="1:12" x14ac:dyDescent="0.25">
      <c r="A587" s="67">
        <v>586</v>
      </c>
      <c r="B587" s="68" t="s">
        <v>1881</v>
      </c>
      <c r="C587" s="68" t="s">
        <v>1231</v>
      </c>
      <c r="D587" s="67" t="s">
        <v>807</v>
      </c>
      <c r="E587" s="68" t="s">
        <v>601</v>
      </c>
      <c r="F587" s="68" t="s">
        <v>1197</v>
      </c>
      <c r="G587" s="75">
        <v>28837</v>
      </c>
      <c r="H587" s="69">
        <v>40581</v>
      </c>
      <c r="I587" s="69" t="s">
        <v>1233</v>
      </c>
      <c r="J587" s="70">
        <v>96312</v>
      </c>
      <c r="K587" s="67" t="s">
        <v>1233</v>
      </c>
      <c r="L587" s="71">
        <v>0</v>
      </c>
    </row>
    <row r="588" spans="1:12" x14ac:dyDescent="0.25">
      <c r="A588" s="67">
        <v>587</v>
      </c>
      <c r="B588" s="68" t="s">
        <v>1882</v>
      </c>
      <c r="C588" s="68" t="s">
        <v>793</v>
      </c>
      <c r="D588" s="67" t="s">
        <v>807</v>
      </c>
      <c r="E588" s="68" t="s">
        <v>601</v>
      </c>
      <c r="F588" s="68" t="s">
        <v>1197</v>
      </c>
      <c r="G588" s="75">
        <v>26910</v>
      </c>
      <c r="H588" s="69">
        <v>40990</v>
      </c>
      <c r="I588" s="69" t="s">
        <v>1233</v>
      </c>
      <c r="J588" s="70">
        <v>78685.2</v>
      </c>
      <c r="K588" s="67" t="s">
        <v>1233</v>
      </c>
      <c r="L588" s="71">
        <v>0</v>
      </c>
    </row>
    <row r="589" spans="1:12" x14ac:dyDescent="0.25">
      <c r="A589" s="67">
        <v>588</v>
      </c>
      <c r="B589" s="68" t="s">
        <v>1883</v>
      </c>
      <c r="C589" s="68" t="s">
        <v>795</v>
      </c>
      <c r="D589" s="67" t="s">
        <v>807</v>
      </c>
      <c r="E589" s="68" t="s">
        <v>601</v>
      </c>
      <c r="F589" s="68" t="s">
        <v>1196</v>
      </c>
      <c r="G589" s="75">
        <v>25991</v>
      </c>
      <c r="H589" s="69">
        <v>38784</v>
      </c>
      <c r="I589" s="69" t="s">
        <v>1233</v>
      </c>
      <c r="J589" s="70">
        <v>94452</v>
      </c>
      <c r="K589" s="67">
        <v>4</v>
      </c>
      <c r="L589" s="71">
        <v>0.12</v>
      </c>
    </row>
    <row r="590" spans="1:12" x14ac:dyDescent="0.25">
      <c r="A590" s="67">
        <v>589</v>
      </c>
      <c r="B590" s="68" t="s">
        <v>1884</v>
      </c>
      <c r="C590" s="68" t="s">
        <v>791</v>
      </c>
      <c r="D590" s="67" t="s">
        <v>807</v>
      </c>
      <c r="E590" s="68" t="s">
        <v>601</v>
      </c>
      <c r="F590" s="68" t="s">
        <v>1196</v>
      </c>
      <c r="G590" s="75">
        <v>27536</v>
      </c>
      <c r="H590" s="69">
        <v>35861</v>
      </c>
      <c r="I590" s="69" t="s">
        <v>1233</v>
      </c>
      <c r="J590" s="70">
        <v>15403.2</v>
      </c>
      <c r="K590" s="67">
        <v>5</v>
      </c>
      <c r="L590" s="71">
        <v>0.15</v>
      </c>
    </row>
    <row r="591" spans="1:12" x14ac:dyDescent="0.25">
      <c r="A591" s="67">
        <v>590</v>
      </c>
      <c r="B591" s="68" t="s">
        <v>1885</v>
      </c>
      <c r="C591" s="68" t="s">
        <v>792</v>
      </c>
      <c r="D591" s="67" t="s">
        <v>807</v>
      </c>
      <c r="E591" s="68" t="s">
        <v>601</v>
      </c>
      <c r="F591" s="68" t="s">
        <v>1196</v>
      </c>
      <c r="G591" s="75">
        <v>25001</v>
      </c>
      <c r="H591" s="69">
        <v>35869</v>
      </c>
      <c r="I591" s="69" t="s">
        <v>1233</v>
      </c>
      <c r="J591" s="70">
        <v>21494.400000000001</v>
      </c>
      <c r="K591" s="67">
        <v>5</v>
      </c>
      <c r="L591" s="71">
        <v>0.15</v>
      </c>
    </row>
    <row r="592" spans="1:12" x14ac:dyDescent="0.25">
      <c r="A592" s="67">
        <v>591</v>
      </c>
      <c r="B592" s="68" t="s">
        <v>1886</v>
      </c>
      <c r="C592" s="68" t="s">
        <v>794</v>
      </c>
      <c r="D592" s="67" t="s">
        <v>807</v>
      </c>
      <c r="E592" s="68" t="s">
        <v>601</v>
      </c>
      <c r="F592" s="68" t="s">
        <v>1196</v>
      </c>
      <c r="G592" s="75">
        <v>27676</v>
      </c>
      <c r="H592" s="69">
        <v>36245</v>
      </c>
      <c r="I592" s="69">
        <v>40270</v>
      </c>
      <c r="J592" s="70">
        <v>70092</v>
      </c>
      <c r="K592" s="67">
        <v>5</v>
      </c>
      <c r="L592" s="71">
        <v>0.15</v>
      </c>
    </row>
    <row r="593" spans="1:12" x14ac:dyDescent="0.25">
      <c r="A593" s="67">
        <v>592</v>
      </c>
      <c r="B593" s="68" t="s">
        <v>1887</v>
      </c>
      <c r="C593" s="68" t="s">
        <v>791</v>
      </c>
      <c r="D593" s="67" t="s">
        <v>807</v>
      </c>
      <c r="E593" s="68" t="s">
        <v>601</v>
      </c>
      <c r="F593" s="68" t="s">
        <v>1196</v>
      </c>
      <c r="G593" s="75">
        <v>28663</v>
      </c>
      <c r="H593" s="69">
        <v>38793</v>
      </c>
      <c r="I593" s="69" t="s">
        <v>1233</v>
      </c>
      <c r="J593" s="70">
        <v>103116</v>
      </c>
      <c r="K593" s="67">
        <v>2</v>
      </c>
      <c r="L593" s="71">
        <v>0.04</v>
      </c>
    </row>
    <row r="594" spans="1:12" x14ac:dyDescent="0.25">
      <c r="A594" s="67">
        <v>593</v>
      </c>
      <c r="B594" s="68" t="s">
        <v>1888</v>
      </c>
      <c r="C594" s="68" t="s">
        <v>792</v>
      </c>
      <c r="D594" s="67" t="s">
        <v>807</v>
      </c>
      <c r="E594" s="68" t="s">
        <v>601</v>
      </c>
      <c r="F594" s="68" t="s">
        <v>1196</v>
      </c>
      <c r="G594" s="75">
        <v>31509</v>
      </c>
      <c r="H594" s="69">
        <v>39153</v>
      </c>
      <c r="I594" s="69" t="s">
        <v>1233</v>
      </c>
      <c r="J594" s="70">
        <v>52320</v>
      </c>
      <c r="K594" s="67">
        <v>5</v>
      </c>
      <c r="L594" s="71">
        <v>0.15</v>
      </c>
    </row>
    <row r="595" spans="1:12" x14ac:dyDescent="0.25">
      <c r="A595" s="67">
        <v>594</v>
      </c>
      <c r="B595" s="68" t="s">
        <v>1889</v>
      </c>
      <c r="C595" s="68" t="s">
        <v>791</v>
      </c>
      <c r="D595" s="67" t="s">
        <v>807</v>
      </c>
      <c r="E595" s="68" t="s">
        <v>601</v>
      </c>
      <c r="F595" s="68" t="s">
        <v>1196</v>
      </c>
      <c r="G595" s="75">
        <v>25867</v>
      </c>
      <c r="H595" s="69">
        <v>41016</v>
      </c>
      <c r="I595" s="69" t="s">
        <v>1233</v>
      </c>
      <c r="J595" s="70">
        <v>82164</v>
      </c>
      <c r="K595" s="67">
        <v>4</v>
      </c>
      <c r="L595" s="71">
        <v>0.12</v>
      </c>
    </row>
    <row r="596" spans="1:12" x14ac:dyDescent="0.25">
      <c r="A596" s="67">
        <v>595</v>
      </c>
      <c r="B596" s="68" t="s">
        <v>1890</v>
      </c>
      <c r="C596" s="68" t="s">
        <v>795</v>
      </c>
      <c r="D596" s="67" t="s">
        <v>807</v>
      </c>
      <c r="E596" s="68" t="s">
        <v>601</v>
      </c>
      <c r="F596" s="68" t="s">
        <v>1196</v>
      </c>
      <c r="G596" s="75">
        <v>26302</v>
      </c>
      <c r="H596" s="69">
        <v>39183</v>
      </c>
      <c r="I596" s="69" t="s">
        <v>1233</v>
      </c>
      <c r="J596" s="70">
        <v>99240</v>
      </c>
      <c r="K596" s="67" t="s">
        <v>1233</v>
      </c>
      <c r="L596" s="71">
        <v>0</v>
      </c>
    </row>
    <row r="597" spans="1:12" x14ac:dyDescent="0.25">
      <c r="A597" s="67">
        <v>596</v>
      </c>
      <c r="B597" s="68" t="s">
        <v>1891</v>
      </c>
      <c r="C597" s="68" t="s">
        <v>1228</v>
      </c>
      <c r="D597" s="67" t="s">
        <v>807</v>
      </c>
      <c r="E597" s="68" t="s">
        <v>601</v>
      </c>
      <c r="F597" s="68" t="s">
        <v>1196</v>
      </c>
      <c r="G597" s="75">
        <v>26216</v>
      </c>
      <c r="H597" s="69">
        <v>35896</v>
      </c>
      <c r="I597" s="69" t="s">
        <v>1233</v>
      </c>
      <c r="J597" s="70">
        <v>84336</v>
      </c>
      <c r="K597" s="67" t="s">
        <v>1233</v>
      </c>
      <c r="L597" s="71">
        <v>0</v>
      </c>
    </row>
    <row r="598" spans="1:12" x14ac:dyDescent="0.25">
      <c r="A598" s="67">
        <v>597</v>
      </c>
      <c r="B598" s="68" t="s">
        <v>1892</v>
      </c>
      <c r="C598" s="68" t="s">
        <v>795</v>
      </c>
      <c r="D598" s="67" t="s">
        <v>807</v>
      </c>
      <c r="E598" s="68" t="s">
        <v>601</v>
      </c>
      <c r="F598" s="68" t="s">
        <v>1196</v>
      </c>
      <c r="G598" s="75">
        <v>23730</v>
      </c>
      <c r="H598" s="69">
        <v>36642</v>
      </c>
      <c r="I598" s="69" t="s">
        <v>1233</v>
      </c>
      <c r="J598" s="70">
        <v>93312</v>
      </c>
      <c r="K598" s="67" t="s">
        <v>1233</v>
      </c>
      <c r="L598" s="71">
        <v>0</v>
      </c>
    </row>
    <row r="599" spans="1:12" x14ac:dyDescent="0.25">
      <c r="A599" s="67">
        <v>598</v>
      </c>
      <c r="B599" s="68" t="s">
        <v>1893</v>
      </c>
      <c r="C599" s="68" t="s">
        <v>791</v>
      </c>
      <c r="D599" s="67" t="s">
        <v>807</v>
      </c>
      <c r="E599" s="68" t="s">
        <v>601</v>
      </c>
      <c r="F599" s="68" t="s">
        <v>1197</v>
      </c>
      <c r="G599" s="75">
        <v>31699</v>
      </c>
      <c r="H599" s="69">
        <v>38856</v>
      </c>
      <c r="I599" s="69" t="s">
        <v>1233</v>
      </c>
      <c r="J599" s="70">
        <v>45324</v>
      </c>
      <c r="K599" s="67">
        <v>5</v>
      </c>
      <c r="L599" s="71">
        <v>0.15</v>
      </c>
    </row>
    <row r="600" spans="1:12" x14ac:dyDescent="0.25">
      <c r="A600" s="67">
        <v>599</v>
      </c>
      <c r="B600" s="68" t="s">
        <v>1894</v>
      </c>
      <c r="C600" s="68" t="s">
        <v>791</v>
      </c>
      <c r="D600" s="67" t="s">
        <v>807</v>
      </c>
      <c r="E600" s="68" t="s">
        <v>601</v>
      </c>
      <c r="F600" s="68" t="s">
        <v>1196</v>
      </c>
      <c r="G600" s="75">
        <v>27710</v>
      </c>
      <c r="H600" s="69">
        <v>36290</v>
      </c>
      <c r="I600" s="69" t="s">
        <v>1233</v>
      </c>
      <c r="J600" s="70">
        <v>46800</v>
      </c>
      <c r="K600" s="67" t="s">
        <v>1233</v>
      </c>
      <c r="L600" s="71">
        <v>0</v>
      </c>
    </row>
    <row r="601" spans="1:12" x14ac:dyDescent="0.25">
      <c r="A601" s="67">
        <v>600</v>
      </c>
      <c r="B601" s="68" t="s">
        <v>1895</v>
      </c>
      <c r="C601" s="68" t="s">
        <v>1228</v>
      </c>
      <c r="D601" s="67" t="s">
        <v>807</v>
      </c>
      <c r="E601" s="68" t="s">
        <v>601</v>
      </c>
      <c r="F601" s="68" t="s">
        <v>1197</v>
      </c>
      <c r="G601" s="75">
        <v>28982</v>
      </c>
      <c r="H601" s="69">
        <v>36312</v>
      </c>
      <c r="I601" s="69" t="s">
        <v>1233</v>
      </c>
      <c r="J601" s="70">
        <v>83040</v>
      </c>
      <c r="K601" s="67">
        <v>4</v>
      </c>
      <c r="L601" s="71">
        <v>0.12</v>
      </c>
    </row>
    <row r="602" spans="1:12" x14ac:dyDescent="0.25">
      <c r="A602" s="67">
        <v>601</v>
      </c>
      <c r="B602" s="68" t="s">
        <v>1896</v>
      </c>
      <c r="C602" s="68" t="s">
        <v>791</v>
      </c>
      <c r="D602" s="67" t="s">
        <v>807</v>
      </c>
      <c r="E602" s="68" t="s">
        <v>601</v>
      </c>
      <c r="F602" s="68" t="s">
        <v>1197</v>
      </c>
      <c r="G602" s="75">
        <v>30887</v>
      </c>
      <c r="H602" s="69">
        <v>37775</v>
      </c>
      <c r="I602" s="69" t="s">
        <v>1233</v>
      </c>
      <c r="J602" s="70">
        <v>34230</v>
      </c>
      <c r="K602" s="67">
        <v>4</v>
      </c>
      <c r="L602" s="71">
        <v>0.12</v>
      </c>
    </row>
    <row r="603" spans="1:12" x14ac:dyDescent="0.25">
      <c r="A603" s="67">
        <v>602</v>
      </c>
      <c r="B603" s="68" t="s">
        <v>1897</v>
      </c>
      <c r="C603" s="68" t="s">
        <v>791</v>
      </c>
      <c r="D603" s="67" t="s">
        <v>807</v>
      </c>
      <c r="E603" s="68" t="s">
        <v>601</v>
      </c>
      <c r="F603" s="68" t="s">
        <v>1196</v>
      </c>
      <c r="G603" s="75">
        <v>26550</v>
      </c>
      <c r="H603" s="69">
        <v>37793</v>
      </c>
      <c r="I603" s="69" t="s">
        <v>1233</v>
      </c>
      <c r="J603" s="70">
        <v>35052</v>
      </c>
      <c r="K603" s="67">
        <v>5</v>
      </c>
      <c r="L603" s="71">
        <v>0.15</v>
      </c>
    </row>
    <row r="604" spans="1:12" x14ac:dyDescent="0.25">
      <c r="A604" s="67">
        <v>603</v>
      </c>
      <c r="B604" s="68" t="s">
        <v>1898</v>
      </c>
      <c r="C604" s="68" t="s">
        <v>1228</v>
      </c>
      <c r="D604" s="67" t="s">
        <v>807</v>
      </c>
      <c r="E604" s="68" t="s">
        <v>601</v>
      </c>
      <c r="F604" s="68" t="s">
        <v>1197</v>
      </c>
      <c r="G604" s="75">
        <v>27085</v>
      </c>
      <c r="H604" s="69">
        <v>40350</v>
      </c>
      <c r="I604" s="69" t="s">
        <v>1233</v>
      </c>
      <c r="J604" s="70">
        <v>25896</v>
      </c>
      <c r="K604" s="67" t="s">
        <v>1233</v>
      </c>
      <c r="L604" s="71">
        <v>0</v>
      </c>
    </row>
    <row r="605" spans="1:12" x14ac:dyDescent="0.25">
      <c r="A605" s="67">
        <v>604</v>
      </c>
      <c r="B605" s="68" t="s">
        <v>1899</v>
      </c>
      <c r="C605" s="68" t="s">
        <v>1229</v>
      </c>
      <c r="D605" s="67" t="s">
        <v>807</v>
      </c>
      <c r="E605" s="68" t="s">
        <v>601</v>
      </c>
      <c r="F605" s="68" t="s">
        <v>1197</v>
      </c>
      <c r="G605" s="75">
        <v>30972</v>
      </c>
      <c r="H605" s="69">
        <v>40726</v>
      </c>
      <c r="I605" s="69" t="s">
        <v>1233</v>
      </c>
      <c r="J605" s="70">
        <v>55980</v>
      </c>
      <c r="K605" s="67">
        <v>2</v>
      </c>
      <c r="L605" s="71">
        <v>0.04</v>
      </c>
    </row>
    <row r="606" spans="1:12" x14ac:dyDescent="0.25">
      <c r="A606" s="67">
        <v>605</v>
      </c>
      <c r="B606" s="68" t="s">
        <v>1900</v>
      </c>
      <c r="C606" s="68" t="s">
        <v>792</v>
      </c>
      <c r="D606" s="67" t="s">
        <v>807</v>
      </c>
      <c r="E606" s="68" t="s">
        <v>601</v>
      </c>
      <c r="F606" s="68" t="s">
        <v>1196</v>
      </c>
      <c r="G606" s="75">
        <v>30964</v>
      </c>
      <c r="H606" s="69">
        <v>39273</v>
      </c>
      <c r="I606" s="69" t="s">
        <v>1233</v>
      </c>
      <c r="J606" s="70">
        <v>65040</v>
      </c>
      <c r="K606" s="67">
        <v>4</v>
      </c>
      <c r="L606" s="71">
        <v>0.12</v>
      </c>
    </row>
    <row r="607" spans="1:12" x14ac:dyDescent="0.25">
      <c r="A607" s="67">
        <v>606</v>
      </c>
      <c r="B607" s="68" t="s">
        <v>1901</v>
      </c>
      <c r="C607" s="68" t="s">
        <v>1229</v>
      </c>
      <c r="D607" s="67" t="s">
        <v>807</v>
      </c>
      <c r="E607" s="68" t="s">
        <v>601</v>
      </c>
      <c r="F607" s="68" t="s">
        <v>1196</v>
      </c>
      <c r="G607" s="75">
        <v>29968</v>
      </c>
      <c r="H607" s="69">
        <v>39293</v>
      </c>
      <c r="I607" s="69" t="s">
        <v>1233</v>
      </c>
      <c r="J607" s="70">
        <v>31780.799999999999</v>
      </c>
      <c r="K607" s="67">
        <v>5</v>
      </c>
      <c r="L607" s="71">
        <v>0.15</v>
      </c>
    </row>
    <row r="608" spans="1:12" x14ac:dyDescent="0.25">
      <c r="A608" s="67">
        <v>607</v>
      </c>
      <c r="B608" s="68" t="s">
        <v>1902</v>
      </c>
      <c r="C608" s="68" t="s">
        <v>793</v>
      </c>
      <c r="D608" s="67" t="s">
        <v>807</v>
      </c>
      <c r="E608" s="68" t="s">
        <v>601</v>
      </c>
      <c r="F608" s="68" t="s">
        <v>1196</v>
      </c>
      <c r="G608" s="75">
        <v>26538</v>
      </c>
      <c r="H608" s="69">
        <v>36360</v>
      </c>
      <c r="I608" s="69" t="s">
        <v>1233</v>
      </c>
      <c r="J608" s="70">
        <v>80424</v>
      </c>
      <c r="K608" s="67">
        <v>1</v>
      </c>
      <c r="L608" s="71">
        <v>0</v>
      </c>
    </row>
    <row r="609" spans="1:12" x14ac:dyDescent="0.25">
      <c r="A609" s="67">
        <v>608</v>
      </c>
      <c r="B609" s="68" t="s">
        <v>1903</v>
      </c>
      <c r="C609" s="68" t="s">
        <v>1230</v>
      </c>
      <c r="D609" s="67" t="s">
        <v>807</v>
      </c>
      <c r="E609" s="68" t="s">
        <v>601</v>
      </c>
      <c r="F609" s="68" t="s">
        <v>1196</v>
      </c>
      <c r="G609" s="75">
        <v>26500</v>
      </c>
      <c r="H609" s="69">
        <v>37082</v>
      </c>
      <c r="I609" s="69" t="s">
        <v>1233</v>
      </c>
      <c r="J609" s="70">
        <v>56136</v>
      </c>
      <c r="K609" s="67">
        <v>2</v>
      </c>
      <c r="L609" s="71">
        <v>0.04</v>
      </c>
    </row>
    <row r="610" spans="1:12" x14ac:dyDescent="0.25">
      <c r="A610" s="67">
        <v>609</v>
      </c>
      <c r="B610" s="68" t="s">
        <v>1904</v>
      </c>
      <c r="C610" s="68" t="s">
        <v>795</v>
      </c>
      <c r="D610" s="67" t="s">
        <v>807</v>
      </c>
      <c r="E610" s="68" t="s">
        <v>601</v>
      </c>
      <c r="F610" s="68" t="s">
        <v>1196</v>
      </c>
      <c r="G610" s="75">
        <v>27569</v>
      </c>
      <c r="H610" s="69">
        <v>37815</v>
      </c>
      <c r="I610" s="69" t="s">
        <v>1233</v>
      </c>
      <c r="J610" s="70">
        <v>58488</v>
      </c>
      <c r="K610" s="67">
        <v>1</v>
      </c>
      <c r="L610" s="71">
        <v>0</v>
      </c>
    </row>
    <row r="611" spans="1:12" x14ac:dyDescent="0.25">
      <c r="A611" s="67">
        <v>610</v>
      </c>
      <c r="B611" s="68" t="s">
        <v>1905</v>
      </c>
      <c r="C611" s="68" t="s">
        <v>1231</v>
      </c>
      <c r="D611" s="67" t="s">
        <v>807</v>
      </c>
      <c r="E611" s="68" t="s">
        <v>601</v>
      </c>
      <c r="F611" s="68" t="s">
        <v>1196</v>
      </c>
      <c r="G611" s="75">
        <v>30956</v>
      </c>
      <c r="H611" s="69">
        <v>38902</v>
      </c>
      <c r="I611" s="69" t="s">
        <v>1233</v>
      </c>
      <c r="J611" s="70">
        <v>88272</v>
      </c>
      <c r="K611" s="67" t="s">
        <v>1233</v>
      </c>
      <c r="L611" s="71">
        <v>0</v>
      </c>
    </row>
    <row r="612" spans="1:12" x14ac:dyDescent="0.25">
      <c r="A612" s="67">
        <v>611</v>
      </c>
      <c r="B612" s="68" t="s">
        <v>1906</v>
      </c>
      <c r="C612" s="68" t="s">
        <v>793</v>
      </c>
      <c r="D612" s="67" t="s">
        <v>807</v>
      </c>
      <c r="E612" s="68" t="s">
        <v>601</v>
      </c>
      <c r="F612" s="68" t="s">
        <v>1196</v>
      </c>
      <c r="G612" s="75">
        <v>30574</v>
      </c>
      <c r="H612" s="69">
        <v>40759</v>
      </c>
      <c r="I612" s="69" t="s">
        <v>1233</v>
      </c>
      <c r="J612" s="70">
        <v>81504</v>
      </c>
      <c r="K612" s="67">
        <v>4</v>
      </c>
      <c r="L612" s="71">
        <v>0.12</v>
      </c>
    </row>
    <row r="613" spans="1:12" x14ac:dyDescent="0.25">
      <c r="A613" s="67">
        <v>612</v>
      </c>
      <c r="B613" s="68" t="s">
        <v>1907</v>
      </c>
      <c r="C613" s="68" t="s">
        <v>1228</v>
      </c>
      <c r="D613" s="67" t="s">
        <v>807</v>
      </c>
      <c r="E613" s="68" t="s">
        <v>601</v>
      </c>
      <c r="F613" s="68" t="s">
        <v>1197</v>
      </c>
      <c r="G613" s="75">
        <v>28880</v>
      </c>
      <c r="H613" s="69">
        <v>36012</v>
      </c>
      <c r="I613" s="69">
        <v>37675</v>
      </c>
      <c r="J613" s="70">
        <v>94740</v>
      </c>
      <c r="K613" s="67">
        <v>1</v>
      </c>
      <c r="L613" s="71">
        <v>0</v>
      </c>
    </row>
    <row r="614" spans="1:12" x14ac:dyDescent="0.25">
      <c r="A614" s="67">
        <v>613</v>
      </c>
      <c r="B614" s="68" t="s">
        <v>1908</v>
      </c>
      <c r="C614" s="68" t="s">
        <v>1231</v>
      </c>
      <c r="D614" s="67" t="s">
        <v>807</v>
      </c>
      <c r="E614" s="68" t="s">
        <v>601</v>
      </c>
      <c r="F614" s="68" t="s">
        <v>1196</v>
      </c>
      <c r="G614" s="75">
        <v>32239</v>
      </c>
      <c r="H614" s="69">
        <v>41157</v>
      </c>
      <c r="I614" s="69" t="s">
        <v>1233</v>
      </c>
      <c r="J614" s="70">
        <v>103488</v>
      </c>
      <c r="K614" s="67">
        <v>1</v>
      </c>
      <c r="L614" s="71">
        <v>0</v>
      </c>
    </row>
    <row r="615" spans="1:12" x14ac:dyDescent="0.25">
      <c r="A615" s="67">
        <v>614</v>
      </c>
      <c r="B615" s="68" t="s">
        <v>1909</v>
      </c>
      <c r="C615" s="68" t="s">
        <v>1230</v>
      </c>
      <c r="D615" s="67" t="s">
        <v>807</v>
      </c>
      <c r="E615" s="68" t="s">
        <v>601</v>
      </c>
      <c r="F615" s="68" t="s">
        <v>1196</v>
      </c>
      <c r="G615" s="75">
        <v>27818</v>
      </c>
      <c r="H615" s="69">
        <v>38975</v>
      </c>
      <c r="I615" s="69" t="s">
        <v>1233</v>
      </c>
      <c r="J615" s="70">
        <v>51288</v>
      </c>
      <c r="K615" s="67">
        <v>2</v>
      </c>
      <c r="L615" s="71">
        <v>0.04</v>
      </c>
    </row>
    <row r="616" spans="1:12" x14ac:dyDescent="0.25">
      <c r="A616" s="67">
        <v>615</v>
      </c>
      <c r="B616" s="68" t="s">
        <v>1910</v>
      </c>
      <c r="C616" s="68" t="s">
        <v>796</v>
      </c>
      <c r="D616" s="67" t="s">
        <v>807</v>
      </c>
      <c r="E616" s="68" t="s">
        <v>601</v>
      </c>
      <c r="F616" s="68" t="s">
        <v>1196</v>
      </c>
      <c r="G616" s="75">
        <v>26701</v>
      </c>
      <c r="H616" s="69">
        <v>36406</v>
      </c>
      <c r="I616" s="69" t="s">
        <v>1233</v>
      </c>
      <c r="J616" s="70">
        <v>72960</v>
      </c>
      <c r="K616" s="67">
        <v>4</v>
      </c>
      <c r="L616" s="71">
        <v>0.12</v>
      </c>
    </row>
    <row r="617" spans="1:12" x14ac:dyDescent="0.25">
      <c r="A617" s="67">
        <v>616</v>
      </c>
      <c r="B617" s="68" t="s">
        <v>1911</v>
      </c>
      <c r="C617" s="68" t="s">
        <v>795</v>
      </c>
      <c r="D617" s="67" t="s">
        <v>807</v>
      </c>
      <c r="E617" s="68" t="s">
        <v>601</v>
      </c>
      <c r="F617" s="68" t="s">
        <v>1196</v>
      </c>
      <c r="G617" s="75">
        <v>23704</v>
      </c>
      <c r="H617" s="69">
        <v>36407</v>
      </c>
      <c r="I617" s="69" t="s">
        <v>1233</v>
      </c>
      <c r="J617" s="70">
        <v>55056</v>
      </c>
      <c r="K617" s="67">
        <v>5</v>
      </c>
      <c r="L617" s="71">
        <v>0.15</v>
      </c>
    </row>
    <row r="618" spans="1:12" x14ac:dyDescent="0.25">
      <c r="A618" s="67">
        <v>617</v>
      </c>
      <c r="B618" s="68" t="s">
        <v>1912</v>
      </c>
      <c r="C618" s="68" t="s">
        <v>791</v>
      </c>
      <c r="D618" s="67" t="s">
        <v>807</v>
      </c>
      <c r="E618" s="68" t="s">
        <v>601</v>
      </c>
      <c r="F618" s="68" t="s">
        <v>1196</v>
      </c>
      <c r="G618" s="75">
        <v>25716</v>
      </c>
      <c r="H618" s="69">
        <v>36423</v>
      </c>
      <c r="I618" s="69" t="s">
        <v>1233</v>
      </c>
      <c r="J618" s="70">
        <v>56820</v>
      </c>
      <c r="K618" s="67">
        <v>1</v>
      </c>
      <c r="L618" s="71">
        <v>0</v>
      </c>
    </row>
    <row r="619" spans="1:12" x14ac:dyDescent="0.25">
      <c r="A619" s="67">
        <v>618</v>
      </c>
      <c r="B619" s="68" t="s">
        <v>1913</v>
      </c>
      <c r="C619" s="68" t="s">
        <v>1229</v>
      </c>
      <c r="D619" s="67" t="s">
        <v>807</v>
      </c>
      <c r="E619" s="68" t="s">
        <v>601</v>
      </c>
      <c r="F619" s="68" t="s">
        <v>1196</v>
      </c>
      <c r="G619" s="75">
        <v>27934</v>
      </c>
      <c r="H619" s="69">
        <v>38237</v>
      </c>
      <c r="I619" s="69" t="s">
        <v>1233</v>
      </c>
      <c r="J619" s="70">
        <v>38292</v>
      </c>
      <c r="K619" s="67">
        <v>5</v>
      </c>
      <c r="L619" s="71">
        <v>0.15</v>
      </c>
    </row>
    <row r="620" spans="1:12" x14ac:dyDescent="0.25">
      <c r="A620" s="67">
        <v>619</v>
      </c>
      <c r="B620" s="68" t="s">
        <v>1914</v>
      </c>
      <c r="C620" s="68" t="s">
        <v>1228</v>
      </c>
      <c r="D620" s="67" t="s">
        <v>807</v>
      </c>
      <c r="E620" s="68" t="s">
        <v>601</v>
      </c>
      <c r="F620" s="68" t="s">
        <v>1196</v>
      </c>
      <c r="G620" s="75">
        <v>25966</v>
      </c>
      <c r="H620" s="69">
        <v>39720</v>
      </c>
      <c r="I620" s="69" t="s">
        <v>1233</v>
      </c>
      <c r="J620" s="70">
        <v>51984</v>
      </c>
      <c r="K620" s="67">
        <v>5</v>
      </c>
      <c r="L620" s="71">
        <v>0.15</v>
      </c>
    </row>
    <row r="621" spans="1:12" x14ac:dyDescent="0.25">
      <c r="A621" s="67">
        <v>620</v>
      </c>
      <c r="B621" s="68" t="s">
        <v>1915</v>
      </c>
      <c r="C621" s="68" t="s">
        <v>1231</v>
      </c>
      <c r="D621" s="67" t="s">
        <v>807</v>
      </c>
      <c r="E621" s="68" t="s">
        <v>601</v>
      </c>
      <c r="F621" s="68" t="s">
        <v>1196</v>
      </c>
      <c r="G621" s="75">
        <v>30167</v>
      </c>
      <c r="H621" s="69">
        <v>40078</v>
      </c>
      <c r="I621" s="69" t="s">
        <v>1233</v>
      </c>
      <c r="J621" s="70">
        <v>27828</v>
      </c>
      <c r="K621" s="67">
        <v>5</v>
      </c>
      <c r="L621" s="71">
        <v>0.15</v>
      </c>
    </row>
    <row r="622" spans="1:12" x14ac:dyDescent="0.25">
      <c r="A622" s="67">
        <v>621</v>
      </c>
      <c r="B622" s="68" t="s">
        <v>1916</v>
      </c>
      <c r="C622" s="68" t="s">
        <v>792</v>
      </c>
      <c r="D622" s="67" t="s">
        <v>807</v>
      </c>
      <c r="E622" s="68" t="s">
        <v>601</v>
      </c>
      <c r="F622" s="68" t="s">
        <v>1196</v>
      </c>
      <c r="G622" s="75">
        <v>30365</v>
      </c>
      <c r="H622" s="69">
        <v>41195</v>
      </c>
      <c r="I622" s="69" t="s">
        <v>1233</v>
      </c>
      <c r="J622" s="70">
        <v>31062</v>
      </c>
      <c r="K622" s="67">
        <v>5</v>
      </c>
      <c r="L622" s="71">
        <v>0.15</v>
      </c>
    </row>
    <row r="623" spans="1:12" x14ac:dyDescent="0.25">
      <c r="A623" s="67">
        <v>622</v>
      </c>
      <c r="B623" s="68" t="s">
        <v>1917</v>
      </c>
      <c r="C623" s="68" t="s">
        <v>793</v>
      </c>
      <c r="D623" s="67" t="s">
        <v>807</v>
      </c>
      <c r="E623" s="68" t="s">
        <v>601</v>
      </c>
      <c r="F623" s="68" t="s">
        <v>1196</v>
      </c>
      <c r="G623" s="75">
        <v>25572</v>
      </c>
      <c r="H623" s="69">
        <v>40469</v>
      </c>
      <c r="I623" s="69" t="s">
        <v>1233</v>
      </c>
      <c r="J623" s="70">
        <v>75636</v>
      </c>
      <c r="K623" s="67">
        <v>1</v>
      </c>
      <c r="L623" s="71">
        <v>0</v>
      </c>
    </row>
    <row r="624" spans="1:12" x14ac:dyDescent="0.25">
      <c r="A624" s="67">
        <v>623</v>
      </c>
      <c r="B624" s="68" t="s">
        <v>1918</v>
      </c>
      <c r="C624" s="68" t="s">
        <v>1230</v>
      </c>
      <c r="D624" s="67" t="s">
        <v>807</v>
      </c>
      <c r="E624" s="68" t="s">
        <v>601</v>
      </c>
      <c r="F624" s="68" t="s">
        <v>1196</v>
      </c>
      <c r="G624" s="75">
        <v>30978</v>
      </c>
      <c r="H624" s="69">
        <v>39002</v>
      </c>
      <c r="I624" s="69" t="s">
        <v>1233</v>
      </c>
      <c r="J624" s="70">
        <v>38544</v>
      </c>
      <c r="K624" s="67">
        <v>1</v>
      </c>
      <c r="L624" s="71">
        <v>0</v>
      </c>
    </row>
    <row r="625" spans="1:12" x14ac:dyDescent="0.25">
      <c r="A625" s="67">
        <v>624</v>
      </c>
      <c r="B625" s="68" t="s">
        <v>1919</v>
      </c>
      <c r="C625" s="68" t="s">
        <v>1230</v>
      </c>
      <c r="D625" s="67" t="s">
        <v>807</v>
      </c>
      <c r="E625" s="68" t="s">
        <v>601</v>
      </c>
      <c r="F625" s="68" t="s">
        <v>1197</v>
      </c>
      <c r="G625" s="75">
        <v>28491</v>
      </c>
      <c r="H625" s="69">
        <v>36070</v>
      </c>
      <c r="I625" s="69" t="s">
        <v>1233</v>
      </c>
      <c r="J625" s="70">
        <v>70860</v>
      </c>
      <c r="K625" s="67">
        <v>4</v>
      </c>
      <c r="L625" s="71">
        <v>0.12</v>
      </c>
    </row>
    <row r="626" spans="1:12" x14ac:dyDescent="0.25">
      <c r="A626" s="67">
        <v>625</v>
      </c>
      <c r="B626" s="68" t="s">
        <v>1920</v>
      </c>
      <c r="C626" s="68" t="s">
        <v>1229</v>
      </c>
      <c r="D626" s="67" t="s">
        <v>807</v>
      </c>
      <c r="E626" s="68" t="s">
        <v>601</v>
      </c>
      <c r="F626" s="68" t="s">
        <v>1196</v>
      </c>
      <c r="G626" s="75">
        <v>29014</v>
      </c>
      <c r="H626" s="69">
        <v>36078</v>
      </c>
      <c r="I626" s="69" t="s">
        <v>1233</v>
      </c>
      <c r="J626" s="70">
        <v>95532</v>
      </c>
      <c r="K626" s="67">
        <v>2</v>
      </c>
      <c r="L626" s="71">
        <v>0.04</v>
      </c>
    </row>
    <row r="627" spans="1:12" x14ac:dyDescent="0.25">
      <c r="A627" s="67">
        <v>626</v>
      </c>
      <c r="B627" s="68" t="s">
        <v>1921</v>
      </c>
      <c r="C627" s="68" t="s">
        <v>795</v>
      </c>
      <c r="D627" s="67" t="s">
        <v>807</v>
      </c>
      <c r="E627" s="68" t="s">
        <v>601</v>
      </c>
      <c r="F627" s="68" t="s">
        <v>1196</v>
      </c>
      <c r="G627" s="75">
        <v>28199</v>
      </c>
      <c r="H627" s="69">
        <v>36081</v>
      </c>
      <c r="I627" s="69" t="s">
        <v>1233</v>
      </c>
      <c r="J627" s="70">
        <v>80888.399999999994</v>
      </c>
      <c r="K627" s="67">
        <v>5</v>
      </c>
      <c r="L627" s="71">
        <v>0.15</v>
      </c>
    </row>
    <row r="628" spans="1:12" x14ac:dyDescent="0.25">
      <c r="A628" s="67">
        <v>627</v>
      </c>
      <c r="B628" s="68" t="s">
        <v>1922</v>
      </c>
      <c r="C628" s="68" t="s">
        <v>791</v>
      </c>
      <c r="D628" s="67" t="s">
        <v>807</v>
      </c>
      <c r="E628" s="68" t="s">
        <v>601</v>
      </c>
      <c r="F628" s="68" t="s">
        <v>1197</v>
      </c>
      <c r="G628" s="75">
        <v>31341</v>
      </c>
      <c r="H628" s="69">
        <v>39745</v>
      </c>
      <c r="I628" s="69" t="s">
        <v>1233</v>
      </c>
      <c r="J628" s="70">
        <v>35196</v>
      </c>
      <c r="K628" s="67">
        <v>5</v>
      </c>
      <c r="L628" s="71">
        <v>0.15</v>
      </c>
    </row>
    <row r="629" spans="1:12" x14ac:dyDescent="0.25">
      <c r="A629" s="67">
        <v>628</v>
      </c>
      <c r="B629" s="68" t="s">
        <v>1923</v>
      </c>
      <c r="C629" s="68" t="s">
        <v>1229</v>
      </c>
      <c r="D629" s="67" t="s">
        <v>807</v>
      </c>
      <c r="E629" s="68" t="s">
        <v>601</v>
      </c>
      <c r="F629" s="68" t="s">
        <v>1196</v>
      </c>
      <c r="G629" s="75">
        <v>32700</v>
      </c>
      <c r="H629" s="69">
        <v>40853</v>
      </c>
      <c r="I629" s="69" t="s">
        <v>1233</v>
      </c>
      <c r="J629" s="70">
        <v>75660</v>
      </c>
      <c r="K629" s="67" t="s">
        <v>1233</v>
      </c>
      <c r="L629" s="71">
        <v>0</v>
      </c>
    </row>
    <row r="630" spans="1:12" x14ac:dyDescent="0.25">
      <c r="A630" s="67">
        <v>629</v>
      </c>
      <c r="B630" s="68" t="s">
        <v>1924</v>
      </c>
      <c r="C630" s="68" t="s">
        <v>793</v>
      </c>
      <c r="D630" s="67" t="s">
        <v>807</v>
      </c>
      <c r="E630" s="68" t="s">
        <v>601</v>
      </c>
      <c r="F630" s="68" t="s">
        <v>1197</v>
      </c>
      <c r="G630" s="75">
        <v>27889</v>
      </c>
      <c r="H630" s="69">
        <v>41219</v>
      </c>
      <c r="I630" s="69" t="s">
        <v>1233</v>
      </c>
      <c r="J630" s="70">
        <v>66828</v>
      </c>
      <c r="K630" s="67">
        <v>2</v>
      </c>
      <c r="L630" s="71">
        <v>0.04</v>
      </c>
    </row>
    <row r="631" spans="1:12" x14ac:dyDescent="0.25">
      <c r="A631" s="67">
        <v>630</v>
      </c>
      <c r="B631" s="68" t="s">
        <v>1925</v>
      </c>
      <c r="C631" s="68" t="s">
        <v>795</v>
      </c>
      <c r="D631" s="67" t="s">
        <v>807</v>
      </c>
      <c r="E631" s="68" t="s">
        <v>601</v>
      </c>
      <c r="F631" s="68" t="s">
        <v>1196</v>
      </c>
      <c r="G631" s="75">
        <v>27431</v>
      </c>
      <c r="H631" s="69">
        <v>39398</v>
      </c>
      <c r="I631" s="69" t="s">
        <v>1233</v>
      </c>
      <c r="J631" s="70">
        <v>58188</v>
      </c>
      <c r="K631" s="67">
        <v>2</v>
      </c>
      <c r="L631" s="71">
        <v>0.04</v>
      </c>
    </row>
    <row r="632" spans="1:12" x14ac:dyDescent="0.25">
      <c r="A632" s="67">
        <v>631</v>
      </c>
      <c r="B632" s="68" t="s">
        <v>1926</v>
      </c>
      <c r="C632" s="68" t="s">
        <v>793</v>
      </c>
      <c r="D632" s="67" t="s">
        <v>807</v>
      </c>
      <c r="E632" s="68" t="s">
        <v>601</v>
      </c>
      <c r="F632" s="68" t="s">
        <v>1197</v>
      </c>
      <c r="G632" s="75">
        <v>29049</v>
      </c>
      <c r="H632" s="69">
        <v>40486</v>
      </c>
      <c r="I632" s="69">
        <v>40917</v>
      </c>
      <c r="J632" s="70">
        <v>79728</v>
      </c>
      <c r="K632" s="67" t="s">
        <v>1233</v>
      </c>
      <c r="L632" s="71">
        <v>0</v>
      </c>
    </row>
    <row r="633" spans="1:12" x14ac:dyDescent="0.25">
      <c r="A633" s="67">
        <v>632</v>
      </c>
      <c r="B633" s="68" t="s">
        <v>1927</v>
      </c>
      <c r="C633" s="68" t="s">
        <v>1230</v>
      </c>
      <c r="D633" s="67" t="s">
        <v>807</v>
      </c>
      <c r="E633" s="68" t="s">
        <v>601</v>
      </c>
      <c r="F633" s="68" t="s">
        <v>1196</v>
      </c>
      <c r="G633" s="75">
        <v>25649</v>
      </c>
      <c r="H633" s="69">
        <v>36479</v>
      </c>
      <c r="I633" s="69" t="s">
        <v>1233</v>
      </c>
      <c r="J633" s="70">
        <v>65808</v>
      </c>
      <c r="K633" s="67">
        <v>4</v>
      </c>
      <c r="L633" s="71">
        <v>0.12</v>
      </c>
    </row>
    <row r="634" spans="1:12" x14ac:dyDescent="0.25">
      <c r="A634" s="67">
        <v>633</v>
      </c>
      <c r="B634" s="68" t="s">
        <v>1928</v>
      </c>
      <c r="C634" s="68" t="s">
        <v>1228</v>
      </c>
      <c r="D634" s="67" t="s">
        <v>807</v>
      </c>
      <c r="E634" s="68" t="s">
        <v>601</v>
      </c>
      <c r="F634" s="68" t="s">
        <v>1196</v>
      </c>
      <c r="G634" s="75">
        <v>29645</v>
      </c>
      <c r="H634" s="69">
        <v>39797</v>
      </c>
      <c r="I634" s="69" t="s">
        <v>1233</v>
      </c>
      <c r="J634" s="70">
        <v>64680</v>
      </c>
      <c r="K634" s="67">
        <v>5</v>
      </c>
      <c r="L634" s="71">
        <v>0.15</v>
      </c>
    </row>
    <row r="635" spans="1:12" x14ac:dyDescent="0.25">
      <c r="A635" s="67">
        <v>634</v>
      </c>
      <c r="B635" s="68" t="s">
        <v>1929</v>
      </c>
      <c r="C635" s="68" t="s">
        <v>794</v>
      </c>
      <c r="D635" s="67" t="s">
        <v>807</v>
      </c>
      <c r="E635" s="68" t="s">
        <v>601</v>
      </c>
      <c r="F635" s="68" t="s">
        <v>1196</v>
      </c>
      <c r="G635" s="75">
        <v>30244</v>
      </c>
      <c r="H635" s="69">
        <v>39417</v>
      </c>
      <c r="I635" s="69" t="s">
        <v>1233</v>
      </c>
      <c r="J635" s="70">
        <v>28430.400000000001</v>
      </c>
      <c r="K635" s="67">
        <v>4</v>
      </c>
      <c r="L635" s="71">
        <v>0.12</v>
      </c>
    </row>
    <row r="636" spans="1:12" x14ac:dyDescent="0.25">
      <c r="A636" s="67">
        <v>635</v>
      </c>
      <c r="B636" s="68" t="s">
        <v>1930</v>
      </c>
      <c r="C636" s="68" t="s">
        <v>1228</v>
      </c>
      <c r="D636" s="67" t="s">
        <v>807</v>
      </c>
      <c r="E636" s="68" t="s">
        <v>601</v>
      </c>
      <c r="F636" s="68" t="s">
        <v>1196</v>
      </c>
      <c r="G636" s="75">
        <v>29540</v>
      </c>
      <c r="H636" s="69">
        <v>40515</v>
      </c>
      <c r="I636" s="69" t="s">
        <v>1233</v>
      </c>
      <c r="J636" s="70">
        <v>40209.599999999999</v>
      </c>
      <c r="K636" s="67">
        <v>4</v>
      </c>
      <c r="L636" s="71">
        <v>0.12</v>
      </c>
    </row>
    <row r="637" spans="1:12" x14ac:dyDescent="0.25">
      <c r="A637" s="67">
        <v>636</v>
      </c>
      <c r="B637" s="68" t="s">
        <v>1931</v>
      </c>
      <c r="C637" s="68" t="s">
        <v>1231</v>
      </c>
      <c r="D637" s="67" t="s">
        <v>807</v>
      </c>
      <c r="E637" s="68" t="s">
        <v>601</v>
      </c>
      <c r="F637" s="68" t="s">
        <v>1197</v>
      </c>
      <c r="G637" s="75">
        <v>26856</v>
      </c>
      <c r="H637" s="69">
        <v>40521</v>
      </c>
      <c r="I637" s="69" t="s">
        <v>1233</v>
      </c>
      <c r="J637" s="70">
        <v>41196</v>
      </c>
      <c r="K637" s="67" t="s">
        <v>1233</v>
      </c>
      <c r="L637" s="71">
        <v>0</v>
      </c>
    </row>
    <row r="638" spans="1:12" x14ac:dyDescent="0.25">
      <c r="A638" s="67">
        <v>637</v>
      </c>
      <c r="B638" s="68" t="s">
        <v>1932</v>
      </c>
      <c r="C638" s="68" t="s">
        <v>1230</v>
      </c>
      <c r="D638" s="67" t="s">
        <v>807</v>
      </c>
      <c r="E638" s="68" t="s">
        <v>601</v>
      </c>
      <c r="F638" s="68" t="s">
        <v>1196</v>
      </c>
      <c r="G638" s="75">
        <v>29693</v>
      </c>
      <c r="H638" s="69">
        <v>36514</v>
      </c>
      <c r="I638" s="69" t="s">
        <v>1233</v>
      </c>
      <c r="J638" s="70">
        <v>57900</v>
      </c>
      <c r="K638" s="67" t="s">
        <v>1233</v>
      </c>
      <c r="L638" s="71">
        <v>0</v>
      </c>
    </row>
    <row r="639" spans="1:12" x14ac:dyDescent="0.25">
      <c r="A639" s="67">
        <v>638</v>
      </c>
      <c r="B639" s="68" t="s">
        <v>1933</v>
      </c>
      <c r="C639" s="68" t="s">
        <v>792</v>
      </c>
      <c r="D639" s="67" t="s">
        <v>807</v>
      </c>
      <c r="E639" s="68" t="s">
        <v>675</v>
      </c>
      <c r="F639" s="68" t="s">
        <v>1197</v>
      </c>
      <c r="G639" s="75">
        <v>27298</v>
      </c>
      <c r="H639" s="69">
        <v>39087</v>
      </c>
      <c r="I639" s="69" t="s">
        <v>1233</v>
      </c>
      <c r="J639" s="70">
        <v>84180</v>
      </c>
      <c r="K639" s="67">
        <v>2</v>
      </c>
      <c r="L639" s="71">
        <v>0.04</v>
      </c>
    </row>
    <row r="640" spans="1:12" x14ac:dyDescent="0.25">
      <c r="A640" s="67">
        <v>639</v>
      </c>
      <c r="B640" s="68" t="s">
        <v>1934</v>
      </c>
      <c r="C640" s="68" t="s">
        <v>795</v>
      </c>
      <c r="D640" s="67" t="s">
        <v>807</v>
      </c>
      <c r="E640" s="68" t="s">
        <v>675</v>
      </c>
      <c r="F640" s="68" t="s">
        <v>1196</v>
      </c>
      <c r="G640" s="75">
        <v>28427</v>
      </c>
      <c r="H640" s="69">
        <v>39090</v>
      </c>
      <c r="I640" s="69" t="s">
        <v>1233</v>
      </c>
      <c r="J640" s="70">
        <v>75948</v>
      </c>
      <c r="K640" s="67">
        <v>5</v>
      </c>
      <c r="L640" s="71">
        <v>0.15</v>
      </c>
    </row>
    <row r="641" spans="1:12" x14ac:dyDescent="0.25">
      <c r="A641" s="67">
        <v>640</v>
      </c>
      <c r="B641" s="68" t="s">
        <v>1935</v>
      </c>
      <c r="C641" s="68" t="s">
        <v>795</v>
      </c>
      <c r="D641" s="67" t="s">
        <v>807</v>
      </c>
      <c r="E641" s="68" t="s">
        <v>675</v>
      </c>
      <c r="F641" s="68" t="s">
        <v>1197</v>
      </c>
      <c r="G641" s="75">
        <v>27912</v>
      </c>
      <c r="H641" s="69">
        <v>39091</v>
      </c>
      <c r="I641" s="69" t="s">
        <v>1233</v>
      </c>
      <c r="J641" s="70">
        <v>55692</v>
      </c>
      <c r="K641" s="67">
        <v>2</v>
      </c>
      <c r="L641" s="71">
        <v>0.04</v>
      </c>
    </row>
    <row r="642" spans="1:12" x14ac:dyDescent="0.25">
      <c r="A642" s="67">
        <v>641</v>
      </c>
      <c r="B642" s="68" t="s">
        <v>1936</v>
      </c>
      <c r="C642" s="68" t="s">
        <v>795</v>
      </c>
      <c r="D642" s="67" t="s">
        <v>807</v>
      </c>
      <c r="E642" s="68" t="s">
        <v>675</v>
      </c>
      <c r="F642" s="68" t="s">
        <v>1197</v>
      </c>
      <c r="G642" s="75">
        <v>30517</v>
      </c>
      <c r="H642" s="69">
        <v>39106</v>
      </c>
      <c r="I642" s="69" t="s">
        <v>1233</v>
      </c>
      <c r="J642" s="70">
        <v>77115.600000000006</v>
      </c>
      <c r="K642" s="67" t="s">
        <v>1233</v>
      </c>
      <c r="L642" s="71">
        <v>0</v>
      </c>
    </row>
    <row r="643" spans="1:12" x14ac:dyDescent="0.25">
      <c r="A643" s="67">
        <v>642</v>
      </c>
      <c r="B643" s="68" t="s">
        <v>1937</v>
      </c>
      <c r="C643" s="68" t="s">
        <v>1231</v>
      </c>
      <c r="D643" s="67" t="s">
        <v>807</v>
      </c>
      <c r="E643" s="68" t="s">
        <v>675</v>
      </c>
      <c r="F643" s="68" t="s">
        <v>1196</v>
      </c>
      <c r="G643" s="75">
        <v>25221</v>
      </c>
      <c r="H643" s="69">
        <v>35826</v>
      </c>
      <c r="I643" s="69">
        <v>40877</v>
      </c>
      <c r="J643" s="70">
        <v>54036</v>
      </c>
      <c r="K643" s="67" t="s">
        <v>1233</v>
      </c>
      <c r="L643" s="71">
        <v>0</v>
      </c>
    </row>
    <row r="644" spans="1:12" x14ac:dyDescent="0.25">
      <c r="A644" s="67">
        <v>643</v>
      </c>
      <c r="B644" s="68" t="s">
        <v>1938</v>
      </c>
      <c r="C644" s="68" t="s">
        <v>1229</v>
      </c>
      <c r="D644" s="67" t="s">
        <v>807</v>
      </c>
      <c r="E644" s="68" t="s">
        <v>675</v>
      </c>
      <c r="F644" s="68" t="s">
        <v>1196</v>
      </c>
      <c r="G644" s="75">
        <v>28679</v>
      </c>
      <c r="H644" s="69">
        <v>36549</v>
      </c>
      <c r="I644" s="69">
        <v>40298</v>
      </c>
      <c r="J644" s="70">
        <v>42552</v>
      </c>
      <c r="K644" s="67">
        <v>1</v>
      </c>
      <c r="L644" s="71">
        <v>0</v>
      </c>
    </row>
    <row r="645" spans="1:12" x14ac:dyDescent="0.25">
      <c r="A645" s="67">
        <v>644</v>
      </c>
      <c r="B645" s="68" t="s">
        <v>1939</v>
      </c>
      <c r="C645" s="68" t="s">
        <v>1229</v>
      </c>
      <c r="D645" s="67" t="s">
        <v>807</v>
      </c>
      <c r="E645" s="68" t="s">
        <v>675</v>
      </c>
      <c r="F645" s="68" t="s">
        <v>1197</v>
      </c>
      <c r="G645" s="75">
        <v>30128</v>
      </c>
      <c r="H645" s="69">
        <v>36918</v>
      </c>
      <c r="I645" s="69" t="s">
        <v>1233</v>
      </c>
      <c r="J645" s="70">
        <v>20646</v>
      </c>
      <c r="K645" s="67">
        <v>5</v>
      </c>
      <c r="L645" s="71">
        <v>0.15</v>
      </c>
    </row>
    <row r="646" spans="1:12" x14ac:dyDescent="0.25">
      <c r="A646" s="67">
        <v>645</v>
      </c>
      <c r="B646" s="68" t="s">
        <v>1940</v>
      </c>
      <c r="C646" s="68" t="s">
        <v>796</v>
      </c>
      <c r="D646" s="67" t="s">
        <v>807</v>
      </c>
      <c r="E646" s="68" t="s">
        <v>675</v>
      </c>
      <c r="F646" s="68" t="s">
        <v>1196</v>
      </c>
      <c r="G646" s="76">
        <v>26770</v>
      </c>
      <c r="H646" s="74">
        <v>40563</v>
      </c>
      <c r="I646" s="69" t="s">
        <v>1233</v>
      </c>
      <c r="J646" s="70">
        <v>66612</v>
      </c>
      <c r="K646" s="67" t="s">
        <v>1233</v>
      </c>
      <c r="L646" s="71">
        <v>0</v>
      </c>
    </row>
    <row r="647" spans="1:12" x14ac:dyDescent="0.25">
      <c r="A647" s="67">
        <v>646</v>
      </c>
      <c r="B647" s="68" t="s">
        <v>1941</v>
      </c>
      <c r="C647" s="68" t="s">
        <v>1231</v>
      </c>
      <c r="D647" s="67" t="s">
        <v>807</v>
      </c>
      <c r="E647" s="68" t="s">
        <v>675</v>
      </c>
      <c r="F647" s="68" t="s">
        <v>1196</v>
      </c>
      <c r="G647" s="75">
        <v>28398</v>
      </c>
      <c r="H647" s="69">
        <v>40568</v>
      </c>
      <c r="I647" s="69" t="s">
        <v>1233</v>
      </c>
      <c r="J647" s="70">
        <v>55668</v>
      </c>
      <c r="K647" s="67">
        <v>5</v>
      </c>
      <c r="L647" s="71">
        <v>0.15</v>
      </c>
    </row>
    <row r="648" spans="1:12" x14ac:dyDescent="0.25">
      <c r="A648" s="67">
        <v>647</v>
      </c>
      <c r="B648" s="68" t="s">
        <v>1942</v>
      </c>
      <c r="C648" s="68" t="s">
        <v>792</v>
      </c>
      <c r="D648" s="67" t="s">
        <v>807</v>
      </c>
      <c r="E648" s="68" t="s">
        <v>675</v>
      </c>
      <c r="F648" s="68" t="s">
        <v>1197</v>
      </c>
      <c r="G648" s="75">
        <v>28642</v>
      </c>
      <c r="H648" s="69">
        <v>40584</v>
      </c>
      <c r="I648" s="69" t="s">
        <v>1233</v>
      </c>
      <c r="J648" s="70">
        <v>29040</v>
      </c>
      <c r="K648" s="67">
        <v>5</v>
      </c>
      <c r="L648" s="71">
        <v>0.15</v>
      </c>
    </row>
    <row r="649" spans="1:12" x14ac:dyDescent="0.25">
      <c r="A649" s="67">
        <v>648</v>
      </c>
      <c r="B649" s="68" t="s">
        <v>1943</v>
      </c>
      <c r="C649" s="68" t="s">
        <v>792</v>
      </c>
      <c r="D649" s="67" t="s">
        <v>807</v>
      </c>
      <c r="E649" s="68" t="s">
        <v>675</v>
      </c>
      <c r="F649" s="68" t="s">
        <v>1196</v>
      </c>
      <c r="G649" s="75">
        <v>30022</v>
      </c>
      <c r="H649" s="69">
        <v>39118</v>
      </c>
      <c r="I649" s="69" t="s">
        <v>1233</v>
      </c>
      <c r="J649" s="70">
        <v>24090</v>
      </c>
      <c r="K649" s="67">
        <v>1</v>
      </c>
      <c r="L649" s="71">
        <v>0</v>
      </c>
    </row>
    <row r="650" spans="1:12" x14ac:dyDescent="0.25">
      <c r="A650" s="67">
        <v>649</v>
      </c>
      <c r="B650" s="68" t="s">
        <v>1944</v>
      </c>
      <c r="C650" s="68" t="s">
        <v>791</v>
      </c>
      <c r="D650" s="67" t="s">
        <v>807</v>
      </c>
      <c r="E650" s="68" t="s">
        <v>675</v>
      </c>
      <c r="F650" s="68" t="s">
        <v>1196</v>
      </c>
      <c r="G650" s="75">
        <v>30693</v>
      </c>
      <c r="H650" s="69">
        <v>38753</v>
      </c>
      <c r="I650" s="69" t="s">
        <v>1233</v>
      </c>
      <c r="J650" s="70">
        <v>45192</v>
      </c>
      <c r="K650" s="67">
        <v>4</v>
      </c>
      <c r="L650" s="71">
        <v>0.12</v>
      </c>
    </row>
    <row r="651" spans="1:12" x14ac:dyDescent="0.25">
      <c r="A651" s="67">
        <v>650</v>
      </c>
      <c r="B651" s="68" t="s">
        <v>1945</v>
      </c>
      <c r="C651" s="68" t="s">
        <v>796</v>
      </c>
      <c r="D651" s="67" t="s">
        <v>807</v>
      </c>
      <c r="E651" s="68" t="s">
        <v>675</v>
      </c>
      <c r="F651" s="68" t="s">
        <v>1196</v>
      </c>
      <c r="G651" s="75">
        <v>25950</v>
      </c>
      <c r="H651" s="69">
        <v>36193</v>
      </c>
      <c r="I651" s="69" t="s">
        <v>1233</v>
      </c>
      <c r="J651" s="70">
        <v>69900</v>
      </c>
      <c r="K651" s="67">
        <v>2</v>
      </c>
      <c r="L651" s="71">
        <v>0.04</v>
      </c>
    </row>
    <row r="652" spans="1:12" x14ac:dyDescent="0.25">
      <c r="A652" s="67">
        <v>651</v>
      </c>
      <c r="B652" s="68" t="s">
        <v>1946</v>
      </c>
      <c r="C652" s="68" t="s">
        <v>791</v>
      </c>
      <c r="D652" s="67" t="s">
        <v>807</v>
      </c>
      <c r="E652" s="68" t="s">
        <v>675</v>
      </c>
      <c r="F652" s="68" t="s">
        <v>1196</v>
      </c>
      <c r="G652" s="75">
        <v>28426</v>
      </c>
      <c r="H652" s="69">
        <v>40235</v>
      </c>
      <c r="I652" s="69" t="s">
        <v>1233</v>
      </c>
      <c r="J652" s="70">
        <v>96874.8</v>
      </c>
      <c r="K652" s="67" t="s">
        <v>1233</v>
      </c>
      <c r="L652" s="71">
        <v>0</v>
      </c>
    </row>
    <row r="653" spans="1:12" x14ac:dyDescent="0.25">
      <c r="A653" s="67">
        <v>652</v>
      </c>
      <c r="B653" s="68" t="s">
        <v>1947</v>
      </c>
      <c r="C653" s="68" t="s">
        <v>1228</v>
      </c>
      <c r="D653" s="67" t="s">
        <v>807</v>
      </c>
      <c r="E653" s="68" t="s">
        <v>675</v>
      </c>
      <c r="F653" s="68" t="s">
        <v>1196</v>
      </c>
      <c r="G653" s="75">
        <v>28261</v>
      </c>
      <c r="H653" s="69">
        <v>40986</v>
      </c>
      <c r="I653" s="69" t="s">
        <v>1233</v>
      </c>
      <c r="J653" s="70">
        <v>55860</v>
      </c>
      <c r="K653" s="67">
        <v>4</v>
      </c>
      <c r="L653" s="71">
        <v>0.12</v>
      </c>
    </row>
    <row r="654" spans="1:12" x14ac:dyDescent="0.25">
      <c r="A654" s="67">
        <v>653</v>
      </c>
      <c r="B654" s="68" t="s">
        <v>1948</v>
      </c>
      <c r="C654" s="68" t="s">
        <v>1228</v>
      </c>
      <c r="D654" s="67" t="s">
        <v>807</v>
      </c>
      <c r="E654" s="68" t="s">
        <v>675</v>
      </c>
      <c r="F654" s="68" t="s">
        <v>1196</v>
      </c>
      <c r="G654" s="75">
        <v>25900</v>
      </c>
      <c r="H654" s="69">
        <v>39155</v>
      </c>
      <c r="I654" s="69" t="s">
        <v>1233</v>
      </c>
      <c r="J654" s="70">
        <v>33252</v>
      </c>
      <c r="K654" s="67" t="s">
        <v>1233</v>
      </c>
      <c r="L654" s="71">
        <v>0</v>
      </c>
    </row>
    <row r="655" spans="1:12" x14ac:dyDescent="0.25">
      <c r="A655" s="67">
        <v>654</v>
      </c>
      <c r="B655" s="68" t="s">
        <v>1949</v>
      </c>
      <c r="C655" s="68" t="s">
        <v>1231</v>
      </c>
      <c r="D655" s="67" t="s">
        <v>807</v>
      </c>
      <c r="E655" s="68" t="s">
        <v>675</v>
      </c>
      <c r="F655" s="68" t="s">
        <v>1196</v>
      </c>
      <c r="G655" s="75">
        <v>26431</v>
      </c>
      <c r="H655" s="69">
        <v>40250</v>
      </c>
      <c r="I655" s="69" t="s">
        <v>1233</v>
      </c>
      <c r="J655" s="70">
        <v>40308</v>
      </c>
      <c r="K655" s="67">
        <v>5</v>
      </c>
      <c r="L655" s="71">
        <v>0.15</v>
      </c>
    </row>
    <row r="656" spans="1:12" x14ac:dyDescent="0.25">
      <c r="A656" s="67">
        <v>655</v>
      </c>
      <c r="B656" s="68" t="s">
        <v>1950</v>
      </c>
      <c r="C656" s="68" t="s">
        <v>1231</v>
      </c>
      <c r="D656" s="67" t="s">
        <v>807</v>
      </c>
      <c r="E656" s="68" t="s">
        <v>675</v>
      </c>
      <c r="F656" s="68" t="s">
        <v>1196</v>
      </c>
      <c r="G656" s="75">
        <v>31044</v>
      </c>
      <c r="H656" s="69">
        <v>38805</v>
      </c>
      <c r="I656" s="69" t="s">
        <v>1233</v>
      </c>
      <c r="J656" s="70">
        <v>16428</v>
      </c>
      <c r="K656" s="67">
        <v>5</v>
      </c>
      <c r="L656" s="71">
        <v>0.15</v>
      </c>
    </row>
    <row r="657" spans="1:12" x14ac:dyDescent="0.25">
      <c r="A657" s="67">
        <v>656</v>
      </c>
      <c r="B657" s="68" t="s">
        <v>1951</v>
      </c>
      <c r="C657" s="68" t="s">
        <v>1229</v>
      </c>
      <c r="D657" s="67" t="s">
        <v>807</v>
      </c>
      <c r="E657" s="68" t="s">
        <v>675</v>
      </c>
      <c r="F657" s="68" t="s">
        <v>1197</v>
      </c>
      <c r="G657" s="75">
        <v>28217</v>
      </c>
      <c r="H657" s="69">
        <v>36243</v>
      </c>
      <c r="I657" s="69" t="s">
        <v>1233</v>
      </c>
      <c r="J657" s="70">
        <v>93216</v>
      </c>
      <c r="K657" s="67" t="s">
        <v>1233</v>
      </c>
      <c r="L657" s="71">
        <v>0</v>
      </c>
    </row>
    <row r="658" spans="1:12" x14ac:dyDescent="0.25">
      <c r="A658" s="67">
        <v>657</v>
      </c>
      <c r="B658" s="68" t="s">
        <v>1952</v>
      </c>
      <c r="C658" s="68" t="s">
        <v>1230</v>
      </c>
      <c r="D658" s="67" t="s">
        <v>807</v>
      </c>
      <c r="E658" s="68" t="s">
        <v>675</v>
      </c>
      <c r="F658" s="68" t="s">
        <v>1197</v>
      </c>
      <c r="G658" s="75">
        <v>26832</v>
      </c>
      <c r="H658" s="69">
        <v>36956</v>
      </c>
      <c r="I658" s="69">
        <v>37849</v>
      </c>
      <c r="J658" s="70">
        <v>59916</v>
      </c>
      <c r="K658" s="67">
        <v>1</v>
      </c>
      <c r="L658" s="71">
        <v>0</v>
      </c>
    </row>
    <row r="659" spans="1:12" x14ac:dyDescent="0.25">
      <c r="A659" s="67">
        <v>658</v>
      </c>
      <c r="B659" s="68" t="s">
        <v>1953</v>
      </c>
      <c r="C659" s="68" t="s">
        <v>1229</v>
      </c>
      <c r="D659" s="67" t="s">
        <v>807</v>
      </c>
      <c r="E659" s="68" t="s">
        <v>675</v>
      </c>
      <c r="F659" s="68" t="s">
        <v>1196</v>
      </c>
      <c r="G659" s="75">
        <v>28842</v>
      </c>
      <c r="H659" s="69">
        <v>36967</v>
      </c>
      <c r="I659" s="69" t="s">
        <v>1233</v>
      </c>
      <c r="J659" s="70">
        <v>75672</v>
      </c>
      <c r="K659" s="67">
        <v>4</v>
      </c>
      <c r="L659" s="71">
        <v>0.12</v>
      </c>
    </row>
    <row r="660" spans="1:12" x14ac:dyDescent="0.25">
      <c r="A660" s="67">
        <v>659</v>
      </c>
      <c r="B660" s="68" t="s">
        <v>1954</v>
      </c>
      <c r="C660" s="68" t="s">
        <v>1229</v>
      </c>
      <c r="D660" s="67" t="s">
        <v>807</v>
      </c>
      <c r="E660" s="68" t="s">
        <v>675</v>
      </c>
      <c r="F660" s="68" t="s">
        <v>1197</v>
      </c>
      <c r="G660" s="75">
        <v>28007</v>
      </c>
      <c r="H660" s="69">
        <v>39534</v>
      </c>
      <c r="I660" s="69" t="s">
        <v>1233</v>
      </c>
      <c r="J660" s="70">
        <v>39456</v>
      </c>
      <c r="K660" s="67" t="s">
        <v>1233</v>
      </c>
      <c r="L660" s="71">
        <v>0</v>
      </c>
    </row>
    <row r="661" spans="1:12" x14ac:dyDescent="0.25">
      <c r="A661" s="67">
        <v>660</v>
      </c>
      <c r="B661" s="68" t="s">
        <v>1955</v>
      </c>
      <c r="C661" s="68" t="s">
        <v>795</v>
      </c>
      <c r="D661" s="67" t="s">
        <v>807</v>
      </c>
      <c r="E661" s="68" t="s">
        <v>675</v>
      </c>
      <c r="F661" s="68" t="s">
        <v>1196</v>
      </c>
      <c r="G661" s="75">
        <v>29846</v>
      </c>
      <c r="H661" s="69">
        <v>39171</v>
      </c>
      <c r="I661" s="69" t="s">
        <v>1233</v>
      </c>
      <c r="J661" s="70">
        <v>30828</v>
      </c>
      <c r="K661" s="67">
        <v>2</v>
      </c>
      <c r="L661" s="71">
        <v>0.04</v>
      </c>
    </row>
    <row r="662" spans="1:12" x14ac:dyDescent="0.25">
      <c r="A662" s="67">
        <v>661</v>
      </c>
      <c r="B662" s="68" t="s">
        <v>1956</v>
      </c>
      <c r="C662" s="68" t="s">
        <v>791</v>
      </c>
      <c r="D662" s="67" t="s">
        <v>807</v>
      </c>
      <c r="E662" s="68" t="s">
        <v>675</v>
      </c>
      <c r="F662" s="68" t="s">
        <v>1197</v>
      </c>
      <c r="G662" s="75">
        <v>32432</v>
      </c>
      <c r="H662" s="69">
        <v>39535</v>
      </c>
      <c r="I662" s="69" t="s">
        <v>1233</v>
      </c>
      <c r="J662" s="70">
        <v>58896</v>
      </c>
      <c r="K662" s="67">
        <v>5</v>
      </c>
      <c r="L662" s="71">
        <v>0.15</v>
      </c>
    </row>
    <row r="663" spans="1:12" x14ac:dyDescent="0.25">
      <c r="A663" s="67">
        <v>662</v>
      </c>
      <c r="B663" s="68" t="s">
        <v>1957</v>
      </c>
      <c r="C663" s="68" t="s">
        <v>1231</v>
      </c>
      <c r="D663" s="67" t="s">
        <v>807</v>
      </c>
      <c r="E663" s="68" t="s">
        <v>675</v>
      </c>
      <c r="F663" s="68" t="s">
        <v>1197</v>
      </c>
      <c r="G663" s="75">
        <v>28259</v>
      </c>
      <c r="H663" s="69">
        <v>39539</v>
      </c>
      <c r="I663" s="69" t="s">
        <v>1233</v>
      </c>
      <c r="J663" s="70">
        <v>88620</v>
      </c>
      <c r="K663" s="67">
        <v>2</v>
      </c>
      <c r="L663" s="71">
        <v>0.04</v>
      </c>
    </row>
    <row r="664" spans="1:12" x14ac:dyDescent="0.25">
      <c r="A664" s="67">
        <v>663</v>
      </c>
      <c r="B664" s="68" t="s">
        <v>1958</v>
      </c>
      <c r="C664" s="68" t="s">
        <v>795</v>
      </c>
      <c r="D664" s="67" t="s">
        <v>807</v>
      </c>
      <c r="E664" s="68" t="s">
        <v>675</v>
      </c>
      <c r="F664" s="68" t="s">
        <v>1196</v>
      </c>
      <c r="G664" s="75">
        <v>24108</v>
      </c>
      <c r="H664" s="69">
        <v>36619</v>
      </c>
      <c r="I664" s="69" t="s">
        <v>1233</v>
      </c>
      <c r="J664" s="70">
        <v>86364</v>
      </c>
      <c r="K664" s="67">
        <v>4</v>
      </c>
      <c r="L664" s="71">
        <v>0.12</v>
      </c>
    </row>
    <row r="665" spans="1:12" x14ac:dyDescent="0.25">
      <c r="A665" s="67">
        <v>664</v>
      </c>
      <c r="B665" s="68" t="s">
        <v>1959</v>
      </c>
      <c r="C665" s="68" t="s">
        <v>795</v>
      </c>
      <c r="D665" s="67" t="s">
        <v>807</v>
      </c>
      <c r="E665" s="68" t="s">
        <v>675</v>
      </c>
      <c r="F665" s="68" t="s">
        <v>1196</v>
      </c>
      <c r="G665" s="75">
        <v>26120</v>
      </c>
      <c r="H665" s="69">
        <v>37009</v>
      </c>
      <c r="I665" s="69" t="s">
        <v>1233</v>
      </c>
      <c r="J665" s="70">
        <v>94452</v>
      </c>
      <c r="K665" s="67">
        <v>2</v>
      </c>
      <c r="L665" s="71">
        <v>0.04</v>
      </c>
    </row>
    <row r="666" spans="1:12" x14ac:dyDescent="0.25">
      <c r="A666" s="67">
        <v>665</v>
      </c>
      <c r="B666" s="68" t="s">
        <v>1960</v>
      </c>
      <c r="C666" s="68" t="s">
        <v>792</v>
      </c>
      <c r="D666" s="67" t="s">
        <v>807</v>
      </c>
      <c r="E666" s="68" t="s">
        <v>675</v>
      </c>
      <c r="F666" s="68" t="s">
        <v>1196</v>
      </c>
      <c r="G666" s="75">
        <v>31480</v>
      </c>
      <c r="H666" s="69">
        <v>40637</v>
      </c>
      <c r="I666" s="69" t="s">
        <v>1233</v>
      </c>
      <c r="J666" s="70">
        <v>103968</v>
      </c>
      <c r="K666" s="67" t="s">
        <v>1233</v>
      </c>
      <c r="L666" s="71">
        <v>0</v>
      </c>
    </row>
    <row r="667" spans="1:12" x14ac:dyDescent="0.25">
      <c r="A667" s="67">
        <v>666</v>
      </c>
      <c r="B667" s="68" t="s">
        <v>1961</v>
      </c>
      <c r="C667" s="68" t="s">
        <v>794</v>
      </c>
      <c r="D667" s="67" t="s">
        <v>807</v>
      </c>
      <c r="E667" s="68" t="s">
        <v>675</v>
      </c>
      <c r="F667" s="68" t="s">
        <v>1196</v>
      </c>
      <c r="G667" s="76">
        <v>27745</v>
      </c>
      <c r="H667" s="74">
        <v>40638</v>
      </c>
      <c r="I667" s="69" t="s">
        <v>1233</v>
      </c>
      <c r="J667" s="70">
        <v>51588</v>
      </c>
      <c r="K667" s="67">
        <v>4</v>
      </c>
      <c r="L667" s="71">
        <v>0.12</v>
      </c>
    </row>
    <row r="668" spans="1:12" x14ac:dyDescent="0.25">
      <c r="A668" s="67">
        <v>667</v>
      </c>
      <c r="B668" s="68" t="s">
        <v>1962</v>
      </c>
      <c r="C668" s="68" t="s">
        <v>1228</v>
      </c>
      <c r="D668" s="67" t="s">
        <v>807</v>
      </c>
      <c r="E668" s="68" t="s">
        <v>675</v>
      </c>
      <c r="F668" s="68" t="s">
        <v>1196</v>
      </c>
      <c r="G668" s="75">
        <v>26690</v>
      </c>
      <c r="H668" s="69">
        <v>39208</v>
      </c>
      <c r="I668" s="69">
        <v>41209</v>
      </c>
      <c r="J668" s="70">
        <v>32332.799999999999</v>
      </c>
      <c r="K668" s="67">
        <v>4</v>
      </c>
      <c r="L668" s="71">
        <v>0.12</v>
      </c>
    </row>
    <row r="669" spans="1:12" x14ac:dyDescent="0.25">
      <c r="A669" s="67">
        <v>668</v>
      </c>
      <c r="B669" s="68" t="s">
        <v>1963</v>
      </c>
      <c r="C669" s="68" t="s">
        <v>793</v>
      </c>
      <c r="D669" s="67" t="s">
        <v>807</v>
      </c>
      <c r="E669" s="68" t="s">
        <v>675</v>
      </c>
      <c r="F669" s="68" t="s">
        <v>1196</v>
      </c>
      <c r="G669" s="75">
        <v>28382</v>
      </c>
      <c r="H669" s="69">
        <v>38863</v>
      </c>
      <c r="I669" s="69" t="s">
        <v>1233</v>
      </c>
      <c r="J669" s="70">
        <v>34521.599999999999</v>
      </c>
      <c r="K669" s="67" t="s">
        <v>1233</v>
      </c>
      <c r="L669" s="71">
        <v>0</v>
      </c>
    </row>
    <row r="670" spans="1:12" x14ac:dyDescent="0.25">
      <c r="A670" s="67">
        <v>669</v>
      </c>
      <c r="B670" s="68" t="s">
        <v>1964</v>
      </c>
      <c r="C670" s="68" t="s">
        <v>793</v>
      </c>
      <c r="D670" s="67" t="s">
        <v>807</v>
      </c>
      <c r="E670" s="68" t="s">
        <v>675</v>
      </c>
      <c r="F670" s="68" t="s">
        <v>1196</v>
      </c>
      <c r="G670" s="75">
        <v>29104</v>
      </c>
      <c r="H670" s="69">
        <v>36672</v>
      </c>
      <c r="I670" s="69" t="s">
        <v>1233</v>
      </c>
      <c r="J670" s="70">
        <v>78384</v>
      </c>
      <c r="K670" s="67">
        <v>5</v>
      </c>
      <c r="L670" s="71">
        <v>0.15</v>
      </c>
    </row>
    <row r="671" spans="1:12" x14ac:dyDescent="0.25">
      <c r="A671" s="67">
        <v>670</v>
      </c>
      <c r="B671" s="68" t="s">
        <v>1965</v>
      </c>
      <c r="C671" s="68" t="s">
        <v>1231</v>
      </c>
      <c r="D671" s="67" t="s">
        <v>807</v>
      </c>
      <c r="E671" s="68" t="s">
        <v>675</v>
      </c>
      <c r="F671" s="68" t="s">
        <v>1197</v>
      </c>
      <c r="G671" s="76">
        <v>27936</v>
      </c>
      <c r="H671" s="74">
        <v>40680</v>
      </c>
      <c r="I671" s="69" t="s">
        <v>1233</v>
      </c>
      <c r="J671" s="70">
        <v>27636</v>
      </c>
      <c r="K671" s="67">
        <v>4</v>
      </c>
      <c r="L671" s="71">
        <v>0.12</v>
      </c>
    </row>
    <row r="672" spans="1:12" x14ac:dyDescent="0.25">
      <c r="A672" s="67">
        <v>671</v>
      </c>
      <c r="B672" s="68" t="s">
        <v>1966</v>
      </c>
      <c r="C672" s="68" t="s">
        <v>795</v>
      </c>
      <c r="D672" s="67" t="s">
        <v>807</v>
      </c>
      <c r="E672" s="68" t="s">
        <v>675</v>
      </c>
      <c r="F672" s="68" t="s">
        <v>1196</v>
      </c>
      <c r="G672" s="76">
        <v>26586</v>
      </c>
      <c r="H672" s="74">
        <v>40680</v>
      </c>
      <c r="I672" s="69" t="s">
        <v>1233</v>
      </c>
      <c r="J672" s="70">
        <v>48312</v>
      </c>
      <c r="K672" s="67">
        <v>5</v>
      </c>
      <c r="L672" s="71">
        <v>0.15</v>
      </c>
    </row>
    <row r="673" spans="1:12" x14ac:dyDescent="0.25">
      <c r="A673" s="67">
        <v>672</v>
      </c>
      <c r="B673" s="68" t="s">
        <v>1967</v>
      </c>
      <c r="C673" s="68" t="s">
        <v>792</v>
      </c>
      <c r="D673" s="67" t="s">
        <v>807</v>
      </c>
      <c r="E673" s="68" t="s">
        <v>675</v>
      </c>
      <c r="F673" s="68" t="s">
        <v>1196</v>
      </c>
      <c r="G673" s="75">
        <v>30520</v>
      </c>
      <c r="H673" s="69">
        <v>40696</v>
      </c>
      <c r="I673" s="69" t="s">
        <v>1233</v>
      </c>
      <c r="J673" s="70">
        <v>16146</v>
      </c>
      <c r="K673" s="67">
        <v>2</v>
      </c>
      <c r="L673" s="71">
        <v>0.04</v>
      </c>
    </row>
    <row r="674" spans="1:12" x14ac:dyDescent="0.25">
      <c r="A674" s="67">
        <v>673</v>
      </c>
      <c r="B674" s="68" t="s">
        <v>1968</v>
      </c>
      <c r="C674" s="68" t="s">
        <v>1228</v>
      </c>
      <c r="D674" s="67" t="s">
        <v>807</v>
      </c>
      <c r="E674" s="68" t="s">
        <v>675</v>
      </c>
      <c r="F674" s="68" t="s">
        <v>1197</v>
      </c>
      <c r="G674" s="75">
        <v>28894</v>
      </c>
      <c r="H674" s="69">
        <v>40706</v>
      </c>
      <c r="I674" s="69" t="s">
        <v>1233</v>
      </c>
      <c r="J674" s="70">
        <v>41616</v>
      </c>
      <c r="K674" s="67">
        <v>5</v>
      </c>
      <c r="L674" s="71">
        <v>0.15</v>
      </c>
    </row>
    <row r="675" spans="1:12" x14ac:dyDescent="0.25">
      <c r="A675" s="67">
        <v>674</v>
      </c>
      <c r="B675" s="68" t="s">
        <v>1969</v>
      </c>
      <c r="C675" s="68" t="s">
        <v>1230</v>
      </c>
      <c r="D675" s="67" t="s">
        <v>807</v>
      </c>
      <c r="E675" s="68" t="s">
        <v>675</v>
      </c>
      <c r="F675" s="68" t="s">
        <v>1196</v>
      </c>
      <c r="G675" s="75">
        <v>25722</v>
      </c>
      <c r="H675" s="69">
        <v>40718</v>
      </c>
      <c r="I675" s="69" t="s">
        <v>1233</v>
      </c>
      <c r="J675" s="70">
        <v>31224</v>
      </c>
      <c r="K675" s="67">
        <v>5</v>
      </c>
      <c r="L675" s="71">
        <v>0.15</v>
      </c>
    </row>
    <row r="676" spans="1:12" x14ac:dyDescent="0.25">
      <c r="A676" s="67">
        <v>675</v>
      </c>
      <c r="B676" s="68" t="s">
        <v>1970</v>
      </c>
      <c r="C676" s="68" t="s">
        <v>791</v>
      </c>
      <c r="D676" s="67" t="s">
        <v>807</v>
      </c>
      <c r="E676" s="68" t="s">
        <v>675</v>
      </c>
      <c r="F676" s="68" t="s">
        <v>1197</v>
      </c>
      <c r="G676" s="75">
        <v>29306</v>
      </c>
      <c r="H676" s="69">
        <v>39239</v>
      </c>
      <c r="I676" s="69" t="s">
        <v>1233</v>
      </c>
      <c r="J676" s="70">
        <v>90660</v>
      </c>
      <c r="K676" s="67" t="s">
        <v>1233</v>
      </c>
      <c r="L676" s="71">
        <v>0</v>
      </c>
    </row>
    <row r="677" spans="1:12" x14ac:dyDescent="0.25">
      <c r="A677" s="67">
        <v>676</v>
      </c>
      <c r="B677" s="68" t="s">
        <v>1971</v>
      </c>
      <c r="C677" s="68" t="s">
        <v>1229</v>
      </c>
      <c r="D677" s="67" t="s">
        <v>807</v>
      </c>
      <c r="E677" s="68" t="s">
        <v>675</v>
      </c>
      <c r="F677" s="68" t="s">
        <v>1196</v>
      </c>
      <c r="G677" s="75">
        <v>26814</v>
      </c>
      <c r="H677" s="69">
        <v>39248</v>
      </c>
      <c r="I677" s="69" t="s">
        <v>1233</v>
      </c>
      <c r="J677" s="70">
        <v>94308</v>
      </c>
      <c r="K677" s="67">
        <v>1</v>
      </c>
      <c r="L677" s="71">
        <v>0</v>
      </c>
    </row>
    <row r="678" spans="1:12" x14ac:dyDescent="0.25">
      <c r="A678" s="67">
        <v>677</v>
      </c>
      <c r="B678" s="68" t="s">
        <v>1972</v>
      </c>
      <c r="C678" s="68" t="s">
        <v>795</v>
      </c>
      <c r="D678" s="67" t="s">
        <v>807</v>
      </c>
      <c r="E678" s="68" t="s">
        <v>675</v>
      </c>
      <c r="F678" s="68" t="s">
        <v>1197</v>
      </c>
      <c r="G678" s="75">
        <v>25959</v>
      </c>
      <c r="H678" s="69">
        <v>39253</v>
      </c>
      <c r="I678" s="69">
        <v>40955</v>
      </c>
      <c r="J678" s="70">
        <v>13476</v>
      </c>
      <c r="K678" s="67">
        <v>4</v>
      </c>
      <c r="L678" s="71">
        <v>0.12</v>
      </c>
    </row>
    <row r="679" spans="1:12" x14ac:dyDescent="0.25">
      <c r="A679" s="67">
        <v>678</v>
      </c>
      <c r="B679" s="68" t="s">
        <v>1973</v>
      </c>
      <c r="C679" s="68" t="s">
        <v>796</v>
      </c>
      <c r="D679" s="67" t="s">
        <v>807</v>
      </c>
      <c r="E679" s="68" t="s">
        <v>675</v>
      </c>
      <c r="F679" s="68" t="s">
        <v>1196</v>
      </c>
      <c r="G679" s="75">
        <v>22914</v>
      </c>
      <c r="H679" s="69">
        <v>36330</v>
      </c>
      <c r="I679" s="69" t="s">
        <v>1233</v>
      </c>
      <c r="J679" s="70">
        <v>74220</v>
      </c>
      <c r="K679" s="67">
        <v>2</v>
      </c>
      <c r="L679" s="71">
        <v>0.04</v>
      </c>
    </row>
    <row r="680" spans="1:12" x14ac:dyDescent="0.25">
      <c r="A680" s="67">
        <v>679</v>
      </c>
      <c r="B680" s="68" t="s">
        <v>1974</v>
      </c>
      <c r="C680" s="68" t="s">
        <v>1230</v>
      </c>
      <c r="D680" s="67" t="s">
        <v>807</v>
      </c>
      <c r="E680" s="68" t="s">
        <v>675</v>
      </c>
      <c r="F680" s="68" t="s">
        <v>1196</v>
      </c>
      <c r="G680" s="75">
        <v>26366</v>
      </c>
      <c r="H680" s="69">
        <v>37065</v>
      </c>
      <c r="I680" s="69" t="s">
        <v>1233</v>
      </c>
      <c r="J680" s="70">
        <v>92563.199999999997</v>
      </c>
      <c r="K680" s="67">
        <v>5</v>
      </c>
      <c r="L680" s="71">
        <v>0.15</v>
      </c>
    </row>
    <row r="681" spans="1:12" x14ac:dyDescent="0.25">
      <c r="A681" s="67">
        <v>680</v>
      </c>
      <c r="B681" s="68" t="s">
        <v>1975</v>
      </c>
      <c r="C681" s="68" t="s">
        <v>793</v>
      </c>
      <c r="D681" s="67" t="s">
        <v>807</v>
      </c>
      <c r="E681" s="68" t="s">
        <v>675</v>
      </c>
      <c r="F681" s="68" t="s">
        <v>1196</v>
      </c>
      <c r="G681" s="75">
        <v>31559</v>
      </c>
      <c r="H681" s="69">
        <v>39602</v>
      </c>
      <c r="I681" s="69" t="s">
        <v>1233</v>
      </c>
      <c r="J681" s="70">
        <v>95256</v>
      </c>
      <c r="K681" s="67">
        <v>5</v>
      </c>
      <c r="L681" s="71">
        <v>0.15</v>
      </c>
    </row>
    <row r="682" spans="1:12" x14ac:dyDescent="0.25">
      <c r="A682" s="67">
        <v>681</v>
      </c>
      <c r="B682" s="68" t="s">
        <v>1976</v>
      </c>
      <c r="C682" s="68" t="s">
        <v>1231</v>
      </c>
      <c r="D682" s="67" t="s">
        <v>807</v>
      </c>
      <c r="E682" s="68" t="s">
        <v>675</v>
      </c>
      <c r="F682" s="68" t="s">
        <v>1196</v>
      </c>
      <c r="G682" s="76">
        <v>27779</v>
      </c>
      <c r="H682" s="74">
        <v>40334</v>
      </c>
      <c r="I682" s="69" t="s">
        <v>1233</v>
      </c>
      <c r="J682" s="70">
        <v>56736</v>
      </c>
      <c r="K682" s="67">
        <v>1</v>
      </c>
      <c r="L682" s="71">
        <v>0</v>
      </c>
    </row>
    <row r="683" spans="1:12" x14ac:dyDescent="0.25">
      <c r="A683" s="67">
        <v>682</v>
      </c>
      <c r="B683" s="68" t="s">
        <v>1977</v>
      </c>
      <c r="C683" s="68" t="s">
        <v>1231</v>
      </c>
      <c r="D683" s="67" t="s">
        <v>807</v>
      </c>
      <c r="E683" s="68" t="s">
        <v>675</v>
      </c>
      <c r="F683" s="68" t="s">
        <v>1197</v>
      </c>
      <c r="G683" s="75">
        <v>30337</v>
      </c>
      <c r="H683" s="69">
        <v>41094</v>
      </c>
      <c r="I683" s="69" t="s">
        <v>1233</v>
      </c>
      <c r="J683" s="70">
        <v>70953.600000000006</v>
      </c>
      <c r="K683" s="67">
        <v>4</v>
      </c>
      <c r="L683" s="71">
        <v>0.12</v>
      </c>
    </row>
    <row r="684" spans="1:12" x14ac:dyDescent="0.25">
      <c r="A684" s="67">
        <v>683</v>
      </c>
      <c r="B684" s="68" t="s">
        <v>1978</v>
      </c>
      <c r="C684" s="68" t="s">
        <v>795</v>
      </c>
      <c r="D684" s="67" t="s">
        <v>807</v>
      </c>
      <c r="E684" s="68" t="s">
        <v>675</v>
      </c>
      <c r="F684" s="68" t="s">
        <v>1197</v>
      </c>
      <c r="G684" s="75">
        <v>28446</v>
      </c>
      <c r="H684" s="69">
        <v>41111</v>
      </c>
      <c r="I684" s="69" t="s">
        <v>1233</v>
      </c>
      <c r="J684" s="70">
        <v>75336</v>
      </c>
      <c r="K684" s="67" t="s">
        <v>1233</v>
      </c>
      <c r="L684" s="71">
        <v>0</v>
      </c>
    </row>
    <row r="685" spans="1:12" x14ac:dyDescent="0.25">
      <c r="A685" s="67">
        <v>684</v>
      </c>
      <c r="B685" s="68" t="s">
        <v>1979</v>
      </c>
      <c r="C685" s="68" t="s">
        <v>793</v>
      </c>
      <c r="D685" s="67" t="s">
        <v>807</v>
      </c>
      <c r="E685" s="68" t="s">
        <v>675</v>
      </c>
      <c r="F685" s="68" t="s">
        <v>1197</v>
      </c>
      <c r="G685" s="75">
        <v>26302</v>
      </c>
      <c r="H685" s="69">
        <v>39267</v>
      </c>
      <c r="I685" s="69" t="s">
        <v>1233</v>
      </c>
      <c r="J685" s="70">
        <v>59454</v>
      </c>
      <c r="K685" s="67">
        <v>2</v>
      </c>
      <c r="L685" s="71">
        <v>0.04</v>
      </c>
    </row>
    <row r="686" spans="1:12" x14ac:dyDescent="0.25">
      <c r="A686" s="67">
        <v>685</v>
      </c>
      <c r="B686" s="68" t="s">
        <v>1980</v>
      </c>
      <c r="C686" s="68" t="s">
        <v>1231</v>
      </c>
      <c r="D686" s="67" t="s">
        <v>807</v>
      </c>
      <c r="E686" s="68" t="s">
        <v>675</v>
      </c>
      <c r="F686" s="68" t="s">
        <v>1196</v>
      </c>
      <c r="G686" s="75">
        <v>31763</v>
      </c>
      <c r="H686" s="69">
        <v>39272</v>
      </c>
      <c r="I686" s="69" t="s">
        <v>1233</v>
      </c>
      <c r="J686" s="70">
        <v>42288</v>
      </c>
      <c r="K686" s="67" t="s">
        <v>1233</v>
      </c>
      <c r="L686" s="71">
        <v>0</v>
      </c>
    </row>
    <row r="687" spans="1:12" x14ac:dyDescent="0.25">
      <c r="A687" s="67">
        <v>686</v>
      </c>
      <c r="B687" s="68" t="s">
        <v>1981</v>
      </c>
      <c r="C687" s="68" t="s">
        <v>1228</v>
      </c>
      <c r="D687" s="67" t="s">
        <v>807</v>
      </c>
      <c r="E687" s="68" t="s">
        <v>675</v>
      </c>
      <c r="F687" s="68" t="s">
        <v>1196</v>
      </c>
      <c r="G687" s="75">
        <v>28660</v>
      </c>
      <c r="H687" s="69">
        <v>39648</v>
      </c>
      <c r="I687" s="69" t="s">
        <v>1233</v>
      </c>
      <c r="J687" s="70">
        <v>54126</v>
      </c>
      <c r="K687" s="67">
        <v>1</v>
      </c>
      <c r="L687" s="71">
        <v>0</v>
      </c>
    </row>
    <row r="688" spans="1:12" x14ac:dyDescent="0.25">
      <c r="A688" s="67">
        <v>687</v>
      </c>
      <c r="B688" s="68" t="s">
        <v>1982</v>
      </c>
      <c r="C688" s="68" t="s">
        <v>792</v>
      </c>
      <c r="D688" s="67" t="s">
        <v>807</v>
      </c>
      <c r="E688" s="68" t="s">
        <v>675</v>
      </c>
      <c r="F688" s="68" t="s">
        <v>1196</v>
      </c>
      <c r="G688" s="75">
        <v>30822</v>
      </c>
      <c r="H688" s="69">
        <v>40360</v>
      </c>
      <c r="I688" s="69" t="s">
        <v>1233</v>
      </c>
      <c r="J688" s="70">
        <v>40502.400000000001</v>
      </c>
      <c r="K688" s="67" t="s">
        <v>1233</v>
      </c>
      <c r="L688" s="71">
        <v>0</v>
      </c>
    </row>
    <row r="689" spans="1:12" x14ac:dyDescent="0.25">
      <c r="A689" s="67">
        <v>688</v>
      </c>
      <c r="B689" s="68" t="s">
        <v>1983</v>
      </c>
      <c r="C689" s="68" t="s">
        <v>795</v>
      </c>
      <c r="D689" s="67" t="s">
        <v>807</v>
      </c>
      <c r="E689" s="68" t="s">
        <v>675</v>
      </c>
      <c r="F689" s="68" t="s">
        <v>1196</v>
      </c>
      <c r="G689" s="75">
        <v>26215</v>
      </c>
      <c r="H689" s="69">
        <v>40389</v>
      </c>
      <c r="I689" s="69" t="s">
        <v>1233</v>
      </c>
      <c r="J689" s="70">
        <v>70044</v>
      </c>
      <c r="K689" s="67">
        <v>5</v>
      </c>
      <c r="L689" s="71">
        <v>0.15</v>
      </c>
    </row>
    <row r="690" spans="1:12" x14ac:dyDescent="0.25">
      <c r="A690" s="67">
        <v>689</v>
      </c>
      <c r="B690" s="68" t="s">
        <v>1984</v>
      </c>
      <c r="C690" s="68" t="s">
        <v>1230</v>
      </c>
      <c r="D690" s="67" t="s">
        <v>807</v>
      </c>
      <c r="E690" s="68" t="s">
        <v>675</v>
      </c>
      <c r="F690" s="68" t="s">
        <v>1196</v>
      </c>
      <c r="G690" s="75">
        <v>31929</v>
      </c>
      <c r="H690" s="69">
        <v>38914</v>
      </c>
      <c r="I690" s="69" t="s">
        <v>1233</v>
      </c>
      <c r="J690" s="70">
        <v>49656</v>
      </c>
      <c r="K690" s="67">
        <v>2</v>
      </c>
      <c r="L690" s="71">
        <v>0.04</v>
      </c>
    </row>
    <row r="691" spans="1:12" x14ac:dyDescent="0.25">
      <c r="A691" s="67">
        <v>690</v>
      </c>
      <c r="B691" s="68" t="s">
        <v>1985</v>
      </c>
      <c r="C691" s="68" t="s">
        <v>1230</v>
      </c>
      <c r="D691" s="67" t="s">
        <v>807</v>
      </c>
      <c r="E691" s="68" t="s">
        <v>675</v>
      </c>
      <c r="F691" s="68" t="s">
        <v>1196</v>
      </c>
      <c r="G691" s="75">
        <v>29341</v>
      </c>
      <c r="H691" s="69">
        <v>36365</v>
      </c>
      <c r="I691" s="69" t="s">
        <v>1233</v>
      </c>
      <c r="J691" s="70">
        <v>23790</v>
      </c>
      <c r="K691" s="67">
        <v>2</v>
      </c>
      <c r="L691" s="71">
        <v>0.04</v>
      </c>
    </row>
    <row r="692" spans="1:12" x14ac:dyDescent="0.25">
      <c r="A692" s="67">
        <v>691</v>
      </c>
      <c r="B692" s="68" t="s">
        <v>1986</v>
      </c>
      <c r="C692" s="68" t="s">
        <v>791</v>
      </c>
      <c r="D692" s="67" t="s">
        <v>807</v>
      </c>
      <c r="E692" s="68" t="s">
        <v>675</v>
      </c>
      <c r="F692" s="68" t="s">
        <v>1197</v>
      </c>
      <c r="G692" s="75">
        <v>22399</v>
      </c>
      <c r="H692" s="69">
        <v>37099</v>
      </c>
      <c r="I692" s="69" t="s">
        <v>1233</v>
      </c>
      <c r="J692" s="70">
        <v>33924</v>
      </c>
      <c r="K692" s="67">
        <v>5</v>
      </c>
      <c r="L692" s="71">
        <v>0.15</v>
      </c>
    </row>
    <row r="693" spans="1:12" x14ac:dyDescent="0.25">
      <c r="A693" s="67">
        <v>692</v>
      </c>
      <c r="B693" s="68" t="s">
        <v>1987</v>
      </c>
      <c r="C693" s="68" t="s">
        <v>795</v>
      </c>
      <c r="D693" s="67" t="s">
        <v>807</v>
      </c>
      <c r="E693" s="68" t="s">
        <v>675</v>
      </c>
      <c r="F693" s="68" t="s">
        <v>1197</v>
      </c>
      <c r="G693" s="75">
        <v>27692</v>
      </c>
      <c r="H693" s="69">
        <v>37453</v>
      </c>
      <c r="I693" s="69" t="s">
        <v>1233</v>
      </c>
      <c r="J693" s="70">
        <v>58908</v>
      </c>
      <c r="K693" s="67">
        <v>4</v>
      </c>
      <c r="L693" s="71">
        <v>0.12</v>
      </c>
    </row>
    <row r="694" spans="1:12" x14ac:dyDescent="0.25">
      <c r="A694" s="67">
        <v>693</v>
      </c>
      <c r="B694" s="68" t="s">
        <v>1988</v>
      </c>
      <c r="C694" s="68" t="s">
        <v>1229</v>
      </c>
      <c r="D694" s="67" t="s">
        <v>807</v>
      </c>
      <c r="E694" s="68" t="s">
        <v>675</v>
      </c>
      <c r="F694" s="68" t="s">
        <v>1196</v>
      </c>
      <c r="G694" s="75">
        <v>27823</v>
      </c>
      <c r="H694" s="69">
        <v>37810</v>
      </c>
      <c r="I694" s="69" t="s">
        <v>1233</v>
      </c>
      <c r="J694" s="70">
        <v>57612</v>
      </c>
      <c r="K694" s="67" t="s">
        <v>1233</v>
      </c>
      <c r="L694" s="71">
        <v>0</v>
      </c>
    </row>
    <row r="695" spans="1:12" x14ac:dyDescent="0.25">
      <c r="A695" s="67">
        <v>694</v>
      </c>
      <c r="B695" s="68" t="s">
        <v>1989</v>
      </c>
      <c r="C695" s="68" t="s">
        <v>792</v>
      </c>
      <c r="D695" s="67" t="s">
        <v>807</v>
      </c>
      <c r="E695" s="68" t="s">
        <v>675</v>
      </c>
      <c r="F695" s="68" t="s">
        <v>1197</v>
      </c>
      <c r="G695" s="75">
        <v>28454</v>
      </c>
      <c r="H695" s="69">
        <v>39283</v>
      </c>
      <c r="I695" s="69" t="s">
        <v>1233</v>
      </c>
      <c r="J695" s="70">
        <v>29976</v>
      </c>
      <c r="K695" s="67" t="s">
        <v>1233</v>
      </c>
      <c r="L695" s="71">
        <v>0</v>
      </c>
    </row>
    <row r="696" spans="1:12" x14ac:dyDescent="0.25">
      <c r="A696" s="67">
        <v>695</v>
      </c>
      <c r="B696" s="68" t="s">
        <v>1990</v>
      </c>
      <c r="C696" s="68" t="s">
        <v>794</v>
      </c>
      <c r="D696" s="67" t="s">
        <v>807</v>
      </c>
      <c r="E696" s="68" t="s">
        <v>675</v>
      </c>
      <c r="F696" s="68" t="s">
        <v>1197</v>
      </c>
      <c r="G696" s="75">
        <v>28890</v>
      </c>
      <c r="H696" s="69">
        <v>40018</v>
      </c>
      <c r="I696" s="69" t="s">
        <v>1233</v>
      </c>
      <c r="J696" s="70">
        <v>41988</v>
      </c>
      <c r="K696" s="67" t="s">
        <v>1233</v>
      </c>
      <c r="L696" s="71">
        <v>0</v>
      </c>
    </row>
    <row r="697" spans="1:12" x14ac:dyDescent="0.25">
      <c r="A697" s="67">
        <v>696</v>
      </c>
      <c r="B697" s="68" t="s">
        <v>1991</v>
      </c>
      <c r="C697" s="68" t="s">
        <v>793</v>
      </c>
      <c r="D697" s="67" t="s">
        <v>807</v>
      </c>
      <c r="E697" s="68" t="s">
        <v>675</v>
      </c>
      <c r="F697" s="68" t="s">
        <v>1197</v>
      </c>
      <c r="G697" s="75">
        <v>31815</v>
      </c>
      <c r="H697" s="69">
        <v>41125</v>
      </c>
      <c r="I697" s="69" t="s">
        <v>1233</v>
      </c>
      <c r="J697" s="70">
        <v>84360</v>
      </c>
      <c r="K697" s="67" t="s">
        <v>1233</v>
      </c>
      <c r="L697" s="71">
        <v>0</v>
      </c>
    </row>
    <row r="698" spans="1:12" x14ac:dyDescent="0.25">
      <c r="A698" s="67">
        <v>697</v>
      </c>
      <c r="B698" s="68" t="s">
        <v>1992</v>
      </c>
      <c r="C698" s="68" t="s">
        <v>1228</v>
      </c>
      <c r="D698" s="67" t="s">
        <v>807</v>
      </c>
      <c r="E698" s="68" t="s">
        <v>675</v>
      </c>
      <c r="F698" s="68" t="s">
        <v>1196</v>
      </c>
      <c r="G698" s="75">
        <v>29495</v>
      </c>
      <c r="H698" s="69">
        <v>40393</v>
      </c>
      <c r="I698" s="69" t="s">
        <v>1233</v>
      </c>
      <c r="J698" s="70">
        <v>50124</v>
      </c>
      <c r="K698" s="67">
        <v>5</v>
      </c>
      <c r="L698" s="71">
        <v>0.15</v>
      </c>
    </row>
    <row r="699" spans="1:12" x14ac:dyDescent="0.25">
      <c r="A699" s="67">
        <v>698</v>
      </c>
      <c r="B699" s="68" t="s">
        <v>1993</v>
      </c>
      <c r="C699" s="68" t="s">
        <v>1230</v>
      </c>
      <c r="D699" s="67" t="s">
        <v>807</v>
      </c>
      <c r="E699" s="68" t="s">
        <v>675</v>
      </c>
      <c r="F699" s="68" t="s">
        <v>1197</v>
      </c>
      <c r="G699" s="75">
        <v>26565</v>
      </c>
      <c r="H699" s="69">
        <v>40410</v>
      </c>
      <c r="I699" s="69" t="s">
        <v>1233</v>
      </c>
      <c r="J699" s="70">
        <v>45726</v>
      </c>
      <c r="K699" s="67">
        <v>2</v>
      </c>
      <c r="L699" s="71">
        <v>0.04</v>
      </c>
    </row>
    <row r="700" spans="1:12" x14ac:dyDescent="0.25">
      <c r="A700" s="67">
        <v>699</v>
      </c>
      <c r="B700" s="68" t="s">
        <v>1994</v>
      </c>
      <c r="C700" s="68" t="s">
        <v>794</v>
      </c>
      <c r="D700" s="67" t="s">
        <v>807</v>
      </c>
      <c r="E700" s="68" t="s">
        <v>675</v>
      </c>
      <c r="F700" s="68" t="s">
        <v>1196</v>
      </c>
      <c r="G700" s="75">
        <v>28081</v>
      </c>
      <c r="H700" s="69">
        <v>40420</v>
      </c>
      <c r="I700" s="69" t="s">
        <v>1233</v>
      </c>
      <c r="J700" s="70">
        <v>38028</v>
      </c>
      <c r="K700" s="67">
        <v>4</v>
      </c>
      <c r="L700" s="71">
        <v>0.12</v>
      </c>
    </row>
    <row r="701" spans="1:12" x14ac:dyDescent="0.25">
      <c r="A701" s="67">
        <v>700</v>
      </c>
      <c r="B701" s="68" t="s">
        <v>1995</v>
      </c>
      <c r="C701" s="68" t="s">
        <v>1229</v>
      </c>
      <c r="D701" s="67" t="s">
        <v>807</v>
      </c>
      <c r="E701" s="68" t="s">
        <v>675</v>
      </c>
      <c r="F701" s="68" t="s">
        <v>1196</v>
      </c>
      <c r="G701" s="75">
        <v>25734</v>
      </c>
      <c r="H701" s="69">
        <v>36025</v>
      </c>
      <c r="I701" s="69" t="s">
        <v>1233</v>
      </c>
      <c r="J701" s="70">
        <v>77364</v>
      </c>
      <c r="K701" s="67">
        <v>5</v>
      </c>
      <c r="L701" s="71">
        <v>0.15</v>
      </c>
    </row>
    <row r="702" spans="1:12" x14ac:dyDescent="0.25">
      <c r="A702" s="67">
        <v>701</v>
      </c>
      <c r="B702" s="68" t="s">
        <v>1996</v>
      </c>
      <c r="C702" s="68" t="s">
        <v>793</v>
      </c>
      <c r="D702" s="67" t="s">
        <v>807</v>
      </c>
      <c r="E702" s="68" t="s">
        <v>675</v>
      </c>
      <c r="F702" s="68" t="s">
        <v>1196</v>
      </c>
      <c r="G702" s="75">
        <v>26421</v>
      </c>
      <c r="H702" s="69">
        <v>37495</v>
      </c>
      <c r="I702" s="69">
        <v>38212</v>
      </c>
      <c r="J702" s="70">
        <v>72360</v>
      </c>
      <c r="K702" s="67">
        <v>2</v>
      </c>
      <c r="L702" s="71">
        <v>0.04</v>
      </c>
    </row>
    <row r="703" spans="1:12" x14ac:dyDescent="0.25">
      <c r="A703" s="67">
        <v>702</v>
      </c>
      <c r="B703" s="68" t="s">
        <v>1997</v>
      </c>
      <c r="C703" s="68" t="s">
        <v>794</v>
      </c>
      <c r="D703" s="67" t="s">
        <v>807</v>
      </c>
      <c r="E703" s="68" t="s">
        <v>675</v>
      </c>
      <c r="F703" s="68" t="s">
        <v>1196</v>
      </c>
      <c r="G703" s="75">
        <v>28972</v>
      </c>
      <c r="H703" s="69">
        <v>39679</v>
      </c>
      <c r="I703" s="69" t="s">
        <v>1233</v>
      </c>
      <c r="J703" s="70">
        <v>27384</v>
      </c>
      <c r="K703" s="67">
        <v>5</v>
      </c>
      <c r="L703" s="71">
        <v>0.15</v>
      </c>
    </row>
    <row r="704" spans="1:12" x14ac:dyDescent="0.25">
      <c r="A704" s="67">
        <v>703</v>
      </c>
      <c r="B704" s="68" t="s">
        <v>1998</v>
      </c>
      <c r="C704" s="68" t="s">
        <v>793</v>
      </c>
      <c r="D704" s="67" t="s">
        <v>807</v>
      </c>
      <c r="E704" s="68" t="s">
        <v>675</v>
      </c>
      <c r="F704" s="68" t="s">
        <v>1197</v>
      </c>
      <c r="G704" s="75">
        <v>29972</v>
      </c>
      <c r="H704" s="69">
        <v>39719</v>
      </c>
      <c r="I704" s="69" t="s">
        <v>1233</v>
      </c>
      <c r="J704" s="70">
        <v>28008</v>
      </c>
      <c r="K704" s="67">
        <v>4</v>
      </c>
      <c r="L704" s="71">
        <v>0.12</v>
      </c>
    </row>
    <row r="705" spans="1:12" x14ac:dyDescent="0.25">
      <c r="A705" s="67">
        <v>704</v>
      </c>
      <c r="B705" s="68" t="s">
        <v>1999</v>
      </c>
      <c r="C705" s="68" t="s">
        <v>1230</v>
      </c>
      <c r="D705" s="67" t="s">
        <v>807</v>
      </c>
      <c r="E705" s="68" t="s">
        <v>675</v>
      </c>
      <c r="F705" s="68" t="s">
        <v>1196</v>
      </c>
      <c r="G705" s="75">
        <v>27454</v>
      </c>
      <c r="H705" s="69">
        <v>40800</v>
      </c>
      <c r="I705" s="69" t="s">
        <v>1233</v>
      </c>
      <c r="J705" s="70">
        <v>74976</v>
      </c>
      <c r="K705" s="67">
        <v>5</v>
      </c>
      <c r="L705" s="71">
        <v>0.15</v>
      </c>
    </row>
    <row r="706" spans="1:12" x14ac:dyDescent="0.25">
      <c r="A706" s="67">
        <v>705</v>
      </c>
      <c r="B706" s="68" t="s">
        <v>2000</v>
      </c>
      <c r="C706" s="68" t="s">
        <v>1228</v>
      </c>
      <c r="D706" s="67" t="s">
        <v>807</v>
      </c>
      <c r="E706" s="68" t="s">
        <v>675</v>
      </c>
      <c r="F706" s="68" t="s">
        <v>1196</v>
      </c>
      <c r="G706" s="75">
        <v>30256</v>
      </c>
      <c r="H706" s="69">
        <v>40811</v>
      </c>
      <c r="I706" s="69" t="s">
        <v>1233</v>
      </c>
      <c r="J706" s="70">
        <v>73360.800000000003</v>
      </c>
      <c r="K706" s="67">
        <v>4</v>
      </c>
      <c r="L706" s="71">
        <v>0.12</v>
      </c>
    </row>
    <row r="707" spans="1:12" x14ac:dyDescent="0.25">
      <c r="A707" s="67">
        <v>706</v>
      </c>
      <c r="B707" s="68" t="s">
        <v>2001</v>
      </c>
      <c r="C707" s="68" t="s">
        <v>1228</v>
      </c>
      <c r="D707" s="67" t="s">
        <v>807</v>
      </c>
      <c r="E707" s="68" t="s">
        <v>675</v>
      </c>
      <c r="F707" s="68" t="s">
        <v>1197</v>
      </c>
      <c r="G707" s="75">
        <v>31560</v>
      </c>
      <c r="H707" s="69">
        <v>39343</v>
      </c>
      <c r="I707" s="69" t="s">
        <v>1233</v>
      </c>
      <c r="J707" s="70">
        <v>27600</v>
      </c>
      <c r="K707" s="67">
        <v>4</v>
      </c>
      <c r="L707" s="71">
        <v>0.12</v>
      </c>
    </row>
    <row r="708" spans="1:12" x14ac:dyDescent="0.25">
      <c r="A708" s="67">
        <v>707</v>
      </c>
      <c r="B708" s="68" t="s">
        <v>2002</v>
      </c>
      <c r="C708" s="68" t="s">
        <v>793</v>
      </c>
      <c r="D708" s="67" t="s">
        <v>807</v>
      </c>
      <c r="E708" s="68" t="s">
        <v>675</v>
      </c>
      <c r="F708" s="68" t="s">
        <v>1197</v>
      </c>
      <c r="G708" s="75">
        <v>26769</v>
      </c>
      <c r="H708" s="69">
        <v>40451</v>
      </c>
      <c r="I708" s="69" t="s">
        <v>1233</v>
      </c>
      <c r="J708" s="70">
        <v>105396</v>
      </c>
      <c r="K708" s="67">
        <v>2</v>
      </c>
      <c r="L708" s="71">
        <v>0.04</v>
      </c>
    </row>
    <row r="709" spans="1:12" x14ac:dyDescent="0.25">
      <c r="A709" s="67">
        <v>708</v>
      </c>
      <c r="B709" s="68" t="s">
        <v>2003</v>
      </c>
      <c r="C709" s="68" t="s">
        <v>792</v>
      </c>
      <c r="D709" s="67" t="s">
        <v>807</v>
      </c>
      <c r="E709" s="68" t="s">
        <v>675</v>
      </c>
      <c r="F709" s="68" t="s">
        <v>1197</v>
      </c>
      <c r="G709" s="75">
        <v>21962</v>
      </c>
      <c r="H709" s="69">
        <v>36053</v>
      </c>
      <c r="I709" s="69" t="s">
        <v>1233</v>
      </c>
      <c r="J709" s="70">
        <v>55326</v>
      </c>
      <c r="K709" s="67">
        <v>5</v>
      </c>
      <c r="L709" s="71">
        <v>0.15</v>
      </c>
    </row>
    <row r="710" spans="1:12" x14ac:dyDescent="0.25">
      <c r="A710" s="67">
        <v>709</v>
      </c>
      <c r="B710" s="68" t="s">
        <v>2004</v>
      </c>
      <c r="C710" s="68" t="s">
        <v>792</v>
      </c>
      <c r="D710" s="67" t="s">
        <v>807</v>
      </c>
      <c r="E710" s="68" t="s">
        <v>675</v>
      </c>
      <c r="F710" s="68" t="s">
        <v>1196</v>
      </c>
      <c r="G710" s="75">
        <v>25902</v>
      </c>
      <c r="H710" s="69">
        <v>37141</v>
      </c>
      <c r="I710" s="69">
        <v>39561</v>
      </c>
      <c r="J710" s="70">
        <v>30636</v>
      </c>
      <c r="K710" s="67" t="s">
        <v>1233</v>
      </c>
      <c r="L710" s="71">
        <v>0</v>
      </c>
    </row>
    <row r="711" spans="1:12" x14ac:dyDescent="0.25">
      <c r="A711" s="67">
        <v>710</v>
      </c>
      <c r="B711" s="68" t="s">
        <v>2005</v>
      </c>
      <c r="C711" s="68" t="s">
        <v>794</v>
      </c>
      <c r="D711" s="67" t="s">
        <v>807</v>
      </c>
      <c r="E711" s="68" t="s">
        <v>675</v>
      </c>
      <c r="F711" s="68" t="s">
        <v>1196</v>
      </c>
      <c r="G711" s="75">
        <v>32848</v>
      </c>
      <c r="H711" s="69">
        <v>40477</v>
      </c>
      <c r="I711" s="69" t="s">
        <v>1233</v>
      </c>
      <c r="J711" s="70">
        <v>32556</v>
      </c>
      <c r="K711" s="67">
        <v>5</v>
      </c>
      <c r="L711" s="71">
        <v>0.15</v>
      </c>
    </row>
    <row r="712" spans="1:12" x14ac:dyDescent="0.25">
      <c r="A712" s="67">
        <v>711</v>
      </c>
      <c r="B712" s="68" t="s">
        <v>2006</v>
      </c>
      <c r="C712" s="68" t="s">
        <v>793</v>
      </c>
      <c r="D712" s="67" t="s">
        <v>807</v>
      </c>
      <c r="E712" s="68" t="s">
        <v>675</v>
      </c>
      <c r="F712" s="68" t="s">
        <v>1197</v>
      </c>
      <c r="G712" s="75">
        <v>25233</v>
      </c>
      <c r="H712" s="69">
        <v>36080</v>
      </c>
      <c r="I712" s="69" t="s">
        <v>1233</v>
      </c>
      <c r="J712" s="70">
        <v>58092</v>
      </c>
      <c r="K712" s="67">
        <v>5</v>
      </c>
      <c r="L712" s="71">
        <v>0.15</v>
      </c>
    </row>
    <row r="713" spans="1:12" x14ac:dyDescent="0.25">
      <c r="A713" s="67">
        <v>712</v>
      </c>
      <c r="B713" s="68" t="s">
        <v>2007</v>
      </c>
      <c r="C713" s="68" t="s">
        <v>1229</v>
      </c>
      <c r="D713" s="67" t="s">
        <v>807</v>
      </c>
      <c r="E713" s="68" t="s">
        <v>675</v>
      </c>
      <c r="F713" s="68" t="s">
        <v>1197</v>
      </c>
      <c r="G713" s="75">
        <v>28184</v>
      </c>
      <c r="H713" s="69">
        <v>36458</v>
      </c>
      <c r="I713" s="69" t="s">
        <v>1233</v>
      </c>
      <c r="J713" s="70">
        <v>39043.199999999997</v>
      </c>
      <c r="K713" s="67">
        <v>2</v>
      </c>
      <c r="L713" s="71">
        <v>0.04</v>
      </c>
    </row>
    <row r="714" spans="1:12" x14ac:dyDescent="0.25">
      <c r="A714" s="67">
        <v>713</v>
      </c>
      <c r="B714" s="68" t="s">
        <v>2008</v>
      </c>
      <c r="C714" s="68" t="s">
        <v>796</v>
      </c>
      <c r="D714" s="67" t="s">
        <v>807</v>
      </c>
      <c r="E714" s="68" t="s">
        <v>675</v>
      </c>
      <c r="F714" s="68" t="s">
        <v>1197</v>
      </c>
      <c r="G714" s="75">
        <v>29410</v>
      </c>
      <c r="H714" s="69">
        <v>36462</v>
      </c>
      <c r="I714" s="69" t="s">
        <v>1233</v>
      </c>
      <c r="J714" s="70">
        <v>31422</v>
      </c>
      <c r="K714" s="67">
        <v>5</v>
      </c>
      <c r="L714" s="71">
        <v>0.15</v>
      </c>
    </row>
    <row r="715" spans="1:12" x14ac:dyDescent="0.25">
      <c r="A715" s="67">
        <v>714</v>
      </c>
      <c r="B715" s="68" t="s">
        <v>2009</v>
      </c>
      <c r="C715" s="68" t="s">
        <v>796</v>
      </c>
      <c r="D715" s="67" t="s">
        <v>807</v>
      </c>
      <c r="E715" s="68" t="s">
        <v>675</v>
      </c>
      <c r="F715" s="68" t="s">
        <v>1196</v>
      </c>
      <c r="G715" s="75">
        <v>29346</v>
      </c>
      <c r="H715" s="69">
        <v>39722</v>
      </c>
      <c r="I715" s="69" t="s">
        <v>1233</v>
      </c>
      <c r="J715" s="70">
        <v>53436</v>
      </c>
      <c r="K715" s="67">
        <v>2</v>
      </c>
      <c r="L715" s="71">
        <v>0.04</v>
      </c>
    </row>
    <row r="716" spans="1:12" x14ac:dyDescent="0.25">
      <c r="A716" s="67">
        <v>715</v>
      </c>
      <c r="B716" s="68" t="s">
        <v>2010</v>
      </c>
      <c r="C716" s="68" t="s">
        <v>796</v>
      </c>
      <c r="D716" s="67" t="s">
        <v>807</v>
      </c>
      <c r="E716" s="68" t="s">
        <v>675</v>
      </c>
      <c r="F716" s="68" t="s">
        <v>1196</v>
      </c>
      <c r="G716" s="75">
        <v>27801</v>
      </c>
      <c r="H716" s="69">
        <v>39742</v>
      </c>
      <c r="I716" s="69" t="s">
        <v>1233</v>
      </c>
      <c r="J716" s="70">
        <v>44812.800000000003</v>
      </c>
      <c r="K716" s="67">
        <v>2</v>
      </c>
      <c r="L716" s="71">
        <v>0.04</v>
      </c>
    </row>
    <row r="717" spans="1:12" x14ac:dyDescent="0.25">
      <c r="A717" s="67">
        <v>716</v>
      </c>
      <c r="B717" s="68" t="s">
        <v>2011</v>
      </c>
      <c r="C717" s="68" t="s">
        <v>796</v>
      </c>
      <c r="D717" s="67" t="s">
        <v>807</v>
      </c>
      <c r="E717" s="68" t="s">
        <v>675</v>
      </c>
      <c r="F717" s="68" t="s">
        <v>1197</v>
      </c>
      <c r="G717" s="75">
        <v>28511</v>
      </c>
      <c r="H717" s="69">
        <v>39728</v>
      </c>
      <c r="I717" s="69" t="s">
        <v>1233</v>
      </c>
      <c r="J717" s="70">
        <v>98844</v>
      </c>
      <c r="K717" s="67">
        <v>5</v>
      </c>
      <c r="L717" s="71">
        <v>0.15</v>
      </c>
    </row>
    <row r="718" spans="1:12" x14ac:dyDescent="0.25">
      <c r="A718" s="67">
        <v>717</v>
      </c>
      <c r="B718" s="68" t="s">
        <v>2012</v>
      </c>
      <c r="C718" s="68" t="s">
        <v>796</v>
      </c>
      <c r="D718" s="67" t="s">
        <v>807</v>
      </c>
      <c r="E718" s="68" t="s">
        <v>675</v>
      </c>
      <c r="F718" s="68" t="s">
        <v>1197</v>
      </c>
      <c r="G718" s="75">
        <v>29102</v>
      </c>
      <c r="H718" s="69">
        <v>39728</v>
      </c>
      <c r="I718" s="69" t="s">
        <v>1233</v>
      </c>
      <c r="J718" s="70">
        <v>103248</v>
      </c>
      <c r="K718" s="67">
        <v>5</v>
      </c>
      <c r="L718" s="71">
        <v>0.15</v>
      </c>
    </row>
    <row r="719" spans="1:12" x14ac:dyDescent="0.25">
      <c r="A719" s="67">
        <v>718</v>
      </c>
      <c r="B719" s="68" t="s">
        <v>2013</v>
      </c>
      <c r="C719" s="68" t="s">
        <v>796</v>
      </c>
      <c r="D719" s="67" t="s">
        <v>807</v>
      </c>
      <c r="E719" s="68" t="s">
        <v>675</v>
      </c>
      <c r="F719" s="68" t="s">
        <v>1196</v>
      </c>
      <c r="G719" s="75">
        <v>27036</v>
      </c>
      <c r="H719" s="69">
        <v>39768</v>
      </c>
      <c r="I719" s="69" t="s">
        <v>1233</v>
      </c>
      <c r="J719" s="70">
        <v>76332</v>
      </c>
      <c r="K719" s="67">
        <v>5</v>
      </c>
      <c r="L719" s="71">
        <v>0.15</v>
      </c>
    </row>
    <row r="720" spans="1:12" x14ac:dyDescent="0.25">
      <c r="A720" s="67">
        <v>719</v>
      </c>
      <c r="B720" s="68" t="s">
        <v>2014</v>
      </c>
      <c r="C720" s="68" t="s">
        <v>796</v>
      </c>
      <c r="D720" s="67" t="s">
        <v>807</v>
      </c>
      <c r="E720" s="68" t="s">
        <v>675</v>
      </c>
      <c r="F720" s="68" t="s">
        <v>1197</v>
      </c>
      <c r="G720" s="75">
        <v>30364</v>
      </c>
      <c r="H720" s="69">
        <v>40867</v>
      </c>
      <c r="I720" s="69" t="s">
        <v>1233</v>
      </c>
      <c r="J720" s="70">
        <v>69000</v>
      </c>
      <c r="K720" s="67">
        <v>1</v>
      </c>
      <c r="L720" s="71">
        <v>0</v>
      </c>
    </row>
    <row r="721" spans="1:12" x14ac:dyDescent="0.25">
      <c r="A721" s="67">
        <v>720</v>
      </c>
      <c r="B721" s="68" t="s">
        <v>2015</v>
      </c>
      <c r="C721" s="68" t="s">
        <v>796</v>
      </c>
      <c r="D721" s="67" t="s">
        <v>807</v>
      </c>
      <c r="E721" s="68" t="s">
        <v>675</v>
      </c>
      <c r="F721" s="68" t="s">
        <v>1196</v>
      </c>
      <c r="G721" s="75">
        <v>25844</v>
      </c>
      <c r="H721" s="69">
        <v>41226</v>
      </c>
      <c r="I721" s="69" t="s">
        <v>1233</v>
      </c>
      <c r="J721" s="70">
        <v>38592</v>
      </c>
      <c r="K721" s="67" t="s">
        <v>1233</v>
      </c>
      <c r="L721" s="71">
        <v>0</v>
      </c>
    </row>
    <row r="722" spans="1:12" x14ac:dyDescent="0.25">
      <c r="A722" s="67">
        <v>721</v>
      </c>
      <c r="B722" s="68" t="s">
        <v>2016</v>
      </c>
      <c r="C722" s="68" t="s">
        <v>1228</v>
      </c>
      <c r="D722" s="67" t="s">
        <v>807</v>
      </c>
      <c r="E722" s="68" t="s">
        <v>675</v>
      </c>
      <c r="F722" s="68" t="s">
        <v>1196</v>
      </c>
      <c r="G722" s="75">
        <v>26337</v>
      </c>
      <c r="H722" s="69">
        <v>39399</v>
      </c>
      <c r="I722" s="69">
        <v>40558</v>
      </c>
      <c r="J722" s="70">
        <v>104664</v>
      </c>
      <c r="K722" s="67">
        <v>1</v>
      </c>
      <c r="L722" s="71">
        <v>0</v>
      </c>
    </row>
    <row r="723" spans="1:12" x14ac:dyDescent="0.25">
      <c r="A723" s="67">
        <v>722</v>
      </c>
      <c r="B723" s="68" t="s">
        <v>2017</v>
      </c>
      <c r="C723" s="68" t="s">
        <v>1228</v>
      </c>
      <c r="D723" s="67" t="s">
        <v>807</v>
      </c>
      <c r="E723" s="68" t="s">
        <v>675</v>
      </c>
      <c r="F723" s="68" t="s">
        <v>1196</v>
      </c>
      <c r="G723" s="75">
        <v>26042</v>
      </c>
      <c r="H723" s="69">
        <v>36843</v>
      </c>
      <c r="I723" s="69" t="s">
        <v>1233</v>
      </c>
      <c r="J723" s="70">
        <v>57156</v>
      </c>
      <c r="K723" s="67" t="s">
        <v>1233</v>
      </c>
      <c r="L723" s="71">
        <v>0</v>
      </c>
    </row>
    <row r="724" spans="1:12" x14ac:dyDescent="0.25">
      <c r="A724" s="67">
        <v>723</v>
      </c>
      <c r="B724" s="68" t="s">
        <v>2018</v>
      </c>
      <c r="C724" s="68" t="s">
        <v>1228</v>
      </c>
      <c r="D724" s="67" t="s">
        <v>807</v>
      </c>
      <c r="E724" s="68" t="s">
        <v>675</v>
      </c>
      <c r="F724" s="68" t="s">
        <v>1197</v>
      </c>
      <c r="G724" s="75">
        <v>27873</v>
      </c>
      <c r="H724" s="69">
        <v>41262</v>
      </c>
      <c r="I724" s="69" t="s">
        <v>1233</v>
      </c>
      <c r="J724" s="70">
        <v>71388</v>
      </c>
      <c r="K724" s="67">
        <v>3</v>
      </c>
      <c r="L724" s="71">
        <v>0.08</v>
      </c>
    </row>
    <row r="725" spans="1:12" x14ac:dyDescent="0.25">
      <c r="A725" s="67">
        <v>724</v>
      </c>
      <c r="B725" s="68" t="s">
        <v>2019</v>
      </c>
      <c r="C725" s="68" t="s">
        <v>1231</v>
      </c>
      <c r="D725" s="67" t="s">
        <v>807</v>
      </c>
      <c r="E725" s="68" t="s">
        <v>675</v>
      </c>
      <c r="F725" s="68" t="s">
        <v>1196</v>
      </c>
      <c r="G725" s="75">
        <v>32154</v>
      </c>
      <c r="H725" s="69">
        <v>39784</v>
      </c>
      <c r="I725" s="69" t="s">
        <v>1233</v>
      </c>
      <c r="J725" s="70">
        <v>83412</v>
      </c>
      <c r="K725" s="67">
        <v>5</v>
      </c>
      <c r="L725" s="71">
        <v>0.15</v>
      </c>
    </row>
    <row r="726" spans="1:12" x14ac:dyDescent="0.25">
      <c r="A726" s="67">
        <v>725</v>
      </c>
      <c r="B726" s="68" t="s">
        <v>2020</v>
      </c>
      <c r="C726" s="68" t="s">
        <v>1228</v>
      </c>
      <c r="D726" s="67" t="s">
        <v>807</v>
      </c>
      <c r="E726" s="68" t="s">
        <v>675</v>
      </c>
      <c r="F726" s="68" t="s">
        <v>1197</v>
      </c>
      <c r="G726" s="75">
        <v>27856</v>
      </c>
      <c r="H726" s="69">
        <v>39435</v>
      </c>
      <c r="I726" s="69" t="s">
        <v>1233</v>
      </c>
      <c r="J726" s="70">
        <v>77736</v>
      </c>
      <c r="K726" s="67">
        <v>5</v>
      </c>
      <c r="L726" s="71">
        <v>0.15</v>
      </c>
    </row>
    <row r="727" spans="1:12" x14ac:dyDescent="0.25">
      <c r="A727" s="67">
        <v>726</v>
      </c>
      <c r="B727" s="68" t="s">
        <v>2021</v>
      </c>
      <c r="C727" s="68" t="s">
        <v>794</v>
      </c>
      <c r="D727" s="67" t="s">
        <v>807</v>
      </c>
      <c r="E727" s="68" t="s">
        <v>675</v>
      </c>
      <c r="F727" s="68" t="s">
        <v>1196</v>
      </c>
      <c r="G727" s="75">
        <v>27144</v>
      </c>
      <c r="H727" s="69">
        <v>39063</v>
      </c>
      <c r="I727" s="69" t="s">
        <v>1233</v>
      </c>
      <c r="J727" s="70">
        <v>103584</v>
      </c>
      <c r="K727" s="67">
        <v>4</v>
      </c>
      <c r="L727" s="71">
        <v>0.12</v>
      </c>
    </row>
    <row r="728" spans="1:12" x14ac:dyDescent="0.25">
      <c r="A728" s="67">
        <v>727</v>
      </c>
      <c r="B728" s="68" t="s">
        <v>2022</v>
      </c>
      <c r="C728" s="68" t="s">
        <v>1229</v>
      </c>
      <c r="D728" s="67" t="s">
        <v>807</v>
      </c>
      <c r="E728" s="68" t="s">
        <v>675</v>
      </c>
      <c r="F728" s="68" t="s">
        <v>1196</v>
      </c>
      <c r="G728" s="75">
        <v>30794</v>
      </c>
      <c r="H728" s="69">
        <v>38328</v>
      </c>
      <c r="I728" s="69" t="s">
        <v>1233</v>
      </c>
      <c r="J728" s="70">
        <v>57936</v>
      </c>
      <c r="K728" s="67">
        <v>4</v>
      </c>
      <c r="L728" s="71">
        <v>0.12</v>
      </c>
    </row>
    <row r="729" spans="1:12" x14ac:dyDescent="0.25">
      <c r="A729" s="67">
        <v>728</v>
      </c>
      <c r="B729" s="68" t="s">
        <v>2023</v>
      </c>
      <c r="C729" s="68" t="s">
        <v>1230</v>
      </c>
      <c r="D729" s="67" t="s">
        <v>807</v>
      </c>
      <c r="E729" s="68" t="s">
        <v>675</v>
      </c>
      <c r="F729" s="68" t="s">
        <v>1196</v>
      </c>
      <c r="G729" s="75">
        <v>27820</v>
      </c>
      <c r="H729" s="69">
        <v>38347</v>
      </c>
      <c r="I729" s="69" t="s">
        <v>1233</v>
      </c>
      <c r="J729" s="70">
        <v>97608</v>
      </c>
      <c r="K729" s="67">
        <v>2</v>
      </c>
      <c r="L729" s="71">
        <v>0.04</v>
      </c>
    </row>
    <row r="730" spans="1:12" x14ac:dyDescent="0.25">
      <c r="A730" s="67">
        <v>729</v>
      </c>
      <c r="B730" s="68" t="s">
        <v>2024</v>
      </c>
      <c r="C730" s="68" t="s">
        <v>792</v>
      </c>
      <c r="D730" s="67" t="s">
        <v>807</v>
      </c>
      <c r="E730" s="68" t="s">
        <v>675</v>
      </c>
      <c r="F730" s="68" t="s">
        <v>1196</v>
      </c>
      <c r="G730" s="75">
        <v>30476</v>
      </c>
      <c r="H730" s="69">
        <v>39441</v>
      </c>
      <c r="I730" s="69" t="s">
        <v>1233</v>
      </c>
      <c r="J730" s="70">
        <v>82632</v>
      </c>
      <c r="K730" s="67">
        <v>2</v>
      </c>
      <c r="L730" s="71">
        <v>0.04</v>
      </c>
    </row>
    <row r="731" spans="1:12" x14ac:dyDescent="0.25">
      <c r="A731" s="67">
        <v>730</v>
      </c>
      <c r="B731" s="68" t="s">
        <v>2025</v>
      </c>
      <c r="C731" s="68" t="s">
        <v>1229</v>
      </c>
      <c r="D731" s="67" t="s">
        <v>807</v>
      </c>
      <c r="E731" s="68" t="s">
        <v>675</v>
      </c>
      <c r="F731" s="68" t="s">
        <v>1197</v>
      </c>
      <c r="G731" s="75">
        <v>29110</v>
      </c>
      <c r="H731" s="69">
        <v>40523</v>
      </c>
      <c r="I731" s="69" t="s">
        <v>1233</v>
      </c>
      <c r="J731" s="70">
        <v>55884</v>
      </c>
      <c r="K731" s="67">
        <v>4</v>
      </c>
      <c r="L731" s="71">
        <v>0.12</v>
      </c>
    </row>
    <row r="732" spans="1:12" x14ac:dyDescent="0.25">
      <c r="A732" s="67">
        <v>731</v>
      </c>
      <c r="B732" s="68" t="s">
        <v>2026</v>
      </c>
      <c r="C732" s="68" t="s">
        <v>1231</v>
      </c>
      <c r="D732" s="67" t="s">
        <v>807</v>
      </c>
      <c r="E732" s="68" t="s">
        <v>675</v>
      </c>
      <c r="F732" s="68" t="s">
        <v>1196</v>
      </c>
      <c r="G732" s="76">
        <v>26255</v>
      </c>
      <c r="H732" s="74">
        <v>40536</v>
      </c>
      <c r="I732" s="69" t="s">
        <v>1233</v>
      </c>
      <c r="J732" s="70">
        <v>84876</v>
      </c>
      <c r="K732" s="67">
        <v>1</v>
      </c>
      <c r="L732" s="71">
        <v>0</v>
      </c>
    </row>
    <row r="733" spans="1:12" x14ac:dyDescent="0.25">
      <c r="A733" s="67">
        <v>732</v>
      </c>
      <c r="B733" s="68" t="s">
        <v>2027</v>
      </c>
      <c r="C733" s="68" t="s">
        <v>793</v>
      </c>
      <c r="D733" s="67" t="s">
        <v>807</v>
      </c>
      <c r="E733" s="68" t="s">
        <v>770</v>
      </c>
      <c r="F733" s="68" t="s">
        <v>1196</v>
      </c>
      <c r="G733" s="75">
        <v>29587</v>
      </c>
      <c r="H733" s="69">
        <v>37684</v>
      </c>
      <c r="I733" s="69" t="s">
        <v>1233</v>
      </c>
      <c r="J733" s="70">
        <v>51360</v>
      </c>
      <c r="K733" s="67">
        <v>5</v>
      </c>
      <c r="L733" s="71">
        <v>0.15</v>
      </c>
    </row>
    <row r="734" spans="1:12" x14ac:dyDescent="0.25">
      <c r="A734" s="67">
        <v>733</v>
      </c>
      <c r="B734" s="68" t="s">
        <v>2028</v>
      </c>
      <c r="C734" s="68" t="s">
        <v>795</v>
      </c>
      <c r="D734" s="67" t="s">
        <v>807</v>
      </c>
      <c r="E734" s="68" t="s">
        <v>770</v>
      </c>
      <c r="F734" s="68" t="s">
        <v>1197</v>
      </c>
      <c r="G734" s="75">
        <v>26484</v>
      </c>
      <c r="H734" s="69">
        <v>36991</v>
      </c>
      <c r="I734" s="69" t="s">
        <v>1233</v>
      </c>
      <c r="J734" s="70">
        <v>76404</v>
      </c>
      <c r="K734" s="67">
        <v>5</v>
      </c>
      <c r="L734" s="71">
        <v>0.15</v>
      </c>
    </row>
    <row r="735" spans="1:12" x14ac:dyDescent="0.25">
      <c r="A735" s="67">
        <v>734</v>
      </c>
      <c r="B735" s="68" t="s">
        <v>2029</v>
      </c>
      <c r="C735" s="68" t="s">
        <v>1229</v>
      </c>
      <c r="D735" s="67" t="s">
        <v>807</v>
      </c>
      <c r="E735" s="68" t="s">
        <v>770</v>
      </c>
      <c r="F735" s="68" t="s">
        <v>1197</v>
      </c>
      <c r="G735" s="75">
        <v>27961</v>
      </c>
      <c r="H735" s="69">
        <v>40692</v>
      </c>
      <c r="I735" s="69" t="s">
        <v>1233</v>
      </c>
      <c r="J735" s="70">
        <v>102612</v>
      </c>
      <c r="K735" s="67">
        <v>4</v>
      </c>
      <c r="L735" s="71">
        <v>0.12</v>
      </c>
    </row>
    <row r="736" spans="1:12" x14ac:dyDescent="0.25">
      <c r="A736" s="67">
        <v>735</v>
      </c>
      <c r="B736" s="68" t="s">
        <v>2030</v>
      </c>
      <c r="C736" s="68" t="s">
        <v>796</v>
      </c>
      <c r="D736" s="67" t="s">
        <v>807</v>
      </c>
      <c r="E736" s="68" t="s">
        <v>770</v>
      </c>
      <c r="F736" s="68" t="s">
        <v>1196</v>
      </c>
      <c r="G736" s="75">
        <v>32695</v>
      </c>
      <c r="H736" s="69">
        <v>40719</v>
      </c>
      <c r="I736" s="69" t="s">
        <v>1233</v>
      </c>
      <c r="J736" s="70">
        <v>79358.399999999994</v>
      </c>
      <c r="K736" s="67">
        <v>4</v>
      </c>
      <c r="L736" s="71">
        <v>0.12</v>
      </c>
    </row>
    <row r="737" spans="1:12" x14ac:dyDescent="0.25">
      <c r="A737" s="67">
        <v>736</v>
      </c>
      <c r="B737" s="68" t="s">
        <v>2031</v>
      </c>
      <c r="C737" s="68" t="s">
        <v>796</v>
      </c>
      <c r="D737" s="67" t="s">
        <v>807</v>
      </c>
      <c r="E737" s="68" t="s">
        <v>770</v>
      </c>
      <c r="F737" s="68" t="s">
        <v>1197</v>
      </c>
      <c r="G737" s="75">
        <v>28140</v>
      </c>
      <c r="H737" s="69">
        <v>37073</v>
      </c>
      <c r="I737" s="69" t="s">
        <v>1233</v>
      </c>
      <c r="J737" s="70">
        <v>48816</v>
      </c>
      <c r="K737" s="67">
        <v>5</v>
      </c>
      <c r="L737" s="71">
        <v>0.15</v>
      </c>
    </row>
    <row r="738" spans="1:12" x14ac:dyDescent="0.25">
      <c r="A738" s="67">
        <v>737</v>
      </c>
      <c r="B738" s="68" t="s">
        <v>2032</v>
      </c>
      <c r="C738" s="68" t="s">
        <v>796</v>
      </c>
      <c r="D738" s="67" t="s">
        <v>807</v>
      </c>
      <c r="E738" s="68" t="s">
        <v>776</v>
      </c>
      <c r="F738" s="68" t="s">
        <v>1197</v>
      </c>
      <c r="G738" s="75">
        <v>30401</v>
      </c>
      <c r="H738" s="69">
        <v>39116</v>
      </c>
      <c r="I738" s="69" t="s">
        <v>1233</v>
      </c>
      <c r="J738" s="70">
        <v>72912</v>
      </c>
      <c r="K738" s="67">
        <v>2</v>
      </c>
      <c r="L738" s="71">
        <v>0.04</v>
      </c>
    </row>
    <row r="739" spans="1:12" x14ac:dyDescent="0.25">
      <c r="A739" s="67">
        <v>738</v>
      </c>
      <c r="B739" s="68" t="s">
        <v>2033</v>
      </c>
      <c r="C739" s="68" t="s">
        <v>796</v>
      </c>
      <c r="D739" s="67" t="s">
        <v>807</v>
      </c>
      <c r="E739" s="68" t="s">
        <v>776</v>
      </c>
      <c r="F739" s="68" t="s">
        <v>1197</v>
      </c>
      <c r="G739" s="75">
        <v>23305</v>
      </c>
      <c r="H739" s="69">
        <v>36557</v>
      </c>
      <c r="I739" s="69" t="s">
        <v>1233</v>
      </c>
      <c r="J739" s="70">
        <v>37500</v>
      </c>
      <c r="K739" s="67">
        <v>2</v>
      </c>
      <c r="L739" s="71">
        <v>0.04</v>
      </c>
    </row>
    <row r="740" spans="1:12" x14ac:dyDescent="0.25">
      <c r="A740" s="67">
        <v>739</v>
      </c>
      <c r="B740" s="68" t="s">
        <v>2034</v>
      </c>
      <c r="C740" s="68" t="s">
        <v>796</v>
      </c>
      <c r="D740" s="67" t="s">
        <v>807</v>
      </c>
      <c r="E740" s="68" t="s">
        <v>776</v>
      </c>
      <c r="F740" s="68" t="s">
        <v>1197</v>
      </c>
      <c r="G740" s="75">
        <v>28071</v>
      </c>
      <c r="H740" s="69">
        <v>39639</v>
      </c>
      <c r="I740" s="69">
        <v>41206</v>
      </c>
      <c r="J740" s="70">
        <v>77664</v>
      </c>
      <c r="K740" s="67">
        <v>5</v>
      </c>
      <c r="L740" s="71">
        <v>0.15</v>
      </c>
    </row>
    <row r="741" spans="1:12" x14ac:dyDescent="0.25">
      <c r="A741" s="67">
        <v>740</v>
      </c>
      <c r="B741" s="68" t="s">
        <v>2035</v>
      </c>
      <c r="C741" s="68" t="s">
        <v>791</v>
      </c>
      <c r="D741" s="67" t="s">
        <v>807</v>
      </c>
      <c r="E741" s="68" t="s">
        <v>776</v>
      </c>
      <c r="F741" s="68" t="s">
        <v>1196</v>
      </c>
      <c r="G741" s="75">
        <v>30079</v>
      </c>
      <c r="H741" s="69">
        <v>40384</v>
      </c>
      <c r="I741" s="69" t="s">
        <v>1233</v>
      </c>
      <c r="J741" s="70">
        <v>56016</v>
      </c>
      <c r="K741" s="67">
        <v>1</v>
      </c>
      <c r="L741" s="71">
        <v>0</v>
      </c>
    </row>
    <row r="742" spans="1:12" x14ac:dyDescent="0.25">
      <c r="A742" s="67">
        <v>741</v>
      </c>
      <c r="B742" s="68" t="s">
        <v>2036</v>
      </c>
      <c r="C742" s="68" t="s">
        <v>795</v>
      </c>
      <c r="D742" s="67" t="s">
        <v>807</v>
      </c>
      <c r="E742" s="68" t="s">
        <v>776</v>
      </c>
      <c r="F742" s="68" t="s">
        <v>1197</v>
      </c>
      <c r="G742" s="75">
        <v>28758</v>
      </c>
      <c r="H742" s="69">
        <v>40543</v>
      </c>
      <c r="I742" s="69" t="s">
        <v>1233</v>
      </c>
      <c r="J742" s="70">
        <v>22852.799999999999</v>
      </c>
      <c r="K742" s="67">
        <v>1</v>
      </c>
      <c r="L742" s="71">
        <v>0</v>
      </c>
    </row>
  </sheetData>
  <mergeCells count="2">
    <mergeCell ref="T7:X7"/>
    <mergeCell ref="R9:R13"/>
  </mergeCells>
  <dataValidations count="4">
    <dataValidation type="whole" allowBlank="1" showInputMessage="1" showErrorMessage="1" sqref="K1:K742" xr:uid="{00000000-0002-0000-0C00-000000000000}">
      <formula1>0</formula1>
      <formula2>5</formula2>
    </dataValidation>
    <dataValidation type="whole" operator="lessThan" allowBlank="1" showInputMessage="1" showErrorMessage="1" sqref="J1:J742" xr:uid="{00000000-0002-0000-0C00-000001000000}">
      <formula1>150000</formula1>
    </dataValidation>
    <dataValidation type="date" allowBlank="1" showInputMessage="1" showErrorMessage="1" sqref="G1:G742" xr:uid="{00000000-0002-0000-0C00-000002000000}">
      <formula1>P1</formula1>
      <formula2>P2</formula2>
    </dataValidation>
    <dataValidation type="list" allowBlank="1" showInputMessage="1" showErrorMessage="1" errorTitle="Error" error="Please input the correct department " promptTitle="Imp" prompt="Please input from the drop down" sqref="D1:D742" xr:uid="{00000000-0002-0000-0C00-000003000000}">
      <formula1>$N$2:$N$9</formula1>
    </dataValidation>
  </dataValidation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dimension ref="A1:BW746"/>
  <sheetViews>
    <sheetView topLeftCell="M1" workbookViewId="0">
      <selection activeCell="Z1" sqref="Z1"/>
    </sheetView>
  </sheetViews>
  <sheetFormatPr defaultRowHeight="15" x14ac:dyDescent="0.25"/>
  <cols>
    <col min="1" max="1" width="8.42578125" bestFit="1" customWidth="1"/>
    <col min="2" max="2" width="19.5703125" bestFit="1" customWidth="1"/>
    <col min="3" max="3" width="11.42578125" bestFit="1" customWidth="1"/>
    <col min="4" max="4" width="10.28515625" bestFit="1" customWidth="1"/>
    <col min="5" max="5" width="16.28515625" bestFit="1" customWidth="1"/>
    <col min="6" max="6" width="10.5703125" bestFit="1" customWidth="1"/>
    <col min="7" max="7" width="28.7109375" customWidth="1"/>
    <col min="8" max="8" width="27.5703125" bestFit="1" customWidth="1"/>
    <col min="9" max="9" width="9.7109375" customWidth="1"/>
    <col min="10" max="10" width="7.7109375" bestFit="1" customWidth="1"/>
    <col min="11" max="12" width="10.140625" bestFit="1" customWidth="1"/>
    <col min="13" max="13" width="10.140625" customWidth="1"/>
    <col min="14" max="14" width="5.85546875" bestFit="1" customWidth="1"/>
    <col min="15" max="15" width="17.7109375" bestFit="1" customWidth="1"/>
    <col min="16" max="16" width="8.42578125" bestFit="1" customWidth="1"/>
    <col min="17" max="18" width="8" bestFit="1" customWidth="1"/>
    <col min="19" max="19" width="10" bestFit="1" customWidth="1"/>
    <col min="20" max="21" width="7.42578125" customWidth="1"/>
    <col min="22" max="22" width="12" customWidth="1"/>
    <col min="23" max="24" width="8.7109375" customWidth="1"/>
    <col min="25" max="25" width="14.42578125" bestFit="1" customWidth="1"/>
    <col min="26" max="27" width="9.140625" customWidth="1"/>
    <col min="28" max="28" width="88.28515625" customWidth="1"/>
    <col min="29" max="29" width="16.28515625" customWidth="1"/>
    <col min="30" max="30" width="10.28515625" customWidth="1"/>
    <col min="31" max="31" width="9.140625" customWidth="1"/>
    <col min="32" max="32" width="17.7109375" customWidth="1"/>
    <col min="33" max="33" width="9.140625" customWidth="1"/>
    <col min="34" max="34" width="9.7109375" bestFit="1" customWidth="1"/>
    <col min="35" max="35" width="9.28515625" bestFit="1" customWidth="1"/>
    <col min="36" max="36" width="9.7109375" bestFit="1" customWidth="1"/>
    <col min="37" max="37" width="9.85546875" bestFit="1" customWidth="1"/>
    <col min="38" max="38" width="9.5703125" bestFit="1" customWidth="1"/>
    <col min="39" max="39" width="10.140625" bestFit="1" customWidth="1"/>
    <col min="40" max="40" width="9.42578125" bestFit="1" customWidth="1"/>
    <col min="41" max="41" width="8.85546875" bestFit="1" customWidth="1"/>
    <col min="42" max="42" width="9.85546875" bestFit="1" customWidth="1"/>
    <col min="43" max="43" width="9.7109375" bestFit="1" customWidth="1"/>
    <col min="44" max="44" width="9.42578125" bestFit="1" customWidth="1"/>
    <col min="45" max="45" width="10" bestFit="1" customWidth="1"/>
    <col min="46" max="47" width="9.7109375" bestFit="1" customWidth="1"/>
    <col min="48" max="48" width="9.28515625" bestFit="1" customWidth="1"/>
    <col min="49" max="49" width="9.7109375" bestFit="1" customWidth="1"/>
    <col min="50" max="50" width="9.85546875" bestFit="1" customWidth="1"/>
    <col min="51" max="51" width="9.5703125" bestFit="1" customWidth="1"/>
    <col min="52" max="52" width="10.140625" bestFit="1" customWidth="1"/>
    <col min="53" max="53" width="9.42578125" bestFit="1" customWidth="1"/>
    <col min="54" max="54" width="8.85546875" bestFit="1" customWidth="1"/>
    <col min="55" max="55" width="9.85546875" bestFit="1" customWidth="1"/>
    <col min="56" max="56" width="9.7109375" bestFit="1" customWidth="1"/>
    <col min="57" max="57" width="9.42578125" bestFit="1" customWidth="1"/>
    <col min="58" max="58" width="10" bestFit="1" customWidth="1"/>
    <col min="59" max="59" width="9.7109375" bestFit="1" customWidth="1"/>
    <col min="60" max="60" width="9.7109375" customWidth="1"/>
    <col min="62" max="62" width="9.28515625" bestFit="1" customWidth="1"/>
    <col min="63" max="63" width="9.7109375" bestFit="1" customWidth="1"/>
    <col min="64" max="64" width="9.85546875" bestFit="1" customWidth="1"/>
    <col min="65" max="65" width="9.5703125" bestFit="1" customWidth="1"/>
    <col min="66" max="66" width="10.140625" bestFit="1" customWidth="1"/>
    <col min="67" max="67" width="9.42578125" bestFit="1" customWidth="1"/>
    <col min="68" max="68" width="8.85546875" bestFit="1" customWidth="1"/>
    <col min="69" max="69" width="9.85546875" bestFit="1" customWidth="1"/>
    <col min="70" max="70" width="9.7109375" bestFit="1" customWidth="1"/>
    <col min="71" max="71" width="9.42578125" bestFit="1" customWidth="1"/>
    <col min="72" max="72" width="10" bestFit="1" customWidth="1"/>
    <col min="73" max="73" width="9.7109375" bestFit="1" customWidth="1"/>
  </cols>
  <sheetData>
    <row r="1" spans="1:75" x14ac:dyDescent="0.25">
      <c r="A1" s="1" t="s">
        <v>781</v>
      </c>
      <c r="B1" s="1" t="s">
        <v>0</v>
      </c>
      <c r="C1" s="1" t="s">
        <v>1195</v>
      </c>
      <c r="D1" s="1" t="s">
        <v>814</v>
      </c>
      <c r="E1" s="1" t="s">
        <v>1199</v>
      </c>
      <c r="F1" s="2" t="s">
        <v>809</v>
      </c>
      <c r="G1" s="2" t="s">
        <v>1</v>
      </c>
      <c r="H1" s="3" t="s">
        <v>797</v>
      </c>
      <c r="I1" s="3" t="s">
        <v>2</v>
      </c>
      <c r="J1" s="3" t="s">
        <v>816</v>
      </c>
      <c r="K1" s="3" t="s">
        <v>1198</v>
      </c>
      <c r="L1" s="4" t="s">
        <v>3</v>
      </c>
      <c r="M1" s="4" t="s">
        <v>782</v>
      </c>
      <c r="N1" s="5" t="s">
        <v>4</v>
      </c>
      <c r="O1" s="5" t="s">
        <v>784</v>
      </c>
      <c r="P1" s="3" t="s">
        <v>5</v>
      </c>
      <c r="Q1" s="6" t="s">
        <v>6</v>
      </c>
      <c r="R1" s="6" t="s">
        <v>7</v>
      </c>
      <c r="S1" s="2" t="s">
        <v>8</v>
      </c>
      <c r="V1" s="17">
        <f ca="1">TODAY()</f>
        <v>44927</v>
      </c>
      <c r="W1" s="17">
        <v>21916</v>
      </c>
      <c r="X1" s="17">
        <v>29221</v>
      </c>
      <c r="Y1" t="s">
        <v>1219</v>
      </c>
      <c r="Z1" t="s">
        <v>1204</v>
      </c>
      <c r="AA1" t="s">
        <v>1205</v>
      </c>
      <c r="AB1" s="17">
        <v>41275</v>
      </c>
      <c r="AC1">
        <v>1</v>
      </c>
      <c r="AD1">
        <v>0</v>
      </c>
      <c r="AF1" t="s">
        <v>784</v>
      </c>
      <c r="AH1" s="19">
        <v>40908</v>
      </c>
      <c r="AI1" s="19">
        <v>40939</v>
      </c>
      <c r="AJ1" s="9">
        <v>40968</v>
      </c>
      <c r="AK1" s="19">
        <v>40999</v>
      </c>
      <c r="AL1" s="9">
        <v>41029</v>
      </c>
      <c r="AM1" s="19">
        <v>41060</v>
      </c>
      <c r="AN1" s="9">
        <v>41090</v>
      </c>
      <c r="AO1" s="19">
        <v>41121</v>
      </c>
      <c r="AP1" s="9">
        <v>41152</v>
      </c>
      <c r="AQ1" s="19">
        <v>41182</v>
      </c>
      <c r="AR1" s="9">
        <v>41213</v>
      </c>
      <c r="AS1" s="19">
        <v>41243</v>
      </c>
      <c r="AT1" s="9">
        <v>41274</v>
      </c>
      <c r="AV1" s="19">
        <v>40909</v>
      </c>
      <c r="AW1" s="9">
        <v>40940</v>
      </c>
      <c r="AX1" s="19">
        <v>40969</v>
      </c>
      <c r="AY1" s="9">
        <v>41000</v>
      </c>
      <c r="AZ1" s="19">
        <v>41030</v>
      </c>
      <c r="BA1" s="9">
        <v>41061</v>
      </c>
      <c r="BB1" s="19">
        <v>41091</v>
      </c>
      <c r="BC1" s="9">
        <v>41122</v>
      </c>
      <c r="BD1" s="19">
        <v>41153</v>
      </c>
      <c r="BE1" s="9">
        <v>41183</v>
      </c>
      <c r="BF1" s="19">
        <v>41214</v>
      </c>
      <c r="BG1" s="9">
        <v>41244</v>
      </c>
      <c r="BH1" s="9">
        <v>41275</v>
      </c>
      <c r="BI1" t="s">
        <v>1200</v>
      </c>
      <c r="BJ1" s="19">
        <v>40909</v>
      </c>
      <c r="BK1" s="9">
        <v>40940</v>
      </c>
      <c r="BL1" s="19">
        <v>40969</v>
      </c>
      <c r="BM1" s="9">
        <v>41000</v>
      </c>
      <c r="BN1" s="19">
        <v>41030</v>
      </c>
      <c r="BO1" s="9">
        <v>41061</v>
      </c>
      <c r="BP1" s="19">
        <v>41091</v>
      </c>
      <c r="BQ1" s="9">
        <v>41122</v>
      </c>
      <c r="BR1" s="19">
        <v>41153</v>
      </c>
      <c r="BS1" s="9">
        <v>41183</v>
      </c>
      <c r="BT1" s="19">
        <v>41214</v>
      </c>
      <c r="BU1" s="9">
        <v>41244</v>
      </c>
      <c r="BV1" s="9">
        <v>41275</v>
      </c>
      <c r="BW1" t="s">
        <v>1201</v>
      </c>
    </row>
    <row r="2" spans="1:75" x14ac:dyDescent="0.25">
      <c r="A2" s="7">
        <v>1</v>
      </c>
      <c r="B2" s="7" t="s">
        <v>9</v>
      </c>
      <c r="C2" s="7" t="s">
        <v>818</v>
      </c>
      <c r="D2" s="7" t="s">
        <v>812</v>
      </c>
      <c r="E2" s="7" t="s">
        <v>794</v>
      </c>
      <c r="F2" s="8" t="s">
        <v>811</v>
      </c>
      <c r="G2" s="8" t="s">
        <v>799</v>
      </c>
      <c r="H2" s="7" t="s">
        <v>11</v>
      </c>
      <c r="I2" s="7" t="s">
        <v>12</v>
      </c>
      <c r="J2" s="7" t="s">
        <v>1197</v>
      </c>
      <c r="K2" s="9">
        <v>27856</v>
      </c>
      <c r="L2" s="9">
        <v>36171</v>
      </c>
      <c r="M2" s="9">
        <v>40618</v>
      </c>
      <c r="N2" s="10">
        <f t="shared" ref="N2:N65" ca="1" si="0">DATEDIF(L2,TODAY(),"Y")</f>
        <v>23</v>
      </c>
      <c r="O2" t="s">
        <v>783</v>
      </c>
      <c r="P2" s="11" t="s">
        <v>13</v>
      </c>
      <c r="Q2" s="12">
        <v>54550</v>
      </c>
      <c r="R2" s="12">
        <f t="shared" ref="R2:R65" ca="1" si="1">IF(AND(VLOOKUP($S2,$AC$1:$AD$3,2,1)=0,N2&gt;10),3000,VLOOKUP($S2,$AC$1:$AD$3,2,1))</f>
        <v>3000</v>
      </c>
      <c r="S2" s="8">
        <v>1</v>
      </c>
      <c r="T2" t="str">
        <f>IF(M2="","",IF(M2&lt;L2,"Error","Correct"))</f>
        <v>Correct</v>
      </c>
      <c r="U2" t="str">
        <f>IF(K2="","",IF((L2-K2)/365&lt;18,"Error","Correct"))</f>
        <v>Correct</v>
      </c>
      <c r="Y2" t="str">
        <f>VLOOKUP(Q2,$AC$32:$AD$36,2,1)</f>
        <v>40001-60000</v>
      </c>
      <c r="Z2" t="str">
        <f>VLOOKUP(YEARFRAC(K2,$AB$1),$AC$17:$AD$22,2,1)</f>
        <v>30-40 years</v>
      </c>
      <c r="AA2" t="str">
        <f>VLOOKUP(YEARFRAC(L2,$AB$1),$AC$24:$AD$30,2,1)</f>
        <v>Above 10 years</v>
      </c>
      <c r="AB2" t="s">
        <v>798</v>
      </c>
      <c r="AC2">
        <v>3</v>
      </c>
      <c r="AD2">
        <v>5000</v>
      </c>
      <c r="AF2" t="s">
        <v>783</v>
      </c>
      <c r="AH2" t="str">
        <f>IF($L2&gt;AH$1,"No",IF($M2="","Yes",IF(AND($L2&lt;=AH$1,$M2&gt;AH$1),"Yes","No")))</f>
        <v>No</v>
      </c>
      <c r="AI2" t="str">
        <f>IF($L2&gt;AI$1,"No",IF($M2="","Yes",IF(AND($L2&lt;=AI$1,$M2&gt;AI$1),"Yes","No")))</f>
        <v>No</v>
      </c>
      <c r="AJ2" t="str">
        <f t="shared" ref="AJ2:AT17" si="2">IF($L2&gt;AJ$1,"No",IF($M2="","Yes",IF(AND($L2&lt;=AJ$1,$M2&gt;AJ$1),"Yes","No")))</f>
        <v>No</v>
      </c>
      <c r="AK2" t="str">
        <f t="shared" si="2"/>
        <v>No</v>
      </c>
      <c r="AL2" t="str">
        <f t="shared" si="2"/>
        <v>No</v>
      </c>
      <c r="AM2" t="str">
        <f t="shared" si="2"/>
        <v>No</v>
      </c>
      <c r="AN2" t="str">
        <f t="shared" si="2"/>
        <v>No</v>
      </c>
      <c r="AO2" t="str">
        <f t="shared" si="2"/>
        <v>No</v>
      </c>
      <c r="AP2" t="str">
        <f t="shared" si="2"/>
        <v>No</v>
      </c>
      <c r="AQ2" t="str">
        <f t="shared" si="2"/>
        <v>No</v>
      </c>
      <c r="AR2" t="str">
        <f t="shared" si="2"/>
        <v>No</v>
      </c>
      <c r="AS2" t="str">
        <f t="shared" si="2"/>
        <v>No</v>
      </c>
      <c r="AT2" t="str">
        <f t="shared" si="2"/>
        <v>No</v>
      </c>
      <c r="AV2" t="str">
        <f>IF(AND($L2&gt;=AV$1,$L2&lt;AW$1),"Yes","No")</f>
        <v>No</v>
      </c>
      <c r="AW2" t="str">
        <f t="shared" ref="AW2:BF2" si="3">IF(AND($L2&gt;=AW$1,$L2&lt;AX$1),"Yes","No")</f>
        <v>No</v>
      </c>
      <c r="AX2" t="str">
        <f t="shared" si="3"/>
        <v>No</v>
      </c>
      <c r="AY2" t="str">
        <f t="shared" si="3"/>
        <v>No</v>
      </c>
      <c r="AZ2" t="str">
        <f t="shared" si="3"/>
        <v>No</v>
      </c>
      <c r="BA2" t="str">
        <f t="shared" si="3"/>
        <v>No</v>
      </c>
      <c r="BB2" t="str">
        <f t="shared" si="3"/>
        <v>No</v>
      </c>
      <c r="BC2" t="str">
        <f t="shared" si="3"/>
        <v>No</v>
      </c>
      <c r="BD2" t="str">
        <f t="shared" si="3"/>
        <v>No</v>
      </c>
      <c r="BE2" t="str">
        <f t="shared" si="3"/>
        <v>No</v>
      </c>
      <c r="BF2" t="str">
        <f t="shared" si="3"/>
        <v>No</v>
      </c>
      <c r="BG2" t="str">
        <f t="shared" ref="BG2:BG65" si="4">IF(AND($L2&gt;=BG$1,$L2&lt;BI$1),"Yes","No")</f>
        <v>No</v>
      </c>
      <c r="BI2" t="str">
        <f>IF(COUNTIFS(AV2:BG2,"Yes")&gt;0,"Yes","No")</f>
        <v>No</v>
      </c>
      <c r="BJ2" t="str">
        <f>IF(AND($M2&gt;=BJ$1,$M2&lt;BK$1),"Yes","No")</f>
        <v>No</v>
      </c>
      <c r="BK2" t="str">
        <f t="shared" ref="BK2:BT2" si="5">IF(AND($M2&gt;=BK$1,$M2&lt;BL$1),"Yes","No")</f>
        <v>No</v>
      </c>
      <c r="BL2" t="str">
        <f t="shared" si="5"/>
        <v>No</v>
      </c>
      <c r="BM2" t="str">
        <f t="shared" si="5"/>
        <v>No</v>
      </c>
      <c r="BN2" t="str">
        <f t="shared" si="5"/>
        <v>No</v>
      </c>
      <c r="BO2" t="str">
        <f t="shared" si="5"/>
        <v>No</v>
      </c>
      <c r="BP2" t="str">
        <f t="shared" si="5"/>
        <v>No</v>
      </c>
      <c r="BQ2" t="str">
        <f t="shared" si="5"/>
        <v>No</v>
      </c>
      <c r="BR2" t="str">
        <f t="shared" si="5"/>
        <v>No</v>
      </c>
      <c r="BS2" t="str">
        <f t="shared" si="5"/>
        <v>No</v>
      </c>
      <c r="BT2" t="str">
        <f t="shared" si="5"/>
        <v>No</v>
      </c>
      <c r="BU2" t="str">
        <f>IF(AND($M2&gt;=BU$1,$M2&lt;BV$1),"Yes","No")</f>
        <v>No</v>
      </c>
      <c r="BW2" t="str">
        <f t="shared" ref="BW2:BW65" si="6">IF(COUNTIFS(BJ2:BU2,"Yes")&gt;0,"Yes","No")</f>
        <v>No</v>
      </c>
    </row>
    <row r="3" spans="1:75" x14ac:dyDescent="0.25">
      <c r="A3" s="7">
        <v>2</v>
      </c>
      <c r="B3" s="7" t="s">
        <v>14</v>
      </c>
      <c r="C3" s="7" t="s">
        <v>819</v>
      </c>
      <c r="D3" s="7" t="s">
        <v>36</v>
      </c>
      <c r="E3" s="7" t="s">
        <v>789</v>
      </c>
      <c r="F3" s="8" t="s">
        <v>811</v>
      </c>
      <c r="G3" s="8" t="s">
        <v>799</v>
      </c>
      <c r="H3" s="7" t="s">
        <v>11</v>
      </c>
      <c r="I3" s="7" t="s">
        <v>15</v>
      </c>
      <c r="J3" s="7" t="s">
        <v>1196</v>
      </c>
      <c r="K3" s="9">
        <v>25802</v>
      </c>
      <c r="L3" s="9">
        <v>40595</v>
      </c>
      <c r="M3" s="9"/>
      <c r="N3" s="10">
        <f t="shared" ca="1" si="0"/>
        <v>11</v>
      </c>
      <c r="O3" t="s">
        <v>785</v>
      </c>
      <c r="P3" s="11" t="s">
        <v>16</v>
      </c>
      <c r="Q3" s="12">
        <v>26795</v>
      </c>
      <c r="R3" s="12">
        <f t="shared" ca="1" si="1"/>
        <v>5000</v>
      </c>
      <c r="S3" s="8">
        <v>4</v>
      </c>
      <c r="T3" t="str">
        <f t="shared" ref="T3:T66" si="7">IF(M3="","",IF(M3&lt;L3,"Error","Correct"))</f>
        <v/>
      </c>
      <c r="U3" t="str">
        <f t="shared" ref="U3:U66" si="8">IF(K3="","",IF((L3-K3)/365&lt;18,"Error","Correct"))</f>
        <v>Correct</v>
      </c>
      <c r="Y3" t="str">
        <f t="shared" ref="Y3:Y66" si="9">VLOOKUP(Q3,$AC$32:$AD$36,2,1)</f>
        <v>25001-40000</v>
      </c>
      <c r="Z3" t="str">
        <f t="shared" ref="Z3:Z66" ca="1" si="10">VLOOKUP(YEARFRAC(K3,TODAY()),$AC$17:$AD$22,2,1)</f>
        <v>Above 50 years</v>
      </c>
      <c r="AA3" t="str">
        <f t="shared" ref="AA3:AA66" si="11">VLOOKUP(YEARFRAC(L3,$AB$1),$AC$24:$AD$30,2,1)</f>
        <v>1-2 years</v>
      </c>
      <c r="AC3">
        <v>5</v>
      </c>
      <c r="AD3">
        <v>10000</v>
      </c>
      <c r="AF3" t="s">
        <v>785</v>
      </c>
      <c r="AH3" t="str">
        <f t="shared" ref="AH3:AH66" si="12">IF($L3&gt;AH$1,"No",IF($M3="","Yes",IF(AND($L3&lt;=AH$1,$M3&gt;AH$1),"Yes","No")))</f>
        <v>Yes</v>
      </c>
      <c r="AI3" t="str">
        <f t="shared" ref="AI3:AT18" si="13">IF($L3&gt;AI$1,"No",IF($M3="","Yes",IF(AND($L3&lt;=AI$1,$M3&gt;AI$1),"Yes","No")))</f>
        <v>Yes</v>
      </c>
      <c r="AJ3" t="str">
        <f t="shared" si="2"/>
        <v>Yes</v>
      </c>
      <c r="AK3" t="str">
        <f t="shared" si="2"/>
        <v>Yes</v>
      </c>
      <c r="AL3" t="str">
        <f t="shared" si="2"/>
        <v>Yes</v>
      </c>
      <c r="AM3" t="str">
        <f t="shared" si="2"/>
        <v>Yes</v>
      </c>
      <c r="AN3" t="str">
        <f t="shared" si="2"/>
        <v>Yes</v>
      </c>
      <c r="AO3" t="str">
        <f t="shared" si="2"/>
        <v>Yes</v>
      </c>
      <c r="AP3" t="str">
        <f t="shared" si="2"/>
        <v>Yes</v>
      </c>
      <c r="AQ3" t="str">
        <f t="shared" si="2"/>
        <v>Yes</v>
      </c>
      <c r="AR3" t="str">
        <f t="shared" si="2"/>
        <v>Yes</v>
      </c>
      <c r="AS3" t="str">
        <f t="shared" si="2"/>
        <v>Yes</v>
      </c>
      <c r="AT3" t="str">
        <f t="shared" si="2"/>
        <v>Yes</v>
      </c>
      <c r="AV3" t="str">
        <f t="shared" ref="AV3:BF3" si="14">IF(AND($L3&gt;=AV$1,$L3&lt;AW$1),"Yes","No")</f>
        <v>No</v>
      </c>
      <c r="AW3" t="str">
        <f t="shared" si="14"/>
        <v>No</v>
      </c>
      <c r="AX3" t="str">
        <f t="shared" si="14"/>
        <v>No</v>
      </c>
      <c r="AY3" t="str">
        <f t="shared" si="14"/>
        <v>No</v>
      </c>
      <c r="AZ3" t="str">
        <f t="shared" si="14"/>
        <v>No</v>
      </c>
      <c r="BA3" t="str">
        <f t="shared" si="14"/>
        <v>No</v>
      </c>
      <c r="BB3" t="str">
        <f t="shared" si="14"/>
        <v>No</v>
      </c>
      <c r="BC3" t="str">
        <f t="shared" si="14"/>
        <v>No</v>
      </c>
      <c r="BD3" t="str">
        <f t="shared" si="14"/>
        <v>No</v>
      </c>
      <c r="BE3" t="str">
        <f t="shared" si="14"/>
        <v>No</v>
      </c>
      <c r="BF3" t="str">
        <f t="shared" si="14"/>
        <v>No</v>
      </c>
      <c r="BG3" t="str">
        <f t="shared" si="4"/>
        <v>No</v>
      </c>
      <c r="BI3" t="str">
        <f t="shared" ref="BI3:BI66" si="15">IF(COUNTIFS(AV3:BG3,"Yes")&gt;0,"Yes","No")</f>
        <v>No</v>
      </c>
      <c r="BJ3" t="str">
        <f t="shared" ref="BJ3:BU18" si="16">IF(AND($M3&gt;=BJ$1,$M3&lt;BK$1),"Yes","No")</f>
        <v>No</v>
      </c>
      <c r="BK3" t="str">
        <f t="shared" si="16"/>
        <v>No</v>
      </c>
      <c r="BL3" t="str">
        <f t="shared" si="16"/>
        <v>No</v>
      </c>
      <c r="BM3" t="str">
        <f t="shared" si="16"/>
        <v>No</v>
      </c>
      <c r="BN3" t="str">
        <f t="shared" si="16"/>
        <v>No</v>
      </c>
      <c r="BO3" t="str">
        <f t="shared" si="16"/>
        <v>No</v>
      </c>
      <c r="BP3" t="str">
        <f t="shared" si="16"/>
        <v>No</v>
      </c>
      <c r="BQ3" t="str">
        <f t="shared" si="16"/>
        <v>No</v>
      </c>
      <c r="BR3" t="str">
        <f t="shared" si="16"/>
        <v>No</v>
      </c>
      <c r="BS3" t="str">
        <f t="shared" si="16"/>
        <v>No</v>
      </c>
      <c r="BT3" t="str">
        <f t="shared" si="16"/>
        <v>No</v>
      </c>
      <c r="BU3" t="str">
        <f t="shared" si="16"/>
        <v>No</v>
      </c>
      <c r="BW3" t="str">
        <f t="shared" si="6"/>
        <v>No</v>
      </c>
    </row>
    <row r="4" spans="1:75" x14ac:dyDescent="0.25">
      <c r="A4" s="7">
        <v>3</v>
      </c>
      <c r="B4" s="7" t="s">
        <v>17</v>
      </c>
      <c r="C4" s="7" t="s">
        <v>820</v>
      </c>
      <c r="D4" s="7" t="s">
        <v>36</v>
      </c>
      <c r="E4" s="7" t="s">
        <v>792</v>
      </c>
      <c r="F4" s="8" t="s">
        <v>811</v>
      </c>
      <c r="G4" s="8" t="s">
        <v>799</v>
      </c>
      <c r="H4" s="7" t="s">
        <v>11</v>
      </c>
      <c r="I4" s="7" t="s">
        <v>12</v>
      </c>
      <c r="J4" s="7" t="s">
        <v>1196</v>
      </c>
      <c r="K4" s="9">
        <v>26709</v>
      </c>
      <c r="L4" s="9">
        <v>39147</v>
      </c>
      <c r="M4" s="9">
        <v>39538</v>
      </c>
      <c r="N4" s="10">
        <f t="shared" ca="1" si="0"/>
        <v>15</v>
      </c>
      <c r="O4" s="10" t="s">
        <v>815</v>
      </c>
      <c r="P4" s="11"/>
      <c r="Q4" s="12">
        <v>42540</v>
      </c>
      <c r="R4" s="12">
        <f t="shared" ca="1" si="1"/>
        <v>10000</v>
      </c>
      <c r="S4" s="8">
        <v>5</v>
      </c>
      <c r="T4" t="str">
        <f t="shared" si="7"/>
        <v>Correct</v>
      </c>
      <c r="U4" t="str">
        <f t="shared" si="8"/>
        <v>Correct</v>
      </c>
      <c r="Y4" t="str">
        <f t="shared" si="9"/>
        <v>40001-60000</v>
      </c>
      <c r="Z4" t="str">
        <f t="shared" ca="1" si="10"/>
        <v>40-50 years</v>
      </c>
      <c r="AA4" t="str">
        <f t="shared" si="11"/>
        <v>4-6 years</v>
      </c>
      <c r="AF4" t="s">
        <v>786</v>
      </c>
      <c r="AH4" t="str">
        <f t="shared" si="12"/>
        <v>No</v>
      </c>
      <c r="AI4" t="str">
        <f t="shared" si="13"/>
        <v>No</v>
      </c>
      <c r="AJ4" t="str">
        <f t="shared" si="2"/>
        <v>No</v>
      </c>
      <c r="AK4" t="str">
        <f t="shared" si="2"/>
        <v>No</v>
      </c>
      <c r="AL4" t="str">
        <f t="shared" si="2"/>
        <v>No</v>
      </c>
      <c r="AM4" t="str">
        <f t="shared" si="2"/>
        <v>No</v>
      </c>
      <c r="AN4" t="str">
        <f t="shared" si="2"/>
        <v>No</v>
      </c>
      <c r="AO4" t="str">
        <f t="shared" si="2"/>
        <v>No</v>
      </c>
      <c r="AP4" t="str">
        <f t="shared" si="2"/>
        <v>No</v>
      </c>
      <c r="AQ4" t="str">
        <f t="shared" si="2"/>
        <v>No</v>
      </c>
      <c r="AR4" t="str">
        <f t="shared" si="2"/>
        <v>No</v>
      </c>
      <c r="AS4" t="str">
        <f t="shared" si="2"/>
        <v>No</v>
      </c>
      <c r="AT4" t="str">
        <f t="shared" si="2"/>
        <v>No</v>
      </c>
      <c r="AV4" t="str">
        <f t="shared" ref="AV4:BF4" si="17">IF(AND($L4&gt;=AV$1,$L4&lt;AW$1),"Yes","No")</f>
        <v>No</v>
      </c>
      <c r="AW4" t="str">
        <f t="shared" si="17"/>
        <v>No</v>
      </c>
      <c r="AX4" t="str">
        <f t="shared" si="17"/>
        <v>No</v>
      </c>
      <c r="AY4" t="str">
        <f t="shared" si="17"/>
        <v>No</v>
      </c>
      <c r="AZ4" t="str">
        <f t="shared" si="17"/>
        <v>No</v>
      </c>
      <c r="BA4" t="str">
        <f t="shared" si="17"/>
        <v>No</v>
      </c>
      <c r="BB4" t="str">
        <f t="shared" si="17"/>
        <v>No</v>
      </c>
      <c r="BC4" t="str">
        <f t="shared" si="17"/>
        <v>No</v>
      </c>
      <c r="BD4" t="str">
        <f t="shared" si="17"/>
        <v>No</v>
      </c>
      <c r="BE4" t="str">
        <f t="shared" si="17"/>
        <v>No</v>
      </c>
      <c r="BF4" t="str">
        <f t="shared" si="17"/>
        <v>No</v>
      </c>
      <c r="BG4" t="str">
        <f t="shared" si="4"/>
        <v>No</v>
      </c>
      <c r="BI4" t="str">
        <f t="shared" si="15"/>
        <v>No</v>
      </c>
      <c r="BJ4" t="str">
        <f t="shared" ref="BJ4:BT4" si="18">IF(AND($M4&gt;=BJ$1,$M4&lt;BK$1),"Yes","No")</f>
        <v>No</v>
      </c>
      <c r="BK4" t="str">
        <f t="shared" si="18"/>
        <v>No</v>
      </c>
      <c r="BL4" t="str">
        <f t="shared" si="18"/>
        <v>No</v>
      </c>
      <c r="BM4" t="str">
        <f t="shared" si="18"/>
        <v>No</v>
      </c>
      <c r="BN4" t="str">
        <f t="shared" si="18"/>
        <v>No</v>
      </c>
      <c r="BO4" t="str">
        <f t="shared" si="18"/>
        <v>No</v>
      </c>
      <c r="BP4" t="str">
        <f t="shared" si="18"/>
        <v>No</v>
      </c>
      <c r="BQ4" t="str">
        <f t="shared" si="18"/>
        <v>No</v>
      </c>
      <c r="BR4" t="str">
        <f t="shared" si="18"/>
        <v>No</v>
      </c>
      <c r="BS4" t="str">
        <f t="shared" si="18"/>
        <v>No</v>
      </c>
      <c r="BT4" t="str">
        <f t="shared" si="18"/>
        <v>No</v>
      </c>
      <c r="BU4" t="str">
        <f t="shared" si="16"/>
        <v>No</v>
      </c>
      <c r="BW4" t="str">
        <f t="shared" si="6"/>
        <v>No</v>
      </c>
    </row>
    <row r="5" spans="1:75" x14ac:dyDescent="0.25">
      <c r="A5" s="7">
        <v>4</v>
      </c>
      <c r="B5" s="7" t="s">
        <v>18</v>
      </c>
      <c r="C5" s="7" t="s">
        <v>821</v>
      </c>
      <c r="D5" s="7" t="s">
        <v>36</v>
      </c>
      <c r="E5" s="7" t="s">
        <v>796</v>
      </c>
      <c r="F5" s="8" t="s">
        <v>810</v>
      </c>
      <c r="G5" s="8" t="s">
        <v>799</v>
      </c>
      <c r="H5" s="7" t="s">
        <v>11</v>
      </c>
      <c r="I5" s="7" t="s">
        <v>19</v>
      </c>
      <c r="J5" s="7" t="s">
        <v>1196</v>
      </c>
      <c r="K5" s="9">
        <v>27031</v>
      </c>
      <c r="L5" s="9">
        <v>41151</v>
      </c>
      <c r="M5" s="9">
        <v>41164</v>
      </c>
      <c r="N5" s="10">
        <f t="shared" ca="1" si="0"/>
        <v>10</v>
      </c>
      <c r="O5" s="10" t="s">
        <v>815</v>
      </c>
      <c r="P5" s="11"/>
      <c r="Q5" s="12">
        <v>35680</v>
      </c>
      <c r="R5" s="12">
        <f t="shared" ca="1" si="1"/>
        <v>5000</v>
      </c>
      <c r="S5" s="8">
        <v>3</v>
      </c>
      <c r="T5" t="str">
        <f t="shared" si="7"/>
        <v>Correct</v>
      </c>
      <c r="U5" t="str">
        <f t="shared" si="8"/>
        <v>Correct</v>
      </c>
      <c r="Y5" t="str">
        <f t="shared" si="9"/>
        <v>25001-40000</v>
      </c>
      <c r="Z5" t="str">
        <f t="shared" ca="1" si="10"/>
        <v>40-50 years</v>
      </c>
      <c r="AA5" t="str">
        <f t="shared" si="11"/>
        <v>0-6 months</v>
      </c>
      <c r="AH5" t="str">
        <f t="shared" si="12"/>
        <v>No</v>
      </c>
      <c r="AI5" t="str">
        <f t="shared" si="13"/>
        <v>No</v>
      </c>
      <c r="AJ5" t="str">
        <f t="shared" si="2"/>
        <v>No</v>
      </c>
      <c r="AK5" t="str">
        <f t="shared" si="2"/>
        <v>No</v>
      </c>
      <c r="AL5" t="str">
        <f t="shared" si="2"/>
        <v>No</v>
      </c>
      <c r="AM5" t="str">
        <f t="shared" si="2"/>
        <v>No</v>
      </c>
      <c r="AN5" t="str">
        <f t="shared" si="2"/>
        <v>No</v>
      </c>
      <c r="AO5" t="str">
        <f t="shared" si="2"/>
        <v>No</v>
      </c>
      <c r="AP5" t="str">
        <f t="shared" si="2"/>
        <v>Yes</v>
      </c>
      <c r="AQ5" t="str">
        <f t="shared" si="2"/>
        <v>No</v>
      </c>
      <c r="AR5" t="str">
        <f t="shared" si="2"/>
        <v>No</v>
      </c>
      <c r="AS5" t="str">
        <f t="shared" si="2"/>
        <v>No</v>
      </c>
      <c r="AT5" t="str">
        <f t="shared" si="2"/>
        <v>No</v>
      </c>
      <c r="AV5" t="str">
        <f t="shared" ref="AV5:BF5" si="19">IF(AND($L5&gt;=AV$1,$L5&lt;AW$1),"Yes","No")</f>
        <v>No</v>
      </c>
      <c r="AW5" t="str">
        <f t="shared" si="19"/>
        <v>No</v>
      </c>
      <c r="AX5" t="str">
        <f t="shared" si="19"/>
        <v>No</v>
      </c>
      <c r="AY5" t="str">
        <f t="shared" si="19"/>
        <v>No</v>
      </c>
      <c r="AZ5" t="str">
        <f t="shared" si="19"/>
        <v>No</v>
      </c>
      <c r="BA5" t="str">
        <f t="shared" si="19"/>
        <v>No</v>
      </c>
      <c r="BB5" t="str">
        <f t="shared" si="19"/>
        <v>No</v>
      </c>
      <c r="BC5" t="str">
        <f t="shared" si="19"/>
        <v>Yes</v>
      </c>
      <c r="BD5" t="str">
        <f t="shared" si="19"/>
        <v>No</v>
      </c>
      <c r="BE5" t="str">
        <f t="shared" si="19"/>
        <v>No</v>
      </c>
      <c r="BF5" t="str">
        <f t="shared" si="19"/>
        <v>No</v>
      </c>
      <c r="BG5" t="str">
        <f t="shared" si="4"/>
        <v>No</v>
      </c>
      <c r="BI5" t="str">
        <f t="shared" si="15"/>
        <v>Yes</v>
      </c>
      <c r="BJ5" t="str">
        <f t="shared" ref="BJ5:BT5" si="20">IF(AND($M5&gt;=BJ$1,$M5&lt;BK$1),"Yes","No")</f>
        <v>No</v>
      </c>
      <c r="BK5" t="str">
        <f t="shared" si="20"/>
        <v>No</v>
      </c>
      <c r="BL5" t="str">
        <f t="shared" si="20"/>
        <v>No</v>
      </c>
      <c r="BM5" t="str">
        <f t="shared" si="20"/>
        <v>No</v>
      </c>
      <c r="BN5" t="str">
        <f t="shared" si="20"/>
        <v>No</v>
      </c>
      <c r="BO5" t="str">
        <f t="shared" si="20"/>
        <v>No</v>
      </c>
      <c r="BP5" t="str">
        <f t="shared" si="20"/>
        <v>No</v>
      </c>
      <c r="BQ5" t="str">
        <f t="shared" si="20"/>
        <v>No</v>
      </c>
      <c r="BR5" t="str">
        <f t="shared" si="20"/>
        <v>Yes</v>
      </c>
      <c r="BS5" t="str">
        <f t="shared" si="20"/>
        <v>No</v>
      </c>
      <c r="BT5" t="str">
        <f t="shared" si="20"/>
        <v>No</v>
      </c>
      <c r="BU5" t="str">
        <f t="shared" si="16"/>
        <v>No</v>
      </c>
      <c r="BW5" t="str">
        <f t="shared" si="6"/>
        <v>Yes</v>
      </c>
    </row>
    <row r="6" spans="1:75" x14ac:dyDescent="0.25">
      <c r="A6" s="7">
        <v>5</v>
      </c>
      <c r="B6" s="7" t="s">
        <v>20</v>
      </c>
      <c r="C6" s="7" t="s">
        <v>822</v>
      </c>
      <c r="D6" s="7" t="s">
        <v>36</v>
      </c>
      <c r="E6" s="7" t="s">
        <v>795</v>
      </c>
      <c r="F6" s="8" t="s">
        <v>811</v>
      </c>
      <c r="G6" s="8" t="s">
        <v>799</v>
      </c>
      <c r="H6" s="7" t="s">
        <v>11</v>
      </c>
      <c r="I6" s="7" t="s">
        <v>12</v>
      </c>
      <c r="J6" s="7" t="s">
        <v>1196</v>
      </c>
      <c r="K6" s="9">
        <v>27996</v>
      </c>
      <c r="L6" s="9">
        <v>39447</v>
      </c>
      <c r="M6" s="9"/>
      <c r="N6" s="10">
        <f t="shared" ca="1" si="0"/>
        <v>15</v>
      </c>
      <c r="O6" t="s">
        <v>785</v>
      </c>
      <c r="P6" s="11" t="s">
        <v>21</v>
      </c>
      <c r="Q6" s="12">
        <v>72830</v>
      </c>
      <c r="R6" s="12">
        <f t="shared" ca="1" si="1"/>
        <v>5000</v>
      </c>
      <c r="S6" s="8">
        <v>4</v>
      </c>
      <c r="T6" t="str">
        <f t="shared" si="7"/>
        <v/>
      </c>
      <c r="U6" t="str">
        <f t="shared" si="8"/>
        <v>Correct</v>
      </c>
      <c r="Y6" t="str">
        <f t="shared" si="9"/>
        <v>Above 60000</v>
      </c>
      <c r="Z6" t="str">
        <f t="shared" ca="1" si="10"/>
        <v>40-50 years</v>
      </c>
      <c r="AA6" t="str">
        <f t="shared" si="11"/>
        <v>4-6 years</v>
      </c>
      <c r="AC6" t="s">
        <v>787</v>
      </c>
      <c r="AD6" t="s">
        <v>10</v>
      </c>
      <c r="AH6" t="str">
        <f t="shared" si="12"/>
        <v>Yes</v>
      </c>
      <c r="AI6" t="str">
        <f t="shared" si="13"/>
        <v>Yes</v>
      </c>
      <c r="AJ6" t="str">
        <f t="shared" si="2"/>
        <v>Yes</v>
      </c>
      <c r="AK6" t="str">
        <f t="shared" si="2"/>
        <v>Yes</v>
      </c>
      <c r="AL6" t="str">
        <f t="shared" si="2"/>
        <v>Yes</v>
      </c>
      <c r="AM6" t="str">
        <f t="shared" si="2"/>
        <v>Yes</v>
      </c>
      <c r="AN6" t="str">
        <f t="shared" si="2"/>
        <v>Yes</v>
      </c>
      <c r="AO6" t="str">
        <f t="shared" si="2"/>
        <v>Yes</v>
      </c>
      <c r="AP6" t="str">
        <f t="shared" si="2"/>
        <v>Yes</v>
      </c>
      <c r="AQ6" t="str">
        <f t="shared" si="2"/>
        <v>Yes</v>
      </c>
      <c r="AR6" t="str">
        <f t="shared" si="2"/>
        <v>Yes</v>
      </c>
      <c r="AS6" t="str">
        <f t="shared" si="2"/>
        <v>Yes</v>
      </c>
      <c r="AT6" t="str">
        <f t="shared" si="2"/>
        <v>Yes</v>
      </c>
      <c r="AV6" t="str">
        <f t="shared" ref="AV6:BF6" si="21">IF(AND($L6&gt;=AV$1,$L6&lt;AW$1),"Yes","No")</f>
        <v>No</v>
      </c>
      <c r="AW6" t="str">
        <f t="shared" si="21"/>
        <v>No</v>
      </c>
      <c r="AX6" t="str">
        <f t="shared" si="21"/>
        <v>No</v>
      </c>
      <c r="AY6" t="str">
        <f t="shared" si="21"/>
        <v>No</v>
      </c>
      <c r="AZ6" t="str">
        <f t="shared" si="21"/>
        <v>No</v>
      </c>
      <c r="BA6" t="str">
        <f t="shared" si="21"/>
        <v>No</v>
      </c>
      <c r="BB6" t="str">
        <f t="shared" si="21"/>
        <v>No</v>
      </c>
      <c r="BC6" t="str">
        <f t="shared" si="21"/>
        <v>No</v>
      </c>
      <c r="BD6" t="str">
        <f t="shared" si="21"/>
        <v>No</v>
      </c>
      <c r="BE6" t="str">
        <f t="shared" si="21"/>
        <v>No</v>
      </c>
      <c r="BF6" t="str">
        <f t="shared" si="21"/>
        <v>No</v>
      </c>
      <c r="BG6" t="str">
        <f t="shared" si="4"/>
        <v>No</v>
      </c>
      <c r="BI6" t="str">
        <f t="shared" si="15"/>
        <v>No</v>
      </c>
      <c r="BJ6" t="str">
        <f t="shared" ref="BJ6:BT6" si="22">IF(AND($M6&gt;=BJ$1,$M6&lt;BK$1),"Yes","No")</f>
        <v>No</v>
      </c>
      <c r="BK6" t="str">
        <f t="shared" si="22"/>
        <v>No</v>
      </c>
      <c r="BL6" t="str">
        <f t="shared" si="22"/>
        <v>No</v>
      </c>
      <c r="BM6" t="str">
        <f t="shared" si="22"/>
        <v>No</v>
      </c>
      <c r="BN6" t="str">
        <f t="shared" si="22"/>
        <v>No</v>
      </c>
      <c r="BO6" t="str">
        <f t="shared" si="22"/>
        <v>No</v>
      </c>
      <c r="BP6" t="str">
        <f t="shared" si="22"/>
        <v>No</v>
      </c>
      <c r="BQ6" t="str">
        <f t="shared" si="22"/>
        <v>No</v>
      </c>
      <c r="BR6" t="str">
        <f t="shared" si="22"/>
        <v>No</v>
      </c>
      <c r="BS6" t="str">
        <f t="shared" si="22"/>
        <v>No</v>
      </c>
      <c r="BT6" t="str">
        <f t="shared" si="22"/>
        <v>No</v>
      </c>
      <c r="BU6" t="str">
        <f t="shared" si="16"/>
        <v>No</v>
      </c>
      <c r="BW6" t="str">
        <f t="shared" si="6"/>
        <v>No</v>
      </c>
    </row>
    <row r="7" spans="1:75" x14ac:dyDescent="0.25">
      <c r="A7" s="7">
        <v>6</v>
      </c>
      <c r="B7" s="7" t="s">
        <v>22</v>
      </c>
      <c r="C7" s="7" t="s">
        <v>823</v>
      </c>
      <c r="D7" s="7" t="s">
        <v>36</v>
      </c>
      <c r="E7" s="7" t="s">
        <v>796</v>
      </c>
      <c r="F7" s="8" t="s">
        <v>810</v>
      </c>
      <c r="G7" s="8" t="s">
        <v>159</v>
      </c>
      <c r="H7" s="7" t="s">
        <v>23</v>
      </c>
      <c r="I7" s="7" t="s">
        <v>24</v>
      </c>
      <c r="J7" s="7" t="s">
        <v>1196</v>
      </c>
      <c r="K7" s="9">
        <v>28340</v>
      </c>
      <c r="L7" s="9">
        <v>38751</v>
      </c>
      <c r="M7" s="9">
        <v>40218</v>
      </c>
      <c r="N7" s="10">
        <f t="shared" ca="1" si="0"/>
        <v>16</v>
      </c>
      <c r="O7" s="10" t="s">
        <v>815</v>
      </c>
      <c r="P7" s="11" t="s">
        <v>13</v>
      </c>
      <c r="Q7" s="12">
        <v>60830</v>
      </c>
      <c r="R7" s="12">
        <f t="shared" ca="1" si="1"/>
        <v>3000</v>
      </c>
      <c r="S7" s="8">
        <v>2</v>
      </c>
      <c r="T7" t="str">
        <f t="shared" si="7"/>
        <v>Correct</v>
      </c>
      <c r="U7" t="str">
        <f t="shared" si="8"/>
        <v>Correct</v>
      </c>
      <c r="Y7" t="str">
        <f t="shared" si="9"/>
        <v>Above 60000</v>
      </c>
      <c r="Z7" t="str">
        <f t="shared" ca="1" si="10"/>
        <v>40-50 years</v>
      </c>
      <c r="AA7" t="str">
        <f t="shared" si="11"/>
        <v>6-10 years</v>
      </c>
      <c r="AC7" t="s">
        <v>788</v>
      </c>
      <c r="AD7" t="s">
        <v>10</v>
      </c>
      <c r="AH7" t="str">
        <f t="shared" si="12"/>
        <v>No</v>
      </c>
      <c r="AI7" t="str">
        <f t="shared" si="13"/>
        <v>No</v>
      </c>
      <c r="AJ7" t="str">
        <f t="shared" si="2"/>
        <v>No</v>
      </c>
      <c r="AK7" t="str">
        <f t="shared" si="2"/>
        <v>No</v>
      </c>
      <c r="AL7" t="str">
        <f t="shared" si="2"/>
        <v>No</v>
      </c>
      <c r="AM7" t="str">
        <f t="shared" si="2"/>
        <v>No</v>
      </c>
      <c r="AN7" t="str">
        <f t="shared" si="2"/>
        <v>No</v>
      </c>
      <c r="AO7" t="str">
        <f t="shared" si="2"/>
        <v>No</v>
      </c>
      <c r="AP7" t="str">
        <f t="shared" si="2"/>
        <v>No</v>
      </c>
      <c r="AQ7" t="str">
        <f t="shared" si="2"/>
        <v>No</v>
      </c>
      <c r="AR7" t="str">
        <f t="shared" si="2"/>
        <v>No</v>
      </c>
      <c r="AS7" t="str">
        <f t="shared" si="2"/>
        <v>No</v>
      </c>
      <c r="AT7" t="str">
        <f t="shared" si="2"/>
        <v>No</v>
      </c>
      <c r="AV7" t="str">
        <f t="shared" ref="AV7:BF7" si="23">IF(AND($L7&gt;=AV$1,$L7&lt;AW$1),"Yes","No")</f>
        <v>No</v>
      </c>
      <c r="AW7" t="str">
        <f t="shared" si="23"/>
        <v>No</v>
      </c>
      <c r="AX7" t="str">
        <f t="shared" si="23"/>
        <v>No</v>
      </c>
      <c r="AY7" t="str">
        <f t="shared" si="23"/>
        <v>No</v>
      </c>
      <c r="AZ7" t="str">
        <f t="shared" si="23"/>
        <v>No</v>
      </c>
      <c r="BA7" t="str">
        <f t="shared" si="23"/>
        <v>No</v>
      </c>
      <c r="BB7" t="str">
        <f t="shared" si="23"/>
        <v>No</v>
      </c>
      <c r="BC7" t="str">
        <f t="shared" si="23"/>
        <v>No</v>
      </c>
      <c r="BD7" t="str">
        <f t="shared" si="23"/>
        <v>No</v>
      </c>
      <c r="BE7" t="str">
        <f t="shared" si="23"/>
        <v>No</v>
      </c>
      <c r="BF7" t="str">
        <f t="shared" si="23"/>
        <v>No</v>
      </c>
      <c r="BG7" t="str">
        <f t="shared" si="4"/>
        <v>No</v>
      </c>
      <c r="BI7" t="str">
        <f t="shared" si="15"/>
        <v>No</v>
      </c>
      <c r="BJ7" t="str">
        <f t="shared" ref="BJ7:BT7" si="24">IF(AND($M7&gt;=BJ$1,$M7&lt;BK$1),"Yes","No")</f>
        <v>No</v>
      </c>
      <c r="BK7" t="str">
        <f t="shared" si="24"/>
        <v>No</v>
      </c>
      <c r="BL7" t="str">
        <f t="shared" si="24"/>
        <v>No</v>
      </c>
      <c r="BM7" t="str">
        <f t="shared" si="24"/>
        <v>No</v>
      </c>
      <c r="BN7" t="str">
        <f t="shared" si="24"/>
        <v>No</v>
      </c>
      <c r="BO7" t="str">
        <f t="shared" si="24"/>
        <v>No</v>
      </c>
      <c r="BP7" t="str">
        <f t="shared" si="24"/>
        <v>No</v>
      </c>
      <c r="BQ7" t="str">
        <f t="shared" si="24"/>
        <v>No</v>
      </c>
      <c r="BR7" t="str">
        <f t="shared" si="24"/>
        <v>No</v>
      </c>
      <c r="BS7" t="str">
        <f t="shared" si="24"/>
        <v>No</v>
      </c>
      <c r="BT7" t="str">
        <f t="shared" si="24"/>
        <v>No</v>
      </c>
      <c r="BU7" t="str">
        <f t="shared" si="16"/>
        <v>No</v>
      </c>
      <c r="BW7" t="str">
        <f t="shared" si="6"/>
        <v>No</v>
      </c>
    </row>
    <row r="8" spans="1:75" x14ac:dyDescent="0.25">
      <c r="A8" s="7">
        <v>7</v>
      </c>
      <c r="B8" s="7" t="s">
        <v>25</v>
      </c>
      <c r="C8" s="7" t="s">
        <v>824</v>
      </c>
      <c r="D8" s="7" t="s">
        <v>36</v>
      </c>
      <c r="E8" s="7" t="s">
        <v>796</v>
      </c>
      <c r="F8" s="8" t="s">
        <v>810</v>
      </c>
      <c r="G8" s="8" t="s">
        <v>159</v>
      </c>
      <c r="H8" s="7" t="s">
        <v>23</v>
      </c>
      <c r="I8" s="7" t="s">
        <v>15</v>
      </c>
      <c r="J8" s="7" t="s">
        <v>1196</v>
      </c>
      <c r="K8" s="9">
        <v>27155</v>
      </c>
      <c r="L8" s="9">
        <v>36217</v>
      </c>
      <c r="M8" s="9">
        <v>38715</v>
      </c>
      <c r="N8" s="10">
        <f t="shared" ca="1" si="0"/>
        <v>23</v>
      </c>
      <c r="O8" s="10" t="s">
        <v>815</v>
      </c>
      <c r="P8" s="11" t="s">
        <v>13</v>
      </c>
      <c r="Q8" s="12">
        <v>15240</v>
      </c>
      <c r="R8" s="12">
        <f t="shared" ca="1" si="1"/>
        <v>3000</v>
      </c>
      <c r="S8" s="8">
        <v>1</v>
      </c>
      <c r="T8" t="str">
        <f t="shared" si="7"/>
        <v>Correct</v>
      </c>
      <c r="U8" t="str">
        <f t="shared" si="8"/>
        <v>Correct</v>
      </c>
      <c r="Y8" t="str">
        <f t="shared" si="9"/>
        <v>10001-25000</v>
      </c>
      <c r="Z8" t="str">
        <f t="shared" ca="1" si="10"/>
        <v>40-50 years</v>
      </c>
      <c r="AA8" t="str">
        <f t="shared" si="11"/>
        <v>Above 10 years</v>
      </c>
      <c r="AC8" t="s">
        <v>789</v>
      </c>
      <c r="AD8" t="s">
        <v>36</v>
      </c>
      <c r="AH8" t="str">
        <f t="shared" si="12"/>
        <v>No</v>
      </c>
      <c r="AI8" t="str">
        <f t="shared" si="13"/>
        <v>No</v>
      </c>
      <c r="AJ8" t="str">
        <f t="shared" si="2"/>
        <v>No</v>
      </c>
      <c r="AK8" t="str">
        <f t="shared" si="2"/>
        <v>No</v>
      </c>
      <c r="AL8" t="str">
        <f t="shared" si="2"/>
        <v>No</v>
      </c>
      <c r="AM8" t="str">
        <f t="shared" si="2"/>
        <v>No</v>
      </c>
      <c r="AN8" t="str">
        <f t="shared" si="2"/>
        <v>No</v>
      </c>
      <c r="AO8" t="str">
        <f t="shared" si="2"/>
        <v>No</v>
      </c>
      <c r="AP8" t="str">
        <f t="shared" si="2"/>
        <v>No</v>
      </c>
      <c r="AQ8" t="str">
        <f t="shared" si="2"/>
        <v>No</v>
      </c>
      <c r="AR8" t="str">
        <f t="shared" si="2"/>
        <v>No</v>
      </c>
      <c r="AS8" t="str">
        <f t="shared" si="2"/>
        <v>No</v>
      </c>
      <c r="AT8" t="str">
        <f t="shared" si="2"/>
        <v>No</v>
      </c>
      <c r="AV8" t="str">
        <f t="shared" ref="AV8:BF8" si="25">IF(AND($L8&gt;=AV$1,$L8&lt;AW$1),"Yes","No")</f>
        <v>No</v>
      </c>
      <c r="AW8" t="str">
        <f t="shared" si="25"/>
        <v>No</v>
      </c>
      <c r="AX8" t="str">
        <f t="shared" si="25"/>
        <v>No</v>
      </c>
      <c r="AY8" t="str">
        <f t="shared" si="25"/>
        <v>No</v>
      </c>
      <c r="AZ8" t="str">
        <f t="shared" si="25"/>
        <v>No</v>
      </c>
      <c r="BA8" t="str">
        <f t="shared" si="25"/>
        <v>No</v>
      </c>
      <c r="BB8" t="str">
        <f t="shared" si="25"/>
        <v>No</v>
      </c>
      <c r="BC8" t="str">
        <f t="shared" si="25"/>
        <v>No</v>
      </c>
      <c r="BD8" t="str">
        <f t="shared" si="25"/>
        <v>No</v>
      </c>
      <c r="BE8" t="str">
        <f t="shared" si="25"/>
        <v>No</v>
      </c>
      <c r="BF8" t="str">
        <f t="shared" si="25"/>
        <v>No</v>
      </c>
      <c r="BG8" t="str">
        <f t="shared" si="4"/>
        <v>No</v>
      </c>
      <c r="BI8" t="str">
        <f t="shared" si="15"/>
        <v>No</v>
      </c>
      <c r="BJ8" t="str">
        <f t="shared" ref="BJ8:BT8" si="26">IF(AND($M8&gt;=BJ$1,$M8&lt;BK$1),"Yes","No")</f>
        <v>No</v>
      </c>
      <c r="BK8" t="str">
        <f t="shared" si="26"/>
        <v>No</v>
      </c>
      <c r="BL8" t="str">
        <f t="shared" si="26"/>
        <v>No</v>
      </c>
      <c r="BM8" t="str">
        <f t="shared" si="26"/>
        <v>No</v>
      </c>
      <c r="BN8" t="str">
        <f t="shared" si="26"/>
        <v>No</v>
      </c>
      <c r="BO8" t="str">
        <f t="shared" si="26"/>
        <v>No</v>
      </c>
      <c r="BP8" t="str">
        <f t="shared" si="26"/>
        <v>No</v>
      </c>
      <c r="BQ8" t="str">
        <f t="shared" si="26"/>
        <v>No</v>
      </c>
      <c r="BR8" t="str">
        <f t="shared" si="26"/>
        <v>No</v>
      </c>
      <c r="BS8" t="str">
        <f t="shared" si="26"/>
        <v>No</v>
      </c>
      <c r="BT8" t="str">
        <f t="shared" si="26"/>
        <v>No</v>
      </c>
      <c r="BU8" t="str">
        <f t="shared" si="16"/>
        <v>No</v>
      </c>
      <c r="BW8" t="str">
        <f t="shared" si="6"/>
        <v>No</v>
      </c>
    </row>
    <row r="9" spans="1:75" x14ac:dyDescent="0.25">
      <c r="A9" s="7">
        <v>8</v>
      </c>
      <c r="B9" s="7" t="s">
        <v>26</v>
      </c>
      <c r="C9" s="7" t="s">
        <v>825</v>
      </c>
      <c r="D9" s="7" t="s">
        <v>36</v>
      </c>
      <c r="E9" s="7" t="s">
        <v>796</v>
      </c>
      <c r="F9" s="8" t="s">
        <v>810</v>
      </c>
      <c r="G9" s="8" t="s">
        <v>159</v>
      </c>
      <c r="H9" s="7" t="s">
        <v>23</v>
      </c>
      <c r="I9" s="7" t="s">
        <v>24</v>
      </c>
      <c r="J9" s="7" t="s">
        <v>1196</v>
      </c>
      <c r="K9" s="9">
        <v>28848</v>
      </c>
      <c r="L9" s="9">
        <v>39189</v>
      </c>
      <c r="M9" s="9">
        <v>41038</v>
      </c>
      <c r="N9" s="10">
        <f t="shared" ca="1" si="0"/>
        <v>15</v>
      </c>
      <c r="O9" s="10" t="s">
        <v>815</v>
      </c>
      <c r="P9" s="11"/>
      <c r="Q9" s="12">
        <v>66580</v>
      </c>
      <c r="R9" s="12">
        <f t="shared" ca="1" si="1"/>
        <v>10000</v>
      </c>
      <c r="S9" s="8">
        <v>5</v>
      </c>
      <c r="T9" t="str">
        <f t="shared" si="7"/>
        <v>Correct</v>
      </c>
      <c r="U9" t="str">
        <f t="shared" si="8"/>
        <v>Correct</v>
      </c>
      <c r="Y9" t="str">
        <f t="shared" si="9"/>
        <v>Above 60000</v>
      </c>
      <c r="Z9" t="str">
        <f t="shared" ca="1" si="10"/>
        <v>40-50 years</v>
      </c>
      <c r="AA9" t="str">
        <f t="shared" si="11"/>
        <v>4-6 years</v>
      </c>
      <c r="AC9" t="s">
        <v>790</v>
      </c>
      <c r="AD9" t="s">
        <v>36</v>
      </c>
      <c r="AH9" t="str">
        <f t="shared" si="12"/>
        <v>Yes</v>
      </c>
      <c r="AI9" t="str">
        <f t="shared" si="13"/>
        <v>Yes</v>
      </c>
      <c r="AJ9" t="str">
        <f t="shared" si="2"/>
        <v>Yes</v>
      </c>
      <c r="AK9" t="str">
        <f t="shared" si="2"/>
        <v>Yes</v>
      </c>
      <c r="AL9" t="str">
        <f t="shared" si="2"/>
        <v>Yes</v>
      </c>
      <c r="AM9" t="str">
        <f t="shared" si="2"/>
        <v>No</v>
      </c>
      <c r="AN9" t="str">
        <f t="shared" si="2"/>
        <v>No</v>
      </c>
      <c r="AO9" t="str">
        <f t="shared" si="2"/>
        <v>No</v>
      </c>
      <c r="AP9" t="str">
        <f t="shared" si="2"/>
        <v>No</v>
      </c>
      <c r="AQ9" t="str">
        <f t="shared" si="2"/>
        <v>No</v>
      </c>
      <c r="AR9" t="str">
        <f t="shared" si="2"/>
        <v>No</v>
      </c>
      <c r="AS9" t="str">
        <f t="shared" si="2"/>
        <v>No</v>
      </c>
      <c r="AT9" t="str">
        <f t="shared" si="2"/>
        <v>No</v>
      </c>
      <c r="AV9" t="str">
        <f t="shared" ref="AV9:BF9" si="27">IF(AND($L9&gt;=AV$1,$L9&lt;AW$1),"Yes","No")</f>
        <v>No</v>
      </c>
      <c r="AW9" t="str">
        <f t="shared" si="27"/>
        <v>No</v>
      </c>
      <c r="AX9" t="str">
        <f t="shared" si="27"/>
        <v>No</v>
      </c>
      <c r="AY9" t="str">
        <f t="shared" si="27"/>
        <v>No</v>
      </c>
      <c r="AZ9" t="str">
        <f t="shared" si="27"/>
        <v>No</v>
      </c>
      <c r="BA9" t="str">
        <f t="shared" si="27"/>
        <v>No</v>
      </c>
      <c r="BB9" t="str">
        <f t="shared" si="27"/>
        <v>No</v>
      </c>
      <c r="BC9" t="str">
        <f t="shared" si="27"/>
        <v>No</v>
      </c>
      <c r="BD9" t="str">
        <f t="shared" si="27"/>
        <v>No</v>
      </c>
      <c r="BE9" t="str">
        <f t="shared" si="27"/>
        <v>No</v>
      </c>
      <c r="BF9" t="str">
        <f t="shared" si="27"/>
        <v>No</v>
      </c>
      <c r="BG9" t="str">
        <f t="shared" si="4"/>
        <v>No</v>
      </c>
      <c r="BI9" t="str">
        <f t="shared" si="15"/>
        <v>No</v>
      </c>
      <c r="BJ9" t="str">
        <f t="shared" ref="BJ9:BT9" si="28">IF(AND($M9&gt;=BJ$1,$M9&lt;BK$1),"Yes","No")</f>
        <v>No</v>
      </c>
      <c r="BK9" t="str">
        <f t="shared" si="28"/>
        <v>No</v>
      </c>
      <c r="BL9" t="str">
        <f t="shared" si="28"/>
        <v>No</v>
      </c>
      <c r="BM9" t="str">
        <f t="shared" si="28"/>
        <v>No</v>
      </c>
      <c r="BN9" t="str">
        <f t="shared" si="28"/>
        <v>Yes</v>
      </c>
      <c r="BO9" t="str">
        <f t="shared" si="28"/>
        <v>No</v>
      </c>
      <c r="BP9" t="str">
        <f t="shared" si="28"/>
        <v>No</v>
      </c>
      <c r="BQ9" t="str">
        <f t="shared" si="28"/>
        <v>No</v>
      </c>
      <c r="BR9" t="str">
        <f t="shared" si="28"/>
        <v>No</v>
      </c>
      <c r="BS9" t="str">
        <f t="shared" si="28"/>
        <v>No</v>
      </c>
      <c r="BT9" t="str">
        <f t="shared" si="28"/>
        <v>No</v>
      </c>
      <c r="BU9" t="str">
        <f t="shared" si="16"/>
        <v>No</v>
      </c>
      <c r="BW9" t="str">
        <f t="shared" si="6"/>
        <v>Yes</v>
      </c>
    </row>
    <row r="10" spans="1:75" x14ac:dyDescent="0.25">
      <c r="A10" s="7">
        <v>9</v>
      </c>
      <c r="B10" s="7" t="s">
        <v>27</v>
      </c>
      <c r="C10" s="7" t="s">
        <v>826</v>
      </c>
      <c r="D10" s="7" t="s">
        <v>36</v>
      </c>
      <c r="E10" s="7" t="s">
        <v>796</v>
      </c>
      <c r="F10" s="8" t="s">
        <v>810</v>
      </c>
      <c r="G10" s="8" t="s">
        <v>159</v>
      </c>
      <c r="H10" s="7" t="s">
        <v>23</v>
      </c>
      <c r="I10" s="7" t="s">
        <v>12</v>
      </c>
      <c r="J10" s="7" t="s">
        <v>1196</v>
      </c>
      <c r="K10" s="9">
        <v>29559</v>
      </c>
      <c r="L10" s="9">
        <v>36260</v>
      </c>
      <c r="M10" s="9">
        <v>37192</v>
      </c>
      <c r="N10" s="10">
        <f t="shared" ca="1" si="0"/>
        <v>23</v>
      </c>
      <c r="O10" s="10" t="s">
        <v>815</v>
      </c>
      <c r="P10" s="11" t="s">
        <v>13</v>
      </c>
      <c r="Q10" s="12">
        <v>75150</v>
      </c>
      <c r="R10" s="12">
        <f t="shared" ca="1" si="1"/>
        <v>3000</v>
      </c>
      <c r="S10" s="8">
        <v>1</v>
      </c>
      <c r="T10" t="str">
        <f t="shared" si="7"/>
        <v>Correct</v>
      </c>
      <c r="U10" t="str">
        <f t="shared" si="8"/>
        <v>Correct</v>
      </c>
      <c r="Y10" t="str">
        <f t="shared" si="9"/>
        <v>Above 60000</v>
      </c>
      <c r="Z10" t="str">
        <f t="shared" ca="1" si="10"/>
        <v>40-50 years</v>
      </c>
      <c r="AA10" t="str">
        <f t="shared" si="11"/>
        <v>Above 10 years</v>
      </c>
      <c r="AC10" t="s">
        <v>791</v>
      </c>
      <c r="AD10" t="s">
        <v>813</v>
      </c>
      <c r="AH10" t="str">
        <f t="shared" si="12"/>
        <v>No</v>
      </c>
      <c r="AI10" t="str">
        <f t="shared" si="13"/>
        <v>No</v>
      </c>
      <c r="AJ10" t="str">
        <f t="shared" si="2"/>
        <v>No</v>
      </c>
      <c r="AK10" t="str">
        <f t="shared" si="2"/>
        <v>No</v>
      </c>
      <c r="AL10" t="str">
        <f t="shared" si="2"/>
        <v>No</v>
      </c>
      <c r="AM10" t="str">
        <f t="shared" si="2"/>
        <v>No</v>
      </c>
      <c r="AN10" t="str">
        <f t="shared" si="2"/>
        <v>No</v>
      </c>
      <c r="AO10" t="str">
        <f t="shared" si="2"/>
        <v>No</v>
      </c>
      <c r="AP10" t="str">
        <f t="shared" si="2"/>
        <v>No</v>
      </c>
      <c r="AQ10" t="str">
        <f t="shared" si="2"/>
        <v>No</v>
      </c>
      <c r="AR10" t="str">
        <f t="shared" si="2"/>
        <v>No</v>
      </c>
      <c r="AS10" t="str">
        <f t="shared" si="2"/>
        <v>No</v>
      </c>
      <c r="AT10" t="str">
        <f t="shared" si="2"/>
        <v>No</v>
      </c>
      <c r="AV10" t="str">
        <f t="shared" ref="AV10:BF10" si="29">IF(AND($L10&gt;=AV$1,$L10&lt;AW$1),"Yes","No")</f>
        <v>No</v>
      </c>
      <c r="AW10" t="str">
        <f t="shared" si="29"/>
        <v>No</v>
      </c>
      <c r="AX10" t="str">
        <f t="shared" si="29"/>
        <v>No</v>
      </c>
      <c r="AY10" t="str">
        <f t="shared" si="29"/>
        <v>No</v>
      </c>
      <c r="AZ10" t="str">
        <f t="shared" si="29"/>
        <v>No</v>
      </c>
      <c r="BA10" t="str">
        <f t="shared" si="29"/>
        <v>No</v>
      </c>
      <c r="BB10" t="str">
        <f t="shared" si="29"/>
        <v>No</v>
      </c>
      <c r="BC10" t="str">
        <f t="shared" si="29"/>
        <v>No</v>
      </c>
      <c r="BD10" t="str">
        <f t="shared" si="29"/>
        <v>No</v>
      </c>
      <c r="BE10" t="str">
        <f t="shared" si="29"/>
        <v>No</v>
      </c>
      <c r="BF10" t="str">
        <f t="shared" si="29"/>
        <v>No</v>
      </c>
      <c r="BG10" t="str">
        <f t="shared" si="4"/>
        <v>No</v>
      </c>
      <c r="BI10" t="str">
        <f t="shared" si="15"/>
        <v>No</v>
      </c>
      <c r="BJ10" t="str">
        <f t="shared" ref="BJ10:BT10" si="30">IF(AND($M10&gt;=BJ$1,$M10&lt;BK$1),"Yes","No")</f>
        <v>No</v>
      </c>
      <c r="BK10" t="str">
        <f t="shared" si="30"/>
        <v>No</v>
      </c>
      <c r="BL10" t="str">
        <f t="shared" si="30"/>
        <v>No</v>
      </c>
      <c r="BM10" t="str">
        <f t="shared" si="30"/>
        <v>No</v>
      </c>
      <c r="BN10" t="str">
        <f t="shared" si="30"/>
        <v>No</v>
      </c>
      <c r="BO10" t="str">
        <f t="shared" si="30"/>
        <v>No</v>
      </c>
      <c r="BP10" t="str">
        <f t="shared" si="30"/>
        <v>No</v>
      </c>
      <c r="BQ10" t="str">
        <f t="shared" si="30"/>
        <v>No</v>
      </c>
      <c r="BR10" t="str">
        <f t="shared" si="30"/>
        <v>No</v>
      </c>
      <c r="BS10" t="str">
        <f t="shared" si="30"/>
        <v>No</v>
      </c>
      <c r="BT10" t="str">
        <f t="shared" si="30"/>
        <v>No</v>
      </c>
      <c r="BU10" t="str">
        <f t="shared" si="16"/>
        <v>No</v>
      </c>
      <c r="BW10" t="str">
        <f t="shared" si="6"/>
        <v>No</v>
      </c>
    </row>
    <row r="11" spans="1:75" x14ac:dyDescent="0.25">
      <c r="A11" s="7">
        <v>10</v>
      </c>
      <c r="B11" s="7" t="s">
        <v>28</v>
      </c>
      <c r="C11" s="7" t="s">
        <v>827</v>
      </c>
      <c r="D11" s="7" t="s">
        <v>36</v>
      </c>
      <c r="E11" s="7" t="s">
        <v>796</v>
      </c>
      <c r="F11" s="8" t="s">
        <v>810</v>
      </c>
      <c r="G11" s="8" t="s">
        <v>159</v>
      </c>
      <c r="H11" s="7" t="s">
        <v>23</v>
      </c>
      <c r="I11" s="7" t="s">
        <v>12</v>
      </c>
      <c r="J11" s="7" t="s">
        <v>1196</v>
      </c>
      <c r="K11" s="9">
        <v>25110</v>
      </c>
      <c r="L11" s="9">
        <v>37404</v>
      </c>
      <c r="M11" s="9">
        <v>41070</v>
      </c>
      <c r="N11" s="10">
        <f t="shared" ca="1" si="0"/>
        <v>20</v>
      </c>
      <c r="O11" t="s">
        <v>786</v>
      </c>
      <c r="P11" s="11" t="s">
        <v>13</v>
      </c>
      <c r="Q11" s="12">
        <v>30780</v>
      </c>
      <c r="R11" s="12">
        <f t="shared" ca="1" si="1"/>
        <v>5000</v>
      </c>
      <c r="S11" s="8">
        <v>4</v>
      </c>
      <c r="T11" t="str">
        <f t="shared" si="7"/>
        <v>Correct</v>
      </c>
      <c r="U11" t="str">
        <f t="shared" si="8"/>
        <v>Correct</v>
      </c>
      <c r="Y11" t="str">
        <f t="shared" si="9"/>
        <v>25001-40000</v>
      </c>
      <c r="Z11" t="str">
        <f t="shared" ca="1" si="10"/>
        <v>Above 50 years</v>
      </c>
      <c r="AA11" t="str">
        <f t="shared" si="11"/>
        <v>Above 10 years</v>
      </c>
      <c r="AC11" t="s">
        <v>796</v>
      </c>
      <c r="AD11" t="s">
        <v>36</v>
      </c>
      <c r="AH11" t="str">
        <f t="shared" si="12"/>
        <v>Yes</v>
      </c>
      <c r="AI11" t="str">
        <f t="shared" si="13"/>
        <v>Yes</v>
      </c>
      <c r="AJ11" t="str">
        <f t="shared" si="2"/>
        <v>Yes</v>
      </c>
      <c r="AK11" t="str">
        <f t="shared" si="2"/>
        <v>Yes</v>
      </c>
      <c r="AL11" t="str">
        <f t="shared" si="2"/>
        <v>Yes</v>
      </c>
      <c r="AM11" t="str">
        <f t="shared" si="2"/>
        <v>Yes</v>
      </c>
      <c r="AN11" t="str">
        <f t="shared" si="2"/>
        <v>No</v>
      </c>
      <c r="AO11" t="str">
        <f t="shared" si="2"/>
        <v>No</v>
      </c>
      <c r="AP11" t="str">
        <f t="shared" si="2"/>
        <v>No</v>
      </c>
      <c r="AQ11" t="str">
        <f t="shared" si="2"/>
        <v>No</v>
      </c>
      <c r="AR11" t="str">
        <f t="shared" si="2"/>
        <v>No</v>
      </c>
      <c r="AS11" t="str">
        <f t="shared" si="2"/>
        <v>No</v>
      </c>
      <c r="AT11" t="str">
        <f t="shared" si="2"/>
        <v>No</v>
      </c>
      <c r="AV11" t="str">
        <f t="shared" ref="AV11:BF11" si="31">IF(AND($L11&gt;=AV$1,$L11&lt;AW$1),"Yes","No")</f>
        <v>No</v>
      </c>
      <c r="AW11" t="str">
        <f t="shared" si="31"/>
        <v>No</v>
      </c>
      <c r="AX11" t="str">
        <f t="shared" si="31"/>
        <v>No</v>
      </c>
      <c r="AY11" t="str">
        <f t="shared" si="31"/>
        <v>No</v>
      </c>
      <c r="AZ11" t="str">
        <f t="shared" si="31"/>
        <v>No</v>
      </c>
      <c r="BA11" t="str">
        <f t="shared" si="31"/>
        <v>No</v>
      </c>
      <c r="BB11" t="str">
        <f t="shared" si="31"/>
        <v>No</v>
      </c>
      <c r="BC11" t="str">
        <f t="shared" si="31"/>
        <v>No</v>
      </c>
      <c r="BD11" t="str">
        <f t="shared" si="31"/>
        <v>No</v>
      </c>
      <c r="BE11" t="str">
        <f t="shared" si="31"/>
        <v>No</v>
      </c>
      <c r="BF11" t="str">
        <f t="shared" si="31"/>
        <v>No</v>
      </c>
      <c r="BG11" t="str">
        <f t="shared" si="4"/>
        <v>No</v>
      </c>
      <c r="BI11" t="str">
        <f t="shared" si="15"/>
        <v>No</v>
      </c>
      <c r="BJ11" t="str">
        <f t="shared" ref="BJ11:BT11" si="32">IF(AND($M11&gt;=BJ$1,$M11&lt;BK$1),"Yes","No")</f>
        <v>No</v>
      </c>
      <c r="BK11" t="str">
        <f t="shared" si="32"/>
        <v>No</v>
      </c>
      <c r="BL11" t="str">
        <f t="shared" si="32"/>
        <v>No</v>
      </c>
      <c r="BM11" t="str">
        <f t="shared" si="32"/>
        <v>No</v>
      </c>
      <c r="BN11" t="str">
        <f t="shared" si="32"/>
        <v>No</v>
      </c>
      <c r="BO11" t="str">
        <f t="shared" si="32"/>
        <v>Yes</v>
      </c>
      <c r="BP11" t="str">
        <f t="shared" si="32"/>
        <v>No</v>
      </c>
      <c r="BQ11" t="str">
        <f t="shared" si="32"/>
        <v>No</v>
      </c>
      <c r="BR11" t="str">
        <f t="shared" si="32"/>
        <v>No</v>
      </c>
      <c r="BS11" t="str">
        <f t="shared" si="32"/>
        <v>No</v>
      </c>
      <c r="BT11" t="str">
        <f t="shared" si="32"/>
        <v>No</v>
      </c>
      <c r="BU11" t="str">
        <f t="shared" si="16"/>
        <v>No</v>
      </c>
      <c r="BW11" t="str">
        <f t="shared" si="6"/>
        <v>Yes</v>
      </c>
    </row>
    <row r="12" spans="1:75" x14ac:dyDescent="0.25">
      <c r="A12" s="7">
        <v>11</v>
      </c>
      <c r="B12" s="7" t="s">
        <v>29</v>
      </c>
      <c r="C12" s="7" t="s">
        <v>828</v>
      </c>
      <c r="D12" s="7" t="s">
        <v>36</v>
      </c>
      <c r="E12" s="7" t="s">
        <v>796</v>
      </c>
      <c r="F12" s="8" t="s">
        <v>810</v>
      </c>
      <c r="G12" s="8" t="s">
        <v>159</v>
      </c>
      <c r="H12" s="7" t="s">
        <v>23</v>
      </c>
      <c r="I12" s="7" t="s">
        <v>15</v>
      </c>
      <c r="J12" s="7" t="s">
        <v>1196</v>
      </c>
      <c r="K12" s="9">
        <v>25850</v>
      </c>
      <c r="L12" s="9">
        <v>37782</v>
      </c>
      <c r="M12" s="9">
        <v>38726</v>
      </c>
      <c r="N12" s="10">
        <f t="shared" ca="1" si="0"/>
        <v>19</v>
      </c>
      <c r="O12" s="10" t="s">
        <v>815</v>
      </c>
      <c r="P12" s="11" t="s">
        <v>30</v>
      </c>
      <c r="Q12" s="12">
        <v>17735</v>
      </c>
      <c r="R12" s="12">
        <f t="shared" ca="1" si="1"/>
        <v>5000</v>
      </c>
      <c r="S12" s="8">
        <v>3</v>
      </c>
      <c r="T12" t="str">
        <f t="shared" si="7"/>
        <v>Correct</v>
      </c>
      <c r="U12" t="str">
        <f t="shared" si="8"/>
        <v>Correct</v>
      </c>
      <c r="Y12" t="str">
        <f t="shared" si="9"/>
        <v>10001-25000</v>
      </c>
      <c r="Z12" t="str">
        <f t="shared" ca="1" si="10"/>
        <v>Above 50 years</v>
      </c>
      <c r="AA12" t="str">
        <f t="shared" si="11"/>
        <v>6-10 years</v>
      </c>
      <c r="AC12" t="s">
        <v>792</v>
      </c>
      <c r="AD12" t="s">
        <v>36</v>
      </c>
      <c r="AH12" t="str">
        <f t="shared" si="12"/>
        <v>No</v>
      </c>
      <c r="AI12" t="str">
        <f t="shared" si="13"/>
        <v>No</v>
      </c>
      <c r="AJ12" t="str">
        <f t="shared" si="2"/>
        <v>No</v>
      </c>
      <c r="AK12" t="str">
        <f t="shared" si="2"/>
        <v>No</v>
      </c>
      <c r="AL12" t="str">
        <f t="shared" si="2"/>
        <v>No</v>
      </c>
      <c r="AM12" t="str">
        <f t="shared" si="2"/>
        <v>No</v>
      </c>
      <c r="AN12" t="str">
        <f t="shared" si="2"/>
        <v>No</v>
      </c>
      <c r="AO12" t="str">
        <f t="shared" si="2"/>
        <v>No</v>
      </c>
      <c r="AP12" t="str">
        <f t="shared" si="2"/>
        <v>No</v>
      </c>
      <c r="AQ12" t="str">
        <f t="shared" si="2"/>
        <v>No</v>
      </c>
      <c r="AR12" t="str">
        <f t="shared" si="2"/>
        <v>No</v>
      </c>
      <c r="AS12" t="str">
        <f t="shared" si="2"/>
        <v>No</v>
      </c>
      <c r="AT12" t="str">
        <f t="shared" si="2"/>
        <v>No</v>
      </c>
      <c r="AV12" t="str">
        <f t="shared" ref="AV12:BF12" si="33">IF(AND($L12&gt;=AV$1,$L12&lt;AW$1),"Yes","No")</f>
        <v>No</v>
      </c>
      <c r="AW12" t="str">
        <f t="shared" si="33"/>
        <v>No</v>
      </c>
      <c r="AX12" t="str">
        <f t="shared" si="33"/>
        <v>No</v>
      </c>
      <c r="AY12" t="str">
        <f t="shared" si="33"/>
        <v>No</v>
      </c>
      <c r="AZ12" t="str">
        <f t="shared" si="33"/>
        <v>No</v>
      </c>
      <c r="BA12" t="str">
        <f t="shared" si="33"/>
        <v>No</v>
      </c>
      <c r="BB12" t="str">
        <f t="shared" si="33"/>
        <v>No</v>
      </c>
      <c r="BC12" t="str">
        <f t="shared" si="33"/>
        <v>No</v>
      </c>
      <c r="BD12" t="str">
        <f t="shared" si="33"/>
        <v>No</v>
      </c>
      <c r="BE12" t="str">
        <f t="shared" si="33"/>
        <v>No</v>
      </c>
      <c r="BF12" t="str">
        <f t="shared" si="33"/>
        <v>No</v>
      </c>
      <c r="BG12" t="str">
        <f t="shared" si="4"/>
        <v>No</v>
      </c>
      <c r="BI12" t="str">
        <f t="shared" si="15"/>
        <v>No</v>
      </c>
      <c r="BJ12" t="str">
        <f t="shared" ref="BJ12:BT12" si="34">IF(AND($M12&gt;=BJ$1,$M12&lt;BK$1),"Yes","No")</f>
        <v>No</v>
      </c>
      <c r="BK12" t="str">
        <f t="shared" si="34"/>
        <v>No</v>
      </c>
      <c r="BL12" t="str">
        <f t="shared" si="34"/>
        <v>No</v>
      </c>
      <c r="BM12" t="str">
        <f t="shared" si="34"/>
        <v>No</v>
      </c>
      <c r="BN12" t="str">
        <f t="shared" si="34"/>
        <v>No</v>
      </c>
      <c r="BO12" t="str">
        <f t="shared" si="34"/>
        <v>No</v>
      </c>
      <c r="BP12" t="str">
        <f t="shared" si="34"/>
        <v>No</v>
      </c>
      <c r="BQ12" t="str">
        <f t="shared" si="34"/>
        <v>No</v>
      </c>
      <c r="BR12" t="str">
        <f t="shared" si="34"/>
        <v>No</v>
      </c>
      <c r="BS12" t="str">
        <f t="shared" si="34"/>
        <v>No</v>
      </c>
      <c r="BT12" t="str">
        <f t="shared" si="34"/>
        <v>No</v>
      </c>
      <c r="BU12" t="str">
        <f t="shared" si="16"/>
        <v>No</v>
      </c>
      <c r="BW12" t="str">
        <f t="shared" si="6"/>
        <v>No</v>
      </c>
    </row>
    <row r="13" spans="1:75" x14ac:dyDescent="0.25">
      <c r="A13" s="7">
        <v>12</v>
      </c>
      <c r="B13" s="7" t="s">
        <v>31</v>
      </c>
      <c r="C13" s="7" t="s">
        <v>829</v>
      </c>
      <c r="D13" s="7" t="s">
        <v>36</v>
      </c>
      <c r="E13" s="7" t="s">
        <v>796</v>
      </c>
      <c r="F13" s="8" t="s">
        <v>810</v>
      </c>
      <c r="G13" s="8" t="s">
        <v>159</v>
      </c>
      <c r="H13" s="7" t="s">
        <v>23</v>
      </c>
      <c r="I13" s="7" t="s">
        <v>12</v>
      </c>
      <c r="J13" s="7" t="s">
        <v>1196</v>
      </c>
      <c r="K13" s="9">
        <v>23552</v>
      </c>
      <c r="L13" s="9">
        <v>38142</v>
      </c>
      <c r="M13" s="9">
        <v>38142</v>
      </c>
      <c r="N13" s="10">
        <f t="shared" ca="1" si="0"/>
        <v>18</v>
      </c>
      <c r="O13" s="10" t="s">
        <v>815</v>
      </c>
      <c r="P13" s="11" t="s">
        <v>13</v>
      </c>
      <c r="Q13" s="12">
        <v>49350</v>
      </c>
      <c r="R13" s="12">
        <f t="shared" ca="1" si="1"/>
        <v>5000</v>
      </c>
      <c r="S13" s="8">
        <v>4</v>
      </c>
      <c r="T13" t="str">
        <f t="shared" si="7"/>
        <v>Correct</v>
      </c>
      <c r="U13" t="str">
        <f t="shared" si="8"/>
        <v>Correct</v>
      </c>
      <c r="Y13" t="str">
        <f t="shared" si="9"/>
        <v>40001-60000</v>
      </c>
      <c r="Z13" t="str">
        <f t="shared" ca="1" si="10"/>
        <v>Above 50 years</v>
      </c>
      <c r="AA13" t="str">
        <f t="shared" si="11"/>
        <v>6-10 years</v>
      </c>
      <c r="AC13" t="s">
        <v>793</v>
      </c>
      <c r="AD13" t="s">
        <v>812</v>
      </c>
      <c r="AH13" t="str">
        <f t="shared" si="12"/>
        <v>No</v>
      </c>
      <c r="AI13" t="str">
        <f t="shared" si="13"/>
        <v>No</v>
      </c>
      <c r="AJ13" t="str">
        <f t="shared" si="2"/>
        <v>No</v>
      </c>
      <c r="AK13" t="str">
        <f t="shared" si="2"/>
        <v>No</v>
      </c>
      <c r="AL13" t="str">
        <f t="shared" si="2"/>
        <v>No</v>
      </c>
      <c r="AM13" t="str">
        <f t="shared" si="2"/>
        <v>No</v>
      </c>
      <c r="AN13" t="str">
        <f t="shared" si="2"/>
        <v>No</v>
      </c>
      <c r="AO13" t="str">
        <f t="shared" si="2"/>
        <v>No</v>
      </c>
      <c r="AP13" t="str">
        <f t="shared" si="2"/>
        <v>No</v>
      </c>
      <c r="AQ13" t="str">
        <f t="shared" si="2"/>
        <v>No</v>
      </c>
      <c r="AR13" t="str">
        <f t="shared" si="2"/>
        <v>No</v>
      </c>
      <c r="AS13" t="str">
        <f t="shared" si="2"/>
        <v>No</v>
      </c>
      <c r="AT13" t="str">
        <f t="shared" si="2"/>
        <v>No</v>
      </c>
      <c r="AV13" t="str">
        <f t="shared" ref="AV13:BF13" si="35">IF(AND($L13&gt;=AV$1,$L13&lt;AW$1),"Yes","No")</f>
        <v>No</v>
      </c>
      <c r="AW13" t="str">
        <f t="shared" si="35"/>
        <v>No</v>
      </c>
      <c r="AX13" t="str">
        <f t="shared" si="35"/>
        <v>No</v>
      </c>
      <c r="AY13" t="str">
        <f t="shared" si="35"/>
        <v>No</v>
      </c>
      <c r="AZ13" t="str">
        <f t="shared" si="35"/>
        <v>No</v>
      </c>
      <c r="BA13" t="str">
        <f t="shared" si="35"/>
        <v>No</v>
      </c>
      <c r="BB13" t="str">
        <f t="shared" si="35"/>
        <v>No</v>
      </c>
      <c r="BC13" t="str">
        <f t="shared" si="35"/>
        <v>No</v>
      </c>
      <c r="BD13" t="str">
        <f t="shared" si="35"/>
        <v>No</v>
      </c>
      <c r="BE13" t="str">
        <f t="shared" si="35"/>
        <v>No</v>
      </c>
      <c r="BF13" t="str">
        <f t="shared" si="35"/>
        <v>No</v>
      </c>
      <c r="BG13" t="str">
        <f t="shared" si="4"/>
        <v>No</v>
      </c>
      <c r="BI13" t="str">
        <f t="shared" si="15"/>
        <v>No</v>
      </c>
      <c r="BJ13" t="str">
        <f t="shared" ref="BJ13:BT13" si="36">IF(AND($M13&gt;=BJ$1,$M13&lt;BK$1),"Yes","No")</f>
        <v>No</v>
      </c>
      <c r="BK13" t="str">
        <f t="shared" si="36"/>
        <v>No</v>
      </c>
      <c r="BL13" t="str">
        <f t="shared" si="36"/>
        <v>No</v>
      </c>
      <c r="BM13" t="str">
        <f t="shared" si="36"/>
        <v>No</v>
      </c>
      <c r="BN13" t="str">
        <f t="shared" si="36"/>
        <v>No</v>
      </c>
      <c r="BO13" t="str">
        <f t="shared" si="36"/>
        <v>No</v>
      </c>
      <c r="BP13" t="str">
        <f t="shared" si="36"/>
        <v>No</v>
      </c>
      <c r="BQ13" t="str">
        <f t="shared" si="36"/>
        <v>No</v>
      </c>
      <c r="BR13" t="str">
        <f t="shared" si="36"/>
        <v>No</v>
      </c>
      <c r="BS13" t="str">
        <f t="shared" si="36"/>
        <v>No</v>
      </c>
      <c r="BT13" t="str">
        <f t="shared" si="36"/>
        <v>No</v>
      </c>
      <c r="BU13" t="str">
        <f t="shared" si="16"/>
        <v>No</v>
      </c>
      <c r="BW13" t="str">
        <f t="shared" si="6"/>
        <v>No</v>
      </c>
    </row>
    <row r="14" spans="1:75" x14ac:dyDescent="0.25">
      <c r="A14" s="7">
        <v>13</v>
      </c>
      <c r="B14" s="7" t="s">
        <v>32</v>
      </c>
      <c r="C14" s="7" t="s">
        <v>824</v>
      </c>
      <c r="D14" s="7" t="s">
        <v>36</v>
      </c>
      <c r="E14" s="7" t="s">
        <v>796</v>
      </c>
      <c r="F14" s="8" t="s">
        <v>810</v>
      </c>
      <c r="G14" s="8" t="s">
        <v>159</v>
      </c>
      <c r="H14" s="7" t="s">
        <v>23</v>
      </c>
      <c r="I14" s="7" t="s">
        <v>15</v>
      </c>
      <c r="J14" s="7" t="s">
        <v>1196</v>
      </c>
      <c r="K14" s="9">
        <v>32621</v>
      </c>
      <c r="L14" s="9">
        <v>40779</v>
      </c>
      <c r="M14" s="9"/>
      <c r="N14" s="10">
        <f t="shared" ca="1" si="0"/>
        <v>11</v>
      </c>
      <c r="O14" t="s">
        <v>785</v>
      </c>
      <c r="P14" s="11" t="s">
        <v>16</v>
      </c>
      <c r="Q14" s="12">
        <v>30445</v>
      </c>
      <c r="R14" s="12">
        <f t="shared" ca="1" si="1"/>
        <v>3000</v>
      </c>
      <c r="S14" s="8">
        <v>1</v>
      </c>
      <c r="T14" t="str">
        <f t="shared" si="7"/>
        <v/>
      </c>
      <c r="U14" t="str">
        <f t="shared" si="8"/>
        <v>Correct</v>
      </c>
      <c r="Y14" t="str">
        <f t="shared" si="9"/>
        <v>25001-40000</v>
      </c>
      <c r="Z14" t="str">
        <f t="shared" ca="1" si="10"/>
        <v>30-40 years</v>
      </c>
      <c r="AA14" t="str">
        <f t="shared" si="11"/>
        <v>1-2 years</v>
      </c>
      <c r="AC14" t="s">
        <v>794</v>
      </c>
      <c r="AD14" t="s">
        <v>812</v>
      </c>
      <c r="AH14" t="str">
        <f t="shared" si="12"/>
        <v>Yes</v>
      </c>
      <c r="AI14" t="str">
        <f t="shared" si="13"/>
        <v>Yes</v>
      </c>
      <c r="AJ14" t="str">
        <f t="shared" si="2"/>
        <v>Yes</v>
      </c>
      <c r="AK14" t="str">
        <f t="shared" si="2"/>
        <v>Yes</v>
      </c>
      <c r="AL14" t="str">
        <f t="shared" si="2"/>
        <v>Yes</v>
      </c>
      <c r="AM14" t="str">
        <f t="shared" si="2"/>
        <v>Yes</v>
      </c>
      <c r="AN14" t="str">
        <f t="shared" si="2"/>
        <v>Yes</v>
      </c>
      <c r="AO14" t="str">
        <f t="shared" si="2"/>
        <v>Yes</v>
      </c>
      <c r="AP14" t="str">
        <f t="shared" si="2"/>
        <v>Yes</v>
      </c>
      <c r="AQ14" t="str">
        <f t="shared" si="2"/>
        <v>Yes</v>
      </c>
      <c r="AR14" t="str">
        <f t="shared" si="2"/>
        <v>Yes</v>
      </c>
      <c r="AS14" t="str">
        <f t="shared" si="2"/>
        <v>Yes</v>
      </c>
      <c r="AT14" t="str">
        <f t="shared" si="2"/>
        <v>Yes</v>
      </c>
      <c r="AV14" t="str">
        <f t="shared" ref="AV14:BF14" si="37">IF(AND($L14&gt;=AV$1,$L14&lt;AW$1),"Yes","No")</f>
        <v>No</v>
      </c>
      <c r="AW14" t="str">
        <f t="shared" si="37"/>
        <v>No</v>
      </c>
      <c r="AX14" t="str">
        <f t="shared" si="37"/>
        <v>No</v>
      </c>
      <c r="AY14" t="str">
        <f t="shared" si="37"/>
        <v>No</v>
      </c>
      <c r="AZ14" t="str">
        <f t="shared" si="37"/>
        <v>No</v>
      </c>
      <c r="BA14" t="str">
        <f t="shared" si="37"/>
        <v>No</v>
      </c>
      <c r="BB14" t="str">
        <f t="shared" si="37"/>
        <v>No</v>
      </c>
      <c r="BC14" t="str">
        <f t="shared" si="37"/>
        <v>No</v>
      </c>
      <c r="BD14" t="str">
        <f t="shared" si="37"/>
        <v>No</v>
      </c>
      <c r="BE14" t="str">
        <f t="shared" si="37"/>
        <v>No</v>
      </c>
      <c r="BF14" t="str">
        <f t="shared" si="37"/>
        <v>No</v>
      </c>
      <c r="BG14" t="str">
        <f t="shared" si="4"/>
        <v>No</v>
      </c>
      <c r="BI14" t="str">
        <f t="shared" si="15"/>
        <v>No</v>
      </c>
      <c r="BJ14" t="str">
        <f t="shared" ref="BJ14:BT14" si="38">IF(AND($M14&gt;=BJ$1,$M14&lt;BK$1),"Yes","No")</f>
        <v>No</v>
      </c>
      <c r="BK14" t="str">
        <f t="shared" si="38"/>
        <v>No</v>
      </c>
      <c r="BL14" t="str">
        <f t="shared" si="38"/>
        <v>No</v>
      </c>
      <c r="BM14" t="str">
        <f t="shared" si="38"/>
        <v>No</v>
      </c>
      <c r="BN14" t="str">
        <f t="shared" si="38"/>
        <v>No</v>
      </c>
      <c r="BO14" t="str">
        <f t="shared" si="38"/>
        <v>No</v>
      </c>
      <c r="BP14" t="str">
        <f t="shared" si="38"/>
        <v>No</v>
      </c>
      <c r="BQ14" t="str">
        <f t="shared" si="38"/>
        <v>No</v>
      </c>
      <c r="BR14" t="str">
        <f t="shared" si="38"/>
        <v>No</v>
      </c>
      <c r="BS14" t="str">
        <f t="shared" si="38"/>
        <v>No</v>
      </c>
      <c r="BT14" t="str">
        <f t="shared" si="38"/>
        <v>No</v>
      </c>
      <c r="BU14" t="str">
        <f t="shared" si="16"/>
        <v>No</v>
      </c>
      <c r="BW14" t="str">
        <f t="shared" si="6"/>
        <v>No</v>
      </c>
    </row>
    <row r="15" spans="1:75" x14ac:dyDescent="0.25">
      <c r="A15" s="7">
        <v>14</v>
      </c>
      <c r="B15" s="7" t="s">
        <v>33</v>
      </c>
      <c r="C15" s="7" t="s">
        <v>830</v>
      </c>
      <c r="D15" s="7" t="s">
        <v>36</v>
      </c>
      <c r="E15" s="7" t="s">
        <v>796</v>
      </c>
      <c r="F15" s="8" t="s">
        <v>810</v>
      </c>
      <c r="G15" s="8" t="s">
        <v>159</v>
      </c>
      <c r="H15" s="7" t="s">
        <v>23</v>
      </c>
      <c r="I15" s="7" t="s">
        <v>12</v>
      </c>
      <c r="J15" s="7" t="s">
        <v>1197</v>
      </c>
      <c r="K15" s="9">
        <v>31025</v>
      </c>
      <c r="L15" s="9">
        <v>41136</v>
      </c>
      <c r="M15" s="9">
        <v>41254</v>
      </c>
      <c r="N15" s="10">
        <f t="shared" ca="1" si="0"/>
        <v>10</v>
      </c>
      <c r="O15" s="10" t="s">
        <v>815</v>
      </c>
      <c r="P15" s="11" t="s">
        <v>13</v>
      </c>
      <c r="Q15" s="12">
        <v>79760</v>
      </c>
      <c r="R15" s="12">
        <f t="shared" ca="1" si="1"/>
        <v>10000</v>
      </c>
      <c r="S15" s="8">
        <v>5</v>
      </c>
      <c r="T15" t="str">
        <f t="shared" si="7"/>
        <v>Correct</v>
      </c>
      <c r="U15" t="str">
        <f t="shared" si="8"/>
        <v>Correct</v>
      </c>
      <c r="Y15" t="str">
        <f t="shared" si="9"/>
        <v>Above 60000</v>
      </c>
      <c r="Z15" t="str">
        <f t="shared" ca="1" si="10"/>
        <v>30-40 years</v>
      </c>
      <c r="AA15" t="str">
        <f t="shared" si="11"/>
        <v>0-6 months</v>
      </c>
      <c r="AC15" t="s">
        <v>795</v>
      </c>
      <c r="AD15" t="s">
        <v>36</v>
      </c>
      <c r="AH15" t="str">
        <f t="shared" si="12"/>
        <v>No</v>
      </c>
      <c r="AI15" t="str">
        <f t="shared" si="13"/>
        <v>No</v>
      </c>
      <c r="AJ15" t="str">
        <f t="shared" si="2"/>
        <v>No</v>
      </c>
      <c r="AK15" t="str">
        <f t="shared" si="2"/>
        <v>No</v>
      </c>
      <c r="AL15" t="str">
        <f t="shared" si="2"/>
        <v>No</v>
      </c>
      <c r="AM15" t="str">
        <f t="shared" si="2"/>
        <v>No</v>
      </c>
      <c r="AN15" t="str">
        <f t="shared" si="2"/>
        <v>No</v>
      </c>
      <c r="AO15" t="str">
        <f t="shared" si="2"/>
        <v>No</v>
      </c>
      <c r="AP15" t="str">
        <f t="shared" si="2"/>
        <v>Yes</v>
      </c>
      <c r="AQ15" t="str">
        <f t="shared" si="2"/>
        <v>Yes</v>
      </c>
      <c r="AR15" t="str">
        <f t="shared" si="2"/>
        <v>Yes</v>
      </c>
      <c r="AS15" t="str">
        <f t="shared" si="2"/>
        <v>Yes</v>
      </c>
      <c r="AT15" t="str">
        <f t="shared" si="2"/>
        <v>No</v>
      </c>
      <c r="AV15" t="str">
        <f t="shared" ref="AV15:BF15" si="39">IF(AND($L15&gt;=AV$1,$L15&lt;AW$1),"Yes","No")</f>
        <v>No</v>
      </c>
      <c r="AW15" t="str">
        <f t="shared" si="39"/>
        <v>No</v>
      </c>
      <c r="AX15" t="str">
        <f t="shared" si="39"/>
        <v>No</v>
      </c>
      <c r="AY15" t="str">
        <f t="shared" si="39"/>
        <v>No</v>
      </c>
      <c r="AZ15" t="str">
        <f t="shared" si="39"/>
        <v>No</v>
      </c>
      <c r="BA15" t="str">
        <f t="shared" si="39"/>
        <v>No</v>
      </c>
      <c r="BB15" t="str">
        <f t="shared" si="39"/>
        <v>No</v>
      </c>
      <c r="BC15" t="str">
        <f t="shared" si="39"/>
        <v>Yes</v>
      </c>
      <c r="BD15" t="str">
        <f t="shared" si="39"/>
        <v>No</v>
      </c>
      <c r="BE15" t="str">
        <f t="shared" si="39"/>
        <v>No</v>
      </c>
      <c r="BF15" t="str">
        <f t="shared" si="39"/>
        <v>No</v>
      </c>
      <c r="BG15" t="str">
        <f t="shared" si="4"/>
        <v>No</v>
      </c>
      <c r="BI15" t="str">
        <f t="shared" si="15"/>
        <v>Yes</v>
      </c>
      <c r="BJ15" t="str">
        <f t="shared" ref="BJ15:BT15" si="40">IF(AND($M15&gt;=BJ$1,$M15&lt;BK$1),"Yes","No")</f>
        <v>No</v>
      </c>
      <c r="BK15" t="str">
        <f t="shared" si="40"/>
        <v>No</v>
      </c>
      <c r="BL15" t="str">
        <f t="shared" si="40"/>
        <v>No</v>
      </c>
      <c r="BM15" t="str">
        <f t="shared" si="40"/>
        <v>No</v>
      </c>
      <c r="BN15" t="str">
        <f t="shared" si="40"/>
        <v>No</v>
      </c>
      <c r="BO15" t="str">
        <f t="shared" si="40"/>
        <v>No</v>
      </c>
      <c r="BP15" t="str">
        <f t="shared" si="40"/>
        <v>No</v>
      </c>
      <c r="BQ15" t="str">
        <f t="shared" si="40"/>
        <v>No</v>
      </c>
      <c r="BR15" t="str">
        <f t="shared" si="40"/>
        <v>No</v>
      </c>
      <c r="BS15" t="str">
        <f t="shared" si="40"/>
        <v>No</v>
      </c>
      <c r="BT15" t="str">
        <f t="shared" si="40"/>
        <v>No</v>
      </c>
      <c r="BU15" t="str">
        <f t="shared" si="16"/>
        <v>Yes</v>
      </c>
      <c r="BW15" t="str">
        <f t="shared" si="6"/>
        <v>Yes</v>
      </c>
    </row>
    <row r="16" spans="1:75" x14ac:dyDescent="0.25">
      <c r="A16" s="7">
        <v>15</v>
      </c>
      <c r="B16" s="7" t="s">
        <v>34</v>
      </c>
      <c r="C16" s="7" t="s">
        <v>831</v>
      </c>
      <c r="D16" s="7" t="s">
        <v>36</v>
      </c>
      <c r="E16" s="7" t="s">
        <v>796</v>
      </c>
      <c r="F16" s="8" t="s">
        <v>810</v>
      </c>
      <c r="G16" s="8" t="s">
        <v>159</v>
      </c>
      <c r="H16" s="7" t="s">
        <v>23</v>
      </c>
      <c r="I16" s="7" t="s">
        <v>12</v>
      </c>
      <c r="J16" s="7" t="s">
        <v>1196</v>
      </c>
      <c r="K16" s="9">
        <v>26335</v>
      </c>
      <c r="L16" s="9">
        <v>36764</v>
      </c>
      <c r="M16" s="9">
        <v>38369</v>
      </c>
      <c r="N16" s="10">
        <f t="shared" ca="1" si="0"/>
        <v>22</v>
      </c>
      <c r="O16" s="10" t="s">
        <v>815</v>
      </c>
      <c r="P16" s="11" t="s">
        <v>30</v>
      </c>
      <c r="Q16" s="12">
        <v>74840</v>
      </c>
      <c r="R16" s="12">
        <f t="shared" ca="1" si="1"/>
        <v>5000</v>
      </c>
      <c r="S16" s="8">
        <v>4</v>
      </c>
      <c r="T16" t="str">
        <f t="shared" si="7"/>
        <v>Correct</v>
      </c>
      <c r="U16" t="str">
        <f t="shared" si="8"/>
        <v>Correct</v>
      </c>
      <c r="Y16" t="str">
        <f t="shared" si="9"/>
        <v>Above 60000</v>
      </c>
      <c r="Z16" t="str">
        <f t="shared" ca="1" si="10"/>
        <v>Above 50 years</v>
      </c>
      <c r="AA16" t="str">
        <f t="shared" si="11"/>
        <v>Above 10 years</v>
      </c>
      <c r="AH16" t="str">
        <f t="shared" si="12"/>
        <v>No</v>
      </c>
      <c r="AI16" t="str">
        <f t="shared" si="13"/>
        <v>No</v>
      </c>
      <c r="AJ16" t="str">
        <f t="shared" si="2"/>
        <v>No</v>
      </c>
      <c r="AK16" t="str">
        <f t="shared" si="2"/>
        <v>No</v>
      </c>
      <c r="AL16" t="str">
        <f t="shared" si="2"/>
        <v>No</v>
      </c>
      <c r="AM16" t="str">
        <f t="shared" si="2"/>
        <v>No</v>
      </c>
      <c r="AN16" t="str">
        <f t="shared" si="2"/>
        <v>No</v>
      </c>
      <c r="AO16" t="str">
        <f t="shared" si="2"/>
        <v>No</v>
      </c>
      <c r="AP16" t="str">
        <f t="shared" si="2"/>
        <v>No</v>
      </c>
      <c r="AQ16" t="str">
        <f t="shared" si="2"/>
        <v>No</v>
      </c>
      <c r="AR16" t="str">
        <f t="shared" si="2"/>
        <v>No</v>
      </c>
      <c r="AS16" t="str">
        <f t="shared" si="2"/>
        <v>No</v>
      </c>
      <c r="AT16" t="str">
        <f t="shared" si="2"/>
        <v>No</v>
      </c>
      <c r="AV16" t="str">
        <f t="shared" ref="AV16:BF16" si="41">IF(AND($L16&gt;=AV$1,$L16&lt;AW$1),"Yes","No")</f>
        <v>No</v>
      </c>
      <c r="AW16" t="str">
        <f t="shared" si="41"/>
        <v>No</v>
      </c>
      <c r="AX16" t="str">
        <f t="shared" si="41"/>
        <v>No</v>
      </c>
      <c r="AY16" t="str">
        <f t="shared" si="41"/>
        <v>No</v>
      </c>
      <c r="AZ16" t="str">
        <f t="shared" si="41"/>
        <v>No</v>
      </c>
      <c r="BA16" t="str">
        <f t="shared" si="41"/>
        <v>No</v>
      </c>
      <c r="BB16" t="str">
        <f t="shared" si="41"/>
        <v>No</v>
      </c>
      <c r="BC16" t="str">
        <f t="shared" si="41"/>
        <v>No</v>
      </c>
      <c r="BD16" t="str">
        <f t="shared" si="41"/>
        <v>No</v>
      </c>
      <c r="BE16" t="str">
        <f t="shared" si="41"/>
        <v>No</v>
      </c>
      <c r="BF16" t="str">
        <f t="shared" si="41"/>
        <v>No</v>
      </c>
      <c r="BG16" t="str">
        <f t="shared" si="4"/>
        <v>No</v>
      </c>
      <c r="BI16" t="str">
        <f t="shared" si="15"/>
        <v>No</v>
      </c>
      <c r="BJ16" t="str">
        <f t="shared" ref="BJ16:BT16" si="42">IF(AND($M16&gt;=BJ$1,$M16&lt;BK$1),"Yes","No")</f>
        <v>No</v>
      </c>
      <c r="BK16" t="str">
        <f t="shared" si="42"/>
        <v>No</v>
      </c>
      <c r="BL16" t="str">
        <f t="shared" si="42"/>
        <v>No</v>
      </c>
      <c r="BM16" t="str">
        <f t="shared" si="42"/>
        <v>No</v>
      </c>
      <c r="BN16" t="str">
        <f t="shared" si="42"/>
        <v>No</v>
      </c>
      <c r="BO16" t="str">
        <f t="shared" si="42"/>
        <v>No</v>
      </c>
      <c r="BP16" t="str">
        <f t="shared" si="42"/>
        <v>No</v>
      </c>
      <c r="BQ16" t="str">
        <f t="shared" si="42"/>
        <v>No</v>
      </c>
      <c r="BR16" t="str">
        <f t="shared" si="42"/>
        <v>No</v>
      </c>
      <c r="BS16" t="str">
        <f t="shared" si="42"/>
        <v>No</v>
      </c>
      <c r="BT16" t="str">
        <f t="shared" si="42"/>
        <v>No</v>
      </c>
      <c r="BU16" t="str">
        <f t="shared" si="16"/>
        <v>No</v>
      </c>
      <c r="BW16" t="str">
        <f t="shared" si="6"/>
        <v>No</v>
      </c>
    </row>
    <row r="17" spans="1:75" x14ac:dyDescent="0.25">
      <c r="A17" s="7">
        <v>16</v>
      </c>
      <c r="B17" s="7" t="s">
        <v>35</v>
      </c>
      <c r="C17" s="7" t="s">
        <v>832</v>
      </c>
      <c r="D17" s="7" t="s">
        <v>36</v>
      </c>
      <c r="E17" s="7" t="s">
        <v>796</v>
      </c>
      <c r="F17" s="8" t="s">
        <v>810</v>
      </c>
      <c r="G17" s="8" t="s">
        <v>159</v>
      </c>
      <c r="H17" s="7" t="s">
        <v>23</v>
      </c>
      <c r="I17" s="7" t="s">
        <v>19</v>
      </c>
      <c r="J17" s="7" t="s">
        <v>1196</v>
      </c>
      <c r="K17" s="9">
        <v>28649</v>
      </c>
      <c r="L17" s="9">
        <v>40787</v>
      </c>
      <c r="M17" s="9">
        <v>41020</v>
      </c>
      <c r="N17" s="10">
        <f t="shared" ca="1" si="0"/>
        <v>11</v>
      </c>
      <c r="O17" s="10" t="s">
        <v>815</v>
      </c>
      <c r="P17" s="11" t="s">
        <v>13</v>
      </c>
      <c r="Q17" s="12">
        <v>29070</v>
      </c>
      <c r="R17" s="12">
        <f t="shared" ca="1" si="1"/>
        <v>5000</v>
      </c>
      <c r="S17" s="8">
        <v>3</v>
      </c>
      <c r="T17" t="str">
        <f t="shared" si="7"/>
        <v>Correct</v>
      </c>
      <c r="U17" t="str">
        <f t="shared" si="8"/>
        <v>Correct</v>
      </c>
      <c r="Y17" t="str">
        <f t="shared" si="9"/>
        <v>25001-40000</v>
      </c>
      <c r="Z17" t="str">
        <f t="shared" ca="1" si="10"/>
        <v>40-50 years</v>
      </c>
      <c r="AA17" t="str">
        <f t="shared" si="11"/>
        <v>1-2 years</v>
      </c>
      <c r="AC17">
        <v>0</v>
      </c>
      <c r="AD17" t="s">
        <v>1206</v>
      </c>
      <c r="AH17" t="str">
        <f t="shared" si="12"/>
        <v>Yes</v>
      </c>
      <c r="AI17" t="str">
        <f t="shared" si="13"/>
        <v>Yes</v>
      </c>
      <c r="AJ17" t="str">
        <f t="shared" si="2"/>
        <v>Yes</v>
      </c>
      <c r="AK17" t="str">
        <f t="shared" si="2"/>
        <v>Yes</v>
      </c>
      <c r="AL17" t="str">
        <f t="shared" si="2"/>
        <v>No</v>
      </c>
      <c r="AM17" t="str">
        <f t="shared" si="2"/>
        <v>No</v>
      </c>
      <c r="AN17" t="str">
        <f t="shared" si="2"/>
        <v>No</v>
      </c>
      <c r="AO17" t="str">
        <f t="shared" si="2"/>
        <v>No</v>
      </c>
      <c r="AP17" t="str">
        <f t="shared" si="2"/>
        <v>No</v>
      </c>
      <c r="AQ17" t="str">
        <f t="shared" si="2"/>
        <v>No</v>
      </c>
      <c r="AR17" t="str">
        <f t="shared" si="2"/>
        <v>No</v>
      </c>
      <c r="AS17" t="str">
        <f t="shared" si="2"/>
        <v>No</v>
      </c>
      <c r="AT17" t="str">
        <f t="shared" si="2"/>
        <v>No</v>
      </c>
      <c r="AV17" t="str">
        <f t="shared" ref="AV17:BF17" si="43">IF(AND($L17&gt;=AV$1,$L17&lt;AW$1),"Yes","No")</f>
        <v>No</v>
      </c>
      <c r="AW17" t="str">
        <f t="shared" si="43"/>
        <v>No</v>
      </c>
      <c r="AX17" t="str">
        <f t="shared" si="43"/>
        <v>No</v>
      </c>
      <c r="AY17" t="str">
        <f t="shared" si="43"/>
        <v>No</v>
      </c>
      <c r="AZ17" t="str">
        <f t="shared" si="43"/>
        <v>No</v>
      </c>
      <c r="BA17" t="str">
        <f t="shared" si="43"/>
        <v>No</v>
      </c>
      <c r="BB17" t="str">
        <f t="shared" si="43"/>
        <v>No</v>
      </c>
      <c r="BC17" t="str">
        <f t="shared" si="43"/>
        <v>No</v>
      </c>
      <c r="BD17" t="str">
        <f t="shared" si="43"/>
        <v>No</v>
      </c>
      <c r="BE17" t="str">
        <f t="shared" si="43"/>
        <v>No</v>
      </c>
      <c r="BF17" t="str">
        <f t="shared" si="43"/>
        <v>No</v>
      </c>
      <c r="BG17" t="str">
        <f t="shared" si="4"/>
        <v>No</v>
      </c>
      <c r="BI17" t="str">
        <f t="shared" si="15"/>
        <v>No</v>
      </c>
      <c r="BJ17" t="str">
        <f t="shared" ref="BJ17:BT17" si="44">IF(AND($M17&gt;=BJ$1,$M17&lt;BK$1),"Yes","No")</f>
        <v>No</v>
      </c>
      <c r="BK17" t="str">
        <f t="shared" si="44"/>
        <v>No</v>
      </c>
      <c r="BL17" t="str">
        <f t="shared" si="44"/>
        <v>No</v>
      </c>
      <c r="BM17" t="str">
        <f t="shared" si="44"/>
        <v>Yes</v>
      </c>
      <c r="BN17" t="str">
        <f t="shared" si="44"/>
        <v>No</v>
      </c>
      <c r="BO17" t="str">
        <f t="shared" si="44"/>
        <v>No</v>
      </c>
      <c r="BP17" t="str">
        <f t="shared" si="44"/>
        <v>No</v>
      </c>
      <c r="BQ17" t="str">
        <f t="shared" si="44"/>
        <v>No</v>
      </c>
      <c r="BR17" t="str">
        <f t="shared" si="44"/>
        <v>No</v>
      </c>
      <c r="BS17" t="str">
        <f t="shared" si="44"/>
        <v>No</v>
      </c>
      <c r="BT17" t="str">
        <f t="shared" si="44"/>
        <v>No</v>
      </c>
      <c r="BU17" t="str">
        <f t="shared" si="16"/>
        <v>No</v>
      </c>
      <c r="BW17" t="str">
        <f t="shared" si="6"/>
        <v>Yes</v>
      </c>
    </row>
    <row r="18" spans="1:75" x14ac:dyDescent="0.25">
      <c r="A18" s="7">
        <v>17</v>
      </c>
      <c r="B18" s="7" t="s">
        <v>37</v>
      </c>
      <c r="C18" s="7" t="s">
        <v>833</v>
      </c>
      <c r="D18" s="7" t="s">
        <v>36</v>
      </c>
      <c r="E18" s="7" t="s">
        <v>796</v>
      </c>
      <c r="F18" s="8" t="s">
        <v>810</v>
      </c>
      <c r="G18" s="8" t="s">
        <v>159</v>
      </c>
      <c r="H18" s="7" t="s">
        <v>23</v>
      </c>
      <c r="I18" s="7" t="s">
        <v>24</v>
      </c>
      <c r="J18" s="7" t="s">
        <v>1196</v>
      </c>
      <c r="K18" s="9">
        <v>29476</v>
      </c>
      <c r="L18" s="9">
        <v>36777</v>
      </c>
      <c r="M18" s="9">
        <v>38870</v>
      </c>
      <c r="N18" s="10">
        <f t="shared" ca="1" si="0"/>
        <v>22</v>
      </c>
      <c r="O18" s="10" t="s">
        <v>815</v>
      </c>
      <c r="P18" s="11"/>
      <c r="Q18" s="12">
        <v>76690</v>
      </c>
      <c r="R18" s="12">
        <f t="shared" ca="1" si="1"/>
        <v>5000</v>
      </c>
      <c r="S18" s="8">
        <v>3</v>
      </c>
      <c r="T18" t="str">
        <f t="shared" si="7"/>
        <v>Correct</v>
      </c>
      <c r="U18" t="str">
        <f t="shared" si="8"/>
        <v>Correct</v>
      </c>
      <c r="Y18" t="str">
        <f t="shared" si="9"/>
        <v>Above 60000</v>
      </c>
      <c r="Z18" t="str">
        <f t="shared" ca="1" si="10"/>
        <v>40-50 years</v>
      </c>
      <c r="AA18" t="str">
        <f t="shared" si="11"/>
        <v>Above 10 years</v>
      </c>
      <c r="AC18">
        <v>18</v>
      </c>
      <c r="AD18" t="s">
        <v>1207</v>
      </c>
      <c r="AH18" t="str">
        <f t="shared" si="12"/>
        <v>No</v>
      </c>
      <c r="AI18" t="str">
        <f t="shared" si="13"/>
        <v>No</v>
      </c>
      <c r="AJ18" t="str">
        <f t="shared" si="13"/>
        <v>No</v>
      </c>
      <c r="AK18" t="str">
        <f t="shared" si="13"/>
        <v>No</v>
      </c>
      <c r="AL18" t="str">
        <f t="shared" si="13"/>
        <v>No</v>
      </c>
      <c r="AM18" t="str">
        <f t="shared" si="13"/>
        <v>No</v>
      </c>
      <c r="AN18" t="str">
        <f t="shared" si="13"/>
        <v>No</v>
      </c>
      <c r="AO18" t="str">
        <f t="shared" si="13"/>
        <v>No</v>
      </c>
      <c r="AP18" t="str">
        <f t="shared" si="13"/>
        <v>No</v>
      </c>
      <c r="AQ18" t="str">
        <f t="shared" si="13"/>
        <v>No</v>
      </c>
      <c r="AR18" t="str">
        <f t="shared" si="13"/>
        <v>No</v>
      </c>
      <c r="AS18" t="str">
        <f t="shared" si="13"/>
        <v>No</v>
      </c>
      <c r="AT18" t="str">
        <f t="shared" si="13"/>
        <v>No</v>
      </c>
      <c r="AV18" t="str">
        <f t="shared" ref="AV18:BF18" si="45">IF(AND($L18&gt;=AV$1,$L18&lt;AW$1),"Yes","No")</f>
        <v>No</v>
      </c>
      <c r="AW18" t="str">
        <f t="shared" si="45"/>
        <v>No</v>
      </c>
      <c r="AX18" t="str">
        <f t="shared" si="45"/>
        <v>No</v>
      </c>
      <c r="AY18" t="str">
        <f t="shared" si="45"/>
        <v>No</v>
      </c>
      <c r="AZ18" t="str">
        <f t="shared" si="45"/>
        <v>No</v>
      </c>
      <c r="BA18" t="str">
        <f t="shared" si="45"/>
        <v>No</v>
      </c>
      <c r="BB18" t="str">
        <f t="shared" si="45"/>
        <v>No</v>
      </c>
      <c r="BC18" t="str">
        <f t="shared" si="45"/>
        <v>No</v>
      </c>
      <c r="BD18" t="str">
        <f t="shared" si="45"/>
        <v>No</v>
      </c>
      <c r="BE18" t="str">
        <f t="shared" si="45"/>
        <v>No</v>
      </c>
      <c r="BF18" t="str">
        <f t="shared" si="45"/>
        <v>No</v>
      </c>
      <c r="BG18" t="str">
        <f t="shared" si="4"/>
        <v>No</v>
      </c>
      <c r="BI18" t="str">
        <f t="shared" si="15"/>
        <v>No</v>
      </c>
      <c r="BJ18" t="str">
        <f t="shared" ref="BJ18:BT18" si="46">IF(AND($M18&gt;=BJ$1,$M18&lt;BK$1),"Yes","No")</f>
        <v>No</v>
      </c>
      <c r="BK18" t="str">
        <f t="shared" si="46"/>
        <v>No</v>
      </c>
      <c r="BL18" t="str">
        <f t="shared" si="46"/>
        <v>No</v>
      </c>
      <c r="BM18" t="str">
        <f t="shared" si="46"/>
        <v>No</v>
      </c>
      <c r="BN18" t="str">
        <f t="shared" si="46"/>
        <v>No</v>
      </c>
      <c r="BO18" t="str">
        <f t="shared" si="46"/>
        <v>No</v>
      </c>
      <c r="BP18" t="str">
        <f t="shared" si="46"/>
        <v>No</v>
      </c>
      <c r="BQ18" t="str">
        <f t="shared" si="46"/>
        <v>No</v>
      </c>
      <c r="BR18" t="str">
        <f t="shared" si="46"/>
        <v>No</v>
      </c>
      <c r="BS18" t="str">
        <f t="shared" si="46"/>
        <v>No</v>
      </c>
      <c r="BT18" t="str">
        <f t="shared" si="46"/>
        <v>No</v>
      </c>
      <c r="BU18" t="str">
        <f t="shared" si="16"/>
        <v>No</v>
      </c>
      <c r="BW18" t="str">
        <f t="shared" si="6"/>
        <v>No</v>
      </c>
    </row>
    <row r="19" spans="1:75" x14ac:dyDescent="0.25">
      <c r="A19" s="7">
        <v>18</v>
      </c>
      <c r="B19" s="7" t="s">
        <v>38</v>
      </c>
      <c r="C19" s="7" t="s">
        <v>834</v>
      </c>
      <c r="D19" s="7" t="s">
        <v>36</v>
      </c>
      <c r="E19" s="7" t="s">
        <v>796</v>
      </c>
      <c r="F19" s="8" t="s">
        <v>810</v>
      </c>
      <c r="G19" s="8" t="s">
        <v>159</v>
      </c>
      <c r="H19" s="7" t="s">
        <v>23</v>
      </c>
      <c r="I19" s="7" t="s">
        <v>12</v>
      </c>
      <c r="J19" s="7" t="s">
        <v>1197</v>
      </c>
      <c r="K19" s="9">
        <v>27946</v>
      </c>
      <c r="L19" s="9">
        <v>39704</v>
      </c>
      <c r="M19" s="9">
        <v>40948</v>
      </c>
      <c r="N19" s="10">
        <f t="shared" ca="1" si="0"/>
        <v>14</v>
      </c>
      <c r="O19" s="10" t="s">
        <v>815</v>
      </c>
      <c r="P19" s="11" t="s">
        <v>30</v>
      </c>
      <c r="Q19" s="12">
        <v>58290</v>
      </c>
      <c r="R19" s="12">
        <f t="shared" ca="1" si="1"/>
        <v>10000</v>
      </c>
      <c r="S19" s="8">
        <v>5</v>
      </c>
      <c r="T19" t="str">
        <f t="shared" si="7"/>
        <v>Correct</v>
      </c>
      <c r="U19" t="str">
        <f t="shared" si="8"/>
        <v>Correct</v>
      </c>
      <c r="Y19" t="str">
        <f t="shared" si="9"/>
        <v>40001-60000</v>
      </c>
      <c r="Z19" t="str">
        <f t="shared" ca="1" si="10"/>
        <v>40-50 years</v>
      </c>
      <c r="AA19" t="str">
        <f t="shared" si="11"/>
        <v>4-6 years</v>
      </c>
      <c r="AC19">
        <v>24</v>
      </c>
      <c r="AD19" t="s">
        <v>1209</v>
      </c>
      <c r="AH19" t="str">
        <f t="shared" si="12"/>
        <v>Yes</v>
      </c>
      <c r="AI19" t="str">
        <f t="shared" ref="AI19:AT34" si="47">IF($L19&gt;AI$1,"No",IF($M19="","Yes",IF(AND($L19&lt;=AI$1,$M19&gt;AI$1),"Yes","No")))</f>
        <v>Yes</v>
      </c>
      <c r="AJ19" t="str">
        <f t="shared" si="47"/>
        <v>No</v>
      </c>
      <c r="AK19" t="str">
        <f t="shared" si="47"/>
        <v>No</v>
      </c>
      <c r="AL19" t="str">
        <f t="shared" si="47"/>
        <v>No</v>
      </c>
      <c r="AM19" t="str">
        <f t="shared" si="47"/>
        <v>No</v>
      </c>
      <c r="AN19" t="str">
        <f t="shared" si="47"/>
        <v>No</v>
      </c>
      <c r="AO19" t="str">
        <f t="shared" si="47"/>
        <v>No</v>
      </c>
      <c r="AP19" t="str">
        <f t="shared" si="47"/>
        <v>No</v>
      </c>
      <c r="AQ19" t="str">
        <f t="shared" si="47"/>
        <v>No</v>
      </c>
      <c r="AR19" t="str">
        <f t="shared" si="47"/>
        <v>No</v>
      </c>
      <c r="AS19" t="str">
        <f t="shared" si="47"/>
        <v>No</v>
      </c>
      <c r="AT19" t="str">
        <f t="shared" si="47"/>
        <v>No</v>
      </c>
      <c r="AV19" t="str">
        <f t="shared" ref="AV19:BF19" si="48">IF(AND($L19&gt;=AV$1,$L19&lt;AW$1),"Yes","No")</f>
        <v>No</v>
      </c>
      <c r="AW19" t="str">
        <f t="shared" si="48"/>
        <v>No</v>
      </c>
      <c r="AX19" t="str">
        <f t="shared" si="48"/>
        <v>No</v>
      </c>
      <c r="AY19" t="str">
        <f t="shared" si="48"/>
        <v>No</v>
      </c>
      <c r="AZ19" t="str">
        <f t="shared" si="48"/>
        <v>No</v>
      </c>
      <c r="BA19" t="str">
        <f t="shared" si="48"/>
        <v>No</v>
      </c>
      <c r="BB19" t="str">
        <f t="shared" si="48"/>
        <v>No</v>
      </c>
      <c r="BC19" t="str">
        <f t="shared" si="48"/>
        <v>No</v>
      </c>
      <c r="BD19" t="str">
        <f t="shared" si="48"/>
        <v>No</v>
      </c>
      <c r="BE19" t="str">
        <f t="shared" si="48"/>
        <v>No</v>
      </c>
      <c r="BF19" t="str">
        <f t="shared" si="48"/>
        <v>No</v>
      </c>
      <c r="BG19" t="str">
        <f t="shared" si="4"/>
        <v>No</v>
      </c>
      <c r="BI19" t="str">
        <f t="shared" si="15"/>
        <v>No</v>
      </c>
      <c r="BJ19" t="str">
        <f t="shared" ref="BJ19:BU34" si="49">IF(AND($M19&gt;=BJ$1,$M19&lt;BK$1),"Yes","No")</f>
        <v>No</v>
      </c>
      <c r="BK19" t="str">
        <f t="shared" si="49"/>
        <v>Yes</v>
      </c>
      <c r="BL19" t="str">
        <f t="shared" si="49"/>
        <v>No</v>
      </c>
      <c r="BM19" t="str">
        <f t="shared" si="49"/>
        <v>No</v>
      </c>
      <c r="BN19" t="str">
        <f t="shared" si="49"/>
        <v>No</v>
      </c>
      <c r="BO19" t="str">
        <f t="shared" si="49"/>
        <v>No</v>
      </c>
      <c r="BP19" t="str">
        <f t="shared" si="49"/>
        <v>No</v>
      </c>
      <c r="BQ19" t="str">
        <f t="shared" si="49"/>
        <v>No</v>
      </c>
      <c r="BR19" t="str">
        <f t="shared" si="49"/>
        <v>No</v>
      </c>
      <c r="BS19" t="str">
        <f t="shared" si="49"/>
        <v>No</v>
      </c>
      <c r="BT19" t="str">
        <f t="shared" si="49"/>
        <v>No</v>
      </c>
      <c r="BU19" t="str">
        <f t="shared" si="49"/>
        <v>No</v>
      </c>
      <c r="BW19" t="str">
        <f t="shared" si="6"/>
        <v>Yes</v>
      </c>
    </row>
    <row r="20" spans="1:75" x14ac:dyDescent="0.25">
      <c r="A20" s="7">
        <v>19</v>
      </c>
      <c r="B20" s="7" t="s">
        <v>39</v>
      </c>
      <c r="C20" s="7" t="s">
        <v>835</v>
      </c>
      <c r="D20" s="7" t="s">
        <v>36</v>
      </c>
      <c r="E20" s="7" t="s">
        <v>796</v>
      </c>
      <c r="F20" s="8" t="s">
        <v>810</v>
      </c>
      <c r="G20" s="8" t="s">
        <v>159</v>
      </c>
      <c r="H20" s="7" t="s">
        <v>23</v>
      </c>
      <c r="I20" s="7" t="s">
        <v>12</v>
      </c>
      <c r="J20" s="7" t="s">
        <v>1197</v>
      </c>
      <c r="K20" s="9">
        <v>31393</v>
      </c>
      <c r="L20" s="9">
        <v>39029</v>
      </c>
      <c r="M20" s="9">
        <v>41121</v>
      </c>
      <c r="N20" s="10">
        <f t="shared" ca="1" si="0"/>
        <v>16</v>
      </c>
      <c r="O20" s="10" t="s">
        <v>815</v>
      </c>
      <c r="P20" s="11" t="s">
        <v>40</v>
      </c>
      <c r="Q20" s="12">
        <v>85300</v>
      </c>
      <c r="R20" s="12">
        <f t="shared" ca="1" si="1"/>
        <v>3000</v>
      </c>
      <c r="S20" s="8">
        <v>2</v>
      </c>
      <c r="T20" t="str">
        <f t="shared" si="7"/>
        <v>Correct</v>
      </c>
      <c r="U20" t="str">
        <f t="shared" si="8"/>
        <v>Correct</v>
      </c>
      <c r="Y20" t="str">
        <f t="shared" si="9"/>
        <v>Above 60000</v>
      </c>
      <c r="Z20" t="str">
        <f t="shared" ca="1" si="10"/>
        <v>30-40 years</v>
      </c>
      <c r="AA20" t="str">
        <f t="shared" si="11"/>
        <v>6-10 years</v>
      </c>
      <c r="AC20">
        <v>30</v>
      </c>
      <c r="AD20" t="s">
        <v>1210</v>
      </c>
      <c r="AH20" t="str">
        <f t="shared" si="12"/>
        <v>Yes</v>
      </c>
      <c r="AI20" t="str">
        <f t="shared" si="47"/>
        <v>Yes</v>
      </c>
      <c r="AJ20" t="str">
        <f t="shared" si="47"/>
        <v>Yes</v>
      </c>
      <c r="AK20" t="str">
        <f t="shared" si="47"/>
        <v>Yes</v>
      </c>
      <c r="AL20" t="str">
        <f t="shared" si="47"/>
        <v>Yes</v>
      </c>
      <c r="AM20" t="str">
        <f t="shared" si="47"/>
        <v>Yes</v>
      </c>
      <c r="AN20" t="str">
        <f t="shared" si="47"/>
        <v>Yes</v>
      </c>
      <c r="AO20" t="str">
        <f t="shared" si="47"/>
        <v>No</v>
      </c>
      <c r="AP20" t="str">
        <f t="shared" si="47"/>
        <v>No</v>
      </c>
      <c r="AQ20" t="str">
        <f t="shared" si="47"/>
        <v>No</v>
      </c>
      <c r="AR20" t="str">
        <f t="shared" si="47"/>
        <v>No</v>
      </c>
      <c r="AS20" t="str">
        <f t="shared" si="47"/>
        <v>No</v>
      </c>
      <c r="AT20" t="str">
        <f t="shared" si="47"/>
        <v>No</v>
      </c>
      <c r="AV20" t="str">
        <f t="shared" ref="AV20:BF20" si="50">IF(AND($L20&gt;=AV$1,$L20&lt;AW$1),"Yes","No")</f>
        <v>No</v>
      </c>
      <c r="AW20" t="str">
        <f t="shared" si="50"/>
        <v>No</v>
      </c>
      <c r="AX20" t="str">
        <f t="shared" si="50"/>
        <v>No</v>
      </c>
      <c r="AY20" t="str">
        <f t="shared" si="50"/>
        <v>No</v>
      </c>
      <c r="AZ20" t="str">
        <f t="shared" si="50"/>
        <v>No</v>
      </c>
      <c r="BA20" t="str">
        <f t="shared" si="50"/>
        <v>No</v>
      </c>
      <c r="BB20" t="str">
        <f t="shared" si="50"/>
        <v>No</v>
      </c>
      <c r="BC20" t="str">
        <f t="shared" si="50"/>
        <v>No</v>
      </c>
      <c r="BD20" t="str">
        <f t="shared" si="50"/>
        <v>No</v>
      </c>
      <c r="BE20" t="str">
        <f t="shared" si="50"/>
        <v>No</v>
      </c>
      <c r="BF20" t="str">
        <f t="shared" si="50"/>
        <v>No</v>
      </c>
      <c r="BG20" t="str">
        <f t="shared" si="4"/>
        <v>No</v>
      </c>
      <c r="BI20" t="str">
        <f t="shared" si="15"/>
        <v>No</v>
      </c>
      <c r="BJ20" t="str">
        <f t="shared" ref="BJ20:BT20" si="51">IF(AND($M20&gt;=BJ$1,$M20&lt;BK$1),"Yes","No")</f>
        <v>No</v>
      </c>
      <c r="BK20" t="str">
        <f t="shared" si="51"/>
        <v>No</v>
      </c>
      <c r="BL20" t="str">
        <f t="shared" si="51"/>
        <v>No</v>
      </c>
      <c r="BM20" t="str">
        <f t="shared" si="51"/>
        <v>No</v>
      </c>
      <c r="BN20" t="str">
        <f t="shared" si="51"/>
        <v>No</v>
      </c>
      <c r="BO20" t="str">
        <f t="shared" si="51"/>
        <v>No</v>
      </c>
      <c r="BP20" t="str">
        <f t="shared" si="51"/>
        <v>Yes</v>
      </c>
      <c r="BQ20" t="str">
        <f t="shared" si="51"/>
        <v>No</v>
      </c>
      <c r="BR20" t="str">
        <f t="shared" si="51"/>
        <v>No</v>
      </c>
      <c r="BS20" t="str">
        <f t="shared" si="51"/>
        <v>No</v>
      </c>
      <c r="BT20" t="str">
        <f t="shared" si="51"/>
        <v>No</v>
      </c>
      <c r="BU20" t="str">
        <f t="shared" si="49"/>
        <v>No</v>
      </c>
      <c r="BW20" t="str">
        <f t="shared" si="6"/>
        <v>Yes</v>
      </c>
    </row>
    <row r="21" spans="1:75" x14ac:dyDescent="0.25">
      <c r="A21" s="7">
        <v>20</v>
      </c>
      <c r="B21" s="7" t="s">
        <v>41</v>
      </c>
      <c r="C21" s="7" t="s">
        <v>836</v>
      </c>
      <c r="D21" s="7" t="s">
        <v>36</v>
      </c>
      <c r="E21" s="7" t="s">
        <v>796</v>
      </c>
      <c r="F21" s="8" t="s">
        <v>810</v>
      </c>
      <c r="G21" s="8" t="s">
        <v>159</v>
      </c>
      <c r="H21" s="7" t="s">
        <v>23</v>
      </c>
      <c r="I21" s="7" t="s">
        <v>19</v>
      </c>
      <c r="J21" s="7" t="s">
        <v>1196</v>
      </c>
      <c r="K21" s="9">
        <v>28050</v>
      </c>
      <c r="L21" s="9">
        <v>40126</v>
      </c>
      <c r="M21" s="9"/>
      <c r="N21" s="10">
        <f t="shared" ca="1" si="0"/>
        <v>13</v>
      </c>
      <c r="O21" s="10" t="s">
        <v>815</v>
      </c>
      <c r="P21" s="11"/>
      <c r="Q21" s="12">
        <v>10636</v>
      </c>
      <c r="R21" s="12">
        <f t="shared" ca="1" si="1"/>
        <v>5000</v>
      </c>
      <c r="S21" s="8">
        <v>4</v>
      </c>
      <c r="T21" t="str">
        <f t="shared" si="7"/>
        <v/>
      </c>
      <c r="U21" t="str">
        <f t="shared" si="8"/>
        <v>Correct</v>
      </c>
      <c r="Y21" t="str">
        <f t="shared" si="9"/>
        <v>10001-25000</v>
      </c>
      <c r="Z21" t="str">
        <f t="shared" ca="1" si="10"/>
        <v>40-50 years</v>
      </c>
      <c r="AA21" t="str">
        <f t="shared" si="11"/>
        <v>2-4 years</v>
      </c>
      <c r="AC21">
        <v>40</v>
      </c>
      <c r="AD21" t="s">
        <v>1211</v>
      </c>
      <c r="AH21" t="str">
        <f t="shared" si="12"/>
        <v>Yes</v>
      </c>
      <c r="AI21" t="str">
        <f t="shared" si="47"/>
        <v>Yes</v>
      </c>
      <c r="AJ21" t="str">
        <f t="shared" si="47"/>
        <v>Yes</v>
      </c>
      <c r="AK21" t="str">
        <f t="shared" si="47"/>
        <v>Yes</v>
      </c>
      <c r="AL21" t="str">
        <f t="shared" si="47"/>
        <v>Yes</v>
      </c>
      <c r="AM21" t="str">
        <f t="shared" si="47"/>
        <v>Yes</v>
      </c>
      <c r="AN21" t="str">
        <f t="shared" si="47"/>
        <v>Yes</v>
      </c>
      <c r="AO21" t="str">
        <f t="shared" si="47"/>
        <v>Yes</v>
      </c>
      <c r="AP21" t="str">
        <f t="shared" si="47"/>
        <v>Yes</v>
      </c>
      <c r="AQ21" t="str">
        <f t="shared" si="47"/>
        <v>Yes</v>
      </c>
      <c r="AR21" t="str">
        <f t="shared" si="47"/>
        <v>Yes</v>
      </c>
      <c r="AS21" t="str">
        <f t="shared" si="47"/>
        <v>Yes</v>
      </c>
      <c r="AT21" t="str">
        <f t="shared" si="47"/>
        <v>Yes</v>
      </c>
      <c r="AV21" t="str">
        <f t="shared" ref="AV21:BF21" si="52">IF(AND($L21&gt;=AV$1,$L21&lt;AW$1),"Yes","No")</f>
        <v>No</v>
      </c>
      <c r="AW21" t="str">
        <f t="shared" si="52"/>
        <v>No</v>
      </c>
      <c r="AX21" t="str">
        <f t="shared" si="52"/>
        <v>No</v>
      </c>
      <c r="AY21" t="str">
        <f t="shared" si="52"/>
        <v>No</v>
      </c>
      <c r="AZ21" t="str">
        <f t="shared" si="52"/>
        <v>No</v>
      </c>
      <c r="BA21" t="str">
        <f t="shared" si="52"/>
        <v>No</v>
      </c>
      <c r="BB21" t="str">
        <f t="shared" si="52"/>
        <v>No</v>
      </c>
      <c r="BC21" t="str">
        <f t="shared" si="52"/>
        <v>No</v>
      </c>
      <c r="BD21" t="str">
        <f t="shared" si="52"/>
        <v>No</v>
      </c>
      <c r="BE21" t="str">
        <f t="shared" si="52"/>
        <v>No</v>
      </c>
      <c r="BF21" t="str">
        <f t="shared" si="52"/>
        <v>No</v>
      </c>
      <c r="BG21" t="str">
        <f t="shared" si="4"/>
        <v>No</v>
      </c>
      <c r="BI21" t="str">
        <f t="shared" si="15"/>
        <v>No</v>
      </c>
      <c r="BJ21" t="str">
        <f t="shared" ref="BJ21:BT21" si="53">IF(AND($M21&gt;=BJ$1,$M21&lt;BK$1),"Yes","No")</f>
        <v>No</v>
      </c>
      <c r="BK21" t="str">
        <f t="shared" si="53"/>
        <v>No</v>
      </c>
      <c r="BL21" t="str">
        <f t="shared" si="53"/>
        <v>No</v>
      </c>
      <c r="BM21" t="str">
        <f t="shared" si="53"/>
        <v>No</v>
      </c>
      <c r="BN21" t="str">
        <f t="shared" si="53"/>
        <v>No</v>
      </c>
      <c r="BO21" t="str">
        <f t="shared" si="53"/>
        <v>No</v>
      </c>
      <c r="BP21" t="str">
        <f t="shared" si="53"/>
        <v>No</v>
      </c>
      <c r="BQ21" t="str">
        <f t="shared" si="53"/>
        <v>No</v>
      </c>
      <c r="BR21" t="str">
        <f t="shared" si="53"/>
        <v>No</v>
      </c>
      <c r="BS21" t="str">
        <f t="shared" si="53"/>
        <v>No</v>
      </c>
      <c r="BT21" t="str">
        <f t="shared" si="53"/>
        <v>No</v>
      </c>
      <c r="BU21" t="str">
        <f t="shared" si="49"/>
        <v>No</v>
      </c>
      <c r="BW21" t="str">
        <f t="shared" si="6"/>
        <v>No</v>
      </c>
    </row>
    <row r="22" spans="1:75" x14ac:dyDescent="0.25">
      <c r="A22" s="7">
        <v>21</v>
      </c>
      <c r="B22" s="7" t="s">
        <v>42</v>
      </c>
      <c r="C22" s="7" t="s">
        <v>837</v>
      </c>
      <c r="D22" s="7" t="s">
        <v>36</v>
      </c>
      <c r="E22" s="7" t="s">
        <v>796</v>
      </c>
      <c r="F22" s="8" t="s">
        <v>810</v>
      </c>
      <c r="G22" s="8" t="s">
        <v>159</v>
      </c>
      <c r="H22" s="7" t="s">
        <v>23</v>
      </c>
      <c r="I22" s="7" t="s">
        <v>12</v>
      </c>
      <c r="J22" s="7" t="s">
        <v>1197</v>
      </c>
      <c r="K22" s="9">
        <v>26043</v>
      </c>
      <c r="L22" s="9">
        <v>36143</v>
      </c>
      <c r="M22" s="9">
        <v>41014</v>
      </c>
      <c r="N22" s="10">
        <f t="shared" ca="1" si="0"/>
        <v>24</v>
      </c>
      <c r="O22" t="s">
        <v>783</v>
      </c>
      <c r="P22" s="11" t="s">
        <v>40</v>
      </c>
      <c r="Q22" s="12">
        <v>72090</v>
      </c>
      <c r="R22" s="12">
        <f t="shared" ca="1" si="1"/>
        <v>10000</v>
      </c>
      <c r="S22" s="8">
        <v>5</v>
      </c>
      <c r="T22" t="str">
        <f t="shared" si="7"/>
        <v>Correct</v>
      </c>
      <c r="U22" t="str">
        <f t="shared" si="8"/>
        <v>Correct</v>
      </c>
      <c r="Y22" t="str">
        <f t="shared" si="9"/>
        <v>Above 60000</v>
      </c>
      <c r="Z22" t="str">
        <f t="shared" ca="1" si="10"/>
        <v>Above 50 years</v>
      </c>
      <c r="AA22" t="str">
        <f t="shared" si="11"/>
        <v>Above 10 years</v>
      </c>
      <c r="AC22">
        <v>50</v>
      </c>
      <c r="AD22" t="s">
        <v>1208</v>
      </c>
      <c r="AH22" t="str">
        <f t="shared" si="12"/>
        <v>Yes</v>
      </c>
      <c r="AI22" t="str">
        <f t="shared" si="47"/>
        <v>Yes</v>
      </c>
      <c r="AJ22" t="str">
        <f t="shared" si="47"/>
        <v>Yes</v>
      </c>
      <c r="AK22" t="str">
        <f t="shared" si="47"/>
        <v>Yes</v>
      </c>
      <c r="AL22" t="str">
        <f t="shared" si="47"/>
        <v>No</v>
      </c>
      <c r="AM22" t="str">
        <f t="shared" si="47"/>
        <v>No</v>
      </c>
      <c r="AN22" t="str">
        <f t="shared" si="47"/>
        <v>No</v>
      </c>
      <c r="AO22" t="str">
        <f t="shared" si="47"/>
        <v>No</v>
      </c>
      <c r="AP22" t="str">
        <f t="shared" si="47"/>
        <v>No</v>
      </c>
      <c r="AQ22" t="str">
        <f t="shared" si="47"/>
        <v>No</v>
      </c>
      <c r="AR22" t="str">
        <f t="shared" si="47"/>
        <v>No</v>
      </c>
      <c r="AS22" t="str">
        <f t="shared" si="47"/>
        <v>No</v>
      </c>
      <c r="AT22" t="str">
        <f t="shared" si="47"/>
        <v>No</v>
      </c>
      <c r="AV22" t="str">
        <f t="shared" ref="AV22:BF22" si="54">IF(AND($L22&gt;=AV$1,$L22&lt;AW$1),"Yes","No")</f>
        <v>No</v>
      </c>
      <c r="AW22" t="str">
        <f t="shared" si="54"/>
        <v>No</v>
      </c>
      <c r="AX22" t="str">
        <f t="shared" si="54"/>
        <v>No</v>
      </c>
      <c r="AY22" t="str">
        <f t="shared" si="54"/>
        <v>No</v>
      </c>
      <c r="AZ22" t="str">
        <f t="shared" si="54"/>
        <v>No</v>
      </c>
      <c r="BA22" t="str">
        <f t="shared" si="54"/>
        <v>No</v>
      </c>
      <c r="BB22" t="str">
        <f t="shared" si="54"/>
        <v>No</v>
      </c>
      <c r="BC22" t="str">
        <f t="shared" si="54"/>
        <v>No</v>
      </c>
      <c r="BD22" t="str">
        <f t="shared" si="54"/>
        <v>No</v>
      </c>
      <c r="BE22" t="str">
        <f t="shared" si="54"/>
        <v>No</v>
      </c>
      <c r="BF22" t="str">
        <f t="shared" si="54"/>
        <v>No</v>
      </c>
      <c r="BG22" t="str">
        <f t="shared" si="4"/>
        <v>No</v>
      </c>
      <c r="BI22" t="str">
        <f t="shared" si="15"/>
        <v>No</v>
      </c>
      <c r="BJ22" t="str">
        <f t="shared" ref="BJ22:BT22" si="55">IF(AND($M22&gt;=BJ$1,$M22&lt;BK$1),"Yes","No")</f>
        <v>No</v>
      </c>
      <c r="BK22" t="str">
        <f t="shared" si="55"/>
        <v>No</v>
      </c>
      <c r="BL22" t="str">
        <f t="shared" si="55"/>
        <v>No</v>
      </c>
      <c r="BM22" t="str">
        <f t="shared" si="55"/>
        <v>Yes</v>
      </c>
      <c r="BN22" t="str">
        <f t="shared" si="55"/>
        <v>No</v>
      </c>
      <c r="BO22" t="str">
        <f t="shared" si="55"/>
        <v>No</v>
      </c>
      <c r="BP22" t="str">
        <f t="shared" si="55"/>
        <v>No</v>
      </c>
      <c r="BQ22" t="str">
        <f t="shared" si="55"/>
        <v>No</v>
      </c>
      <c r="BR22" t="str">
        <f t="shared" si="55"/>
        <v>No</v>
      </c>
      <c r="BS22" t="str">
        <f t="shared" si="55"/>
        <v>No</v>
      </c>
      <c r="BT22" t="str">
        <f t="shared" si="55"/>
        <v>No</v>
      </c>
      <c r="BU22" t="str">
        <f t="shared" si="49"/>
        <v>No</v>
      </c>
      <c r="BW22" t="str">
        <f t="shared" si="6"/>
        <v>Yes</v>
      </c>
    </row>
    <row r="23" spans="1:75" x14ac:dyDescent="0.25">
      <c r="A23" s="7">
        <v>22</v>
      </c>
      <c r="B23" s="7" t="s">
        <v>43</v>
      </c>
      <c r="C23" s="7" t="s">
        <v>838</v>
      </c>
      <c r="D23" s="7" t="s">
        <v>36</v>
      </c>
      <c r="E23" s="7" t="s">
        <v>796</v>
      </c>
      <c r="F23" s="8" t="s">
        <v>810</v>
      </c>
      <c r="G23" s="8" t="s">
        <v>159</v>
      </c>
      <c r="H23" s="7" t="s">
        <v>23</v>
      </c>
      <c r="I23" s="7" t="s">
        <v>12</v>
      </c>
      <c r="J23" s="7" t="s">
        <v>1196</v>
      </c>
      <c r="K23" s="9">
        <v>29188</v>
      </c>
      <c r="L23" s="9">
        <v>39069</v>
      </c>
      <c r="M23" s="9">
        <v>39448</v>
      </c>
      <c r="N23" s="10">
        <f t="shared" ca="1" si="0"/>
        <v>16</v>
      </c>
      <c r="O23" s="10" t="s">
        <v>815</v>
      </c>
      <c r="P23" s="11" t="s">
        <v>21</v>
      </c>
      <c r="Q23" s="12">
        <v>37670</v>
      </c>
      <c r="R23" s="12">
        <f t="shared" ca="1" si="1"/>
        <v>5000</v>
      </c>
      <c r="S23" s="8">
        <v>3</v>
      </c>
      <c r="T23" t="str">
        <f t="shared" si="7"/>
        <v>Correct</v>
      </c>
      <c r="U23" t="str">
        <f t="shared" si="8"/>
        <v>Correct</v>
      </c>
      <c r="Y23" t="str">
        <f t="shared" si="9"/>
        <v>25001-40000</v>
      </c>
      <c r="Z23" t="str">
        <f t="shared" ca="1" si="10"/>
        <v>40-50 years</v>
      </c>
      <c r="AA23" t="str">
        <f t="shared" si="11"/>
        <v>6-10 years</v>
      </c>
      <c r="AH23" t="str">
        <f t="shared" si="12"/>
        <v>No</v>
      </c>
      <c r="AI23" t="str">
        <f t="shared" si="47"/>
        <v>No</v>
      </c>
      <c r="AJ23" t="str">
        <f t="shared" si="47"/>
        <v>No</v>
      </c>
      <c r="AK23" t="str">
        <f t="shared" si="47"/>
        <v>No</v>
      </c>
      <c r="AL23" t="str">
        <f t="shared" si="47"/>
        <v>No</v>
      </c>
      <c r="AM23" t="str">
        <f t="shared" si="47"/>
        <v>No</v>
      </c>
      <c r="AN23" t="str">
        <f t="shared" si="47"/>
        <v>No</v>
      </c>
      <c r="AO23" t="str">
        <f t="shared" si="47"/>
        <v>No</v>
      </c>
      <c r="AP23" t="str">
        <f t="shared" si="47"/>
        <v>No</v>
      </c>
      <c r="AQ23" t="str">
        <f t="shared" si="47"/>
        <v>No</v>
      </c>
      <c r="AR23" t="str">
        <f t="shared" si="47"/>
        <v>No</v>
      </c>
      <c r="AS23" t="str">
        <f t="shared" si="47"/>
        <v>No</v>
      </c>
      <c r="AT23" t="str">
        <f t="shared" si="47"/>
        <v>No</v>
      </c>
      <c r="AV23" t="str">
        <f t="shared" ref="AV23:BF23" si="56">IF(AND($L23&gt;=AV$1,$L23&lt;AW$1),"Yes","No")</f>
        <v>No</v>
      </c>
      <c r="AW23" t="str">
        <f t="shared" si="56"/>
        <v>No</v>
      </c>
      <c r="AX23" t="str">
        <f t="shared" si="56"/>
        <v>No</v>
      </c>
      <c r="AY23" t="str">
        <f t="shared" si="56"/>
        <v>No</v>
      </c>
      <c r="AZ23" t="str">
        <f t="shared" si="56"/>
        <v>No</v>
      </c>
      <c r="BA23" t="str">
        <f t="shared" si="56"/>
        <v>No</v>
      </c>
      <c r="BB23" t="str">
        <f t="shared" si="56"/>
        <v>No</v>
      </c>
      <c r="BC23" t="str">
        <f t="shared" si="56"/>
        <v>No</v>
      </c>
      <c r="BD23" t="str">
        <f t="shared" si="56"/>
        <v>No</v>
      </c>
      <c r="BE23" t="str">
        <f t="shared" si="56"/>
        <v>No</v>
      </c>
      <c r="BF23" t="str">
        <f t="shared" si="56"/>
        <v>No</v>
      </c>
      <c r="BG23" t="str">
        <f t="shared" si="4"/>
        <v>No</v>
      </c>
      <c r="BI23" t="str">
        <f t="shared" si="15"/>
        <v>No</v>
      </c>
      <c r="BJ23" t="str">
        <f t="shared" ref="BJ23:BT23" si="57">IF(AND($M23&gt;=BJ$1,$M23&lt;BK$1),"Yes","No")</f>
        <v>No</v>
      </c>
      <c r="BK23" t="str">
        <f t="shared" si="57"/>
        <v>No</v>
      </c>
      <c r="BL23" t="str">
        <f t="shared" si="57"/>
        <v>No</v>
      </c>
      <c r="BM23" t="str">
        <f t="shared" si="57"/>
        <v>No</v>
      </c>
      <c r="BN23" t="str">
        <f t="shared" si="57"/>
        <v>No</v>
      </c>
      <c r="BO23" t="str">
        <f t="shared" si="57"/>
        <v>No</v>
      </c>
      <c r="BP23" t="str">
        <f t="shared" si="57"/>
        <v>No</v>
      </c>
      <c r="BQ23" t="str">
        <f t="shared" si="57"/>
        <v>No</v>
      </c>
      <c r="BR23" t="str">
        <f t="shared" si="57"/>
        <v>No</v>
      </c>
      <c r="BS23" t="str">
        <f t="shared" si="57"/>
        <v>No</v>
      </c>
      <c r="BT23" t="str">
        <f t="shared" si="57"/>
        <v>No</v>
      </c>
      <c r="BU23" t="str">
        <f t="shared" si="49"/>
        <v>No</v>
      </c>
      <c r="BW23" t="str">
        <f t="shared" si="6"/>
        <v>No</v>
      </c>
    </row>
    <row r="24" spans="1:75" x14ac:dyDescent="0.25">
      <c r="A24" s="7">
        <v>23</v>
      </c>
      <c r="B24" s="7" t="s">
        <v>44</v>
      </c>
      <c r="C24" s="7" t="s">
        <v>839</v>
      </c>
      <c r="D24" s="7" t="s">
        <v>36</v>
      </c>
      <c r="E24" s="7" t="s">
        <v>795</v>
      </c>
      <c r="F24" s="8" t="s">
        <v>811</v>
      </c>
      <c r="G24" s="8" t="s">
        <v>800</v>
      </c>
      <c r="H24" s="7" t="s">
        <v>45</v>
      </c>
      <c r="I24" s="7" t="s">
        <v>12</v>
      </c>
      <c r="J24" s="7" t="s">
        <v>1197</v>
      </c>
      <c r="K24" s="9">
        <v>30780</v>
      </c>
      <c r="L24" s="9">
        <v>38746</v>
      </c>
      <c r="M24" s="9">
        <v>40674</v>
      </c>
      <c r="N24" s="10">
        <f t="shared" ca="1" si="0"/>
        <v>16</v>
      </c>
      <c r="O24" s="10" t="s">
        <v>815</v>
      </c>
      <c r="P24" s="11" t="s">
        <v>40</v>
      </c>
      <c r="Q24" s="12">
        <v>49360</v>
      </c>
      <c r="R24" s="12">
        <f t="shared" ca="1" si="1"/>
        <v>3000</v>
      </c>
      <c r="S24" s="8">
        <v>2</v>
      </c>
      <c r="T24" t="str">
        <f t="shared" si="7"/>
        <v>Correct</v>
      </c>
      <c r="U24" t="str">
        <f t="shared" si="8"/>
        <v>Correct</v>
      </c>
      <c r="Y24" t="str">
        <f t="shared" si="9"/>
        <v>40001-60000</v>
      </c>
      <c r="Z24" t="str">
        <f t="shared" ca="1" si="10"/>
        <v>30-40 years</v>
      </c>
      <c r="AA24" t="str">
        <f t="shared" si="11"/>
        <v>6-10 years</v>
      </c>
      <c r="AC24">
        <v>0</v>
      </c>
      <c r="AD24" t="s">
        <v>1212</v>
      </c>
      <c r="AH24" t="str">
        <f t="shared" si="12"/>
        <v>No</v>
      </c>
      <c r="AI24" t="str">
        <f t="shared" si="47"/>
        <v>No</v>
      </c>
      <c r="AJ24" t="str">
        <f t="shared" si="47"/>
        <v>No</v>
      </c>
      <c r="AK24" t="str">
        <f t="shared" si="47"/>
        <v>No</v>
      </c>
      <c r="AL24" t="str">
        <f t="shared" si="47"/>
        <v>No</v>
      </c>
      <c r="AM24" t="str">
        <f t="shared" si="47"/>
        <v>No</v>
      </c>
      <c r="AN24" t="str">
        <f t="shared" si="47"/>
        <v>No</v>
      </c>
      <c r="AO24" t="str">
        <f t="shared" si="47"/>
        <v>No</v>
      </c>
      <c r="AP24" t="str">
        <f t="shared" si="47"/>
        <v>No</v>
      </c>
      <c r="AQ24" t="str">
        <f t="shared" si="47"/>
        <v>No</v>
      </c>
      <c r="AR24" t="str">
        <f t="shared" si="47"/>
        <v>No</v>
      </c>
      <c r="AS24" t="str">
        <f t="shared" si="47"/>
        <v>No</v>
      </c>
      <c r="AT24" t="str">
        <f t="shared" si="47"/>
        <v>No</v>
      </c>
      <c r="AV24" t="str">
        <f t="shared" ref="AV24:BF24" si="58">IF(AND($L24&gt;=AV$1,$L24&lt;AW$1),"Yes","No")</f>
        <v>No</v>
      </c>
      <c r="AW24" t="str">
        <f t="shared" si="58"/>
        <v>No</v>
      </c>
      <c r="AX24" t="str">
        <f t="shared" si="58"/>
        <v>No</v>
      </c>
      <c r="AY24" t="str">
        <f t="shared" si="58"/>
        <v>No</v>
      </c>
      <c r="AZ24" t="str">
        <f t="shared" si="58"/>
        <v>No</v>
      </c>
      <c r="BA24" t="str">
        <f t="shared" si="58"/>
        <v>No</v>
      </c>
      <c r="BB24" t="str">
        <f t="shared" si="58"/>
        <v>No</v>
      </c>
      <c r="BC24" t="str">
        <f t="shared" si="58"/>
        <v>No</v>
      </c>
      <c r="BD24" t="str">
        <f t="shared" si="58"/>
        <v>No</v>
      </c>
      <c r="BE24" t="str">
        <f t="shared" si="58"/>
        <v>No</v>
      </c>
      <c r="BF24" t="str">
        <f t="shared" si="58"/>
        <v>No</v>
      </c>
      <c r="BG24" t="str">
        <f t="shared" si="4"/>
        <v>No</v>
      </c>
      <c r="BI24" t="str">
        <f t="shared" si="15"/>
        <v>No</v>
      </c>
      <c r="BJ24" t="str">
        <f t="shared" ref="BJ24:BT24" si="59">IF(AND($M24&gt;=BJ$1,$M24&lt;BK$1),"Yes","No")</f>
        <v>No</v>
      </c>
      <c r="BK24" t="str">
        <f t="shared" si="59"/>
        <v>No</v>
      </c>
      <c r="BL24" t="str">
        <f t="shared" si="59"/>
        <v>No</v>
      </c>
      <c r="BM24" t="str">
        <f t="shared" si="59"/>
        <v>No</v>
      </c>
      <c r="BN24" t="str">
        <f t="shared" si="59"/>
        <v>No</v>
      </c>
      <c r="BO24" t="str">
        <f t="shared" si="59"/>
        <v>No</v>
      </c>
      <c r="BP24" t="str">
        <f t="shared" si="59"/>
        <v>No</v>
      </c>
      <c r="BQ24" t="str">
        <f t="shared" si="59"/>
        <v>No</v>
      </c>
      <c r="BR24" t="str">
        <f t="shared" si="59"/>
        <v>No</v>
      </c>
      <c r="BS24" t="str">
        <f t="shared" si="59"/>
        <v>No</v>
      </c>
      <c r="BT24" t="str">
        <f t="shared" si="59"/>
        <v>No</v>
      </c>
      <c r="BU24" t="str">
        <f t="shared" si="49"/>
        <v>No</v>
      </c>
      <c r="BW24" t="str">
        <f t="shared" si="6"/>
        <v>No</v>
      </c>
    </row>
    <row r="25" spans="1:75" x14ac:dyDescent="0.25">
      <c r="A25" s="7">
        <v>24</v>
      </c>
      <c r="B25" s="7" t="s">
        <v>46</v>
      </c>
      <c r="C25" s="7" t="s">
        <v>840</v>
      </c>
      <c r="D25" s="7" t="s">
        <v>812</v>
      </c>
      <c r="E25" s="7" t="s">
        <v>794</v>
      </c>
      <c r="F25" s="8" t="s">
        <v>811</v>
      </c>
      <c r="G25" s="8" t="s">
        <v>800</v>
      </c>
      <c r="H25" s="7" t="s">
        <v>45</v>
      </c>
      <c r="I25" s="7" t="s">
        <v>12</v>
      </c>
      <c r="J25" s="7" t="s">
        <v>1196</v>
      </c>
      <c r="K25" s="9">
        <v>27839</v>
      </c>
      <c r="L25" s="9">
        <v>36893</v>
      </c>
      <c r="M25" s="9">
        <v>40422</v>
      </c>
      <c r="N25" s="10">
        <f t="shared" ca="1" si="0"/>
        <v>21</v>
      </c>
      <c r="O25" s="10" t="s">
        <v>815</v>
      </c>
      <c r="P25" s="11" t="s">
        <v>40</v>
      </c>
      <c r="Q25" s="12">
        <v>33640</v>
      </c>
      <c r="R25" s="12">
        <f t="shared" ca="1" si="1"/>
        <v>5000</v>
      </c>
      <c r="S25" s="8">
        <v>3</v>
      </c>
      <c r="T25" t="str">
        <f t="shared" si="7"/>
        <v>Correct</v>
      </c>
      <c r="U25" t="str">
        <f t="shared" si="8"/>
        <v>Correct</v>
      </c>
      <c r="Y25" t="str">
        <f t="shared" si="9"/>
        <v>25001-40000</v>
      </c>
      <c r="Z25" t="str">
        <f t="shared" ca="1" si="10"/>
        <v>40-50 years</v>
      </c>
      <c r="AA25" t="str">
        <f t="shared" si="11"/>
        <v>Above 10 years</v>
      </c>
      <c r="AC25">
        <v>0.5</v>
      </c>
      <c r="AD25" t="s">
        <v>1213</v>
      </c>
      <c r="AH25" t="str">
        <f t="shared" si="12"/>
        <v>No</v>
      </c>
      <c r="AI25" t="str">
        <f t="shared" si="47"/>
        <v>No</v>
      </c>
      <c r="AJ25" t="str">
        <f t="shared" si="47"/>
        <v>No</v>
      </c>
      <c r="AK25" t="str">
        <f t="shared" si="47"/>
        <v>No</v>
      </c>
      <c r="AL25" t="str">
        <f t="shared" si="47"/>
        <v>No</v>
      </c>
      <c r="AM25" t="str">
        <f t="shared" si="47"/>
        <v>No</v>
      </c>
      <c r="AN25" t="str">
        <f t="shared" si="47"/>
        <v>No</v>
      </c>
      <c r="AO25" t="str">
        <f t="shared" si="47"/>
        <v>No</v>
      </c>
      <c r="AP25" t="str">
        <f t="shared" si="47"/>
        <v>No</v>
      </c>
      <c r="AQ25" t="str">
        <f t="shared" si="47"/>
        <v>No</v>
      </c>
      <c r="AR25" t="str">
        <f t="shared" si="47"/>
        <v>No</v>
      </c>
      <c r="AS25" t="str">
        <f t="shared" si="47"/>
        <v>No</v>
      </c>
      <c r="AT25" t="str">
        <f t="shared" si="47"/>
        <v>No</v>
      </c>
      <c r="AV25" t="str">
        <f t="shared" ref="AV25:BF25" si="60">IF(AND($L25&gt;=AV$1,$L25&lt;AW$1),"Yes","No")</f>
        <v>No</v>
      </c>
      <c r="AW25" t="str">
        <f t="shared" si="60"/>
        <v>No</v>
      </c>
      <c r="AX25" t="str">
        <f t="shared" si="60"/>
        <v>No</v>
      </c>
      <c r="AY25" t="str">
        <f t="shared" si="60"/>
        <v>No</v>
      </c>
      <c r="AZ25" t="str">
        <f t="shared" si="60"/>
        <v>No</v>
      </c>
      <c r="BA25" t="str">
        <f t="shared" si="60"/>
        <v>No</v>
      </c>
      <c r="BB25" t="str">
        <f t="shared" si="60"/>
        <v>No</v>
      </c>
      <c r="BC25" t="str">
        <f t="shared" si="60"/>
        <v>No</v>
      </c>
      <c r="BD25" t="str">
        <f t="shared" si="60"/>
        <v>No</v>
      </c>
      <c r="BE25" t="str">
        <f t="shared" si="60"/>
        <v>No</v>
      </c>
      <c r="BF25" t="str">
        <f t="shared" si="60"/>
        <v>No</v>
      </c>
      <c r="BG25" t="str">
        <f t="shared" si="4"/>
        <v>No</v>
      </c>
      <c r="BI25" t="str">
        <f t="shared" si="15"/>
        <v>No</v>
      </c>
      <c r="BJ25" t="str">
        <f t="shared" ref="BJ25:BT25" si="61">IF(AND($M25&gt;=BJ$1,$M25&lt;BK$1),"Yes","No")</f>
        <v>No</v>
      </c>
      <c r="BK25" t="str">
        <f t="shared" si="61"/>
        <v>No</v>
      </c>
      <c r="BL25" t="str">
        <f t="shared" si="61"/>
        <v>No</v>
      </c>
      <c r="BM25" t="str">
        <f t="shared" si="61"/>
        <v>No</v>
      </c>
      <c r="BN25" t="str">
        <f t="shared" si="61"/>
        <v>No</v>
      </c>
      <c r="BO25" t="str">
        <f t="shared" si="61"/>
        <v>No</v>
      </c>
      <c r="BP25" t="str">
        <f t="shared" si="61"/>
        <v>No</v>
      </c>
      <c r="BQ25" t="str">
        <f t="shared" si="61"/>
        <v>No</v>
      </c>
      <c r="BR25" t="str">
        <f t="shared" si="61"/>
        <v>No</v>
      </c>
      <c r="BS25" t="str">
        <f t="shared" si="61"/>
        <v>No</v>
      </c>
      <c r="BT25" t="str">
        <f t="shared" si="61"/>
        <v>No</v>
      </c>
      <c r="BU25" t="str">
        <f t="shared" si="49"/>
        <v>No</v>
      </c>
      <c r="BW25" t="str">
        <f t="shared" si="6"/>
        <v>No</v>
      </c>
    </row>
    <row r="26" spans="1:75" x14ac:dyDescent="0.25">
      <c r="A26" s="7">
        <v>25</v>
      </c>
      <c r="B26" s="7" t="s">
        <v>47</v>
      </c>
      <c r="C26" s="7" t="s">
        <v>841</v>
      </c>
      <c r="D26" s="7" t="s">
        <v>10</v>
      </c>
      <c r="E26" s="7" t="s">
        <v>787</v>
      </c>
      <c r="F26" s="8" t="s">
        <v>811</v>
      </c>
      <c r="G26" s="8" t="s">
        <v>800</v>
      </c>
      <c r="H26" s="7" t="s">
        <v>45</v>
      </c>
      <c r="I26" s="7" t="s">
        <v>12</v>
      </c>
      <c r="J26" s="7" t="s">
        <v>1196</v>
      </c>
      <c r="K26" s="9">
        <v>28387</v>
      </c>
      <c r="L26" s="9">
        <v>36214</v>
      </c>
      <c r="M26" s="9">
        <v>40442</v>
      </c>
      <c r="N26" s="10">
        <f t="shared" ca="1" si="0"/>
        <v>23</v>
      </c>
      <c r="O26" s="10" t="s">
        <v>815</v>
      </c>
      <c r="P26" s="11" t="s">
        <v>30</v>
      </c>
      <c r="Q26" s="12">
        <v>47850</v>
      </c>
      <c r="R26" s="12">
        <f t="shared" ca="1" si="1"/>
        <v>3000</v>
      </c>
      <c r="S26" s="8">
        <v>1</v>
      </c>
      <c r="T26" t="str">
        <f t="shared" si="7"/>
        <v>Correct</v>
      </c>
      <c r="U26" t="str">
        <f t="shared" si="8"/>
        <v>Correct</v>
      </c>
      <c r="Y26" t="str">
        <f t="shared" si="9"/>
        <v>40001-60000</v>
      </c>
      <c r="Z26" t="str">
        <f t="shared" ca="1" si="10"/>
        <v>40-50 years</v>
      </c>
      <c r="AA26" t="str">
        <f t="shared" si="11"/>
        <v>Above 10 years</v>
      </c>
      <c r="AC26">
        <v>1</v>
      </c>
      <c r="AD26" t="s">
        <v>1214</v>
      </c>
      <c r="AH26" t="str">
        <f t="shared" si="12"/>
        <v>No</v>
      </c>
      <c r="AI26" t="str">
        <f t="shared" si="47"/>
        <v>No</v>
      </c>
      <c r="AJ26" t="str">
        <f t="shared" si="47"/>
        <v>No</v>
      </c>
      <c r="AK26" t="str">
        <f t="shared" si="47"/>
        <v>No</v>
      </c>
      <c r="AL26" t="str">
        <f t="shared" si="47"/>
        <v>No</v>
      </c>
      <c r="AM26" t="str">
        <f t="shared" si="47"/>
        <v>No</v>
      </c>
      <c r="AN26" t="str">
        <f t="shared" si="47"/>
        <v>No</v>
      </c>
      <c r="AO26" t="str">
        <f t="shared" si="47"/>
        <v>No</v>
      </c>
      <c r="AP26" t="str">
        <f t="shared" si="47"/>
        <v>No</v>
      </c>
      <c r="AQ26" t="str">
        <f t="shared" si="47"/>
        <v>No</v>
      </c>
      <c r="AR26" t="str">
        <f t="shared" si="47"/>
        <v>No</v>
      </c>
      <c r="AS26" t="str">
        <f t="shared" si="47"/>
        <v>No</v>
      </c>
      <c r="AT26" t="str">
        <f t="shared" si="47"/>
        <v>No</v>
      </c>
      <c r="AV26" t="str">
        <f t="shared" ref="AV26:BF26" si="62">IF(AND($L26&gt;=AV$1,$L26&lt;AW$1),"Yes","No")</f>
        <v>No</v>
      </c>
      <c r="AW26" t="str">
        <f t="shared" si="62"/>
        <v>No</v>
      </c>
      <c r="AX26" t="str">
        <f t="shared" si="62"/>
        <v>No</v>
      </c>
      <c r="AY26" t="str">
        <f t="shared" si="62"/>
        <v>No</v>
      </c>
      <c r="AZ26" t="str">
        <f t="shared" si="62"/>
        <v>No</v>
      </c>
      <c r="BA26" t="str">
        <f t="shared" si="62"/>
        <v>No</v>
      </c>
      <c r="BB26" t="str">
        <f t="shared" si="62"/>
        <v>No</v>
      </c>
      <c r="BC26" t="str">
        <f t="shared" si="62"/>
        <v>No</v>
      </c>
      <c r="BD26" t="str">
        <f t="shared" si="62"/>
        <v>No</v>
      </c>
      <c r="BE26" t="str">
        <f t="shared" si="62"/>
        <v>No</v>
      </c>
      <c r="BF26" t="str">
        <f t="shared" si="62"/>
        <v>No</v>
      </c>
      <c r="BG26" t="str">
        <f t="shared" si="4"/>
        <v>No</v>
      </c>
      <c r="BI26" t="str">
        <f t="shared" si="15"/>
        <v>No</v>
      </c>
      <c r="BJ26" t="str">
        <f t="shared" ref="BJ26:BT26" si="63">IF(AND($M26&gt;=BJ$1,$M26&lt;BK$1),"Yes","No")</f>
        <v>No</v>
      </c>
      <c r="BK26" t="str">
        <f t="shared" si="63"/>
        <v>No</v>
      </c>
      <c r="BL26" t="str">
        <f t="shared" si="63"/>
        <v>No</v>
      </c>
      <c r="BM26" t="str">
        <f t="shared" si="63"/>
        <v>No</v>
      </c>
      <c r="BN26" t="str">
        <f t="shared" si="63"/>
        <v>No</v>
      </c>
      <c r="BO26" t="str">
        <f t="shared" si="63"/>
        <v>No</v>
      </c>
      <c r="BP26" t="str">
        <f t="shared" si="63"/>
        <v>No</v>
      </c>
      <c r="BQ26" t="str">
        <f t="shared" si="63"/>
        <v>No</v>
      </c>
      <c r="BR26" t="str">
        <f t="shared" si="63"/>
        <v>No</v>
      </c>
      <c r="BS26" t="str">
        <f t="shared" si="63"/>
        <v>No</v>
      </c>
      <c r="BT26" t="str">
        <f t="shared" si="63"/>
        <v>No</v>
      </c>
      <c r="BU26" t="str">
        <f t="shared" si="49"/>
        <v>No</v>
      </c>
      <c r="BW26" t="str">
        <f t="shared" si="6"/>
        <v>No</v>
      </c>
    </row>
    <row r="27" spans="1:75" x14ac:dyDescent="0.25">
      <c r="A27" s="7">
        <v>26</v>
      </c>
      <c r="B27" s="7" t="s">
        <v>48</v>
      </c>
      <c r="C27" s="7" t="s">
        <v>842</v>
      </c>
      <c r="D27" s="7" t="s">
        <v>36</v>
      </c>
      <c r="E27" s="7" t="s">
        <v>792</v>
      </c>
      <c r="F27" s="8" t="s">
        <v>811</v>
      </c>
      <c r="G27" s="8" t="s">
        <v>800</v>
      </c>
      <c r="H27" s="7" t="s">
        <v>45</v>
      </c>
      <c r="I27" s="7" t="s">
        <v>12</v>
      </c>
      <c r="J27" s="7" t="s">
        <v>1196</v>
      </c>
      <c r="K27" s="9">
        <v>27531</v>
      </c>
      <c r="L27" s="9">
        <v>38051</v>
      </c>
      <c r="M27" s="9">
        <v>38101</v>
      </c>
      <c r="N27" s="10">
        <f t="shared" ca="1" si="0"/>
        <v>18</v>
      </c>
      <c r="O27" s="10" t="s">
        <v>815</v>
      </c>
      <c r="P27" s="11" t="s">
        <v>13</v>
      </c>
      <c r="Q27" s="12">
        <v>30350</v>
      </c>
      <c r="R27" s="12">
        <f t="shared" ca="1" si="1"/>
        <v>3000</v>
      </c>
      <c r="S27" s="8">
        <v>1</v>
      </c>
      <c r="T27" t="str">
        <f t="shared" si="7"/>
        <v>Correct</v>
      </c>
      <c r="U27" t="str">
        <f t="shared" si="8"/>
        <v>Correct</v>
      </c>
      <c r="Y27" t="str">
        <f t="shared" si="9"/>
        <v>25001-40000</v>
      </c>
      <c r="Z27" t="str">
        <f t="shared" ca="1" si="10"/>
        <v>40-50 years</v>
      </c>
      <c r="AA27" t="str">
        <f t="shared" si="11"/>
        <v>6-10 years</v>
      </c>
      <c r="AC27">
        <v>2</v>
      </c>
      <c r="AD27" t="s">
        <v>1215</v>
      </c>
      <c r="AH27" t="str">
        <f t="shared" si="12"/>
        <v>No</v>
      </c>
      <c r="AI27" t="str">
        <f t="shared" si="47"/>
        <v>No</v>
      </c>
      <c r="AJ27" t="str">
        <f t="shared" si="47"/>
        <v>No</v>
      </c>
      <c r="AK27" t="str">
        <f t="shared" si="47"/>
        <v>No</v>
      </c>
      <c r="AL27" t="str">
        <f t="shared" si="47"/>
        <v>No</v>
      </c>
      <c r="AM27" t="str">
        <f t="shared" si="47"/>
        <v>No</v>
      </c>
      <c r="AN27" t="str">
        <f t="shared" si="47"/>
        <v>No</v>
      </c>
      <c r="AO27" t="str">
        <f t="shared" si="47"/>
        <v>No</v>
      </c>
      <c r="AP27" t="str">
        <f t="shared" si="47"/>
        <v>No</v>
      </c>
      <c r="AQ27" t="str">
        <f t="shared" si="47"/>
        <v>No</v>
      </c>
      <c r="AR27" t="str">
        <f t="shared" si="47"/>
        <v>No</v>
      </c>
      <c r="AS27" t="str">
        <f t="shared" si="47"/>
        <v>No</v>
      </c>
      <c r="AT27" t="str">
        <f t="shared" si="47"/>
        <v>No</v>
      </c>
      <c r="AV27" t="str">
        <f t="shared" ref="AV27:BF27" si="64">IF(AND($L27&gt;=AV$1,$L27&lt;AW$1),"Yes","No")</f>
        <v>No</v>
      </c>
      <c r="AW27" t="str">
        <f t="shared" si="64"/>
        <v>No</v>
      </c>
      <c r="AX27" t="str">
        <f t="shared" si="64"/>
        <v>No</v>
      </c>
      <c r="AY27" t="str">
        <f t="shared" si="64"/>
        <v>No</v>
      </c>
      <c r="AZ27" t="str">
        <f t="shared" si="64"/>
        <v>No</v>
      </c>
      <c r="BA27" t="str">
        <f t="shared" si="64"/>
        <v>No</v>
      </c>
      <c r="BB27" t="str">
        <f t="shared" si="64"/>
        <v>No</v>
      </c>
      <c r="BC27" t="str">
        <f t="shared" si="64"/>
        <v>No</v>
      </c>
      <c r="BD27" t="str">
        <f t="shared" si="64"/>
        <v>No</v>
      </c>
      <c r="BE27" t="str">
        <f t="shared" si="64"/>
        <v>No</v>
      </c>
      <c r="BF27" t="str">
        <f t="shared" si="64"/>
        <v>No</v>
      </c>
      <c r="BG27" t="str">
        <f t="shared" si="4"/>
        <v>No</v>
      </c>
      <c r="BI27" t="str">
        <f t="shared" si="15"/>
        <v>No</v>
      </c>
      <c r="BJ27" t="str">
        <f t="shared" ref="BJ27:BT27" si="65">IF(AND($M27&gt;=BJ$1,$M27&lt;BK$1),"Yes","No")</f>
        <v>No</v>
      </c>
      <c r="BK27" t="str">
        <f t="shared" si="65"/>
        <v>No</v>
      </c>
      <c r="BL27" t="str">
        <f t="shared" si="65"/>
        <v>No</v>
      </c>
      <c r="BM27" t="str">
        <f t="shared" si="65"/>
        <v>No</v>
      </c>
      <c r="BN27" t="str">
        <f t="shared" si="65"/>
        <v>No</v>
      </c>
      <c r="BO27" t="str">
        <f t="shared" si="65"/>
        <v>No</v>
      </c>
      <c r="BP27" t="str">
        <f t="shared" si="65"/>
        <v>No</v>
      </c>
      <c r="BQ27" t="str">
        <f t="shared" si="65"/>
        <v>No</v>
      </c>
      <c r="BR27" t="str">
        <f t="shared" si="65"/>
        <v>No</v>
      </c>
      <c r="BS27" t="str">
        <f t="shared" si="65"/>
        <v>No</v>
      </c>
      <c r="BT27" t="str">
        <f t="shared" si="65"/>
        <v>No</v>
      </c>
      <c r="BU27" t="str">
        <f t="shared" si="49"/>
        <v>No</v>
      </c>
      <c r="BW27" t="str">
        <f t="shared" si="6"/>
        <v>No</v>
      </c>
    </row>
    <row r="28" spans="1:75" x14ac:dyDescent="0.25">
      <c r="A28" s="7">
        <v>27</v>
      </c>
      <c r="B28" s="7" t="s">
        <v>49</v>
      </c>
      <c r="C28" s="7" t="s">
        <v>843</v>
      </c>
      <c r="D28" s="7" t="s">
        <v>10</v>
      </c>
      <c r="E28" s="7" t="s">
        <v>787</v>
      </c>
      <c r="F28" s="8" t="s">
        <v>811</v>
      </c>
      <c r="G28" s="8" t="s">
        <v>800</v>
      </c>
      <c r="H28" s="7" t="s">
        <v>45</v>
      </c>
      <c r="I28" s="7" t="s">
        <v>12</v>
      </c>
      <c r="J28" s="7" t="s">
        <v>1197</v>
      </c>
      <c r="K28" s="9">
        <v>29115</v>
      </c>
      <c r="L28" s="9">
        <v>36619</v>
      </c>
      <c r="M28" s="9">
        <v>41171</v>
      </c>
      <c r="N28" s="10">
        <f t="shared" ca="1" si="0"/>
        <v>22</v>
      </c>
      <c r="O28" s="10" t="s">
        <v>815</v>
      </c>
      <c r="P28" s="11" t="s">
        <v>21</v>
      </c>
      <c r="Q28" s="12">
        <v>56440</v>
      </c>
      <c r="R28" s="12">
        <f t="shared" ca="1" si="1"/>
        <v>3000</v>
      </c>
      <c r="S28" s="8">
        <v>1</v>
      </c>
      <c r="T28" t="str">
        <f t="shared" si="7"/>
        <v>Correct</v>
      </c>
      <c r="U28" t="str">
        <f t="shared" si="8"/>
        <v>Correct</v>
      </c>
      <c r="Y28" t="str">
        <f t="shared" si="9"/>
        <v>40001-60000</v>
      </c>
      <c r="Z28" t="str">
        <f t="shared" ca="1" si="10"/>
        <v>40-50 years</v>
      </c>
      <c r="AA28" t="str">
        <f t="shared" si="11"/>
        <v>Above 10 years</v>
      </c>
      <c r="AC28">
        <v>4</v>
      </c>
      <c r="AD28" t="s">
        <v>1216</v>
      </c>
      <c r="AH28" t="str">
        <f t="shared" si="12"/>
        <v>Yes</v>
      </c>
      <c r="AI28" t="str">
        <f t="shared" si="47"/>
        <v>Yes</v>
      </c>
      <c r="AJ28" t="str">
        <f t="shared" si="47"/>
        <v>Yes</v>
      </c>
      <c r="AK28" t="str">
        <f t="shared" si="47"/>
        <v>Yes</v>
      </c>
      <c r="AL28" t="str">
        <f t="shared" si="47"/>
        <v>Yes</v>
      </c>
      <c r="AM28" t="str">
        <f t="shared" si="47"/>
        <v>Yes</v>
      </c>
      <c r="AN28" t="str">
        <f t="shared" si="47"/>
        <v>Yes</v>
      </c>
      <c r="AO28" t="str">
        <f t="shared" si="47"/>
        <v>Yes</v>
      </c>
      <c r="AP28" t="str">
        <f t="shared" si="47"/>
        <v>Yes</v>
      </c>
      <c r="AQ28" t="str">
        <f t="shared" si="47"/>
        <v>No</v>
      </c>
      <c r="AR28" t="str">
        <f t="shared" si="47"/>
        <v>No</v>
      </c>
      <c r="AS28" t="str">
        <f t="shared" si="47"/>
        <v>No</v>
      </c>
      <c r="AT28" t="str">
        <f t="shared" si="47"/>
        <v>No</v>
      </c>
      <c r="AV28" t="str">
        <f t="shared" ref="AV28:BF28" si="66">IF(AND($L28&gt;=AV$1,$L28&lt;AW$1),"Yes","No")</f>
        <v>No</v>
      </c>
      <c r="AW28" t="str">
        <f t="shared" si="66"/>
        <v>No</v>
      </c>
      <c r="AX28" t="str">
        <f t="shared" si="66"/>
        <v>No</v>
      </c>
      <c r="AY28" t="str">
        <f t="shared" si="66"/>
        <v>No</v>
      </c>
      <c r="AZ28" t="str">
        <f t="shared" si="66"/>
        <v>No</v>
      </c>
      <c r="BA28" t="str">
        <f t="shared" si="66"/>
        <v>No</v>
      </c>
      <c r="BB28" t="str">
        <f t="shared" si="66"/>
        <v>No</v>
      </c>
      <c r="BC28" t="str">
        <f t="shared" si="66"/>
        <v>No</v>
      </c>
      <c r="BD28" t="str">
        <f t="shared" si="66"/>
        <v>No</v>
      </c>
      <c r="BE28" t="str">
        <f t="shared" si="66"/>
        <v>No</v>
      </c>
      <c r="BF28" t="str">
        <f t="shared" si="66"/>
        <v>No</v>
      </c>
      <c r="BG28" t="str">
        <f t="shared" si="4"/>
        <v>No</v>
      </c>
      <c r="BI28" t="str">
        <f t="shared" si="15"/>
        <v>No</v>
      </c>
      <c r="BJ28" t="str">
        <f t="shared" ref="BJ28:BT28" si="67">IF(AND($M28&gt;=BJ$1,$M28&lt;BK$1),"Yes","No")</f>
        <v>No</v>
      </c>
      <c r="BK28" t="str">
        <f t="shared" si="67"/>
        <v>No</v>
      </c>
      <c r="BL28" t="str">
        <f t="shared" si="67"/>
        <v>No</v>
      </c>
      <c r="BM28" t="str">
        <f t="shared" si="67"/>
        <v>No</v>
      </c>
      <c r="BN28" t="str">
        <f t="shared" si="67"/>
        <v>No</v>
      </c>
      <c r="BO28" t="str">
        <f t="shared" si="67"/>
        <v>No</v>
      </c>
      <c r="BP28" t="str">
        <f t="shared" si="67"/>
        <v>No</v>
      </c>
      <c r="BQ28" t="str">
        <f t="shared" si="67"/>
        <v>No</v>
      </c>
      <c r="BR28" t="str">
        <f t="shared" si="67"/>
        <v>Yes</v>
      </c>
      <c r="BS28" t="str">
        <f t="shared" si="67"/>
        <v>No</v>
      </c>
      <c r="BT28" t="str">
        <f t="shared" si="67"/>
        <v>No</v>
      </c>
      <c r="BU28" t="str">
        <f t="shared" si="49"/>
        <v>No</v>
      </c>
      <c r="BW28" t="str">
        <f t="shared" si="6"/>
        <v>Yes</v>
      </c>
    </row>
    <row r="29" spans="1:75" x14ac:dyDescent="0.25">
      <c r="A29" s="7">
        <v>28</v>
      </c>
      <c r="B29" s="7" t="s">
        <v>50</v>
      </c>
      <c r="C29" s="7" t="s">
        <v>844</v>
      </c>
      <c r="D29" s="7" t="s">
        <v>10</v>
      </c>
      <c r="E29" s="7" t="s">
        <v>787</v>
      </c>
      <c r="F29" s="8" t="s">
        <v>811</v>
      </c>
      <c r="G29" s="8" t="s">
        <v>800</v>
      </c>
      <c r="H29" s="7" t="s">
        <v>45</v>
      </c>
      <c r="I29" s="7" t="s">
        <v>15</v>
      </c>
      <c r="J29" s="7" t="s">
        <v>1197</v>
      </c>
      <c r="K29" s="9">
        <v>29696</v>
      </c>
      <c r="L29" s="9">
        <v>38851</v>
      </c>
      <c r="M29" s="9">
        <v>40748</v>
      </c>
      <c r="N29" s="10">
        <f t="shared" ca="1" si="0"/>
        <v>16</v>
      </c>
      <c r="O29" s="10" t="s">
        <v>815</v>
      </c>
      <c r="P29" s="11" t="s">
        <v>13</v>
      </c>
      <c r="Q29" s="12">
        <v>11025</v>
      </c>
      <c r="R29" s="12">
        <f t="shared" ca="1" si="1"/>
        <v>3000</v>
      </c>
      <c r="S29" s="8">
        <v>1</v>
      </c>
      <c r="T29" t="str">
        <f t="shared" si="7"/>
        <v>Correct</v>
      </c>
      <c r="U29" t="str">
        <f t="shared" si="8"/>
        <v>Correct</v>
      </c>
      <c r="Y29" t="str">
        <f t="shared" si="9"/>
        <v>10001-25000</v>
      </c>
      <c r="Z29" t="str">
        <f t="shared" ca="1" si="10"/>
        <v>40-50 years</v>
      </c>
      <c r="AA29" t="str">
        <f t="shared" si="11"/>
        <v>6-10 years</v>
      </c>
      <c r="AC29">
        <v>6</v>
      </c>
      <c r="AD29" t="s">
        <v>1217</v>
      </c>
      <c r="AH29" t="str">
        <f t="shared" si="12"/>
        <v>No</v>
      </c>
      <c r="AI29" t="str">
        <f t="shared" si="47"/>
        <v>No</v>
      </c>
      <c r="AJ29" t="str">
        <f t="shared" si="47"/>
        <v>No</v>
      </c>
      <c r="AK29" t="str">
        <f t="shared" si="47"/>
        <v>No</v>
      </c>
      <c r="AL29" t="str">
        <f t="shared" si="47"/>
        <v>No</v>
      </c>
      <c r="AM29" t="str">
        <f t="shared" si="47"/>
        <v>No</v>
      </c>
      <c r="AN29" t="str">
        <f t="shared" si="47"/>
        <v>No</v>
      </c>
      <c r="AO29" t="str">
        <f t="shared" si="47"/>
        <v>No</v>
      </c>
      <c r="AP29" t="str">
        <f t="shared" si="47"/>
        <v>No</v>
      </c>
      <c r="AQ29" t="str">
        <f t="shared" si="47"/>
        <v>No</v>
      </c>
      <c r="AR29" t="str">
        <f t="shared" si="47"/>
        <v>No</v>
      </c>
      <c r="AS29" t="str">
        <f t="shared" si="47"/>
        <v>No</v>
      </c>
      <c r="AT29" t="str">
        <f t="shared" si="47"/>
        <v>No</v>
      </c>
      <c r="AV29" t="str">
        <f t="shared" ref="AV29:BF29" si="68">IF(AND($L29&gt;=AV$1,$L29&lt;AW$1),"Yes","No")</f>
        <v>No</v>
      </c>
      <c r="AW29" t="str">
        <f t="shared" si="68"/>
        <v>No</v>
      </c>
      <c r="AX29" t="str">
        <f t="shared" si="68"/>
        <v>No</v>
      </c>
      <c r="AY29" t="str">
        <f t="shared" si="68"/>
        <v>No</v>
      </c>
      <c r="AZ29" t="str">
        <f t="shared" si="68"/>
        <v>No</v>
      </c>
      <c r="BA29" t="str">
        <f t="shared" si="68"/>
        <v>No</v>
      </c>
      <c r="BB29" t="str">
        <f t="shared" si="68"/>
        <v>No</v>
      </c>
      <c r="BC29" t="str">
        <f t="shared" si="68"/>
        <v>No</v>
      </c>
      <c r="BD29" t="str">
        <f t="shared" si="68"/>
        <v>No</v>
      </c>
      <c r="BE29" t="str">
        <f t="shared" si="68"/>
        <v>No</v>
      </c>
      <c r="BF29" t="str">
        <f t="shared" si="68"/>
        <v>No</v>
      </c>
      <c r="BG29" t="str">
        <f t="shared" si="4"/>
        <v>No</v>
      </c>
      <c r="BI29" t="str">
        <f t="shared" si="15"/>
        <v>No</v>
      </c>
      <c r="BJ29" t="str">
        <f t="shared" ref="BJ29:BT29" si="69">IF(AND($M29&gt;=BJ$1,$M29&lt;BK$1),"Yes","No")</f>
        <v>No</v>
      </c>
      <c r="BK29" t="str">
        <f t="shared" si="69"/>
        <v>No</v>
      </c>
      <c r="BL29" t="str">
        <f t="shared" si="69"/>
        <v>No</v>
      </c>
      <c r="BM29" t="str">
        <f t="shared" si="69"/>
        <v>No</v>
      </c>
      <c r="BN29" t="str">
        <f t="shared" si="69"/>
        <v>No</v>
      </c>
      <c r="BO29" t="str">
        <f t="shared" si="69"/>
        <v>No</v>
      </c>
      <c r="BP29" t="str">
        <f t="shared" si="69"/>
        <v>No</v>
      </c>
      <c r="BQ29" t="str">
        <f t="shared" si="69"/>
        <v>No</v>
      </c>
      <c r="BR29" t="str">
        <f t="shared" si="69"/>
        <v>No</v>
      </c>
      <c r="BS29" t="str">
        <f t="shared" si="69"/>
        <v>No</v>
      </c>
      <c r="BT29" t="str">
        <f t="shared" si="69"/>
        <v>No</v>
      </c>
      <c r="BU29" t="str">
        <f t="shared" si="49"/>
        <v>No</v>
      </c>
      <c r="BW29" t="str">
        <f t="shared" si="6"/>
        <v>No</v>
      </c>
    </row>
    <row r="30" spans="1:75" x14ac:dyDescent="0.25">
      <c r="A30" s="7">
        <v>29</v>
      </c>
      <c r="B30" s="7" t="s">
        <v>51</v>
      </c>
      <c r="C30" s="7" t="s">
        <v>845</v>
      </c>
      <c r="D30" s="7" t="s">
        <v>36</v>
      </c>
      <c r="E30" s="7" t="s">
        <v>796</v>
      </c>
      <c r="F30" s="8" t="s">
        <v>810</v>
      </c>
      <c r="G30" s="8" t="s">
        <v>800</v>
      </c>
      <c r="H30" s="7" t="s">
        <v>45</v>
      </c>
      <c r="I30" s="7" t="s">
        <v>19</v>
      </c>
      <c r="J30" s="7" t="s">
        <v>1196</v>
      </c>
      <c r="K30" s="9">
        <v>31412</v>
      </c>
      <c r="L30" s="9">
        <v>38961</v>
      </c>
      <c r="M30" s="9">
        <v>39059</v>
      </c>
      <c r="N30" s="10">
        <f t="shared" ca="1" si="0"/>
        <v>16</v>
      </c>
      <c r="O30" t="s">
        <v>786</v>
      </c>
      <c r="P30" s="11"/>
      <c r="Q30" s="12">
        <v>20028</v>
      </c>
      <c r="R30" s="12">
        <f t="shared" ca="1" si="1"/>
        <v>5000</v>
      </c>
      <c r="S30" s="8">
        <v>4</v>
      </c>
      <c r="T30" t="str">
        <f t="shared" si="7"/>
        <v>Correct</v>
      </c>
      <c r="U30" t="str">
        <f t="shared" si="8"/>
        <v>Correct</v>
      </c>
      <c r="Y30" t="str">
        <f t="shared" si="9"/>
        <v>10001-25000</v>
      </c>
      <c r="Z30" t="str">
        <f t="shared" ca="1" si="10"/>
        <v>30-40 years</v>
      </c>
      <c r="AA30" t="str">
        <f t="shared" si="11"/>
        <v>6-10 years</v>
      </c>
      <c r="AC30">
        <v>10</v>
      </c>
      <c r="AD30" t="s">
        <v>1218</v>
      </c>
      <c r="AH30" t="str">
        <f t="shared" si="12"/>
        <v>No</v>
      </c>
      <c r="AI30" t="str">
        <f t="shared" si="47"/>
        <v>No</v>
      </c>
      <c r="AJ30" t="str">
        <f t="shared" si="47"/>
        <v>No</v>
      </c>
      <c r="AK30" t="str">
        <f t="shared" si="47"/>
        <v>No</v>
      </c>
      <c r="AL30" t="str">
        <f t="shared" si="47"/>
        <v>No</v>
      </c>
      <c r="AM30" t="str">
        <f t="shared" si="47"/>
        <v>No</v>
      </c>
      <c r="AN30" t="str">
        <f t="shared" si="47"/>
        <v>No</v>
      </c>
      <c r="AO30" t="str">
        <f t="shared" si="47"/>
        <v>No</v>
      </c>
      <c r="AP30" t="str">
        <f t="shared" si="47"/>
        <v>No</v>
      </c>
      <c r="AQ30" t="str">
        <f t="shared" si="47"/>
        <v>No</v>
      </c>
      <c r="AR30" t="str">
        <f t="shared" si="47"/>
        <v>No</v>
      </c>
      <c r="AS30" t="str">
        <f t="shared" si="47"/>
        <v>No</v>
      </c>
      <c r="AT30" t="str">
        <f t="shared" si="47"/>
        <v>No</v>
      </c>
      <c r="AV30" t="str">
        <f t="shared" ref="AV30:BF30" si="70">IF(AND($L30&gt;=AV$1,$L30&lt;AW$1),"Yes","No")</f>
        <v>No</v>
      </c>
      <c r="AW30" t="str">
        <f t="shared" si="70"/>
        <v>No</v>
      </c>
      <c r="AX30" t="str">
        <f t="shared" si="70"/>
        <v>No</v>
      </c>
      <c r="AY30" t="str">
        <f t="shared" si="70"/>
        <v>No</v>
      </c>
      <c r="AZ30" t="str">
        <f t="shared" si="70"/>
        <v>No</v>
      </c>
      <c r="BA30" t="str">
        <f t="shared" si="70"/>
        <v>No</v>
      </c>
      <c r="BB30" t="str">
        <f t="shared" si="70"/>
        <v>No</v>
      </c>
      <c r="BC30" t="str">
        <f t="shared" si="70"/>
        <v>No</v>
      </c>
      <c r="BD30" t="str">
        <f t="shared" si="70"/>
        <v>No</v>
      </c>
      <c r="BE30" t="str">
        <f t="shared" si="70"/>
        <v>No</v>
      </c>
      <c r="BF30" t="str">
        <f t="shared" si="70"/>
        <v>No</v>
      </c>
      <c r="BG30" t="str">
        <f t="shared" si="4"/>
        <v>No</v>
      </c>
      <c r="BI30" t="str">
        <f t="shared" si="15"/>
        <v>No</v>
      </c>
      <c r="BJ30" t="str">
        <f t="shared" ref="BJ30:BT30" si="71">IF(AND($M30&gt;=BJ$1,$M30&lt;BK$1),"Yes","No")</f>
        <v>No</v>
      </c>
      <c r="BK30" t="str">
        <f t="shared" si="71"/>
        <v>No</v>
      </c>
      <c r="BL30" t="str">
        <f t="shared" si="71"/>
        <v>No</v>
      </c>
      <c r="BM30" t="str">
        <f t="shared" si="71"/>
        <v>No</v>
      </c>
      <c r="BN30" t="str">
        <f t="shared" si="71"/>
        <v>No</v>
      </c>
      <c r="BO30" t="str">
        <f t="shared" si="71"/>
        <v>No</v>
      </c>
      <c r="BP30" t="str">
        <f t="shared" si="71"/>
        <v>No</v>
      </c>
      <c r="BQ30" t="str">
        <f t="shared" si="71"/>
        <v>No</v>
      </c>
      <c r="BR30" t="str">
        <f t="shared" si="71"/>
        <v>No</v>
      </c>
      <c r="BS30" t="str">
        <f t="shared" si="71"/>
        <v>No</v>
      </c>
      <c r="BT30" t="str">
        <f t="shared" si="71"/>
        <v>No</v>
      </c>
      <c r="BU30" t="str">
        <f t="shared" si="49"/>
        <v>No</v>
      </c>
      <c r="BW30" t="str">
        <f t="shared" si="6"/>
        <v>No</v>
      </c>
    </row>
    <row r="31" spans="1:75" x14ac:dyDescent="0.25">
      <c r="A31" s="7">
        <v>30</v>
      </c>
      <c r="B31" s="7" t="s">
        <v>52</v>
      </c>
      <c r="C31" s="7" t="s">
        <v>846</v>
      </c>
      <c r="D31" s="7" t="s">
        <v>36</v>
      </c>
      <c r="E31" s="7" t="s">
        <v>792</v>
      </c>
      <c r="F31" s="8" t="s">
        <v>811</v>
      </c>
      <c r="G31" s="8" t="s">
        <v>800</v>
      </c>
      <c r="H31" s="7" t="s">
        <v>45</v>
      </c>
      <c r="I31" s="7" t="s">
        <v>12</v>
      </c>
      <c r="J31" s="7" t="s">
        <v>1197</v>
      </c>
      <c r="K31" s="9">
        <v>25734</v>
      </c>
      <c r="L31" s="9">
        <v>40106</v>
      </c>
      <c r="M31" s="9">
        <v>40175</v>
      </c>
      <c r="N31" s="10">
        <f t="shared" ca="1" si="0"/>
        <v>13</v>
      </c>
      <c r="O31" t="s">
        <v>785</v>
      </c>
      <c r="P31" s="11" t="s">
        <v>16</v>
      </c>
      <c r="Q31" s="12">
        <v>51180</v>
      </c>
      <c r="R31" s="12">
        <f t="shared" ca="1" si="1"/>
        <v>5000</v>
      </c>
      <c r="S31" s="8">
        <v>3</v>
      </c>
      <c r="T31" t="str">
        <f t="shared" si="7"/>
        <v>Correct</v>
      </c>
      <c r="U31" t="str">
        <f t="shared" si="8"/>
        <v>Correct</v>
      </c>
      <c r="Y31" t="str">
        <f t="shared" si="9"/>
        <v>40001-60000</v>
      </c>
      <c r="Z31" t="str">
        <f t="shared" ca="1" si="10"/>
        <v>Above 50 years</v>
      </c>
      <c r="AA31" t="str">
        <f t="shared" si="11"/>
        <v>2-4 years</v>
      </c>
      <c r="AH31" t="str">
        <f t="shared" si="12"/>
        <v>No</v>
      </c>
      <c r="AI31" t="str">
        <f t="shared" si="47"/>
        <v>No</v>
      </c>
      <c r="AJ31" t="str">
        <f t="shared" si="47"/>
        <v>No</v>
      </c>
      <c r="AK31" t="str">
        <f t="shared" si="47"/>
        <v>No</v>
      </c>
      <c r="AL31" t="str">
        <f t="shared" si="47"/>
        <v>No</v>
      </c>
      <c r="AM31" t="str">
        <f t="shared" si="47"/>
        <v>No</v>
      </c>
      <c r="AN31" t="str">
        <f t="shared" si="47"/>
        <v>No</v>
      </c>
      <c r="AO31" t="str">
        <f t="shared" si="47"/>
        <v>No</v>
      </c>
      <c r="AP31" t="str">
        <f t="shared" si="47"/>
        <v>No</v>
      </c>
      <c r="AQ31" t="str">
        <f t="shared" si="47"/>
        <v>No</v>
      </c>
      <c r="AR31" t="str">
        <f t="shared" si="47"/>
        <v>No</v>
      </c>
      <c r="AS31" t="str">
        <f t="shared" si="47"/>
        <v>No</v>
      </c>
      <c r="AT31" t="str">
        <f t="shared" si="47"/>
        <v>No</v>
      </c>
      <c r="AV31" t="str">
        <f t="shared" ref="AV31:BF31" si="72">IF(AND($L31&gt;=AV$1,$L31&lt;AW$1),"Yes","No")</f>
        <v>No</v>
      </c>
      <c r="AW31" t="str">
        <f t="shared" si="72"/>
        <v>No</v>
      </c>
      <c r="AX31" t="str">
        <f t="shared" si="72"/>
        <v>No</v>
      </c>
      <c r="AY31" t="str">
        <f t="shared" si="72"/>
        <v>No</v>
      </c>
      <c r="AZ31" t="str">
        <f t="shared" si="72"/>
        <v>No</v>
      </c>
      <c r="BA31" t="str">
        <f t="shared" si="72"/>
        <v>No</v>
      </c>
      <c r="BB31" t="str">
        <f t="shared" si="72"/>
        <v>No</v>
      </c>
      <c r="BC31" t="str">
        <f t="shared" si="72"/>
        <v>No</v>
      </c>
      <c r="BD31" t="str">
        <f t="shared" si="72"/>
        <v>No</v>
      </c>
      <c r="BE31" t="str">
        <f t="shared" si="72"/>
        <v>No</v>
      </c>
      <c r="BF31" t="str">
        <f t="shared" si="72"/>
        <v>No</v>
      </c>
      <c r="BG31" t="str">
        <f t="shared" si="4"/>
        <v>No</v>
      </c>
      <c r="BI31" t="str">
        <f t="shared" si="15"/>
        <v>No</v>
      </c>
      <c r="BJ31" t="str">
        <f t="shared" ref="BJ31:BT31" si="73">IF(AND($M31&gt;=BJ$1,$M31&lt;BK$1),"Yes","No")</f>
        <v>No</v>
      </c>
      <c r="BK31" t="str">
        <f t="shared" si="73"/>
        <v>No</v>
      </c>
      <c r="BL31" t="str">
        <f t="shared" si="73"/>
        <v>No</v>
      </c>
      <c r="BM31" t="str">
        <f t="shared" si="73"/>
        <v>No</v>
      </c>
      <c r="BN31" t="str">
        <f t="shared" si="73"/>
        <v>No</v>
      </c>
      <c r="BO31" t="str">
        <f t="shared" si="73"/>
        <v>No</v>
      </c>
      <c r="BP31" t="str">
        <f t="shared" si="73"/>
        <v>No</v>
      </c>
      <c r="BQ31" t="str">
        <f t="shared" si="73"/>
        <v>No</v>
      </c>
      <c r="BR31" t="str">
        <f t="shared" si="73"/>
        <v>No</v>
      </c>
      <c r="BS31" t="str">
        <f t="shared" si="73"/>
        <v>No</v>
      </c>
      <c r="BT31" t="str">
        <f t="shared" si="73"/>
        <v>No</v>
      </c>
      <c r="BU31" t="str">
        <f t="shared" si="49"/>
        <v>No</v>
      </c>
      <c r="BW31" t="str">
        <f t="shared" si="6"/>
        <v>No</v>
      </c>
    </row>
    <row r="32" spans="1:75" x14ac:dyDescent="0.25">
      <c r="A32" s="7">
        <v>31</v>
      </c>
      <c r="B32" s="7" t="s">
        <v>53</v>
      </c>
      <c r="C32" s="7" t="s">
        <v>847</v>
      </c>
      <c r="D32" s="7" t="s">
        <v>36</v>
      </c>
      <c r="E32" s="7" t="s">
        <v>790</v>
      </c>
      <c r="F32" s="8" t="s">
        <v>811</v>
      </c>
      <c r="G32" s="8" t="s">
        <v>800</v>
      </c>
      <c r="H32" s="7" t="s">
        <v>45</v>
      </c>
      <c r="I32" s="7" t="s">
        <v>12</v>
      </c>
      <c r="J32" s="7" t="s">
        <v>1197</v>
      </c>
      <c r="K32" s="9">
        <v>25763</v>
      </c>
      <c r="L32" s="9">
        <v>40856</v>
      </c>
      <c r="M32" s="9">
        <v>41097</v>
      </c>
      <c r="N32" s="10">
        <f t="shared" ca="1" si="0"/>
        <v>11</v>
      </c>
      <c r="O32" s="10" t="s">
        <v>815</v>
      </c>
      <c r="P32" s="11" t="s">
        <v>16</v>
      </c>
      <c r="Q32" s="12">
        <v>41350</v>
      </c>
      <c r="R32" s="12">
        <f t="shared" ca="1" si="1"/>
        <v>3000</v>
      </c>
      <c r="S32" s="8">
        <v>2</v>
      </c>
      <c r="T32" t="str">
        <f t="shared" si="7"/>
        <v>Correct</v>
      </c>
      <c r="U32" t="str">
        <f t="shared" si="8"/>
        <v>Correct</v>
      </c>
      <c r="Y32" t="str">
        <f t="shared" si="9"/>
        <v>40001-60000</v>
      </c>
      <c r="Z32" t="str">
        <f t="shared" ca="1" si="10"/>
        <v>Above 50 years</v>
      </c>
      <c r="AA32" t="str">
        <f t="shared" si="11"/>
        <v>1-2 years</v>
      </c>
      <c r="AC32">
        <v>0</v>
      </c>
      <c r="AD32" t="s">
        <v>1220</v>
      </c>
      <c r="AH32" t="str">
        <f t="shared" si="12"/>
        <v>Yes</v>
      </c>
      <c r="AI32" t="str">
        <f t="shared" si="47"/>
        <v>Yes</v>
      </c>
      <c r="AJ32" t="str">
        <f t="shared" si="47"/>
        <v>Yes</v>
      </c>
      <c r="AK32" t="str">
        <f t="shared" si="47"/>
        <v>Yes</v>
      </c>
      <c r="AL32" t="str">
        <f t="shared" si="47"/>
        <v>Yes</v>
      </c>
      <c r="AM32" t="str">
        <f t="shared" si="47"/>
        <v>Yes</v>
      </c>
      <c r="AN32" t="str">
        <f t="shared" si="47"/>
        <v>Yes</v>
      </c>
      <c r="AO32" t="str">
        <f t="shared" si="47"/>
        <v>No</v>
      </c>
      <c r="AP32" t="str">
        <f t="shared" si="47"/>
        <v>No</v>
      </c>
      <c r="AQ32" t="str">
        <f t="shared" si="47"/>
        <v>No</v>
      </c>
      <c r="AR32" t="str">
        <f t="shared" si="47"/>
        <v>No</v>
      </c>
      <c r="AS32" t="str">
        <f t="shared" si="47"/>
        <v>No</v>
      </c>
      <c r="AT32" t="str">
        <f t="shared" si="47"/>
        <v>No</v>
      </c>
      <c r="AV32" t="str">
        <f t="shared" ref="AV32:BF32" si="74">IF(AND($L32&gt;=AV$1,$L32&lt;AW$1),"Yes","No")</f>
        <v>No</v>
      </c>
      <c r="AW32" t="str">
        <f t="shared" si="74"/>
        <v>No</v>
      </c>
      <c r="AX32" t="str">
        <f t="shared" si="74"/>
        <v>No</v>
      </c>
      <c r="AY32" t="str">
        <f t="shared" si="74"/>
        <v>No</v>
      </c>
      <c r="AZ32" t="str">
        <f t="shared" si="74"/>
        <v>No</v>
      </c>
      <c r="BA32" t="str">
        <f t="shared" si="74"/>
        <v>No</v>
      </c>
      <c r="BB32" t="str">
        <f t="shared" si="74"/>
        <v>No</v>
      </c>
      <c r="BC32" t="str">
        <f t="shared" si="74"/>
        <v>No</v>
      </c>
      <c r="BD32" t="str">
        <f t="shared" si="74"/>
        <v>No</v>
      </c>
      <c r="BE32" t="str">
        <f t="shared" si="74"/>
        <v>No</v>
      </c>
      <c r="BF32" t="str">
        <f t="shared" si="74"/>
        <v>No</v>
      </c>
      <c r="BG32" t="str">
        <f t="shared" si="4"/>
        <v>No</v>
      </c>
      <c r="BI32" t="str">
        <f t="shared" si="15"/>
        <v>No</v>
      </c>
      <c r="BJ32" t="str">
        <f t="shared" ref="BJ32:BT32" si="75">IF(AND($M32&gt;=BJ$1,$M32&lt;BK$1),"Yes","No")</f>
        <v>No</v>
      </c>
      <c r="BK32" t="str">
        <f t="shared" si="75"/>
        <v>No</v>
      </c>
      <c r="BL32" t="str">
        <f t="shared" si="75"/>
        <v>No</v>
      </c>
      <c r="BM32" t="str">
        <f t="shared" si="75"/>
        <v>No</v>
      </c>
      <c r="BN32" t="str">
        <f t="shared" si="75"/>
        <v>No</v>
      </c>
      <c r="BO32" t="str">
        <f t="shared" si="75"/>
        <v>No</v>
      </c>
      <c r="BP32" t="str">
        <f t="shared" si="75"/>
        <v>Yes</v>
      </c>
      <c r="BQ32" t="str">
        <f t="shared" si="75"/>
        <v>No</v>
      </c>
      <c r="BR32" t="str">
        <f t="shared" si="75"/>
        <v>No</v>
      </c>
      <c r="BS32" t="str">
        <f t="shared" si="75"/>
        <v>No</v>
      </c>
      <c r="BT32" t="str">
        <f t="shared" si="75"/>
        <v>No</v>
      </c>
      <c r="BU32" t="str">
        <f t="shared" si="49"/>
        <v>No</v>
      </c>
      <c r="BW32" t="str">
        <f t="shared" si="6"/>
        <v>Yes</v>
      </c>
    </row>
    <row r="33" spans="1:75" x14ac:dyDescent="0.25">
      <c r="A33" s="7">
        <v>32</v>
      </c>
      <c r="B33" s="7" t="s">
        <v>54</v>
      </c>
      <c r="C33" s="7" t="s">
        <v>848</v>
      </c>
      <c r="D33" s="7" t="s">
        <v>36</v>
      </c>
      <c r="E33" s="7" t="s">
        <v>789</v>
      </c>
      <c r="F33" s="8" t="s">
        <v>811</v>
      </c>
      <c r="G33" s="8" t="s">
        <v>800</v>
      </c>
      <c r="H33" s="7" t="s">
        <v>45</v>
      </c>
      <c r="I33" s="7" t="s">
        <v>12</v>
      </c>
      <c r="J33" s="7" t="s">
        <v>1196</v>
      </c>
      <c r="K33" s="9">
        <v>27574</v>
      </c>
      <c r="L33" s="9">
        <v>39414</v>
      </c>
      <c r="M33" s="9">
        <v>41224</v>
      </c>
      <c r="N33" s="10">
        <f t="shared" ca="1" si="0"/>
        <v>15</v>
      </c>
      <c r="O33" t="s">
        <v>785</v>
      </c>
      <c r="P33" s="11" t="s">
        <v>13</v>
      </c>
      <c r="Q33" s="12">
        <v>73440</v>
      </c>
      <c r="R33" s="12">
        <f t="shared" ca="1" si="1"/>
        <v>3000</v>
      </c>
      <c r="S33" s="8">
        <v>1</v>
      </c>
      <c r="T33" t="str">
        <f t="shared" si="7"/>
        <v>Correct</v>
      </c>
      <c r="U33" t="str">
        <f t="shared" si="8"/>
        <v>Correct</v>
      </c>
      <c r="Y33" t="str">
        <f t="shared" si="9"/>
        <v>Above 60000</v>
      </c>
      <c r="Z33" t="str">
        <f t="shared" ca="1" si="10"/>
        <v>40-50 years</v>
      </c>
      <c r="AA33" t="str">
        <f t="shared" si="11"/>
        <v>4-6 years</v>
      </c>
      <c r="AC33">
        <v>10000</v>
      </c>
      <c r="AD33" t="s">
        <v>1222</v>
      </c>
      <c r="AH33" t="str">
        <f t="shared" si="12"/>
        <v>Yes</v>
      </c>
      <c r="AI33" t="str">
        <f t="shared" si="47"/>
        <v>Yes</v>
      </c>
      <c r="AJ33" t="str">
        <f t="shared" si="47"/>
        <v>Yes</v>
      </c>
      <c r="AK33" t="str">
        <f t="shared" si="47"/>
        <v>Yes</v>
      </c>
      <c r="AL33" t="str">
        <f t="shared" si="47"/>
        <v>Yes</v>
      </c>
      <c r="AM33" t="str">
        <f t="shared" si="47"/>
        <v>Yes</v>
      </c>
      <c r="AN33" t="str">
        <f t="shared" si="47"/>
        <v>Yes</v>
      </c>
      <c r="AO33" t="str">
        <f t="shared" si="47"/>
        <v>Yes</v>
      </c>
      <c r="AP33" t="str">
        <f t="shared" si="47"/>
        <v>Yes</v>
      </c>
      <c r="AQ33" t="str">
        <f t="shared" si="47"/>
        <v>Yes</v>
      </c>
      <c r="AR33" t="str">
        <f t="shared" si="47"/>
        <v>Yes</v>
      </c>
      <c r="AS33" t="str">
        <f t="shared" si="47"/>
        <v>No</v>
      </c>
      <c r="AT33" t="str">
        <f t="shared" si="47"/>
        <v>No</v>
      </c>
      <c r="AV33" t="str">
        <f t="shared" ref="AV33:BF33" si="76">IF(AND($L33&gt;=AV$1,$L33&lt;AW$1),"Yes","No")</f>
        <v>No</v>
      </c>
      <c r="AW33" t="str">
        <f t="shared" si="76"/>
        <v>No</v>
      </c>
      <c r="AX33" t="str">
        <f t="shared" si="76"/>
        <v>No</v>
      </c>
      <c r="AY33" t="str">
        <f t="shared" si="76"/>
        <v>No</v>
      </c>
      <c r="AZ33" t="str">
        <f t="shared" si="76"/>
        <v>No</v>
      </c>
      <c r="BA33" t="str">
        <f t="shared" si="76"/>
        <v>No</v>
      </c>
      <c r="BB33" t="str">
        <f t="shared" si="76"/>
        <v>No</v>
      </c>
      <c r="BC33" t="str">
        <f t="shared" si="76"/>
        <v>No</v>
      </c>
      <c r="BD33" t="str">
        <f t="shared" si="76"/>
        <v>No</v>
      </c>
      <c r="BE33" t="str">
        <f t="shared" si="76"/>
        <v>No</v>
      </c>
      <c r="BF33" t="str">
        <f t="shared" si="76"/>
        <v>No</v>
      </c>
      <c r="BG33" t="str">
        <f t="shared" si="4"/>
        <v>No</v>
      </c>
      <c r="BI33" t="str">
        <f t="shared" si="15"/>
        <v>No</v>
      </c>
      <c r="BJ33" t="str">
        <f t="shared" ref="BJ33:BT33" si="77">IF(AND($M33&gt;=BJ$1,$M33&lt;BK$1),"Yes","No")</f>
        <v>No</v>
      </c>
      <c r="BK33" t="str">
        <f t="shared" si="77"/>
        <v>No</v>
      </c>
      <c r="BL33" t="str">
        <f t="shared" si="77"/>
        <v>No</v>
      </c>
      <c r="BM33" t="str">
        <f t="shared" si="77"/>
        <v>No</v>
      </c>
      <c r="BN33" t="str">
        <f t="shared" si="77"/>
        <v>No</v>
      </c>
      <c r="BO33" t="str">
        <f t="shared" si="77"/>
        <v>No</v>
      </c>
      <c r="BP33" t="str">
        <f t="shared" si="77"/>
        <v>No</v>
      </c>
      <c r="BQ33" t="str">
        <f t="shared" si="77"/>
        <v>No</v>
      </c>
      <c r="BR33" t="str">
        <f t="shared" si="77"/>
        <v>No</v>
      </c>
      <c r="BS33" t="str">
        <f t="shared" si="77"/>
        <v>No</v>
      </c>
      <c r="BT33" t="str">
        <f t="shared" si="77"/>
        <v>Yes</v>
      </c>
      <c r="BU33" t="str">
        <f t="shared" si="49"/>
        <v>No</v>
      </c>
      <c r="BW33" t="str">
        <f t="shared" si="6"/>
        <v>Yes</v>
      </c>
    </row>
    <row r="34" spans="1:75" x14ac:dyDescent="0.25">
      <c r="A34" s="7">
        <v>33</v>
      </c>
      <c r="B34" s="7" t="s">
        <v>55</v>
      </c>
      <c r="C34" s="7" t="s">
        <v>849</v>
      </c>
      <c r="D34" s="7" t="s">
        <v>10</v>
      </c>
      <c r="E34" s="7" t="s">
        <v>787</v>
      </c>
      <c r="F34" s="8" t="s">
        <v>811</v>
      </c>
      <c r="G34" s="8" t="s">
        <v>800</v>
      </c>
      <c r="H34" s="7" t="s">
        <v>45</v>
      </c>
      <c r="I34" s="7" t="s">
        <v>12</v>
      </c>
      <c r="J34" s="7" t="s">
        <v>1196</v>
      </c>
      <c r="K34" s="9">
        <v>31232</v>
      </c>
      <c r="L34" s="9">
        <v>41018</v>
      </c>
      <c r="M34" s="9">
        <v>41139</v>
      </c>
      <c r="N34" s="10">
        <f t="shared" ca="1" si="0"/>
        <v>10</v>
      </c>
      <c r="O34" t="s">
        <v>785</v>
      </c>
      <c r="P34" s="11" t="s">
        <v>13</v>
      </c>
      <c r="Q34" s="12">
        <v>46220</v>
      </c>
      <c r="R34" s="12">
        <f t="shared" ca="1" si="1"/>
        <v>5000</v>
      </c>
      <c r="S34" s="8">
        <v>3</v>
      </c>
      <c r="T34" t="str">
        <f t="shared" si="7"/>
        <v>Correct</v>
      </c>
      <c r="U34" t="str">
        <f t="shared" si="8"/>
        <v>Correct</v>
      </c>
      <c r="Y34" t="str">
        <f t="shared" si="9"/>
        <v>40001-60000</v>
      </c>
      <c r="Z34" t="str">
        <f t="shared" ca="1" si="10"/>
        <v>30-40 years</v>
      </c>
      <c r="AA34" t="str">
        <f t="shared" si="11"/>
        <v>6-12 months</v>
      </c>
      <c r="AC34">
        <v>25000</v>
      </c>
      <c r="AD34" t="s">
        <v>1221</v>
      </c>
      <c r="AH34" t="str">
        <f t="shared" si="12"/>
        <v>No</v>
      </c>
      <c r="AI34" t="str">
        <f t="shared" si="47"/>
        <v>No</v>
      </c>
      <c r="AJ34" t="str">
        <f t="shared" si="47"/>
        <v>No</v>
      </c>
      <c r="AK34" t="str">
        <f t="shared" si="47"/>
        <v>No</v>
      </c>
      <c r="AL34" t="str">
        <f t="shared" si="47"/>
        <v>Yes</v>
      </c>
      <c r="AM34" t="str">
        <f t="shared" si="47"/>
        <v>Yes</v>
      </c>
      <c r="AN34" t="str">
        <f t="shared" si="47"/>
        <v>Yes</v>
      </c>
      <c r="AO34" t="str">
        <f t="shared" si="47"/>
        <v>Yes</v>
      </c>
      <c r="AP34" t="str">
        <f t="shared" si="47"/>
        <v>No</v>
      </c>
      <c r="AQ34" t="str">
        <f t="shared" si="47"/>
        <v>No</v>
      </c>
      <c r="AR34" t="str">
        <f t="shared" si="47"/>
        <v>No</v>
      </c>
      <c r="AS34" t="str">
        <f t="shared" si="47"/>
        <v>No</v>
      </c>
      <c r="AT34" t="str">
        <f t="shared" si="47"/>
        <v>No</v>
      </c>
      <c r="AV34" t="str">
        <f t="shared" ref="AV34:BF34" si="78">IF(AND($L34&gt;=AV$1,$L34&lt;AW$1),"Yes","No")</f>
        <v>No</v>
      </c>
      <c r="AW34" t="str">
        <f t="shared" si="78"/>
        <v>No</v>
      </c>
      <c r="AX34" t="str">
        <f t="shared" si="78"/>
        <v>No</v>
      </c>
      <c r="AY34" t="str">
        <f t="shared" si="78"/>
        <v>Yes</v>
      </c>
      <c r="AZ34" t="str">
        <f t="shared" si="78"/>
        <v>No</v>
      </c>
      <c r="BA34" t="str">
        <f t="shared" si="78"/>
        <v>No</v>
      </c>
      <c r="BB34" t="str">
        <f t="shared" si="78"/>
        <v>No</v>
      </c>
      <c r="BC34" t="str">
        <f t="shared" si="78"/>
        <v>No</v>
      </c>
      <c r="BD34" t="str">
        <f t="shared" si="78"/>
        <v>No</v>
      </c>
      <c r="BE34" t="str">
        <f t="shared" si="78"/>
        <v>No</v>
      </c>
      <c r="BF34" t="str">
        <f t="shared" si="78"/>
        <v>No</v>
      </c>
      <c r="BG34" t="str">
        <f t="shared" si="4"/>
        <v>No</v>
      </c>
      <c r="BI34" t="str">
        <f t="shared" si="15"/>
        <v>Yes</v>
      </c>
      <c r="BJ34" t="str">
        <f t="shared" ref="BJ34:BT34" si="79">IF(AND($M34&gt;=BJ$1,$M34&lt;BK$1),"Yes","No")</f>
        <v>No</v>
      </c>
      <c r="BK34" t="str">
        <f t="shared" si="79"/>
        <v>No</v>
      </c>
      <c r="BL34" t="str">
        <f t="shared" si="79"/>
        <v>No</v>
      </c>
      <c r="BM34" t="str">
        <f t="shared" si="79"/>
        <v>No</v>
      </c>
      <c r="BN34" t="str">
        <f t="shared" si="79"/>
        <v>No</v>
      </c>
      <c r="BO34" t="str">
        <f t="shared" si="79"/>
        <v>No</v>
      </c>
      <c r="BP34" t="str">
        <f t="shared" si="79"/>
        <v>No</v>
      </c>
      <c r="BQ34" t="str">
        <f t="shared" si="79"/>
        <v>Yes</v>
      </c>
      <c r="BR34" t="str">
        <f t="shared" si="79"/>
        <v>No</v>
      </c>
      <c r="BS34" t="str">
        <f t="shared" si="79"/>
        <v>No</v>
      </c>
      <c r="BT34" t="str">
        <f t="shared" si="79"/>
        <v>No</v>
      </c>
      <c r="BU34" t="str">
        <f t="shared" si="49"/>
        <v>No</v>
      </c>
      <c r="BW34" t="str">
        <f t="shared" si="6"/>
        <v>Yes</v>
      </c>
    </row>
    <row r="35" spans="1:75" x14ac:dyDescent="0.25">
      <c r="A35" s="7">
        <v>34</v>
      </c>
      <c r="B35" s="7" t="s">
        <v>56</v>
      </c>
      <c r="C35" s="7" t="s">
        <v>850</v>
      </c>
      <c r="D35" s="7" t="s">
        <v>36</v>
      </c>
      <c r="E35" s="7" t="s">
        <v>789</v>
      </c>
      <c r="F35" s="8" t="s">
        <v>811</v>
      </c>
      <c r="G35" s="8" t="s">
        <v>800</v>
      </c>
      <c r="H35" s="7" t="s">
        <v>45</v>
      </c>
      <c r="I35" s="7" t="s">
        <v>24</v>
      </c>
      <c r="J35" s="7" t="s">
        <v>1196</v>
      </c>
      <c r="K35" s="9">
        <v>30749</v>
      </c>
      <c r="L35" s="9">
        <v>40508</v>
      </c>
      <c r="M35" s="9">
        <v>41165</v>
      </c>
      <c r="N35" s="10">
        <f t="shared" ca="1" si="0"/>
        <v>12</v>
      </c>
      <c r="O35" t="s">
        <v>785</v>
      </c>
      <c r="P35" s="11"/>
      <c r="Q35" s="12">
        <v>58130</v>
      </c>
      <c r="R35" s="12">
        <f t="shared" ca="1" si="1"/>
        <v>3000</v>
      </c>
      <c r="S35" s="8">
        <v>2</v>
      </c>
      <c r="T35" t="str">
        <f t="shared" si="7"/>
        <v>Correct</v>
      </c>
      <c r="U35" t="str">
        <f t="shared" si="8"/>
        <v>Correct</v>
      </c>
      <c r="Y35" t="str">
        <f t="shared" si="9"/>
        <v>40001-60000</v>
      </c>
      <c r="Z35" t="str">
        <f t="shared" ca="1" si="10"/>
        <v>30-40 years</v>
      </c>
      <c r="AA35" t="str">
        <f t="shared" si="11"/>
        <v>2-4 years</v>
      </c>
      <c r="AC35">
        <v>40000</v>
      </c>
      <c r="AD35" t="s">
        <v>1223</v>
      </c>
      <c r="AH35" t="str">
        <f t="shared" si="12"/>
        <v>Yes</v>
      </c>
      <c r="AI35" t="str">
        <f t="shared" ref="AI35:AT50" si="80">IF($L35&gt;AI$1,"No",IF($M35="","Yes",IF(AND($L35&lt;=AI$1,$M35&gt;AI$1),"Yes","No")))</f>
        <v>Yes</v>
      </c>
      <c r="AJ35" t="str">
        <f t="shared" si="80"/>
        <v>Yes</v>
      </c>
      <c r="AK35" t="str">
        <f t="shared" si="80"/>
        <v>Yes</v>
      </c>
      <c r="AL35" t="str">
        <f t="shared" si="80"/>
        <v>Yes</v>
      </c>
      <c r="AM35" t="str">
        <f t="shared" si="80"/>
        <v>Yes</v>
      </c>
      <c r="AN35" t="str">
        <f t="shared" si="80"/>
        <v>Yes</v>
      </c>
      <c r="AO35" t="str">
        <f t="shared" si="80"/>
        <v>Yes</v>
      </c>
      <c r="AP35" t="str">
        <f t="shared" si="80"/>
        <v>Yes</v>
      </c>
      <c r="AQ35" t="str">
        <f t="shared" si="80"/>
        <v>No</v>
      </c>
      <c r="AR35" t="str">
        <f t="shared" si="80"/>
        <v>No</v>
      </c>
      <c r="AS35" t="str">
        <f t="shared" si="80"/>
        <v>No</v>
      </c>
      <c r="AT35" t="str">
        <f t="shared" si="80"/>
        <v>No</v>
      </c>
      <c r="AV35" t="str">
        <f t="shared" ref="AV35:BF35" si="81">IF(AND($L35&gt;=AV$1,$L35&lt;AW$1),"Yes","No")</f>
        <v>No</v>
      </c>
      <c r="AW35" t="str">
        <f t="shared" si="81"/>
        <v>No</v>
      </c>
      <c r="AX35" t="str">
        <f t="shared" si="81"/>
        <v>No</v>
      </c>
      <c r="AY35" t="str">
        <f t="shared" si="81"/>
        <v>No</v>
      </c>
      <c r="AZ35" t="str">
        <f t="shared" si="81"/>
        <v>No</v>
      </c>
      <c r="BA35" t="str">
        <f t="shared" si="81"/>
        <v>No</v>
      </c>
      <c r="BB35" t="str">
        <f t="shared" si="81"/>
        <v>No</v>
      </c>
      <c r="BC35" t="str">
        <f t="shared" si="81"/>
        <v>No</v>
      </c>
      <c r="BD35" t="str">
        <f t="shared" si="81"/>
        <v>No</v>
      </c>
      <c r="BE35" t="str">
        <f t="shared" si="81"/>
        <v>No</v>
      </c>
      <c r="BF35" t="str">
        <f t="shared" si="81"/>
        <v>No</v>
      </c>
      <c r="BG35" t="str">
        <f t="shared" si="4"/>
        <v>No</v>
      </c>
      <c r="BI35" t="str">
        <f t="shared" si="15"/>
        <v>No</v>
      </c>
      <c r="BJ35" t="str">
        <f t="shared" ref="BJ35:BU50" si="82">IF(AND($M35&gt;=BJ$1,$M35&lt;BK$1),"Yes","No")</f>
        <v>No</v>
      </c>
      <c r="BK35" t="str">
        <f t="shared" si="82"/>
        <v>No</v>
      </c>
      <c r="BL35" t="str">
        <f t="shared" si="82"/>
        <v>No</v>
      </c>
      <c r="BM35" t="str">
        <f t="shared" si="82"/>
        <v>No</v>
      </c>
      <c r="BN35" t="str">
        <f t="shared" si="82"/>
        <v>No</v>
      </c>
      <c r="BO35" t="str">
        <f t="shared" si="82"/>
        <v>No</v>
      </c>
      <c r="BP35" t="str">
        <f t="shared" si="82"/>
        <v>No</v>
      </c>
      <c r="BQ35" t="str">
        <f t="shared" si="82"/>
        <v>No</v>
      </c>
      <c r="BR35" t="str">
        <f t="shared" si="82"/>
        <v>Yes</v>
      </c>
      <c r="BS35" t="str">
        <f t="shared" si="82"/>
        <v>No</v>
      </c>
      <c r="BT35" t="str">
        <f t="shared" si="82"/>
        <v>No</v>
      </c>
      <c r="BU35" t="str">
        <f t="shared" si="82"/>
        <v>No</v>
      </c>
      <c r="BW35" t="str">
        <f t="shared" si="6"/>
        <v>Yes</v>
      </c>
    </row>
    <row r="36" spans="1:75" x14ac:dyDescent="0.25">
      <c r="A36" s="7">
        <v>35</v>
      </c>
      <c r="B36" s="7" t="s">
        <v>57</v>
      </c>
      <c r="C36" s="7" t="s">
        <v>851</v>
      </c>
      <c r="D36" s="7" t="s">
        <v>10</v>
      </c>
      <c r="E36" s="7" t="s">
        <v>787</v>
      </c>
      <c r="F36" s="8" t="s">
        <v>811</v>
      </c>
      <c r="G36" s="8" t="s">
        <v>800</v>
      </c>
      <c r="H36" s="7" t="s">
        <v>45</v>
      </c>
      <c r="I36" s="7" t="s">
        <v>15</v>
      </c>
      <c r="J36" s="7" t="s">
        <v>1196</v>
      </c>
      <c r="K36" s="9">
        <v>31047</v>
      </c>
      <c r="L36" s="9">
        <v>39417</v>
      </c>
      <c r="M36" s="9">
        <v>40705</v>
      </c>
      <c r="N36" s="10">
        <f t="shared" ca="1" si="0"/>
        <v>15</v>
      </c>
      <c r="O36" s="10" t="s">
        <v>815</v>
      </c>
      <c r="P36" s="11" t="s">
        <v>21</v>
      </c>
      <c r="Q36" s="12">
        <v>46095</v>
      </c>
      <c r="R36" s="12">
        <f t="shared" ca="1" si="1"/>
        <v>5000</v>
      </c>
      <c r="S36" s="8">
        <v>3</v>
      </c>
      <c r="T36" t="str">
        <f t="shared" si="7"/>
        <v>Correct</v>
      </c>
      <c r="U36" t="str">
        <f t="shared" si="8"/>
        <v>Correct</v>
      </c>
      <c r="Y36" t="str">
        <f t="shared" si="9"/>
        <v>40001-60000</v>
      </c>
      <c r="Z36" t="str">
        <f t="shared" ca="1" si="10"/>
        <v>30-40 years</v>
      </c>
      <c r="AA36" t="str">
        <f t="shared" si="11"/>
        <v>4-6 years</v>
      </c>
      <c r="AC36">
        <v>60000</v>
      </c>
      <c r="AD36" t="s">
        <v>1224</v>
      </c>
      <c r="AH36" t="str">
        <f t="shared" si="12"/>
        <v>No</v>
      </c>
      <c r="AI36" t="str">
        <f t="shared" si="80"/>
        <v>No</v>
      </c>
      <c r="AJ36" t="str">
        <f t="shared" si="80"/>
        <v>No</v>
      </c>
      <c r="AK36" t="str">
        <f t="shared" si="80"/>
        <v>No</v>
      </c>
      <c r="AL36" t="str">
        <f t="shared" si="80"/>
        <v>No</v>
      </c>
      <c r="AM36" t="str">
        <f t="shared" si="80"/>
        <v>No</v>
      </c>
      <c r="AN36" t="str">
        <f t="shared" si="80"/>
        <v>No</v>
      </c>
      <c r="AO36" t="str">
        <f t="shared" si="80"/>
        <v>No</v>
      </c>
      <c r="AP36" t="str">
        <f t="shared" si="80"/>
        <v>No</v>
      </c>
      <c r="AQ36" t="str">
        <f t="shared" si="80"/>
        <v>No</v>
      </c>
      <c r="AR36" t="str">
        <f t="shared" si="80"/>
        <v>No</v>
      </c>
      <c r="AS36" t="str">
        <f t="shared" si="80"/>
        <v>No</v>
      </c>
      <c r="AT36" t="str">
        <f t="shared" si="80"/>
        <v>No</v>
      </c>
      <c r="AV36" t="str">
        <f t="shared" ref="AV36:BF36" si="83">IF(AND($L36&gt;=AV$1,$L36&lt;AW$1),"Yes","No")</f>
        <v>No</v>
      </c>
      <c r="AW36" t="str">
        <f t="shared" si="83"/>
        <v>No</v>
      </c>
      <c r="AX36" t="str">
        <f t="shared" si="83"/>
        <v>No</v>
      </c>
      <c r="AY36" t="str">
        <f t="shared" si="83"/>
        <v>No</v>
      </c>
      <c r="AZ36" t="str">
        <f t="shared" si="83"/>
        <v>No</v>
      </c>
      <c r="BA36" t="str">
        <f t="shared" si="83"/>
        <v>No</v>
      </c>
      <c r="BB36" t="str">
        <f t="shared" si="83"/>
        <v>No</v>
      </c>
      <c r="BC36" t="str">
        <f t="shared" si="83"/>
        <v>No</v>
      </c>
      <c r="BD36" t="str">
        <f t="shared" si="83"/>
        <v>No</v>
      </c>
      <c r="BE36" t="str">
        <f t="shared" si="83"/>
        <v>No</v>
      </c>
      <c r="BF36" t="str">
        <f t="shared" si="83"/>
        <v>No</v>
      </c>
      <c r="BG36" t="str">
        <f t="shared" si="4"/>
        <v>No</v>
      </c>
      <c r="BI36" t="str">
        <f t="shared" si="15"/>
        <v>No</v>
      </c>
      <c r="BJ36" t="str">
        <f t="shared" ref="BJ36:BT36" si="84">IF(AND($M36&gt;=BJ$1,$M36&lt;BK$1),"Yes","No")</f>
        <v>No</v>
      </c>
      <c r="BK36" t="str">
        <f t="shared" si="84"/>
        <v>No</v>
      </c>
      <c r="BL36" t="str">
        <f t="shared" si="84"/>
        <v>No</v>
      </c>
      <c r="BM36" t="str">
        <f t="shared" si="84"/>
        <v>No</v>
      </c>
      <c r="BN36" t="str">
        <f t="shared" si="84"/>
        <v>No</v>
      </c>
      <c r="BO36" t="str">
        <f t="shared" si="84"/>
        <v>No</v>
      </c>
      <c r="BP36" t="str">
        <f t="shared" si="84"/>
        <v>No</v>
      </c>
      <c r="BQ36" t="str">
        <f t="shared" si="84"/>
        <v>No</v>
      </c>
      <c r="BR36" t="str">
        <f t="shared" si="84"/>
        <v>No</v>
      </c>
      <c r="BS36" t="str">
        <f t="shared" si="84"/>
        <v>No</v>
      </c>
      <c r="BT36" t="str">
        <f t="shared" si="84"/>
        <v>No</v>
      </c>
      <c r="BU36" t="str">
        <f t="shared" si="82"/>
        <v>No</v>
      </c>
      <c r="BW36" t="str">
        <f t="shared" si="6"/>
        <v>No</v>
      </c>
    </row>
    <row r="37" spans="1:75" x14ac:dyDescent="0.25">
      <c r="A37" s="7">
        <v>36</v>
      </c>
      <c r="B37" s="7" t="s">
        <v>58</v>
      </c>
      <c r="C37" s="7" t="s">
        <v>852</v>
      </c>
      <c r="D37" s="7" t="s">
        <v>36</v>
      </c>
      <c r="E37" s="7" t="s">
        <v>796</v>
      </c>
      <c r="F37" s="8" t="s">
        <v>810</v>
      </c>
      <c r="G37" s="8" t="s">
        <v>800</v>
      </c>
      <c r="H37" s="7" t="s">
        <v>45</v>
      </c>
      <c r="I37" s="7" t="s">
        <v>15</v>
      </c>
      <c r="J37" s="7" t="s">
        <v>1196</v>
      </c>
      <c r="K37" s="9">
        <v>28733</v>
      </c>
      <c r="L37" s="9">
        <v>40152</v>
      </c>
      <c r="M37" s="9"/>
      <c r="N37" s="10">
        <f t="shared" ca="1" si="0"/>
        <v>13</v>
      </c>
      <c r="O37" s="10" t="s">
        <v>815</v>
      </c>
      <c r="P37" s="11" t="s">
        <v>40</v>
      </c>
      <c r="Q37" s="12">
        <v>28680</v>
      </c>
      <c r="R37" s="12">
        <f t="shared" ca="1" si="1"/>
        <v>3000</v>
      </c>
      <c r="S37" s="8">
        <v>1</v>
      </c>
      <c r="T37" t="str">
        <f t="shared" si="7"/>
        <v/>
      </c>
      <c r="U37" t="str">
        <f t="shared" si="8"/>
        <v>Correct</v>
      </c>
      <c r="Y37" t="str">
        <f t="shared" si="9"/>
        <v>25001-40000</v>
      </c>
      <c r="Z37" t="str">
        <f t="shared" ca="1" si="10"/>
        <v>40-50 years</v>
      </c>
      <c r="AA37" t="str">
        <f t="shared" si="11"/>
        <v>2-4 years</v>
      </c>
      <c r="AH37" t="str">
        <f t="shared" si="12"/>
        <v>Yes</v>
      </c>
      <c r="AI37" t="str">
        <f t="shared" si="80"/>
        <v>Yes</v>
      </c>
      <c r="AJ37" t="str">
        <f t="shared" si="80"/>
        <v>Yes</v>
      </c>
      <c r="AK37" t="str">
        <f t="shared" si="80"/>
        <v>Yes</v>
      </c>
      <c r="AL37" t="str">
        <f t="shared" si="80"/>
        <v>Yes</v>
      </c>
      <c r="AM37" t="str">
        <f t="shared" si="80"/>
        <v>Yes</v>
      </c>
      <c r="AN37" t="str">
        <f t="shared" si="80"/>
        <v>Yes</v>
      </c>
      <c r="AO37" t="str">
        <f t="shared" si="80"/>
        <v>Yes</v>
      </c>
      <c r="AP37" t="str">
        <f t="shared" si="80"/>
        <v>Yes</v>
      </c>
      <c r="AQ37" t="str">
        <f t="shared" si="80"/>
        <v>Yes</v>
      </c>
      <c r="AR37" t="str">
        <f t="shared" si="80"/>
        <v>Yes</v>
      </c>
      <c r="AS37" t="str">
        <f t="shared" si="80"/>
        <v>Yes</v>
      </c>
      <c r="AT37" t="str">
        <f t="shared" si="80"/>
        <v>Yes</v>
      </c>
      <c r="AV37" t="str">
        <f t="shared" ref="AV37:BF37" si="85">IF(AND($L37&gt;=AV$1,$L37&lt;AW$1),"Yes","No")</f>
        <v>No</v>
      </c>
      <c r="AW37" t="str">
        <f t="shared" si="85"/>
        <v>No</v>
      </c>
      <c r="AX37" t="str">
        <f t="shared" si="85"/>
        <v>No</v>
      </c>
      <c r="AY37" t="str">
        <f t="shared" si="85"/>
        <v>No</v>
      </c>
      <c r="AZ37" t="str">
        <f t="shared" si="85"/>
        <v>No</v>
      </c>
      <c r="BA37" t="str">
        <f t="shared" si="85"/>
        <v>No</v>
      </c>
      <c r="BB37" t="str">
        <f t="shared" si="85"/>
        <v>No</v>
      </c>
      <c r="BC37" t="str">
        <f t="shared" si="85"/>
        <v>No</v>
      </c>
      <c r="BD37" t="str">
        <f t="shared" si="85"/>
        <v>No</v>
      </c>
      <c r="BE37" t="str">
        <f t="shared" si="85"/>
        <v>No</v>
      </c>
      <c r="BF37" t="str">
        <f t="shared" si="85"/>
        <v>No</v>
      </c>
      <c r="BG37" t="str">
        <f t="shared" si="4"/>
        <v>No</v>
      </c>
      <c r="BI37" t="str">
        <f t="shared" si="15"/>
        <v>No</v>
      </c>
      <c r="BJ37" t="str">
        <f t="shared" ref="BJ37:BT37" si="86">IF(AND($M37&gt;=BJ$1,$M37&lt;BK$1),"Yes","No")</f>
        <v>No</v>
      </c>
      <c r="BK37" t="str">
        <f t="shared" si="86"/>
        <v>No</v>
      </c>
      <c r="BL37" t="str">
        <f t="shared" si="86"/>
        <v>No</v>
      </c>
      <c r="BM37" t="str">
        <f t="shared" si="86"/>
        <v>No</v>
      </c>
      <c r="BN37" t="str">
        <f t="shared" si="86"/>
        <v>No</v>
      </c>
      <c r="BO37" t="str">
        <f t="shared" si="86"/>
        <v>No</v>
      </c>
      <c r="BP37" t="str">
        <f t="shared" si="86"/>
        <v>No</v>
      </c>
      <c r="BQ37" t="str">
        <f t="shared" si="86"/>
        <v>No</v>
      </c>
      <c r="BR37" t="str">
        <f t="shared" si="86"/>
        <v>No</v>
      </c>
      <c r="BS37" t="str">
        <f t="shared" si="86"/>
        <v>No</v>
      </c>
      <c r="BT37" t="str">
        <f t="shared" si="86"/>
        <v>No</v>
      </c>
      <c r="BU37" t="str">
        <f t="shared" si="82"/>
        <v>No</v>
      </c>
      <c r="BW37" t="str">
        <f t="shared" si="6"/>
        <v>No</v>
      </c>
    </row>
    <row r="38" spans="1:75" x14ac:dyDescent="0.25">
      <c r="A38" s="7">
        <v>37</v>
      </c>
      <c r="B38" s="7" t="s">
        <v>59</v>
      </c>
      <c r="C38" s="7" t="s">
        <v>853</v>
      </c>
      <c r="D38" s="7" t="s">
        <v>36</v>
      </c>
      <c r="E38" s="7" t="s">
        <v>796</v>
      </c>
      <c r="F38" s="8" t="s">
        <v>810</v>
      </c>
      <c r="G38" s="8" t="s">
        <v>799</v>
      </c>
      <c r="H38" s="7" t="s">
        <v>60</v>
      </c>
      <c r="I38" s="7" t="s">
        <v>19</v>
      </c>
      <c r="J38" s="7" t="s">
        <v>1196</v>
      </c>
      <c r="K38" s="9">
        <v>29560</v>
      </c>
      <c r="L38" s="9">
        <v>40925</v>
      </c>
      <c r="M38" s="9"/>
      <c r="N38" s="10">
        <f t="shared" ca="1" si="0"/>
        <v>10</v>
      </c>
      <c r="O38" s="10" t="s">
        <v>815</v>
      </c>
      <c r="P38" s="11"/>
      <c r="Q38" s="12">
        <v>14568</v>
      </c>
      <c r="R38" s="12">
        <f t="shared" ca="1" si="1"/>
        <v>5000</v>
      </c>
      <c r="S38" s="8">
        <v>3</v>
      </c>
      <c r="T38" t="str">
        <f t="shared" si="7"/>
        <v/>
      </c>
      <c r="U38" t="str">
        <f t="shared" si="8"/>
        <v>Correct</v>
      </c>
      <c r="Y38" t="str">
        <f t="shared" si="9"/>
        <v>10001-25000</v>
      </c>
      <c r="Z38" t="str">
        <f t="shared" ca="1" si="10"/>
        <v>40-50 years</v>
      </c>
      <c r="AA38" t="str">
        <f t="shared" si="11"/>
        <v>6-12 months</v>
      </c>
      <c r="AH38" t="str">
        <f t="shared" si="12"/>
        <v>No</v>
      </c>
      <c r="AI38" t="str">
        <f t="shared" si="80"/>
        <v>Yes</v>
      </c>
      <c r="AJ38" t="str">
        <f t="shared" si="80"/>
        <v>Yes</v>
      </c>
      <c r="AK38" t="str">
        <f t="shared" si="80"/>
        <v>Yes</v>
      </c>
      <c r="AL38" t="str">
        <f t="shared" si="80"/>
        <v>Yes</v>
      </c>
      <c r="AM38" t="str">
        <f t="shared" si="80"/>
        <v>Yes</v>
      </c>
      <c r="AN38" t="str">
        <f t="shared" si="80"/>
        <v>Yes</v>
      </c>
      <c r="AO38" t="str">
        <f t="shared" si="80"/>
        <v>Yes</v>
      </c>
      <c r="AP38" t="str">
        <f t="shared" si="80"/>
        <v>Yes</v>
      </c>
      <c r="AQ38" t="str">
        <f t="shared" si="80"/>
        <v>Yes</v>
      </c>
      <c r="AR38" t="str">
        <f t="shared" si="80"/>
        <v>Yes</v>
      </c>
      <c r="AS38" t="str">
        <f t="shared" si="80"/>
        <v>Yes</v>
      </c>
      <c r="AT38" t="str">
        <f t="shared" si="80"/>
        <v>Yes</v>
      </c>
      <c r="AV38" t="str">
        <f t="shared" ref="AV38:BF38" si="87">IF(AND($L38&gt;=AV$1,$L38&lt;AW$1),"Yes","No")</f>
        <v>Yes</v>
      </c>
      <c r="AW38" t="str">
        <f t="shared" si="87"/>
        <v>No</v>
      </c>
      <c r="AX38" t="str">
        <f t="shared" si="87"/>
        <v>No</v>
      </c>
      <c r="AY38" t="str">
        <f t="shared" si="87"/>
        <v>No</v>
      </c>
      <c r="AZ38" t="str">
        <f t="shared" si="87"/>
        <v>No</v>
      </c>
      <c r="BA38" t="str">
        <f t="shared" si="87"/>
        <v>No</v>
      </c>
      <c r="BB38" t="str">
        <f t="shared" si="87"/>
        <v>No</v>
      </c>
      <c r="BC38" t="str">
        <f t="shared" si="87"/>
        <v>No</v>
      </c>
      <c r="BD38" t="str">
        <f t="shared" si="87"/>
        <v>No</v>
      </c>
      <c r="BE38" t="str">
        <f t="shared" si="87"/>
        <v>No</v>
      </c>
      <c r="BF38" t="str">
        <f t="shared" si="87"/>
        <v>No</v>
      </c>
      <c r="BG38" t="str">
        <f t="shared" si="4"/>
        <v>No</v>
      </c>
      <c r="BI38" t="str">
        <f t="shared" si="15"/>
        <v>Yes</v>
      </c>
      <c r="BJ38" t="str">
        <f t="shared" ref="BJ38:BT38" si="88">IF(AND($M38&gt;=BJ$1,$M38&lt;BK$1),"Yes","No")</f>
        <v>No</v>
      </c>
      <c r="BK38" t="str">
        <f t="shared" si="88"/>
        <v>No</v>
      </c>
      <c r="BL38" t="str">
        <f t="shared" si="88"/>
        <v>No</v>
      </c>
      <c r="BM38" t="str">
        <f t="shared" si="88"/>
        <v>No</v>
      </c>
      <c r="BN38" t="str">
        <f t="shared" si="88"/>
        <v>No</v>
      </c>
      <c r="BO38" t="str">
        <f t="shared" si="88"/>
        <v>No</v>
      </c>
      <c r="BP38" t="str">
        <f t="shared" si="88"/>
        <v>No</v>
      </c>
      <c r="BQ38" t="str">
        <f t="shared" si="88"/>
        <v>No</v>
      </c>
      <c r="BR38" t="str">
        <f t="shared" si="88"/>
        <v>No</v>
      </c>
      <c r="BS38" t="str">
        <f t="shared" si="88"/>
        <v>No</v>
      </c>
      <c r="BT38" t="str">
        <f t="shared" si="88"/>
        <v>No</v>
      </c>
      <c r="BU38" t="str">
        <f t="shared" si="82"/>
        <v>No</v>
      </c>
      <c r="BW38" t="str">
        <f t="shared" si="6"/>
        <v>No</v>
      </c>
    </row>
    <row r="39" spans="1:75" x14ac:dyDescent="0.25">
      <c r="A39" s="7">
        <v>38</v>
      </c>
      <c r="B39" s="7" t="s">
        <v>61</v>
      </c>
      <c r="C39" s="7" t="s">
        <v>854</v>
      </c>
      <c r="D39" s="7" t="s">
        <v>36</v>
      </c>
      <c r="E39" s="7" t="s">
        <v>796</v>
      </c>
      <c r="F39" s="8" t="s">
        <v>810</v>
      </c>
      <c r="G39" s="8" t="s">
        <v>799</v>
      </c>
      <c r="H39" s="7" t="s">
        <v>60</v>
      </c>
      <c r="I39" s="7" t="s">
        <v>24</v>
      </c>
      <c r="J39" s="7" t="s">
        <v>1197</v>
      </c>
      <c r="K39" s="9">
        <v>32474</v>
      </c>
      <c r="L39" s="9">
        <v>39094</v>
      </c>
      <c r="M39" s="9">
        <v>40781</v>
      </c>
      <c r="N39" s="10">
        <f t="shared" ca="1" si="0"/>
        <v>15</v>
      </c>
      <c r="O39" s="10" t="s">
        <v>815</v>
      </c>
      <c r="P39" s="11"/>
      <c r="Q39" s="12">
        <v>83020</v>
      </c>
      <c r="R39" s="12">
        <f t="shared" ca="1" si="1"/>
        <v>5000</v>
      </c>
      <c r="S39" s="8">
        <v>4</v>
      </c>
      <c r="T39" t="str">
        <f t="shared" si="7"/>
        <v>Correct</v>
      </c>
      <c r="U39" t="str">
        <f t="shared" si="8"/>
        <v>Correct</v>
      </c>
      <c r="Y39" t="str">
        <f t="shared" si="9"/>
        <v>Above 60000</v>
      </c>
      <c r="Z39" t="str">
        <f t="shared" ca="1" si="10"/>
        <v>30-40 years</v>
      </c>
      <c r="AA39" t="str">
        <f t="shared" si="11"/>
        <v>4-6 years</v>
      </c>
      <c r="AH39" t="str">
        <f t="shared" si="12"/>
        <v>No</v>
      </c>
      <c r="AI39" t="str">
        <f t="shared" si="80"/>
        <v>No</v>
      </c>
      <c r="AJ39" t="str">
        <f t="shared" si="80"/>
        <v>No</v>
      </c>
      <c r="AK39" t="str">
        <f t="shared" si="80"/>
        <v>No</v>
      </c>
      <c r="AL39" t="str">
        <f t="shared" si="80"/>
        <v>No</v>
      </c>
      <c r="AM39" t="str">
        <f t="shared" si="80"/>
        <v>No</v>
      </c>
      <c r="AN39" t="str">
        <f t="shared" si="80"/>
        <v>No</v>
      </c>
      <c r="AO39" t="str">
        <f t="shared" si="80"/>
        <v>No</v>
      </c>
      <c r="AP39" t="str">
        <f t="shared" si="80"/>
        <v>No</v>
      </c>
      <c r="AQ39" t="str">
        <f t="shared" si="80"/>
        <v>No</v>
      </c>
      <c r="AR39" t="str">
        <f t="shared" si="80"/>
        <v>No</v>
      </c>
      <c r="AS39" t="str">
        <f t="shared" si="80"/>
        <v>No</v>
      </c>
      <c r="AT39" t="str">
        <f t="shared" si="80"/>
        <v>No</v>
      </c>
      <c r="AV39" t="str">
        <f t="shared" ref="AV39:BF39" si="89">IF(AND($L39&gt;=AV$1,$L39&lt;AW$1),"Yes","No")</f>
        <v>No</v>
      </c>
      <c r="AW39" t="str">
        <f t="shared" si="89"/>
        <v>No</v>
      </c>
      <c r="AX39" t="str">
        <f t="shared" si="89"/>
        <v>No</v>
      </c>
      <c r="AY39" t="str">
        <f t="shared" si="89"/>
        <v>No</v>
      </c>
      <c r="AZ39" t="str">
        <f t="shared" si="89"/>
        <v>No</v>
      </c>
      <c r="BA39" t="str">
        <f t="shared" si="89"/>
        <v>No</v>
      </c>
      <c r="BB39" t="str">
        <f t="shared" si="89"/>
        <v>No</v>
      </c>
      <c r="BC39" t="str">
        <f t="shared" si="89"/>
        <v>No</v>
      </c>
      <c r="BD39" t="str">
        <f t="shared" si="89"/>
        <v>No</v>
      </c>
      <c r="BE39" t="str">
        <f t="shared" si="89"/>
        <v>No</v>
      </c>
      <c r="BF39" t="str">
        <f t="shared" si="89"/>
        <v>No</v>
      </c>
      <c r="BG39" t="str">
        <f t="shared" si="4"/>
        <v>No</v>
      </c>
      <c r="BI39" t="str">
        <f t="shared" si="15"/>
        <v>No</v>
      </c>
      <c r="BJ39" t="str">
        <f t="shared" ref="BJ39:BT39" si="90">IF(AND($M39&gt;=BJ$1,$M39&lt;BK$1),"Yes","No")</f>
        <v>No</v>
      </c>
      <c r="BK39" t="str">
        <f t="shared" si="90"/>
        <v>No</v>
      </c>
      <c r="BL39" t="str">
        <f t="shared" si="90"/>
        <v>No</v>
      </c>
      <c r="BM39" t="str">
        <f t="shared" si="90"/>
        <v>No</v>
      </c>
      <c r="BN39" t="str">
        <f t="shared" si="90"/>
        <v>No</v>
      </c>
      <c r="BO39" t="str">
        <f t="shared" si="90"/>
        <v>No</v>
      </c>
      <c r="BP39" t="str">
        <f t="shared" si="90"/>
        <v>No</v>
      </c>
      <c r="BQ39" t="str">
        <f t="shared" si="90"/>
        <v>No</v>
      </c>
      <c r="BR39" t="str">
        <f t="shared" si="90"/>
        <v>No</v>
      </c>
      <c r="BS39" t="str">
        <f t="shared" si="90"/>
        <v>No</v>
      </c>
      <c r="BT39" t="str">
        <f t="shared" si="90"/>
        <v>No</v>
      </c>
      <c r="BU39" t="str">
        <f t="shared" si="82"/>
        <v>No</v>
      </c>
      <c r="BW39" t="str">
        <f t="shared" si="6"/>
        <v>No</v>
      </c>
    </row>
    <row r="40" spans="1:75" x14ac:dyDescent="0.25">
      <c r="A40" s="7">
        <v>39</v>
      </c>
      <c r="B40" s="7" t="s">
        <v>62</v>
      </c>
      <c r="C40" s="7" t="s">
        <v>855</v>
      </c>
      <c r="D40" s="7" t="s">
        <v>36</v>
      </c>
      <c r="E40" s="7" t="s">
        <v>796</v>
      </c>
      <c r="F40" s="8" t="s">
        <v>810</v>
      </c>
      <c r="G40" s="8" t="s">
        <v>799</v>
      </c>
      <c r="H40" s="7" t="s">
        <v>60</v>
      </c>
      <c r="I40" s="7" t="s">
        <v>12</v>
      </c>
      <c r="J40" s="7" t="s">
        <v>1196</v>
      </c>
      <c r="K40" s="9">
        <v>26128</v>
      </c>
      <c r="L40" s="9">
        <v>40200</v>
      </c>
      <c r="M40" s="9"/>
      <c r="N40" s="10">
        <f t="shared" ca="1" si="0"/>
        <v>12</v>
      </c>
      <c r="O40" s="10" t="s">
        <v>815</v>
      </c>
      <c r="P40" s="11" t="s">
        <v>21</v>
      </c>
      <c r="Q40" s="12">
        <v>77350</v>
      </c>
      <c r="R40" s="12">
        <f t="shared" ca="1" si="1"/>
        <v>10000</v>
      </c>
      <c r="S40" s="8">
        <v>5</v>
      </c>
      <c r="T40" t="str">
        <f t="shared" si="7"/>
        <v/>
      </c>
      <c r="U40" t="str">
        <f t="shared" si="8"/>
        <v>Correct</v>
      </c>
      <c r="Y40" t="str">
        <f t="shared" si="9"/>
        <v>Above 60000</v>
      </c>
      <c r="Z40" t="str">
        <f t="shared" ca="1" si="10"/>
        <v>Above 50 years</v>
      </c>
      <c r="AA40" t="str">
        <f t="shared" si="11"/>
        <v>2-4 years</v>
      </c>
      <c r="AH40" t="str">
        <f t="shared" si="12"/>
        <v>Yes</v>
      </c>
      <c r="AI40" t="str">
        <f t="shared" si="80"/>
        <v>Yes</v>
      </c>
      <c r="AJ40" t="str">
        <f t="shared" si="80"/>
        <v>Yes</v>
      </c>
      <c r="AK40" t="str">
        <f t="shared" si="80"/>
        <v>Yes</v>
      </c>
      <c r="AL40" t="str">
        <f t="shared" si="80"/>
        <v>Yes</v>
      </c>
      <c r="AM40" t="str">
        <f t="shared" si="80"/>
        <v>Yes</v>
      </c>
      <c r="AN40" t="str">
        <f t="shared" si="80"/>
        <v>Yes</v>
      </c>
      <c r="AO40" t="str">
        <f t="shared" si="80"/>
        <v>Yes</v>
      </c>
      <c r="AP40" t="str">
        <f t="shared" si="80"/>
        <v>Yes</v>
      </c>
      <c r="AQ40" t="str">
        <f t="shared" si="80"/>
        <v>Yes</v>
      </c>
      <c r="AR40" t="str">
        <f t="shared" si="80"/>
        <v>Yes</v>
      </c>
      <c r="AS40" t="str">
        <f t="shared" si="80"/>
        <v>Yes</v>
      </c>
      <c r="AT40" t="str">
        <f t="shared" si="80"/>
        <v>Yes</v>
      </c>
      <c r="AV40" t="str">
        <f t="shared" ref="AV40:BF40" si="91">IF(AND($L40&gt;=AV$1,$L40&lt;AW$1),"Yes","No")</f>
        <v>No</v>
      </c>
      <c r="AW40" t="str">
        <f t="shared" si="91"/>
        <v>No</v>
      </c>
      <c r="AX40" t="str">
        <f t="shared" si="91"/>
        <v>No</v>
      </c>
      <c r="AY40" t="str">
        <f t="shared" si="91"/>
        <v>No</v>
      </c>
      <c r="AZ40" t="str">
        <f t="shared" si="91"/>
        <v>No</v>
      </c>
      <c r="BA40" t="str">
        <f t="shared" si="91"/>
        <v>No</v>
      </c>
      <c r="BB40" t="str">
        <f t="shared" si="91"/>
        <v>No</v>
      </c>
      <c r="BC40" t="str">
        <f t="shared" si="91"/>
        <v>No</v>
      </c>
      <c r="BD40" t="str">
        <f t="shared" si="91"/>
        <v>No</v>
      </c>
      <c r="BE40" t="str">
        <f t="shared" si="91"/>
        <v>No</v>
      </c>
      <c r="BF40" t="str">
        <f t="shared" si="91"/>
        <v>No</v>
      </c>
      <c r="BG40" t="str">
        <f t="shared" si="4"/>
        <v>No</v>
      </c>
      <c r="BI40" t="str">
        <f t="shared" si="15"/>
        <v>No</v>
      </c>
      <c r="BJ40" t="str">
        <f t="shared" ref="BJ40:BT40" si="92">IF(AND($M40&gt;=BJ$1,$M40&lt;BK$1),"Yes","No")</f>
        <v>No</v>
      </c>
      <c r="BK40" t="str">
        <f t="shared" si="92"/>
        <v>No</v>
      </c>
      <c r="BL40" t="str">
        <f t="shared" si="92"/>
        <v>No</v>
      </c>
      <c r="BM40" t="str">
        <f t="shared" si="92"/>
        <v>No</v>
      </c>
      <c r="BN40" t="str">
        <f t="shared" si="92"/>
        <v>No</v>
      </c>
      <c r="BO40" t="str">
        <f t="shared" si="92"/>
        <v>No</v>
      </c>
      <c r="BP40" t="str">
        <f t="shared" si="92"/>
        <v>No</v>
      </c>
      <c r="BQ40" t="str">
        <f t="shared" si="92"/>
        <v>No</v>
      </c>
      <c r="BR40" t="str">
        <f t="shared" si="92"/>
        <v>No</v>
      </c>
      <c r="BS40" t="str">
        <f t="shared" si="92"/>
        <v>No</v>
      </c>
      <c r="BT40" t="str">
        <f t="shared" si="92"/>
        <v>No</v>
      </c>
      <c r="BU40" t="str">
        <f t="shared" si="82"/>
        <v>No</v>
      </c>
      <c r="BW40" t="str">
        <f t="shared" si="6"/>
        <v>No</v>
      </c>
    </row>
    <row r="41" spans="1:75" x14ac:dyDescent="0.25">
      <c r="A41" s="7">
        <v>40</v>
      </c>
      <c r="B41" s="7" t="s">
        <v>63</v>
      </c>
      <c r="C41" s="7" t="s">
        <v>856</v>
      </c>
      <c r="D41" s="7" t="s">
        <v>36</v>
      </c>
      <c r="E41" s="7" t="s">
        <v>796</v>
      </c>
      <c r="F41" s="8" t="s">
        <v>810</v>
      </c>
      <c r="G41" s="8" t="s">
        <v>799</v>
      </c>
      <c r="H41" s="7" t="s">
        <v>60</v>
      </c>
      <c r="I41" s="7" t="s">
        <v>15</v>
      </c>
      <c r="J41" s="7" t="s">
        <v>1196</v>
      </c>
      <c r="K41" s="9">
        <v>28749</v>
      </c>
      <c r="L41" s="9">
        <v>36896</v>
      </c>
      <c r="M41" s="9">
        <v>38044</v>
      </c>
      <c r="N41" s="10">
        <f t="shared" ca="1" si="0"/>
        <v>21</v>
      </c>
      <c r="O41" s="10" t="s">
        <v>815</v>
      </c>
      <c r="P41" s="11" t="s">
        <v>13</v>
      </c>
      <c r="Q41" s="12">
        <v>35280</v>
      </c>
      <c r="R41" s="12">
        <f t="shared" ca="1" si="1"/>
        <v>5000</v>
      </c>
      <c r="S41" s="8">
        <v>3</v>
      </c>
      <c r="T41" t="str">
        <f t="shared" si="7"/>
        <v>Correct</v>
      </c>
      <c r="U41" t="str">
        <f t="shared" si="8"/>
        <v>Correct</v>
      </c>
      <c r="Y41" t="str">
        <f t="shared" si="9"/>
        <v>25001-40000</v>
      </c>
      <c r="Z41" t="str">
        <f t="shared" ca="1" si="10"/>
        <v>40-50 years</v>
      </c>
      <c r="AA41" t="str">
        <f t="shared" si="11"/>
        <v>Above 10 years</v>
      </c>
      <c r="AH41" t="str">
        <f t="shared" si="12"/>
        <v>No</v>
      </c>
      <c r="AI41" t="str">
        <f t="shared" si="80"/>
        <v>No</v>
      </c>
      <c r="AJ41" t="str">
        <f t="shared" si="80"/>
        <v>No</v>
      </c>
      <c r="AK41" t="str">
        <f t="shared" si="80"/>
        <v>No</v>
      </c>
      <c r="AL41" t="str">
        <f t="shared" si="80"/>
        <v>No</v>
      </c>
      <c r="AM41" t="str">
        <f t="shared" si="80"/>
        <v>No</v>
      </c>
      <c r="AN41" t="str">
        <f t="shared" si="80"/>
        <v>No</v>
      </c>
      <c r="AO41" t="str">
        <f t="shared" si="80"/>
        <v>No</v>
      </c>
      <c r="AP41" t="str">
        <f t="shared" si="80"/>
        <v>No</v>
      </c>
      <c r="AQ41" t="str">
        <f t="shared" si="80"/>
        <v>No</v>
      </c>
      <c r="AR41" t="str">
        <f t="shared" si="80"/>
        <v>No</v>
      </c>
      <c r="AS41" t="str">
        <f t="shared" si="80"/>
        <v>No</v>
      </c>
      <c r="AT41" t="str">
        <f t="shared" si="80"/>
        <v>No</v>
      </c>
      <c r="AV41" t="str">
        <f t="shared" ref="AV41:BF41" si="93">IF(AND($L41&gt;=AV$1,$L41&lt;AW$1),"Yes","No")</f>
        <v>No</v>
      </c>
      <c r="AW41" t="str">
        <f t="shared" si="93"/>
        <v>No</v>
      </c>
      <c r="AX41" t="str">
        <f t="shared" si="93"/>
        <v>No</v>
      </c>
      <c r="AY41" t="str">
        <f t="shared" si="93"/>
        <v>No</v>
      </c>
      <c r="AZ41" t="str">
        <f t="shared" si="93"/>
        <v>No</v>
      </c>
      <c r="BA41" t="str">
        <f t="shared" si="93"/>
        <v>No</v>
      </c>
      <c r="BB41" t="str">
        <f t="shared" si="93"/>
        <v>No</v>
      </c>
      <c r="BC41" t="str">
        <f t="shared" si="93"/>
        <v>No</v>
      </c>
      <c r="BD41" t="str">
        <f t="shared" si="93"/>
        <v>No</v>
      </c>
      <c r="BE41" t="str">
        <f t="shared" si="93"/>
        <v>No</v>
      </c>
      <c r="BF41" t="str">
        <f t="shared" si="93"/>
        <v>No</v>
      </c>
      <c r="BG41" t="str">
        <f t="shared" si="4"/>
        <v>No</v>
      </c>
      <c r="BI41" t="str">
        <f t="shared" si="15"/>
        <v>No</v>
      </c>
      <c r="BJ41" t="str">
        <f t="shared" ref="BJ41:BT41" si="94">IF(AND($M41&gt;=BJ$1,$M41&lt;BK$1),"Yes","No")</f>
        <v>No</v>
      </c>
      <c r="BK41" t="str">
        <f t="shared" si="94"/>
        <v>No</v>
      </c>
      <c r="BL41" t="str">
        <f t="shared" si="94"/>
        <v>No</v>
      </c>
      <c r="BM41" t="str">
        <f t="shared" si="94"/>
        <v>No</v>
      </c>
      <c r="BN41" t="str">
        <f t="shared" si="94"/>
        <v>No</v>
      </c>
      <c r="BO41" t="str">
        <f t="shared" si="94"/>
        <v>No</v>
      </c>
      <c r="BP41" t="str">
        <f t="shared" si="94"/>
        <v>No</v>
      </c>
      <c r="BQ41" t="str">
        <f t="shared" si="94"/>
        <v>No</v>
      </c>
      <c r="BR41" t="str">
        <f t="shared" si="94"/>
        <v>No</v>
      </c>
      <c r="BS41" t="str">
        <f t="shared" si="94"/>
        <v>No</v>
      </c>
      <c r="BT41" t="str">
        <f t="shared" si="94"/>
        <v>No</v>
      </c>
      <c r="BU41" t="str">
        <f t="shared" si="82"/>
        <v>No</v>
      </c>
      <c r="BW41" t="str">
        <f t="shared" si="6"/>
        <v>No</v>
      </c>
    </row>
    <row r="42" spans="1:75" x14ac:dyDescent="0.25">
      <c r="A42" s="7">
        <v>41</v>
      </c>
      <c r="B42" s="7" t="s">
        <v>64</v>
      </c>
      <c r="C42" s="7" t="s">
        <v>839</v>
      </c>
      <c r="D42" s="7" t="s">
        <v>36</v>
      </c>
      <c r="E42" s="7" t="s">
        <v>796</v>
      </c>
      <c r="F42" s="8" t="s">
        <v>810</v>
      </c>
      <c r="G42" s="8" t="s">
        <v>799</v>
      </c>
      <c r="H42" s="7" t="s">
        <v>60</v>
      </c>
      <c r="I42" s="7" t="s">
        <v>24</v>
      </c>
      <c r="J42" s="7" t="s">
        <v>1197</v>
      </c>
      <c r="K42" s="9">
        <v>32540</v>
      </c>
      <c r="L42" s="9">
        <v>40233</v>
      </c>
      <c r="M42" s="9">
        <v>40326</v>
      </c>
      <c r="N42" s="10">
        <f t="shared" ca="1" si="0"/>
        <v>12</v>
      </c>
      <c r="O42" s="10" t="s">
        <v>815</v>
      </c>
      <c r="P42" s="11"/>
      <c r="Q42" s="12">
        <v>64390</v>
      </c>
      <c r="R42" s="12">
        <f t="shared" ca="1" si="1"/>
        <v>3000</v>
      </c>
      <c r="S42" s="8">
        <v>2</v>
      </c>
      <c r="T42" t="str">
        <f t="shared" si="7"/>
        <v>Correct</v>
      </c>
      <c r="U42" t="str">
        <f t="shared" si="8"/>
        <v>Correct</v>
      </c>
      <c r="Y42" t="str">
        <f t="shared" si="9"/>
        <v>Above 60000</v>
      </c>
      <c r="Z42" t="str">
        <f t="shared" ca="1" si="10"/>
        <v>30-40 years</v>
      </c>
      <c r="AA42" t="str">
        <f t="shared" si="11"/>
        <v>2-4 years</v>
      </c>
      <c r="AH42" t="str">
        <f t="shared" si="12"/>
        <v>No</v>
      </c>
      <c r="AI42" t="str">
        <f t="shared" si="80"/>
        <v>No</v>
      </c>
      <c r="AJ42" t="str">
        <f t="shared" si="80"/>
        <v>No</v>
      </c>
      <c r="AK42" t="str">
        <f t="shared" si="80"/>
        <v>No</v>
      </c>
      <c r="AL42" t="str">
        <f t="shared" si="80"/>
        <v>No</v>
      </c>
      <c r="AM42" t="str">
        <f t="shared" si="80"/>
        <v>No</v>
      </c>
      <c r="AN42" t="str">
        <f t="shared" si="80"/>
        <v>No</v>
      </c>
      <c r="AO42" t="str">
        <f t="shared" si="80"/>
        <v>No</v>
      </c>
      <c r="AP42" t="str">
        <f t="shared" si="80"/>
        <v>No</v>
      </c>
      <c r="AQ42" t="str">
        <f t="shared" si="80"/>
        <v>No</v>
      </c>
      <c r="AR42" t="str">
        <f t="shared" si="80"/>
        <v>No</v>
      </c>
      <c r="AS42" t="str">
        <f t="shared" si="80"/>
        <v>No</v>
      </c>
      <c r="AT42" t="str">
        <f t="shared" si="80"/>
        <v>No</v>
      </c>
      <c r="AV42" t="str">
        <f t="shared" ref="AV42:BF42" si="95">IF(AND($L42&gt;=AV$1,$L42&lt;AW$1),"Yes","No")</f>
        <v>No</v>
      </c>
      <c r="AW42" t="str">
        <f t="shared" si="95"/>
        <v>No</v>
      </c>
      <c r="AX42" t="str">
        <f t="shared" si="95"/>
        <v>No</v>
      </c>
      <c r="AY42" t="str">
        <f t="shared" si="95"/>
        <v>No</v>
      </c>
      <c r="AZ42" t="str">
        <f t="shared" si="95"/>
        <v>No</v>
      </c>
      <c r="BA42" t="str">
        <f t="shared" si="95"/>
        <v>No</v>
      </c>
      <c r="BB42" t="str">
        <f t="shared" si="95"/>
        <v>No</v>
      </c>
      <c r="BC42" t="str">
        <f t="shared" si="95"/>
        <v>No</v>
      </c>
      <c r="BD42" t="str">
        <f t="shared" si="95"/>
        <v>No</v>
      </c>
      <c r="BE42" t="str">
        <f t="shared" si="95"/>
        <v>No</v>
      </c>
      <c r="BF42" t="str">
        <f t="shared" si="95"/>
        <v>No</v>
      </c>
      <c r="BG42" t="str">
        <f t="shared" si="4"/>
        <v>No</v>
      </c>
      <c r="BI42" t="str">
        <f t="shared" si="15"/>
        <v>No</v>
      </c>
      <c r="BJ42" t="str">
        <f t="shared" ref="BJ42:BT42" si="96">IF(AND($M42&gt;=BJ$1,$M42&lt;BK$1),"Yes","No")</f>
        <v>No</v>
      </c>
      <c r="BK42" t="str">
        <f t="shared" si="96"/>
        <v>No</v>
      </c>
      <c r="BL42" t="str">
        <f t="shared" si="96"/>
        <v>No</v>
      </c>
      <c r="BM42" t="str">
        <f t="shared" si="96"/>
        <v>No</v>
      </c>
      <c r="BN42" t="str">
        <f t="shared" si="96"/>
        <v>No</v>
      </c>
      <c r="BO42" t="str">
        <f t="shared" si="96"/>
        <v>No</v>
      </c>
      <c r="BP42" t="str">
        <f t="shared" si="96"/>
        <v>No</v>
      </c>
      <c r="BQ42" t="str">
        <f t="shared" si="96"/>
        <v>No</v>
      </c>
      <c r="BR42" t="str">
        <f t="shared" si="96"/>
        <v>No</v>
      </c>
      <c r="BS42" t="str">
        <f t="shared" si="96"/>
        <v>No</v>
      </c>
      <c r="BT42" t="str">
        <f t="shared" si="96"/>
        <v>No</v>
      </c>
      <c r="BU42" t="str">
        <f t="shared" si="82"/>
        <v>No</v>
      </c>
      <c r="BW42" t="str">
        <f t="shared" si="6"/>
        <v>No</v>
      </c>
    </row>
    <row r="43" spans="1:75" x14ac:dyDescent="0.25">
      <c r="A43" s="7">
        <v>42</v>
      </c>
      <c r="B43" s="7" t="s">
        <v>65</v>
      </c>
      <c r="C43" s="7" t="s">
        <v>857</v>
      </c>
      <c r="D43" s="7" t="s">
        <v>36</v>
      </c>
      <c r="E43" s="7" t="s">
        <v>796</v>
      </c>
      <c r="F43" s="8" t="s">
        <v>810</v>
      </c>
      <c r="G43" s="8" t="s">
        <v>799</v>
      </c>
      <c r="H43" s="7" t="s">
        <v>60</v>
      </c>
      <c r="I43" s="7" t="s">
        <v>12</v>
      </c>
      <c r="J43" s="7" t="s">
        <v>1197</v>
      </c>
      <c r="K43" s="9">
        <v>25043</v>
      </c>
      <c r="L43" s="9">
        <v>35829</v>
      </c>
      <c r="M43" s="9">
        <v>38347</v>
      </c>
      <c r="N43" s="10">
        <f t="shared" ca="1" si="0"/>
        <v>24</v>
      </c>
      <c r="O43" s="10" t="s">
        <v>815</v>
      </c>
      <c r="P43" s="11" t="s">
        <v>13</v>
      </c>
      <c r="Q43" s="12">
        <v>61030</v>
      </c>
      <c r="R43" s="12">
        <f t="shared" ca="1" si="1"/>
        <v>5000</v>
      </c>
      <c r="S43" s="8">
        <v>3</v>
      </c>
      <c r="T43" t="str">
        <f t="shared" si="7"/>
        <v>Correct</v>
      </c>
      <c r="U43" t="str">
        <f t="shared" si="8"/>
        <v>Correct</v>
      </c>
      <c r="Y43" t="str">
        <f t="shared" si="9"/>
        <v>Above 60000</v>
      </c>
      <c r="Z43" t="str">
        <f t="shared" ca="1" si="10"/>
        <v>Above 50 years</v>
      </c>
      <c r="AA43" t="str">
        <f t="shared" si="11"/>
        <v>Above 10 years</v>
      </c>
      <c r="AH43" t="str">
        <f t="shared" si="12"/>
        <v>No</v>
      </c>
      <c r="AI43" t="str">
        <f t="shared" si="80"/>
        <v>No</v>
      </c>
      <c r="AJ43" t="str">
        <f t="shared" si="80"/>
        <v>No</v>
      </c>
      <c r="AK43" t="str">
        <f t="shared" si="80"/>
        <v>No</v>
      </c>
      <c r="AL43" t="str">
        <f t="shared" si="80"/>
        <v>No</v>
      </c>
      <c r="AM43" t="str">
        <f t="shared" si="80"/>
        <v>No</v>
      </c>
      <c r="AN43" t="str">
        <f t="shared" si="80"/>
        <v>No</v>
      </c>
      <c r="AO43" t="str">
        <f t="shared" si="80"/>
        <v>No</v>
      </c>
      <c r="AP43" t="str">
        <f t="shared" si="80"/>
        <v>No</v>
      </c>
      <c r="AQ43" t="str">
        <f t="shared" si="80"/>
        <v>No</v>
      </c>
      <c r="AR43" t="str">
        <f t="shared" si="80"/>
        <v>No</v>
      </c>
      <c r="AS43" t="str">
        <f t="shared" si="80"/>
        <v>No</v>
      </c>
      <c r="AT43" t="str">
        <f t="shared" si="80"/>
        <v>No</v>
      </c>
      <c r="AV43" t="str">
        <f t="shared" ref="AV43:BF43" si="97">IF(AND($L43&gt;=AV$1,$L43&lt;AW$1),"Yes","No")</f>
        <v>No</v>
      </c>
      <c r="AW43" t="str">
        <f t="shared" si="97"/>
        <v>No</v>
      </c>
      <c r="AX43" t="str">
        <f t="shared" si="97"/>
        <v>No</v>
      </c>
      <c r="AY43" t="str">
        <f t="shared" si="97"/>
        <v>No</v>
      </c>
      <c r="AZ43" t="str">
        <f t="shared" si="97"/>
        <v>No</v>
      </c>
      <c r="BA43" t="str">
        <f t="shared" si="97"/>
        <v>No</v>
      </c>
      <c r="BB43" t="str">
        <f t="shared" si="97"/>
        <v>No</v>
      </c>
      <c r="BC43" t="str">
        <f t="shared" si="97"/>
        <v>No</v>
      </c>
      <c r="BD43" t="str">
        <f t="shared" si="97"/>
        <v>No</v>
      </c>
      <c r="BE43" t="str">
        <f t="shared" si="97"/>
        <v>No</v>
      </c>
      <c r="BF43" t="str">
        <f t="shared" si="97"/>
        <v>No</v>
      </c>
      <c r="BG43" t="str">
        <f t="shared" si="4"/>
        <v>No</v>
      </c>
      <c r="BI43" t="str">
        <f t="shared" si="15"/>
        <v>No</v>
      </c>
      <c r="BJ43" t="str">
        <f t="shared" ref="BJ43:BT43" si="98">IF(AND($M43&gt;=BJ$1,$M43&lt;BK$1),"Yes","No")</f>
        <v>No</v>
      </c>
      <c r="BK43" t="str">
        <f t="shared" si="98"/>
        <v>No</v>
      </c>
      <c r="BL43" t="str">
        <f t="shared" si="98"/>
        <v>No</v>
      </c>
      <c r="BM43" t="str">
        <f t="shared" si="98"/>
        <v>No</v>
      </c>
      <c r="BN43" t="str">
        <f t="shared" si="98"/>
        <v>No</v>
      </c>
      <c r="BO43" t="str">
        <f t="shared" si="98"/>
        <v>No</v>
      </c>
      <c r="BP43" t="str">
        <f t="shared" si="98"/>
        <v>No</v>
      </c>
      <c r="BQ43" t="str">
        <f t="shared" si="98"/>
        <v>No</v>
      </c>
      <c r="BR43" t="str">
        <f t="shared" si="98"/>
        <v>No</v>
      </c>
      <c r="BS43" t="str">
        <f t="shared" si="98"/>
        <v>No</v>
      </c>
      <c r="BT43" t="str">
        <f t="shared" si="98"/>
        <v>No</v>
      </c>
      <c r="BU43" t="str">
        <f t="shared" si="82"/>
        <v>No</v>
      </c>
      <c r="BW43" t="str">
        <f t="shared" si="6"/>
        <v>No</v>
      </c>
    </row>
    <row r="44" spans="1:75" x14ac:dyDescent="0.25">
      <c r="A44" s="7">
        <v>43</v>
      </c>
      <c r="B44" s="7" t="s">
        <v>66</v>
      </c>
      <c r="C44" s="7" t="s">
        <v>858</v>
      </c>
      <c r="D44" s="7" t="s">
        <v>36</v>
      </c>
      <c r="E44" s="7" t="s">
        <v>789</v>
      </c>
      <c r="F44" s="8" t="s">
        <v>811</v>
      </c>
      <c r="G44" s="8" t="s">
        <v>799</v>
      </c>
      <c r="H44" s="7" t="s">
        <v>60</v>
      </c>
      <c r="I44" s="7" t="s">
        <v>15</v>
      </c>
      <c r="J44" s="7" t="s">
        <v>1196</v>
      </c>
      <c r="K44" s="9">
        <v>24492</v>
      </c>
      <c r="L44" s="9">
        <v>35842</v>
      </c>
      <c r="M44" s="9">
        <v>40777</v>
      </c>
      <c r="N44" s="10">
        <f t="shared" ca="1" si="0"/>
        <v>24</v>
      </c>
      <c r="O44" t="s">
        <v>783</v>
      </c>
      <c r="P44" s="11" t="s">
        <v>30</v>
      </c>
      <c r="Q44" s="12">
        <v>23380</v>
      </c>
      <c r="R44" s="12">
        <f t="shared" ca="1" si="1"/>
        <v>5000</v>
      </c>
      <c r="S44" s="8">
        <v>4</v>
      </c>
      <c r="T44" t="str">
        <f t="shared" si="7"/>
        <v>Correct</v>
      </c>
      <c r="U44" t="str">
        <f t="shared" si="8"/>
        <v>Correct</v>
      </c>
      <c r="Y44" t="str">
        <f t="shared" si="9"/>
        <v>10001-25000</v>
      </c>
      <c r="Z44" t="str">
        <f t="shared" ca="1" si="10"/>
        <v>Above 50 years</v>
      </c>
      <c r="AA44" t="str">
        <f t="shared" si="11"/>
        <v>Above 10 years</v>
      </c>
      <c r="AH44" t="str">
        <f t="shared" si="12"/>
        <v>No</v>
      </c>
      <c r="AI44" t="str">
        <f t="shared" si="80"/>
        <v>No</v>
      </c>
      <c r="AJ44" t="str">
        <f t="shared" si="80"/>
        <v>No</v>
      </c>
      <c r="AK44" t="str">
        <f t="shared" si="80"/>
        <v>No</v>
      </c>
      <c r="AL44" t="str">
        <f t="shared" si="80"/>
        <v>No</v>
      </c>
      <c r="AM44" t="str">
        <f t="shared" si="80"/>
        <v>No</v>
      </c>
      <c r="AN44" t="str">
        <f t="shared" si="80"/>
        <v>No</v>
      </c>
      <c r="AO44" t="str">
        <f t="shared" si="80"/>
        <v>No</v>
      </c>
      <c r="AP44" t="str">
        <f t="shared" si="80"/>
        <v>No</v>
      </c>
      <c r="AQ44" t="str">
        <f t="shared" si="80"/>
        <v>No</v>
      </c>
      <c r="AR44" t="str">
        <f t="shared" si="80"/>
        <v>No</v>
      </c>
      <c r="AS44" t="str">
        <f t="shared" si="80"/>
        <v>No</v>
      </c>
      <c r="AT44" t="str">
        <f t="shared" si="80"/>
        <v>No</v>
      </c>
      <c r="AV44" t="str">
        <f t="shared" ref="AV44:BF44" si="99">IF(AND($L44&gt;=AV$1,$L44&lt;AW$1),"Yes","No")</f>
        <v>No</v>
      </c>
      <c r="AW44" t="str">
        <f t="shared" si="99"/>
        <v>No</v>
      </c>
      <c r="AX44" t="str">
        <f t="shared" si="99"/>
        <v>No</v>
      </c>
      <c r="AY44" t="str">
        <f t="shared" si="99"/>
        <v>No</v>
      </c>
      <c r="AZ44" t="str">
        <f t="shared" si="99"/>
        <v>No</v>
      </c>
      <c r="BA44" t="str">
        <f t="shared" si="99"/>
        <v>No</v>
      </c>
      <c r="BB44" t="str">
        <f t="shared" si="99"/>
        <v>No</v>
      </c>
      <c r="BC44" t="str">
        <f t="shared" si="99"/>
        <v>No</v>
      </c>
      <c r="BD44" t="str">
        <f t="shared" si="99"/>
        <v>No</v>
      </c>
      <c r="BE44" t="str">
        <f t="shared" si="99"/>
        <v>No</v>
      </c>
      <c r="BF44" t="str">
        <f t="shared" si="99"/>
        <v>No</v>
      </c>
      <c r="BG44" t="str">
        <f t="shared" si="4"/>
        <v>No</v>
      </c>
      <c r="BI44" t="str">
        <f t="shared" si="15"/>
        <v>No</v>
      </c>
      <c r="BJ44" t="str">
        <f t="shared" ref="BJ44:BT44" si="100">IF(AND($M44&gt;=BJ$1,$M44&lt;BK$1),"Yes","No")</f>
        <v>No</v>
      </c>
      <c r="BK44" t="str">
        <f t="shared" si="100"/>
        <v>No</v>
      </c>
      <c r="BL44" t="str">
        <f t="shared" si="100"/>
        <v>No</v>
      </c>
      <c r="BM44" t="str">
        <f t="shared" si="100"/>
        <v>No</v>
      </c>
      <c r="BN44" t="str">
        <f t="shared" si="100"/>
        <v>No</v>
      </c>
      <c r="BO44" t="str">
        <f t="shared" si="100"/>
        <v>No</v>
      </c>
      <c r="BP44" t="str">
        <f t="shared" si="100"/>
        <v>No</v>
      </c>
      <c r="BQ44" t="str">
        <f t="shared" si="100"/>
        <v>No</v>
      </c>
      <c r="BR44" t="str">
        <f t="shared" si="100"/>
        <v>No</v>
      </c>
      <c r="BS44" t="str">
        <f t="shared" si="100"/>
        <v>No</v>
      </c>
      <c r="BT44" t="str">
        <f t="shared" si="100"/>
        <v>No</v>
      </c>
      <c r="BU44" t="str">
        <f t="shared" si="82"/>
        <v>No</v>
      </c>
      <c r="BW44" t="str">
        <f t="shared" si="6"/>
        <v>No</v>
      </c>
    </row>
    <row r="45" spans="1:75" x14ac:dyDescent="0.25">
      <c r="A45" s="7">
        <v>44</v>
      </c>
      <c r="B45" s="7" t="s">
        <v>67</v>
      </c>
      <c r="C45" s="7" t="s">
        <v>859</v>
      </c>
      <c r="D45" s="7" t="s">
        <v>36</v>
      </c>
      <c r="E45" s="7" t="s">
        <v>789</v>
      </c>
      <c r="F45" s="8" t="s">
        <v>811</v>
      </c>
      <c r="G45" s="8" t="s">
        <v>799</v>
      </c>
      <c r="H45" s="7" t="s">
        <v>60</v>
      </c>
      <c r="I45" s="7" t="s">
        <v>24</v>
      </c>
      <c r="J45" s="7" t="s">
        <v>1196</v>
      </c>
      <c r="K45" s="9">
        <v>28446</v>
      </c>
      <c r="L45" s="9">
        <v>35848</v>
      </c>
      <c r="M45" s="9">
        <v>40795</v>
      </c>
      <c r="N45" s="10">
        <f t="shared" ca="1" si="0"/>
        <v>24</v>
      </c>
      <c r="O45" s="10" t="s">
        <v>815</v>
      </c>
      <c r="P45" s="11"/>
      <c r="Q45" s="12">
        <v>85480</v>
      </c>
      <c r="R45" s="12">
        <f t="shared" ca="1" si="1"/>
        <v>10000</v>
      </c>
      <c r="S45" s="8">
        <v>5</v>
      </c>
      <c r="T45" t="str">
        <f t="shared" si="7"/>
        <v>Correct</v>
      </c>
      <c r="U45" t="str">
        <f t="shared" si="8"/>
        <v>Correct</v>
      </c>
      <c r="Y45" t="str">
        <f t="shared" si="9"/>
        <v>Above 60000</v>
      </c>
      <c r="Z45" t="str">
        <f t="shared" ca="1" si="10"/>
        <v>40-50 years</v>
      </c>
      <c r="AA45" t="str">
        <f t="shared" si="11"/>
        <v>Above 10 years</v>
      </c>
      <c r="AH45" t="str">
        <f t="shared" si="12"/>
        <v>No</v>
      </c>
      <c r="AI45" t="str">
        <f t="shared" si="80"/>
        <v>No</v>
      </c>
      <c r="AJ45" t="str">
        <f t="shared" si="80"/>
        <v>No</v>
      </c>
      <c r="AK45" t="str">
        <f t="shared" si="80"/>
        <v>No</v>
      </c>
      <c r="AL45" t="str">
        <f t="shared" si="80"/>
        <v>No</v>
      </c>
      <c r="AM45" t="str">
        <f t="shared" si="80"/>
        <v>No</v>
      </c>
      <c r="AN45" t="str">
        <f t="shared" si="80"/>
        <v>No</v>
      </c>
      <c r="AO45" t="str">
        <f t="shared" si="80"/>
        <v>No</v>
      </c>
      <c r="AP45" t="str">
        <f t="shared" si="80"/>
        <v>No</v>
      </c>
      <c r="AQ45" t="str">
        <f t="shared" si="80"/>
        <v>No</v>
      </c>
      <c r="AR45" t="str">
        <f t="shared" si="80"/>
        <v>No</v>
      </c>
      <c r="AS45" t="str">
        <f t="shared" si="80"/>
        <v>No</v>
      </c>
      <c r="AT45" t="str">
        <f t="shared" si="80"/>
        <v>No</v>
      </c>
      <c r="AV45" t="str">
        <f t="shared" ref="AV45:BF45" si="101">IF(AND($L45&gt;=AV$1,$L45&lt;AW$1),"Yes","No")</f>
        <v>No</v>
      </c>
      <c r="AW45" t="str">
        <f t="shared" si="101"/>
        <v>No</v>
      </c>
      <c r="AX45" t="str">
        <f t="shared" si="101"/>
        <v>No</v>
      </c>
      <c r="AY45" t="str">
        <f t="shared" si="101"/>
        <v>No</v>
      </c>
      <c r="AZ45" t="str">
        <f t="shared" si="101"/>
        <v>No</v>
      </c>
      <c r="BA45" t="str">
        <f t="shared" si="101"/>
        <v>No</v>
      </c>
      <c r="BB45" t="str">
        <f t="shared" si="101"/>
        <v>No</v>
      </c>
      <c r="BC45" t="str">
        <f t="shared" si="101"/>
        <v>No</v>
      </c>
      <c r="BD45" t="str">
        <f t="shared" si="101"/>
        <v>No</v>
      </c>
      <c r="BE45" t="str">
        <f t="shared" si="101"/>
        <v>No</v>
      </c>
      <c r="BF45" t="str">
        <f t="shared" si="101"/>
        <v>No</v>
      </c>
      <c r="BG45" t="str">
        <f t="shared" si="4"/>
        <v>No</v>
      </c>
      <c r="BI45" t="str">
        <f t="shared" si="15"/>
        <v>No</v>
      </c>
      <c r="BJ45" t="str">
        <f t="shared" ref="BJ45:BT45" si="102">IF(AND($M45&gt;=BJ$1,$M45&lt;BK$1),"Yes","No")</f>
        <v>No</v>
      </c>
      <c r="BK45" t="str">
        <f t="shared" si="102"/>
        <v>No</v>
      </c>
      <c r="BL45" t="str">
        <f t="shared" si="102"/>
        <v>No</v>
      </c>
      <c r="BM45" t="str">
        <f t="shared" si="102"/>
        <v>No</v>
      </c>
      <c r="BN45" t="str">
        <f t="shared" si="102"/>
        <v>No</v>
      </c>
      <c r="BO45" t="str">
        <f t="shared" si="102"/>
        <v>No</v>
      </c>
      <c r="BP45" t="str">
        <f t="shared" si="102"/>
        <v>No</v>
      </c>
      <c r="BQ45" t="str">
        <f t="shared" si="102"/>
        <v>No</v>
      </c>
      <c r="BR45" t="str">
        <f t="shared" si="102"/>
        <v>No</v>
      </c>
      <c r="BS45" t="str">
        <f t="shared" si="102"/>
        <v>No</v>
      </c>
      <c r="BT45" t="str">
        <f t="shared" si="102"/>
        <v>No</v>
      </c>
      <c r="BU45" t="str">
        <f t="shared" si="82"/>
        <v>No</v>
      </c>
      <c r="BW45" t="str">
        <f t="shared" si="6"/>
        <v>No</v>
      </c>
    </row>
    <row r="46" spans="1:75" x14ac:dyDescent="0.25">
      <c r="A46" s="7">
        <v>45</v>
      </c>
      <c r="B46" s="7" t="s">
        <v>68</v>
      </c>
      <c r="C46" s="7" t="s">
        <v>860</v>
      </c>
      <c r="D46" s="7" t="s">
        <v>36</v>
      </c>
      <c r="E46" s="7" t="s">
        <v>790</v>
      </c>
      <c r="F46" s="8" t="s">
        <v>811</v>
      </c>
      <c r="G46" s="8" t="s">
        <v>799</v>
      </c>
      <c r="H46" s="7" t="s">
        <v>60</v>
      </c>
      <c r="I46" s="7" t="s">
        <v>12</v>
      </c>
      <c r="J46" s="7" t="s">
        <v>1197</v>
      </c>
      <c r="K46" s="9">
        <v>32525</v>
      </c>
      <c r="L46" s="9">
        <v>40575</v>
      </c>
      <c r="M46" s="9">
        <v>40988</v>
      </c>
      <c r="N46" s="10">
        <f t="shared" ca="1" si="0"/>
        <v>11</v>
      </c>
      <c r="O46" s="10" t="s">
        <v>815</v>
      </c>
      <c r="P46" s="11" t="s">
        <v>30</v>
      </c>
      <c r="Q46" s="12">
        <v>74710</v>
      </c>
      <c r="R46" s="12">
        <f t="shared" ca="1" si="1"/>
        <v>3000</v>
      </c>
      <c r="S46" s="8">
        <v>2</v>
      </c>
      <c r="T46" t="str">
        <f t="shared" si="7"/>
        <v>Correct</v>
      </c>
      <c r="U46" t="str">
        <f t="shared" si="8"/>
        <v>Correct</v>
      </c>
      <c r="Y46" t="str">
        <f t="shared" si="9"/>
        <v>Above 60000</v>
      </c>
      <c r="Z46" t="str">
        <f t="shared" ca="1" si="10"/>
        <v>30-40 years</v>
      </c>
      <c r="AA46" t="str">
        <f t="shared" si="11"/>
        <v>1-2 years</v>
      </c>
      <c r="AH46" t="str">
        <f t="shared" si="12"/>
        <v>Yes</v>
      </c>
      <c r="AI46" t="str">
        <f t="shared" si="80"/>
        <v>Yes</v>
      </c>
      <c r="AJ46" t="str">
        <f t="shared" si="80"/>
        <v>Yes</v>
      </c>
      <c r="AK46" t="str">
        <f t="shared" si="80"/>
        <v>No</v>
      </c>
      <c r="AL46" t="str">
        <f t="shared" si="80"/>
        <v>No</v>
      </c>
      <c r="AM46" t="str">
        <f t="shared" si="80"/>
        <v>No</v>
      </c>
      <c r="AN46" t="str">
        <f t="shared" si="80"/>
        <v>No</v>
      </c>
      <c r="AO46" t="str">
        <f t="shared" si="80"/>
        <v>No</v>
      </c>
      <c r="AP46" t="str">
        <f t="shared" si="80"/>
        <v>No</v>
      </c>
      <c r="AQ46" t="str">
        <f t="shared" si="80"/>
        <v>No</v>
      </c>
      <c r="AR46" t="str">
        <f t="shared" si="80"/>
        <v>No</v>
      </c>
      <c r="AS46" t="str">
        <f t="shared" si="80"/>
        <v>No</v>
      </c>
      <c r="AT46" t="str">
        <f t="shared" si="80"/>
        <v>No</v>
      </c>
      <c r="AV46" t="str">
        <f t="shared" ref="AV46:BF46" si="103">IF(AND($L46&gt;=AV$1,$L46&lt;AW$1),"Yes","No")</f>
        <v>No</v>
      </c>
      <c r="AW46" t="str">
        <f t="shared" si="103"/>
        <v>No</v>
      </c>
      <c r="AX46" t="str">
        <f t="shared" si="103"/>
        <v>No</v>
      </c>
      <c r="AY46" t="str">
        <f t="shared" si="103"/>
        <v>No</v>
      </c>
      <c r="AZ46" t="str">
        <f t="shared" si="103"/>
        <v>No</v>
      </c>
      <c r="BA46" t="str">
        <f t="shared" si="103"/>
        <v>No</v>
      </c>
      <c r="BB46" t="str">
        <f t="shared" si="103"/>
        <v>No</v>
      </c>
      <c r="BC46" t="str">
        <f t="shared" si="103"/>
        <v>No</v>
      </c>
      <c r="BD46" t="str">
        <f t="shared" si="103"/>
        <v>No</v>
      </c>
      <c r="BE46" t="str">
        <f t="shared" si="103"/>
        <v>No</v>
      </c>
      <c r="BF46" t="str">
        <f t="shared" si="103"/>
        <v>No</v>
      </c>
      <c r="BG46" t="str">
        <f t="shared" si="4"/>
        <v>No</v>
      </c>
      <c r="BI46" t="str">
        <f t="shared" si="15"/>
        <v>No</v>
      </c>
      <c r="BJ46" t="str">
        <f t="shared" ref="BJ46:BT46" si="104">IF(AND($M46&gt;=BJ$1,$M46&lt;BK$1),"Yes","No")</f>
        <v>No</v>
      </c>
      <c r="BK46" t="str">
        <f t="shared" si="104"/>
        <v>No</v>
      </c>
      <c r="BL46" t="str">
        <f t="shared" si="104"/>
        <v>Yes</v>
      </c>
      <c r="BM46" t="str">
        <f t="shared" si="104"/>
        <v>No</v>
      </c>
      <c r="BN46" t="str">
        <f t="shared" si="104"/>
        <v>No</v>
      </c>
      <c r="BO46" t="str">
        <f t="shared" si="104"/>
        <v>No</v>
      </c>
      <c r="BP46" t="str">
        <f t="shared" si="104"/>
        <v>No</v>
      </c>
      <c r="BQ46" t="str">
        <f t="shared" si="104"/>
        <v>No</v>
      </c>
      <c r="BR46" t="str">
        <f t="shared" si="104"/>
        <v>No</v>
      </c>
      <c r="BS46" t="str">
        <f t="shared" si="104"/>
        <v>No</v>
      </c>
      <c r="BT46" t="str">
        <f t="shared" si="104"/>
        <v>No</v>
      </c>
      <c r="BU46" t="str">
        <f t="shared" si="82"/>
        <v>No</v>
      </c>
      <c r="BW46" t="str">
        <f t="shared" si="6"/>
        <v>Yes</v>
      </c>
    </row>
    <row r="47" spans="1:75" x14ac:dyDescent="0.25">
      <c r="A47" s="7">
        <v>46</v>
      </c>
      <c r="B47" s="7" t="s">
        <v>69</v>
      </c>
      <c r="C47" s="7" t="s">
        <v>861</v>
      </c>
      <c r="D47" s="7" t="s">
        <v>812</v>
      </c>
      <c r="E47" s="7" t="s">
        <v>793</v>
      </c>
      <c r="F47" s="8" t="s">
        <v>811</v>
      </c>
      <c r="G47" s="8" t="s">
        <v>799</v>
      </c>
      <c r="H47" s="7" t="s">
        <v>60</v>
      </c>
      <c r="I47" s="7" t="s">
        <v>12</v>
      </c>
      <c r="J47" s="7" t="s">
        <v>1197</v>
      </c>
      <c r="K47" s="9">
        <v>29756</v>
      </c>
      <c r="L47" s="9">
        <v>40596</v>
      </c>
      <c r="M47" s="9">
        <v>40996</v>
      </c>
      <c r="N47" s="10">
        <f t="shared" ca="1" si="0"/>
        <v>11</v>
      </c>
      <c r="O47" s="10" t="s">
        <v>815</v>
      </c>
      <c r="P47" s="11" t="s">
        <v>21</v>
      </c>
      <c r="Q47" s="12">
        <v>68910</v>
      </c>
      <c r="R47" s="12">
        <f t="shared" ca="1" si="1"/>
        <v>10000</v>
      </c>
      <c r="S47" s="8">
        <v>5</v>
      </c>
      <c r="T47" t="str">
        <f t="shared" si="7"/>
        <v>Correct</v>
      </c>
      <c r="U47" t="str">
        <f t="shared" si="8"/>
        <v>Correct</v>
      </c>
      <c r="Y47" t="str">
        <f t="shared" si="9"/>
        <v>Above 60000</v>
      </c>
      <c r="Z47" t="str">
        <f t="shared" ca="1" si="10"/>
        <v>40-50 years</v>
      </c>
      <c r="AA47" t="str">
        <f t="shared" si="11"/>
        <v>1-2 years</v>
      </c>
      <c r="AH47" t="str">
        <f t="shared" si="12"/>
        <v>Yes</v>
      </c>
      <c r="AI47" t="str">
        <f t="shared" si="80"/>
        <v>Yes</v>
      </c>
      <c r="AJ47" t="str">
        <f t="shared" si="80"/>
        <v>Yes</v>
      </c>
      <c r="AK47" t="str">
        <f t="shared" si="80"/>
        <v>No</v>
      </c>
      <c r="AL47" t="str">
        <f t="shared" si="80"/>
        <v>No</v>
      </c>
      <c r="AM47" t="str">
        <f t="shared" si="80"/>
        <v>No</v>
      </c>
      <c r="AN47" t="str">
        <f t="shared" si="80"/>
        <v>No</v>
      </c>
      <c r="AO47" t="str">
        <f t="shared" si="80"/>
        <v>No</v>
      </c>
      <c r="AP47" t="str">
        <f t="shared" si="80"/>
        <v>No</v>
      </c>
      <c r="AQ47" t="str">
        <f t="shared" si="80"/>
        <v>No</v>
      </c>
      <c r="AR47" t="str">
        <f t="shared" si="80"/>
        <v>No</v>
      </c>
      <c r="AS47" t="str">
        <f t="shared" si="80"/>
        <v>No</v>
      </c>
      <c r="AT47" t="str">
        <f t="shared" si="80"/>
        <v>No</v>
      </c>
      <c r="AV47" t="str">
        <f t="shared" ref="AV47:BF47" si="105">IF(AND($L47&gt;=AV$1,$L47&lt;AW$1),"Yes","No")</f>
        <v>No</v>
      </c>
      <c r="AW47" t="str">
        <f t="shared" si="105"/>
        <v>No</v>
      </c>
      <c r="AX47" t="str">
        <f t="shared" si="105"/>
        <v>No</v>
      </c>
      <c r="AY47" t="str">
        <f t="shared" si="105"/>
        <v>No</v>
      </c>
      <c r="AZ47" t="str">
        <f t="shared" si="105"/>
        <v>No</v>
      </c>
      <c r="BA47" t="str">
        <f t="shared" si="105"/>
        <v>No</v>
      </c>
      <c r="BB47" t="str">
        <f t="shared" si="105"/>
        <v>No</v>
      </c>
      <c r="BC47" t="str">
        <f t="shared" si="105"/>
        <v>No</v>
      </c>
      <c r="BD47" t="str">
        <f t="shared" si="105"/>
        <v>No</v>
      </c>
      <c r="BE47" t="str">
        <f t="shared" si="105"/>
        <v>No</v>
      </c>
      <c r="BF47" t="str">
        <f t="shared" si="105"/>
        <v>No</v>
      </c>
      <c r="BG47" t="str">
        <f t="shared" si="4"/>
        <v>No</v>
      </c>
      <c r="BI47" t="str">
        <f t="shared" si="15"/>
        <v>No</v>
      </c>
      <c r="BJ47" t="str">
        <f t="shared" ref="BJ47:BT47" si="106">IF(AND($M47&gt;=BJ$1,$M47&lt;BK$1),"Yes","No")</f>
        <v>No</v>
      </c>
      <c r="BK47" t="str">
        <f t="shared" si="106"/>
        <v>No</v>
      </c>
      <c r="BL47" t="str">
        <f t="shared" si="106"/>
        <v>Yes</v>
      </c>
      <c r="BM47" t="str">
        <f t="shared" si="106"/>
        <v>No</v>
      </c>
      <c r="BN47" t="str">
        <f t="shared" si="106"/>
        <v>No</v>
      </c>
      <c r="BO47" t="str">
        <f t="shared" si="106"/>
        <v>No</v>
      </c>
      <c r="BP47" t="str">
        <f t="shared" si="106"/>
        <v>No</v>
      </c>
      <c r="BQ47" t="str">
        <f t="shared" si="106"/>
        <v>No</v>
      </c>
      <c r="BR47" t="str">
        <f t="shared" si="106"/>
        <v>No</v>
      </c>
      <c r="BS47" t="str">
        <f t="shared" si="106"/>
        <v>No</v>
      </c>
      <c r="BT47" t="str">
        <f t="shared" si="106"/>
        <v>No</v>
      </c>
      <c r="BU47" t="str">
        <f t="shared" si="82"/>
        <v>No</v>
      </c>
      <c r="BW47" t="str">
        <f t="shared" si="6"/>
        <v>Yes</v>
      </c>
    </row>
    <row r="48" spans="1:75" x14ac:dyDescent="0.25">
      <c r="A48" s="7">
        <v>47</v>
      </c>
      <c r="B48" s="7" t="s">
        <v>70</v>
      </c>
      <c r="C48" s="7" t="s">
        <v>862</v>
      </c>
      <c r="D48" s="7" t="s">
        <v>36</v>
      </c>
      <c r="E48" s="7" t="s">
        <v>790</v>
      </c>
      <c r="F48" s="8" t="s">
        <v>811</v>
      </c>
      <c r="G48" s="8" t="s">
        <v>799</v>
      </c>
      <c r="H48" s="7" t="s">
        <v>60</v>
      </c>
      <c r="I48" s="7" t="s">
        <v>24</v>
      </c>
      <c r="J48" s="7" t="s">
        <v>1197</v>
      </c>
      <c r="K48" s="9">
        <v>30045</v>
      </c>
      <c r="L48" s="9">
        <v>40983</v>
      </c>
      <c r="M48" s="9">
        <v>41131</v>
      </c>
      <c r="N48" s="10">
        <f t="shared" ca="1" si="0"/>
        <v>10</v>
      </c>
      <c r="O48" s="10" t="s">
        <v>815</v>
      </c>
      <c r="P48" s="11"/>
      <c r="Q48" s="12">
        <v>64460</v>
      </c>
      <c r="R48" s="12">
        <f t="shared" ca="1" si="1"/>
        <v>0</v>
      </c>
      <c r="S48" s="8">
        <v>1</v>
      </c>
      <c r="T48" t="str">
        <f t="shared" si="7"/>
        <v>Correct</v>
      </c>
      <c r="U48" t="str">
        <f t="shared" si="8"/>
        <v>Correct</v>
      </c>
      <c r="Y48" t="str">
        <f t="shared" si="9"/>
        <v>Above 60000</v>
      </c>
      <c r="Z48" t="str">
        <f t="shared" ca="1" si="10"/>
        <v>40-50 years</v>
      </c>
      <c r="AA48" t="str">
        <f t="shared" si="11"/>
        <v>6-12 months</v>
      </c>
      <c r="AH48" t="str">
        <f t="shared" si="12"/>
        <v>No</v>
      </c>
      <c r="AI48" t="str">
        <f t="shared" si="80"/>
        <v>No</v>
      </c>
      <c r="AJ48" t="str">
        <f t="shared" si="80"/>
        <v>No</v>
      </c>
      <c r="AK48" t="str">
        <f t="shared" si="80"/>
        <v>Yes</v>
      </c>
      <c r="AL48" t="str">
        <f t="shared" si="80"/>
        <v>Yes</v>
      </c>
      <c r="AM48" t="str">
        <f t="shared" si="80"/>
        <v>Yes</v>
      </c>
      <c r="AN48" t="str">
        <f t="shared" si="80"/>
        <v>Yes</v>
      </c>
      <c r="AO48" t="str">
        <f t="shared" si="80"/>
        <v>Yes</v>
      </c>
      <c r="AP48" t="str">
        <f t="shared" si="80"/>
        <v>No</v>
      </c>
      <c r="AQ48" t="str">
        <f t="shared" si="80"/>
        <v>No</v>
      </c>
      <c r="AR48" t="str">
        <f t="shared" si="80"/>
        <v>No</v>
      </c>
      <c r="AS48" t="str">
        <f t="shared" si="80"/>
        <v>No</v>
      </c>
      <c r="AT48" t="str">
        <f t="shared" si="80"/>
        <v>No</v>
      </c>
      <c r="AV48" t="str">
        <f t="shared" ref="AV48:BF48" si="107">IF(AND($L48&gt;=AV$1,$L48&lt;AW$1),"Yes","No")</f>
        <v>No</v>
      </c>
      <c r="AW48" t="str">
        <f t="shared" si="107"/>
        <v>No</v>
      </c>
      <c r="AX48" t="str">
        <f t="shared" si="107"/>
        <v>Yes</v>
      </c>
      <c r="AY48" t="str">
        <f t="shared" si="107"/>
        <v>No</v>
      </c>
      <c r="AZ48" t="str">
        <f t="shared" si="107"/>
        <v>No</v>
      </c>
      <c r="BA48" t="str">
        <f t="shared" si="107"/>
        <v>No</v>
      </c>
      <c r="BB48" t="str">
        <f t="shared" si="107"/>
        <v>No</v>
      </c>
      <c r="BC48" t="str">
        <f t="shared" si="107"/>
        <v>No</v>
      </c>
      <c r="BD48" t="str">
        <f t="shared" si="107"/>
        <v>No</v>
      </c>
      <c r="BE48" t="str">
        <f t="shared" si="107"/>
        <v>No</v>
      </c>
      <c r="BF48" t="str">
        <f t="shared" si="107"/>
        <v>No</v>
      </c>
      <c r="BG48" t="str">
        <f t="shared" si="4"/>
        <v>No</v>
      </c>
      <c r="BI48" t="str">
        <f t="shared" si="15"/>
        <v>Yes</v>
      </c>
      <c r="BJ48" t="str">
        <f t="shared" ref="BJ48:BT48" si="108">IF(AND($M48&gt;=BJ$1,$M48&lt;BK$1),"Yes","No")</f>
        <v>No</v>
      </c>
      <c r="BK48" t="str">
        <f t="shared" si="108"/>
        <v>No</v>
      </c>
      <c r="BL48" t="str">
        <f t="shared" si="108"/>
        <v>No</v>
      </c>
      <c r="BM48" t="str">
        <f t="shared" si="108"/>
        <v>No</v>
      </c>
      <c r="BN48" t="str">
        <f t="shared" si="108"/>
        <v>No</v>
      </c>
      <c r="BO48" t="str">
        <f t="shared" si="108"/>
        <v>No</v>
      </c>
      <c r="BP48" t="str">
        <f t="shared" si="108"/>
        <v>No</v>
      </c>
      <c r="BQ48" t="str">
        <f t="shared" si="108"/>
        <v>Yes</v>
      </c>
      <c r="BR48" t="str">
        <f t="shared" si="108"/>
        <v>No</v>
      </c>
      <c r="BS48" t="str">
        <f t="shared" si="108"/>
        <v>No</v>
      </c>
      <c r="BT48" t="str">
        <f t="shared" si="108"/>
        <v>No</v>
      </c>
      <c r="BU48" t="str">
        <f t="shared" si="82"/>
        <v>No</v>
      </c>
      <c r="BW48" t="str">
        <f t="shared" si="6"/>
        <v>Yes</v>
      </c>
    </row>
    <row r="49" spans="1:75" x14ac:dyDescent="0.25">
      <c r="A49" s="7">
        <v>48</v>
      </c>
      <c r="B49" s="7" t="s">
        <v>71</v>
      </c>
      <c r="C49" s="7" t="s">
        <v>863</v>
      </c>
      <c r="D49" s="7" t="s">
        <v>812</v>
      </c>
      <c r="E49" s="7" t="s">
        <v>794</v>
      </c>
      <c r="F49" s="8" t="s">
        <v>811</v>
      </c>
      <c r="G49" s="8" t="s">
        <v>799</v>
      </c>
      <c r="H49" s="7" t="s">
        <v>60</v>
      </c>
      <c r="I49" s="7" t="s">
        <v>24</v>
      </c>
      <c r="J49" s="7" t="s">
        <v>1196</v>
      </c>
      <c r="K49" s="9">
        <v>31200</v>
      </c>
      <c r="L49" s="9">
        <v>38792</v>
      </c>
      <c r="M49" s="9">
        <v>40687</v>
      </c>
      <c r="N49" s="10">
        <f t="shared" ca="1" si="0"/>
        <v>16</v>
      </c>
      <c r="O49" s="10" t="s">
        <v>815</v>
      </c>
      <c r="P49" s="11"/>
      <c r="Q49" s="12">
        <v>74740</v>
      </c>
      <c r="R49" s="12">
        <f t="shared" ca="1" si="1"/>
        <v>10000</v>
      </c>
      <c r="S49" s="8">
        <v>5</v>
      </c>
      <c r="T49" t="str">
        <f t="shared" si="7"/>
        <v>Correct</v>
      </c>
      <c r="U49" t="str">
        <f t="shared" si="8"/>
        <v>Correct</v>
      </c>
      <c r="Y49" t="str">
        <f t="shared" si="9"/>
        <v>Above 60000</v>
      </c>
      <c r="Z49" t="str">
        <f t="shared" ca="1" si="10"/>
        <v>30-40 years</v>
      </c>
      <c r="AA49" t="str">
        <f t="shared" si="11"/>
        <v>6-10 years</v>
      </c>
      <c r="AH49" t="str">
        <f t="shared" si="12"/>
        <v>No</v>
      </c>
      <c r="AI49" t="str">
        <f t="shared" si="80"/>
        <v>No</v>
      </c>
      <c r="AJ49" t="str">
        <f t="shared" si="80"/>
        <v>No</v>
      </c>
      <c r="AK49" t="str">
        <f t="shared" si="80"/>
        <v>No</v>
      </c>
      <c r="AL49" t="str">
        <f t="shared" si="80"/>
        <v>No</v>
      </c>
      <c r="AM49" t="str">
        <f t="shared" si="80"/>
        <v>No</v>
      </c>
      <c r="AN49" t="str">
        <f t="shared" si="80"/>
        <v>No</v>
      </c>
      <c r="AO49" t="str">
        <f t="shared" si="80"/>
        <v>No</v>
      </c>
      <c r="AP49" t="str">
        <f t="shared" si="80"/>
        <v>No</v>
      </c>
      <c r="AQ49" t="str">
        <f t="shared" si="80"/>
        <v>No</v>
      </c>
      <c r="AR49" t="str">
        <f t="shared" si="80"/>
        <v>No</v>
      </c>
      <c r="AS49" t="str">
        <f t="shared" si="80"/>
        <v>No</v>
      </c>
      <c r="AT49" t="str">
        <f t="shared" si="80"/>
        <v>No</v>
      </c>
      <c r="AV49" t="str">
        <f t="shared" ref="AV49:BF49" si="109">IF(AND($L49&gt;=AV$1,$L49&lt;AW$1),"Yes","No")</f>
        <v>No</v>
      </c>
      <c r="AW49" t="str">
        <f t="shared" si="109"/>
        <v>No</v>
      </c>
      <c r="AX49" t="str">
        <f t="shared" si="109"/>
        <v>No</v>
      </c>
      <c r="AY49" t="str">
        <f t="shared" si="109"/>
        <v>No</v>
      </c>
      <c r="AZ49" t="str">
        <f t="shared" si="109"/>
        <v>No</v>
      </c>
      <c r="BA49" t="str">
        <f t="shared" si="109"/>
        <v>No</v>
      </c>
      <c r="BB49" t="str">
        <f t="shared" si="109"/>
        <v>No</v>
      </c>
      <c r="BC49" t="str">
        <f t="shared" si="109"/>
        <v>No</v>
      </c>
      <c r="BD49" t="str">
        <f t="shared" si="109"/>
        <v>No</v>
      </c>
      <c r="BE49" t="str">
        <f t="shared" si="109"/>
        <v>No</v>
      </c>
      <c r="BF49" t="str">
        <f t="shared" si="109"/>
        <v>No</v>
      </c>
      <c r="BG49" t="str">
        <f t="shared" si="4"/>
        <v>No</v>
      </c>
      <c r="BI49" t="str">
        <f t="shared" si="15"/>
        <v>No</v>
      </c>
      <c r="BJ49" t="str">
        <f t="shared" ref="BJ49:BT49" si="110">IF(AND($M49&gt;=BJ$1,$M49&lt;BK$1),"Yes","No")</f>
        <v>No</v>
      </c>
      <c r="BK49" t="str">
        <f t="shared" si="110"/>
        <v>No</v>
      </c>
      <c r="BL49" t="str">
        <f t="shared" si="110"/>
        <v>No</v>
      </c>
      <c r="BM49" t="str">
        <f t="shared" si="110"/>
        <v>No</v>
      </c>
      <c r="BN49" t="str">
        <f t="shared" si="110"/>
        <v>No</v>
      </c>
      <c r="BO49" t="str">
        <f t="shared" si="110"/>
        <v>No</v>
      </c>
      <c r="BP49" t="str">
        <f t="shared" si="110"/>
        <v>No</v>
      </c>
      <c r="BQ49" t="str">
        <f t="shared" si="110"/>
        <v>No</v>
      </c>
      <c r="BR49" t="str">
        <f t="shared" si="110"/>
        <v>No</v>
      </c>
      <c r="BS49" t="str">
        <f t="shared" si="110"/>
        <v>No</v>
      </c>
      <c r="BT49" t="str">
        <f t="shared" si="110"/>
        <v>No</v>
      </c>
      <c r="BU49" t="str">
        <f t="shared" si="82"/>
        <v>No</v>
      </c>
      <c r="BW49" t="str">
        <f t="shared" si="6"/>
        <v>No</v>
      </c>
    </row>
    <row r="50" spans="1:75" x14ac:dyDescent="0.25">
      <c r="A50" s="7">
        <v>49</v>
      </c>
      <c r="B50" s="7" t="s">
        <v>72</v>
      </c>
      <c r="C50" s="7" t="s">
        <v>864</v>
      </c>
      <c r="D50" s="7" t="s">
        <v>813</v>
      </c>
      <c r="E50" s="7" t="s">
        <v>791</v>
      </c>
      <c r="F50" s="8" t="s">
        <v>811</v>
      </c>
      <c r="G50" s="8" t="s">
        <v>799</v>
      </c>
      <c r="H50" s="7" t="s">
        <v>60</v>
      </c>
      <c r="I50" s="7" t="s">
        <v>15</v>
      </c>
      <c r="J50" s="7" t="s">
        <v>1196</v>
      </c>
      <c r="K50" s="9">
        <v>27157</v>
      </c>
      <c r="L50" s="9">
        <v>38804</v>
      </c>
      <c r="M50" s="9">
        <v>40665</v>
      </c>
      <c r="N50" s="10">
        <f t="shared" ca="1" si="0"/>
        <v>16</v>
      </c>
      <c r="O50" s="10" t="s">
        <v>815</v>
      </c>
      <c r="P50" s="11" t="s">
        <v>21</v>
      </c>
      <c r="Q50" s="12">
        <v>48415</v>
      </c>
      <c r="R50" s="12">
        <f t="shared" ca="1" si="1"/>
        <v>5000</v>
      </c>
      <c r="S50" s="8">
        <v>4</v>
      </c>
      <c r="T50" t="str">
        <f t="shared" si="7"/>
        <v>Correct</v>
      </c>
      <c r="U50" t="str">
        <f t="shared" si="8"/>
        <v>Correct</v>
      </c>
      <c r="Y50" t="str">
        <f t="shared" si="9"/>
        <v>40001-60000</v>
      </c>
      <c r="Z50" t="str">
        <f t="shared" ca="1" si="10"/>
        <v>40-50 years</v>
      </c>
      <c r="AA50" t="str">
        <f t="shared" si="11"/>
        <v>6-10 years</v>
      </c>
      <c r="AH50" t="str">
        <f t="shared" si="12"/>
        <v>No</v>
      </c>
      <c r="AI50" t="str">
        <f t="shared" si="80"/>
        <v>No</v>
      </c>
      <c r="AJ50" t="str">
        <f t="shared" si="80"/>
        <v>No</v>
      </c>
      <c r="AK50" t="str">
        <f t="shared" si="80"/>
        <v>No</v>
      </c>
      <c r="AL50" t="str">
        <f t="shared" si="80"/>
        <v>No</v>
      </c>
      <c r="AM50" t="str">
        <f t="shared" si="80"/>
        <v>No</v>
      </c>
      <c r="AN50" t="str">
        <f t="shared" si="80"/>
        <v>No</v>
      </c>
      <c r="AO50" t="str">
        <f t="shared" si="80"/>
        <v>No</v>
      </c>
      <c r="AP50" t="str">
        <f t="shared" si="80"/>
        <v>No</v>
      </c>
      <c r="AQ50" t="str">
        <f t="shared" si="80"/>
        <v>No</v>
      </c>
      <c r="AR50" t="str">
        <f t="shared" si="80"/>
        <v>No</v>
      </c>
      <c r="AS50" t="str">
        <f t="shared" si="80"/>
        <v>No</v>
      </c>
      <c r="AT50" t="str">
        <f t="shared" si="80"/>
        <v>No</v>
      </c>
      <c r="AV50" t="str">
        <f t="shared" ref="AV50:BF50" si="111">IF(AND($L50&gt;=AV$1,$L50&lt;AW$1),"Yes","No")</f>
        <v>No</v>
      </c>
      <c r="AW50" t="str">
        <f t="shared" si="111"/>
        <v>No</v>
      </c>
      <c r="AX50" t="str">
        <f t="shared" si="111"/>
        <v>No</v>
      </c>
      <c r="AY50" t="str">
        <f t="shared" si="111"/>
        <v>No</v>
      </c>
      <c r="AZ50" t="str">
        <f t="shared" si="111"/>
        <v>No</v>
      </c>
      <c r="BA50" t="str">
        <f t="shared" si="111"/>
        <v>No</v>
      </c>
      <c r="BB50" t="str">
        <f t="shared" si="111"/>
        <v>No</v>
      </c>
      <c r="BC50" t="str">
        <f t="shared" si="111"/>
        <v>No</v>
      </c>
      <c r="BD50" t="str">
        <f t="shared" si="111"/>
        <v>No</v>
      </c>
      <c r="BE50" t="str">
        <f t="shared" si="111"/>
        <v>No</v>
      </c>
      <c r="BF50" t="str">
        <f t="shared" si="111"/>
        <v>No</v>
      </c>
      <c r="BG50" t="str">
        <f t="shared" si="4"/>
        <v>No</v>
      </c>
      <c r="BI50" t="str">
        <f t="shared" si="15"/>
        <v>No</v>
      </c>
      <c r="BJ50" t="str">
        <f t="shared" ref="BJ50:BT50" si="112">IF(AND($M50&gt;=BJ$1,$M50&lt;BK$1),"Yes","No")</f>
        <v>No</v>
      </c>
      <c r="BK50" t="str">
        <f t="shared" si="112"/>
        <v>No</v>
      </c>
      <c r="BL50" t="str">
        <f t="shared" si="112"/>
        <v>No</v>
      </c>
      <c r="BM50" t="str">
        <f t="shared" si="112"/>
        <v>No</v>
      </c>
      <c r="BN50" t="str">
        <f t="shared" si="112"/>
        <v>No</v>
      </c>
      <c r="BO50" t="str">
        <f t="shared" si="112"/>
        <v>No</v>
      </c>
      <c r="BP50" t="str">
        <f t="shared" si="112"/>
        <v>No</v>
      </c>
      <c r="BQ50" t="str">
        <f t="shared" si="112"/>
        <v>No</v>
      </c>
      <c r="BR50" t="str">
        <f t="shared" si="112"/>
        <v>No</v>
      </c>
      <c r="BS50" t="str">
        <f t="shared" si="112"/>
        <v>No</v>
      </c>
      <c r="BT50" t="str">
        <f t="shared" si="112"/>
        <v>No</v>
      </c>
      <c r="BU50" t="str">
        <f t="shared" si="82"/>
        <v>No</v>
      </c>
      <c r="BW50" t="str">
        <f t="shared" si="6"/>
        <v>No</v>
      </c>
    </row>
    <row r="51" spans="1:75" x14ac:dyDescent="0.25">
      <c r="A51" s="7">
        <v>50</v>
      </c>
      <c r="B51" s="7" t="s">
        <v>73</v>
      </c>
      <c r="C51" s="7" t="s">
        <v>865</v>
      </c>
      <c r="D51" s="7" t="s">
        <v>813</v>
      </c>
      <c r="E51" s="7" t="s">
        <v>791</v>
      </c>
      <c r="F51" s="8" t="s">
        <v>811</v>
      </c>
      <c r="G51" s="8" t="s">
        <v>799</v>
      </c>
      <c r="H51" s="7" t="s">
        <v>60</v>
      </c>
      <c r="I51" s="7" t="s">
        <v>19</v>
      </c>
      <c r="J51" s="7" t="s">
        <v>1197</v>
      </c>
      <c r="K51" s="9">
        <v>29071</v>
      </c>
      <c r="L51" s="9">
        <v>36602</v>
      </c>
      <c r="M51" s="9">
        <v>38036</v>
      </c>
      <c r="N51" s="10">
        <f t="shared" ca="1" si="0"/>
        <v>22</v>
      </c>
      <c r="O51" s="10" t="s">
        <v>815</v>
      </c>
      <c r="P51" s="11"/>
      <c r="Q51" s="12">
        <v>30080</v>
      </c>
      <c r="R51" s="12">
        <f t="shared" ca="1" si="1"/>
        <v>5000</v>
      </c>
      <c r="S51" s="8">
        <v>3</v>
      </c>
      <c r="T51" t="str">
        <f t="shared" si="7"/>
        <v>Correct</v>
      </c>
      <c r="U51" t="str">
        <f t="shared" si="8"/>
        <v>Correct</v>
      </c>
      <c r="Y51" t="str">
        <f t="shared" si="9"/>
        <v>25001-40000</v>
      </c>
      <c r="Z51" t="str">
        <f t="shared" ca="1" si="10"/>
        <v>40-50 years</v>
      </c>
      <c r="AA51" t="str">
        <f t="shared" si="11"/>
        <v>Above 10 years</v>
      </c>
      <c r="AH51" t="str">
        <f t="shared" si="12"/>
        <v>No</v>
      </c>
      <c r="AI51" t="str">
        <f t="shared" ref="AI51:AT66" si="113">IF($L51&gt;AI$1,"No",IF($M51="","Yes",IF(AND($L51&lt;=AI$1,$M51&gt;AI$1),"Yes","No")))</f>
        <v>No</v>
      </c>
      <c r="AJ51" t="str">
        <f t="shared" si="113"/>
        <v>No</v>
      </c>
      <c r="AK51" t="str">
        <f t="shared" si="113"/>
        <v>No</v>
      </c>
      <c r="AL51" t="str">
        <f t="shared" si="113"/>
        <v>No</v>
      </c>
      <c r="AM51" t="str">
        <f t="shared" si="113"/>
        <v>No</v>
      </c>
      <c r="AN51" t="str">
        <f t="shared" si="113"/>
        <v>No</v>
      </c>
      <c r="AO51" t="str">
        <f t="shared" si="113"/>
        <v>No</v>
      </c>
      <c r="AP51" t="str">
        <f t="shared" si="113"/>
        <v>No</v>
      </c>
      <c r="AQ51" t="str">
        <f t="shared" si="113"/>
        <v>No</v>
      </c>
      <c r="AR51" t="str">
        <f t="shared" si="113"/>
        <v>No</v>
      </c>
      <c r="AS51" t="str">
        <f t="shared" si="113"/>
        <v>No</v>
      </c>
      <c r="AT51" t="str">
        <f t="shared" si="113"/>
        <v>No</v>
      </c>
      <c r="AV51" t="str">
        <f t="shared" ref="AV51:BF51" si="114">IF(AND($L51&gt;=AV$1,$L51&lt;AW$1),"Yes","No")</f>
        <v>No</v>
      </c>
      <c r="AW51" t="str">
        <f t="shared" si="114"/>
        <v>No</v>
      </c>
      <c r="AX51" t="str">
        <f t="shared" si="114"/>
        <v>No</v>
      </c>
      <c r="AY51" t="str">
        <f t="shared" si="114"/>
        <v>No</v>
      </c>
      <c r="AZ51" t="str">
        <f t="shared" si="114"/>
        <v>No</v>
      </c>
      <c r="BA51" t="str">
        <f t="shared" si="114"/>
        <v>No</v>
      </c>
      <c r="BB51" t="str">
        <f t="shared" si="114"/>
        <v>No</v>
      </c>
      <c r="BC51" t="str">
        <f t="shared" si="114"/>
        <v>No</v>
      </c>
      <c r="BD51" t="str">
        <f t="shared" si="114"/>
        <v>No</v>
      </c>
      <c r="BE51" t="str">
        <f t="shared" si="114"/>
        <v>No</v>
      </c>
      <c r="BF51" t="str">
        <f t="shared" si="114"/>
        <v>No</v>
      </c>
      <c r="BG51" t="str">
        <f t="shared" si="4"/>
        <v>No</v>
      </c>
      <c r="BI51" t="str">
        <f t="shared" si="15"/>
        <v>No</v>
      </c>
      <c r="BJ51" t="str">
        <f t="shared" ref="BJ51:BU66" si="115">IF(AND($M51&gt;=BJ$1,$M51&lt;BK$1),"Yes","No")</f>
        <v>No</v>
      </c>
      <c r="BK51" t="str">
        <f t="shared" si="115"/>
        <v>No</v>
      </c>
      <c r="BL51" t="str">
        <f t="shared" si="115"/>
        <v>No</v>
      </c>
      <c r="BM51" t="str">
        <f t="shared" si="115"/>
        <v>No</v>
      </c>
      <c r="BN51" t="str">
        <f t="shared" si="115"/>
        <v>No</v>
      </c>
      <c r="BO51" t="str">
        <f t="shared" si="115"/>
        <v>No</v>
      </c>
      <c r="BP51" t="str">
        <f t="shared" si="115"/>
        <v>No</v>
      </c>
      <c r="BQ51" t="str">
        <f t="shared" si="115"/>
        <v>No</v>
      </c>
      <c r="BR51" t="str">
        <f t="shared" si="115"/>
        <v>No</v>
      </c>
      <c r="BS51" t="str">
        <f t="shared" si="115"/>
        <v>No</v>
      </c>
      <c r="BT51" t="str">
        <f t="shared" si="115"/>
        <v>No</v>
      </c>
      <c r="BU51" t="str">
        <f t="shared" si="115"/>
        <v>No</v>
      </c>
      <c r="BW51" t="str">
        <f t="shared" si="6"/>
        <v>No</v>
      </c>
    </row>
    <row r="52" spans="1:75" x14ac:dyDescent="0.25">
      <c r="A52" s="7">
        <v>51</v>
      </c>
      <c r="B52" s="7" t="s">
        <v>74</v>
      </c>
      <c r="C52" s="7" t="s">
        <v>866</v>
      </c>
      <c r="D52" s="7" t="s">
        <v>812</v>
      </c>
      <c r="E52" s="7" t="s">
        <v>793</v>
      </c>
      <c r="F52" s="8" t="s">
        <v>811</v>
      </c>
      <c r="G52" s="8" t="s">
        <v>799</v>
      </c>
      <c r="H52" s="7" t="s">
        <v>60</v>
      </c>
      <c r="I52" s="7" t="s">
        <v>12</v>
      </c>
      <c r="J52" s="7" t="s">
        <v>1197</v>
      </c>
      <c r="K52" s="9">
        <v>30207</v>
      </c>
      <c r="L52" s="9">
        <v>40653</v>
      </c>
      <c r="M52" s="9">
        <v>41199</v>
      </c>
      <c r="N52" s="10">
        <f t="shared" ca="1" si="0"/>
        <v>11</v>
      </c>
      <c r="O52" t="s">
        <v>785</v>
      </c>
      <c r="P52" s="11" t="s">
        <v>30</v>
      </c>
      <c r="Q52" s="12">
        <v>49810</v>
      </c>
      <c r="R52" s="12">
        <f t="shared" ca="1" si="1"/>
        <v>3000</v>
      </c>
      <c r="S52" s="8">
        <v>2</v>
      </c>
      <c r="T52" t="str">
        <f t="shared" si="7"/>
        <v>Correct</v>
      </c>
      <c r="U52" t="str">
        <f t="shared" si="8"/>
        <v>Correct</v>
      </c>
      <c r="Y52" t="str">
        <f t="shared" si="9"/>
        <v>40001-60000</v>
      </c>
      <c r="Z52" t="str">
        <f t="shared" ca="1" si="10"/>
        <v>40-50 years</v>
      </c>
      <c r="AA52" t="str">
        <f t="shared" si="11"/>
        <v>1-2 years</v>
      </c>
      <c r="AH52" t="str">
        <f t="shared" si="12"/>
        <v>Yes</v>
      </c>
      <c r="AI52" t="str">
        <f t="shared" si="113"/>
        <v>Yes</v>
      </c>
      <c r="AJ52" t="str">
        <f t="shared" si="113"/>
        <v>Yes</v>
      </c>
      <c r="AK52" t="str">
        <f t="shared" si="113"/>
        <v>Yes</v>
      </c>
      <c r="AL52" t="str">
        <f t="shared" si="113"/>
        <v>Yes</v>
      </c>
      <c r="AM52" t="str">
        <f t="shared" si="113"/>
        <v>Yes</v>
      </c>
      <c r="AN52" t="str">
        <f t="shared" si="113"/>
        <v>Yes</v>
      </c>
      <c r="AO52" t="str">
        <f t="shared" si="113"/>
        <v>Yes</v>
      </c>
      <c r="AP52" t="str">
        <f t="shared" si="113"/>
        <v>Yes</v>
      </c>
      <c r="AQ52" t="str">
        <f t="shared" si="113"/>
        <v>Yes</v>
      </c>
      <c r="AR52" t="str">
        <f t="shared" si="113"/>
        <v>No</v>
      </c>
      <c r="AS52" t="str">
        <f t="shared" si="113"/>
        <v>No</v>
      </c>
      <c r="AT52" t="str">
        <f t="shared" si="113"/>
        <v>No</v>
      </c>
      <c r="AV52" t="str">
        <f t="shared" ref="AV52:BF52" si="116">IF(AND($L52&gt;=AV$1,$L52&lt;AW$1),"Yes","No")</f>
        <v>No</v>
      </c>
      <c r="AW52" t="str">
        <f t="shared" si="116"/>
        <v>No</v>
      </c>
      <c r="AX52" t="str">
        <f t="shared" si="116"/>
        <v>No</v>
      </c>
      <c r="AY52" t="str">
        <f t="shared" si="116"/>
        <v>No</v>
      </c>
      <c r="AZ52" t="str">
        <f t="shared" si="116"/>
        <v>No</v>
      </c>
      <c r="BA52" t="str">
        <f t="shared" si="116"/>
        <v>No</v>
      </c>
      <c r="BB52" t="str">
        <f t="shared" si="116"/>
        <v>No</v>
      </c>
      <c r="BC52" t="str">
        <f t="shared" si="116"/>
        <v>No</v>
      </c>
      <c r="BD52" t="str">
        <f t="shared" si="116"/>
        <v>No</v>
      </c>
      <c r="BE52" t="str">
        <f t="shared" si="116"/>
        <v>No</v>
      </c>
      <c r="BF52" t="str">
        <f t="shared" si="116"/>
        <v>No</v>
      </c>
      <c r="BG52" t="str">
        <f t="shared" si="4"/>
        <v>No</v>
      </c>
      <c r="BI52" t="str">
        <f t="shared" si="15"/>
        <v>No</v>
      </c>
      <c r="BJ52" t="str">
        <f t="shared" ref="BJ52:BT52" si="117">IF(AND($M52&gt;=BJ$1,$M52&lt;BK$1),"Yes","No")</f>
        <v>No</v>
      </c>
      <c r="BK52" t="str">
        <f t="shared" si="117"/>
        <v>No</v>
      </c>
      <c r="BL52" t="str">
        <f t="shared" si="117"/>
        <v>No</v>
      </c>
      <c r="BM52" t="str">
        <f t="shared" si="117"/>
        <v>No</v>
      </c>
      <c r="BN52" t="str">
        <f t="shared" si="117"/>
        <v>No</v>
      </c>
      <c r="BO52" t="str">
        <f t="shared" si="117"/>
        <v>No</v>
      </c>
      <c r="BP52" t="str">
        <f t="shared" si="117"/>
        <v>No</v>
      </c>
      <c r="BQ52" t="str">
        <f t="shared" si="117"/>
        <v>No</v>
      </c>
      <c r="BR52" t="str">
        <f t="shared" si="117"/>
        <v>No</v>
      </c>
      <c r="BS52" t="str">
        <f t="shared" si="117"/>
        <v>Yes</v>
      </c>
      <c r="BT52" t="str">
        <f t="shared" si="117"/>
        <v>No</v>
      </c>
      <c r="BU52" t="str">
        <f t="shared" si="115"/>
        <v>No</v>
      </c>
      <c r="BW52" t="str">
        <f t="shared" si="6"/>
        <v>Yes</v>
      </c>
    </row>
    <row r="53" spans="1:75" x14ac:dyDescent="0.25">
      <c r="A53" s="7">
        <v>52</v>
      </c>
      <c r="B53" s="7" t="s">
        <v>75</v>
      </c>
      <c r="C53" s="7" t="s">
        <v>867</v>
      </c>
      <c r="D53" s="7" t="s">
        <v>10</v>
      </c>
      <c r="E53" s="7" t="s">
        <v>787</v>
      </c>
      <c r="F53" s="8" t="s">
        <v>811</v>
      </c>
      <c r="G53" s="8" t="s">
        <v>799</v>
      </c>
      <c r="H53" s="7" t="s">
        <v>60</v>
      </c>
      <c r="I53" s="7" t="s">
        <v>24</v>
      </c>
      <c r="J53" s="7" t="s">
        <v>1197</v>
      </c>
      <c r="K53" s="9">
        <v>26419</v>
      </c>
      <c r="L53" s="9">
        <v>40273</v>
      </c>
      <c r="M53" s="9"/>
      <c r="N53" s="10">
        <f t="shared" ca="1" si="0"/>
        <v>12</v>
      </c>
      <c r="O53" s="10" t="s">
        <v>815</v>
      </c>
      <c r="P53" s="11"/>
      <c r="Q53" s="12">
        <v>50550</v>
      </c>
      <c r="R53" s="12">
        <f t="shared" ca="1" si="1"/>
        <v>3000</v>
      </c>
      <c r="S53" s="8">
        <v>2</v>
      </c>
      <c r="T53" t="str">
        <f t="shared" si="7"/>
        <v/>
      </c>
      <c r="U53" t="str">
        <f t="shared" si="8"/>
        <v>Correct</v>
      </c>
      <c r="Y53" t="str">
        <f t="shared" si="9"/>
        <v>40001-60000</v>
      </c>
      <c r="Z53" t="str">
        <f t="shared" ca="1" si="10"/>
        <v>Above 50 years</v>
      </c>
      <c r="AA53" t="str">
        <f t="shared" si="11"/>
        <v>2-4 years</v>
      </c>
      <c r="AH53" t="str">
        <f t="shared" si="12"/>
        <v>Yes</v>
      </c>
      <c r="AI53" t="str">
        <f t="shared" si="113"/>
        <v>Yes</v>
      </c>
      <c r="AJ53" t="str">
        <f t="shared" si="113"/>
        <v>Yes</v>
      </c>
      <c r="AK53" t="str">
        <f t="shared" si="113"/>
        <v>Yes</v>
      </c>
      <c r="AL53" t="str">
        <f t="shared" si="113"/>
        <v>Yes</v>
      </c>
      <c r="AM53" t="str">
        <f t="shared" si="113"/>
        <v>Yes</v>
      </c>
      <c r="AN53" t="str">
        <f t="shared" si="113"/>
        <v>Yes</v>
      </c>
      <c r="AO53" t="str">
        <f t="shared" si="113"/>
        <v>Yes</v>
      </c>
      <c r="AP53" t="str">
        <f t="shared" si="113"/>
        <v>Yes</v>
      </c>
      <c r="AQ53" t="str">
        <f t="shared" si="113"/>
        <v>Yes</v>
      </c>
      <c r="AR53" t="str">
        <f t="shared" si="113"/>
        <v>Yes</v>
      </c>
      <c r="AS53" t="str">
        <f t="shared" si="113"/>
        <v>Yes</v>
      </c>
      <c r="AT53" t="str">
        <f t="shared" si="113"/>
        <v>Yes</v>
      </c>
      <c r="AV53" t="str">
        <f t="shared" ref="AV53:BF53" si="118">IF(AND($L53&gt;=AV$1,$L53&lt;AW$1),"Yes","No")</f>
        <v>No</v>
      </c>
      <c r="AW53" t="str">
        <f t="shared" si="118"/>
        <v>No</v>
      </c>
      <c r="AX53" t="str">
        <f t="shared" si="118"/>
        <v>No</v>
      </c>
      <c r="AY53" t="str">
        <f t="shared" si="118"/>
        <v>No</v>
      </c>
      <c r="AZ53" t="str">
        <f t="shared" si="118"/>
        <v>No</v>
      </c>
      <c r="BA53" t="str">
        <f t="shared" si="118"/>
        <v>No</v>
      </c>
      <c r="BB53" t="str">
        <f t="shared" si="118"/>
        <v>No</v>
      </c>
      <c r="BC53" t="str">
        <f t="shared" si="118"/>
        <v>No</v>
      </c>
      <c r="BD53" t="str">
        <f t="shared" si="118"/>
        <v>No</v>
      </c>
      <c r="BE53" t="str">
        <f t="shared" si="118"/>
        <v>No</v>
      </c>
      <c r="BF53" t="str">
        <f t="shared" si="118"/>
        <v>No</v>
      </c>
      <c r="BG53" t="str">
        <f t="shared" si="4"/>
        <v>No</v>
      </c>
      <c r="BI53" t="str">
        <f t="shared" si="15"/>
        <v>No</v>
      </c>
      <c r="BJ53" t="str">
        <f t="shared" ref="BJ53:BT53" si="119">IF(AND($M53&gt;=BJ$1,$M53&lt;BK$1),"Yes","No")</f>
        <v>No</v>
      </c>
      <c r="BK53" t="str">
        <f t="shared" si="119"/>
        <v>No</v>
      </c>
      <c r="BL53" t="str">
        <f t="shared" si="119"/>
        <v>No</v>
      </c>
      <c r="BM53" t="str">
        <f t="shared" si="119"/>
        <v>No</v>
      </c>
      <c r="BN53" t="str">
        <f t="shared" si="119"/>
        <v>No</v>
      </c>
      <c r="BO53" t="str">
        <f t="shared" si="119"/>
        <v>No</v>
      </c>
      <c r="BP53" t="str">
        <f t="shared" si="119"/>
        <v>No</v>
      </c>
      <c r="BQ53" t="str">
        <f t="shared" si="119"/>
        <v>No</v>
      </c>
      <c r="BR53" t="str">
        <f t="shared" si="119"/>
        <v>No</v>
      </c>
      <c r="BS53" t="str">
        <f t="shared" si="119"/>
        <v>No</v>
      </c>
      <c r="BT53" t="str">
        <f t="shared" si="119"/>
        <v>No</v>
      </c>
      <c r="BU53" t="str">
        <f t="shared" si="115"/>
        <v>No</v>
      </c>
      <c r="BW53" t="str">
        <f t="shared" si="6"/>
        <v>No</v>
      </c>
    </row>
    <row r="54" spans="1:75" x14ac:dyDescent="0.25">
      <c r="A54" s="7">
        <v>53</v>
      </c>
      <c r="B54" s="7" t="s">
        <v>76</v>
      </c>
      <c r="C54" s="7" t="s">
        <v>868</v>
      </c>
      <c r="D54" s="7" t="s">
        <v>10</v>
      </c>
      <c r="E54" s="7" t="s">
        <v>787</v>
      </c>
      <c r="F54" s="8" t="s">
        <v>811</v>
      </c>
      <c r="G54" s="8" t="s">
        <v>799</v>
      </c>
      <c r="H54" s="7" t="s">
        <v>60</v>
      </c>
      <c r="I54" s="7" t="s">
        <v>24</v>
      </c>
      <c r="J54" s="7" t="s">
        <v>1196</v>
      </c>
      <c r="K54" s="9">
        <v>25954</v>
      </c>
      <c r="L54" s="9">
        <v>35902</v>
      </c>
      <c r="M54" s="9">
        <v>40576</v>
      </c>
      <c r="N54" s="10">
        <f t="shared" ca="1" si="0"/>
        <v>24</v>
      </c>
      <c r="O54" s="10" t="s">
        <v>815</v>
      </c>
      <c r="P54" s="11"/>
      <c r="Q54" s="12">
        <v>63340</v>
      </c>
      <c r="R54" s="12">
        <f t="shared" ca="1" si="1"/>
        <v>5000</v>
      </c>
      <c r="S54" s="8">
        <v>3</v>
      </c>
      <c r="T54" t="str">
        <f t="shared" si="7"/>
        <v>Correct</v>
      </c>
      <c r="U54" t="str">
        <f t="shared" si="8"/>
        <v>Correct</v>
      </c>
      <c r="Y54" t="str">
        <f t="shared" si="9"/>
        <v>Above 60000</v>
      </c>
      <c r="Z54" t="str">
        <f t="shared" ca="1" si="10"/>
        <v>Above 50 years</v>
      </c>
      <c r="AA54" t="str">
        <f t="shared" si="11"/>
        <v>Above 10 years</v>
      </c>
      <c r="AH54" t="str">
        <f t="shared" si="12"/>
        <v>No</v>
      </c>
      <c r="AI54" t="str">
        <f t="shared" si="113"/>
        <v>No</v>
      </c>
      <c r="AJ54" t="str">
        <f t="shared" si="113"/>
        <v>No</v>
      </c>
      <c r="AK54" t="str">
        <f t="shared" si="113"/>
        <v>No</v>
      </c>
      <c r="AL54" t="str">
        <f t="shared" si="113"/>
        <v>No</v>
      </c>
      <c r="AM54" t="str">
        <f t="shared" si="113"/>
        <v>No</v>
      </c>
      <c r="AN54" t="str">
        <f t="shared" si="113"/>
        <v>No</v>
      </c>
      <c r="AO54" t="str">
        <f t="shared" si="113"/>
        <v>No</v>
      </c>
      <c r="AP54" t="str">
        <f t="shared" si="113"/>
        <v>No</v>
      </c>
      <c r="AQ54" t="str">
        <f t="shared" si="113"/>
        <v>No</v>
      </c>
      <c r="AR54" t="str">
        <f t="shared" si="113"/>
        <v>No</v>
      </c>
      <c r="AS54" t="str">
        <f t="shared" si="113"/>
        <v>No</v>
      </c>
      <c r="AT54" t="str">
        <f t="shared" si="113"/>
        <v>No</v>
      </c>
      <c r="AV54" t="str">
        <f t="shared" ref="AV54:BF54" si="120">IF(AND($L54&gt;=AV$1,$L54&lt;AW$1),"Yes","No")</f>
        <v>No</v>
      </c>
      <c r="AW54" t="str">
        <f t="shared" si="120"/>
        <v>No</v>
      </c>
      <c r="AX54" t="str">
        <f t="shared" si="120"/>
        <v>No</v>
      </c>
      <c r="AY54" t="str">
        <f t="shared" si="120"/>
        <v>No</v>
      </c>
      <c r="AZ54" t="str">
        <f t="shared" si="120"/>
        <v>No</v>
      </c>
      <c r="BA54" t="str">
        <f t="shared" si="120"/>
        <v>No</v>
      </c>
      <c r="BB54" t="str">
        <f t="shared" si="120"/>
        <v>No</v>
      </c>
      <c r="BC54" t="str">
        <f t="shared" si="120"/>
        <v>No</v>
      </c>
      <c r="BD54" t="str">
        <f t="shared" si="120"/>
        <v>No</v>
      </c>
      <c r="BE54" t="str">
        <f t="shared" si="120"/>
        <v>No</v>
      </c>
      <c r="BF54" t="str">
        <f t="shared" si="120"/>
        <v>No</v>
      </c>
      <c r="BG54" t="str">
        <f t="shared" si="4"/>
        <v>No</v>
      </c>
      <c r="BI54" t="str">
        <f t="shared" si="15"/>
        <v>No</v>
      </c>
      <c r="BJ54" t="str">
        <f t="shared" ref="BJ54:BT54" si="121">IF(AND($M54&gt;=BJ$1,$M54&lt;BK$1),"Yes","No")</f>
        <v>No</v>
      </c>
      <c r="BK54" t="str">
        <f t="shared" si="121"/>
        <v>No</v>
      </c>
      <c r="BL54" t="str">
        <f t="shared" si="121"/>
        <v>No</v>
      </c>
      <c r="BM54" t="str">
        <f t="shared" si="121"/>
        <v>No</v>
      </c>
      <c r="BN54" t="str">
        <f t="shared" si="121"/>
        <v>No</v>
      </c>
      <c r="BO54" t="str">
        <f t="shared" si="121"/>
        <v>No</v>
      </c>
      <c r="BP54" t="str">
        <f t="shared" si="121"/>
        <v>No</v>
      </c>
      <c r="BQ54" t="str">
        <f t="shared" si="121"/>
        <v>No</v>
      </c>
      <c r="BR54" t="str">
        <f t="shared" si="121"/>
        <v>No</v>
      </c>
      <c r="BS54" t="str">
        <f t="shared" si="121"/>
        <v>No</v>
      </c>
      <c r="BT54" t="str">
        <f t="shared" si="121"/>
        <v>No</v>
      </c>
      <c r="BU54" t="str">
        <f t="shared" si="115"/>
        <v>No</v>
      </c>
      <c r="BW54" t="str">
        <f t="shared" si="6"/>
        <v>No</v>
      </c>
    </row>
    <row r="55" spans="1:75" x14ac:dyDescent="0.25">
      <c r="A55" s="7">
        <v>54</v>
      </c>
      <c r="B55" s="7" t="s">
        <v>77</v>
      </c>
      <c r="C55" s="7" t="s">
        <v>869</v>
      </c>
      <c r="D55" s="7" t="s">
        <v>36</v>
      </c>
      <c r="E55" s="7" t="s">
        <v>796</v>
      </c>
      <c r="F55" s="8" t="s">
        <v>810</v>
      </c>
      <c r="G55" s="8" t="s">
        <v>799</v>
      </c>
      <c r="H55" s="7" t="s">
        <v>60</v>
      </c>
      <c r="I55" s="7" t="s">
        <v>12</v>
      </c>
      <c r="J55" s="7" t="s">
        <v>1196</v>
      </c>
      <c r="K55" s="9">
        <v>27667</v>
      </c>
      <c r="L55" s="9">
        <v>37008</v>
      </c>
      <c r="M55" s="9">
        <v>38424</v>
      </c>
      <c r="N55" s="10">
        <f t="shared" ca="1" si="0"/>
        <v>21</v>
      </c>
      <c r="O55" t="s">
        <v>783</v>
      </c>
      <c r="P55" s="11" t="s">
        <v>13</v>
      </c>
      <c r="Q55" s="12">
        <v>27180</v>
      </c>
      <c r="R55" s="12">
        <f t="shared" ca="1" si="1"/>
        <v>5000</v>
      </c>
      <c r="S55" s="8">
        <v>4</v>
      </c>
      <c r="T55" t="str">
        <f t="shared" si="7"/>
        <v>Correct</v>
      </c>
      <c r="U55" t="str">
        <f t="shared" si="8"/>
        <v>Correct</v>
      </c>
      <c r="Y55" t="str">
        <f t="shared" si="9"/>
        <v>25001-40000</v>
      </c>
      <c r="Z55" t="str">
        <f t="shared" ca="1" si="10"/>
        <v>40-50 years</v>
      </c>
      <c r="AA55" t="str">
        <f t="shared" si="11"/>
        <v>Above 10 years</v>
      </c>
      <c r="AH55" t="str">
        <f t="shared" si="12"/>
        <v>No</v>
      </c>
      <c r="AI55" t="str">
        <f t="shared" si="113"/>
        <v>No</v>
      </c>
      <c r="AJ55" t="str">
        <f t="shared" si="113"/>
        <v>No</v>
      </c>
      <c r="AK55" t="str">
        <f t="shared" si="113"/>
        <v>No</v>
      </c>
      <c r="AL55" t="str">
        <f t="shared" si="113"/>
        <v>No</v>
      </c>
      <c r="AM55" t="str">
        <f t="shared" si="113"/>
        <v>No</v>
      </c>
      <c r="AN55" t="str">
        <f t="shared" si="113"/>
        <v>No</v>
      </c>
      <c r="AO55" t="str">
        <f t="shared" si="113"/>
        <v>No</v>
      </c>
      <c r="AP55" t="str">
        <f t="shared" si="113"/>
        <v>No</v>
      </c>
      <c r="AQ55" t="str">
        <f t="shared" si="113"/>
        <v>No</v>
      </c>
      <c r="AR55" t="str">
        <f t="shared" si="113"/>
        <v>No</v>
      </c>
      <c r="AS55" t="str">
        <f t="shared" si="113"/>
        <v>No</v>
      </c>
      <c r="AT55" t="str">
        <f t="shared" si="113"/>
        <v>No</v>
      </c>
      <c r="AV55" t="str">
        <f t="shared" ref="AV55:BF55" si="122">IF(AND($L55&gt;=AV$1,$L55&lt;AW$1),"Yes","No")</f>
        <v>No</v>
      </c>
      <c r="AW55" t="str">
        <f t="shared" si="122"/>
        <v>No</v>
      </c>
      <c r="AX55" t="str">
        <f t="shared" si="122"/>
        <v>No</v>
      </c>
      <c r="AY55" t="str">
        <f t="shared" si="122"/>
        <v>No</v>
      </c>
      <c r="AZ55" t="str">
        <f t="shared" si="122"/>
        <v>No</v>
      </c>
      <c r="BA55" t="str">
        <f t="shared" si="122"/>
        <v>No</v>
      </c>
      <c r="BB55" t="str">
        <f t="shared" si="122"/>
        <v>No</v>
      </c>
      <c r="BC55" t="str">
        <f t="shared" si="122"/>
        <v>No</v>
      </c>
      <c r="BD55" t="str">
        <f t="shared" si="122"/>
        <v>No</v>
      </c>
      <c r="BE55" t="str">
        <f t="shared" si="122"/>
        <v>No</v>
      </c>
      <c r="BF55" t="str">
        <f t="shared" si="122"/>
        <v>No</v>
      </c>
      <c r="BG55" t="str">
        <f t="shared" si="4"/>
        <v>No</v>
      </c>
      <c r="BI55" t="str">
        <f t="shared" si="15"/>
        <v>No</v>
      </c>
      <c r="BJ55" t="str">
        <f t="shared" ref="BJ55:BT55" si="123">IF(AND($M55&gt;=BJ$1,$M55&lt;BK$1),"Yes","No")</f>
        <v>No</v>
      </c>
      <c r="BK55" t="str">
        <f t="shared" si="123"/>
        <v>No</v>
      </c>
      <c r="BL55" t="str">
        <f t="shared" si="123"/>
        <v>No</v>
      </c>
      <c r="BM55" t="str">
        <f t="shared" si="123"/>
        <v>No</v>
      </c>
      <c r="BN55" t="str">
        <f t="shared" si="123"/>
        <v>No</v>
      </c>
      <c r="BO55" t="str">
        <f t="shared" si="123"/>
        <v>No</v>
      </c>
      <c r="BP55" t="str">
        <f t="shared" si="123"/>
        <v>No</v>
      </c>
      <c r="BQ55" t="str">
        <f t="shared" si="123"/>
        <v>No</v>
      </c>
      <c r="BR55" t="str">
        <f t="shared" si="123"/>
        <v>No</v>
      </c>
      <c r="BS55" t="str">
        <f t="shared" si="123"/>
        <v>No</v>
      </c>
      <c r="BT55" t="str">
        <f t="shared" si="123"/>
        <v>No</v>
      </c>
      <c r="BU55" t="str">
        <f t="shared" si="115"/>
        <v>No</v>
      </c>
      <c r="BW55" t="str">
        <f t="shared" si="6"/>
        <v>No</v>
      </c>
    </row>
    <row r="56" spans="1:75" x14ac:dyDescent="0.25">
      <c r="A56" s="7">
        <v>55</v>
      </c>
      <c r="B56" s="7" t="s">
        <v>78</v>
      </c>
      <c r="C56" s="7" t="s">
        <v>870</v>
      </c>
      <c r="D56" s="7" t="s">
        <v>36</v>
      </c>
      <c r="E56" s="7" t="s">
        <v>789</v>
      </c>
      <c r="F56" s="8" t="s">
        <v>811</v>
      </c>
      <c r="G56" s="8" t="s">
        <v>799</v>
      </c>
      <c r="H56" s="7" t="s">
        <v>60</v>
      </c>
      <c r="I56" s="7" t="s">
        <v>12</v>
      </c>
      <c r="J56" s="7" t="s">
        <v>1196</v>
      </c>
      <c r="K56" s="9">
        <v>25917</v>
      </c>
      <c r="L56" s="9">
        <v>37348</v>
      </c>
      <c r="M56" s="9">
        <v>39176</v>
      </c>
      <c r="N56" s="10">
        <f t="shared" ca="1" si="0"/>
        <v>20</v>
      </c>
      <c r="O56" s="10" t="s">
        <v>815</v>
      </c>
      <c r="P56" s="11" t="s">
        <v>16</v>
      </c>
      <c r="Q56" s="12">
        <v>85880</v>
      </c>
      <c r="R56" s="12">
        <f t="shared" ca="1" si="1"/>
        <v>5000</v>
      </c>
      <c r="S56" s="8">
        <v>3</v>
      </c>
      <c r="T56" t="str">
        <f t="shared" si="7"/>
        <v>Correct</v>
      </c>
      <c r="U56" t="str">
        <f t="shared" si="8"/>
        <v>Correct</v>
      </c>
      <c r="Y56" t="str">
        <f t="shared" si="9"/>
        <v>Above 60000</v>
      </c>
      <c r="Z56" t="str">
        <f t="shared" ca="1" si="10"/>
        <v>Above 50 years</v>
      </c>
      <c r="AA56" t="str">
        <f t="shared" si="11"/>
        <v>Above 10 years</v>
      </c>
      <c r="AH56" t="str">
        <f t="shared" si="12"/>
        <v>No</v>
      </c>
      <c r="AI56" t="str">
        <f t="shared" si="113"/>
        <v>No</v>
      </c>
      <c r="AJ56" t="str">
        <f t="shared" si="113"/>
        <v>No</v>
      </c>
      <c r="AK56" t="str">
        <f t="shared" si="113"/>
        <v>No</v>
      </c>
      <c r="AL56" t="str">
        <f t="shared" si="113"/>
        <v>No</v>
      </c>
      <c r="AM56" t="str">
        <f t="shared" si="113"/>
        <v>No</v>
      </c>
      <c r="AN56" t="str">
        <f t="shared" si="113"/>
        <v>No</v>
      </c>
      <c r="AO56" t="str">
        <f t="shared" si="113"/>
        <v>No</v>
      </c>
      <c r="AP56" t="str">
        <f t="shared" si="113"/>
        <v>No</v>
      </c>
      <c r="AQ56" t="str">
        <f t="shared" si="113"/>
        <v>No</v>
      </c>
      <c r="AR56" t="str">
        <f t="shared" si="113"/>
        <v>No</v>
      </c>
      <c r="AS56" t="str">
        <f t="shared" si="113"/>
        <v>No</v>
      </c>
      <c r="AT56" t="str">
        <f t="shared" si="113"/>
        <v>No</v>
      </c>
      <c r="AV56" t="str">
        <f t="shared" ref="AV56:BF56" si="124">IF(AND($L56&gt;=AV$1,$L56&lt;AW$1),"Yes","No")</f>
        <v>No</v>
      </c>
      <c r="AW56" t="str">
        <f t="shared" si="124"/>
        <v>No</v>
      </c>
      <c r="AX56" t="str">
        <f t="shared" si="124"/>
        <v>No</v>
      </c>
      <c r="AY56" t="str">
        <f t="shared" si="124"/>
        <v>No</v>
      </c>
      <c r="AZ56" t="str">
        <f t="shared" si="124"/>
        <v>No</v>
      </c>
      <c r="BA56" t="str">
        <f t="shared" si="124"/>
        <v>No</v>
      </c>
      <c r="BB56" t="str">
        <f t="shared" si="124"/>
        <v>No</v>
      </c>
      <c r="BC56" t="str">
        <f t="shared" si="124"/>
        <v>No</v>
      </c>
      <c r="BD56" t="str">
        <f t="shared" si="124"/>
        <v>No</v>
      </c>
      <c r="BE56" t="str">
        <f t="shared" si="124"/>
        <v>No</v>
      </c>
      <c r="BF56" t="str">
        <f t="shared" si="124"/>
        <v>No</v>
      </c>
      <c r="BG56" t="str">
        <f t="shared" si="4"/>
        <v>No</v>
      </c>
      <c r="BI56" t="str">
        <f t="shared" si="15"/>
        <v>No</v>
      </c>
      <c r="BJ56" t="str">
        <f t="shared" ref="BJ56:BT56" si="125">IF(AND($M56&gt;=BJ$1,$M56&lt;BK$1),"Yes","No")</f>
        <v>No</v>
      </c>
      <c r="BK56" t="str">
        <f t="shared" si="125"/>
        <v>No</v>
      </c>
      <c r="BL56" t="str">
        <f t="shared" si="125"/>
        <v>No</v>
      </c>
      <c r="BM56" t="str">
        <f t="shared" si="125"/>
        <v>No</v>
      </c>
      <c r="BN56" t="str">
        <f t="shared" si="125"/>
        <v>No</v>
      </c>
      <c r="BO56" t="str">
        <f t="shared" si="125"/>
        <v>No</v>
      </c>
      <c r="BP56" t="str">
        <f t="shared" si="125"/>
        <v>No</v>
      </c>
      <c r="BQ56" t="str">
        <f t="shared" si="125"/>
        <v>No</v>
      </c>
      <c r="BR56" t="str">
        <f t="shared" si="125"/>
        <v>No</v>
      </c>
      <c r="BS56" t="str">
        <f t="shared" si="125"/>
        <v>No</v>
      </c>
      <c r="BT56" t="str">
        <f t="shared" si="125"/>
        <v>No</v>
      </c>
      <c r="BU56" t="str">
        <f t="shared" si="115"/>
        <v>No</v>
      </c>
      <c r="BW56" t="str">
        <f t="shared" si="6"/>
        <v>No</v>
      </c>
    </row>
    <row r="57" spans="1:75" x14ac:dyDescent="0.25">
      <c r="A57" s="7">
        <v>56</v>
      </c>
      <c r="B57" s="7" t="s">
        <v>79</v>
      </c>
      <c r="C57" s="7" t="s">
        <v>871</v>
      </c>
      <c r="D57" s="7" t="s">
        <v>812</v>
      </c>
      <c r="E57" s="7" t="s">
        <v>793</v>
      </c>
      <c r="F57" s="8" t="s">
        <v>811</v>
      </c>
      <c r="G57" s="8" t="s">
        <v>799</v>
      </c>
      <c r="H57" s="7" t="s">
        <v>60</v>
      </c>
      <c r="I57" s="7" t="s">
        <v>24</v>
      </c>
      <c r="J57" s="7" t="s">
        <v>1197</v>
      </c>
      <c r="K57" s="9">
        <v>30542</v>
      </c>
      <c r="L57" s="9">
        <v>39922</v>
      </c>
      <c r="M57" s="9">
        <v>40333</v>
      </c>
      <c r="N57" s="10">
        <f t="shared" ca="1" si="0"/>
        <v>13</v>
      </c>
      <c r="O57" s="10" t="s">
        <v>815</v>
      </c>
      <c r="P57" s="11"/>
      <c r="Q57" s="12">
        <v>25790</v>
      </c>
      <c r="R57" s="12">
        <f t="shared" ca="1" si="1"/>
        <v>5000</v>
      </c>
      <c r="S57" s="8">
        <v>3</v>
      </c>
      <c r="T57" t="str">
        <f t="shared" si="7"/>
        <v>Correct</v>
      </c>
      <c r="U57" t="str">
        <f t="shared" si="8"/>
        <v>Correct</v>
      </c>
      <c r="Y57" t="str">
        <f t="shared" si="9"/>
        <v>25001-40000</v>
      </c>
      <c r="Z57" t="str">
        <f t="shared" ca="1" si="10"/>
        <v>30-40 years</v>
      </c>
      <c r="AA57" t="str">
        <f t="shared" si="11"/>
        <v>2-4 years</v>
      </c>
      <c r="AH57" t="str">
        <f t="shared" si="12"/>
        <v>No</v>
      </c>
      <c r="AI57" t="str">
        <f t="shared" si="113"/>
        <v>No</v>
      </c>
      <c r="AJ57" t="str">
        <f t="shared" si="113"/>
        <v>No</v>
      </c>
      <c r="AK57" t="str">
        <f t="shared" si="113"/>
        <v>No</v>
      </c>
      <c r="AL57" t="str">
        <f t="shared" si="113"/>
        <v>No</v>
      </c>
      <c r="AM57" t="str">
        <f t="shared" si="113"/>
        <v>No</v>
      </c>
      <c r="AN57" t="str">
        <f t="shared" si="113"/>
        <v>No</v>
      </c>
      <c r="AO57" t="str">
        <f t="shared" si="113"/>
        <v>No</v>
      </c>
      <c r="AP57" t="str">
        <f t="shared" si="113"/>
        <v>No</v>
      </c>
      <c r="AQ57" t="str">
        <f t="shared" si="113"/>
        <v>No</v>
      </c>
      <c r="AR57" t="str">
        <f t="shared" si="113"/>
        <v>No</v>
      </c>
      <c r="AS57" t="str">
        <f t="shared" si="113"/>
        <v>No</v>
      </c>
      <c r="AT57" t="str">
        <f t="shared" si="113"/>
        <v>No</v>
      </c>
      <c r="AV57" t="str">
        <f t="shared" ref="AV57:BF57" si="126">IF(AND($L57&gt;=AV$1,$L57&lt;AW$1),"Yes","No")</f>
        <v>No</v>
      </c>
      <c r="AW57" t="str">
        <f t="shared" si="126"/>
        <v>No</v>
      </c>
      <c r="AX57" t="str">
        <f t="shared" si="126"/>
        <v>No</v>
      </c>
      <c r="AY57" t="str">
        <f t="shared" si="126"/>
        <v>No</v>
      </c>
      <c r="AZ57" t="str">
        <f t="shared" si="126"/>
        <v>No</v>
      </c>
      <c r="BA57" t="str">
        <f t="shared" si="126"/>
        <v>No</v>
      </c>
      <c r="BB57" t="str">
        <f t="shared" si="126"/>
        <v>No</v>
      </c>
      <c r="BC57" t="str">
        <f t="shared" si="126"/>
        <v>No</v>
      </c>
      <c r="BD57" t="str">
        <f t="shared" si="126"/>
        <v>No</v>
      </c>
      <c r="BE57" t="str">
        <f t="shared" si="126"/>
        <v>No</v>
      </c>
      <c r="BF57" t="str">
        <f t="shared" si="126"/>
        <v>No</v>
      </c>
      <c r="BG57" t="str">
        <f t="shared" si="4"/>
        <v>No</v>
      </c>
      <c r="BI57" t="str">
        <f t="shared" si="15"/>
        <v>No</v>
      </c>
      <c r="BJ57" t="str">
        <f t="shared" ref="BJ57:BT57" si="127">IF(AND($M57&gt;=BJ$1,$M57&lt;BK$1),"Yes","No")</f>
        <v>No</v>
      </c>
      <c r="BK57" t="str">
        <f t="shared" si="127"/>
        <v>No</v>
      </c>
      <c r="BL57" t="str">
        <f t="shared" si="127"/>
        <v>No</v>
      </c>
      <c r="BM57" t="str">
        <f t="shared" si="127"/>
        <v>No</v>
      </c>
      <c r="BN57" t="str">
        <f t="shared" si="127"/>
        <v>No</v>
      </c>
      <c r="BO57" t="str">
        <f t="shared" si="127"/>
        <v>No</v>
      </c>
      <c r="BP57" t="str">
        <f t="shared" si="127"/>
        <v>No</v>
      </c>
      <c r="BQ57" t="str">
        <f t="shared" si="127"/>
        <v>No</v>
      </c>
      <c r="BR57" t="str">
        <f t="shared" si="127"/>
        <v>No</v>
      </c>
      <c r="BS57" t="str">
        <f t="shared" si="127"/>
        <v>No</v>
      </c>
      <c r="BT57" t="str">
        <f t="shared" si="127"/>
        <v>No</v>
      </c>
      <c r="BU57" t="str">
        <f t="shared" si="115"/>
        <v>No</v>
      </c>
      <c r="BW57" t="str">
        <f t="shared" si="6"/>
        <v>No</v>
      </c>
    </row>
    <row r="58" spans="1:75" x14ac:dyDescent="0.25">
      <c r="A58" s="7">
        <v>57</v>
      </c>
      <c r="B58" s="7" t="s">
        <v>80</v>
      </c>
      <c r="C58" s="7" t="s">
        <v>872</v>
      </c>
      <c r="D58" s="7" t="s">
        <v>812</v>
      </c>
      <c r="E58" s="7" t="s">
        <v>794</v>
      </c>
      <c r="F58" s="8" t="s">
        <v>811</v>
      </c>
      <c r="G58" s="8" t="s">
        <v>799</v>
      </c>
      <c r="H58" s="7" t="s">
        <v>60</v>
      </c>
      <c r="I58" s="7" t="s">
        <v>12</v>
      </c>
      <c r="J58" s="7" t="s">
        <v>1196</v>
      </c>
      <c r="K58" s="9">
        <v>26828</v>
      </c>
      <c r="L58" s="9">
        <v>40274</v>
      </c>
      <c r="M58" s="9">
        <v>41167</v>
      </c>
      <c r="N58" s="10">
        <f t="shared" ca="1" si="0"/>
        <v>12</v>
      </c>
      <c r="O58" s="10" t="s">
        <v>815</v>
      </c>
      <c r="P58" s="11" t="s">
        <v>16</v>
      </c>
      <c r="Q58" s="12">
        <v>38730</v>
      </c>
      <c r="R58" s="12">
        <f t="shared" ca="1" si="1"/>
        <v>3000</v>
      </c>
      <c r="S58" s="8">
        <v>1</v>
      </c>
      <c r="T58" t="str">
        <f t="shared" si="7"/>
        <v>Correct</v>
      </c>
      <c r="U58" t="str">
        <f t="shared" si="8"/>
        <v>Correct</v>
      </c>
      <c r="Y58" t="str">
        <f t="shared" si="9"/>
        <v>25001-40000</v>
      </c>
      <c r="Z58" t="str">
        <f t="shared" ca="1" si="10"/>
        <v>40-50 years</v>
      </c>
      <c r="AA58" t="str">
        <f t="shared" si="11"/>
        <v>2-4 years</v>
      </c>
      <c r="AH58" t="str">
        <f t="shared" si="12"/>
        <v>Yes</v>
      </c>
      <c r="AI58" t="str">
        <f t="shared" si="113"/>
        <v>Yes</v>
      </c>
      <c r="AJ58" t="str">
        <f t="shared" si="113"/>
        <v>Yes</v>
      </c>
      <c r="AK58" t="str">
        <f t="shared" si="113"/>
        <v>Yes</v>
      </c>
      <c r="AL58" t="str">
        <f t="shared" si="113"/>
        <v>Yes</v>
      </c>
      <c r="AM58" t="str">
        <f t="shared" si="113"/>
        <v>Yes</v>
      </c>
      <c r="AN58" t="str">
        <f t="shared" si="113"/>
        <v>Yes</v>
      </c>
      <c r="AO58" t="str">
        <f t="shared" si="113"/>
        <v>Yes</v>
      </c>
      <c r="AP58" t="str">
        <f t="shared" si="113"/>
        <v>Yes</v>
      </c>
      <c r="AQ58" t="str">
        <f t="shared" si="113"/>
        <v>No</v>
      </c>
      <c r="AR58" t="str">
        <f t="shared" si="113"/>
        <v>No</v>
      </c>
      <c r="AS58" t="str">
        <f t="shared" si="113"/>
        <v>No</v>
      </c>
      <c r="AT58" t="str">
        <f t="shared" si="113"/>
        <v>No</v>
      </c>
      <c r="AV58" t="str">
        <f t="shared" ref="AV58:BF58" si="128">IF(AND($L58&gt;=AV$1,$L58&lt;AW$1),"Yes","No")</f>
        <v>No</v>
      </c>
      <c r="AW58" t="str">
        <f t="shared" si="128"/>
        <v>No</v>
      </c>
      <c r="AX58" t="str">
        <f t="shared" si="128"/>
        <v>No</v>
      </c>
      <c r="AY58" t="str">
        <f t="shared" si="128"/>
        <v>No</v>
      </c>
      <c r="AZ58" t="str">
        <f t="shared" si="128"/>
        <v>No</v>
      </c>
      <c r="BA58" t="str">
        <f t="shared" si="128"/>
        <v>No</v>
      </c>
      <c r="BB58" t="str">
        <f t="shared" si="128"/>
        <v>No</v>
      </c>
      <c r="BC58" t="str">
        <f t="shared" si="128"/>
        <v>No</v>
      </c>
      <c r="BD58" t="str">
        <f t="shared" si="128"/>
        <v>No</v>
      </c>
      <c r="BE58" t="str">
        <f t="shared" si="128"/>
        <v>No</v>
      </c>
      <c r="BF58" t="str">
        <f t="shared" si="128"/>
        <v>No</v>
      </c>
      <c r="BG58" t="str">
        <f t="shared" si="4"/>
        <v>No</v>
      </c>
      <c r="BI58" t="str">
        <f t="shared" si="15"/>
        <v>No</v>
      </c>
      <c r="BJ58" t="str">
        <f t="shared" ref="BJ58:BT58" si="129">IF(AND($M58&gt;=BJ$1,$M58&lt;BK$1),"Yes","No")</f>
        <v>No</v>
      </c>
      <c r="BK58" t="str">
        <f t="shared" si="129"/>
        <v>No</v>
      </c>
      <c r="BL58" t="str">
        <f t="shared" si="129"/>
        <v>No</v>
      </c>
      <c r="BM58" t="str">
        <f t="shared" si="129"/>
        <v>No</v>
      </c>
      <c r="BN58" t="str">
        <f t="shared" si="129"/>
        <v>No</v>
      </c>
      <c r="BO58" t="str">
        <f t="shared" si="129"/>
        <v>No</v>
      </c>
      <c r="BP58" t="str">
        <f t="shared" si="129"/>
        <v>No</v>
      </c>
      <c r="BQ58" t="str">
        <f t="shared" si="129"/>
        <v>No</v>
      </c>
      <c r="BR58" t="str">
        <f t="shared" si="129"/>
        <v>Yes</v>
      </c>
      <c r="BS58" t="str">
        <f t="shared" si="129"/>
        <v>No</v>
      </c>
      <c r="BT58" t="str">
        <f t="shared" si="129"/>
        <v>No</v>
      </c>
      <c r="BU58" t="str">
        <f t="shared" si="115"/>
        <v>No</v>
      </c>
      <c r="BW58" t="str">
        <f t="shared" si="6"/>
        <v>Yes</v>
      </c>
    </row>
    <row r="59" spans="1:75" x14ac:dyDescent="0.25">
      <c r="A59" s="7">
        <v>58</v>
      </c>
      <c r="B59" s="7" t="s">
        <v>81</v>
      </c>
      <c r="C59" s="7" t="s">
        <v>873</v>
      </c>
      <c r="D59" s="7" t="s">
        <v>812</v>
      </c>
      <c r="E59" s="7" t="s">
        <v>793</v>
      </c>
      <c r="F59" s="8" t="s">
        <v>811</v>
      </c>
      <c r="G59" s="8" t="s">
        <v>799</v>
      </c>
      <c r="H59" s="7" t="s">
        <v>60</v>
      </c>
      <c r="I59" s="7" t="s">
        <v>12</v>
      </c>
      <c r="J59" s="7" t="s">
        <v>1196</v>
      </c>
      <c r="K59" s="13">
        <v>27976</v>
      </c>
      <c r="L59" s="13">
        <v>40292</v>
      </c>
      <c r="M59" s="9"/>
      <c r="N59" s="10">
        <f t="shared" ca="1" si="0"/>
        <v>12</v>
      </c>
      <c r="O59" s="10" t="s">
        <v>815</v>
      </c>
      <c r="P59" s="11" t="s">
        <v>13</v>
      </c>
      <c r="Q59" s="12">
        <v>23280</v>
      </c>
      <c r="R59" s="12">
        <f t="shared" ca="1" si="1"/>
        <v>3000</v>
      </c>
      <c r="S59" s="8">
        <v>1</v>
      </c>
      <c r="T59" t="str">
        <f t="shared" si="7"/>
        <v/>
      </c>
      <c r="U59" t="str">
        <f t="shared" si="8"/>
        <v>Correct</v>
      </c>
      <c r="Y59" t="str">
        <f t="shared" si="9"/>
        <v>10001-25000</v>
      </c>
      <c r="Z59" t="str">
        <f t="shared" ca="1" si="10"/>
        <v>40-50 years</v>
      </c>
      <c r="AA59" t="str">
        <f t="shared" si="11"/>
        <v>2-4 years</v>
      </c>
      <c r="AH59" t="str">
        <f t="shared" si="12"/>
        <v>Yes</v>
      </c>
      <c r="AI59" t="str">
        <f t="shared" si="113"/>
        <v>Yes</v>
      </c>
      <c r="AJ59" t="str">
        <f t="shared" si="113"/>
        <v>Yes</v>
      </c>
      <c r="AK59" t="str">
        <f t="shared" si="113"/>
        <v>Yes</v>
      </c>
      <c r="AL59" t="str">
        <f t="shared" si="113"/>
        <v>Yes</v>
      </c>
      <c r="AM59" t="str">
        <f t="shared" si="113"/>
        <v>Yes</v>
      </c>
      <c r="AN59" t="str">
        <f t="shared" si="113"/>
        <v>Yes</v>
      </c>
      <c r="AO59" t="str">
        <f t="shared" si="113"/>
        <v>Yes</v>
      </c>
      <c r="AP59" t="str">
        <f t="shared" si="113"/>
        <v>Yes</v>
      </c>
      <c r="AQ59" t="str">
        <f t="shared" si="113"/>
        <v>Yes</v>
      </c>
      <c r="AR59" t="str">
        <f t="shared" si="113"/>
        <v>Yes</v>
      </c>
      <c r="AS59" t="str">
        <f t="shared" si="113"/>
        <v>Yes</v>
      </c>
      <c r="AT59" t="str">
        <f t="shared" si="113"/>
        <v>Yes</v>
      </c>
      <c r="AV59" t="str">
        <f t="shared" ref="AV59:BF59" si="130">IF(AND($L59&gt;=AV$1,$L59&lt;AW$1),"Yes","No")</f>
        <v>No</v>
      </c>
      <c r="AW59" t="str">
        <f t="shared" si="130"/>
        <v>No</v>
      </c>
      <c r="AX59" t="str">
        <f t="shared" si="130"/>
        <v>No</v>
      </c>
      <c r="AY59" t="str">
        <f t="shared" si="130"/>
        <v>No</v>
      </c>
      <c r="AZ59" t="str">
        <f t="shared" si="130"/>
        <v>No</v>
      </c>
      <c r="BA59" t="str">
        <f t="shared" si="130"/>
        <v>No</v>
      </c>
      <c r="BB59" t="str">
        <f t="shared" si="130"/>
        <v>No</v>
      </c>
      <c r="BC59" t="str">
        <f t="shared" si="130"/>
        <v>No</v>
      </c>
      <c r="BD59" t="str">
        <f t="shared" si="130"/>
        <v>No</v>
      </c>
      <c r="BE59" t="str">
        <f t="shared" si="130"/>
        <v>No</v>
      </c>
      <c r="BF59" t="str">
        <f t="shared" si="130"/>
        <v>No</v>
      </c>
      <c r="BG59" t="str">
        <f t="shared" si="4"/>
        <v>No</v>
      </c>
      <c r="BI59" t="str">
        <f t="shared" si="15"/>
        <v>No</v>
      </c>
      <c r="BJ59" t="str">
        <f t="shared" ref="BJ59:BT59" si="131">IF(AND($M59&gt;=BJ$1,$M59&lt;BK$1),"Yes","No")</f>
        <v>No</v>
      </c>
      <c r="BK59" t="str">
        <f t="shared" si="131"/>
        <v>No</v>
      </c>
      <c r="BL59" t="str">
        <f t="shared" si="131"/>
        <v>No</v>
      </c>
      <c r="BM59" t="str">
        <f t="shared" si="131"/>
        <v>No</v>
      </c>
      <c r="BN59" t="str">
        <f t="shared" si="131"/>
        <v>No</v>
      </c>
      <c r="BO59" t="str">
        <f t="shared" si="131"/>
        <v>No</v>
      </c>
      <c r="BP59" t="str">
        <f t="shared" si="131"/>
        <v>No</v>
      </c>
      <c r="BQ59" t="str">
        <f t="shared" si="131"/>
        <v>No</v>
      </c>
      <c r="BR59" t="str">
        <f t="shared" si="131"/>
        <v>No</v>
      </c>
      <c r="BS59" t="str">
        <f t="shared" si="131"/>
        <v>No</v>
      </c>
      <c r="BT59" t="str">
        <f t="shared" si="131"/>
        <v>No</v>
      </c>
      <c r="BU59" t="str">
        <f t="shared" si="115"/>
        <v>No</v>
      </c>
      <c r="BW59" t="str">
        <f t="shared" si="6"/>
        <v>No</v>
      </c>
    </row>
    <row r="60" spans="1:75" x14ac:dyDescent="0.25">
      <c r="A60" s="7">
        <v>59</v>
      </c>
      <c r="B60" s="7" t="s">
        <v>82</v>
      </c>
      <c r="C60" s="7" t="s">
        <v>837</v>
      </c>
      <c r="D60" s="7" t="s">
        <v>36</v>
      </c>
      <c r="E60" s="7" t="s">
        <v>790</v>
      </c>
      <c r="F60" s="8" t="s">
        <v>811</v>
      </c>
      <c r="G60" s="8" t="s">
        <v>799</v>
      </c>
      <c r="H60" s="7" t="s">
        <v>60</v>
      </c>
      <c r="I60" s="7" t="s">
        <v>12</v>
      </c>
      <c r="J60" s="7" t="s">
        <v>1197</v>
      </c>
      <c r="K60" s="9">
        <v>25698</v>
      </c>
      <c r="L60" s="9">
        <v>41051</v>
      </c>
      <c r="M60" s="9">
        <v>41199</v>
      </c>
      <c r="N60" s="10">
        <f t="shared" ca="1" si="0"/>
        <v>10</v>
      </c>
      <c r="O60" t="s">
        <v>785</v>
      </c>
      <c r="P60" s="11" t="s">
        <v>16</v>
      </c>
      <c r="Q60" s="12">
        <v>31830</v>
      </c>
      <c r="R60" s="12">
        <f t="shared" ca="1" si="1"/>
        <v>5000</v>
      </c>
      <c r="S60" s="8">
        <v>3</v>
      </c>
      <c r="T60" t="str">
        <f t="shared" si="7"/>
        <v>Correct</v>
      </c>
      <c r="U60" t="str">
        <f t="shared" si="8"/>
        <v>Correct</v>
      </c>
      <c r="Y60" t="str">
        <f t="shared" si="9"/>
        <v>25001-40000</v>
      </c>
      <c r="Z60" t="str">
        <f t="shared" ca="1" si="10"/>
        <v>Above 50 years</v>
      </c>
      <c r="AA60" t="str">
        <f t="shared" si="11"/>
        <v>6-12 months</v>
      </c>
      <c r="AH60" t="str">
        <f t="shared" si="12"/>
        <v>No</v>
      </c>
      <c r="AI60" t="str">
        <f t="shared" si="113"/>
        <v>No</v>
      </c>
      <c r="AJ60" t="str">
        <f t="shared" si="113"/>
        <v>No</v>
      </c>
      <c r="AK60" t="str">
        <f t="shared" si="113"/>
        <v>No</v>
      </c>
      <c r="AL60" t="str">
        <f t="shared" si="113"/>
        <v>No</v>
      </c>
      <c r="AM60" t="str">
        <f t="shared" si="113"/>
        <v>Yes</v>
      </c>
      <c r="AN60" t="str">
        <f t="shared" si="113"/>
        <v>Yes</v>
      </c>
      <c r="AO60" t="str">
        <f t="shared" si="113"/>
        <v>Yes</v>
      </c>
      <c r="AP60" t="str">
        <f t="shared" si="113"/>
        <v>Yes</v>
      </c>
      <c r="AQ60" t="str">
        <f t="shared" si="113"/>
        <v>Yes</v>
      </c>
      <c r="AR60" t="str">
        <f t="shared" si="113"/>
        <v>No</v>
      </c>
      <c r="AS60" t="str">
        <f t="shared" si="113"/>
        <v>No</v>
      </c>
      <c r="AT60" t="str">
        <f t="shared" si="113"/>
        <v>No</v>
      </c>
      <c r="AV60" t="str">
        <f t="shared" ref="AV60:BF60" si="132">IF(AND($L60&gt;=AV$1,$L60&lt;AW$1),"Yes","No")</f>
        <v>No</v>
      </c>
      <c r="AW60" t="str">
        <f t="shared" si="132"/>
        <v>No</v>
      </c>
      <c r="AX60" t="str">
        <f t="shared" si="132"/>
        <v>No</v>
      </c>
      <c r="AY60" t="str">
        <f t="shared" si="132"/>
        <v>No</v>
      </c>
      <c r="AZ60" t="str">
        <f t="shared" si="132"/>
        <v>Yes</v>
      </c>
      <c r="BA60" t="str">
        <f t="shared" si="132"/>
        <v>No</v>
      </c>
      <c r="BB60" t="str">
        <f t="shared" si="132"/>
        <v>No</v>
      </c>
      <c r="BC60" t="str">
        <f t="shared" si="132"/>
        <v>No</v>
      </c>
      <c r="BD60" t="str">
        <f t="shared" si="132"/>
        <v>No</v>
      </c>
      <c r="BE60" t="str">
        <f t="shared" si="132"/>
        <v>No</v>
      </c>
      <c r="BF60" t="str">
        <f t="shared" si="132"/>
        <v>No</v>
      </c>
      <c r="BG60" t="str">
        <f t="shared" si="4"/>
        <v>No</v>
      </c>
      <c r="BI60" t="str">
        <f t="shared" si="15"/>
        <v>Yes</v>
      </c>
      <c r="BJ60" t="str">
        <f t="shared" ref="BJ60:BT60" si="133">IF(AND($M60&gt;=BJ$1,$M60&lt;BK$1),"Yes","No")</f>
        <v>No</v>
      </c>
      <c r="BK60" t="str">
        <f t="shared" si="133"/>
        <v>No</v>
      </c>
      <c r="BL60" t="str">
        <f t="shared" si="133"/>
        <v>No</v>
      </c>
      <c r="BM60" t="str">
        <f t="shared" si="133"/>
        <v>No</v>
      </c>
      <c r="BN60" t="str">
        <f t="shared" si="133"/>
        <v>No</v>
      </c>
      <c r="BO60" t="str">
        <f t="shared" si="133"/>
        <v>No</v>
      </c>
      <c r="BP60" t="str">
        <f t="shared" si="133"/>
        <v>No</v>
      </c>
      <c r="BQ60" t="str">
        <f t="shared" si="133"/>
        <v>No</v>
      </c>
      <c r="BR60" t="str">
        <f t="shared" si="133"/>
        <v>No</v>
      </c>
      <c r="BS60" t="str">
        <f t="shared" si="133"/>
        <v>Yes</v>
      </c>
      <c r="BT60" t="str">
        <f t="shared" si="133"/>
        <v>No</v>
      </c>
      <c r="BU60" t="str">
        <f t="shared" si="115"/>
        <v>No</v>
      </c>
      <c r="BW60" t="str">
        <f t="shared" si="6"/>
        <v>Yes</v>
      </c>
    </row>
    <row r="61" spans="1:75" x14ac:dyDescent="0.25">
      <c r="A61" s="7">
        <v>60</v>
      </c>
      <c r="B61" s="7" t="s">
        <v>83</v>
      </c>
      <c r="C61" s="7" t="s">
        <v>874</v>
      </c>
      <c r="D61" s="7" t="s">
        <v>812</v>
      </c>
      <c r="E61" s="7" t="s">
        <v>793</v>
      </c>
      <c r="F61" s="8" t="s">
        <v>811</v>
      </c>
      <c r="G61" s="8" t="s">
        <v>799</v>
      </c>
      <c r="H61" s="7" t="s">
        <v>60</v>
      </c>
      <c r="I61" s="7" t="s">
        <v>12</v>
      </c>
      <c r="J61" s="7" t="s">
        <v>1197</v>
      </c>
      <c r="K61" s="9">
        <v>30378</v>
      </c>
      <c r="L61" s="9">
        <v>39588</v>
      </c>
      <c r="M61" s="9">
        <v>40018</v>
      </c>
      <c r="N61" s="10">
        <f t="shared" ca="1" si="0"/>
        <v>14</v>
      </c>
      <c r="O61" s="10" t="s">
        <v>815</v>
      </c>
      <c r="P61" s="11" t="s">
        <v>16</v>
      </c>
      <c r="Q61" s="12">
        <v>74670</v>
      </c>
      <c r="R61" s="12">
        <f t="shared" ca="1" si="1"/>
        <v>10000</v>
      </c>
      <c r="S61" s="8">
        <v>5</v>
      </c>
      <c r="T61" t="str">
        <f t="shared" si="7"/>
        <v>Correct</v>
      </c>
      <c r="U61" t="str">
        <f t="shared" si="8"/>
        <v>Correct</v>
      </c>
      <c r="Y61" t="str">
        <f t="shared" si="9"/>
        <v>Above 60000</v>
      </c>
      <c r="Z61" t="str">
        <f t="shared" ca="1" si="10"/>
        <v>30-40 years</v>
      </c>
      <c r="AA61" t="str">
        <f t="shared" si="11"/>
        <v>4-6 years</v>
      </c>
      <c r="AH61" t="str">
        <f t="shared" si="12"/>
        <v>No</v>
      </c>
      <c r="AI61" t="str">
        <f t="shared" si="113"/>
        <v>No</v>
      </c>
      <c r="AJ61" t="str">
        <f t="shared" si="113"/>
        <v>No</v>
      </c>
      <c r="AK61" t="str">
        <f t="shared" si="113"/>
        <v>No</v>
      </c>
      <c r="AL61" t="str">
        <f t="shared" si="113"/>
        <v>No</v>
      </c>
      <c r="AM61" t="str">
        <f t="shared" si="113"/>
        <v>No</v>
      </c>
      <c r="AN61" t="str">
        <f t="shared" si="113"/>
        <v>No</v>
      </c>
      <c r="AO61" t="str">
        <f t="shared" si="113"/>
        <v>No</v>
      </c>
      <c r="AP61" t="str">
        <f t="shared" si="113"/>
        <v>No</v>
      </c>
      <c r="AQ61" t="str">
        <f t="shared" si="113"/>
        <v>No</v>
      </c>
      <c r="AR61" t="str">
        <f t="shared" si="113"/>
        <v>No</v>
      </c>
      <c r="AS61" t="str">
        <f t="shared" si="113"/>
        <v>No</v>
      </c>
      <c r="AT61" t="str">
        <f t="shared" si="113"/>
        <v>No</v>
      </c>
      <c r="AV61" t="str">
        <f t="shared" ref="AV61:BF61" si="134">IF(AND($L61&gt;=AV$1,$L61&lt;AW$1),"Yes","No")</f>
        <v>No</v>
      </c>
      <c r="AW61" t="str">
        <f t="shared" si="134"/>
        <v>No</v>
      </c>
      <c r="AX61" t="str">
        <f t="shared" si="134"/>
        <v>No</v>
      </c>
      <c r="AY61" t="str">
        <f t="shared" si="134"/>
        <v>No</v>
      </c>
      <c r="AZ61" t="str">
        <f t="shared" si="134"/>
        <v>No</v>
      </c>
      <c r="BA61" t="str">
        <f t="shared" si="134"/>
        <v>No</v>
      </c>
      <c r="BB61" t="str">
        <f t="shared" si="134"/>
        <v>No</v>
      </c>
      <c r="BC61" t="str">
        <f t="shared" si="134"/>
        <v>No</v>
      </c>
      <c r="BD61" t="str">
        <f t="shared" si="134"/>
        <v>No</v>
      </c>
      <c r="BE61" t="str">
        <f t="shared" si="134"/>
        <v>No</v>
      </c>
      <c r="BF61" t="str">
        <f t="shared" si="134"/>
        <v>No</v>
      </c>
      <c r="BG61" t="str">
        <f t="shared" si="4"/>
        <v>No</v>
      </c>
      <c r="BI61" t="str">
        <f t="shared" si="15"/>
        <v>No</v>
      </c>
      <c r="BJ61" t="str">
        <f t="shared" ref="BJ61:BT61" si="135">IF(AND($M61&gt;=BJ$1,$M61&lt;BK$1),"Yes","No")</f>
        <v>No</v>
      </c>
      <c r="BK61" t="str">
        <f t="shared" si="135"/>
        <v>No</v>
      </c>
      <c r="BL61" t="str">
        <f t="shared" si="135"/>
        <v>No</v>
      </c>
      <c r="BM61" t="str">
        <f t="shared" si="135"/>
        <v>No</v>
      </c>
      <c r="BN61" t="str">
        <f t="shared" si="135"/>
        <v>No</v>
      </c>
      <c r="BO61" t="str">
        <f t="shared" si="135"/>
        <v>No</v>
      </c>
      <c r="BP61" t="str">
        <f t="shared" si="135"/>
        <v>No</v>
      </c>
      <c r="BQ61" t="str">
        <f t="shared" si="135"/>
        <v>No</v>
      </c>
      <c r="BR61" t="str">
        <f t="shared" si="135"/>
        <v>No</v>
      </c>
      <c r="BS61" t="str">
        <f t="shared" si="135"/>
        <v>No</v>
      </c>
      <c r="BT61" t="str">
        <f t="shared" si="135"/>
        <v>No</v>
      </c>
      <c r="BU61" t="str">
        <f t="shared" si="115"/>
        <v>No</v>
      </c>
      <c r="BW61" t="str">
        <f t="shared" si="6"/>
        <v>No</v>
      </c>
    </row>
    <row r="62" spans="1:75" x14ac:dyDescent="0.25">
      <c r="A62" s="7">
        <v>61</v>
      </c>
      <c r="B62" s="7" t="s">
        <v>84</v>
      </c>
      <c r="C62" s="7" t="s">
        <v>875</v>
      </c>
      <c r="D62" s="7" t="s">
        <v>36</v>
      </c>
      <c r="E62" s="7" t="s">
        <v>790</v>
      </c>
      <c r="F62" s="8" t="s">
        <v>811</v>
      </c>
      <c r="G62" s="8" t="s">
        <v>799</v>
      </c>
      <c r="H62" s="7" t="s">
        <v>60</v>
      </c>
      <c r="I62" s="7" t="s">
        <v>12</v>
      </c>
      <c r="J62" s="7" t="s">
        <v>1197</v>
      </c>
      <c r="K62" s="9">
        <v>31798</v>
      </c>
      <c r="L62" s="9">
        <v>39215</v>
      </c>
      <c r="M62" s="9"/>
      <c r="N62" s="10">
        <f t="shared" ca="1" si="0"/>
        <v>15</v>
      </c>
      <c r="O62" s="10" t="s">
        <v>815</v>
      </c>
      <c r="P62" s="11" t="s">
        <v>13</v>
      </c>
      <c r="Q62" s="12">
        <v>31910</v>
      </c>
      <c r="R62" s="12">
        <f t="shared" ca="1" si="1"/>
        <v>10000</v>
      </c>
      <c r="S62" s="8">
        <v>5</v>
      </c>
      <c r="T62" t="str">
        <f t="shared" si="7"/>
        <v/>
      </c>
      <c r="U62" t="str">
        <f t="shared" si="8"/>
        <v>Correct</v>
      </c>
      <c r="Y62" t="str">
        <f t="shared" si="9"/>
        <v>25001-40000</v>
      </c>
      <c r="Z62" t="str">
        <f t="shared" ca="1" si="10"/>
        <v>30-40 years</v>
      </c>
      <c r="AA62" t="str">
        <f t="shared" si="11"/>
        <v>4-6 years</v>
      </c>
      <c r="AH62" t="str">
        <f t="shared" si="12"/>
        <v>Yes</v>
      </c>
      <c r="AI62" t="str">
        <f t="shared" si="113"/>
        <v>Yes</v>
      </c>
      <c r="AJ62" t="str">
        <f t="shared" si="113"/>
        <v>Yes</v>
      </c>
      <c r="AK62" t="str">
        <f t="shared" si="113"/>
        <v>Yes</v>
      </c>
      <c r="AL62" t="str">
        <f t="shared" si="113"/>
        <v>Yes</v>
      </c>
      <c r="AM62" t="str">
        <f t="shared" si="113"/>
        <v>Yes</v>
      </c>
      <c r="AN62" t="str">
        <f t="shared" si="113"/>
        <v>Yes</v>
      </c>
      <c r="AO62" t="str">
        <f t="shared" si="113"/>
        <v>Yes</v>
      </c>
      <c r="AP62" t="str">
        <f t="shared" si="113"/>
        <v>Yes</v>
      </c>
      <c r="AQ62" t="str">
        <f t="shared" si="113"/>
        <v>Yes</v>
      </c>
      <c r="AR62" t="str">
        <f t="shared" si="113"/>
        <v>Yes</v>
      </c>
      <c r="AS62" t="str">
        <f t="shared" si="113"/>
        <v>Yes</v>
      </c>
      <c r="AT62" t="str">
        <f t="shared" si="113"/>
        <v>Yes</v>
      </c>
      <c r="AV62" t="str">
        <f t="shared" ref="AV62:BF62" si="136">IF(AND($L62&gt;=AV$1,$L62&lt;AW$1),"Yes","No")</f>
        <v>No</v>
      </c>
      <c r="AW62" t="str">
        <f t="shared" si="136"/>
        <v>No</v>
      </c>
      <c r="AX62" t="str">
        <f t="shared" si="136"/>
        <v>No</v>
      </c>
      <c r="AY62" t="str">
        <f t="shared" si="136"/>
        <v>No</v>
      </c>
      <c r="AZ62" t="str">
        <f t="shared" si="136"/>
        <v>No</v>
      </c>
      <c r="BA62" t="str">
        <f t="shared" si="136"/>
        <v>No</v>
      </c>
      <c r="BB62" t="str">
        <f t="shared" si="136"/>
        <v>No</v>
      </c>
      <c r="BC62" t="str">
        <f t="shared" si="136"/>
        <v>No</v>
      </c>
      <c r="BD62" t="str">
        <f t="shared" si="136"/>
        <v>No</v>
      </c>
      <c r="BE62" t="str">
        <f t="shared" si="136"/>
        <v>No</v>
      </c>
      <c r="BF62" t="str">
        <f t="shared" si="136"/>
        <v>No</v>
      </c>
      <c r="BG62" t="str">
        <f t="shared" si="4"/>
        <v>No</v>
      </c>
      <c r="BI62" t="str">
        <f t="shared" si="15"/>
        <v>No</v>
      </c>
      <c r="BJ62" t="str">
        <f t="shared" ref="BJ62:BT62" si="137">IF(AND($M62&gt;=BJ$1,$M62&lt;BK$1),"Yes","No")</f>
        <v>No</v>
      </c>
      <c r="BK62" t="str">
        <f t="shared" si="137"/>
        <v>No</v>
      </c>
      <c r="BL62" t="str">
        <f t="shared" si="137"/>
        <v>No</v>
      </c>
      <c r="BM62" t="str">
        <f t="shared" si="137"/>
        <v>No</v>
      </c>
      <c r="BN62" t="str">
        <f t="shared" si="137"/>
        <v>No</v>
      </c>
      <c r="BO62" t="str">
        <f t="shared" si="137"/>
        <v>No</v>
      </c>
      <c r="BP62" t="str">
        <f t="shared" si="137"/>
        <v>No</v>
      </c>
      <c r="BQ62" t="str">
        <f t="shared" si="137"/>
        <v>No</v>
      </c>
      <c r="BR62" t="str">
        <f t="shared" si="137"/>
        <v>No</v>
      </c>
      <c r="BS62" t="str">
        <f t="shared" si="137"/>
        <v>No</v>
      </c>
      <c r="BT62" t="str">
        <f t="shared" si="137"/>
        <v>No</v>
      </c>
      <c r="BU62" t="str">
        <f t="shared" si="115"/>
        <v>No</v>
      </c>
      <c r="BW62" t="str">
        <f t="shared" si="6"/>
        <v>No</v>
      </c>
    </row>
    <row r="63" spans="1:75" x14ac:dyDescent="0.25">
      <c r="A63" s="7">
        <v>62</v>
      </c>
      <c r="B63" s="7" t="s">
        <v>85</v>
      </c>
      <c r="C63" s="7" t="s">
        <v>823</v>
      </c>
      <c r="D63" s="7" t="s">
        <v>36</v>
      </c>
      <c r="E63" s="7" t="s">
        <v>792</v>
      </c>
      <c r="F63" s="8" t="s">
        <v>811</v>
      </c>
      <c r="G63" s="8" t="s">
        <v>799</v>
      </c>
      <c r="H63" s="7" t="s">
        <v>60</v>
      </c>
      <c r="I63" s="7" t="s">
        <v>12</v>
      </c>
      <c r="J63" s="7" t="s">
        <v>1196</v>
      </c>
      <c r="K63" s="9">
        <v>26521</v>
      </c>
      <c r="L63" s="9">
        <v>40310</v>
      </c>
      <c r="M63" s="9">
        <v>40853</v>
      </c>
      <c r="N63" s="10">
        <f t="shared" ca="1" si="0"/>
        <v>12</v>
      </c>
      <c r="O63" s="10" t="s">
        <v>815</v>
      </c>
      <c r="P63" s="11" t="s">
        <v>30</v>
      </c>
      <c r="Q63" s="12">
        <v>82120</v>
      </c>
      <c r="R63" s="12">
        <f t="shared" ca="1" si="1"/>
        <v>10000</v>
      </c>
      <c r="S63" s="8">
        <v>5</v>
      </c>
      <c r="T63" t="str">
        <f t="shared" si="7"/>
        <v>Correct</v>
      </c>
      <c r="U63" t="str">
        <f t="shared" si="8"/>
        <v>Correct</v>
      </c>
      <c r="Y63" t="str">
        <f t="shared" si="9"/>
        <v>Above 60000</v>
      </c>
      <c r="Z63" t="str">
        <f t="shared" ca="1" si="10"/>
        <v>Above 50 years</v>
      </c>
      <c r="AA63" t="str">
        <f t="shared" si="11"/>
        <v>2-4 years</v>
      </c>
      <c r="AH63" t="str">
        <f t="shared" si="12"/>
        <v>No</v>
      </c>
      <c r="AI63" t="str">
        <f t="shared" si="113"/>
        <v>No</v>
      </c>
      <c r="AJ63" t="str">
        <f t="shared" si="113"/>
        <v>No</v>
      </c>
      <c r="AK63" t="str">
        <f t="shared" si="113"/>
        <v>No</v>
      </c>
      <c r="AL63" t="str">
        <f t="shared" si="113"/>
        <v>No</v>
      </c>
      <c r="AM63" t="str">
        <f t="shared" si="113"/>
        <v>No</v>
      </c>
      <c r="AN63" t="str">
        <f t="shared" si="113"/>
        <v>No</v>
      </c>
      <c r="AO63" t="str">
        <f t="shared" si="113"/>
        <v>No</v>
      </c>
      <c r="AP63" t="str">
        <f t="shared" si="113"/>
        <v>No</v>
      </c>
      <c r="AQ63" t="str">
        <f t="shared" si="113"/>
        <v>No</v>
      </c>
      <c r="AR63" t="str">
        <f t="shared" si="113"/>
        <v>No</v>
      </c>
      <c r="AS63" t="str">
        <f t="shared" si="113"/>
        <v>No</v>
      </c>
      <c r="AT63" t="str">
        <f t="shared" si="113"/>
        <v>No</v>
      </c>
      <c r="AV63" t="str">
        <f t="shared" ref="AV63:BF63" si="138">IF(AND($L63&gt;=AV$1,$L63&lt;AW$1),"Yes","No")</f>
        <v>No</v>
      </c>
      <c r="AW63" t="str">
        <f t="shared" si="138"/>
        <v>No</v>
      </c>
      <c r="AX63" t="str">
        <f t="shared" si="138"/>
        <v>No</v>
      </c>
      <c r="AY63" t="str">
        <f t="shared" si="138"/>
        <v>No</v>
      </c>
      <c r="AZ63" t="str">
        <f t="shared" si="138"/>
        <v>No</v>
      </c>
      <c r="BA63" t="str">
        <f t="shared" si="138"/>
        <v>No</v>
      </c>
      <c r="BB63" t="str">
        <f t="shared" si="138"/>
        <v>No</v>
      </c>
      <c r="BC63" t="str">
        <f t="shared" si="138"/>
        <v>No</v>
      </c>
      <c r="BD63" t="str">
        <f t="shared" si="138"/>
        <v>No</v>
      </c>
      <c r="BE63" t="str">
        <f t="shared" si="138"/>
        <v>No</v>
      </c>
      <c r="BF63" t="str">
        <f t="shared" si="138"/>
        <v>No</v>
      </c>
      <c r="BG63" t="str">
        <f t="shared" si="4"/>
        <v>No</v>
      </c>
      <c r="BI63" t="str">
        <f t="shared" si="15"/>
        <v>No</v>
      </c>
      <c r="BJ63" t="str">
        <f t="shared" ref="BJ63:BT63" si="139">IF(AND($M63&gt;=BJ$1,$M63&lt;BK$1),"Yes","No")</f>
        <v>No</v>
      </c>
      <c r="BK63" t="str">
        <f t="shared" si="139"/>
        <v>No</v>
      </c>
      <c r="BL63" t="str">
        <f t="shared" si="139"/>
        <v>No</v>
      </c>
      <c r="BM63" t="str">
        <f t="shared" si="139"/>
        <v>No</v>
      </c>
      <c r="BN63" t="str">
        <f t="shared" si="139"/>
        <v>No</v>
      </c>
      <c r="BO63" t="str">
        <f t="shared" si="139"/>
        <v>No</v>
      </c>
      <c r="BP63" t="str">
        <f t="shared" si="139"/>
        <v>No</v>
      </c>
      <c r="BQ63" t="str">
        <f t="shared" si="139"/>
        <v>No</v>
      </c>
      <c r="BR63" t="str">
        <f t="shared" si="139"/>
        <v>No</v>
      </c>
      <c r="BS63" t="str">
        <f t="shared" si="139"/>
        <v>No</v>
      </c>
      <c r="BT63" t="str">
        <f t="shared" si="139"/>
        <v>No</v>
      </c>
      <c r="BU63" t="str">
        <f t="shared" si="115"/>
        <v>No</v>
      </c>
      <c r="BW63" t="str">
        <f t="shared" si="6"/>
        <v>No</v>
      </c>
    </row>
    <row r="64" spans="1:75" x14ac:dyDescent="0.25">
      <c r="A64" s="7">
        <v>63</v>
      </c>
      <c r="B64" s="7" t="s">
        <v>86</v>
      </c>
      <c r="C64" s="7" t="s">
        <v>876</v>
      </c>
      <c r="D64" s="7" t="s">
        <v>36</v>
      </c>
      <c r="E64" s="7" t="s">
        <v>796</v>
      </c>
      <c r="F64" s="8" t="s">
        <v>810</v>
      </c>
      <c r="G64" s="8" t="s">
        <v>799</v>
      </c>
      <c r="H64" s="7" t="s">
        <v>60</v>
      </c>
      <c r="I64" s="7" t="s">
        <v>12</v>
      </c>
      <c r="J64" s="7" t="s">
        <v>1197</v>
      </c>
      <c r="K64" s="9">
        <v>31484</v>
      </c>
      <c r="L64" s="9">
        <v>40320</v>
      </c>
      <c r="M64" s="9">
        <v>40731</v>
      </c>
      <c r="N64" s="10">
        <f t="shared" ca="1" si="0"/>
        <v>12</v>
      </c>
      <c r="O64" s="10" t="s">
        <v>815</v>
      </c>
      <c r="P64" s="11" t="s">
        <v>21</v>
      </c>
      <c r="Q64" s="12">
        <v>77580</v>
      </c>
      <c r="R64" s="12">
        <f t="shared" ca="1" si="1"/>
        <v>5000</v>
      </c>
      <c r="S64" s="8">
        <v>3</v>
      </c>
      <c r="T64" t="str">
        <f t="shared" si="7"/>
        <v>Correct</v>
      </c>
      <c r="U64" t="str">
        <f t="shared" si="8"/>
        <v>Correct</v>
      </c>
      <c r="Y64" t="str">
        <f t="shared" si="9"/>
        <v>Above 60000</v>
      </c>
      <c r="Z64" t="str">
        <f t="shared" ca="1" si="10"/>
        <v>30-40 years</v>
      </c>
      <c r="AA64" t="str">
        <f t="shared" si="11"/>
        <v>2-4 years</v>
      </c>
      <c r="AH64" t="str">
        <f t="shared" si="12"/>
        <v>No</v>
      </c>
      <c r="AI64" t="str">
        <f t="shared" si="113"/>
        <v>No</v>
      </c>
      <c r="AJ64" t="str">
        <f t="shared" si="113"/>
        <v>No</v>
      </c>
      <c r="AK64" t="str">
        <f t="shared" si="113"/>
        <v>No</v>
      </c>
      <c r="AL64" t="str">
        <f t="shared" si="113"/>
        <v>No</v>
      </c>
      <c r="AM64" t="str">
        <f t="shared" si="113"/>
        <v>No</v>
      </c>
      <c r="AN64" t="str">
        <f t="shared" si="113"/>
        <v>No</v>
      </c>
      <c r="AO64" t="str">
        <f t="shared" si="113"/>
        <v>No</v>
      </c>
      <c r="AP64" t="str">
        <f t="shared" si="113"/>
        <v>No</v>
      </c>
      <c r="AQ64" t="str">
        <f t="shared" si="113"/>
        <v>No</v>
      </c>
      <c r="AR64" t="str">
        <f t="shared" si="113"/>
        <v>No</v>
      </c>
      <c r="AS64" t="str">
        <f t="shared" si="113"/>
        <v>No</v>
      </c>
      <c r="AT64" t="str">
        <f t="shared" si="113"/>
        <v>No</v>
      </c>
      <c r="AV64" t="str">
        <f t="shared" ref="AV64:BF64" si="140">IF(AND($L64&gt;=AV$1,$L64&lt;AW$1),"Yes","No")</f>
        <v>No</v>
      </c>
      <c r="AW64" t="str">
        <f t="shared" si="140"/>
        <v>No</v>
      </c>
      <c r="AX64" t="str">
        <f t="shared" si="140"/>
        <v>No</v>
      </c>
      <c r="AY64" t="str">
        <f t="shared" si="140"/>
        <v>No</v>
      </c>
      <c r="AZ64" t="str">
        <f t="shared" si="140"/>
        <v>No</v>
      </c>
      <c r="BA64" t="str">
        <f t="shared" si="140"/>
        <v>No</v>
      </c>
      <c r="BB64" t="str">
        <f t="shared" si="140"/>
        <v>No</v>
      </c>
      <c r="BC64" t="str">
        <f t="shared" si="140"/>
        <v>No</v>
      </c>
      <c r="BD64" t="str">
        <f t="shared" si="140"/>
        <v>No</v>
      </c>
      <c r="BE64" t="str">
        <f t="shared" si="140"/>
        <v>No</v>
      </c>
      <c r="BF64" t="str">
        <f t="shared" si="140"/>
        <v>No</v>
      </c>
      <c r="BG64" t="str">
        <f t="shared" si="4"/>
        <v>No</v>
      </c>
      <c r="BI64" t="str">
        <f t="shared" si="15"/>
        <v>No</v>
      </c>
      <c r="BJ64" t="str">
        <f t="shared" ref="BJ64:BT64" si="141">IF(AND($M64&gt;=BJ$1,$M64&lt;BK$1),"Yes","No")</f>
        <v>No</v>
      </c>
      <c r="BK64" t="str">
        <f t="shared" si="141"/>
        <v>No</v>
      </c>
      <c r="BL64" t="str">
        <f t="shared" si="141"/>
        <v>No</v>
      </c>
      <c r="BM64" t="str">
        <f t="shared" si="141"/>
        <v>No</v>
      </c>
      <c r="BN64" t="str">
        <f t="shared" si="141"/>
        <v>No</v>
      </c>
      <c r="BO64" t="str">
        <f t="shared" si="141"/>
        <v>No</v>
      </c>
      <c r="BP64" t="str">
        <f t="shared" si="141"/>
        <v>No</v>
      </c>
      <c r="BQ64" t="str">
        <f t="shared" si="141"/>
        <v>No</v>
      </c>
      <c r="BR64" t="str">
        <f t="shared" si="141"/>
        <v>No</v>
      </c>
      <c r="BS64" t="str">
        <f t="shared" si="141"/>
        <v>No</v>
      </c>
      <c r="BT64" t="str">
        <f t="shared" si="141"/>
        <v>No</v>
      </c>
      <c r="BU64" t="str">
        <f t="shared" si="115"/>
        <v>No</v>
      </c>
      <c r="BW64" t="str">
        <f t="shared" si="6"/>
        <v>No</v>
      </c>
    </row>
    <row r="65" spans="1:75" x14ac:dyDescent="0.25">
      <c r="A65" s="7">
        <v>64</v>
      </c>
      <c r="B65" s="7" t="s">
        <v>87</v>
      </c>
      <c r="C65" s="7" t="s">
        <v>877</v>
      </c>
      <c r="D65" s="7" t="s">
        <v>813</v>
      </c>
      <c r="E65" s="7" t="s">
        <v>791</v>
      </c>
      <c r="F65" s="8" t="s">
        <v>811</v>
      </c>
      <c r="G65" s="8" t="s">
        <v>799</v>
      </c>
      <c r="H65" s="7" t="s">
        <v>60</v>
      </c>
      <c r="I65" s="7" t="s">
        <v>24</v>
      </c>
      <c r="J65" s="7" t="s">
        <v>1196</v>
      </c>
      <c r="K65" s="9">
        <v>28215</v>
      </c>
      <c r="L65" s="9">
        <v>38856</v>
      </c>
      <c r="M65" s="9">
        <v>40666</v>
      </c>
      <c r="N65" s="10">
        <f t="shared" ca="1" si="0"/>
        <v>16</v>
      </c>
      <c r="O65" s="10" t="s">
        <v>815</v>
      </c>
      <c r="P65" s="11"/>
      <c r="Q65" s="12">
        <v>84200</v>
      </c>
      <c r="R65" s="12">
        <f t="shared" ca="1" si="1"/>
        <v>3000</v>
      </c>
      <c r="S65" s="8">
        <v>2</v>
      </c>
      <c r="T65" t="str">
        <f t="shared" si="7"/>
        <v>Correct</v>
      </c>
      <c r="U65" t="str">
        <f t="shared" si="8"/>
        <v>Correct</v>
      </c>
      <c r="Y65" t="str">
        <f t="shared" si="9"/>
        <v>Above 60000</v>
      </c>
      <c r="Z65" t="str">
        <f t="shared" ca="1" si="10"/>
        <v>40-50 years</v>
      </c>
      <c r="AA65" t="str">
        <f t="shared" si="11"/>
        <v>6-10 years</v>
      </c>
      <c r="AH65" t="str">
        <f t="shared" si="12"/>
        <v>No</v>
      </c>
      <c r="AI65" t="str">
        <f t="shared" si="113"/>
        <v>No</v>
      </c>
      <c r="AJ65" t="str">
        <f t="shared" si="113"/>
        <v>No</v>
      </c>
      <c r="AK65" t="str">
        <f t="shared" si="113"/>
        <v>No</v>
      </c>
      <c r="AL65" t="str">
        <f t="shared" si="113"/>
        <v>No</v>
      </c>
      <c r="AM65" t="str">
        <f t="shared" si="113"/>
        <v>No</v>
      </c>
      <c r="AN65" t="str">
        <f t="shared" si="113"/>
        <v>No</v>
      </c>
      <c r="AO65" t="str">
        <f t="shared" si="113"/>
        <v>No</v>
      </c>
      <c r="AP65" t="str">
        <f t="shared" si="113"/>
        <v>No</v>
      </c>
      <c r="AQ65" t="str">
        <f t="shared" si="113"/>
        <v>No</v>
      </c>
      <c r="AR65" t="str">
        <f t="shared" si="113"/>
        <v>No</v>
      </c>
      <c r="AS65" t="str">
        <f t="shared" si="113"/>
        <v>No</v>
      </c>
      <c r="AT65" t="str">
        <f t="shared" si="113"/>
        <v>No</v>
      </c>
      <c r="AV65" t="str">
        <f t="shared" ref="AV65:BF65" si="142">IF(AND($L65&gt;=AV$1,$L65&lt;AW$1),"Yes","No")</f>
        <v>No</v>
      </c>
      <c r="AW65" t="str">
        <f t="shared" si="142"/>
        <v>No</v>
      </c>
      <c r="AX65" t="str">
        <f t="shared" si="142"/>
        <v>No</v>
      </c>
      <c r="AY65" t="str">
        <f t="shared" si="142"/>
        <v>No</v>
      </c>
      <c r="AZ65" t="str">
        <f t="shared" si="142"/>
        <v>No</v>
      </c>
      <c r="BA65" t="str">
        <f t="shared" si="142"/>
        <v>No</v>
      </c>
      <c r="BB65" t="str">
        <f t="shared" si="142"/>
        <v>No</v>
      </c>
      <c r="BC65" t="str">
        <f t="shared" si="142"/>
        <v>No</v>
      </c>
      <c r="BD65" t="str">
        <f t="shared" si="142"/>
        <v>No</v>
      </c>
      <c r="BE65" t="str">
        <f t="shared" si="142"/>
        <v>No</v>
      </c>
      <c r="BF65" t="str">
        <f t="shared" si="142"/>
        <v>No</v>
      </c>
      <c r="BG65" t="str">
        <f t="shared" si="4"/>
        <v>No</v>
      </c>
      <c r="BI65" t="str">
        <f t="shared" si="15"/>
        <v>No</v>
      </c>
      <c r="BJ65" t="str">
        <f t="shared" ref="BJ65:BT65" si="143">IF(AND($M65&gt;=BJ$1,$M65&lt;BK$1),"Yes","No")</f>
        <v>No</v>
      </c>
      <c r="BK65" t="str">
        <f t="shared" si="143"/>
        <v>No</v>
      </c>
      <c r="BL65" t="str">
        <f t="shared" si="143"/>
        <v>No</v>
      </c>
      <c r="BM65" t="str">
        <f t="shared" si="143"/>
        <v>No</v>
      </c>
      <c r="BN65" t="str">
        <f t="shared" si="143"/>
        <v>No</v>
      </c>
      <c r="BO65" t="str">
        <f t="shared" si="143"/>
        <v>No</v>
      </c>
      <c r="BP65" t="str">
        <f t="shared" si="143"/>
        <v>No</v>
      </c>
      <c r="BQ65" t="str">
        <f t="shared" si="143"/>
        <v>No</v>
      </c>
      <c r="BR65" t="str">
        <f t="shared" si="143"/>
        <v>No</v>
      </c>
      <c r="BS65" t="str">
        <f t="shared" si="143"/>
        <v>No</v>
      </c>
      <c r="BT65" t="str">
        <f t="shared" si="143"/>
        <v>No</v>
      </c>
      <c r="BU65" t="str">
        <f t="shared" si="115"/>
        <v>No</v>
      </c>
      <c r="BW65" t="str">
        <f t="shared" si="6"/>
        <v>No</v>
      </c>
    </row>
    <row r="66" spans="1:75" x14ac:dyDescent="0.25">
      <c r="A66" s="7">
        <v>65</v>
      </c>
      <c r="B66" s="7" t="s">
        <v>88</v>
      </c>
      <c r="C66" s="7" t="s">
        <v>827</v>
      </c>
      <c r="D66" s="7" t="s">
        <v>10</v>
      </c>
      <c r="E66" s="7" t="s">
        <v>787</v>
      </c>
      <c r="F66" s="8" t="s">
        <v>811</v>
      </c>
      <c r="G66" s="8" t="s">
        <v>799</v>
      </c>
      <c r="H66" s="7" t="s">
        <v>60</v>
      </c>
      <c r="I66" s="7" t="s">
        <v>24</v>
      </c>
      <c r="J66" s="7" t="s">
        <v>1196</v>
      </c>
      <c r="K66" s="9">
        <v>27652</v>
      </c>
      <c r="L66" s="9">
        <v>35940</v>
      </c>
      <c r="M66" s="9">
        <v>38203</v>
      </c>
      <c r="N66" s="10">
        <f t="shared" ref="N66:N129" ca="1" si="144">DATEDIF(L66,TODAY(),"Y")</f>
        <v>24</v>
      </c>
      <c r="O66" s="10" t="s">
        <v>815</v>
      </c>
      <c r="P66" s="11"/>
      <c r="Q66" s="12">
        <v>88000</v>
      </c>
      <c r="R66" s="12">
        <f t="shared" ref="R66:R129" ca="1" si="145">IF(AND(VLOOKUP($S66,$AC$1:$AD$3,2,1)=0,N66&gt;10),3000,VLOOKUP($S66,$AC$1:$AD$3,2,1))</f>
        <v>10000</v>
      </c>
      <c r="S66" s="8">
        <v>5</v>
      </c>
      <c r="T66" t="str">
        <f t="shared" si="7"/>
        <v>Correct</v>
      </c>
      <c r="U66" t="str">
        <f t="shared" si="8"/>
        <v>Correct</v>
      </c>
      <c r="Y66" t="str">
        <f t="shared" si="9"/>
        <v>Above 60000</v>
      </c>
      <c r="Z66" t="str">
        <f t="shared" ca="1" si="10"/>
        <v>40-50 years</v>
      </c>
      <c r="AA66" t="str">
        <f t="shared" si="11"/>
        <v>Above 10 years</v>
      </c>
      <c r="AH66" t="str">
        <f t="shared" si="12"/>
        <v>No</v>
      </c>
      <c r="AI66" t="str">
        <f t="shared" si="113"/>
        <v>No</v>
      </c>
      <c r="AJ66" t="str">
        <f t="shared" si="113"/>
        <v>No</v>
      </c>
      <c r="AK66" t="str">
        <f t="shared" si="113"/>
        <v>No</v>
      </c>
      <c r="AL66" t="str">
        <f t="shared" si="113"/>
        <v>No</v>
      </c>
      <c r="AM66" t="str">
        <f t="shared" si="113"/>
        <v>No</v>
      </c>
      <c r="AN66" t="str">
        <f t="shared" si="113"/>
        <v>No</v>
      </c>
      <c r="AO66" t="str">
        <f t="shared" si="113"/>
        <v>No</v>
      </c>
      <c r="AP66" t="str">
        <f t="shared" si="113"/>
        <v>No</v>
      </c>
      <c r="AQ66" t="str">
        <f t="shared" si="113"/>
        <v>No</v>
      </c>
      <c r="AR66" t="str">
        <f t="shared" si="113"/>
        <v>No</v>
      </c>
      <c r="AS66" t="str">
        <f t="shared" si="113"/>
        <v>No</v>
      </c>
      <c r="AT66" t="str">
        <f t="shared" si="113"/>
        <v>No</v>
      </c>
      <c r="AV66" t="str">
        <f t="shared" ref="AV66:BF66" si="146">IF(AND($L66&gt;=AV$1,$L66&lt;AW$1),"Yes","No")</f>
        <v>No</v>
      </c>
      <c r="AW66" t="str">
        <f t="shared" si="146"/>
        <v>No</v>
      </c>
      <c r="AX66" t="str">
        <f t="shared" si="146"/>
        <v>No</v>
      </c>
      <c r="AY66" t="str">
        <f t="shared" si="146"/>
        <v>No</v>
      </c>
      <c r="AZ66" t="str">
        <f t="shared" si="146"/>
        <v>No</v>
      </c>
      <c r="BA66" t="str">
        <f t="shared" si="146"/>
        <v>No</v>
      </c>
      <c r="BB66" t="str">
        <f t="shared" si="146"/>
        <v>No</v>
      </c>
      <c r="BC66" t="str">
        <f t="shared" si="146"/>
        <v>No</v>
      </c>
      <c r="BD66" t="str">
        <f t="shared" si="146"/>
        <v>No</v>
      </c>
      <c r="BE66" t="str">
        <f t="shared" si="146"/>
        <v>No</v>
      </c>
      <c r="BF66" t="str">
        <f t="shared" si="146"/>
        <v>No</v>
      </c>
      <c r="BG66" t="str">
        <f t="shared" ref="BG66:BG129" si="147">IF(AND($L66&gt;=BG$1,$L66&lt;BI$1),"Yes","No")</f>
        <v>No</v>
      </c>
      <c r="BI66" t="str">
        <f t="shared" si="15"/>
        <v>No</v>
      </c>
      <c r="BJ66" t="str">
        <f t="shared" ref="BJ66:BT66" si="148">IF(AND($M66&gt;=BJ$1,$M66&lt;BK$1),"Yes","No")</f>
        <v>No</v>
      </c>
      <c r="BK66" t="str">
        <f t="shared" si="148"/>
        <v>No</v>
      </c>
      <c r="BL66" t="str">
        <f t="shared" si="148"/>
        <v>No</v>
      </c>
      <c r="BM66" t="str">
        <f t="shared" si="148"/>
        <v>No</v>
      </c>
      <c r="BN66" t="str">
        <f t="shared" si="148"/>
        <v>No</v>
      </c>
      <c r="BO66" t="str">
        <f t="shared" si="148"/>
        <v>No</v>
      </c>
      <c r="BP66" t="str">
        <f t="shared" si="148"/>
        <v>No</v>
      </c>
      <c r="BQ66" t="str">
        <f t="shared" si="148"/>
        <v>No</v>
      </c>
      <c r="BR66" t="str">
        <f t="shared" si="148"/>
        <v>No</v>
      </c>
      <c r="BS66" t="str">
        <f t="shared" si="148"/>
        <v>No</v>
      </c>
      <c r="BT66" t="str">
        <f t="shared" si="148"/>
        <v>No</v>
      </c>
      <c r="BU66" t="str">
        <f t="shared" si="115"/>
        <v>No</v>
      </c>
      <c r="BW66" t="str">
        <f t="shared" ref="BW66:BW129" si="149">IF(COUNTIFS(BJ66:BU66,"Yes")&gt;0,"Yes","No")</f>
        <v>No</v>
      </c>
    </row>
    <row r="67" spans="1:75" x14ac:dyDescent="0.25">
      <c r="A67" s="7">
        <v>66</v>
      </c>
      <c r="B67" s="7" t="s">
        <v>89</v>
      </c>
      <c r="C67" s="7" t="s">
        <v>878</v>
      </c>
      <c r="D67" s="7" t="s">
        <v>36</v>
      </c>
      <c r="E67" s="7" t="s">
        <v>792</v>
      </c>
      <c r="F67" s="8" t="s">
        <v>811</v>
      </c>
      <c r="G67" s="8" t="s">
        <v>799</v>
      </c>
      <c r="H67" s="7" t="s">
        <v>60</v>
      </c>
      <c r="I67" s="7" t="s">
        <v>12</v>
      </c>
      <c r="J67" s="7" t="s">
        <v>1196</v>
      </c>
      <c r="K67" s="9">
        <v>22725</v>
      </c>
      <c r="L67" s="9">
        <v>37018</v>
      </c>
      <c r="M67" s="9">
        <v>39355</v>
      </c>
      <c r="N67" s="10">
        <f t="shared" ca="1" si="144"/>
        <v>21</v>
      </c>
      <c r="O67" s="10" t="s">
        <v>815</v>
      </c>
      <c r="P67" s="11" t="s">
        <v>40</v>
      </c>
      <c r="Q67" s="12">
        <v>28650</v>
      </c>
      <c r="R67" s="12">
        <f t="shared" ca="1" si="145"/>
        <v>5000</v>
      </c>
      <c r="S67" s="8">
        <v>4</v>
      </c>
      <c r="T67" t="str">
        <f t="shared" ref="T67:T130" si="150">IF(M67="","",IF(M67&lt;L67,"Error","Correct"))</f>
        <v>Correct</v>
      </c>
      <c r="U67" t="str">
        <f t="shared" ref="U67:U130" si="151">IF(K67="","",IF((L67-K67)/365&lt;18,"Error","Correct"))</f>
        <v>Correct</v>
      </c>
      <c r="Y67" t="str">
        <f t="shared" ref="Y67:Y130" si="152">VLOOKUP(Q67,$AC$32:$AD$36,2,1)</f>
        <v>25001-40000</v>
      </c>
      <c r="Z67" t="str">
        <f t="shared" ref="Z67:Z130" ca="1" si="153">VLOOKUP(YEARFRAC(K67,TODAY()),$AC$17:$AD$22,2,1)</f>
        <v>Above 50 years</v>
      </c>
      <c r="AA67" t="str">
        <f t="shared" ref="AA67:AA130" si="154">VLOOKUP(YEARFRAC(L67,$AB$1),$AC$24:$AD$30,2,1)</f>
        <v>Above 10 years</v>
      </c>
      <c r="AH67" t="str">
        <f t="shared" ref="AH67:AH130" si="155">IF($L67&gt;AH$1,"No",IF($M67="","Yes",IF(AND($L67&lt;=AH$1,$M67&gt;AH$1),"Yes","No")))</f>
        <v>No</v>
      </c>
      <c r="AI67" t="str">
        <f t="shared" ref="AI67:AT82" si="156">IF($L67&gt;AI$1,"No",IF($M67="","Yes",IF(AND($L67&lt;=AI$1,$M67&gt;AI$1),"Yes","No")))</f>
        <v>No</v>
      </c>
      <c r="AJ67" t="str">
        <f t="shared" si="156"/>
        <v>No</v>
      </c>
      <c r="AK67" t="str">
        <f t="shared" si="156"/>
        <v>No</v>
      </c>
      <c r="AL67" t="str">
        <f t="shared" si="156"/>
        <v>No</v>
      </c>
      <c r="AM67" t="str">
        <f t="shared" si="156"/>
        <v>No</v>
      </c>
      <c r="AN67" t="str">
        <f t="shared" si="156"/>
        <v>No</v>
      </c>
      <c r="AO67" t="str">
        <f t="shared" si="156"/>
        <v>No</v>
      </c>
      <c r="AP67" t="str">
        <f t="shared" si="156"/>
        <v>No</v>
      </c>
      <c r="AQ67" t="str">
        <f t="shared" si="156"/>
        <v>No</v>
      </c>
      <c r="AR67" t="str">
        <f t="shared" si="156"/>
        <v>No</v>
      </c>
      <c r="AS67" t="str">
        <f t="shared" si="156"/>
        <v>No</v>
      </c>
      <c r="AT67" t="str">
        <f t="shared" si="156"/>
        <v>No</v>
      </c>
      <c r="AV67" t="str">
        <f t="shared" ref="AV67:BF67" si="157">IF(AND($L67&gt;=AV$1,$L67&lt;AW$1),"Yes","No")</f>
        <v>No</v>
      </c>
      <c r="AW67" t="str">
        <f t="shared" si="157"/>
        <v>No</v>
      </c>
      <c r="AX67" t="str">
        <f t="shared" si="157"/>
        <v>No</v>
      </c>
      <c r="AY67" t="str">
        <f t="shared" si="157"/>
        <v>No</v>
      </c>
      <c r="AZ67" t="str">
        <f t="shared" si="157"/>
        <v>No</v>
      </c>
      <c r="BA67" t="str">
        <f t="shared" si="157"/>
        <v>No</v>
      </c>
      <c r="BB67" t="str">
        <f t="shared" si="157"/>
        <v>No</v>
      </c>
      <c r="BC67" t="str">
        <f t="shared" si="157"/>
        <v>No</v>
      </c>
      <c r="BD67" t="str">
        <f t="shared" si="157"/>
        <v>No</v>
      </c>
      <c r="BE67" t="str">
        <f t="shared" si="157"/>
        <v>No</v>
      </c>
      <c r="BF67" t="str">
        <f t="shared" si="157"/>
        <v>No</v>
      </c>
      <c r="BG67" t="str">
        <f t="shared" si="147"/>
        <v>No</v>
      </c>
      <c r="BI67" t="str">
        <f t="shared" ref="BI67:BI130" si="158">IF(COUNTIFS(AV67:BG67,"Yes")&gt;0,"Yes","No")</f>
        <v>No</v>
      </c>
      <c r="BJ67" t="str">
        <f t="shared" ref="BJ67:BU82" si="159">IF(AND($M67&gt;=BJ$1,$M67&lt;BK$1),"Yes","No")</f>
        <v>No</v>
      </c>
      <c r="BK67" t="str">
        <f t="shared" si="159"/>
        <v>No</v>
      </c>
      <c r="BL67" t="str">
        <f t="shared" si="159"/>
        <v>No</v>
      </c>
      <c r="BM67" t="str">
        <f t="shared" si="159"/>
        <v>No</v>
      </c>
      <c r="BN67" t="str">
        <f t="shared" si="159"/>
        <v>No</v>
      </c>
      <c r="BO67" t="str">
        <f t="shared" si="159"/>
        <v>No</v>
      </c>
      <c r="BP67" t="str">
        <f t="shared" si="159"/>
        <v>No</v>
      </c>
      <c r="BQ67" t="str">
        <f t="shared" si="159"/>
        <v>No</v>
      </c>
      <c r="BR67" t="str">
        <f t="shared" si="159"/>
        <v>No</v>
      </c>
      <c r="BS67" t="str">
        <f t="shared" si="159"/>
        <v>No</v>
      </c>
      <c r="BT67" t="str">
        <f t="shared" si="159"/>
        <v>No</v>
      </c>
      <c r="BU67" t="str">
        <f t="shared" si="159"/>
        <v>No</v>
      </c>
      <c r="BW67" t="str">
        <f t="shared" si="149"/>
        <v>No</v>
      </c>
    </row>
    <row r="68" spans="1:75" x14ac:dyDescent="0.25">
      <c r="A68" s="7">
        <v>67</v>
      </c>
      <c r="B68" s="7" t="s">
        <v>90</v>
      </c>
      <c r="C68" s="7" t="s">
        <v>879</v>
      </c>
      <c r="D68" s="7" t="s">
        <v>812</v>
      </c>
      <c r="E68" s="7" t="s">
        <v>793</v>
      </c>
      <c r="F68" s="8" t="s">
        <v>811</v>
      </c>
      <c r="G68" s="8" t="s">
        <v>799</v>
      </c>
      <c r="H68" s="7" t="s">
        <v>60</v>
      </c>
      <c r="I68" s="7" t="s">
        <v>24</v>
      </c>
      <c r="J68" s="7" t="s">
        <v>1197</v>
      </c>
      <c r="K68" s="9">
        <v>28653</v>
      </c>
      <c r="L68" s="9">
        <v>39959</v>
      </c>
      <c r="M68" s="9">
        <v>40410</v>
      </c>
      <c r="N68" s="10">
        <f t="shared" ca="1" si="144"/>
        <v>13</v>
      </c>
      <c r="O68" s="10" t="s">
        <v>815</v>
      </c>
      <c r="P68" s="11"/>
      <c r="Q68" s="12">
        <v>79460</v>
      </c>
      <c r="R68" s="12">
        <f t="shared" ca="1" si="145"/>
        <v>10000</v>
      </c>
      <c r="S68" s="8">
        <v>5</v>
      </c>
      <c r="T68" t="str">
        <f t="shared" si="150"/>
        <v>Correct</v>
      </c>
      <c r="U68" t="str">
        <f t="shared" si="151"/>
        <v>Correct</v>
      </c>
      <c r="Y68" t="str">
        <f t="shared" si="152"/>
        <v>Above 60000</v>
      </c>
      <c r="Z68" t="str">
        <f t="shared" ca="1" si="153"/>
        <v>40-50 years</v>
      </c>
      <c r="AA68" t="str">
        <f t="shared" si="154"/>
        <v>2-4 years</v>
      </c>
      <c r="AH68" t="str">
        <f t="shared" si="155"/>
        <v>No</v>
      </c>
      <c r="AI68" t="str">
        <f t="shared" si="156"/>
        <v>No</v>
      </c>
      <c r="AJ68" t="str">
        <f t="shared" si="156"/>
        <v>No</v>
      </c>
      <c r="AK68" t="str">
        <f t="shared" si="156"/>
        <v>No</v>
      </c>
      <c r="AL68" t="str">
        <f t="shared" si="156"/>
        <v>No</v>
      </c>
      <c r="AM68" t="str">
        <f t="shared" si="156"/>
        <v>No</v>
      </c>
      <c r="AN68" t="str">
        <f t="shared" si="156"/>
        <v>No</v>
      </c>
      <c r="AO68" t="str">
        <f t="shared" si="156"/>
        <v>No</v>
      </c>
      <c r="AP68" t="str">
        <f t="shared" si="156"/>
        <v>No</v>
      </c>
      <c r="AQ68" t="str">
        <f t="shared" si="156"/>
        <v>No</v>
      </c>
      <c r="AR68" t="str">
        <f t="shared" si="156"/>
        <v>No</v>
      </c>
      <c r="AS68" t="str">
        <f t="shared" si="156"/>
        <v>No</v>
      </c>
      <c r="AT68" t="str">
        <f t="shared" si="156"/>
        <v>No</v>
      </c>
      <c r="AV68" t="str">
        <f t="shared" ref="AV68:BF68" si="160">IF(AND($L68&gt;=AV$1,$L68&lt;AW$1),"Yes","No")</f>
        <v>No</v>
      </c>
      <c r="AW68" t="str">
        <f t="shared" si="160"/>
        <v>No</v>
      </c>
      <c r="AX68" t="str">
        <f t="shared" si="160"/>
        <v>No</v>
      </c>
      <c r="AY68" t="str">
        <f t="shared" si="160"/>
        <v>No</v>
      </c>
      <c r="AZ68" t="str">
        <f t="shared" si="160"/>
        <v>No</v>
      </c>
      <c r="BA68" t="str">
        <f t="shared" si="160"/>
        <v>No</v>
      </c>
      <c r="BB68" t="str">
        <f t="shared" si="160"/>
        <v>No</v>
      </c>
      <c r="BC68" t="str">
        <f t="shared" si="160"/>
        <v>No</v>
      </c>
      <c r="BD68" t="str">
        <f t="shared" si="160"/>
        <v>No</v>
      </c>
      <c r="BE68" t="str">
        <f t="shared" si="160"/>
        <v>No</v>
      </c>
      <c r="BF68" t="str">
        <f t="shared" si="160"/>
        <v>No</v>
      </c>
      <c r="BG68" t="str">
        <f t="shared" si="147"/>
        <v>No</v>
      </c>
      <c r="BI68" t="str">
        <f t="shared" si="158"/>
        <v>No</v>
      </c>
      <c r="BJ68" t="str">
        <f t="shared" ref="BJ68:BT68" si="161">IF(AND($M68&gt;=BJ$1,$M68&lt;BK$1),"Yes","No")</f>
        <v>No</v>
      </c>
      <c r="BK68" t="str">
        <f t="shared" si="161"/>
        <v>No</v>
      </c>
      <c r="BL68" t="str">
        <f t="shared" si="161"/>
        <v>No</v>
      </c>
      <c r="BM68" t="str">
        <f t="shared" si="161"/>
        <v>No</v>
      </c>
      <c r="BN68" t="str">
        <f t="shared" si="161"/>
        <v>No</v>
      </c>
      <c r="BO68" t="str">
        <f t="shared" si="161"/>
        <v>No</v>
      </c>
      <c r="BP68" t="str">
        <f t="shared" si="161"/>
        <v>No</v>
      </c>
      <c r="BQ68" t="str">
        <f t="shared" si="161"/>
        <v>No</v>
      </c>
      <c r="BR68" t="str">
        <f t="shared" si="161"/>
        <v>No</v>
      </c>
      <c r="BS68" t="str">
        <f t="shared" si="161"/>
        <v>No</v>
      </c>
      <c r="BT68" t="str">
        <f t="shared" si="161"/>
        <v>No</v>
      </c>
      <c r="BU68" t="str">
        <f t="shared" si="159"/>
        <v>No</v>
      </c>
      <c r="BW68" t="str">
        <f t="shared" si="149"/>
        <v>No</v>
      </c>
    </row>
    <row r="69" spans="1:75" x14ac:dyDescent="0.25">
      <c r="A69" s="7">
        <v>68</v>
      </c>
      <c r="B69" s="7" t="s">
        <v>91</v>
      </c>
      <c r="C69" s="7" t="s">
        <v>880</v>
      </c>
      <c r="D69" s="7" t="s">
        <v>36</v>
      </c>
      <c r="E69" s="7" t="s">
        <v>792</v>
      </c>
      <c r="F69" s="8" t="s">
        <v>811</v>
      </c>
      <c r="G69" s="8" t="s">
        <v>799</v>
      </c>
      <c r="H69" s="7" t="s">
        <v>60</v>
      </c>
      <c r="I69" s="7" t="s">
        <v>12</v>
      </c>
      <c r="J69" s="7" t="s">
        <v>1196</v>
      </c>
      <c r="K69" s="9">
        <v>29338</v>
      </c>
      <c r="L69" s="9">
        <v>35965</v>
      </c>
      <c r="M69" s="9">
        <v>40967</v>
      </c>
      <c r="N69" s="14">
        <f t="shared" ca="1" si="144"/>
        <v>24</v>
      </c>
      <c r="O69" s="10" t="s">
        <v>815</v>
      </c>
      <c r="P69" s="15" t="s">
        <v>21</v>
      </c>
      <c r="Q69" s="12">
        <v>34780</v>
      </c>
      <c r="R69" s="12">
        <f t="shared" ca="1" si="145"/>
        <v>5000</v>
      </c>
      <c r="S69" s="8">
        <v>4</v>
      </c>
      <c r="T69" t="str">
        <f t="shared" si="150"/>
        <v>Correct</v>
      </c>
      <c r="U69" t="str">
        <f t="shared" si="151"/>
        <v>Correct</v>
      </c>
      <c r="Y69" t="str">
        <f t="shared" si="152"/>
        <v>25001-40000</v>
      </c>
      <c r="Z69" t="str">
        <f t="shared" ca="1" si="153"/>
        <v>40-50 years</v>
      </c>
      <c r="AA69" t="str">
        <f t="shared" si="154"/>
        <v>Above 10 years</v>
      </c>
      <c r="AH69" t="str">
        <f t="shared" si="155"/>
        <v>Yes</v>
      </c>
      <c r="AI69" t="str">
        <f t="shared" si="156"/>
        <v>Yes</v>
      </c>
      <c r="AJ69" t="str">
        <f t="shared" si="156"/>
        <v>No</v>
      </c>
      <c r="AK69" t="str">
        <f t="shared" si="156"/>
        <v>No</v>
      </c>
      <c r="AL69" t="str">
        <f t="shared" si="156"/>
        <v>No</v>
      </c>
      <c r="AM69" t="str">
        <f t="shared" si="156"/>
        <v>No</v>
      </c>
      <c r="AN69" t="str">
        <f t="shared" si="156"/>
        <v>No</v>
      </c>
      <c r="AO69" t="str">
        <f t="shared" si="156"/>
        <v>No</v>
      </c>
      <c r="AP69" t="str">
        <f t="shared" si="156"/>
        <v>No</v>
      </c>
      <c r="AQ69" t="str">
        <f t="shared" si="156"/>
        <v>No</v>
      </c>
      <c r="AR69" t="str">
        <f t="shared" si="156"/>
        <v>No</v>
      </c>
      <c r="AS69" t="str">
        <f t="shared" si="156"/>
        <v>No</v>
      </c>
      <c r="AT69" t="str">
        <f t="shared" si="156"/>
        <v>No</v>
      </c>
      <c r="AV69" t="str">
        <f t="shared" ref="AV69:BF69" si="162">IF(AND($L69&gt;=AV$1,$L69&lt;AW$1),"Yes","No")</f>
        <v>No</v>
      </c>
      <c r="AW69" t="str">
        <f t="shared" si="162"/>
        <v>No</v>
      </c>
      <c r="AX69" t="str">
        <f t="shared" si="162"/>
        <v>No</v>
      </c>
      <c r="AY69" t="str">
        <f t="shared" si="162"/>
        <v>No</v>
      </c>
      <c r="AZ69" t="str">
        <f t="shared" si="162"/>
        <v>No</v>
      </c>
      <c r="BA69" t="str">
        <f t="shared" si="162"/>
        <v>No</v>
      </c>
      <c r="BB69" t="str">
        <f t="shared" si="162"/>
        <v>No</v>
      </c>
      <c r="BC69" t="str">
        <f t="shared" si="162"/>
        <v>No</v>
      </c>
      <c r="BD69" t="str">
        <f t="shared" si="162"/>
        <v>No</v>
      </c>
      <c r="BE69" t="str">
        <f t="shared" si="162"/>
        <v>No</v>
      </c>
      <c r="BF69" t="str">
        <f t="shared" si="162"/>
        <v>No</v>
      </c>
      <c r="BG69" t="str">
        <f t="shared" si="147"/>
        <v>No</v>
      </c>
      <c r="BI69" t="str">
        <f t="shared" si="158"/>
        <v>No</v>
      </c>
      <c r="BJ69" t="str">
        <f t="shared" ref="BJ69:BT69" si="163">IF(AND($M69&gt;=BJ$1,$M69&lt;BK$1),"Yes","No")</f>
        <v>No</v>
      </c>
      <c r="BK69" t="str">
        <f t="shared" si="163"/>
        <v>Yes</v>
      </c>
      <c r="BL69" t="str">
        <f t="shared" si="163"/>
        <v>No</v>
      </c>
      <c r="BM69" t="str">
        <f t="shared" si="163"/>
        <v>No</v>
      </c>
      <c r="BN69" t="str">
        <f t="shared" si="163"/>
        <v>No</v>
      </c>
      <c r="BO69" t="str">
        <f t="shared" si="163"/>
        <v>No</v>
      </c>
      <c r="BP69" t="str">
        <f t="shared" si="163"/>
        <v>No</v>
      </c>
      <c r="BQ69" t="str">
        <f t="shared" si="163"/>
        <v>No</v>
      </c>
      <c r="BR69" t="str">
        <f t="shared" si="163"/>
        <v>No</v>
      </c>
      <c r="BS69" t="str">
        <f t="shared" si="163"/>
        <v>No</v>
      </c>
      <c r="BT69" t="str">
        <f t="shared" si="163"/>
        <v>No</v>
      </c>
      <c r="BU69" t="str">
        <f t="shared" si="159"/>
        <v>No</v>
      </c>
      <c r="BW69" t="str">
        <f t="shared" si="149"/>
        <v>Yes</v>
      </c>
    </row>
    <row r="70" spans="1:75" x14ac:dyDescent="0.25">
      <c r="A70" s="7">
        <v>69</v>
      </c>
      <c r="B70" s="7" t="s">
        <v>92</v>
      </c>
      <c r="C70" s="7" t="s">
        <v>881</v>
      </c>
      <c r="D70" s="7" t="s">
        <v>812</v>
      </c>
      <c r="E70" s="7" t="s">
        <v>793</v>
      </c>
      <c r="F70" s="8" t="s">
        <v>811</v>
      </c>
      <c r="G70" s="8" t="s">
        <v>799</v>
      </c>
      <c r="H70" s="7" t="s">
        <v>60</v>
      </c>
      <c r="I70" s="7" t="s">
        <v>12</v>
      </c>
      <c r="J70" s="7" t="s">
        <v>1196</v>
      </c>
      <c r="K70" s="9">
        <v>22899</v>
      </c>
      <c r="L70" s="9">
        <v>37785</v>
      </c>
      <c r="M70" s="9">
        <v>41181</v>
      </c>
      <c r="N70" s="10">
        <f t="shared" ca="1" si="144"/>
        <v>19</v>
      </c>
      <c r="O70" s="10" t="s">
        <v>815</v>
      </c>
      <c r="P70" s="11" t="s">
        <v>40</v>
      </c>
      <c r="Q70" s="12">
        <v>87280</v>
      </c>
      <c r="R70" s="12">
        <f t="shared" ca="1" si="145"/>
        <v>5000</v>
      </c>
      <c r="S70" s="8">
        <v>4</v>
      </c>
      <c r="T70" t="str">
        <f t="shared" si="150"/>
        <v>Correct</v>
      </c>
      <c r="U70" t="str">
        <f t="shared" si="151"/>
        <v>Correct</v>
      </c>
      <c r="Y70" t="str">
        <f t="shared" si="152"/>
        <v>Above 60000</v>
      </c>
      <c r="Z70" t="str">
        <f t="shared" ca="1" si="153"/>
        <v>Above 50 years</v>
      </c>
      <c r="AA70" t="str">
        <f t="shared" si="154"/>
        <v>6-10 years</v>
      </c>
      <c r="AH70" t="str">
        <f t="shared" si="155"/>
        <v>Yes</v>
      </c>
      <c r="AI70" t="str">
        <f t="shared" si="156"/>
        <v>Yes</v>
      </c>
      <c r="AJ70" t="str">
        <f t="shared" si="156"/>
        <v>Yes</v>
      </c>
      <c r="AK70" t="str">
        <f t="shared" si="156"/>
        <v>Yes</v>
      </c>
      <c r="AL70" t="str">
        <f t="shared" si="156"/>
        <v>Yes</v>
      </c>
      <c r="AM70" t="str">
        <f t="shared" si="156"/>
        <v>Yes</v>
      </c>
      <c r="AN70" t="str">
        <f t="shared" si="156"/>
        <v>Yes</v>
      </c>
      <c r="AO70" t="str">
        <f t="shared" si="156"/>
        <v>Yes</v>
      </c>
      <c r="AP70" t="str">
        <f t="shared" si="156"/>
        <v>Yes</v>
      </c>
      <c r="AQ70" t="str">
        <f t="shared" si="156"/>
        <v>No</v>
      </c>
      <c r="AR70" t="str">
        <f t="shared" si="156"/>
        <v>No</v>
      </c>
      <c r="AS70" t="str">
        <f t="shared" si="156"/>
        <v>No</v>
      </c>
      <c r="AT70" t="str">
        <f t="shared" si="156"/>
        <v>No</v>
      </c>
      <c r="AV70" t="str">
        <f t="shared" ref="AV70:BF70" si="164">IF(AND($L70&gt;=AV$1,$L70&lt;AW$1),"Yes","No")</f>
        <v>No</v>
      </c>
      <c r="AW70" t="str">
        <f t="shared" si="164"/>
        <v>No</v>
      </c>
      <c r="AX70" t="str">
        <f t="shared" si="164"/>
        <v>No</v>
      </c>
      <c r="AY70" t="str">
        <f t="shared" si="164"/>
        <v>No</v>
      </c>
      <c r="AZ70" t="str">
        <f t="shared" si="164"/>
        <v>No</v>
      </c>
      <c r="BA70" t="str">
        <f t="shared" si="164"/>
        <v>No</v>
      </c>
      <c r="BB70" t="str">
        <f t="shared" si="164"/>
        <v>No</v>
      </c>
      <c r="BC70" t="str">
        <f t="shared" si="164"/>
        <v>No</v>
      </c>
      <c r="BD70" t="str">
        <f t="shared" si="164"/>
        <v>No</v>
      </c>
      <c r="BE70" t="str">
        <f t="shared" si="164"/>
        <v>No</v>
      </c>
      <c r="BF70" t="str">
        <f t="shared" si="164"/>
        <v>No</v>
      </c>
      <c r="BG70" t="str">
        <f t="shared" si="147"/>
        <v>No</v>
      </c>
      <c r="BI70" t="str">
        <f t="shared" si="158"/>
        <v>No</v>
      </c>
      <c r="BJ70" t="str">
        <f t="shared" ref="BJ70:BT70" si="165">IF(AND($M70&gt;=BJ$1,$M70&lt;BK$1),"Yes","No")</f>
        <v>No</v>
      </c>
      <c r="BK70" t="str">
        <f t="shared" si="165"/>
        <v>No</v>
      </c>
      <c r="BL70" t="str">
        <f t="shared" si="165"/>
        <v>No</v>
      </c>
      <c r="BM70" t="str">
        <f t="shared" si="165"/>
        <v>No</v>
      </c>
      <c r="BN70" t="str">
        <f t="shared" si="165"/>
        <v>No</v>
      </c>
      <c r="BO70" t="str">
        <f t="shared" si="165"/>
        <v>No</v>
      </c>
      <c r="BP70" t="str">
        <f t="shared" si="165"/>
        <v>No</v>
      </c>
      <c r="BQ70" t="str">
        <f t="shared" si="165"/>
        <v>No</v>
      </c>
      <c r="BR70" t="str">
        <f t="shared" si="165"/>
        <v>Yes</v>
      </c>
      <c r="BS70" t="str">
        <f t="shared" si="165"/>
        <v>No</v>
      </c>
      <c r="BT70" t="str">
        <f t="shared" si="165"/>
        <v>No</v>
      </c>
      <c r="BU70" t="str">
        <f t="shared" si="159"/>
        <v>No</v>
      </c>
      <c r="BW70" t="str">
        <f t="shared" si="149"/>
        <v>Yes</v>
      </c>
    </row>
    <row r="71" spans="1:75" x14ac:dyDescent="0.25">
      <c r="A71" s="7">
        <v>70</v>
      </c>
      <c r="B71" s="7" t="s">
        <v>93</v>
      </c>
      <c r="C71" s="7" t="s">
        <v>851</v>
      </c>
      <c r="D71" s="7" t="s">
        <v>813</v>
      </c>
      <c r="E71" s="7" t="s">
        <v>791</v>
      </c>
      <c r="F71" s="8" t="s">
        <v>811</v>
      </c>
      <c r="G71" s="8" t="s">
        <v>799</v>
      </c>
      <c r="H71" s="7" t="s">
        <v>60</v>
      </c>
      <c r="I71" s="7" t="s">
        <v>12</v>
      </c>
      <c r="J71" s="7" t="s">
        <v>1196</v>
      </c>
      <c r="K71" s="9">
        <v>32064</v>
      </c>
      <c r="L71" s="9">
        <v>41091</v>
      </c>
      <c r="M71" s="9"/>
      <c r="N71" s="10">
        <f t="shared" ca="1" si="144"/>
        <v>10</v>
      </c>
      <c r="O71" t="s">
        <v>785</v>
      </c>
      <c r="P71" s="11" t="s">
        <v>13</v>
      </c>
      <c r="Q71" s="12">
        <v>71150</v>
      </c>
      <c r="R71" s="12">
        <f t="shared" ca="1" si="145"/>
        <v>0</v>
      </c>
      <c r="S71" s="8">
        <v>2</v>
      </c>
      <c r="T71" t="str">
        <f t="shared" si="150"/>
        <v/>
      </c>
      <c r="U71" t="str">
        <f t="shared" si="151"/>
        <v>Correct</v>
      </c>
      <c r="Y71" t="str">
        <f t="shared" si="152"/>
        <v>Above 60000</v>
      </c>
      <c r="Z71" t="str">
        <f t="shared" ca="1" si="153"/>
        <v>30-40 years</v>
      </c>
      <c r="AA71" t="str">
        <f t="shared" si="154"/>
        <v>6-12 months</v>
      </c>
      <c r="AH71" t="str">
        <f t="shared" si="155"/>
        <v>No</v>
      </c>
      <c r="AI71" t="str">
        <f t="shared" si="156"/>
        <v>No</v>
      </c>
      <c r="AJ71" t="str">
        <f t="shared" si="156"/>
        <v>No</v>
      </c>
      <c r="AK71" t="str">
        <f t="shared" si="156"/>
        <v>No</v>
      </c>
      <c r="AL71" t="str">
        <f t="shared" si="156"/>
        <v>No</v>
      </c>
      <c r="AM71" t="str">
        <f t="shared" si="156"/>
        <v>No</v>
      </c>
      <c r="AN71" t="str">
        <f t="shared" si="156"/>
        <v>No</v>
      </c>
      <c r="AO71" t="str">
        <f t="shared" si="156"/>
        <v>Yes</v>
      </c>
      <c r="AP71" t="str">
        <f t="shared" si="156"/>
        <v>Yes</v>
      </c>
      <c r="AQ71" t="str">
        <f t="shared" si="156"/>
        <v>Yes</v>
      </c>
      <c r="AR71" t="str">
        <f t="shared" si="156"/>
        <v>Yes</v>
      </c>
      <c r="AS71" t="str">
        <f t="shared" si="156"/>
        <v>Yes</v>
      </c>
      <c r="AT71" t="str">
        <f t="shared" si="156"/>
        <v>Yes</v>
      </c>
      <c r="AV71" t="str">
        <f t="shared" ref="AV71:BF71" si="166">IF(AND($L71&gt;=AV$1,$L71&lt;AW$1),"Yes","No")</f>
        <v>No</v>
      </c>
      <c r="AW71" t="str">
        <f t="shared" si="166"/>
        <v>No</v>
      </c>
      <c r="AX71" t="str">
        <f t="shared" si="166"/>
        <v>No</v>
      </c>
      <c r="AY71" t="str">
        <f t="shared" si="166"/>
        <v>No</v>
      </c>
      <c r="AZ71" t="str">
        <f t="shared" si="166"/>
        <v>No</v>
      </c>
      <c r="BA71" t="str">
        <f t="shared" si="166"/>
        <v>No</v>
      </c>
      <c r="BB71" t="str">
        <f t="shared" si="166"/>
        <v>Yes</v>
      </c>
      <c r="BC71" t="str">
        <f t="shared" si="166"/>
        <v>No</v>
      </c>
      <c r="BD71" t="str">
        <f t="shared" si="166"/>
        <v>No</v>
      </c>
      <c r="BE71" t="str">
        <f t="shared" si="166"/>
        <v>No</v>
      </c>
      <c r="BF71" t="str">
        <f t="shared" si="166"/>
        <v>No</v>
      </c>
      <c r="BG71" t="str">
        <f t="shared" si="147"/>
        <v>No</v>
      </c>
      <c r="BI71" t="str">
        <f t="shared" si="158"/>
        <v>Yes</v>
      </c>
      <c r="BJ71" t="str">
        <f t="shared" ref="BJ71:BT71" si="167">IF(AND($M71&gt;=BJ$1,$M71&lt;BK$1),"Yes","No")</f>
        <v>No</v>
      </c>
      <c r="BK71" t="str">
        <f t="shared" si="167"/>
        <v>No</v>
      </c>
      <c r="BL71" t="str">
        <f t="shared" si="167"/>
        <v>No</v>
      </c>
      <c r="BM71" t="str">
        <f t="shared" si="167"/>
        <v>No</v>
      </c>
      <c r="BN71" t="str">
        <f t="shared" si="167"/>
        <v>No</v>
      </c>
      <c r="BO71" t="str">
        <f t="shared" si="167"/>
        <v>No</v>
      </c>
      <c r="BP71" t="str">
        <f t="shared" si="167"/>
        <v>No</v>
      </c>
      <c r="BQ71" t="str">
        <f t="shared" si="167"/>
        <v>No</v>
      </c>
      <c r="BR71" t="str">
        <f t="shared" si="167"/>
        <v>No</v>
      </c>
      <c r="BS71" t="str">
        <f t="shared" si="167"/>
        <v>No</v>
      </c>
      <c r="BT71" t="str">
        <f t="shared" si="167"/>
        <v>No</v>
      </c>
      <c r="BU71" t="str">
        <f t="shared" si="159"/>
        <v>No</v>
      </c>
      <c r="BW71" t="str">
        <f t="shared" si="149"/>
        <v>No</v>
      </c>
    </row>
    <row r="72" spans="1:75" x14ac:dyDescent="0.25">
      <c r="A72" s="7">
        <v>71</v>
      </c>
      <c r="B72" s="7" t="s">
        <v>94</v>
      </c>
      <c r="C72" s="7" t="s">
        <v>882</v>
      </c>
      <c r="D72" s="7" t="s">
        <v>36</v>
      </c>
      <c r="E72" s="7" t="s">
        <v>792</v>
      </c>
      <c r="F72" s="8" t="s">
        <v>811</v>
      </c>
      <c r="G72" s="8" t="s">
        <v>799</v>
      </c>
      <c r="H72" s="7" t="s">
        <v>60</v>
      </c>
      <c r="I72" s="7" t="s">
        <v>15</v>
      </c>
      <c r="J72" s="7" t="s">
        <v>1196</v>
      </c>
      <c r="K72" s="9">
        <v>29792</v>
      </c>
      <c r="L72" s="9">
        <v>39279</v>
      </c>
      <c r="M72" s="9">
        <v>40884</v>
      </c>
      <c r="N72" s="10">
        <f t="shared" ca="1" si="144"/>
        <v>15</v>
      </c>
      <c r="O72" s="10" t="s">
        <v>815</v>
      </c>
      <c r="P72" s="11" t="s">
        <v>13</v>
      </c>
      <c r="Q72" s="12">
        <v>26890</v>
      </c>
      <c r="R72" s="12">
        <f t="shared" ca="1" si="145"/>
        <v>5000</v>
      </c>
      <c r="S72" s="8">
        <v>3</v>
      </c>
      <c r="T72" t="str">
        <f t="shared" si="150"/>
        <v>Correct</v>
      </c>
      <c r="U72" t="str">
        <f t="shared" si="151"/>
        <v>Correct</v>
      </c>
      <c r="Y72" t="str">
        <f t="shared" si="152"/>
        <v>25001-40000</v>
      </c>
      <c r="Z72" t="str">
        <f t="shared" ca="1" si="153"/>
        <v>40-50 years</v>
      </c>
      <c r="AA72" t="str">
        <f t="shared" si="154"/>
        <v>4-6 years</v>
      </c>
      <c r="AH72" t="str">
        <f t="shared" si="155"/>
        <v>No</v>
      </c>
      <c r="AI72" t="str">
        <f t="shared" si="156"/>
        <v>No</v>
      </c>
      <c r="AJ72" t="str">
        <f t="shared" si="156"/>
        <v>No</v>
      </c>
      <c r="AK72" t="str">
        <f t="shared" si="156"/>
        <v>No</v>
      </c>
      <c r="AL72" t="str">
        <f t="shared" si="156"/>
        <v>No</v>
      </c>
      <c r="AM72" t="str">
        <f t="shared" si="156"/>
        <v>No</v>
      </c>
      <c r="AN72" t="str">
        <f t="shared" si="156"/>
        <v>No</v>
      </c>
      <c r="AO72" t="str">
        <f t="shared" si="156"/>
        <v>No</v>
      </c>
      <c r="AP72" t="str">
        <f t="shared" si="156"/>
        <v>No</v>
      </c>
      <c r="AQ72" t="str">
        <f t="shared" si="156"/>
        <v>No</v>
      </c>
      <c r="AR72" t="str">
        <f t="shared" si="156"/>
        <v>No</v>
      </c>
      <c r="AS72" t="str">
        <f t="shared" si="156"/>
        <v>No</v>
      </c>
      <c r="AT72" t="str">
        <f t="shared" si="156"/>
        <v>No</v>
      </c>
      <c r="AV72" t="str">
        <f t="shared" ref="AV72:BF72" si="168">IF(AND($L72&gt;=AV$1,$L72&lt;AW$1),"Yes","No")</f>
        <v>No</v>
      </c>
      <c r="AW72" t="str">
        <f t="shared" si="168"/>
        <v>No</v>
      </c>
      <c r="AX72" t="str">
        <f t="shared" si="168"/>
        <v>No</v>
      </c>
      <c r="AY72" t="str">
        <f t="shared" si="168"/>
        <v>No</v>
      </c>
      <c r="AZ72" t="str">
        <f t="shared" si="168"/>
        <v>No</v>
      </c>
      <c r="BA72" t="str">
        <f t="shared" si="168"/>
        <v>No</v>
      </c>
      <c r="BB72" t="str">
        <f t="shared" si="168"/>
        <v>No</v>
      </c>
      <c r="BC72" t="str">
        <f t="shared" si="168"/>
        <v>No</v>
      </c>
      <c r="BD72" t="str">
        <f t="shared" si="168"/>
        <v>No</v>
      </c>
      <c r="BE72" t="str">
        <f t="shared" si="168"/>
        <v>No</v>
      </c>
      <c r="BF72" t="str">
        <f t="shared" si="168"/>
        <v>No</v>
      </c>
      <c r="BG72" t="str">
        <f t="shared" si="147"/>
        <v>No</v>
      </c>
      <c r="BI72" t="str">
        <f t="shared" si="158"/>
        <v>No</v>
      </c>
      <c r="BJ72" t="str">
        <f t="shared" ref="BJ72:BT72" si="169">IF(AND($M72&gt;=BJ$1,$M72&lt;BK$1),"Yes","No")</f>
        <v>No</v>
      </c>
      <c r="BK72" t="str">
        <f t="shared" si="169"/>
        <v>No</v>
      </c>
      <c r="BL72" t="str">
        <f t="shared" si="169"/>
        <v>No</v>
      </c>
      <c r="BM72" t="str">
        <f t="shared" si="169"/>
        <v>No</v>
      </c>
      <c r="BN72" t="str">
        <f t="shared" si="169"/>
        <v>No</v>
      </c>
      <c r="BO72" t="str">
        <f t="shared" si="169"/>
        <v>No</v>
      </c>
      <c r="BP72" t="str">
        <f t="shared" si="169"/>
        <v>No</v>
      </c>
      <c r="BQ72" t="str">
        <f t="shared" si="169"/>
        <v>No</v>
      </c>
      <c r="BR72" t="str">
        <f t="shared" si="169"/>
        <v>No</v>
      </c>
      <c r="BS72" t="str">
        <f t="shared" si="169"/>
        <v>No</v>
      </c>
      <c r="BT72" t="str">
        <f t="shared" si="169"/>
        <v>No</v>
      </c>
      <c r="BU72" t="str">
        <f t="shared" si="159"/>
        <v>No</v>
      </c>
      <c r="BW72" t="str">
        <f t="shared" si="149"/>
        <v>No</v>
      </c>
    </row>
    <row r="73" spans="1:75" x14ac:dyDescent="0.25">
      <c r="A73" s="7">
        <v>72</v>
      </c>
      <c r="B73" s="7" t="s">
        <v>95</v>
      </c>
      <c r="C73" s="7" t="s">
        <v>821</v>
      </c>
      <c r="D73" s="7" t="s">
        <v>36</v>
      </c>
      <c r="E73" s="7" t="s">
        <v>795</v>
      </c>
      <c r="F73" s="8" t="s">
        <v>811</v>
      </c>
      <c r="G73" s="8" t="s">
        <v>799</v>
      </c>
      <c r="H73" s="7" t="s">
        <v>60</v>
      </c>
      <c r="I73" s="7" t="s">
        <v>24</v>
      </c>
      <c r="J73" s="7" t="s">
        <v>1196</v>
      </c>
      <c r="K73" s="9">
        <v>29474</v>
      </c>
      <c r="L73" s="9">
        <v>40368</v>
      </c>
      <c r="M73" s="9">
        <v>40842</v>
      </c>
      <c r="N73" s="10">
        <f t="shared" ca="1" si="144"/>
        <v>12</v>
      </c>
      <c r="O73" s="10" t="s">
        <v>815</v>
      </c>
      <c r="P73" s="11"/>
      <c r="Q73" s="12">
        <v>89310</v>
      </c>
      <c r="R73" s="12">
        <f t="shared" ca="1" si="145"/>
        <v>10000</v>
      </c>
      <c r="S73" s="8">
        <v>5</v>
      </c>
      <c r="T73" t="str">
        <f t="shared" si="150"/>
        <v>Correct</v>
      </c>
      <c r="U73" t="str">
        <f t="shared" si="151"/>
        <v>Correct</v>
      </c>
      <c r="Y73" t="str">
        <f t="shared" si="152"/>
        <v>Above 60000</v>
      </c>
      <c r="Z73" t="str">
        <f t="shared" ca="1" si="153"/>
        <v>40-50 years</v>
      </c>
      <c r="AA73" t="str">
        <f t="shared" si="154"/>
        <v>2-4 years</v>
      </c>
      <c r="AH73" t="str">
        <f t="shared" si="155"/>
        <v>No</v>
      </c>
      <c r="AI73" t="str">
        <f t="shared" si="156"/>
        <v>No</v>
      </c>
      <c r="AJ73" t="str">
        <f t="shared" si="156"/>
        <v>No</v>
      </c>
      <c r="AK73" t="str">
        <f t="shared" si="156"/>
        <v>No</v>
      </c>
      <c r="AL73" t="str">
        <f t="shared" si="156"/>
        <v>No</v>
      </c>
      <c r="AM73" t="str">
        <f t="shared" si="156"/>
        <v>No</v>
      </c>
      <c r="AN73" t="str">
        <f t="shared" si="156"/>
        <v>No</v>
      </c>
      <c r="AO73" t="str">
        <f t="shared" si="156"/>
        <v>No</v>
      </c>
      <c r="AP73" t="str">
        <f t="shared" si="156"/>
        <v>No</v>
      </c>
      <c r="AQ73" t="str">
        <f t="shared" si="156"/>
        <v>No</v>
      </c>
      <c r="AR73" t="str">
        <f t="shared" si="156"/>
        <v>No</v>
      </c>
      <c r="AS73" t="str">
        <f t="shared" si="156"/>
        <v>No</v>
      </c>
      <c r="AT73" t="str">
        <f t="shared" si="156"/>
        <v>No</v>
      </c>
      <c r="AV73" t="str">
        <f t="shared" ref="AV73:BF73" si="170">IF(AND($L73&gt;=AV$1,$L73&lt;AW$1),"Yes","No")</f>
        <v>No</v>
      </c>
      <c r="AW73" t="str">
        <f t="shared" si="170"/>
        <v>No</v>
      </c>
      <c r="AX73" t="str">
        <f t="shared" si="170"/>
        <v>No</v>
      </c>
      <c r="AY73" t="str">
        <f t="shared" si="170"/>
        <v>No</v>
      </c>
      <c r="AZ73" t="str">
        <f t="shared" si="170"/>
        <v>No</v>
      </c>
      <c r="BA73" t="str">
        <f t="shared" si="170"/>
        <v>No</v>
      </c>
      <c r="BB73" t="str">
        <f t="shared" si="170"/>
        <v>No</v>
      </c>
      <c r="BC73" t="str">
        <f t="shared" si="170"/>
        <v>No</v>
      </c>
      <c r="BD73" t="str">
        <f t="shared" si="170"/>
        <v>No</v>
      </c>
      <c r="BE73" t="str">
        <f t="shared" si="170"/>
        <v>No</v>
      </c>
      <c r="BF73" t="str">
        <f t="shared" si="170"/>
        <v>No</v>
      </c>
      <c r="BG73" t="str">
        <f t="shared" si="147"/>
        <v>No</v>
      </c>
      <c r="BI73" t="str">
        <f t="shared" si="158"/>
        <v>No</v>
      </c>
      <c r="BJ73" t="str">
        <f t="shared" ref="BJ73:BT73" si="171">IF(AND($M73&gt;=BJ$1,$M73&lt;BK$1),"Yes","No")</f>
        <v>No</v>
      </c>
      <c r="BK73" t="str">
        <f t="shared" si="171"/>
        <v>No</v>
      </c>
      <c r="BL73" t="str">
        <f t="shared" si="171"/>
        <v>No</v>
      </c>
      <c r="BM73" t="str">
        <f t="shared" si="171"/>
        <v>No</v>
      </c>
      <c r="BN73" t="str">
        <f t="shared" si="171"/>
        <v>No</v>
      </c>
      <c r="BO73" t="str">
        <f t="shared" si="171"/>
        <v>No</v>
      </c>
      <c r="BP73" t="str">
        <f t="shared" si="171"/>
        <v>No</v>
      </c>
      <c r="BQ73" t="str">
        <f t="shared" si="171"/>
        <v>No</v>
      </c>
      <c r="BR73" t="str">
        <f t="shared" si="171"/>
        <v>No</v>
      </c>
      <c r="BS73" t="str">
        <f t="shared" si="171"/>
        <v>No</v>
      </c>
      <c r="BT73" t="str">
        <f t="shared" si="171"/>
        <v>No</v>
      </c>
      <c r="BU73" t="str">
        <f t="shared" si="159"/>
        <v>No</v>
      </c>
      <c r="BW73" t="str">
        <f t="shared" si="149"/>
        <v>No</v>
      </c>
    </row>
    <row r="74" spans="1:75" x14ac:dyDescent="0.25">
      <c r="A74" s="7">
        <v>73</v>
      </c>
      <c r="B74" s="7" t="s">
        <v>96</v>
      </c>
      <c r="C74" s="7" t="s">
        <v>883</v>
      </c>
      <c r="D74" s="7" t="s">
        <v>10</v>
      </c>
      <c r="E74" s="7" t="s">
        <v>787</v>
      </c>
      <c r="F74" s="8" t="s">
        <v>811</v>
      </c>
      <c r="G74" s="8" t="s">
        <v>799</v>
      </c>
      <c r="H74" s="7" t="s">
        <v>60</v>
      </c>
      <c r="I74" s="7" t="s">
        <v>15</v>
      </c>
      <c r="J74" s="7" t="s">
        <v>1196</v>
      </c>
      <c r="K74" s="9">
        <v>27700</v>
      </c>
      <c r="L74" s="9">
        <v>40777</v>
      </c>
      <c r="M74" s="9">
        <v>41231</v>
      </c>
      <c r="N74" s="10">
        <f t="shared" ca="1" si="144"/>
        <v>11</v>
      </c>
      <c r="O74" s="10" t="s">
        <v>815</v>
      </c>
      <c r="P74" s="11" t="s">
        <v>16</v>
      </c>
      <c r="Q74" s="12">
        <v>13800</v>
      </c>
      <c r="R74" s="12">
        <f t="shared" ca="1" si="145"/>
        <v>5000</v>
      </c>
      <c r="S74" s="8">
        <v>3</v>
      </c>
      <c r="T74" t="str">
        <f t="shared" si="150"/>
        <v>Correct</v>
      </c>
      <c r="U74" t="str">
        <f t="shared" si="151"/>
        <v>Correct</v>
      </c>
      <c r="Y74" t="str">
        <f t="shared" si="152"/>
        <v>10001-25000</v>
      </c>
      <c r="Z74" t="str">
        <f t="shared" ca="1" si="153"/>
        <v>40-50 years</v>
      </c>
      <c r="AA74" t="str">
        <f t="shared" si="154"/>
        <v>1-2 years</v>
      </c>
      <c r="AH74" t="str">
        <f t="shared" si="155"/>
        <v>Yes</v>
      </c>
      <c r="AI74" t="str">
        <f t="shared" si="156"/>
        <v>Yes</v>
      </c>
      <c r="AJ74" t="str">
        <f t="shared" si="156"/>
        <v>Yes</v>
      </c>
      <c r="AK74" t="str">
        <f t="shared" si="156"/>
        <v>Yes</v>
      </c>
      <c r="AL74" t="str">
        <f t="shared" si="156"/>
        <v>Yes</v>
      </c>
      <c r="AM74" t="str">
        <f t="shared" si="156"/>
        <v>Yes</v>
      </c>
      <c r="AN74" t="str">
        <f t="shared" si="156"/>
        <v>Yes</v>
      </c>
      <c r="AO74" t="str">
        <f t="shared" si="156"/>
        <v>Yes</v>
      </c>
      <c r="AP74" t="str">
        <f t="shared" si="156"/>
        <v>Yes</v>
      </c>
      <c r="AQ74" t="str">
        <f t="shared" si="156"/>
        <v>Yes</v>
      </c>
      <c r="AR74" t="str">
        <f t="shared" si="156"/>
        <v>Yes</v>
      </c>
      <c r="AS74" t="str">
        <f t="shared" si="156"/>
        <v>No</v>
      </c>
      <c r="AT74" t="str">
        <f t="shared" si="156"/>
        <v>No</v>
      </c>
      <c r="AV74" t="str">
        <f t="shared" ref="AV74:BF74" si="172">IF(AND($L74&gt;=AV$1,$L74&lt;AW$1),"Yes","No")</f>
        <v>No</v>
      </c>
      <c r="AW74" t="str">
        <f t="shared" si="172"/>
        <v>No</v>
      </c>
      <c r="AX74" t="str">
        <f t="shared" si="172"/>
        <v>No</v>
      </c>
      <c r="AY74" t="str">
        <f t="shared" si="172"/>
        <v>No</v>
      </c>
      <c r="AZ74" t="str">
        <f t="shared" si="172"/>
        <v>No</v>
      </c>
      <c r="BA74" t="str">
        <f t="shared" si="172"/>
        <v>No</v>
      </c>
      <c r="BB74" t="str">
        <f t="shared" si="172"/>
        <v>No</v>
      </c>
      <c r="BC74" t="str">
        <f t="shared" si="172"/>
        <v>No</v>
      </c>
      <c r="BD74" t="str">
        <f t="shared" si="172"/>
        <v>No</v>
      </c>
      <c r="BE74" t="str">
        <f t="shared" si="172"/>
        <v>No</v>
      </c>
      <c r="BF74" t="str">
        <f t="shared" si="172"/>
        <v>No</v>
      </c>
      <c r="BG74" t="str">
        <f t="shared" si="147"/>
        <v>No</v>
      </c>
      <c r="BI74" t="str">
        <f t="shared" si="158"/>
        <v>No</v>
      </c>
      <c r="BJ74" t="str">
        <f t="shared" ref="BJ74:BT74" si="173">IF(AND($M74&gt;=BJ$1,$M74&lt;BK$1),"Yes","No")</f>
        <v>No</v>
      </c>
      <c r="BK74" t="str">
        <f t="shared" si="173"/>
        <v>No</v>
      </c>
      <c r="BL74" t="str">
        <f t="shared" si="173"/>
        <v>No</v>
      </c>
      <c r="BM74" t="str">
        <f t="shared" si="173"/>
        <v>No</v>
      </c>
      <c r="BN74" t="str">
        <f t="shared" si="173"/>
        <v>No</v>
      </c>
      <c r="BO74" t="str">
        <f t="shared" si="173"/>
        <v>No</v>
      </c>
      <c r="BP74" t="str">
        <f t="shared" si="173"/>
        <v>No</v>
      </c>
      <c r="BQ74" t="str">
        <f t="shared" si="173"/>
        <v>No</v>
      </c>
      <c r="BR74" t="str">
        <f t="shared" si="173"/>
        <v>No</v>
      </c>
      <c r="BS74" t="str">
        <f t="shared" si="173"/>
        <v>No</v>
      </c>
      <c r="BT74" t="str">
        <f t="shared" si="173"/>
        <v>Yes</v>
      </c>
      <c r="BU74" t="str">
        <f t="shared" si="159"/>
        <v>No</v>
      </c>
      <c r="BW74" t="str">
        <f t="shared" si="149"/>
        <v>Yes</v>
      </c>
    </row>
    <row r="75" spans="1:75" x14ac:dyDescent="0.25">
      <c r="A75" s="7">
        <v>74</v>
      </c>
      <c r="B75" s="7" t="s">
        <v>97</v>
      </c>
      <c r="C75" s="7" t="s">
        <v>884</v>
      </c>
      <c r="D75" s="7" t="s">
        <v>813</v>
      </c>
      <c r="E75" s="7" t="s">
        <v>791</v>
      </c>
      <c r="F75" s="8" t="s">
        <v>811</v>
      </c>
      <c r="G75" s="8" t="s">
        <v>799</v>
      </c>
      <c r="H75" s="7" t="s">
        <v>60</v>
      </c>
      <c r="I75" s="7" t="s">
        <v>15</v>
      </c>
      <c r="J75" s="7" t="s">
        <v>1196</v>
      </c>
      <c r="K75" s="9">
        <v>26875</v>
      </c>
      <c r="L75" s="9">
        <v>39662</v>
      </c>
      <c r="M75" s="9">
        <v>40686</v>
      </c>
      <c r="N75" s="10">
        <f t="shared" ca="1" si="144"/>
        <v>14</v>
      </c>
      <c r="O75" s="10" t="s">
        <v>815</v>
      </c>
      <c r="P75" s="11" t="s">
        <v>30</v>
      </c>
      <c r="Q75" s="12">
        <v>38920</v>
      </c>
      <c r="R75" s="12">
        <f t="shared" ca="1" si="145"/>
        <v>5000</v>
      </c>
      <c r="S75" s="8">
        <v>4</v>
      </c>
      <c r="T75" t="str">
        <f t="shared" si="150"/>
        <v>Correct</v>
      </c>
      <c r="U75" t="str">
        <f t="shared" si="151"/>
        <v>Correct</v>
      </c>
      <c r="Y75" t="str">
        <f t="shared" si="152"/>
        <v>25001-40000</v>
      </c>
      <c r="Z75" t="str">
        <f t="shared" ca="1" si="153"/>
        <v>40-50 years</v>
      </c>
      <c r="AA75" t="str">
        <f t="shared" si="154"/>
        <v>4-6 years</v>
      </c>
      <c r="AH75" t="str">
        <f t="shared" si="155"/>
        <v>No</v>
      </c>
      <c r="AI75" t="str">
        <f t="shared" si="156"/>
        <v>No</v>
      </c>
      <c r="AJ75" t="str">
        <f t="shared" si="156"/>
        <v>No</v>
      </c>
      <c r="AK75" t="str">
        <f t="shared" si="156"/>
        <v>No</v>
      </c>
      <c r="AL75" t="str">
        <f t="shared" si="156"/>
        <v>No</v>
      </c>
      <c r="AM75" t="str">
        <f t="shared" si="156"/>
        <v>No</v>
      </c>
      <c r="AN75" t="str">
        <f t="shared" si="156"/>
        <v>No</v>
      </c>
      <c r="AO75" t="str">
        <f t="shared" si="156"/>
        <v>No</v>
      </c>
      <c r="AP75" t="str">
        <f t="shared" si="156"/>
        <v>No</v>
      </c>
      <c r="AQ75" t="str">
        <f t="shared" si="156"/>
        <v>No</v>
      </c>
      <c r="AR75" t="str">
        <f t="shared" si="156"/>
        <v>No</v>
      </c>
      <c r="AS75" t="str">
        <f t="shared" si="156"/>
        <v>No</v>
      </c>
      <c r="AT75" t="str">
        <f t="shared" si="156"/>
        <v>No</v>
      </c>
      <c r="AV75" t="str">
        <f t="shared" ref="AV75:BF75" si="174">IF(AND($L75&gt;=AV$1,$L75&lt;AW$1),"Yes","No")</f>
        <v>No</v>
      </c>
      <c r="AW75" t="str">
        <f t="shared" si="174"/>
        <v>No</v>
      </c>
      <c r="AX75" t="str">
        <f t="shared" si="174"/>
        <v>No</v>
      </c>
      <c r="AY75" t="str">
        <f t="shared" si="174"/>
        <v>No</v>
      </c>
      <c r="AZ75" t="str">
        <f t="shared" si="174"/>
        <v>No</v>
      </c>
      <c r="BA75" t="str">
        <f t="shared" si="174"/>
        <v>No</v>
      </c>
      <c r="BB75" t="str">
        <f t="shared" si="174"/>
        <v>No</v>
      </c>
      <c r="BC75" t="str">
        <f t="shared" si="174"/>
        <v>No</v>
      </c>
      <c r="BD75" t="str">
        <f t="shared" si="174"/>
        <v>No</v>
      </c>
      <c r="BE75" t="str">
        <f t="shared" si="174"/>
        <v>No</v>
      </c>
      <c r="BF75" t="str">
        <f t="shared" si="174"/>
        <v>No</v>
      </c>
      <c r="BG75" t="str">
        <f t="shared" si="147"/>
        <v>No</v>
      </c>
      <c r="BI75" t="str">
        <f t="shared" si="158"/>
        <v>No</v>
      </c>
      <c r="BJ75" t="str">
        <f t="shared" ref="BJ75:BT75" si="175">IF(AND($M75&gt;=BJ$1,$M75&lt;BK$1),"Yes","No")</f>
        <v>No</v>
      </c>
      <c r="BK75" t="str">
        <f t="shared" si="175"/>
        <v>No</v>
      </c>
      <c r="BL75" t="str">
        <f t="shared" si="175"/>
        <v>No</v>
      </c>
      <c r="BM75" t="str">
        <f t="shared" si="175"/>
        <v>No</v>
      </c>
      <c r="BN75" t="str">
        <f t="shared" si="175"/>
        <v>No</v>
      </c>
      <c r="BO75" t="str">
        <f t="shared" si="175"/>
        <v>No</v>
      </c>
      <c r="BP75" t="str">
        <f t="shared" si="175"/>
        <v>No</v>
      </c>
      <c r="BQ75" t="str">
        <f t="shared" si="175"/>
        <v>No</v>
      </c>
      <c r="BR75" t="str">
        <f t="shared" si="175"/>
        <v>No</v>
      </c>
      <c r="BS75" t="str">
        <f t="shared" si="175"/>
        <v>No</v>
      </c>
      <c r="BT75" t="str">
        <f t="shared" si="175"/>
        <v>No</v>
      </c>
      <c r="BU75" t="str">
        <f t="shared" si="159"/>
        <v>No</v>
      </c>
      <c r="BW75" t="str">
        <f t="shared" si="149"/>
        <v>No</v>
      </c>
    </row>
    <row r="76" spans="1:75" x14ac:dyDescent="0.25">
      <c r="A76" s="7">
        <v>75</v>
      </c>
      <c r="B76" s="7" t="s">
        <v>98</v>
      </c>
      <c r="C76" s="7" t="s">
        <v>885</v>
      </c>
      <c r="D76" s="7" t="s">
        <v>10</v>
      </c>
      <c r="E76" s="7" t="s">
        <v>787</v>
      </c>
      <c r="F76" s="8" t="s">
        <v>811</v>
      </c>
      <c r="G76" s="8" t="s">
        <v>799</v>
      </c>
      <c r="H76" s="7" t="s">
        <v>60</v>
      </c>
      <c r="I76" s="7" t="s">
        <v>12</v>
      </c>
      <c r="J76" s="7" t="s">
        <v>1196</v>
      </c>
      <c r="K76" s="9">
        <v>31960</v>
      </c>
      <c r="L76" s="9">
        <v>38954</v>
      </c>
      <c r="M76" s="9">
        <v>40824</v>
      </c>
      <c r="N76" s="10">
        <f t="shared" ca="1" si="144"/>
        <v>16</v>
      </c>
      <c r="O76" s="10" t="s">
        <v>815</v>
      </c>
      <c r="P76" s="11" t="s">
        <v>13</v>
      </c>
      <c r="Q76" s="12">
        <v>40920</v>
      </c>
      <c r="R76" s="12">
        <f t="shared" ca="1" si="145"/>
        <v>5000</v>
      </c>
      <c r="S76" s="8">
        <v>4</v>
      </c>
      <c r="T76" t="str">
        <f t="shared" si="150"/>
        <v>Correct</v>
      </c>
      <c r="U76" t="str">
        <f t="shared" si="151"/>
        <v>Correct</v>
      </c>
      <c r="Y76" t="str">
        <f t="shared" si="152"/>
        <v>40001-60000</v>
      </c>
      <c r="Z76" t="str">
        <f t="shared" ca="1" si="153"/>
        <v>30-40 years</v>
      </c>
      <c r="AA76" t="str">
        <f t="shared" si="154"/>
        <v>6-10 years</v>
      </c>
      <c r="AH76" t="str">
        <f t="shared" si="155"/>
        <v>No</v>
      </c>
      <c r="AI76" t="str">
        <f t="shared" si="156"/>
        <v>No</v>
      </c>
      <c r="AJ76" t="str">
        <f t="shared" si="156"/>
        <v>No</v>
      </c>
      <c r="AK76" t="str">
        <f t="shared" si="156"/>
        <v>No</v>
      </c>
      <c r="AL76" t="str">
        <f t="shared" si="156"/>
        <v>No</v>
      </c>
      <c r="AM76" t="str">
        <f t="shared" si="156"/>
        <v>No</v>
      </c>
      <c r="AN76" t="str">
        <f t="shared" si="156"/>
        <v>No</v>
      </c>
      <c r="AO76" t="str">
        <f t="shared" si="156"/>
        <v>No</v>
      </c>
      <c r="AP76" t="str">
        <f t="shared" si="156"/>
        <v>No</v>
      </c>
      <c r="AQ76" t="str">
        <f t="shared" si="156"/>
        <v>No</v>
      </c>
      <c r="AR76" t="str">
        <f t="shared" si="156"/>
        <v>No</v>
      </c>
      <c r="AS76" t="str">
        <f t="shared" si="156"/>
        <v>No</v>
      </c>
      <c r="AT76" t="str">
        <f t="shared" si="156"/>
        <v>No</v>
      </c>
      <c r="AV76" t="str">
        <f t="shared" ref="AV76:BF76" si="176">IF(AND($L76&gt;=AV$1,$L76&lt;AW$1),"Yes","No")</f>
        <v>No</v>
      </c>
      <c r="AW76" t="str">
        <f t="shared" si="176"/>
        <v>No</v>
      </c>
      <c r="AX76" t="str">
        <f t="shared" si="176"/>
        <v>No</v>
      </c>
      <c r="AY76" t="str">
        <f t="shared" si="176"/>
        <v>No</v>
      </c>
      <c r="AZ76" t="str">
        <f t="shared" si="176"/>
        <v>No</v>
      </c>
      <c r="BA76" t="str">
        <f t="shared" si="176"/>
        <v>No</v>
      </c>
      <c r="BB76" t="str">
        <f t="shared" si="176"/>
        <v>No</v>
      </c>
      <c r="BC76" t="str">
        <f t="shared" si="176"/>
        <v>No</v>
      </c>
      <c r="BD76" t="str">
        <f t="shared" si="176"/>
        <v>No</v>
      </c>
      <c r="BE76" t="str">
        <f t="shared" si="176"/>
        <v>No</v>
      </c>
      <c r="BF76" t="str">
        <f t="shared" si="176"/>
        <v>No</v>
      </c>
      <c r="BG76" t="str">
        <f t="shared" si="147"/>
        <v>No</v>
      </c>
      <c r="BI76" t="str">
        <f t="shared" si="158"/>
        <v>No</v>
      </c>
      <c r="BJ76" t="str">
        <f t="shared" ref="BJ76:BT76" si="177">IF(AND($M76&gt;=BJ$1,$M76&lt;BK$1),"Yes","No")</f>
        <v>No</v>
      </c>
      <c r="BK76" t="str">
        <f t="shared" si="177"/>
        <v>No</v>
      </c>
      <c r="BL76" t="str">
        <f t="shared" si="177"/>
        <v>No</v>
      </c>
      <c r="BM76" t="str">
        <f t="shared" si="177"/>
        <v>No</v>
      </c>
      <c r="BN76" t="str">
        <f t="shared" si="177"/>
        <v>No</v>
      </c>
      <c r="BO76" t="str">
        <f t="shared" si="177"/>
        <v>No</v>
      </c>
      <c r="BP76" t="str">
        <f t="shared" si="177"/>
        <v>No</v>
      </c>
      <c r="BQ76" t="str">
        <f t="shared" si="177"/>
        <v>No</v>
      </c>
      <c r="BR76" t="str">
        <f t="shared" si="177"/>
        <v>No</v>
      </c>
      <c r="BS76" t="str">
        <f t="shared" si="177"/>
        <v>No</v>
      </c>
      <c r="BT76" t="str">
        <f t="shared" si="177"/>
        <v>No</v>
      </c>
      <c r="BU76" t="str">
        <f t="shared" si="159"/>
        <v>No</v>
      </c>
      <c r="BW76" t="str">
        <f t="shared" si="149"/>
        <v>No</v>
      </c>
    </row>
    <row r="77" spans="1:75" x14ac:dyDescent="0.25">
      <c r="A77" s="7">
        <v>76</v>
      </c>
      <c r="B77" s="7" t="s">
        <v>99</v>
      </c>
      <c r="C77" s="7" t="s">
        <v>886</v>
      </c>
      <c r="D77" s="7" t="s">
        <v>36</v>
      </c>
      <c r="E77" s="7" t="s">
        <v>789</v>
      </c>
      <c r="F77" s="8" t="s">
        <v>811</v>
      </c>
      <c r="G77" s="8" t="s">
        <v>799</v>
      </c>
      <c r="H77" s="7" t="s">
        <v>60</v>
      </c>
      <c r="I77" s="7" t="s">
        <v>24</v>
      </c>
      <c r="J77" s="7" t="s">
        <v>1196</v>
      </c>
      <c r="K77" s="9">
        <v>28830</v>
      </c>
      <c r="L77" s="9">
        <v>36038</v>
      </c>
      <c r="M77" s="9">
        <v>40635</v>
      </c>
      <c r="N77" s="10">
        <f t="shared" ca="1" si="144"/>
        <v>24</v>
      </c>
      <c r="O77" t="s">
        <v>783</v>
      </c>
      <c r="P77" s="11"/>
      <c r="Q77" s="12">
        <v>30340</v>
      </c>
      <c r="R77" s="12">
        <f t="shared" ca="1" si="145"/>
        <v>5000</v>
      </c>
      <c r="S77" s="8">
        <v>3</v>
      </c>
      <c r="T77" t="str">
        <f t="shared" si="150"/>
        <v>Correct</v>
      </c>
      <c r="U77" t="str">
        <f t="shared" si="151"/>
        <v>Correct</v>
      </c>
      <c r="Y77" t="str">
        <f t="shared" si="152"/>
        <v>25001-40000</v>
      </c>
      <c r="Z77" t="str">
        <f t="shared" ca="1" si="153"/>
        <v>40-50 years</v>
      </c>
      <c r="AA77" t="str">
        <f t="shared" si="154"/>
        <v>Above 10 years</v>
      </c>
      <c r="AH77" t="str">
        <f t="shared" si="155"/>
        <v>No</v>
      </c>
      <c r="AI77" t="str">
        <f t="shared" si="156"/>
        <v>No</v>
      </c>
      <c r="AJ77" t="str">
        <f t="shared" si="156"/>
        <v>No</v>
      </c>
      <c r="AK77" t="str">
        <f t="shared" si="156"/>
        <v>No</v>
      </c>
      <c r="AL77" t="str">
        <f t="shared" si="156"/>
        <v>No</v>
      </c>
      <c r="AM77" t="str">
        <f t="shared" si="156"/>
        <v>No</v>
      </c>
      <c r="AN77" t="str">
        <f t="shared" si="156"/>
        <v>No</v>
      </c>
      <c r="AO77" t="str">
        <f t="shared" si="156"/>
        <v>No</v>
      </c>
      <c r="AP77" t="str">
        <f t="shared" si="156"/>
        <v>No</v>
      </c>
      <c r="AQ77" t="str">
        <f t="shared" si="156"/>
        <v>No</v>
      </c>
      <c r="AR77" t="str">
        <f t="shared" si="156"/>
        <v>No</v>
      </c>
      <c r="AS77" t="str">
        <f t="shared" si="156"/>
        <v>No</v>
      </c>
      <c r="AT77" t="str">
        <f t="shared" si="156"/>
        <v>No</v>
      </c>
      <c r="AV77" t="str">
        <f t="shared" ref="AV77:BF77" si="178">IF(AND($L77&gt;=AV$1,$L77&lt;AW$1),"Yes","No")</f>
        <v>No</v>
      </c>
      <c r="AW77" t="str">
        <f t="shared" si="178"/>
        <v>No</v>
      </c>
      <c r="AX77" t="str">
        <f t="shared" si="178"/>
        <v>No</v>
      </c>
      <c r="AY77" t="str">
        <f t="shared" si="178"/>
        <v>No</v>
      </c>
      <c r="AZ77" t="str">
        <f t="shared" si="178"/>
        <v>No</v>
      </c>
      <c r="BA77" t="str">
        <f t="shared" si="178"/>
        <v>No</v>
      </c>
      <c r="BB77" t="str">
        <f t="shared" si="178"/>
        <v>No</v>
      </c>
      <c r="BC77" t="str">
        <f t="shared" si="178"/>
        <v>No</v>
      </c>
      <c r="BD77" t="str">
        <f t="shared" si="178"/>
        <v>No</v>
      </c>
      <c r="BE77" t="str">
        <f t="shared" si="178"/>
        <v>No</v>
      </c>
      <c r="BF77" t="str">
        <f t="shared" si="178"/>
        <v>No</v>
      </c>
      <c r="BG77" t="str">
        <f t="shared" si="147"/>
        <v>No</v>
      </c>
      <c r="BI77" t="str">
        <f t="shared" si="158"/>
        <v>No</v>
      </c>
      <c r="BJ77" t="str">
        <f t="shared" ref="BJ77:BT77" si="179">IF(AND($M77&gt;=BJ$1,$M77&lt;BK$1),"Yes","No")</f>
        <v>No</v>
      </c>
      <c r="BK77" t="str">
        <f t="shared" si="179"/>
        <v>No</v>
      </c>
      <c r="BL77" t="str">
        <f t="shared" si="179"/>
        <v>No</v>
      </c>
      <c r="BM77" t="str">
        <f t="shared" si="179"/>
        <v>No</v>
      </c>
      <c r="BN77" t="str">
        <f t="shared" si="179"/>
        <v>No</v>
      </c>
      <c r="BO77" t="str">
        <f t="shared" si="179"/>
        <v>No</v>
      </c>
      <c r="BP77" t="str">
        <f t="shared" si="179"/>
        <v>No</v>
      </c>
      <c r="BQ77" t="str">
        <f t="shared" si="179"/>
        <v>No</v>
      </c>
      <c r="BR77" t="str">
        <f t="shared" si="179"/>
        <v>No</v>
      </c>
      <c r="BS77" t="str">
        <f t="shared" si="179"/>
        <v>No</v>
      </c>
      <c r="BT77" t="str">
        <f t="shared" si="179"/>
        <v>No</v>
      </c>
      <c r="BU77" t="str">
        <f t="shared" si="159"/>
        <v>No</v>
      </c>
      <c r="BW77" t="str">
        <f t="shared" si="149"/>
        <v>No</v>
      </c>
    </row>
    <row r="78" spans="1:75" x14ac:dyDescent="0.25">
      <c r="A78" s="7">
        <v>77</v>
      </c>
      <c r="B78" s="7" t="s">
        <v>100</v>
      </c>
      <c r="C78" s="7" t="s">
        <v>887</v>
      </c>
      <c r="D78" s="7" t="s">
        <v>36</v>
      </c>
      <c r="E78" s="7" t="s">
        <v>795</v>
      </c>
      <c r="F78" s="8" t="s">
        <v>811</v>
      </c>
      <c r="G78" s="8" t="s">
        <v>799</v>
      </c>
      <c r="H78" s="7" t="s">
        <v>60</v>
      </c>
      <c r="I78" s="7" t="s">
        <v>19</v>
      </c>
      <c r="J78" s="7" t="s">
        <v>1196</v>
      </c>
      <c r="K78" s="9">
        <v>26844</v>
      </c>
      <c r="L78" s="9">
        <v>36059</v>
      </c>
      <c r="M78" s="9">
        <v>40318</v>
      </c>
      <c r="N78" s="10">
        <f t="shared" ca="1" si="144"/>
        <v>24</v>
      </c>
      <c r="O78" s="10" t="s">
        <v>815</v>
      </c>
      <c r="P78" s="11"/>
      <c r="Q78" s="12">
        <v>18500</v>
      </c>
      <c r="R78" s="12">
        <f t="shared" ca="1" si="145"/>
        <v>10000</v>
      </c>
      <c r="S78" s="8">
        <v>5</v>
      </c>
      <c r="T78" t="str">
        <f t="shared" si="150"/>
        <v>Correct</v>
      </c>
      <c r="U78" t="str">
        <f t="shared" si="151"/>
        <v>Correct</v>
      </c>
      <c r="Y78" t="str">
        <f t="shared" si="152"/>
        <v>10001-25000</v>
      </c>
      <c r="Z78" t="str">
        <f t="shared" ca="1" si="153"/>
        <v>40-50 years</v>
      </c>
      <c r="AA78" t="str">
        <f t="shared" si="154"/>
        <v>Above 10 years</v>
      </c>
      <c r="AH78" t="str">
        <f t="shared" si="155"/>
        <v>No</v>
      </c>
      <c r="AI78" t="str">
        <f t="shared" si="156"/>
        <v>No</v>
      </c>
      <c r="AJ78" t="str">
        <f t="shared" si="156"/>
        <v>No</v>
      </c>
      <c r="AK78" t="str">
        <f t="shared" si="156"/>
        <v>No</v>
      </c>
      <c r="AL78" t="str">
        <f t="shared" si="156"/>
        <v>No</v>
      </c>
      <c r="AM78" t="str">
        <f t="shared" si="156"/>
        <v>No</v>
      </c>
      <c r="AN78" t="str">
        <f t="shared" si="156"/>
        <v>No</v>
      </c>
      <c r="AO78" t="str">
        <f t="shared" si="156"/>
        <v>No</v>
      </c>
      <c r="AP78" t="str">
        <f t="shared" si="156"/>
        <v>No</v>
      </c>
      <c r="AQ78" t="str">
        <f t="shared" si="156"/>
        <v>No</v>
      </c>
      <c r="AR78" t="str">
        <f t="shared" si="156"/>
        <v>No</v>
      </c>
      <c r="AS78" t="str">
        <f t="shared" si="156"/>
        <v>No</v>
      </c>
      <c r="AT78" t="str">
        <f t="shared" si="156"/>
        <v>No</v>
      </c>
      <c r="AV78" t="str">
        <f t="shared" ref="AV78:BF78" si="180">IF(AND($L78&gt;=AV$1,$L78&lt;AW$1),"Yes","No")</f>
        <v>No</v>
      </c>
      <c r="AW78" t="str">
        <f t="shared" si="180"/>
        <v>No</v>
      </c>
      <c r="AX78" t="str">
        <f t="shared" si="180"/>
        <v>No</v>
      </c>
      <c r="AY78" t="str">
        <f t="shared" si="180"/>
        <v>No</v>
      </c>
      <c r="AZ78" t="str">
        <f t="shared" si="180"/>
        <v>No</v>
      </c>
      <c r="BA78" t="str">
        <f t="shared" si="180"/>
        <v>No</v>
      </c>
      <c r="BB78" t="str">
        <f t="shared" si="180"/>
        <v>No</v>
      </c>
      <c r="BC78" t="str">
        <f t="shared" si="180"/>
        <v>No</v>
      </c>
      <c r="BD78" t="str">
        <f t="shared" si="180"/>
        <v>No</v>
      </c>
      <c r="BE78" t="str">
        <f t="shared" si="180"/>
        <v>No</v>
      </c>
      <c r="BF78" t="str">
        <f t="shared" si="180"/>
        <v>No</v>
      </c>
      <c r="BG78" t="str">
        <f t="shared" si="147"/>
        <v>No</v>
      </c>
      <c r="BI78" t="str">
        <f t="shared" si="158"/>
        <v>No</v>
      </c>
      <c r="BJ78" t="str">
        <f t="shared" ref="BJ78:BT78" si="181">IF(AND($M78&gt;=BJ$1,$M78&lt;BK$1),"Yes","No")</f>
        <v>No</v>
      </c>
      <c r="BK78" t="str">
        <f t="shared" si="181"/>
        <v>No</v>
      </c>
      <c r="BL78" t="str">
        <f t="shared" si="181"/>
        <v>No</v>
      </c>
      <c r="BM78" t="str">
        <f t="shared" si="181"/>
        <v>No</v>
      </c>
      <c r="BN78" t="str">
        <f t="shared" si="181"/>
        <v>No</v>
      </c>
      <c r="BO78" t="str">
        <f t="shared" si="181"/>
        <v>No</v>
      </c>
      <c r="BP78" t="str">
        <f t="shared" si="181"/>
        <v>No</v>
      </c>
      <c r="BQ78" t="str">
        <f t="shared" si="181"/>
        <v>No</v>
      </c>
      <c r="BR78" t="str">
        <f t="shared" si="181"/>
        <v>No</v>
      </c>
      <c r="BS78" t="str">
        <f t="shared" si="181"/>
        <v>No</v>
      </c>
      <c r="BT78" t="str">
        <f t="shared" si="181"/>
        <v>No</v>
      </c>
      <c r="BU78" t="str">
        <f t="shared" si="159"/>
        <v>No</v>
      </c>
      <c r="BW78" t="str">
        <f t="shared" si="149"/>
        <v>No</v>
      </c>
    </row>
    <row r="79" spans="1:75" x14ac:dyDescent="0.25">
      <c r="A79" s="7">
        <v>78</v>
      </c>
      <c r="B79" s="7" t="s">
        <v>101</v>
      </c>
      <c r="C79" s="7" t="s">
        <v>888</v>
      </c>
      <c r="D79" s="7" t="s">
        <v>813</v>
      </c>
      <c r="E79" s="7" t="s">
        <v>791</v>
      </c>
      <c r="F79" s="8" t="s">
        <v>811</v>
      </c>
      <c r="G79" s="8" t="s">
        <v>799</v>
      </c>
      <c r="H79" s="7" t="s">
        <v>60</v>
      </c>
      <c r="I79" s="7" t="s">
        <v>24</v>
      </c>
      <c r="J79" s="7" t="s">
        <v>1197</v>
      </c>
      <c r="K79" s="9">
        <v>29306</v>
      </c>
      <c r="L79" s="9">
        <v>38970</v>
      </c>
      <c r="M79" s="9">
        <v>40415</v>
      </c>
      <c r="N79" s="10">
        <f t="shared" ca="1" si="144"/>
        <v>16</v>
      </c>
      <c r="O79" s="10" t="s">
        <v>815</v>
      </c>
      <c r="P79" s="11"/>
      <c r="Q79" s="12">
        <v>83070</v>
      </c>
      <c r="R79" s="12">
        <f t="shared" ca="1" si="145"/>
        <v>5000</v>
      </c>
      <c r="S79" s="8">
        <v>3</v>
      </c>
      <c r="T79" t="str">
        <f t="shared" si="150"/>
        <v>Correct</v>
      </c>
      <c r="U79" t="str">
        <f t="shared" si="151"/>
        <v>Correct</v>
      </c>
      <c r="Y79" t="str">
        <f t="shared" si="152"/>
        <v>Above 60000</v>
      </c>
      <c r="Z79" t="str">
        <f t="shared" ca="1" si="153"/>
        <v>40-50 years</v>
      </c>
      <c r="AA79" t="str">
        <f t="shared" si="154"/>
        <v>6-10 years</v>
      </c>
      <c r="AH79" t="str">
        <f t="shared" si="155"/>
        <v>No</v>
      </c>
      <c r="AI79" t="str">
        <f t="shared" si="156"/>
        <v>No</v>
      </c>
      <c r="AJ79" t="str">
        <f t="shared" si="156"/>
        <v>No</v>
      </c>
      <c r="AK79" t="str">
        <f t="shared" si="156"/>
        <v>No</v>
      </c>
      <c r="AL79" t="str">
        <f t="shared" si="156"/>
        <v>No</v>
      </c>
      <c r="AM79" t="str">
        <f t="shared" si="156"/>
        <v>No</v>
      </c>
      <c r="AN79" t="str">
        <f t="shared" si="156"/>
        <v>No</v>
      </c>
      <c r="AO79" t="str">
        <f t="shared" si="156"/>
        <v>No</v>
      </c>
      <c r="AP79" t="str">
        <f t="shared" si="156"/>
        <v>No</v>
      </c>
      <c r="AQ79" t="str">
        <f t="shared" si="156"/>
        <v>No</v>
      </c>
      <c r="AR79" t="str">
        <f t="shared" si="156"/>
        <v>No</v>
      </c>
      <c r="AS79" t="str">
        <f t="shared" si="156"/>
        <v>No</v>
      </c>
      <c r="AT79" t="str">
        <f t="shared" si="156"/>
        <v>No</v>
      </c>
      <c r="AV79" t="str">
        <f t="shared" ref="AV79:BF79" si="182">IF(AND($L79&gt;=AV$1,$L79&lt;AW$1),"Yes","No")</f>
        <v>No</v>
      </c>
      <c r="AW79" t="str">
        <f t="shared" si="182"/>
        <v>No</v>
      </c>
      <c r="AX79" t="str">
        <f t="shared" si="182"/>
        <v>No</v>
      </c>
      <c r="AY79" t="str">
        <f t="shared" si="182"/>
        <v>No</v>
      </c>
      <c r="AZ79" t="str">
        <f t="shared" si="182"/>
        <v>No</v>
      </c>
      <c r="BA79" t="str">
        <f t="shared" si="182"/>
        <v>No</v>
      </c>
      <c r="BB79" t="str">
        <f t="shared" si="182"/>
        <v>No</v>
      </c>
      <c r="BC79" t="str">
        <f t="shared" si="182"/>
        <v>No</v>
      </c>
      <c r="BD79" t="str">
        <f t="shared" si="182"/>
        <v>No</v>
      </c>
      <c r="BE79" t="str">
        <f t="shared" si="182"/>
        <v>No</v>
      </c>
      <c r="BF79" t="str">
        <f t="shared" si="182"/>
        <v>No</v>
      </c>
      <c r="BG79" t="str">
        <f t="shared" si="147"/>
        <v>No</v>
      </c>
      <c r="BI79" t="str">
        <f t="shared" si="158"/>
        <v>No</v>
      </c>
      <c r="BJ79" t="str">
        <f t="shared" ref="BJ79:BT79" si="183">IF(AND($M79&gt;=BJ$1,$M79&lt;BK$1),"Yes","No")</f>
        <v>No</v>
      </c>
      <c r="BK79" t="str">
        <f t="shared" si="183"/>
        <v>No</v>
      </c>
      <c r="BL79" t="str">
        <f t="shared" si="183"/>
        <v>No</v>
      </c>
      <c r="BM79" t="str">
        <f t="shared" si="183"/>
        <v>No</v>
      </c>
      <c r="BN79" t="str">
        <f t="shared" si="183"/>
        <v>No</v>
      </c>
      <c r="BO79" t="str">
        <f t="shared" si="183"/>
        <v>No</v>
      </c>
      <c r="BP79" t="str">
        <f t="shared" si="183"/>
        <v>No</v>
      </c>
      <c r="BQ79" t="str">
        <f t="shared" si="183"/>
        <v>No</v>
      </c>
      <c r="BR79" t="str">
        <f t="shared" si="183"/>
        <v>No</v>
      </c>
      <c r="BS79" t="str">
        <f t="shared" si="183"/>
        <v>No</v>
      </c>
      <c r="BT79" t="str">
        <f t="shared" si="183"/>
        <v>No</v>
      </c>
      <c r="BU79" t="str">
        <f t="shared" si="159"/>
        <v>No</v>
      </c>
      <c r="BW79" t="str">
        <f t="shared" si="149"/>
        <v>No</v>
      </c>
    </row>
    <row r="80" spans="1:75" x14ac:dyDescent="0.25">
      <c r="A80" s="7">
        <v>79</v>
      </c>
      <c r="B80" s="7" t="s">
        <v>102</v>
      </c>
      <c r="C80" s="7" t="s">
        <v>889</v>
      </c>
      <c r="D80" s="7" t="s">
        <v>36</v>
      </c>
      <c r="E80" s="7" t="s">
        <v>789</v>
      </c>
      <c r="F80" s="8" t="s">
        <v>811</v>
      </c>
      <c r="G80" s="8" t="s">
        <v>799</v>
      </c>
      <c r="H80" s="7" t="s">
        <v>60</v>
      </c>
      <c r="I80" s="7" t="s">
        <v>12</v>
      </c>
      <c r="J80" s="7" t="s">
        <v>1197</v>
      </c>
      <c r="K80" s="9">
        <v>27053</v>
      </c>
      <c r="L80" s="9">
        <v>40085</v>
      </c>
      <c r="M80" s="9"/>
      <c r="N80" s="10">
        <f t="shared" ca="1" si="144"/>
        <v>13</v>
      </c>
      <c r="O80" s="10" t="s">
        <v>815</v>
      </c>
      <c r="P80" s="11" t="s">
        <v>13</v>
      </c>
      <c r="Q80" s="12">
        <v>41490</v>
      </c>
      <c r="R80" s="12">
        <f t="shared" ca="1" si="145"/>
        <v>10000</v>
      </c>
      <c r="S80" s="8">
        <v>5</v>
      </c>
      <c r="T80" t="str">
        <f t="shared" si="150"/>
        <v/>
      </c>
      <c r="U80" t="str">
        <f t="shared" si="151"/>
        <v>Correct</v>
      </c>
      <c r="Y80" t="str">
        <f t="shared" si="152"/>
        <v>40001-60000</v>
      </c>
      <c r="Z80" t="str">
        <f t="shared" ca="1" si="153"/>
        <v>40-50 years</v>
      </c>
      <c r="AA80" t="str">
        <f t="shared" si="154"/>
        <v>2-4 years</v>
      </c>
      <c r="AH80" t="str">
        <f t="shared" si="155"/>
        <v>Yes</v>
      </c>
      <c r="AI80" t="str">
        <f t="shared" si="156"/>
        <v>Yes</v>
      </c>
      <c r="AJ80" t="str">
        <f t="shared" si="156"/>
        <v>Yes</v>
      </c>
      <c r="AK80" t="str">
        <f t="shared" si="156"/>
        <v>Yes</v>
      </c>
      <c r="AL80" t="str">
        <f t="shared" si="156"/>
        <v>Yes</v>
      </c>
      <c r="AM80" t="str">
        <f t="shared" si="156"/>
        <v>Yes</v>
      </c>
      <c r="AN80" t="str">
        <f t="shared" si="156"/>
        <v>Yes</v>
      </c>
      <c r="AO80" t="str">
        <f t="shared" si="156"/>
        <v>Yes</v>
      </c>
      <c r="AP80" t="str">
        <f t="shared" si="156"/>
        <v>Yes</v>
      </c>
      <c r="AQ80" t="str">
        <f t="shared" si="156"/>
        <v>Yes</v>
      </c>
      <c r="AR80" t="str">
        <f t="shared" si="156"/>
        <v>Yes</v>
      </c>
      <c r="AS80" t="str">
        <f t="shared" si="156"/>
        <v>Yes</v>
      </c>
      <c r="AT80" t="str">
        <f t="shared" si="156"/>
        <v>Yes</v>
      </c>
      <c r="AV80" t="str">
        <f t="shared" ref="AV80:BF80" si="184">IF(AND($L80&gt;=AV$1,$L80&lt;AW$1),"Yes","No")</f>
        <v>No</v>
      </c>
      <c r="AW80" t="str">
        <f t="shared" si="184"/>
        <v>No</v>
      </c>
      <c r="AX80" t="str">
        <f t="shared" si="184"/>
        <v>No</v>
      </c>
      <c r="AY80" t="str">
        <f t="shared" si="184"/>
        <v>No</v>
      </c>
      <c r="AZ80" t="str">
        <f t="shared" si="184"/>
        <v>No</v>
      </c>
      <c r="BA80" t="str">
        <f t="shared" si="184"/>
        <v>No</v>
      </c>
      <c r="BB80" t="str">
        <f t="shared" si="184"/>
        <v>No</v>
      </c>
      <c r="BC80" t="str">
        <f t="shared" si="184"/>
        <v>No</v>
      </c>
      <c r="BD80" t="str">
        <f t="shared" si="184"/>
        <v>No</v>
      </c>
      <c r="BE80" t="str">
        <f t="shared" si="184"/>
        <v>No</v>
      </c>
      <c r="BF80" t="str">
        <f t="shared" si="184"/>
        <v>No</v>
      </c>
      <c r="BG80" t="str">
        <f t="shared" si="147"/>
        <v>No</v>
      </c>
      <c r="BI80" t="str">
        <f t="shared" si="158"/>
        <v>No</v>
      </c>
      <c r="BJ80" t="str">
        <f t="shared" ref="BJ80:BT80" si="185">IF(AND($M80&gt;=BJ$1,$M80&lt;BK$1),"Yes","No")</f>
        <v>No</v>
      </c>
      <c r="BK80" t="str">
        <f t="shared" si="185"/>
        <v>No</v>
      </c>
      <c r="BL80" t="str">
        <f t="shared" si="185"/>
        <v>No</v>
      </c>
      <c r="BM80" t="str">
        <f t="shared" si="185"/>
        <v>No</v>
      </c>
      <c r="BN80" t="str">
        <f t="shared" si="185"/>
        <v>No</v>
      </c>
      <c r="BO80" t="str">
        <f t="shared" si="185"/>
        <v>No</v>
      </c>
      <c r="BP80" t="str">
        <f t="shared" si="185"/>
        <v>No</v>
      </c>
      <c r="BQ80" t="str">
        <f t="shared" si="185"/>
        <v>No</v>
      </c>
      <c r="BR80" t="str">
        <f t="shared" si="185"/>
        <v>No</v>
      </c>
      <c r="BS80" t="str">
        <f t="shared" si="185"/>
        <v>No</v>
      </c>
      <c r="BT80" t="str">
        <f t="shared" si="185"/>
        <v>No</v>
      </c>
      <c r="BU80" t="str">
        <f t="shared" si="159"/>
        <v>No</v>
      </c>
      <c r="BW80" t="str">
        <f t="shared" si="149"/>
        <v>No</v>
      </c>
    </row>
    <row r="81" spans="1:75" x14ac:dyDescent="0.25">
      <c r="A81" s="7">
        <v>80</v>
      </c>
      <c r="B81" s="7" t="s">
        <v>103</v>
      </c>
      <c r="C81" s="7" t="s">
        <v>890</v>
      </c>
      <c r="D81" s="7" t="s">
        <v>36</v>
      </c>
      <c r="E81" s="7" t="s">
        <v>795</v>
      </c>
      <c r="F81" s="8" t="s">
        <v>811</v>
      </c>
      <c r="G81" s="8" t="s">
        <v>799</v>
      </c>
      <c r="H81" s="7" t="s">
        <v>60</v>
      </c>
      <c r="I81" s="7" t="s">
        <v>12</v>
      </c>
      <c r="J81" s="7" t="s">
        <v>1197</v>
      </c>
      <c r="K81" s="9">
        <v>30038</v>
      </c>
      <c r="L81" s="9">
        <v>40832</v>
      </c>
      <c r="M81" s="9"/>
      <c r="N81" s="10">
        <f t="shared" ca="1" si="144"/>
        <v>11</v>
      </c>
      <c r="O81" s="10" t="s">
        <v>815</v>
      </c>
      <c r="P81" s="11" t="s">
        <v>40</v>
      </c>
      <c r="Q81" s="12">
        <v>85920</v>
      </c>
      <c r="R81" s="12">
        <f t="shared" ca="1" si="145"/>
        <v>5000</v>
      </c>
      <c r="S81" s="8">
        <v>4</v>
      </c>
      <c r="T81" t="str">
        <f t="shared" si="150"/>
        <v/>
      </c>
      <c r="U81" t="str">
        <f t="shared" si="151"/>
        <v>Correct</v>
      </c>
      <c r="Y81" t="str">
        <f t="shared" si="152"/>
        <v>Above 60000</v>
      </c>
      <c r="Z81" t="str">
        <f t="shared" ca="1" si="153"/>
        <v>40-50 years</v>
      </c>
      <c r="AA81" t="str">
        <f t="shared" si="154"/>
        <v>1-2 years</v>
      </c>
      <c r="AH81" t="str">
        <f t="shared" si="155"/>
        <v>Yes</v>
      </c>
      <c r="AI81" t="str">
        <f t="shared" si="156"/>
        <v>Yes</v>
      </c>
      <c r="AJ81" t="str">
        <f t="shared" si="156"/>
        <v>Yes</v>
      </c>
      <c r="AK81" t="str">
        <f t="shared" si="156"/>
        <v>Yes</v>
      </c>
      <c r="AL81" t="str">
        <f t="shared" si="156"/>
        <v>Yes</v>
      </c>
      <c r="AM81" t="str">
        <f t="shared" si="156"/>
        <v>Yes</v>
      </c>
      <c r="AN81" t="str">
        <f t="shared" si="156"/>
        <v>Yes</v>
      </c>
      <c r="AO81" t="str">
        <f t="shared" si="156"/>
        <v>Yes</v>
      </c>
      <c r="AP81" t="str">
        <f t="shared" si="156"/>
        <v>Yes</v>
      </c>
      <c r="AQ81" t="str">
        <f t="shared" si="156"/>
        <v>Yes</v>
      </c>
      <c r="AR81" t="str">
        <f t="shared" si="156"/>
        <v>Yes</v>
      </c>
      <c r="AS81" t="str">
        <f t="shared" si="156"/>
        <v>Yes</v>
      </c>
      <c r="AT81" t="str">
        <f t="shared" si="156"/>
        <v>Yes</v>
      </c>
      <c r="AV81" t="str">
        <f t="shared" ref="AV81:BF81" si="186">IF(AND($L81&gt;=AV$1,$L81&lt;AW$1),"Yes","No")</f>
        <v>No</v>
      </c>
      <c r="AW81" t="str">
        <f t="shared" si="186"/>
        <v>No</v>
      </c>
      <c r="AX81" t="str">
        <f t="shared" si="186"/>
        <v>No</v>
      </c>
      <c r="AY81" t="str">
        <f t="shared" si="186"/>
        <v>No</v>
      </c>
      <c r="AZ81" t="str">
        <f t="shared" si="186"/>
        <v>No</v>
      </c>
      <c r="BA81" t="str">
        <f t="shared" si="186"/>
        <v>No</v>
      </c>
      <c r="BB81" t="str">
        <f t="shared" si="186"/>
        <v>No</v>
      </c>
      <c r="BC81" t="str">
        <f t="shared" si="186"/>
        <v>No</v>
      </c>
      <c r="BD81" t="str">
        <f t="shared" si="186"/>
        <v>No</v>
      </c>
      <c r="BE81" t="str">
        <f t="shared" si="186"/>
        <v>No</v>
      </c>
      <c r="BF81" t="str">
        <f t="shared" si="186"/>
        <v>No</v>
      </c>
      <c r="BG81" t="str">
        <f t="shared" si="147"/>
        <v>No</v>
      </c>
      <c r="BI81" t="str">
        <f t="shared" si="158"/>
        <v>No</v>
      </c>
      <c r="BJ81" t="str">
        <f t="shared" ref="BJ81:BT81" si="187">IF(AND($M81&gt;=BJ$1,$M81&lt;BK$1),"Yes","No")</f>
        <v>No</v>
      </c>
      <c r="BK81" t="str">
        <f t="shared" si="187"/>
        <v>No</v>
      </c>
      <c r="BL81" t="str">
        <f t="shared" si="187"/>
        <v>No</v>
      </c>
      <c r="BM81" t="str">
        <f t="shared" si="187"/>
        <v>No</v>
      </c>
      <c r="BN81" t="str">
        <f t="shared" si="187"/>
        <v>No</v>
      </c>
      <c r="BO81" t="str">
        <f t="shared" si="187"/>
        <v>No</v>
      </c>
      <c r="BP81" t="str">
        <f t="shared" si="187"/>
        <v>No</v>
      </c>
      <c r="BQ81" t="str">
        <f t="shared" si="187"/>
        <v>No</v>
      </c>
      <c r="BR81" t="str">
        <f t="shared" si="187"/>
        <v>No</v>
      </c>
      <c r="BS81" t="str">
        <f t="shared" si="187"/>
        <v>No</v>
      </c>
      <c r="BT81" t="str">
        <f t="shared" si="187"/>
        <v>No</v>
      </c>
      <c r="BU81" t="str">
        <f t="shared" si="159"/>
        <v>No</v>
      </c>
      <c r="BW81" t="str">
        <f t="shared" si="149"/>
        <v>No</v>
      </c>
    </row>
    <row r="82" spans="1:75" x14ac:dyDescent="0.25">
      <c r="A82" s="7">
        <v>81</v>
      </c>
      <c r="B82" s="7" t="s">
        <v>104</v>
      </c>
      <c r="C82" s="7" t="s">
        <v>891</v>
      </c>
      <c r="D82" s="7" t="s">
        <v>10</v>
      </c>
      <c r="E82" s="7" t="s">
        <v>788</v>
      </c>
      <c r="F82" s="8" t="s">
        <v>811</v>
      </c>
      <c r="G82" s="8" t="s">
        <v>799</v>
      </c>
      <c r="H82" s="7" t="s">
        <v>60</v>
      </c>
      <c r="I82" s="7" t="s">
        <v>12</v>
      </c>
      <c r="J82" s="7" t="s">
        <v>1197</v>
      </c>
      <c r="K82" s="9">
        <v>28090</v>
      </c>
      <c r="L82" s="9">
        <v>41200</v>
      </c>
      <c r="M82" s="9">
        <v>41248</v>
      </c>
      <c r="N82" s="10">
        <f t="shared" ca="1" si="144"/>
        <v>10</v>
      </c>
      <c r="O82" s="10" t="s">
        <v>815</v>
      </c>
      <c r="P82" s="11" t="s">
        <v>40</v>
      </c>
      <c r="Q82" s="12">
        <v>71670</v>
      </c>
      <c r="R82" s="12">
        <f t="shared" ca="1" si="145"/>
        <v>5000</v>
      </c>
      <c r="S82" s="8">
        <v>4</v>
      </c>
      <c r="T82" t="str">
        <f t="shared" si="150"/>
        <v>Correct</v>
      </c>
      <c r="U82" t="str">
        <f t="shared" si="151"/>
        <v>Correct</v>
      </c>
      <c r="Y82" t="str">
        <f t="shared" si="152"/>
        <v>Above 60000</v>
      </c>
      <c r="Z82" t="str">
        <f t="shared" ca="1" si="153"/>
        <v>40-50 years</v>
      </c>
      <c r="AA82" t="str">
        <f t="shared" si="154"/>
        <v>0-6 months</v>
      </c>
      <c r="AH82" t="str">
        <f t="shared" si="155"/>
        <v>No</v>
      </c>
      <c r="AI82" t="str">
        <f t="shared" si="156"/>
        <v>No</v>
      </c>
      <c r="AJ82" t="str">
        <f t="shared" si="156"/>
        <v>No</v>
      </c>
      <c r="AK82" t="str">
        <f t="shared" si="156"/>
        <v>No</v>
      </c>
      <c r="AL82" t="str">
        <f t="shared" si="156"/>
        <v>No</v>
      </c>
      <c r="AM82" t="str">
        <f t="shared" si="156"/>
        <v>No</v>
      </c>
      <c r="AN82" t="str">
        <f t="shared" si="156"/>
        <v>No</v>
      </c>
      <c r="AO82" t="str">
        <f t="shared" si="156"/>
        <v>No</v>
      </c>
      <c r="AP82" t="str">
        <f t="shared" si="156"/>
        <v>No</v>
      </c>
      <c r="AQ82" t="str">
        <f t="shared" si="156"/>
        <v>No</v>
      </c>
      <c r="AR82" t="str">
        <f t="shared" si="156"/>
        <v>Yes</v>
      </c>
      <c r="AS82" t="str">
        <f t="shared" si="156"/>
        <v>Yes</v>
      </c>
      <c r="AT82" t="str">
        <f t="shared" si="156"/>
        <v>No</v>
      </c>
      <c r="AV82" t="str">
        <f t="shared" ref="AV82:BF82" si="188">IF(AND($L82&gt;=AV$1,$L82&lt;AW$1),"Yes","No")</f>
        <v>No</v>
      </c>
      <c r="AW82" t="str">
        <f t="shared" si="188"/>
        <v>No</v>
      </c>
      <c r="AX82" t="str">
        <f t="shared" si="188"/>
        <v>No</v>
      </c>
      <c r="AY82" t="str">
        <f t="shared" si="188"/>
        <v>No</v>
      </c>
      <c r="AZ82" t="str">
        <f t="shared" si="188"/>
        <v>No</v>
      </c>
      <c r="BA82" t="str">
        <f t="shared" si="188"/>
        <v>No</v>
      </c>
      <c r="BB82" t="str">
        <f t="shared" si="188"/>
        <v>No</v>
      </c>
      <c r="BC82" t="str">
        <f t="shared" si="188"/>
        <v>No</v>
      </c>
      <c r="BD82" t="str">
        <f t="shared" si="188"/>
        <v>No</v>
      </c>
      <c r="BE82" t="str">
        <f t="shared" si="188"/>
        <v>Yes</v>
      </c>
      <c r="BF82" t="str">
        <f t="shared" si="188"/>
        <v>No</v>
      </c>
      <c r="BG82" t="str">
        <f t="shared" si="147"/>
        <v>No</v>
      </c>
      <c r="BI82" t="str">
        <f t="shared" si="158"/>
        <v>Yes</v>
      </c>
      <c r="BJ82" t="str">
        <f t="shared" ref="BJ82:BT82" si="189">IF(AND($M82&gt;=BJ$1,$M82&lt;BK$1),"Yes","No")</f>
        <v>No</v>
      </c>
      <c r="BK82" t="str">
        <f t="shared" si="189"/>
        <v>No</v>
      </c>
      <c r="BL82" t="str">
        <f t="shared" si="189"/>
        <v>No</v>
      </c>
      <c r="BM82" t="str">
        <f t="shared" si="189"/>
        <v>No</v>
      </c>
      <c r="BN82" t="str">
        <f t="shared" si="189"/>
        <v>No</v>
      </c>
      <c r="BO82" t="str">
        <f t="shared" si="189"/>
        <v>No</v>
      </c>
      <c r="BP82" t="str">
        <f t="shared" si="189"/>
        <v>No</v>
      </c>
      <c r="BQ82" t="str">
        <f t="shared" si="189"/>
        <v>No</v>
      </c>
      <c r="BR82" t="str">
        <f t="shared" si="189"/>
        <v>No</v>
      </c>
      <c r="BS82" t="str">
        <f t="shared" si="189"/>
        <v>No</v>
      </c>
      <c r="BT82" t="str">
        <f t="shared" si="189"/>
        <v>No</v>
      </c>
      <c r="BU82" t="str">
        <f t="shared" si="159"/>
        <v>Yes</v>
      </c>
      <c r="BW82" t="str">
        <f t="shared" si="149"/>
        <v>Yes</v>
      </c>
    </row>
    <row r="83" spans="1:75" x14ac:dyDescent="0.25">
      <c r="A83" s="7">
        <v>82</v>
      </c>
      <c r="B83" s="7" t="s">
        <v>105</v>
      </c>
      <c r="C83" s="7" t="s">
        <v>892</v>
      </c>
      <c r="D83" s="7" t="s">
        <v>36</v>
      </c>
      <c r="E83" s="7" t="s">
        <v>790</v>
      </c>
      <c r="F83" s="8" t="s">
        <v>811</v>
      </c>
      <c r="G83" s="8" t="s">
        <v>799</v>
      </c>
      <c r="H83" s="7" t="s">
        <v>60</v>
      </c>
      <c r="I83" s="7" t="s">
        <v>12</v>
      </c>
      <c r="J83" s="7" t="s">
        <v>1197</v>
      </c>
      <c r="K83" s="9">
        <v>26032</v>
      </c>
      <c r="L83" s="9">
        <v>39379</v>
      </c>
      <c r="M83" s="9"/>
      <c r="N83" s="10">
        <f t="shared" ca="1" si="144"/>
        <v>15</v>
      </c>
      <c r="O83" s="10" t="s">
        <v>815</v>
      </c>
      <c r="P83" s="11" t="s">
        <v>13</v>
      </c>
      <c r="Q83" s="12">
        <v>67890</v>
      </c>
      <c r="R83" s="12">
        <f t="shared" ca="1" si="145"/>
        <v>10000</v>
      </c>
      <c r="S83" s="8">
        <v>5</v>
      </c>
      <c r="T83" t="str">
        <f t="shared" si="150"/>
        <v/>
      </c>
      <c r="U83" t="str">
        <f t="shared" si="151"/>
        <v>Correct</v>
      </c>
      <c r="Y83" t="str">
        <f t="shared" si="152"/>
        <v>Above 60000</v>
      </c>
      <c r="Z83" t="str">
        <f t="shared" ca="1" si="153"/>
        <v>Above 50 years</v>
      </c>
      <c r="AA83" t="str">
        <f t="shared" si="154"/>
        <v>4-6 years</v>
      </c>
      <c r="AH83" t="str">
        <f t="shared" si="155"/>
        <v>Yes</v>
      </c>
      <c r="AI83" t="str">
        <f t="shared" ref="AI83:AT98" si="190">IF($L83&gt;AI$1,"No",IF($M83="","Yes",IF(AND($L83&lt;=AI$1,$M83&gt;AI$1),"Yes","No")))</f>
        <v>Yes</v>
      </c>
      <c r="AJ83" t="str">
        <f t="shared" si="190"/>
        <v>Yes</v>
      </c>
      <c r="AK83" t="str">
        <f t="shared" si="190"/>
        <v>Yes</v>
      </c>
      <c r="AL83" t="str">
        <f t="shared" si="190"/>
        <v>Yes</v>
      </c>
      <c r="AM83" t="str">
        <f t="shared" si="190"/>
        <v>Yes</v>
      </c>
      <c r="AN83" t="str">
        <f t="shared" si="190"/>
        <v>Yes</v>
      </c>
      <c r="AO83" t="str">
        <f t="shared" si="190"/>
        <v>Yes</v>
      </c>
      <c r="AP83" t="str">
        <f t="shared" si="190"/>
        <v>Yes</v>
      </c>
      <c r="AQ83" t="str">
        <f t="shared" si="190"/>
        <v>Yes</v>
      </c>
      <c r="AR83" t="str">
        <f t="shared" si="190"/>
        <v>Yes</v>
      </c>
      <c r="AS83" t="str">
        <f t="shared" si="190"/>
        <v>Yes</v>
      </c>
      <c r="AT83" t="str">
        <f t="shared" si="190"/>
        <v>Yes</v>
      </c>
      <c r="AV83" t="str">
        <f t="shared" ref="AV83:BF83" si="191">IF(AND($L83&gt;=AV$1,$L83&lt;AW$1),"Yes","No")</f>
        <v>No</v>
      </c>
      <c r="AW83" t="str">
        <f t="shared" si="191"/>
        <v>No</v>
      </c>
      <c r="AX83" t="str">
        <f t="shared" si="191"/>
        <v>No</v>
      </c>
      <c r="AY83" t="str">
        <f t="shared" si="191"/>
        <v>No</v>
      </c>
      <c r="AZ83" t="str">
        <f t="shared" si="191"/>
        <v>No</v>
      </c>
      <c r="BA83" t="str">
        <f t="shared" si="191"/>
        <v>No</v>
      </c>
      <c r="BB83" t="str">
        <f t="shared" si="191"/>
        <v>No</v>
      </c>
      <c r="BC83" t="str">
        <f t="shared" si="191"/>
        <v>No</v>
      </c>
      <c r="BD83" t="str">
        <f t="shared" si="191"/>
        <v>No</v>
      </c>
      <c r="BE83" t="str">
        <f t="shared" si="191"/>
        <v>No</v>
      </c>
      <c r="BF83" t="str">
        <f t="shared" si="191"/>
        <v>No</v>
      </c>
      <c r="BG83" t="str">
        <f t="shared" si="147"/>
        <v>No</v>
      </c>
      <c r="BI83" t="str">
        <f t="shared" si="158"/>
        <v>No</v>
      </c>
      <c r="BJ83" t="str">
        <f t="shared" ref="BJ83:BU98" si="192">IF(AND($M83&gt;=BJ$1,$M83&lt;BK$1),"Yes","No")</f>
        <v>No</v>
      </c>
      <c r="BK83" t="str">
        <f t="shared" si="192"/>
        <v>No</v>
      </c>
      <c r="BL83" t="str">
        <f t="shared" si="192"/>
        <v>No</v>
      </c>
      <c r="BM83" t="str">
        <f t="shared" si="192"/>
        <v>No</v>
      </c>
      <c r="BN83" t="str">
        <f t="shared" si="192"/>
        <v>No</v>
      </c>
      <c r="BO83" t="str">
        <f t="shared" si="192"/>
        <v>No</v>
      </c>
      <c r="BP83" t="str">
        <f t="shared" si="192"/>
        <v>No</v>
      </c>
      <c r="BQ83" t="str">
        <f t="shared" si="192"/>
        <v>No</v>
      </c>
      <c r="BR83" t="str">
        <f t="shared" si="192"/>
        <v>No</v>
      </c>
      <c r="BS83" t="str">
        <f t="shared" si="192"/>
        <v>No</v>
      </c>
      <c r="BT83" t="str">
        <f t="shared" si="192"/>
        <v>No</v>
      </c>
      <c r="BU83" t="str">
        <f t="shared" si="192"/>
        <v>No</v>
      </c>
      <c r="BW83" t="str">
        <f t="shared" si="149"/>
        <v>No</v>
      </c>
    </row>
    <row r="84" spans="1:75" x14ac:dyDescent="0.25">
      <c r="A84" s="7">
        <v>83</v>
      </c>
      <c r="B84" s="7" t="s">
        <v>106</v>
      </c>
      <c r="C84" s="7" t="s">
        <v>893</v>
      </c>
      <c r="D84" s="7" t="s">
        <v>10</v>
      </c>
      <c r="E84" s="7" t="s">
        <v>788</v>
      </c>
      <c r="F84" s="8" t="s">
        <v>811</v>
      </c>
      <c r="G84" s="8" t="s">
        <v>799</v>
      </c>
      <c r="H84" s="7" t="s">
        <v>60</v>
      </c>
      <c r="I84" s="7" t="s">
        <v>24</v>
      </c>
      <c r="J84" s="7" t="s">
        <v>1196</v>
      </c>
      <c r="K84" s="9">
        <v>27921</v>
      </c>
      <c r="L84" s="9">
        <v>36087</v>
      </c>
      <c r="M84" s="9">
        <v>39733</v>
      </c>
      <c r="N84" s="10">
        <f t="shared" ca="1" si="144"/>
        <v>24</v>
      </c>
      <c r="O84" s="10" t="s">
        <v>815</v>
      </c>
      <c r="P84" s="11"/>
      <c r="Q84" s="12">
        <v>76930</v>
      </c>
      <c r="R84" s="12">
        <f t="shared" ca="1" si="145"/>
        <v>3000</v>
      </c>
      <c r="S84" s="8">
        <v>1</v>
      </c>
      <c r="T84" t="str">
        <f t="shared" si="150"/>
        <v>Correct</v>
      </c>
      <c r="U84" t="str">
        <f t="shared" si="151"/>
        <v>Correct</v>
      </c>
      <c r="Y84" t="str">
        <f t="shared" si="152"/>
        <v>Above 60000</v>
      </c>
      <c r="Z84" t="str">
        <f t="shared" ca="1" si="153"/>
        <v>40-50 years</v>
      </c>
      <c r="AA84" t="str">
        <f t="shared" si="154"/>
        <v>Above 10 years</v>
      </c>
      <c r="AH84" t="str">
        <f t="shared" si="155"/>
        <v>No</v>
      </c>
      <c r="AI84" t="str">
        <f t="shared" si="190"/>
        <v>No</v>
      </c>
      <c r="AJ84" t="str">
        <f t="shared" si="190"/>
        <v>No</v>
      </c>
      <c r="AK84" t="str">
        <f t="shared" si="190"/>
        <v>No</v>
      </c>
      <c r="AL84" t="str">
        <f t="shared" si="190"/>
        <v>No</v>
      </c>
      <c r="AM84" t="str">
        <f t="shared" si="190"/>
        <v>No</v>
      </c>
      <c r="AN84" t="str">
        <f t="shared" si="190"/>
        <v>No</v>
      </c>
      <c r="AO84" t="str">
        <f t="shared" si="190"/>
        <v>No</v>
      </c>
      <c r="AP84" t="str">
        <f t="shared" si="190"/>
        <v>No</v>
      </c>
      <c r="AQ84" t="str">
        <f t="shared" si="190"/>
        <v>No</v>
      </c>
      <c r="AR84" t="str">
        <f t="shared" si="190"/>
        <v>No</v>
      </c>
      <c r="AS84" t="str">
        <f t="shared" si="190"/>
        <v>No</v>
      </c>
      <c r="AT84" t="str">
        <f t="shared" si="190"/>
        <v>No</v>
      </c>
      <c r="AV84" t="str">
        <f t="shared" ref="AV84:BF84" si="193">IF(AND($L84&gt;=AV$1,$L84&lt;AW$1),"Yes","No")</f>
        <v>No</v>
      </c>
      <c r="AW84" t="str">
        <f t="shared" si="193"/>
        <v>No</v>
      </c>
      <c r="AX84" t="str">
        <f t="shared" si="193"/>
        <v>No</v>
      </c>
      <c r="AY84" t="str">
        <f t="shared" si="193"/>
        <v>No</v>
      </c>
      <c r="AZ84" t="str">
        <f t="shared" si="193"/>
        <v>No</v>
      </c>
      <c r="BA84" t="str">
        <f t="shared" si="193"/>
        <v>No</v>
      </c>
      <c r="BB84" t="str">
        <f t="shared" si="193"/>
        <v>No</v>
      </c>
      <c r="BC84" t="str">
        <f t="shared" si="193"/>
        <v>No</v>
      </c>
      <c r="BD84" t="str">
        <f t="shared" si="193"/>
        <v>No</v>
      </c>
      <c r="BE84" t="str">
        <f t="shared" si="193"/>
        <v>No</v>
      </c>
      <c r="BF84" t="str">
        <f t="shared" si="193"/>
        <v>No</v>
      </c>
      <c r="BG84" t="str">
        <f t="shared" si="147"/>
        <v>No</v>
      </c>
      <c r="BI84" t="str">
        <f t="shared" si="158"/>
        <v>No</v>
      </c>
      <c r="BJ84" t="str">
        <f t="shared" ref="BJ84:BT84" si="194">IF(AND($M84&gt;=BJ$1,$M84&lt;BK$1),"Yes","No")</f>
        <v>No</v>
      </c>
      <c r="BK84" t="str">
        <f t="shared" si="194"/>
        <v>No</v>
      </c>
      <c r="BL84" t="str">
        <f t="shared" si="194"/>
        <v>No</v>
      </c>
      <c r="BM84" t="str">
        <f t="shared" si="194"/>
        <v>No</v>
      </c>
      <c r="BN84" t="str">
        <f t="shared" si="194"/>
        <v>No</v>
      </c>
      <c r="BO84" t="str">
        <f t="shared" si="194"/>
        <v>No</v>
      </c>
      <c r="BP84" t="str">
        <f t="shared" si="194"/>
        <v>No</v>
      </c>
      <c r="BQ84" t="str">
        <f t="shared" si="194"/>
        <v>No</v>
      </c>
      <c r="BR84" t="str">
        <f t="shared" si="194"/>
        <v>No</v>
      </c>
      <c r="BS84" t="str">
        <f t="shared" si="194"/>
        <v>No</v>
      </c>
      <c r="BT84" t="str">
        <f t="shared" si="194"/>
        <v>No</v>
      </c>
      <c r="BU84" t="str">
        <f t="shared" si="192"/>
        <v>No</v>
      </c>
      <c r="BW84" t="str">
        <f t="shared" si="149"/>
        <v>No</v>
      </c>
    </row>
    <row r="85" spans="1:75" x14ac:dyDescent="0.25">
      <c r="A85" s="7">
        <v>84</v>
      </c>
      <c r="B85" s="7" t="s">
        <v>107</v>
      </c>
      <c r="C85" s="7" t="s">
        <v>821</v>
      </c>
      <c r="D85" s="7" t="s">
        <v>36</v>
      </c>
      <c r="E85" s="7" t="s">
        <v>790</v>
      </c>
      <c r="F85" s="8" t="s">
        <v>811</v>
      </c>
      <c r="G85" s="8" t="s">
        <v>799</v>
      </c>
      <c r="H85" s="7" t="s">
        <v>60</v>
      </c>
      <c r="I85" s="7" t="s">
        <v>12</v>
      </c>
      <c r="J85" s="7" t="s">
        <v>1196</v>
      </c>
      <c r="K85" s="9">
        <v>27529</v>
      </c>
      <c r="L85" s="9">
        <v>37176</v>
      </c>
      <c r="M85" s="9">
        <v>38788</v>
      </c>
      <c r="N85" s="10">
        <f t="shared" ca="1" si="144"/>
        <v>21</v>
      </c>
      <c r="O85" s="10" t="s">
        <v>815</v>
      </c>
      <c r="P85" s="11" t="s">
        <v>21</v>
      </c>
      <c r="Q85" s="12">
        <v>62790</v>
      </c>
      <c r="R85" s="12">
        <f t="shared" ca="1" si="145"/>
        <v>3000</v>
      </c>
      <c r="S85" s="8">
        <v>2</v>
      </c>
      <c r="T85" t="str">
        <f t="shared" si="150"/>
        <v>Correct</v>
      </c>
      <c r="U85" t="str">
        <f t="shared" si="151"/>
        <v>Correct</v>
      </c>
      <c r="Y85" t="str">
        <f t="shared" si="152"/>
        <v>Above 60000</v>
      </c>
      <c r="Z85" t="str">
        <f t="shared" ca="1" si="153"/>
        <v>40-50 years</v>
      </c>
      <c r="AA85" t="str">
        <f t="shared" si="154"/>
        <v>Above 10 years</v>
      </c>
      <c r="AH85" t="str">
        <f t="shared" si="155"/>
        <v>No</v>
      </c>
      <c r="AI85" t="str">
        <f t="shared" si="190"/>
        <v>No</v>
      </c>
      <c r="AJ85" t="str">
        <f t="shared" si="190"/>
        <v>No</v>
      </c>
      <c r="AK85" t="str">
        <f t="shared" si="190"/>
        <v>No</v>
      </c>
      <c r="AL85" t="str">
        <f t="shared" si="190"/>
        <v>No</v>
      </c>
      <c r="AM85" t="str">
        <f t="shared" si="190"/>
        <v>No</v>
      </c>
      <c r="AN85" t="str">
        <f t="shared" si="190"/>
        <v>No</v>
      </c>
      <c r="AO85" t="str">
        <f t="shared" si="190"/>
        <v>No</v>
      </c>
      <c r="AP85" t="str">
        <f t="shared" si="190"/>
        <v>No</v>
      </c>
      <c r="AQ85" t="str">
        <f t="shared" si="190"/>
        <v>No</v>
      </c>
      <c r="AR85" t="str">
        <f t="shared" si="190"/>
        <v>No</v>
      </c>
      <c r="AS85" t="str">
        <f t="shared" si="190"/>
        <v>No</v>
      </c>
      <c r="AT85" t="str">
        <f t="shared" si="190"/>
        <v>No</v>
      </c>
      <c r="AV85" t="str">
        <f t="shared" ref="AV85:BF85" si="195">IF(AND($L85&gt;=AV$1,$L85&lt;AW$1),"Yes","No")</f>
        <v>No</v>
      </c>
      <c r="AW85" t="str">
        <f t="shared" si="195"/>
        <v>No</v>
      </c>
      <c r="AX85" t="str">
        <f t="shared" si="195"/>
        <v>No</v>
      </c>
      <c r="AY85" t="str">
        <f t="shared" si="195"/>
        <v>No</v>
      </c>
      <c r="AZ85" t="str">
        <f t="shared" si="195"/>
        <v>No</v>
      </c>
      <c r="BA85" t="str">
        <f t="shared" si="195"/>
        <v>No</v>
      </c>
      <c r="BB85" t="str">
        <f t="shared" si="195"/>
        <v>No</v>
      </c>
      <c r="BC85" t="str">
        <f t="shared" si="195"/>
        <v>No</v>
      </c>
      <c r="BD85" t="str">
        <f t="shared" si="195"/>
        <v>No</v>
      </c>
      <c r="BE85" t="str">
        <f t="shared" si="195"/>
        <v>No</v>
      </c>
      <c r="BF85" t="str">
        <f t="shared" si="195"/>
        <v>No</v>
      </c>
      <c r="BG85" t="str">
        <f t="shared" si="147"/>
        <v>No</v>
      </c>
      <c r="BI85" t="str">
        <f t="shared" si="158"/>
        <v>No</v>
      </c>
      <c r="BJ85" t="str">
        <f t="shared" ref="BJ85:BT85" si="196">IF(AND($M85&gt;=BJ$1,$M85&lt;BK$1),"Yes","No")</f>
        <v>No</v>
      </c>
      <c r="BK85" t="str">
        <f t="shared" si="196"/>
        <v>No</v>
      </c>
      <c r="BL85" t="str">
        <f t="shared" si="196"/>
        <v>No</v>
      </c>
      <c r="BM85" t="str">
        <f t="shared" si="196"/>
        <v>No</v>
      </c>
      <c r="BN85" t="str">
        <f t="shared" si="196"/>
        <v>No</v>
      </c>
      <c r="BO85" t="str">
        <f t="shared" si="196"/>
        <v>No</v>
      </c>
      <c r="BP85" t="str">
        <f t="shared" si="196"/>
        <v>No</v>
      </c>
      <c r="BQ85" t="str">
        <f t="shared" si="196"/>
        <v>No</v>
      </c>
      <c r="BR85" t="str">
        <f t="shared" si="196"/>
        <v>No</v>
      </c>
      <c r="BS85" t="str">
        <f t="shared" si="196"/>
        <v>No</v>
      </c>
      <c r="BT85" t="str">
        <f t="shared" si="196"/>
        <v>No</v>
      </c>
      <c r="BU85" t="str">
        <f t="shared" si="192"/>
        <v>No</v>
      </c>
      <c r="BW85" t="str">
        <f t="shared" si="149"/>
        <v>No</v>
      </c>
    </row>
    <row r="86" spans="1:75" x14ac:dyDescent="0.25">
      <c r="A86" s="7">
        <v>85</v>
      </c>
      <c r="B86" s="7" t="s">
        <v>108</v>
      </c>
      <c r="C86" s="7" t="s">
        <v>838</v>
      </c>
      <c r="D86" s="7" t="s">
        <v>36</v>
      </c>
      <c r="E86" s="7" t="s">
        <v>795</v>
      </c>
      <c r="F86" s="8" t="s">
        <v>811</v>
      </c>
      <c r="G86" s="8" t="s">
        <v>799</v>
      </c>
      <c r="H86" s="7" t="s">
        <v>60</v>
      </c>
      <c r="I86" s="7" t="s">
        <v>24</v>
      </c>
      <c r="J86" s="7" t="s">
        <v>1196</v>
      </c>
      <c r="K86" s="9">
        <v>29746</v>
      </c>
      <c r="L86" s="9">
        <v>39765</v>
      </c>
      <c r="M86" s="9">
        <v>40967</v>
      </c>
      <c r="N86" s="10">
        <f t="shared" ca="1" si="144"/>
        <v>14</v>
      </c>
      <c r="O86" s="10" t="s">
        <v>815</v>
      </c>
      <c r="P86" s="11"/>
      <c r="Q86" s="12">
        <v>46670</v>
      </c>
      <c r="R86" s="12">
        <f t="shared" ca="1" si="145"/>
        <v>5000</v>
      </c>
      <c r="S86" s="8">
        <v>3</v>
      </c>
      <c r="T86" t="str">
        <f t="shared" si="150"/>
        <v>Correct</v>
      </c>
      <c r="U86" t="str">
        <f t="shared" si="151"/>
        <v>Correct</v>
      </c>
      <c r="Y86" t="str">
        <f t="shared" si="152"/>
        <v>40001-60000</v>
      </c>
      <c r="Z86" t="str">
        <f t="shared" ca="1" si="153"/>
        <v>40-50 years</v>
      </c>
      <c r="AA86" t="str">
        <f t="shared" si="154"/>
        <v>4-6 years</v>
      </c>
      <c r="AH86" t="str">
        <f t="shared" si="155"/>
        <v>Yes</v>
      </c>
      <c r="AI86" t="str">
        <f t="shared" si="190"/>
        <v>Yes</v>
      </c>
      <c r="AJ86" t="str">
        <f t="shared" si="190"/>
        <v>No</v>
      </c>
      <c r="AK86" t="str">
        <f t="shared" si="190"/>
        <v>No</v>
      </c>
      <c r="AL86" t="str">
        <f t="shared" si="190"/>
        <v>No</v>
      </c>
      <c r="AM86" t="str">
        <f t="shared" si="190"/>
        <v>No</v>
      </c>
      <c r="AN86" t="str">
        <f t="shared" si="190"/>
        <v>No</v>
      </c>
      <c r="AO86" t="str">
        <f t="shared" si="190"/>
        <v>No</v>
      </c>
      <c r="AP86" t="str">
        <f t="shared" si="190"/>
        <v>No</v>
      </c>
      <c r="AQ86" t="str">
        <f t="shared" si="190"/>
        <v>No</v>
      </c>
      <c r="AR86" t="str">
        <f t="shared" si="190"/>
        <v>No</v>
      </c>
      <c r="AS86" t="str">
        <f t="shared" si="190"/>
        <v>No</v>
      </c>
      <c r="AT86" t="str">
        <f t="shared" si="190"/>
        <v>No</v>
      </c>
      <c r="AV86" t="str">
        <f t="shared" ref="AV86:BF86" si="197">IF(AND($L86&gt;=AV$1,$L86&lt;AW$1),"Yes","No")</f>
        <v>No</v>
      </c>
      <c r="AW86" t="str">
        <f t="shared" si="197"/>
        <v>No</v>
      </c>
      <c r="AX86" t="str">
        <f t="shared" si="197"/>
        <v>No</v>
      </c>
      <c r="AY86" t="str">
        <f t="shared" si="197"/>
        <v>No</v>
      </c>
      <c r="AZ86" t="str">
        <f t="shared" si="197"/>
        <v>No</v>
      </c>
      <c r="BA86" t="str">
        <f t="shared" si="197"/>
        <v>No</v>
      </c>
      <c r="BB86" t="str">
        <f t="shared" si="197"/>
        <v>No</v>
      </c>
      <c r="BC86" t="str">
        <f t="shared" si="197"/>
        <v>No</v>
      </c>
      <c r="BD86" t="str">
        <f t="shared" si="197"/>
        <v>No</v>
      </c>
      <c r="BE86" t="str">
        <f t="shared" si="197"/>
        <v>No</v>
      </c>
      <c r="BF86" t="str">
        <f t="shared" si="197"/>
        <v>No</v>
      </c>
      <c r="BG86" t="str">
        <f t="shared" si="147"/>
        <v>No</v>
      </c>
      <c r="BI86" t="str">
        <f t="shared" si="158"/>
        <v>No</v>
      </c>
      <c r="BJ86" t="str">
        <f t="shared" ref="BJ86:BT86" si="198">IF(AND($M86&gt;=BJ$1,$M86&lt;BK$1),"Yes","No")</f>
        <v>No</v>
      </c>
      <c r="BK86" t="str">
        <f t="shared" si="198"/>
        <v>Yes</v>
      </c>
      <c r="BL86" t="str">
        <f t="shared" si="198"/>
        <v>No</v>
      </c>
      <c r="BM86" t="str">
        <f t="shared" si="198"/>
        <v>No</v>
      </c>
      <c r="BN86" t="str">
        <f t="shared" si="198"/>
        <v>No</v>
      </c>
      <c r="BO86" t="str">
        <f t="shared" si="198"/>
        <v>No</v>
      </c>
      <c r="BP86" t="str">
        <f t="shared" si="198"/>
        <v>No</v>
      </c>
      <c r="BQ86" t="str">
        <f t="shared" si="198"/>
        <v>No</v>
      </c>
      <c r="BR86" t="str">
        <f t="shared" si="198"/>
        <v>No</v>
      </c>
      <c r="BS86" t="str">
        <f t="shared" si="198"/>
        <v>No</v>
      </c>
      <c r="BT86" t="str">
        <f t="shared" si="198"/>
        <v>No</v>
      </c>
      <c r="BU86" t="str">
        <f t="shared" si="192"/>
        <v>No</v>
      </c>
      <c r="BW86" t="str">
        <f t="shared" si="149"/>
        <v>Yes</v>
      </c>
    </row>
    <row r="87" spans="1:75" x14ac:dyDescent="0.25">
      <c r="A87" s="7">
        <v>86</v>
      </c>
      <c r="B87" s="7" t="s">
        <v>109</v>
      </c>
      <c r="C87" s="7" t="s">
        <v>894</v>
      </c>
      <c r="D87" s="7" t="s">
        <v>36</v>
      </c>
      <c r="E87" s="7" t="s">
        <v>796</v>
      </c>
      <c r="F87" s="8" t="s">
        <v>810</v>
      </c>
      <c r="G87" s="8" t="s">
        <v>799</v>
      </c>
      <c r="H87" s="7" t="s">
        <v>60</v>
      </c>
      <c r="I87" s="7" t="s">
        <v>24</v>
      </c>
      <c r="J87" s="7" t="s">
        <v>1197</v>
      </c>
      <c r="K87" s="9">
        <v>28980</v>
      </c>
      <c r="L87" s="9">
        <v>36470</v>
      </c>
      <c r="M87" s="9">
        <v>40023</v>
      </c>
      <c r="N87" s="10">
        <f t="shared" ca="1" si="144"/>
        <v>23</v>
      </c>
      <c r="O87" t="s">
        <v>783</v>
      </c>
      <c r="P87" s="11"/>
      <c r="Q87" s="12">
        <v>23560</v>
      </c>
      <c r="R87" s="12">
        <f t="shared" ca="1" si="145"/>
        <v>5000</v>
      </c>
      <c r="S87" s="8">
        <v>3</v>
      </c>
      <c r="T87" t="str">
        <f t="shared" si="150"/>
        <v>Correct</v>
      </c>
      <c r="U87" t="str">
        <f t="shared" si="151"/>
        <v>Correct</v>
      </c>
      <c r="Y87" t="str">
        <f t="shared" si="152"/>
        <v>10001-25000</v>
      </c>
      <c r="Z87" t="str">
        <f t="shared" ca="1" si="153"/>
        <v>40-50 years</v>
      </c>
      <c r="AA87" t="str">
        <f t="shared" si="154"/>
        <v>Above 10 years</v>
      </c>
      <c r="AH87" t="str">
        <f t="shared" si="155"/>
        <v>No</v>
      </c>
      <c r="AI87" t="str">
        <f t="shared" si="190"/>
        <v>No</v>
      </c>
      <c r="AJ87" t="str">
        <f t="shared" si="190"/>
        <v>No</v>
      </c>
      <c r="AK87" t="str">
        <f t="shared" si="190"/>
        <v>No</v>
      </c>
      <c r="AL87" t="str">
        <f t="shared" si="190"/>
        <v>No</v>
      </c>
      <c r="AM87" t="str">
        <f t="shared" si="190"/>
        <v>No</v>
      </c>
      <c r="AN87" t="str">
        <f t="shared" si="190"/>
        <v>No</v>
      </c>
      <c r="AO87" t="str">
        <f t="shared" si="190"/>
        <v>No</v>
      </c>
      <c r="AP87" t="str">
        <f t="shared" si="190"/>
        <v>No</v>
      </c>
      <c r="AQ87" t="str">
        <f t="shared" si="190"/>
        <v>No</v>
      </c>
      <c r="AR87" t="str">
        <f t="shared" si="190"/>
        <v>No</v>
      </c>
      <c r="AS87" t="str">
        <f t="shared" si="190"/>
        <v>No</v>
      </c>
      <c r="AT87" t="str">
        <f t="shared" si="190"/>
        <v>No</v>
      </c>
      <c r="AV87" t="str">
        <f t="shared" ref="AV87:BF87" si="199">IF(AND($L87&gt;=AV$1,$L87&lt;AW$1),"Yes","No")</f>
        <v>No</v>
      </c>
      <c r="AW87" t="str">
        <f t="shared" si="199"/>
        <v>No</v>
      </c>
      <c r="AX87" t="str">
        <f t="shared" si="199"/>
        <v>No</v>
      </c>
      <c r="AY87" t="str">
        <f t="shared" si="199"/>
        <v>No</v>
      </c>
      <c r="AZ87" t="str">
        <f t="shared" si="199"/>
        <v>No</v>
      </c>
      <c r="BA87" t="str">
        <f t="shared" si="199"/>
        <v>No</v>
      </c>
      <c r="BB87" t="str">
        <f t="shared" si="199"/>
        <v>No</v>
      </c>
      <c r="BC87" t="str">
        <f t="shared" si="199"/>
        <v>No</v>
      </c>
      <c r="BD87" t="str">
        <f t="shared" si="199"/>
        <v>No</v>
      </c>
      <c r="BE87" t="str">
        <f t="shared" si="199"/>
        <v>No</v>
      </c>
      <c r="BF87" t="str">
        <f t="shared" si="199"/>
        <v>No</v>
      </c>
      <c r="BG87" t="str">
        <f t="shared" si="147"/>
        <v>No</v>
      </c>
      <c r="BI87" t="str">
        <f t="shared" si="158"/>
        <v>No</v>
      </c>
      <c r="BJ87" t="str">
        <f t="shared" ref="BJ87:BT87" si="200">IF(AND($M87&gt;=BJ$1,$M87&lt;BK$1),"Yes","No")</f>
        <v>No</v>
      </c>
      <c r="BK87" t="str">
        <f t="shared" si="200"/>
        <v>No</v>
      </c>
      <c r="BL87" t="str">
        <f t="shared" si="200"/>
        <v>No</v>
      </c>
      <c r="BM87" t="str">
        <f t="shared" si="200"/>
        <v>No</v>
      </c>
      <c r="BN87" t="str">
        <f t="shared" si="200"/>
        <v>No</v>
      </c>
      <c r="BO87" t="str">
        <f t="shared" si="200"/>
        <v>No</v>
      </c>
      <c r="BP87" t="str">
        <f t="shared" si="200"/>
        <v>No</v>
      </c>
      <c r="BQ87" t="str">
        <f t="shared" si="200"/>
        <v>No</v>
      </c>
      <c r="BR87" t="str">
        <f t="shared" si="200"/>
        <v>No</v>
      </c>
      <c r="BS87" t="str">
        <f t="shared" si="200"/>
        <v>No</v>
      </c>
      <c r="BT87" t="str">
        <f t="shared" si="200"/>
        <v>No</v>
      </c>
      <c r="BU87" t="str">
        <f t="shared" si="192"/>
        <v>No</v>
      </c>
      <c r="BW87" t="str">
        <f t="shared" si="149"/>
        <v>No</v>
      </c>
    </row>
    <row r="88" spans="1:75" x14ac:dyDescent="0.25">
      <c r="A88" s="7">
        <v>87</v>
      </c>
      <c r="B88" s="7" t="s">
        <v>110</v>
      </c>
      <c r="C88" s="7" t="s">
        <v>895</v>
      </c>
      <c r="D88" s="7" t="s">
        <v>10</v>
      </c>
      <c r="E88" s="7" t="s">
        <v>787</v>
      </c>
      <c r="F88" s="8" t="s">
        <v>811</v>
      </c>
      <c r="G88" s="8" t="s">
        <v>799</v>
      </c>
      <c r="H88" s="7" t="s">
        <v>60</v>
      </c>
      <c r="I88" s="7" t="s">
        <v>19</v>
      </c>
      <c r="J88" s="7" t="s">
        <v>1196</v>
      </c>
      <c r="K88" s="9">
        <v>26436</v>
      </c>
      <c r="L88" s="9">
        <v>36487</v>
      </c>
      <c r="M88" s="9">
        <v>41096</v>
      </c>
      <c r="N88" s="10">
        <f t="shared" ca="1" si="144"/>
        <v>23</v>
      </c>
      <c r="O88" s="10" t="s">
        <v>815</v>
      </c>
      <c r="P88" s="11"/>
      <c r="Q88" s="12">
        <v>33056</v>
      </c>
      <c r="R88" s="12">
        <f t="shared" ca="1" si="145"/>
        <v>10000</v>
      </c>
      <c r="S88" s="8">
        <v>5</v>
      </c>
      <c r="T88" t="str">
        <f t="shared" si="150"/>
        <v>Correct</v>
      </c>
      <c r="U88" t="str">
        <f t="shared" si="151"/>
        <v>Correct</v>
      </c>
      <c r="Y88" t="str">
        <f t="shared" si="152"/>
        <v>25001-40000</v>
      </c>
      <c r="Z88" t="str">
        <f t="shared" ca="1" si="153"/>
        <v>Above 50 years</v>
      </c>
      <c r="AA88" t="str">
        <f t="shared" si="154"/>
        <v>Above 10 years</v>
      </c>
      <c r="AH88" t="str">
        <f t="shared" si="155"/>
        <v>Yes</v>
      </c>
      <c r="AI88" t="str">
        <f t="shared" si="190"/>
        <v>Yes</v>
      </c>
      <c r="AJ88" t="str">
        <f t="shared" si="190"/>
        <v>Yes</v>
      </c>
      <c r="AK88" t="str">
        <f t="shared" si="190"/>
        <v>Yes</v>
      </c>
      <c r="AL88" t="str">
        <f t="shared" si="190"/>
        <v>Yes</v>
      </c>
      <c r="AM88" t="str">
        <f t="shared" si="190"/>
        <v>Yes</v>
      </c>
      <c r="AN88" t="str">
        <f t="shared" si="190"/>
        <v>Yes</v>
      </c>
      <c r="AO88" t="str">
        <f t="shared" si="190"/>
        <v>No</v>
      </c>
      <c r="AP88" t="str">
        <f t="shared" si="190"/>
        <v>No</v>
      </c>
      <c r="AQ88" t="str">
        <f t="shared" si="190"/>
        <v>No</v>
      </c>
      <c r="AR88" t="str">
        <f t="shared" si="190"/>
        <v>No</v>
      </c>
      <c r="AS88" t="str">
        <f t="shared" si="190"/>
        <v>No</v>
      </c>
      <c r="AT88" t="str">
        <f t="shared" si="190"/>
        <v>No</v>
      </c>
      <c r="AV88" t="str">
        <f t="shared" ref="AV88:BF88" si="201">IF(AND($L88&gt;=AV$1,$L88&lt;AW$1),"Yes","No")</f>
        <v>No</v>
      </c>
      <c r="AW88" t="str">
        <f t="shared" si="201"/>
        <v>No</v>
      </c>
      <c r="AX88" t="str">
        <f t="shared" si="201"/>
        <v>No</v>
      </c>
      <c r="AY88" t="str">
        <f t="shared" si="201"/>
        <v>No</v>
      </c>
      <c r="AZ88" t="str">
        <f t="shared" si="201"/>
        <v>No</v>
      </c>
      <c r="BA88" t="str">
        <f t="shared" si="201"/>
        <v>No</v>
      </c>
      <c r="BB88" t="str">
        <f t="shared" si="201"/>
        <v>No</v>
      </c>
      <c r="BC88" t="str">
        <f t="shared" si="201"/>
        <v>No</v>
      </c>
      <c r="BD88" t="str">
        <f t="shared" si="201"/>
        <v>No</v>
      </c>
      <c r="BE88" t="str">
        <f t="shared" si="201"/>
        <v>No</v>
      </c>
      <c r="BF88" t="str">
        <f t="shared" si="201"/>
        <v>No</v>
      </c>
      <c r="BG88" t="str">
        <f t="shared" si="147"/>
        <v>No</v>
      </c>
      <c r="BI88" t="str">
        <f t="shared" si="158"/>
        <v>No</v>
      </c>
      <c r="BJ88" t="str">
        <f t="shared" ref="BJ88:BT88" si="202">IF(AND($M88&gt;=BJ$1,$M88&lt;BK$1),"Yes","No")</f>
        <v>No</v>
      </c>
      <c r="BK88" t="str">
        <f t="shared" si="202"/>
        <v>No</v>
      </c>
      <c r="BL88" t="str">
        <f t="shared" si="202"/>
        <v>No</v>
      </c>
      <c r="BM88" t="str">
        <f t="shared" si="202"/>
        <v>No</v>
      </c>
      <c r="BN88" t="str">
        <f t="shared" si="202"/>
        <v>No</v>
      </c>
      <c r="BO88" t="str">
        <f t="shared" si="202"/>
        <v>No</v>
      </c>
      <c r="BP88" t="str">
        <f t="shared" si="202"/>
        <v>Yes</v>
      </c>
      <c r="BQ88" t="str">
        <f t="shared" si="202"/>
        <v>No</v>
      </c>
      <c r="BR88" t="str">
        <f t="shared" si="202"/>
        <v>No</v>
      </c>
      <c r="BS88" t="str">
        <f t="shared" si="202"/>
        <v>No</v>
      </c>
      <c r="BT88" t="str">
        <f t="shared" si="202"/>
        <v>No</v>
      </c>
      <c r="BU88" t="str">
        <f t="shared" si="192"/>
        <v>No</v>
      </c>
      <c r="BW88" t="str">
        <f t="shared" si="149"/>
        <v>Yes</v>
      </c>
    </row>
    <row r="89" spans="1:75" x14ac:dyDescent="0.25">
      <c r="A89" s="7">
        <v>88</v>
      </c>
      <c r="B89" s="7" t="s">
        <v>111</v>
      </c>
      <c r="C89" s="7" t="s">
        <v>896</v>
      </c>
      <c r="D89" s="7" t="s">
        <v>36</v>
      </c>
      <c r="E89" s="7" t="s">
        <v>790</v>
      </c>
      <c r="F89" s="8" t="s">
        <v>811</v>
      </c>
      <c r="G89" s="8" t="s">
        <v>799</v>
      </c>
      <c r="H89" s="7" t="s">
        <v>60</v>
      </c>
      <c r="I89" s="7" t="s">
        <v>24</v>
      </c>
      <c r="J89" s="7" t="s">
        <v>1197</v>
      </c>
      <c r="K89" s="9">
        <v>31202</v>
      </c>
      <c r="L89" s="9">
        <v>39040</v>
      </c>
      <c r="M89" s="9">
        <v>40917</v>
      </c>
      <c r="N89" s="10">
        <f t="shared" ca="1" si="144"/>
        <v>16</v>
      </c>
      <c r="O89" s="10" t="s">
        <v>815</v>
      </c>
      <c r="P89" s="11"/>
      <c r="Q89" s="12">
        <v>62150</v>
      </c>
      <c r="R89" s="12">
        <f t="shared" ca="1" si="145"/>
        <v>5000</v>
      </c>
      <c r="S89" s="8">
        <v>4</v>
      </c>
      <c r="T89" t="str">
        <f t="shared" si="150"/>
        <v>Correct</v>
      </c>
      <c r="U89" t="str">
        <f t="shared" si="151"/>
        <v>Correct</v>
      </c>
      <c r="Y89" t="str">
        <f t="shared" si="152"/>
        <v>Above 60000</v>
      </c>
      <c r="Z89" t="str">
        <f t="shared" ca="1" si="153"/>
        <v>30-40 years</v>
      </c>
      <c r="AA89" t="str">
        <f t="shared" si="154"/>
        <v>6-10 years</v>
      </c>
      <c r="AH89" t="str">
        <f t="shared" si="155"/>
        <v>Yes</v>
      </c>
      <c r="AI89" t="str">
        <f t="shared" si="190"/>
        <v>No</v>
      </c>
      <c r="AJ89" t="str">
        <f t="shared" si="190"/>
        <v>No</v>
      </c>
      <c r="AK89" t="str">
        <f t="shared" si="190"/>
        <v>No</v>
      </c>
      <c r="AL89" t="str">
        <f t="shared" si="190"/>
        <v>No</v>
      </c>
      <c r="AM89" t="str">
        <f t="shared" si="190"/>
        <v>No</v>
      </c>
      <c r="AN89" t="str">
        <f t="shared" si="190"/>
        <v>No</v>
      </c>
      <c r="AO89" t="str">
        <f t="shared" si="190"/>
        <v>No</v>
      </c>
      <c r="AP89" t="str">
        <f t="shared" si="190"/>
        <v>No</v>
      </c>
      <c r="AQ89" t="str">
        <f t="shared" si="190"/>
        <v>No</v>
      </c>
      <c r="AR89" t="str">
        <f t="shared" si="190"/>
        <v>No</v>
      </c>
      <c r="AS89" t="str">
        <f t="shared" si="190"/>
        <v>No</v>
      </c>
      <c r="AT89" t="str">
        <f t="shared" si="190"/>
        <v>No</v>
      </c>
      <c r="AV89" t="str">
        <f t="shared" ref="AV89:BF89" si="203">IF(AND($L89&gt;=AV$1,$L89&lt;AW$1),"Yes","No")</f>
        <v>No</v>
      </c>
      <c r="AW89" t="str">
        <f t="shared" si="203"/>
        <v>No</v>
      </c>
      <c r="AX89" t="str">
        <f t="shared" si="203"/>
        <v>No</v>
      </c>
      <c r="AY89" t="str">
        <f t="shared" si="203"/>
        <v>No</v>
      </c>
      <c r="AZ89" t="str">
        <f t="shared" si="203"/>
        <v>No</v>
      </c>
      <c r="BA89" t="str">
        <f t="shared" si="203"/>
        <v>No</v>
      </c>
      <c r="BB89" t="str">
        <f t="shared" si="203"/>
        <v>No</v>
      </c>
      <c r="BC89" t="str">
        <f t="shared" si="203"/>
        <v>No</v>
      </c>
      <c r="BD89" t="str">
        <f t="shared" si="203"/>
        <v>No</v>
      </c>
      <c r="BE89" t="str">
        <f t="shared" si="203"/>
        <v>No</v>
      </c>
      <c r="BF89" t="str">
        <f t="shared" si="203"/>
        <v>No</v>
      </c>
      <c r="BG89" t="str">
        <f t="shared" si="147"/>
        <v>No</v>
      </c>
      <c r="BI89" t="str">
        <f t="shared" si="158"/>
        <v>No</v>
      </c>
      <c r="BJ89" t="str">
        <f t="shared" ref="BJ89:BT89" si="204">IF(AND($M89&gt;=BJ$1,$M89&lt;BK$1),"Yes","No")</f>
        <v>Yes</v>
      </c>
      <c r="BK89" t="str">
        <f t="shared" si="204"/>
        <v>No</v>
      </c>
      <c r="BL89" t="str">
        <f t="shared" si="204"/>
        <v>No</v>
      </c>
      <c r="BM89" t="str">
        <f t="shared" si="204"/>
        <v>No</v>
      </c>
      <c r="BN89" t="str">
        <f t="shared" si="204"/>
        <v>No</v>
      </c>
      <c r="BO89" t="str">
        <f t="shared" si="204"/>
        <v>No</v>
      </c>
      <c r="BP89" t="str">
        <f t="shared" si="204"/>
        <v>No</v>
      </c>
      <c r="BQ89" t="str">
        <f t="shared" si="204"/>
        <v>No</v>
      </c>
      <c r="BR89" t="str">
        <f t="shared" si="204"/>
        <v>No</v>
      </c>
      <c r="BS89" t="str">
        <f t="shared" si="204"/>
        <v>No</v>
      </c>
      <c r="BT89" t="str">
        <f t="shared" si="204"/>
        <v>No</v>
      </c>
      <c r="BU89" t="str">
        <f t="shared" si="192"/>
        <v>No</v>
      </c>
      <c r="BW89" t="str">
        <f t="shared" si="149"/>
        <v>Yes</v>
      </c>
    </row>
    <row r="90" spans="1:75" x14ac:dyDescent="0.25">
      <c r="A90" s="7">
        <v>89</v>
      </c>
      <c r="B90" s="7" t="s">
        <v>112</v>
      </c>
      <c r="C90" s="7" t="s">
        <v>841</v>
      </c>
      <c r="D90" s="7" t="s">
        <v>10</v>
      </c>
      <c r="E90" s="7" t="s">
        <v>788</v>
      </c>
      <c r="F90" s="8" t="s">
        <v>811</v>
      </c>
      <c r="G90" s="8" t="s">
        <v>799</v>
      </c>
      <c r="H90" s="7" t="s">
        <v>60</v>
      </c>
      <c r="I90" s="7" t="s">
        <v>12</v>
      </c>
      <c r="J90" s="7" t="s">
        <v>1196</v>
      </c>
      <c r="K90" s="9">
        <v>29708</v>
      </c>
      <c r="L90" s="9">
        <v>40501</v>
      </c>
      <c r="M90" s="9">
        <v>40689</v>
      </c>
      <c r="N90" s="10">
        <f t="shared" ca="1" si="144"/>
        <v>12</v>
      </c>
      <c r="O90" t="s">
        <v>785</v>
      </c>
      <c r="P90" s="11" t="s">
        <v>21</v>
      </c>
      <c r="Q90" s="12">
        <v>77820</v>
      </c>
      <c r="R90" s="12">
        <f t="shared" ca="1" si="145"/>
        <v>5000</v>
      </c>
      <c r="S90" s="8">
        <v>3</v>
      </c>
      <c r="T90" t="str">
        <f t="shared" si="150"/>
        <v>Correct</v>
      </c>
      <c r="U90" t="str">
        <f t="shared" si="151"/>
        <v>Correct</v>
      </c>
      <c r="Y90" t="str">
        <f t="shared" si="152"/>
        <v>Above 60000</v>
      </c>
      <c r="Z90" t="str">
        <f t="shared" ca="1" si="153"/>
        <v>40-50 years</v>
      </c>
      <c r="AA90" t="str">
        <f t="shared" si="154"/>
        <v>2-4 years</v>
      </c>
      <c r="AH90" t="str">
        <f t="shared" si="155"/>
        <v>No</v>
      </c>
      <c r="AI90" t="str">
        <f t="shared" si="190"/>
        <v>No</v>
      </c>
      <c r="AJ90" t="str">
        <f t="shared" si="190"/>
        <v>No</v>
      </c>
      <c r="AK90" t="str">
        <f t="shared" si="190"/>
        <v>No</v>
      </c>
      <c r="AL90" t="str">
        <f t="shared" si="190"/>
        <v>No</v>
      </c>
      <c r="AM90" t="str">
        <f t="shared" si="190"/>
        <v>No</v>
      </c>
      <c r="AN90" t="str">
        <f t="shared" si="190"/>
        <v>No</v>
      </c>
      <c r="AO90" t="str">
        <f t="shared" si="190"/>
        <v>No</v>
      </c>
      <c r="AP90" t="str">
        <f t="shared" si="190"/>
        <v>No</v>
      </c>
      <c r="AQ90" t="str">
        <f t="shared" si="190"/>
        <v>No</v>
      </c>
      <c r="AR90" t="str">
        <f t="shared" si="190"/>
        <v>No</v>
      </c>
      <c r="AS90" t="str">
        <f t="shared" si="190"/>
        <v>No</v>
      </c>
      <c r="AT90" t="str">
        <f t="shared" si="190"/>
        <v>No</v>
      </c>
      <c r="AV90" t="str">
        <f t="shared" ref="AV90:BF90" si="205">IF(AND($L90&gt;=AV$1,$L90&lt;AW$1),"Yes","No")</f>
        <v>No</v>
      </c>
      <c r="AW90" t="str">
        <f t="shared" si="205"/>
        <v>No</v>
      </c>
      <c r="AX90" t="str">
        <f t="shared" si="205"/>
        <v>No</v>
      </c>
      <c r="AY90" t="str">
        <f t="shared" si="205"/>
        <v>No</v>
      </c>
      <c r="AZ90" t="str">
        <f t="shared" si="205"/>
        <v>No</v>
      </c>
      <c r="BA90" t="str">
        <f t="shared" si="205"/>
        <v>No</v>
      </c>
      <c r="BB90" t="str">
        <f t="shared" si="205"/>
        <v>No</v>
      </c>
      <c r="BC90" t="str">
        <f t="shared" si="205"/>
        <v>No</v>
      </c>
      <c r="BD90" t="str">
        <f t="shared" si="205"/>
        <v>No</v>
      </c>
      <c r="BE90" t="str">
        <f t="shared" si="205"/>
        <v>No</v>
      </c>
      <c r="BF90" t="str">
        <f t="shared" si="205"/>
        <v>No</v>
      </c>
      <c r="BG90" t="str">
        <f t="shared" si="147"/>
        <v>No</v>
      </c>
      <c r="BI90" t="str">
        <f t="shared" si="158"/>
        <v>No</v>
      </c>
      <c r="BJ90" t="str">
        <f t="shared" ref="BJ90:BT90" si="206">IF(AND($M90&gt;=BJ$1,$M90&lt;BK$1),"Yes","No")</f>
        <v>No</v>
      </c>
      <c r="BK90" t="str">
        <f t="shared" si="206"/>
        <v>No</v>
      </c>
      <c r="BL90" t="str">
        <f t="shared" si="206"/>
        <v>No</v>
      </c>
      <c r="BM90" t="str">
        <f t="shared" si="206"/>
        <v>No</v>
      </c>
      <c r="BN90" t="str">
        <f t="shared" si="206"/>
        <v>No</v>
      </c>
      <c r="BO90" t="str">
        <f t="shared" si="206"/>
        <v>No</v>
      </c>
      <c r="BP90" t="str">
        <f t="shared" si="206"/>
        <v>No</v>
      </c>
      <c r="BQ90" t="str">
        <f t="shared" si="206"/>
        <v>No</v>
      </c>
      <c r="BR90" t="str">
        <f t="shared" si="206"/>
        <v>No</v>
      </c>
      <c r="BS90" t="str">
        <f t="shared" si="206"/>
        <v>No</v>
      </c>
      <c r="BT90" t="str">
        <f t="shared" si="206"/>
        <v>No</v>
      </c>
      <c r="BU90" t="str">
        <f t="shared" si="192"/>
        <v>No</v>
      </c>
      <c r="BW90" t="str">
        <f t="shared" si="149"/>
        <v>No</v>
      </c>
    </row>
    <row r="91" spans="1:75" x14ac:dyDescent="0.25">
      <c r="A91" s="7">
        <v>90</v>
      </c>
      <c r="B91" s="7" t="s">
        <v>113</v>
      </c>
      <c r="C91" s="7" t="s">
        <v>897</v>
      </c>
      <c r="D91" s="7" t="s">
        <v>812</v>
      </c>
      <c r="E91" s="7" t="s">
        <v>794</v>
      </c>
      <c r="F91" s="8" t="s">
        <v>811</v>
      </c>
      <c r="G91" s="8" t="s">
        <v>799</v>
      </c>
      <c r="H91" s="7" t="s">
        <v>60</v>
      </c>
      <c r="I91" s="7" t="s">
        <v>24</v>
      </c>
      <c r="J91" s="7" t="s">
        <v>1196</v>
      </c>
      <c r="K91" s="9">
        <v>32100</v>
      </c>
      <c r="L91" s="9">
        <v>39803</v>
      </c>
      <c r="M91" s="9">
        <v>40330</v>
      </c>
      <c r="N91" s="10">
        <f t="shared" ca="1" si="144"/>
        <v>14</v>
      </c>
      <c r="O91" s="10" t="s">
        <v>815</v>
      </c>
      <c r="P91" s="11"/>
      <c r="Q91" s="12">
        <v>42940</v>
      </c>
      <c r="R91" s="12">
        <f t="shared" ca="1" si="145"/>
        <v>3000</v>
      </c>
      <c r="S91" s="8">
        <v>1</v>
      </c>
      <c r="T91" t="str">
        <f t="shared" si="150"/>
        <v>Correct</v>
      </c>
      <c r="U91" t="str">
        <f t="shared" si="151"/>
        <v>Correct</v>
      </c>
      <c r="Y91" t="str">
        <f t="shared" si="152"/>
        <v>40001-60000</v>
      </c>
      <c r="Z91" t="str">
        <f t="shared" ca="1" si="153"/>
        <v>30-40 years</v>
      </c>
      <c r="AA91" t="str">
        <f t="shared" si="154"/>
        <v>4-6 years</v>
      </c>
      <c r="AH91" t="str">
        <f t="shared" si="155"/>
        <v>No</v>
      </c>
      <c r="AI91" t="str">
        <f t="shared" si="190"/>
        <v>No</v>
      </c>
      <c r="AJ91" t="str">
        <f t="shared" si="190"/>
        <v>No</v>
      </c>
      <c r="AK91" t="str">
        <f t="shared" si="190"/>
        <v>No</v>
      </c>
      <c r="AL91" t="str">
        <f t="shared" si="190"/>
        <v>No</v>
      </c>
      <c r="AM91" t="str">
        <f t="shared" si="190"/>
        <v>No</v>
      </c>
      <c r="AN91" t="str">
        <f t="shared" si="190"/>
        <v>No</v>
      </c>
      <c r="AO91" t="str">
        <f t="shared" si="190"/>
        <v>No</v>
      </c>
      <c r="AP91" t="str">
        <f t="shared" si="190"/>
        <v>No</v>
      </c>
      <c r="AQ91" t="str">
        <f t="shared" si="190"/>
        <v>No</v>
      </c>
      <c r="AR91" t="str">
        <f t="shared" si="190"/>
        <v>No</v>
      </c>
      <c r="AS91" t="str">
        <f t="shared" si="190"/>
        <v>No</v>
      </c>
      <c r="AT91" t="str">
        <f t="shared" si="190"/>
        <v>No</v>
      </c>
      <c r="AV91" t="str">
        <f t="shared" ref="AV91:BF91" si="207">IF(AND($L91&gt;=AV$1,$L91&lt;AW$1),"Yes","No")</f>
        <v>No</v>
      </c>
      <c r="AW91" t="str">
        <f t="shared" si="207"/>
        <v>No</v>
      </c>
      <c r="AX91" t="str">
        <f t="shared" si="207"/>
        <v>No</v>
      </c>
      <c r="AY91" t="str">
        <f t="shared" si="207"/>
        <v>No</v>
      </c>
      <c r="AZ91" t="str">
        <f t="shared" si="207"/>
        <v>No</v>
      </c>
      <c r="BA91" t="str">
        <f t="shared" si="207"/>
        <v>No</v>
      </c>
      <c r="BB91" t="str">
        <f t="shared" si="207"/>
        <v>No</v>
      </c>
      <c r="BC91" t="str">
        <f t="shared" si="207"/>
        <v>No</v>
      </c>
      <c r="BD91" t="str">
        <f t="shared" si="207"/>
        <v>No</v>
      </c>
      <c r="BE91" t="str">
        <f t="shared" si="207"/>
        <v>No</v>
      </c>
      <c r="BF91" t="str">
        <f t="shared" si="207"/>
        <v>No</v>
      </c>
      <c r="BG91" t="str">
        <f t="shared" si="147"/>
        <v>No</v>
      </c>
      <c r="BI91" t="str">
        <f t="shared" si="158"/>
        <v>No</v>
      </c>
      <c r="BJ91" t="str">
        <f t="shared" ref="BJ91:BT91" si="208">IF(AND($M91&gt;=BJ$1,$M91&lt;BK$1),"Yes","No")</f>
        <v>No</v>
      </c>
      <c r="BK91" t="str">
        <f t="shared" si="208"/>
        <v>No</v>
      </c>
      <c r="BL91" t="str">
        <f t="shared" si="208"/>
        <v>No</v>
      </c>
      <c r="BM91" t="str">
        <f t="shared" si="208"/>
        <v>No</v>
      </c>
      <c r="BN91" t="str">
        <f t="shared" si="208"/>
        <v>No</v>
      </c>
      <c r="BO91" t="str">
        <f t="shared" si="208"/>
        <v>No</v>
      </c>
      <c r="BP91" t="str">
        <f t="shared" si="208"/>
        <v>No</v>
      </c>
      <c r="BQ91" t="str">
        <f t="shared" si="208"/>
        <v>No</v>
      </c>
      <c r="BR91" t="str">
        <f t="shared" si="208"/>
        <v>No</v>
      </c>
      <c r="BS91" t="str">
        <f t="shared" si="208"/>
        <v>No</v>
      </c>
      <c r="BT91" t="str">
        <f t="shared" si="208"/>
        <v>No</v>
      </c>
      <c r="BU91" t="str">
        <f t="shared" si="192"/>
        <v>No</v>
      </c>
      <c r="BW91" t="str">
        <f t="shared" si="149"/>
        <v>No</v>
      </c>
    </row>
    <row r="92" spans="1:75" x14ac:dyDescent="0.25">
      <c r="A92" s="7">
        <v>91</v>
      </c>
      <c r="B92" s="7" t="s">
        <v>114</v>
      </c>
      <c r="C92" s="7" t="s">
        <v>884</v>
      </c>
      <c r="D92" s="7" t="s">
        <v>10</v>
      </c>
      <c r="E92" s="7" t="s">
        <v>788</v>
      </c>
      <c r="F92" s="8" t="s">
        <v>811</v>
      </c>
      <c r="G92" s="8" t="s">
        <v>799</v>
      </c>
      <c r="H92" s="7" t="s">
        <v>60</v>
      </c>
      <c r="I92" s="7" t="s">
        <v>12</v>
      </c>
      <c r="J92" s="7" t="s">
        <v>1196</v>
      </c>
      <c r="K92" s="9">
        <v>25930</v>
      </c>
      <c r="L92" s="9">
        <v>40880</v>
      </c>
      <c r="M92" s="9"/>
      <c r="N92" s="10">
        <f t="shared" ca="1" si="144"/>
        <v>11</v>
      </c>
      <c r="O92" s="10" t="s">
        <v>815</v>
      </c>
      <c r="P92" s="11" t="s">
        <v>16</v>
      </c>
      <c r="Q92" s="12">
        <v>61400</v>
      </c>
      <c r="R92" s="12">
        <f t="shared" ca="1" si="145"/>
        <v>10000</v>
      </c>
      <c r="S92" s="8">
        <v>5</v>
      </c>
      <c r="T92" t="str">
        <f t="shared" si="150"/>
        <v/>
      </c>
      <c r="U92" t="str">
        <f t="shared" si="151"/>
        <v>Correct</v>
      </c>
      <c r="Y92" t="str">
        <f t="shared" si="152"/>
        <v>Above 60000</v>
      </c>
      <c r="Z92" t="str">
        <f t="shared" ca="1" si="153"/>
        <v>Above 50 years</v>
      </c>
      <c r="AA92" t="str">
        <f t="shared" si="154"/>
        <v>1-2 years</v>
      </c>
      <c r="AH92" t="str">
        <f t="shared" si="155"/>
        <v>Yes</v>
      </c>
      <c r="AI92" t="str">
        <f t="shared" si="190"/>
        <v>Yes</v>
      </c>
      <c r="AJ92" t="str">
        <f t="shared" si="190"/>
        <v>Yes</v>
      </c>
      <c r="AK92" t="str">
        <f t="shared" si="190"/>
        <v>Yes</v>
      </c>
      <c r="AL92" t="str">
        <f t="shared" si="190"/>
        <v>Yes</v>
      </c>
      <c r="AM92" t="str">
        <f t="shared" si="190"/>
        <v>Yes</v>
      </c>
      <c r="AN92" t="str">
        <f t="shared" si="190"/>
        <v>Yes</v>
      </c>
      <c r="AO92" t="str">
        <f t="shared" si="190"/>
        <v>Yes</v>
      </c>
      <c r="AP92" t="str">
        <f t="shared" si="190"/>
        <v>Yes</v>
      </c>
      <c r="AQ92" t="str">
        <f t="shared" si="190"/>
        <v>Yes</v>
      </c>
      <c r="AR92" t="str">
        <f t="shared" si="190"/>
        <v>Yes</v>
      </c>
      <c r="AS92" t="str">
        <f t="shared" si="190"/>
        <v>Yes</v>
      </c>
      <c r="AT92" t="str">
        <f t="shared" si="190"/>
        <v>Yes</v>
      </c>
      <c r="AV92" t="str">
        <f t="shared" ref="AV92:BF92" si="209">IF(AND($L92&gt;=AV$1,$L92&lt;AW$1),"Yes","No")</f>
        <v>No</v>
      </c>
      <c r="AW92" t="str">
        <f t="shared" si="209"/>
        <v>No</v>
      </c>
      <c r="AX92" t="str">
        <f t="shared" si="209"/>
        <v>No</v>
      </c>
      <c r="AY92" t="str">
        <f t="shared" si="209"/>
        <v>No</v>
      </c>
      <c r="AZ92" t="str">
        <f t="shared" si="209"/>
        <v>No</v>
      </c>
      <c r="BA92" t="str">
        <f t="shared" si="209"/>
        <v>No</v>
      </c>
      <c r="BB92" t="str">
        <f t="shared" si="209"/>
        <v>No</v>
      </c>
      <c r="BC92" t="str">
        <f t="shared" si="209"/>
        <v>No</v>
      </c>
      <c r="BD92" t="str">
        <f t="shared" si="209"/>
        <v>No</v>
      </c>
      <c r="BE92" t="str">
        <f t="shared" si="209"/>
        <v>No</v>
      </c>
      <c r="BF92" t="str">
        <f t="shared" si="209"/>
        <v>No</v>
      </c>
      <c r="BG92" t="str">
        <f t="shared" si="147"/>
        <v>No</v>
      </c>
      <c r="BI92" t="str">
        <f t="shared" si="158"/>
        <v>No</v>
      </c>
      <c r="BJ92" t="str">
        <f t="shared" ref="BJ92:BT92" si="210">IF(AND($M92&gt;=BJ$1,$M92&lt;BK$1),"Yes","No")</f>
        <v>No</v>
      </c>
      <c r="BK92" t="str">
        <f t="shared" si="210"/>
        <v>No</v>
      </c>
      <c r="BL92" t="str">
        <f t="shared" si="210"/>
        <v>No</v>
      </c>
      <c r="BM92" t="str">
        <f t="shared" si="210"/>
        <v>No</v>
      </c>
      <c r="BN92" t="str">
        <f t="shared" si="210"/>
        <v>No</v>
      </c>
      <c r="BO92" t="str">
        <f t="shared" si="210"/>
        <v>No</v>
      </c>
      <c r="BP92" t="str">
        <f t="shared" si="210"/>
        <v>No</v>
      </c>
      <c r="BQ92" t="str">
        <f t="shared" si="210"/>
        <v>No</v>
      </c>
      <c r="BR92" t="str">
        <f t="shared" si="210"/>
        <v>No</v>
      </c>
      <c r="BS92" t="str">
        <f t="shared" si="210"/>
        <v>No</v>
      </c>
      <c r="BT92" t="str">
        <f t="shared" si="210"/>
        <v>No</v>
      </c>
      <c r="BU92" t="str">
        <f t="shared" si="192"/>
        <v>No</v>
      </c>
      <c r="BW92" t="str">
        <f t="shared" si="149"/>
        <v>No</v>
      </c>
    </row>
    <row r="93" spans="1:75" x14ac:dyDescent="0.25">
      <c r="A93" s="7">
        <v>92</v>
      </c>
      <c r="B93" s="7" t="s">
        <v>115</v>
      </c>
      <c r="C93" s="7" t="s">
        <v>898</v>
      </c>
      <c r="D93" s="7" t="s">
        <v>10</v>
      </c>
      <c r="E93" s="7" t="s">
        <v>788</v>
      </c>
      <c r="F93" s="8" t="s">
        <v>811</v>
      </c>
      <c r="G93" s="8" t="s">
        <v>799</v>
      </c>
      <c r="H93" s="7" t="s">
        <v>60</v>
      </c>
      <c r="I93" s="7" t="s">
        <v>12</v>
      </c>
      <c r="J93" s="7" t="s">
        <v>1196</v>
      </c>
      <c r="K93" s="9">
        <v>23301</v>
      </c>
      <c r="L93" s="9">
        <v>36506</v>
      </c>
      <c r="M93" s="9">
        <v>38226</v>
      </c>
      <c r="N93" s="10">
        <f t="shared" ca="1" si="144"/>
        <v>23</v>
      </c>
      <c r="O93" s="10" t="s">
        <v>815</v>
      </c>
      <c r="P93" s="11" t="s">
        <v>40</v>
      </c>
      <c r="Q93" s="12">
        <v>32100</v>
      </c>
      <c r="R93" s="12">
        <f t="shared" ca="1" si="145"/>
        <v>3000</v>
      </c>
      <c r="S93" s="8">
        <v>1</v>
      </c>
      <c r="T93" t="str">
        <f t="shared" si="150"/>
        <v>Correct</v>
      </c>
      <c r="U93" t="str">
        <f t="shared" si="151"/>
        <v>Correct</v>
      </c>
      <c r="Y93" t="str">
        <f t="shared" si="152"/>
        <v>25001-40000</v>
      </c>
      <c r="Z93" t="str">
        <f t="shared" ca="1" si="153"/>
        <v>Above 50 years</v>
      </c>
      <c r="AA93" t="str">
        <f t="shared" si="154"/>
        <v>Above 10 years</v>
      </c>
      <c r="AH93" t="str">
        <f t="shared" si="155"/>
        <v>No</v>
      </c>
      <c r="AI93" t="str">
        <f t="shared" si="190"/>
        <v>No</v>
      </c>
      <c r="AJ93" t="str">
        <f t="shared" si="190"/>
        <v>No</v>
      </c>
      <c r="AK93" t="str">
        <f t="shared" si="190"/>
        <v>No</v>
      </c>
      <c r="AL93" t="str">
        <f t="shared" si="190"/>
        <v>No</v>
      </c>
      <c r="AM93" t="str">
        <f t="shared" si="190"/>
        <v>No</v>
      </c>
      <c r="AN93" t="str">
        <f t="shared" si="190"/>
        <v>No</v>
      </c>
      <c r="AO93" t="str">
        <f t="shared" si="190"/>
        <v>No</v>
      </c>
      <c r="AP93" t="str">
        <f t="shared" si="190"/>
        <v>No</v>
      </c>
      <c r="AQ93" t="str">
        <f t="shared" si="190"/>
        <v>No</v>
      </c>
      <c r="AR93" t="str">
        <f t="shared" si="190"/>
        <v>No</v>
      </c>
      <c r="AS93" t="str">
        <f t="shared" si="190"/>
        <v>No</v>
      </c>
      <c r="AT93" t="str">
        <f t="shared" si="190"/>
        <v>No</v>
      </c>
      <c r="AV93" t="str">
        <f t="shared" ref="AV93:BF93" si="211">IF(AND($L93&gt;=AV$1,$L93&lt;AW$1),"Yes","No")</f>
        <v>No</v>
      </c>
      <c r="AW93" t="str">
        <f t="shared" si="211"/>
        <v>No</v>
      </c>
      <c r="AX93" t="str">
        <f t="shared" si="211"/>
        <v>No</v>
      </c>
      <c r="AY93" t="str">
        <f t="shared" si="211"/>
        <v>No</v>
      </c>
      <c r="AZ93" t="str">
        <f t="shared" si="211"/>
        <v>No</v>
      </c>
      <c r="BA93" t="str">
        <f t="shared" si="211"/>
        <v>No</v>
      </c>
      <c r="BB93" t="str">
        <f t="shared" si="211"/>
        <v>No</v>
      </c>
      <c r="BC93" t="str">
        <f t="shared" si="211"/>
        <v>No</v>
      </c>
      <c r="BD93" t="str">
        <f t="shared" si="211"/>
        <v>No</v>
      </c>
      <c r="BE93" t="str">
        <f t="shared" si="211"/>
        <v>No</v>
      </c>
      <c r="BF93" t="str">
        <f t="shared" si="211"/>
        <v>No</v>
      </c>
      <c r="BG93" t="str">
        <f t="shared" si="147"/>
        <v>No</v>
      </c>
      <c r="BI93" t="str">
        <f t="shared" si="158"/>
        <v>No</v>
      </c>
      <c r="BJ93" t="str">
        <f t="shared" ref="BJ93:BT93" si="212">IF(AND($M93&gt;=BJ$1,$M93&lt;BK$1),"Yes","No")</f>
        <v>No</v>
      </c>
      <c r="BK93" t="str">
        <f t="shared" si="212"/>
        <v>No</v>
      </c>
      <c r="BL93" t="str">
        <f t="shared" si="212"/>
        <v>No</v>
      </c>
      <c r="BM93" t="str">
        <f t="shared" si="212"/>
        <v>No</v>
      </c>
      <c r="BN93" t="str">
        <f t="shared" si="212"/>
        <v>No</v>
      </c>
      <c r="BO93" t="str">
        <f t="shared" si="212"/>
        <v>No</v>
      </c>
      <c r="BP93" t="str">
        <f t="shared" si="212"/>
        <v>No</v>
      </c>
      <c r="BQ93" t="str">
        <f t="shared" si="212"/>
        <v>No</v>
      </c>
      <c r="BR93" t="str">
        <f t="shared" si="212"/>
        <v>No</v>
      </c>
      <c r="BS93" t="str">
        <f t="shared" si="212"/>
        <v>No</v>
      </c>
      <c r="BT93" t="str">
        <f t="shared" si="212"/>
        <v>No</v>
      </c>
      <c r="BU93" t="str">
        <f t="shared" si="192"/>
        <v>No</v>
      </c>
      <c r="BW93" t="str">
        <f t="shared" si="149"/>
        <v>No</v>
      </c>
    </row>
    <row r="94" spans="1:75" x14ac:dyDescent="0.25">
      <c r="A94" s="7">
        <v>93</v>
      </c>
      <c r="B94" s="7" t="s">
        <v>116</v>
      </c>
      <c r="C94" s="7" t="s">
        <v>875</v>
      </c>
      <c r="D94" s="7" t="s">
        <v>812</v>
      </c>
      <c r="E94" s="7" t="s">
        <v>794</v>
      </c>
      <c r="F94" s="8" t="s">
        <v>811</v>
      </c>
      <c r="G94" s="8" t="s">
        <v>799</v>
      </c>
      <c r="H94" s="7" t="s">
        <v>60</v>
      </c>
      <c r="I94" s="7" t="s">
        <v>12</v>
      </c>
      <c r="J94" s="7" t="s">
        <v>1197</v>
      </c>
      <c r="K94" s="9">
        <v>30043</v>
      </c>
      <c r="L94" s="9">
        <v>37241</v>
      </c>
      <c r="M94" s="9">
        <v>41134</v>
      </c>
      <c r="N94" s="10">
        <f t="shared" ca="1" si="144"/>
        <v>21</v>
      </c>
      <c r="O94" t="s">
        <v>786</v>
      </c>
      <c r="P94" s="11" t="s">
        <v>13</v>
      </c>
      <c r="Q94" s="12">
        <v>71950</v>
      </c>
      <c r="R94" s="12">
        <f t="shared" ca="1" si="145"/>
        <v>10000</v>
      </c>
      <c r="S94" s="8">
        <v>5</v>
      </c>
      <c r="T94" t="str">
        <f t="shared" si="150"/>
        <v>Correct</v>
      </c>
      <c r="U94" t="str">
        <f t="shared" si="151"/>
        <v>Correct</v>
      </c>
      <c r="Y94" t="str">
        <f t="shared" si="152"/>
        <v>Above 60000</v>
      </c>
      <c r="Z94" t="str">
        <f t="shared" ca="1" si="153"/>
        <v>40-50 years</v>
      </c>
      <c r="AA94" t="str">
        <f t="shared" si="154"/>
        <v>Above 10 years</v>
      </c>
      <c r="AH94" t="str">
        <f t="shared" si="155"/>
        <v>Yes</v>
      </c>
      <c r="AI94" t="str">
        <f t="shared" si="190"/>
        <v>Yes</v>
      </c>
      <c r="AJ94" t="str">
        <f t="shared" si="190"/>
        <v>Yes</v>
      </c>
      <c r="AK94" t="str">
        <f t="shared" si="190"/>
        <v>Yes</v>
      </c>
      <c r="AL94" t="str">
        <f t="shared" si="190"/>
        <v>Yes</v>
      </c>
      <c r="AM94" t="str">
        <f t="shared" si="190"/>
        <v>Yes</v>
      </c>
      <c r="AN94" t="str">
        <f t="shared" si="190"/>
        <v>Yes</v>
      </c>
      <c r="AO94" t="str">
        <f t="shared" si="190"/>
        <v>Yes</v>
      </c>
      <c r="AP94" t="str">
        <f t="shared" si="190"/>
        <v>No</v>
      </c>
      <c r="AQ94" t="str">
        <f t="shared" si="190"/>
        <v>No</v>
      </c>
      <c r="AR94" t="str">
        <f t="shared" si="190"/>
        <v>No</v>
      </c>
      <c r="AS94" t="str">
        <f t="shared" si="190"/>
        <v>No</v>
      </c>
      <c r="AT94" t="str">
        <f t="shared" si="190"/>
        <v>No</v>
      </c>
      <c r="AV94" t="str">
        <f t="shared" ref="AV94:BF94" si="213">IF(AND($L94&gt;=AV$1,$L94&lt;AW$1),"Yes","No")</f>
        <v>No</v>
      </c>
      <c r="AW94" t="str">
        <f t="shared" si="213"/>
        <v>No</v>
      </c>
      <c r="AX94" t="str">
        <f t="shared" si="213"/>
        <v>No</v>
      </c>
      <c r="AY94" t="str">
        <f t="shared" si="213"/>
        <v>No</v>
      </c>
      <c r="AZ94" t="str">
        <f t="shared" si="213"/>
        <v>No</v>
      </c>
      <c r="BA94" t="str">
        <f t="shared" si="213"/>
        <v>No</v>
      </c>
      <c r="BB94" t="str">
        <f t="shared" si="213"/>
        <v>No</v>
      </c>
      <c r="BC94" t="str">
        <f t="shared" si="213"/>
        <v>No</v>
      </c>
      <c r="BD94" t="str">
        <f t="shared" si="213"/>
        <v>No</v>
      </c>
      <c r="BE94" t="str">
        <f t="shared" si="213"/>
        <v>No</v>
      </c>
      <c r="BF94" t="str">
        <f t="shared" si="213"/>
        <v>No</v>
      </c>
      <c r="BG94" t="str">
        <f t="shared" si="147"/>
        <v>No</v>
      </c>
      <c r="BI94" t="str">
        <f t="shared" si="158"/>
        <v>No</v>
      </c>
      <c r="BJ94" t="str">
        <f t="shared" ref="BJ94:BT94" si="214">IF(AND($M94&gt;=BJ$1,$M94&lt;BK$1),"Yes","No")</f>
        <v>No</v>
      </c>
      <c r="BK94" t="str">
        <f t="shared" si="214"/>
        <v>No</v>
      </c>
      <c r="BL94" t="str">
        <f t="shared" si="214"/>
        <v>No</v>
      </c>
      <c r="BM94" t="str">
        <f t="shared" si="214"/>
        <v>No</v>
      </c>
      <c r="BN94" t="str">
        <f t="shared" si="214"/>
        <v>No</v>
      </c>
      <c r="BO94" t="str">
        <f t="shared" si="214"/>
        <v>No</v>
      </c>
      <c r="BP94" t="str">
        <f t="shared" si="214"/>
        <v>No</v>
      </c>
      <c r="BQ94" t="str">
        <f t="shared" si="214"/>
        <v>Yes</v>
      </c>
      <c r="BR94" t="str">
        <f t="shared" si="214"/>
        <v>No</v>
      </c>
      <c r="BS94" t="str">
        <f t="shared" si="214"/>
        <v>No</v>
      </c>
      <c r="BT94" t="str">
        <f t="shared" si="214"/>
        <v>No</v>
      </c>
      <c r="BU94" t="str">
        <f t="shared" si="192"/>
        <v>No</v>
      </c>
      <c r="BW94" t="str">
        <f t="shared" si="149"/>
        <v>Yes</v>
      </c>
    </row>
    <row r="95" spans="1:75" x14ac:dyDescent="0.25">
      <c r="A95" s="7">
        <v>94</v>
      </c>
      <c r="B95" s="7" t="s">
        <v>117</v>
      </c>
      <c r="C95" s="7" t="s">
        <v>850</v>
      </c>
      <c r="D95" s="7" t="s">
        <v>812</v>
      </c>
      <c r="E95" s="7" t="s">
        <v>793</v>
      </c>
      <c r="F95" s="8" t="s">
        <v>811</v>
      </c>
      <c r="G95" s="8" t="s">
        <v>799</v>
      </c>
      <c r="H95" s="7" t="s">
        <v>60</v>
      </c>
      <c r="I95" s="7" t="s">
        <v>12</v>
      </c>
      <c r="J95" s="7" t="s">
        <v>1196</v>
      </c>
      <c r="K95" s="9">
        <v>26821</v>
      </c>
      <c r="L95" s="9">
        <v>37960</v>
      </c>
      <c r="M95" s="9">
        <v>39802</v>
      </c>
      <c r="N95" s="10">
        <f t="shared" ca="1" si="144"/>
        <v>19</v>
      </c>
      <c r="O95" s="10" t="s">
        <v>815</v>
      </c>
      <c r="P95" s="11" t="s">
        <v>13</v>
      </c>
      <c r="Q95" s="12">
        <v>66890</v>
      </c>
      <c r="R95" s="12">
        <f t="shared" ca="1" si="145"/>
        <v>10000</v>
      </c>
      <c r="S95" s="8">
        <v>5</v>
      </c>
      <c r="T95" t="str">
        <f t="shared" si="150"/>
        <v>Correct</v>
      </c>
      <c r="U95" t="str">
        <f t="shared" si="151"/>
        <v>Correct</v>
      </c>
      <c r="Y95" t="str">
        <f t="shared" si="152"/>
        <v>Above 60000</v>
      </c>
      <c r="Z95" t="str">
        <f t="shared" ca="1" si="153"/>
        <v>40-50 years</v>
      </c>
      <c r="AA95" t="str">
        <f t="shared" si="154"/>
        <v>6-10 years</v>
      </c>
      <c r="AH95" t="str">
        <f t="shared" si="155"/>
        <v>No</v>
      </c>
      <c r="AI95" t="str">
        <f t="shared" si="190"/>
        <v>No</v>
      </c>
      <c r="AJ95" t="str">
        <f t="shared" si="190"/>
        <v>No</v>
      </c>
      <c r="AK95" t="str">
        <f t="shared" si="190"/>
        <v>No</v>
      </c>
      <c r="AL95" t="str">
        <f t="shared" si="190"/>
        <v>No</v>
      </c>
      <c r="AM95" t="str">
        <f t="shared" si="190"/>
        <v>No</v>
      </c>
      <c r="AN95" t="str">
        <f t="shared" si="190"/>
        <v>No</v>
      </c>
      <c r="AO95" t="str">
        <f t="shared" si="190"/>
        <v>No</v>
      </c>
      <c r="AP95" t="str">
        <f t="shared" si="190"/>
        <v>No</v>
      </c>
      <c r="AQ95" t="str">
        <f t="shared" si="190"/>
        <v>No</v>
      </c>
      <c r="AR95" t="str">
        <f t="shared" si="190"/>
        <v>No</v>
      </c>
      <c r="AS95" t="str">
        <f t="shared" si="190"/>
        <v>No</v>
      </c>
      <c r="AT95" t="str">
        <f t="shared" si="190"/>
        <v>No</v>
      </c>
      <c r="AV95" t="str">
        <f t="shared" ref="AV95:BF95" si="215">IF(AND($L95&gt;=AV$1,$L95&lt;AW$1),"Yes","No")</f>
        <v>No</v>
      </c>
      <c r="AW95" t="str">
        <f t="shared" si="215"/>
        <v>No</v>
      </c>
      <c r="AX95" t="str">
        <f t="shared" si="215"/>
        <v>No</v>
      </c>
      <c r="AY95" t="str">
        <f t="shared" si="215"/>
        <v>No</v>
      </c>
      <c r="AZ95" t="str">
        <f t="shared" si="215"/>
        <v>No</v>
      </c>
      <c r="BA95" t="str">
        <f t="shared" si="215"/>
        <v>No</v>
      </c>
      <c r="BB95" t="str">
        <f t="shared" si="215"/>
        <v>No</v>
      </c>
      <c r="BC95" t="str">
        <f t="shared" si="215"/>
        <v>No</v>
      </c>
      <c r="BD95" t="str">
        <f t="shared" si="215"/>
        <v>No</v>
      </c>
      <c r="BE95" t="str">
        <f t="shared" si="215"/>
        <v>No</v>
      </c>
      <c r="BF95" t="str">
        <f t="shared" si="215"/>
        <v>No</v>
      </c>
      <c r="BG95" t="str">
        <f t="shared" si="147"/>
        <v>No</v>
      </c>
      <c r="BI95" t="str">
        <f t="shared" si="158"/>
        <v>No</v>
      </c>
      <c r="BJ95" t="str">
        <f t="shared" ref="BJ95:BT95" si="216">IF(AND($M95&gt;=BJ$1,$M95&lt;BK$1),"Yes","No")</f>
        <v>No</v>
      </c>
      <c r="BK95" t="str">
        <f t="shared" si="216"/>
        <v>No</v>
      </c>
      <c r="BL95" t="str">
        <f t="shared" si="216"/>
        <v>No</v>
      </c>
      <c r="BM95" t="str">
        <f t="shared" si="216"/>
        <v>No</v>
      </c>
      <c r="BN95" t="str">
        <f t="shared" si="216"/>
        <v>No</v>
      </c>
      <c r="BO95" t="str">
        <f t="shared" si="216"/>
        <v>No</v>
      </c>
      <c r="BP95" t="str">
        <f t="shared" si="216"/>
        <v>No</v>
      </c>
      <c r="BQ95" t="str">
        <f t="shared" si="216"/>
        <v>No</v>
      </c>
      <c r="BR95" t="str">
        <f t="shared" si="216"/>
        <v>No</v>
      </c>
      <c r="BS95" t="str">
        <f t="shared" si="216"/>
        <v>No</v>
      </c>
      <c r="BT95" t="str">
        <f t="shared" si="216"/>
        <v>No</v>
      </c>
      <c r="BU95" t="str">
        <f t="shared" si="192"/>
        <v>No</v>
      </c>
      <c r="BW95" t="str">
        <f t="shared" si="149"/>
        <v>No</v>
      </c>
    </row>
    <row r="96" spans="1:75" x14ac:dyDescent="0.25">
      <c r="A96" s="7">
        <v>95</v>
      </c>
      <c r="B96" s="7" t="s">
        <v>118</v>
      </c>
      <c r="C96" s="7" t="s">
        <v>851</v>
      </c>
      <c r="D96" s="7" t="s">
        <v>813</v>
      </c>
      <c r="E96" s="7" t="s">
        <v>791</v>
      </c>
      <c r="F96" s="8" t="s">
        <v>811</v>
      </c>
      <c r="G96" s="8" t="s">
        <v>799</v>
      </c>
      <c r="H96" s="7" t="s">
        <v>60</v>
      </c>
      <c r="I96" s="7" t="s">
        <v>15</v>
      </c>
      <c r="J96" s="7" t="s">
        <v>1196</v>
      </c>
      <c r="K96" s="9">
        <v>27379</v>
      </c>
      <c r="L96" s="9">
        <v>39802</v>
      </c>
      <c r="M96" s="9"/>
      <c r="N96" s="10">
        <f t="shared" ca="1" si="144"/>
        <v>14</v>
      </c>
      <c r="O96" s="10" t="s">
        <v>815</v>
      </c>
      <c r="P96" s="11" t="s">
        <v>30</v>
      </c>
      <c r="Q96" s="12">
        <v>22535</v>
      </c>
      <c r="R96" s="12">
        <f t="shared" ca="1" si="145"/>
        <v>5000</v>
      </c>
      <c r="S96" s="8">
        <v>3</v>
      </c>
      <c r="T96" t="str">
        <f t="shared" si="150"/>
        <v/>
      </c>
      <c r="U96" t="str">
        <f t="shared" si="151"/>
        <v>Correct</v>
      </c>
      <c r="Y96" t="str">
        <f t="shared" si="152"/>
        <v>10001-25000</v>
      </c>
      <c r="Z96" t="str">
        <f t="shared" ca="1" si="153"/>
        <v>40-50 years</v>
      </c>
      <c r="AA96" t="str">
        <f t="shared" si="154"/>
        <v>4-6 years</v>
      </c>
      <c r="AH96" t="str">
        <f t="shared" si="155"/>
        <v>Yes</v>
      </c>
      <c r="AI96" t="str">
        <f t="shared" si="190"/>
        <v>Yes</v>
      </c>
      <c r="AJ96" t="str">
        <f t="shared" si="190"/>
        <v>Yes</v>
      </c>
      <c r="AK96" t="str">
        <f t="shared" si="190"/>
        <v>Yes</v>
      </c>
      <c r="AL96" t="str">
        <f t="shared" si="190"/>
        <v>Yes</v>
      </c>
      <c r="AM96" t="str">
        <f t="shared" si="190"/>
        <v>Yes</v>
      </c>
      <c r="AN96" t="str">
        <f t="shared" si="190"/>
        <v>Yes</v>
      </c>
      <c r="AO96" t="str">
        <f t="shared" si="190"/>
        <v>Yes</v>
      </c>
      <c r="AP96" t="str">
        <f t="shared" si="190"/>
        <v>Yes</v>
      </c>
      <c r="AQ96" t="str">
        <f t="shared" si="190"/>
        <v>Yes</v>
      </c>
      <c r="AR96" t="str">
        <f t="shared" si="190"/>
        <v>Yes</v>
      </c>
      <c r="AS96" t="str">
        <f t="shared" si="190"/>
        <v>Yes</v>
      </c>
      <c r="AT96" t="str">
        <f t="shared" si="190"/>
        <v>Yes</v>
      </c>
      <c r="AV96" t="str">
        <f t="shared" ref="AV96:BF96" si="217">IF(AND($L96&gt;=AV$1,$L96&lt;AW$1),"Yes","No")</f>
        <v>No</v>
      </c>
      <c r="AW96" t="str">
        <f t="shared" si="217"/>
        <v>No</v>
      </c>
      <c r="AX96" t="str">
        <f t="shared" si="217"/>
        <v>No</v>
      </c>
      <c r="AY96" t="str">
        <f t="shared" si="217"/>
        <v>No</v>
      </c>
      <c r="AZ96" t="str">
        <f t="shared" si="217"/>
        <v>No</v>
      </c>
      <c r="BA96" t="str">
        <f t="shared" si="217"/>
        <v>No</v>
      </c>
      <c r="BB96" t="str">
        <f t="shared" si="217"/>
        <v>No</v>
      </c>
      <c r="BC96" t="str">
        <f t="shared" si="217"/>
        <v>No</v>
      </c>
      <c r="BD96" t="str">
        <f t="shared" si="217"/>
        <v>No</v>
      </c>
      <c r="BE96" t="str">
        <f t="shared" si="217"/>
        <v>No</v>
      </c>
      <c r="BF96" t="str">
        <f t="shared" si="217"/>
        <v>No</v>
      </c>
      <c r="BG96" t="str">
        <f t="shared" si="147"/>
        <v>No</v>
      </c>
      <c r="BI96" t="str">
        <f t="shared" si="158"/>
        <v>No</v>
      </c>
      <c r="BJ96" t="str">
        <f t="shared" ref="BJ96:BT96" si="218">IF(AND($M96&gt;=BJ$1,$M96&lt;BK$1),"Yes","No")</f>
        <v>No</v>
      </c>
      <c r="BK96" t="str">
        <f t="shared" si="218"/>
        <v>No</v>
      </c>
      <c r="BL96" t="str">
        <f t="shared" si="218"/>
        <v>No</v>
      </c>
      <c r="BM96" t="str">
        <f t="shared" si="218"/>
        <v>No</v>
      </c>
      <c r="BN96" t="str">
        <f t="shared" si="218"/>
        <v>No</v>
      </c>
      <c r="BO96" t="str">
        <f t="shared" si="218"/>
        <v>No</v>
      </c>
      <c r="BP96" t="str">
        <f t="shared" si="218"/>
        <v>No</v>
      </c>
      <c r="BQ96" t="str">
        <f t="shared" si="218"/>
        <v>No</v>
      </c>
      <c r="BR96" t="str">
        <f t="shared" si="218"/>
        <v>No</v>
      </c>
      <c r="BS96" t="str">
        <f t="shared" si="218"/>
        <v>No</v>
      </c>
      <c r="BT96" t="str">
        <f t="shared" si="218"/>
        <v>No</v>
      </c>
      <c r="BU96" t="str">
        <f t="shared" si="192"/>
        <v>No</v>
      </c>
      <c r="BW96" t="str">
        <f t="shared" si="149"/>
        <v>No</v>
      </c>
    </row>
    <row r="97" spans="1:75" x14ac:dyDescent="0.25">
      <c r="A97" s="7">
        <v>96</v>
      </c>
      <c r="B97" s="7" t="s">
        <v>119</v>
      </c>
      <c r="C97" s="7" t="s">
        <v>899</v>
      </c>
      <c r="D97" s="7" t="s">
        <v>36</v>
      </c>
      <c r="E97" s="7" t="s">
        <v>795</v>
      </c>
      <c r="F97" s="8" t="s">
        <v>811</v>
      </c>
      <c r="G97" s="8" t="s">
        <v>800</v>
      </c>
      <c r="H97" s="7" t="s">
        <v>120</v>
      </c>
      <c r="I97" s="7" t="s">
        <v>12</v>
      </c>
      <c r="J97" s="7" t="s">
        <v>1196</v>
      </c>
      <c r="K97" s="9">
        <v>28317</v>
      </c>
      <c r="L97" s="9">
        <v>39492</v>
      </c>
      <c r="M97" s="9">
        <v>40546</v>
      </c>
      <c r="N97" s="10">
        <f t="shared" ca="1" si="144"/>
        <v>14</v>
      </c>
      <c r="O97" s="10" t="s">
        <v>815</v>
      </c>
      <c r="P97" s="11" t="s">
        <v>13</v>
      </c>
      <c r="Q97" s="12">
        <v>36630</v>
      </c>
      <c r="R97" s="12">
        <f t="shared" ca="1" si="145"/>
        <v>5000</v>
      </c>
      <c r="S97" s="8">
        <v>4</v>
      </c>
      <c r="T97" t="str">
        <f t="shared" si="150"/>
        <v>Correct</v>
      </c>
      <c r="U97" t="str">
        <f t="shared" si="151"/>
        <v>Correct</v>
      </c>
      <c r="Y97" t="str">
        <f t="shared" si="152"/>
        <v>25001-40000</v>
      </c>
      <c r="Z97" t="str">
        <f t="shared" ca="1" si="153"/>
        <v>40-50 years</v>
      </c>
      <c r="AA97" t="str">
        <f t="shared" si="154"/>
        <v>4-6 years</v>
      </c>
      <c r="AH97" t="str">
        <f t="shared" si="155"/>
        <v>No</v>
      </c>
      <c r="AI97" t="str">
        <f t="shared" si="190"/>
        <v>No</v>
      </c>
      <c r="AJ97" t="str">
        <f t="shared" si="190"/>
        <v>No</v>
      </c>
      <c r="AK97" t="str">
        <f t="shared" si="190"/>
        <v>No</v>
      </c>
      <c r="AL97" t="str">
        <f t="shared" si="190"/>
        <v>No</v>
      </c>
      <c r="AM97" t="str">
        <f t="shared" si="190"/>
        <v>No</v>
      </c>
      <c r="AN97" t="str">
        <f t="shared" si="190"/>
        <v>No</v>
      </c>
      <c r="AO97" t="str">
        <f t="shared" si="190"/>
        <v>No</v>
      </c>
      <c r="AP97" t="str">
        <f t="shared" si="190"/>
        <v>No</v>
      </c>
      <c r="AQ97" t="str">
        <f t="shared" si="190"/>
        <v>No</v>
      </c>
      <c r="AR97" t="str">
        <f t="shared" si="190"/>
        <v>No</v>
      </c>
      <c r="AS97" t="str">
        <f t="shared" si="190"/>
        <v>No</v>
      </c>
      <c r="AT97" t="str">
        <f t="shared" si="190"/>
        <v>No</v>
      </c>
      <c r="AV97" t="str">
        <f t="shared" ref="AV97:BF97" si="219">IF(AND($L97&gt;=AV$1,$L97&lt;AW$1),"Yes","No")</f>
        <v>No</v>
      </c>
      <c r="AW97" t="str">
        <f t="shared" si="219"/>
        <v>No</v>
      </c>
      <c r="AX97" t="str">
        <f t="shared" si="219"/>
        <v>No</v>
      </c>
      <c r="AY97" t="str">
        <f t="shared" si="219"/>
        <v>No</v>
      </c>
      <c r="AZ97" t="str">
        <f t="shared" si="219"/>
        <v>No</v>
      </c>
      <c r="BA97" t="str">
        <f t="shared" si="219"/>
        <v>No</v>
      </c>
      <c r="BB97" t="str">
        <f t="shared" si="219"/>
        <v>No</v>
      </c>
      <c r="BC97" t="str">
        <f t="shared" si="219"/>
        <v>No</v>
      </c>
      <c r="BD97" t="str">
        <f t="shared" si="219"/>
        <v>No</v>
      </c>
      <c r="BE97" t="str">
        <f t="shared" si="219"/>
        <v>No</v>
      </c>
      <c r="BF97" t="str">
        <f t="shared" si="219"/>
        <v>No</v>
      </c>
      <c r="BG97" t="str">
        <f t="shared" si="147"/>
        <v>No</v>
      </c>
      <c r="BI97" t="str">
        <f t="shared" si="158"/>
        <v>No</v>
      </c>
      <c r="BJ97" t="str">
        <f t="shared" ref="BJ97:BT97" si="220">IF(AND($M97&gt;=BJ$1,$M97&lt;BK$1),"Yes","No")</f>
        <v>No</v>
      </c>
      <c r="BK97" t="str">
        <f t="shared" si="220"/>
        <v>No</v>
      </c>
      <c r="BL97" t="str">
        <f t="shared" si="220"/>
        <v>No</v>
      </c>
      <c r="BM97" t="str">
        <f t="shared" si="220"/>
        <v>No</v>
      </c>
      <c r="BN97" t="str">
        <f t="shared" si="220"/>
        <v>No</v>
      </c>
      <c r="BO97" t="str">
        <f t="shared" si="220"/>
        <v>No</v>
      </c>
      <c r="BP97" t="str">
        <f t="shared" si="220"/>
        <v>No</v>
      </c>
      <c r="BQ97" t="str">
        <f t="shared" si="220"/>
        <v>No</v>
      </c>
      <c r="BR97" t="str">
        <f t="shared" si="220"/>
        <v>No</v>
      </c>
      <c r="BS97" t="str">
        <f t="shared" si="220"/>
        <v>No</v>
      </c>
      <c r="BT97" t="str">
        <f t="shared" si="220"/>
        <v>No</v>
      </c>
      <c r="BU97" t="str">
        <f t="shared" si="192"/>
        <v>No</v>
      </c>
      <c r="BW97" t="str">
        <f t="shared" si="149"/>
        <v>No</v>
      </c>
    </row>
    <row r="98" spans="1:75" x14ac:dyDescent="0.25">
      <c r="A98" s="7">
        <v>97</v>
      </c>
      <c r="B98" s="7" t="s">
        <v>121</v>
      </c>
      <c r="C98" s="7" t="s">
        <v>898</v>
      </c>
      <c r="D98" s="7" t="s">
        <v>812</v>
      </c>
      <c r="E98" s="7" t="s">
        <v>794</v>
      </c>
      <c r="F98" s="8" t="s">
        <v>811</v>
      </c>
      <c r="G98" s="8" t="s">
        <v>800</v>
      </c>
      <c r="H98" s="7" t="s">
        <v>120</v>
      </c>
      <c r="I98" s="7" t="s">
        <v>24</v>
      </c>
      <c r="J98" s="7" t="s">
        <v>1196</v>
      </c>
      <c r="K98" s="9">
        <v>26496</v>
      </c>
      <c r="L98" s="9">
        <v>38755</v>
      </c>
      <c r="M98" s="9">
        <v>39922</v>
      </c>
      <c r="N98" s="10">
        <f t="shared" ca="1" si="144"/>
        <v>16</v>
      </c>
      <c r="O98" s="10" t="s">
        <v>815</v>
      </c>
      <c r="P98" s="11"/>
      <c r="Q98" s="12">
        <v>78860</v>
      </c>
      <c r="R98" s="12">
        <f t="shared" ca="1" si="145"/>
        <v>3000</v>
      </c>
      <c r="S98" s="8">
        <v>2</v>
      </c>
      <c r="T98" t="str">
        <f t="shared" si="150"/>
        <v>Correct</v>
      </c>
      <c r="U98" t="str">
        <f t="shared" si="151"/>
        <v>Correct</v>
      </c>
      <c r="Y98" t="str">
        <f t="shared" si="152"/>
        <v>Above 60000</v>
      </c>
      <c r="Z98" t="str">
        <f t="shared" ca="1" si="153"/>
        <v>Above 50 years</v>
      </c>
      <c r="AA98" t="str">
        <f t="shared" si="154"/>
        <v>6-10 years</v>
      </c>
      <c r="AH98" t="str">
        <f t="shared" si="155"/>
        <v>No</v>
      </c>
      <c r="AI98" t="str">
        <f t="shared" si="190"/>
        <v>No</v>
      </c>
      <c r="AJ98" t="str">
        <f t="shared" si="190"/>
        <v>No</v>
      </c>
      <c r="AK98" t="str">
        <f t="shared" si="190"/>
        <v>No</v>
      </c>
      <c r="AL98" t="str">
        <f t="shared" si="190"/>
        <v>No</v>
      </c>
      <c r="AM98" t="str">
        <f t="shared" si="190"/>
        <v>No</v>
      </c>
      <c r="AN98" t="str">
        <f t="shared" si="190"/>
        <v>No</v>
      </c>
      <c r="AO98" t="str">
        <f t="shared" si="190"/>
        <v>No</v>
      </c>
      <c r="AP98" t="str">
        <f t="shared" si="190"/>
        <v>No</v>
      </c>
      <c r="AQ98" t="str">
        <f t="shared" si="190"/>
        <v>No</v>
      </c>
      <c r="AR98" t="str">
        <f t="shared" si="190"/>
        <v>No</v>
      </c>
      <c r="AS98" t="str">
        <f t="shared" si="190"/>
        <v>No</v>
      </c>
      <c r="AT98" t="str">
        <f t="shared" si="190"/>
        <v>No</v>
      </c>
      <c r="AV98" t="str">
        <f t="shared" ref="AV98:BF98" si="221">IF(AND($L98&gt;=AV$1,$L98&lt;AW$1),"Yes","No")</f>
        <v>No</v>
      </c>
      <c r="AW98" t="str">
        <f t="shared" si="221"/>
        <v>No</v>
      </c>
      <c r="AX98" t="str">
        <f t="shared" si="221"/>
        <v>No</v>
      </c>
      <c r="AY98" t="str">
        <f t="shared" si="221"/>
        <v>No</v>
      </c>
      <c r="AZ98" t="str">
        <f t="shared" si="221"/>
        <v>No</v>
      </c>
      <c r="BA98" t="str">
        <f t="shared" si="221"/>
        <v>No</v>
      </c>
      <c r="BB98" t="str">
        <f t="shared" si="221"/>
        <v>No</v>
      </c>
      <c r="BC98" t="str">
        <f t="shared" si="221"/>
        <v>No</v>
      </c>
      <c r="BD98" t="str">
        <f t="shared" si="221"/>
        <v>No</v>
      </c>
      <c r="BE98" t="str">
        <f t="shared" si="221"/>
        <v>No</v>
      </c>
      <c r="BF98" t="str">
        <f t="shared" si="221"/>
        <v>No</v>
      </c>
      <c r="BG98" t="str">
        <f t="shared" si="147"/>
        <v>No</v>
      </c>
      <c r="BI98" t="str">
        <f t="shared" si="158"/>
        <v>No</v>
      </c>
      <c r="BJ98" t="str">
        <f t="shared" ref="BJ98:BT98" si="222">IF(AND($M98&gt;=BJ$1,$M98&lt;BK$1),"Yes","No")</f>
        <v>No</v>
      </c>
      <c r="BK98" t="str">
        <f t="shared" si="222"/>
        <v>No</v>
      </c>
      <c r="BL98" t="str">
        <f t="shared" si="222"/>
        <v>No</v>
      </c>
      <c r="BM98" t="str">
        <f t="shared" si="222"/>
        <v>No</v>
      </c>
      <c r="BN98" t="str">
        <f t="shared" si="222"/>
        <v>No</v>
      </c>
      <c r="BO98" t="str">
        <f t="shared" si="222"/>
        <v>No</v>
      </c>
      <c r="BP98" t="str">
        <f t="shared" si="222"/>
        <v>No</v>
      </c>
      <c r="BQ98" t="str">
        <f t="shared" si="222"/>
        <v>No</v>
      </c>
      <c r="BR98" t="str">
        <f t="shared" si="222"/>
        <v>No</v>
      </c>
      <c r="BS98" t="str">
        <f t="shared" si="222"/>
        <v>No</v>
      </c>
      <c r="BT98" t="str">
        <f t="shared" si="222"/>
        <v>No</v>
      </c>
      <c r="BU98" t="str">
        <f t="shared" si="192"/>
        <v>No</v>
      </c>
      <c r="BW98" t="str">
        <f t="shared" si="149"/>
        <v>No</v>
      </c>
    </row>
    <row r="99" spans="1:75" x14ac:dyDescent="0.25">
      <c r="A99" s="7">
        <v>98</v>
      </c>
      <c r="B99" s="7" t="s">
        <v>122</v>
      </c>
      <c r="C99" s="7" t="s">
        <v>900</v>
      </c>
      <c r="D99" s="7" t="s">
        <v>812</v>
      </c>
      <c r="E99" s="7" t="s">
        <v>794</v>
      </c>
      <c r="F99" s="8" t="s">
        <v>811</v>
      </c>
      <c r="G99" s="8" t="s">
        <v>800</v>
      </c>
      <c r="H99" s="7" t="s">
        <v>120</v>
      </c>
      <c r="I99" s="7" t="s">
        <v>24</v>
      </c>
      <c r="J99" s="7" t="s">
        <v>1197</v>
      </c>
      <c r="K99" s="9">
        <v>32191</v>
      </c>
      <c r="L99" s="9">
        <v>39529</v>
      </c>
      <c r="M99" s="9">
        <v>41208</v>
      </c>
      <c r="N99" s="10">
        <f t="shared" ca="1" si="144"/>
        <v>14</v>
      </c>
      <c r="O99" s="10" t="s">
        <v>815</v>
      </c>
      <c r="P99" s="11"/>
      <c r="Q99" s="12">
        <v>35620</v>
      </c>
      <c r="R99" s="12">
        <f t="shared" ca="1" si="145"/>
        <v>5000</v>
      </c>
      <c r="S99" s="8">
        <v>4</v>
      </c>
      <c r="T99" t="str">
        <f t="shared" si="150"/>
        <v>Correct</v>
      </c>
      <c r="U99" t="str">
        <f t="shared" si="151"/>
        <v>Correct</v>
      </c>
      <c r="Y99" t="str">
        <f t="shared" si="152"/>
        <v>25001-40000</v>
      </c>
      <c r="Z99" t="str">
        <f t="shared" ca="1" si="153"/>
        <v>30-40 years</v>
      </c>
      <c r="AA99" t="str">
        <f t="shared" si="154"/>
        <v>4-6 years</v>
      </c>
      <c r="AH99" t="str">
        <f t="shared" si="155"/>
        <v>Yes</v>
      </c>
      <c r="AI99" t="str">
        <f t="shared" ref="AI99:AT114" si="223">IF($L99&gt;AI$1,"No",IF($M99="","Yes",IF(AND($L99&lt;=AI$1,$M99&gt;AI$1),"Yes","No")))</f>
        <v>Yes</v>
      </c>
      <c r="AJ99" t="str">
        <f t="shared" si="223"/>
        <v>Yes</v>
      </c>
      <c r="AK99" t="str">
        <f t="shared" si="223"/>
        <v>Yes</v>
      </c>
      <c r="AL99" t="str">
        <f t="shared" si="223"/>
        <v>Yes</v>
      </c>
      <c r="AM99" t="str">
        <f t="shared" si="223"/>
        <v>Yes</v>
      </c>
      <c r="AN99" t="str">
        <f t="shared" si="223"/>
        <v>Yes</v>
      </c>
      <c r="AO99" t="str">
        <f t="shared" si="223"/>
        <v>Yes</v>
      </c>
      <c r="AP99" t="str">
        <f t="shared" si="223"/>
        <v>Yes</v>
      </c>
      <c r="AQ99" t="str">
        <f t="shared" si="223"/>
        <v>Yes</v>
      </c>
      <c r="AR99" t="str">
        <f t="shared" si="223"/>
        <v>No</v>
      </c>
      <c r="AS99" t="str">
        <f t="shared" si="223"/>
        <v>No</v>
      </c>
      <c r="AT99" t="str">
        <f t="shared" si="223"/>
        <v>No</v>
      </c>
      <c r="AV99" t="str">
        <f t="shared" ref="AV99:BF99" si="224">IF(AND($L99&gt;=AV$1,$L99&lt;AW$1),"Yes","No")</f>
        <v>No</v>
      </c>
      <c r="AW99" t="str">
        <f t="shared" si="224"/>
        <v>No</v>
      </c>
      <c r="AX99" t="str">
        <f t="shared" si="224"/>
        <v>No</v>
      </c>
      <c r="AY99" t="str">
        <f t="shared" si="224"/>
        <v>No</v>
      </c>
      <c r="AZ99" t="str">
        <f t="shared" si="224"/>
        <v>No</v>
      </c>
      <c r="BA99" t="str">
        <f t="shared" si="224"/>
        <v>No</v>
      </c>
      <c r="BB99" t="str">
        <f t="shared" si="224"/>
        <v>No</v>
      </c>
      <c r="BC99" t="str">
        <f t="shared" si="224"/>
        <v>No</v>
      </c>
      <c r="BD99" t="str">
        <f t="shared" si="224"/>
        <v>No</v>
      </c>
      <c r="BE99" t="str">
        <f t="shared" si="224"/>
        <v>No</v>
      </c>
      <c r="BF99" t="str">
        <f t="shared" si="224"/>
        <v>No</v>
      </c>
      <c r="BG99" t="str">
        <f t="shared" si="147"/>
        <v>No</v>
      </c>
      <c r="BI99" t="str">
        <f t="shared" si="158"/>
        <v>No</v>
      </c>
      <c r="BJ99" t="str">
        <f t="shared" ref="BJ99:BU114" si="225">IF(AND($M99&gt;=BJ$1,$M99&lt;BK$1),"Yes","No")</f>
        <v>No</v>
      </c>
      <c r="BK99" t="str">
        <f t="shared" si="225"/>
        <v>No</v>
      </c>
      <c r="BL99" t="str">
        <f t="shared" si="225"/>
        <v>No</v>
      </c>
      <c r="BM99" t="str">
        <f t="shared" si="225"/>
        <v>No</v>
      </c>
      <c r="BN99" t="str">
        <f t="shared" si="225"/>
        <v>No</v>
      </c>
      <c r="BO99" t="str">
        <f t="shared" si="225"/>
        <v>No</v>
      </c>
      <c r="BP99" t="str">
        <f t="shared" si="225"/>
        <v>No</v>
      </c>
      <c r="BQ99" t="str">
        <f t="shared" si="225"/>
        <v>No</v>
      </c>
      <c r="BR99" t="str">
        <f t="shared" si="225"/>
        <v>No</v>
      </c>
      <c r="BS99" t="str">
        <f t="shared" si="225"/>
        <v>Yes</v>
      </c>
      <c r="BT99" t="str">
        <f t="shared" si="225"/>
        <v>No</v>
      </c>
      <c r="BU99" t="str">
        <f t="shared" si="225"/>
        <v>No</v>
      </c>
      <c r="BW99" t="str">
        <f t="shared" si="149"/>
        <v>Yes</v>
      </c>
    </row>
    <row r="100" spans="1:75" x14ac:dyDescent="0.25">
      <c r="A100" s="7">
        <v>99</v>
      </c>
      <c r="B100" s="7" t="s">
        <v>123</v>
      </c>
      <c r="C100" s="7" t="s">
        <v>820</v>
      </c>
      <c r="D100" s="7" t="s">
        <v>10</v>
      </c>
      <c r="E100" s="7" t="s">
        <v>787</v>
      </c>
      <c r="F100" s="8" t="s">
        <v>811</v>
      </c>
      <c r="G100" s="8" t="s">
        <v>800</v>
      </c>
      <c r="H100" s="7" t="s">
        <v>120</v>
      </c>
      <c r="I100" s="7" t="s">
        <v>24</v>
      </c>
      <c r="J100" s="7" t="s">
        <v>1196</v>
      </c>
      <c r="K100" s="13">
        <v>31711</v>
      </c>
      <c r="L100" s="13">
        <v>40253</v>
      </c>
      <c r="M100" s="9">
        <v>41195</v>
      </c>
      <c r="N100" s="10">
        <f t="shared" ca="1" si="144"/>
        <v>12</v>
      </c>
      <c r="O100" s="10" t="s">
        <v>815</v>
      </c>
      <c r="P100" s="11"/>
      <c r="Q100" s="12">
        <v>59350</v>
      </c>
      <c r="R100" s="12">
        <f t="shared" ca="1" si="145"/>
        <v>10000</v>
      </c>
      <c r="S100" s="8">
        <v>5</v>
      </c>
      <c r="T100" t="str">
        <f t="shared" si="150"/>
        <v>Correct</v>
      </c>
      <c r="U100" t="str">
        <f t="shared" si="151"/>
        <v>Correct</v>
      </c>
      <c r="Y100" t="str">
        <f t="shared" si="152"/>
        <v>40001-60000</v>
      </c>
      <c r="Z100" t="str">
        <f t="shared" ca="1" si="153"/>
        <v>30-40 years</v>
      </c>
      <c r="AA100" t="str">
        <f t="shared" si="154"/>
        <v>2-4 years</v>
      </c>
      <c r="AH100" t="str">
        <f t="shared" si="155"/>
        <v>Yes</v>
      </c>
      <c r="AI100" t="str">
        <f t="shared" si="223"/>
        <v>Yes</v>
      </c>
      <c r="AJ100" t="str">
        <f t="shared" si="223"/>
        <v>Yes</v>
      </c>
      <c r="AK100" t="str">
        <f t="shared" si="223"/>
        <v>Yes</v>
      </c>
      <c r="AL100" t="str">
        <f t="shared" si="223"/>
        <v>Yes</v>
      </c>
      <c r="AM100" t="str">
        <f t="shared" si="223"/>
        <v>Yes</v>
      </c>
      <c r="AN100" t="str">
        <f t="shared" si="223"/>
        <v>Yes</v>
      </c>
      <c r="AO100" t="str">
        <f t="shared" si="223"/>
        <v>Yes</v>
      </c>
      <c r="AP100" t="str">
        <f t="shared" si="223"/>
        <v>Yes</v>
      </c>
      <c r="AQ100" t="str">
        <f t="shared" si="223"/>
        <v>Yes</v>
      </c>
      <c r="AR100" t="str">
        <f t="shared" si="223"/>
        <v>No</v>
      </c>
      <c r="AS100" t="str">
        <f t="shared" si="223"/>
        <v>No</v>
      </c>
      <c r="AT100" t="str">
        <f t="shared" si="223"/>
        <v>No</v>
      </c>
      <c r="AV100" t="str">
        <f t="shared" ref="AV100:BF100" si="226">IF(AND($L100&gt;=AV$1,$L100&lt;AW$1),"Yes","No")</f>
        <v>No</v>
      </c>
      <c r="AW100" t="str">
        <f t="shared" si="226"/>
        <v>No</v>
      </c>
      <c r="AX100" t="str">
        <f t="shared" si="226"/>
        <v>No</v>
      </c>
      <c r="AY100" t="str">
        <f t="shared" si="226"/>
        <v>No</v>
      </c>
      <c r="AZ100" t="str">
        <f t="shared" si="226"/>
        <v>No</v>
      </c>
      <c r="BA100" t="str">
        <f t="shared" si="226"/>
        <v>No</v>
      </c>
      <c r="BB100" t="str">
        <f t="shared" si="226"/>
        <v>No</v>
      </c>
      <c r="BC100" t="str">
        <f t="shared" si="226"/>
        <v>No</v>
      </c>
      <c r="BD100" t="str">
        <f t="shared" si="226"/>
        <v>No</v>
      </c>
      <c r="BE100" t="str">
        <f t="shared" si="226"/>
        <v>No</v>
      </c>
      <c r="BF100" t="str">
        <f t="shared" si="226"/>
        <v>No</v>
      </c>
      <c r="BG100" t="str">
        <f t="shared" si="147"/>
        <v>No</v>
      </c>
      <c r="BI100" t="str">
        <f t="shared" si="158"/>
        <v>No</v>
      </c>
      <c r="BJ100" t="str">
        <f t="shared" ref="BJ100:BT100" si="227">IF(AND($M100&gt;=BJ$1,$M100&lt;BK$1),"Yes","No")</f>
        <v>No</v>
      </c>
      <c r="BK100" t="str">
        <f t="shared" si="227"/>
        <v>No</v>
      </c>
      <c r="BL100" t="str">
        <f t="shared" si="227"/>
        <v>No</v>
      </c>
      <c r="BM100" t="str">
        <f t="shared" si="227"/>
        <v>No</v>
      </c>
      <c r="BN100" t="str">
        <f t="shared" si="227"/>
        <v>No</v>
      </c>
      <c r="BO100" t="str">
        <f t="shared" si="227"/>
        <v>No</v>
      </c>
      <c r="BP100" t="str">
        <f t="shared" si="227"/>
        <v>No</v>
      </c>
      <c r="BQ100" t="str">
        <f t="shared" si="227"/>
        <v>No</v>
      </c>
      <c r="BR100" t="str">
        <f t="shared" si="227"/>
        <v>No</v>
      </c>
      <c r="BS100" t="str">
        <f t="shared" si="227"/>
        <v>Yes</v>
      </c>
      <c r="BT100" t="str">
        <f t="shared" si="227"/>
        <v>No</v>
      </c>
      <c r="BU100" t="str">
        <f t="shared" si="225"/>
        <v>No</v>
      </c>
      <c r="BW100" t="str">
        <f t="shared" si="149"/>
        <v>Yes</v>
      </c>
    </row>
    <row r="101" spans="1:75" x14ac:dyDescent="0.25">
      <c r="A101" s="7">
        <v>100</v>
      </c>
      <c r="B101" s="7" t="s">
        <v>124</v>
      </c>
      <c r="C101" s="7" t="s">
        <v>901</v>
      </c>
      <c r="D101" s="7" t="s">
        <v>36</v>
      </c>
      <c r="E101" s="7" t="s">
        <v>790</v>
      </c>
      <c r="F101" s="8" t="s">
        <v>811</v>
      </c>
      <c r="G101" s="8" t="s">
        <v>800</v>
      </c>
      <c r="H101" s="7" t="s">
        <v>120</v>
      </c>
      <c r="I101" s="7" t="s">
        <v>12</v>
      </c>
      <c r="J101" s="7" t="s">
        <v>1197</v>
      </c>
      <c r="K101" s="9">
        <v>26537</v>
      </c>
      <c r="L101" s="9">
        <v>39923</v>
      </c>
      <c r="M101" s="9">
        <v>40453</v>
      </c>
      <c r="N101" s="10">
        <f t="shared" ca="1" si="144"/>
        <v>13</v>
      </c>
      <c r="O101" s="10" t="s">
        <v>815</v>
      </c>
      <c r="P101" s="11" t="s">
        <v>13</v>
      </c>
      <c r="Q101" s="12">
        <v>76440</v>
      </c>
      <c r="R101" s="12">
        <f t="shared" ca="1" si="145"/>
        <v>5000</v>
      </c>
      <c r="S101" s="8">
        <v>3</v>
      </c>
      <c r="T101" t="str">
        <f t="shared" si="150"/>
        <v>Correct</v>
      </c>
      <c r="U101" t="str">
        <f t="shared" si="151"/>
        <v>Correct</v>
      </c>
      <c r="Y101" t="str">
        <f t="shared" si="152"/>
        <v>Above 60000</v>
      </c>
      <c r="Z101" t="str">
        <f t="shared" ca="1" si="153"/>
        <v>Above 50 years</v>
      </c>
      <c r="AA101" t="str">
        <f t="shared" si="154"/>
        <v>2-4 years</v>
      </c>
      <c r="AH101" t="str">
        <f t="shared" si="155"/>
        <v>No</v>
      </c>
      <c r="AI101" t="str">
        <f t="shared" si="223"/>
        <v>No</v>
      </c>
      <c r="AJ101" t="str">
        <f t="shared" si="223"/>
        <v>No</v>
      </c>
      <c r="AK101" t="str">
        <f t="shared" si="223"/>
        <v>No</v>
      </c>
      <c r="AL101" t="str">
        <f t="shared" si="223"/>
        <v>No</v>
      </c>
      <c r="AM101" t="str">
        <f t="shared" si="223"/>
        <v>No</v>
      </c>
      <c r="AN101" t="str">
        <f t="shared" si="223"/>
        <v>No</v>
      </c>
      <c r="AO101" t="str">
        <f t="shared" si="223"/>
        <v>No</v>
      </c>
      <c r="AP101" t="str">
        <f t="shared" si="223"/>
        <v>No</v>
      </c>
      <c r="AQ101" t="str">
        <f t="shared" si="223"/>
        <v>No</v>
      </c>
      <c r="AR101" t="str">
        <f t="shared" si="223"/>
        <v>No</v>
      </c>
      <c r="AS101" t="str">
        <f t="shared" si="223"/>
        <v>No</v>
      </c>
      <c r="AT101" t="str">
        <f t="shared" si="223"/>
        <v>No</v>
      </c>
      <c r="AV101" t="str">
        <f t="shared" ref="AV101:BF101" si="228">IF(AND($L101&gt;=AV$1,$L101&lt;AW$1),"Yes","No")</f>
        <v>No</v>
      </c>
      <c r="AW101" t="str">
        <f t="shared" si="228"/>
        <v>No</v>
      </c>
      <c r="AX101" t="str">
        <f t="shared" si="228"/>
        <v>No</v>
      </c>
      <c r="AY101" t="str">
        <f t="shared" si="228"/>
        <v>No</v>
      </c>
      <c r="AZ101" t="str">
        <f t="shared" si="228"/>
        <v>No</v>
      </c>
      <c r="BA101" t="str">
        <f t="shared" si="228"/>
        <v>No</v>
      </c>
      <c r="BB101" t="str">
        <f t="shared" si="228"/>
        <v>No</v>
      </c>
      <c r="BC101" t="str">
        <f t="shared" si="228"/>
        <v>No</v>
      </c>
      <c r="BD101" t="str">
        <f t="shared" si="228"/>
        <v>No</v>
      </c>
      <c r="BE101" t="str">
        <f t="shared" si="228"/>
        <v>No</v>
      </c>
      <c r="BF101" t="str">
        <f t="shared" si="228"/>
        <v>No</v>
      </c>
      <c r="BG101" t="str">
        <f t="shared" si="147"/>
        <v>No</v>
      </c>
      <c r="BI101" t="str">
        <f t="shared" si="158"/>
        <v>No</v>
      </c>
      <c r="BJ101" t="str">
        <f t="shared" ref="BJ101:BT101" si="229">IF(AND($M101&gt;=BJ$1,$M101&lt;BK$1),"Yes","No")</f>
        <v>No</v>
      </c>
      <c r="BK101" t="str">
        <f t="shared" si="229"/>
        <v>No</v>
      </c>
      <c r="BL101" t="str">
        <f t="shared" si="229"/>
        <v>No</v>
      </c>
      <c r="BM101" t="str">
        <f t="shared" si="229"/>
        <v>No</v>
      </c>
      <c r="BN101" t="str">
        <f t="shared" si="229"/>
        <v>No</v>
      </c>
      <c r="BO101" t="str">
        <f t="shared" si="229"/>
        <v>No</v>
      </c>
      <c r="BP101" t="str">
        <f t="shared" si="229"/>
        <v>No</v>
      </c>
      <c r="BQ101" t="str">
        <f t="shared" si="229"/>
        <v>No</v>
      </c>
      <c r="BR101" t="str">
        <f t="shared" si="229"/>
        <v>No</v>
      </c>
      <c r="BS101" t="str">
        <f t="shared" si="229"/>
        <v>No</v>
      </c>
      <c r="BT101" t="str">
        <f t="shared" si="229"/>
        <v>No</v>
      </c>
      <c r="BU101" t="str">
        <f t="shared" si="225"/>
        <v>No</v>
      </c>
      <c r="BW101" t="str">
        <f t="shared" si="149"/>
        <v>No</v>
      </c>
    </row>
    <row r="102" spans="1:75" x14ac:dyDescent="0.25">
      <c r="A102" s="7">
        <v>101</v>
      </c>
      <c r="B102" s="7" t="s">
        <v>125</v>
      </c>
      <c r="C102" s="7" t="s">
        <v>902</v>
      </c>
      <c r="D102" s="7" t="s">
        <v>10</v>
      </c>
      <c r="E102" s="7" t="s">
        <v>787</v>
      </c>
      <c r="F102" s="8" t="s">
        <v>811</v>
      </c>
      <c r="G102" s="8" t="s">
        <v>800</v>
      </c>
      <c r="H102" s="7" t="s">
        <v>120</v>
      </c>
      <c r="I102" s="7" t="s">
        <v>12</v>
      </c>
      <c r="J102" s="7" t="s">
        <v>1196</v>
      </c>
      <c r="K102" s="9">
        <v>25730</v>
      </c>
      <c r="L102" s="9">
        <v>37883</v>
      </c>
      <c r="M102" s="9">
        <v>38829</v>
      </c>
      <c r="N102" s="10">
        <f t="shared" ca="1" si="144"/>
        <v>19</v>
      </c>
      <c r="O102" s="10" t="s">
        <v>815</v>
      </c>
      <c r="P102" s="11" t="s">
        <v>13</v>
      </c>
      <c r="Q102" s="12">
        <v>86530</v>
      </c>
      <c r="R102" s="12">
        <f t="shared" ca="1" si="145"/>
        <v>3000</v>
      </c>
      <c r="S102" s="8">
        <v>1</v>
      </c>
      <c r="T102" t="str">
        <f t="shared" si="150"/>
        <v>Correct</v>
      </c>
      <c r="U102" t="str">
        <f t="shared" si="151"/>
        <v>Correct</v>
      </c>
      <c r="Y102" t="str">
        <f t="shared" si="152"/>
        <v>Above 60000</v>
      </c>
      <c r="Z102" t="str">
        <f t="shared" ca="1" si="153"/>
        <v>Above 50 years</v>
      </c>
      <c r="AA102" t="str">
        <f t="shared" si="154"/>
        <v>6-10 years</v>
      </c>
      <c r="AH102" t="str">
        <f t="shared" si="155"/>
        <v>No</v>
      </c>
      <c r="AI102" t="str">
        <f t="shared" si="223"/>
        <v>No</v>
      </c>
      <c r="AJ102" t="str">
        <f t="shared" si="223"/>
        <v>No</v>
      </c>
      <c r="AK102" t="str">
        <f t="shared" si="223"/>
        <v>No</v>
      </c>
      <c r="AL102" t="str">
        <f t="shared" si="223"/>
        <v>No</v>
      </c>
      <c r="AM102" t="str">
        <f t="shared" si="223"/>
        <v>No</v>
      </c>
      <c r="AN102" t="str">
        <f t="shared" si="223"/>
        <v>No</v>
      </c>
      <c r="AO102" t="str">
        <f t="shared" si="223"/>
        <v>No</v>
      </c>
      <c r="AP102" t="str">
        <f t="shared" si="223"/>
        <v>No</v>
      </c>
      <c r="AQ102" t="str">
        <f t="shared" si="223"/>
        <v>No</v>
      </c>
      <c r="AR102" t="str">
        <f t="shared" si="223"/>
        <v>No</v>
      </c>
      <c r="AS102" t="str">
        <f t="shared" si="223"/>
        <v>No</v>
      </c>
      <c r="AT102" t="str">
        <f t="shared" si="223"/>
        <v>No</v>
      </c>
      <c r="AV102" t="str">
        <f t="shared" ref="AV102:BF102" si="230">IF(AND($L102&gt;=AV$1,$L102&lt;AW$1),"Yes","No")</f>
        <v>No</v>
      </c>
      <c r="AW102" t="str">
        <f t="shared" si="230"/>
        <v>No</v>
      </c>
      <c r="AX102" t="str">
        <f t="shared" si="230"/>
        <v>No</v>
      </c>
      <c r="AY102" t="str">
        <f t="shared" si="230"/>
        <v>No</v>
      </c>
      <c r="AZ102" t="str">
        <f t="shared" si="230"/>
        <v>No</v>
      </c>
      <c r="BA102" t="str">
        <f t="shared" si="230"/>
        <v>No</v>
      </c>
      <c r="BB102" t="str">
        <f t="shared" si="230"/>
        <v>No</v>
      </c>
      <c r="BC102" t="str">
        <f t="shared" si="230"/>
        <v>No</v>
      </c>
      <c r="BD102" t="str">
        <f t="shared" si="230"/>
        <v>No</v>
      </c>
      <c r="BE102" t="str">
        <f t="shared" si="230"/>
        <v>No</v>
      </c>
      <c r="BF102" t="str">
        <f t="shared" si="230"/>
        <v>No</v>
      </c>
      <c r="BG102" t="str">
        <f t="shared" si="147"/>
        <v>No</v>
      </c>
      <c r="BI102" t="str">
        <f t="shared" si="158"/>
        <v>No</v>
      </c>
      <c r="BJ102" t="str">
        <f t="shared" ref="BJ102:BT102" si="231">IF(AND($M102&gt;=BJ$1,$M102&lt;BK$1),"Yes","No")</f>
        <v>No</v>
      </c>
      <c r="BK102" t="str">
        <f t="shared" si="231"/>
        <v>No</v>
      </c>
      <c r="BL102" t="str">
        <f t="shared" si="231"/>
        <v>No</v>
      </c>
      <c r="BM102" t="str">
        <f t="shared" si="231"/>
        <v>No</v>
      </c>
      <c r="BN102" t="str">
        <f t="shared" si="231"/>
        <v>No</v>
      </c>
      <c r="BO102" t="str">
        <f t="shared" si="231"/>
        <v>No</v>
      </c>
      <c r="BP102" t="str">
        <f t="shared" si="231"/>
        <v>No</v>
      </c>
      <c r="BQ102" t="str">
        <f t="shared" si="231"/>
        <v>No</v>
      </c>
      <c r="BR102" t="str">
        <f t="shared" si="231"/>
        <v>No</v>
      </c>
      <c r="BS102" t="str">
        <f t="shared" si="231"/>
        <v>No</v>
      </c>
      <c r="BT102" t="str">
        <f t="shared" si="231"/>
        <v>No</v>
      </c>
      <c r="BU102" t="str">
        <f t="shared" si="225"/>
        <v>No</v>
      </c>
      <c r="BW102" t="str">
        <f t="shared" si="149"/>
        <v>No</v>
      </c>
    </row>
    <row r="103" spans="1:75" x14ac:dyDescent="0.25">
      <c r="A103" s="7">
        <v>102</v>
      </c>
      <c r="B103" s="7" t="s">
        <v>126</v>
      </c>
      <c r="C103" s="7" t="s">
        <v>903</v>
      </c>
      <c r="D103" s="7" t="s">
        <v>36</v>
      </c>
      <c r="E103" s="7" t="s">
        <v>792</v>
      </c>
      <c r="F103" s="8" t="s">
        <v>811</v>
      </c>
      <c r="G103" s="8" t="s">
        <v>800</v>
      </c>
      <c r="H103" s="7" t="s">
        <v>120</v>
      </c>
      <c r="I103" s="7" t="s">
        <v>12</v>
      </c>
      <c r="J103" s="7" t="s">
        <v>1196</v>
      </c>
      <c r="K103" s="9">
        <v>27202</v>
      </c>
      <c r="L103" s="9">
        <v>39388</v>
      </c>
      <c r="M103" s="9">
        <v>40093</v>
      </c>
      <c r="N103" s="10">
        <f t="shared" ca="1" si="144"/>
        <v>15</v>
      </c>
      <c r="O103" s="10" t="s">
        <v>815</v>
      </c>
      <c r="P103" s="11" t="s">
        <v>13</v>
      </c>
      <c r="Q103" s="12">
        <v>71120</v>
      </c>
      <c r="R103" s="12">
        <f t="shared" ca="1" si="145"/>
        <v>5000</v>
      </c>
      <c r="S103" s="8">
        <v>4</v>
      </c>
      <c r="T103" t="str">
        <f t="shared" si="150"/>
        <v>Correct</v>
      </c>
      <c r="U103" t="str">
        <f t="shared" si="151"/>
        <v>Correct</v>
      </c>
      <c r="Y103" t="str">
        <f t="shared" si="152"/>
        <v>Above 60000</v>
      </c>
      <c r="Z103" t="str">
        <f t="shared" ca="1" si="153"/>
        <v>40-50 years</v>
      </c>
      <c r="AA103" t="str">
        <f t="shared" si="154"/>
        <v>4-6 years</v>
      </c>
      <c r="AH103" t="str">
        <f t="shared" si="155"/>
        <v>No</v>
      </c>
      <c r="AI103" t="str">
        <f t="shared" si="223"/>
        <v>No</v>
      </c>
      <c r="AJ103" t="str">
        <f t="shared" si="223"/>
        <v>No</v>
      </c>
      <c r="AK103" t="str">
        <f t="shared" si="223"/>
        <v>No</v>
      </c>
      <c r="AL103" t="str">
        <f t="shared" si="223"/>
        <v>No</v>
      </c>
      <c r="AM103" t="str">
        <f t="shared" si="223"/>
        <v>No</v>
      </c>
      <c r="AN103" t="str">
        <f t="shared" si="223"/>
        <v>No</v>
      </c>
      <c r="AO103" t="str">
        <f t="shared" si="223"/>
        <v>No</v>
      </c>
      <c r="AP103" t="str">
        <f t="shared" si="223"/>
        <v>No</v>
      </c>
      <c r="AQ103" t="str">
        <f t="shared" si="223"/>
        <v>No</v>
      </c>
      <c r="AR103" t="str">
        <f t="shared" si="223"/>
        <v>No</v>
      </c>
      <c r="AS103" t="str">
        <f t="shared" si="223"/>
        <v>No</v>
      </c>
      <c r="AT103" t="str">
        <f t="shared" si="223"/>
        <v>No</v>
      </c>
      <c r="AV103" t="str">
        <f t="shared" ref="AV103:BF103" si="232">IF(AND($L103&gt;=AV$1,$L103&lt;AW$1),"Yes","No")</f>
        <v>No</v>
      </c>
      <c r="AW103" t="str">
        <f t="shared" si="232"/>
        <v>No</v>
      </c>
      <c r="AX103" t="str">
        <f t="shared" si="232"/>
        <v>No</v>
      </c>
      <c r="AY103" t="str">
        <f t="shared" si="232"/>
        <v>No</v>
      </c>
      <c r="AZ103" t="str">
        <f t="shared" si="232"/>
        <v>No</v>
      </c>
      <c r="BA103" t="str">
        <f t="shared" si="232"/>
        <v>No</v>
      </c>
      <c r="BB103" t="str">
        <f t="shared" si="232"/>
        <v>No</v>
      </c>
      <c r="BC103" t="str">
        <f t="shared" si="232"/>
        <v>No</v>
      </c>
      <c r="BD103" t="str">
        <f t="shared" si="232"/>
        <v>No</v>
      </c>
      <c r="BE103" t="str">
        <f t="shared" si="232"/>
        <v>No</v>
      </c>
      <c r="BF103" t="str">
        <f t="shared" si="232"/>
        <v>No</v>
      </c>
      <c r="BG103" t="str">
        <f t="shared" si="147"/>
        <v>No</v>
      </c>
      <c r="BI103" t="str">
        <f t="shared" si="158"/>
        <v>No</v>
      </c>
      <c r="BJ103" t="str">
        <f t="shared" ref="BJ103:BT103" si="233">IF(AND($M103&gt;=BJ$1,$M103&lt;BK$1),"Yes","No")</f>
        <v>No</v>
      </c>
      <c r="BK103" t="str">
        <f t="shared" si="233"/>
        <v>No</v>
      </c>
      <c r="BL103" t="str">
        <f t="shared" si="233"/>
        <v>No</v>
      </c>
      <c r="BM103" t="str">
        <f t="shared" si="233"/>
        <v>No</v>
      </c>
      <c r="BN103" t="str">
        <f t="shared" si="233"/>
        <v>No</v>
      </c>
      <c r="BO103" t="str">
        <f t="shared" si="233"/>
        <v>No</v>
      </c>
      <c r="BP103" t="str">
        <f t="shared" si="233"/>
        <v>No</v>
      </c>
      <c r="BQ103" t="str">
        <f t="shared" si="233"/>
        <v>No</v>
      </c>
      <c r="BR103" t="str">
        <f t="shared" si="233"/>
        <v>No</v>
      </c>
      <c r="BS103" t="str">
        <f t="shared" si="233"/>
        <v>No</v>
      </c>
      <c r="BT103" t="str">
        <f t="shared" si="233"/>
        <v>No</v>
      </c>
      <c r="BU103" t="str">
        <f t="shared" si="225"/>
        <v>No</v>
      </c>
      <c r="BW103" t="str">
        <f t="shared" si="149"/>
        <v>No</v>
      </c>
    </row>
    <row r="104" spans="1:75" x14ac:dyDescent="0.25">
      <c r="A104" s="7">
        <v>103</v>
      </c>
      <c r="B104" s="7" t="s">
        <v>127</v>
      </c>
      <c r="C104" s="7" t="s">
        <v>904</v>
      </c>
      <c r="D104" s="7" t="s">
        <v>36</v>
      </c>
      <c r="E104" s="7" t="s">
        <v>796</v>
      </c>
      <c r="F104" s="8" t="s">
        <v>810</v>
      </c>
      <c r="G104" s="8" t="s">
        <v>800</v>
      </c>
      <c r="H104" s="7" t="s">
        <v>120</v>
      </c>
      <c r="I104" s="7" t="s">
        <v>15</v>
      </c>
      <c r="J104" s="7" t="s">
        <v>1196</v>
      </c>
      <c r="K104" s="13">
        <v>31685</v>
      </c>
      <c r="L104" s="13">
        <v>40505</v>
      </c>
      <c r="M104" s="9">
        <v>41221</v>
      </c>
      <c r="N104" s="10">
        <f t="shared" ca="1" si="144"/>
        <v>12</v>
      </c>
      <c r="O104" s="10" t="s">
        <v>815</v>
      </c>
      <c r="P104" s="11" t="s">
        <v>40</v>
      </c>
      <c r="Q104" s="12">
        <v>46230</v>
      </c>
      <c r="R104" s="12">
        <f t="shared" ca="1" si="145"/>
        <v>3000</v>
      </c>
      <c r="S104" s="8">
        <v>2</v>
      </c>
      <c r="T104" t="str">
        <f t="shared" si="150"/>
        <v>Correct</v>
      </c>
      <c r="U104" t="str">
        <f t="shared" si="151"/>
        <v>Correct</v>
      </c>
      <c r="Y104" t="str">
        <f t="shared" si="152"/>
        <v>40001-60000</v>
      </c>
      <c r="Z104" t="str">
        <f t="shared" ca="1" si="153"/>
        <v>30-40 years</v>
      </c>
      <c r="AA104" t="str">
        <f t="shared" si="154"/>
        <v>2-4 years</v>
      </c>
      <c r="AH104" t="str">
        <f t="shared" si="155"/>
        <v>Yes</v>
      </c>
      <c r="AI104" t="str">
        <f t="shared" si="223"/>
        <v>Yes</v>
      </c>
      <c r="AJ104" t="str">
        <f t="shared" si="223"/>
        <v>Yes</v>
      </c>
      <c r="AK104" t="str">
        <f t="shared" si="223"/>
        <v>Yes</v>
      </c>
      <c r="AL104" t="str">
        <f t="shared" si="223"/>
        <v>Yes</v>
      </c>
      <c r="AM104" t="str">
        <f t="shared" si="223"/>
        <v>Yes</v>
      </c>
      <c r="AN104" t="str">
        <f t="shared" si="223"/>
        <v>Yes</v>
      </c>
      <c r="AO104" t="str">
        <f t="shared" si="223"/>
        <v>Yes</v>
      </c>
      <c r="AP104" t="str">
        <f t="shared" si="223"/>
        <v>Yes</v>
      </c>
      <c r="AQ104" t="str">
        <f t="shared" si="223"/>
        <v>Yes</v>
      </c>
      <c r="AR104" t="str">
        <f t="shared" si="223"/>
        <v>Yes</v>
      </c>
      <c r="AS104" t="str">
        <f t="shared" si="223"/>
        <v>No</v>
      </c>
      <c r="AT104" t="str">
        <f t="shared" si="223"/>
        <v>No</v>
      </c>
      <c r="AV104" t="str">
        <f t="shared" ref="AV104:BF104" si="234">IF(AND($L104&gt;=AV$1,$L104&lt;AW$1),"Yes","No")</f>
        <v>No</v>
      </c>
      <c r="AW104" t="str">
        <f t="shared" si="234"/>
        <v>No</v>
      </c>
      <c r="AX104" t="str">
        <f t="shared" si="234"/>
        <v>No</v>
      </c>
      <c r="AY104" t="str">
        <f t="shared" si="234"/>
        <v>No</v>
      </c>
      <c r="AZ104" t="str">
        <f t="shared" si="234"/>
        <v>No</v>
      </c>
      <c r="BA104" t="str">
        <f t="shared" si="234"/>
        <v>No</v>
      </c>
      <c r="BB104" t="str">
        <f t="shared" si="234"/>
        <v>No</v>
      </c>
      <c r="BC104" t="str">
        <f t="shared" si="234"/>
        <v>No</v>
      </c>
      <c r="BD104" t="str">
        <f t="shared" si="234"/>
        <v>No</v>
      </c>
      <c r="BE104" t="str">
        <f t="shared" si="234"/>
        <v>No</v>
      </c>
      <c r="BF104" t="str">
        <f t="shared" si="234"/>
        <v>No</v>
      </c>
      <c r="BG104" t="str">
        <f t="shared" si="147"/>
        <v>No</v>
      </c>
      <c r="BI104" t="str">
        <f t="shared" si="158"/>
        <v>No</v>
      </c>
      <c r="BJ104" t="str">
        <f t="shared" ref="BJ104:BT104" si="235">IF(AND($M104&gt;=BJ$1,$M104&lt;BK$1),"Yes","No")</f>
        <v>No</v>
      </c>
      <c r="BK104" t="str">
        <f t="shared" si="235"/>
        <v>No</v>
      </c>
      <c r="BL104" t="str">
        <f t="shared" si="235"/>
        <v>No</v>
      </c>
      <c r="BM104" t="str">
        <f t="shared" si="235"/>
        <v>No</v>
      </c>
      <c r="BN104" t="str">
        <f t="shared" si="235"/>
        <v>No</v>
      </c>
      <c r="BO104" t="str">
        <f t="shared" si="235"/>
        <v>No</v>
      </c>
      <c r="BP104" t="str">
        <f t="shared" si="235"/>
        <v>No</v>
      </c>
      <c r="BQ104" t="str">
        <f t="shared" si="235"/>
        <v>No</v>
      </c>
      <c r="BR104" t="str">
        <f t="shared" si="235"/>
        <v>No</v>
      </c>
      <c r="BS104" t="str">
        <f t="shared" si="235"/>
        <v>No</v>
      </c>
      <c r="BT104" t="str">
        <f t="shared" si="235"/>
        <v>Yes</v>
      </c>
      <c r="BU104" t="str">
        <f t="shared" si="225"/>
        <v>No</v>
      </c>
      <c r="BW104" t="str">
        <f t="shared" si="149"/>
        <v>Yes</v>
      </c>
    </row>
    <row r="105" spans="1:75" x14ac:dyDescent="0.25">
      <c r="A105" s="7">
        <v>104</v>
      </c>
      <c r="B105" s="7" t="s">
        <v>128</v>
      </c>
      <c r="C105" s="7" t="s">
        <v>904</v>
      </c>
      <c r="D105" s="7" t="s">
        <v>10</v>
      </c>
      <c r="E105" s="7" t="s">
        <v>788</v>
      </c>
      <c r="F105" s="8" t="s">
        <v>811</v>
      </c>
      <c r="G105" s="8" t="s">
        <v>800</v>
      </c>
      <c r="H105" s="7" t="s">
        <v>129</v>
      </c>
      <c r="I105" s="7" t="s">
        <v>12</v>
      </c>
      <c r="J105" s="7" t="s">
        <v>1196</v>
      </c>
      <c r="K105" s="9">
        <v>27507</v>
      </c>
      <c r="L105" s="9">
        <v>38736</v>
      </c>
      <c r="M105" s="9">
        <v>39827</v>
      </c>
      <c r="N105" s="10">
        <f t="shared" ca="1" si="144"/>
        <v>16</v>
      </c>
      <c r="O105" s="10" t="s">
        <v>815</v>
      </c>
      <c r="P105" s="11" t="s">
        <v>40</v>
      </c>
      <c r="Q105" s="12">
        <v>22920</v>
      </c>
      <c r="R105" s="12">
        <f t="shared" ca="1" si="145"/>
        <v>5000</v>
      </c>
      <c r="S105" s="8">
        <v>3</v>
      </c>
      <c r="T105" t="str">
        <f t="shared" si="150"/>
        <v>Correct</v>
      </c>
      <c r="U105" t="str">
        <f t="shared" si="151"/>
        <v>Correct</v>
      </c>
      <c r="Y105" t="str">
        <f t="shared" si="152"/>
        <v>10001-25000</v>
      </c>
      <c r="Z105" t="str">
        <f t="shared" ca="1" si="153"/>
        <v>40-50 years</v>
      </c>
      <c r="AA105" t="str">
        <f t="shared" si="154"/>
        <v>6-10 years</v>
      </c>
      <c r="AH105" t="str">
        <f t="shared" si="155"/>
        <v>No</v>
      </c>
      <c r="AI105" t="str">
        <f t="shared" si="223"/>
        <v>No</v>
      </c>
      <c r="AJ105" t="str">
        <f t="shared" si="223"/>
        <v>No</v>
      </c>
      <c r="AK105" t="str">
        <f t="shared" si="223"/>
        <v>No</v>
      </c>
      <c r="AL105" t="str">
        <f t="shared" si="223"/>
        <v>No</v>
      </c>
      <c r="AM105" t="str">
        <f t="shared" si="223"/>
        <v>No</v>
      </c>
      <c r="AN105" t="str">
        <f t="shared" si="223"/>
        <v>No</v>
      </c>
      <c r="AO105" t="str">
        <f t="shared" si="223"/>
        <v>No</v>
      </c>
      <c r="AP105" t="str">
        <f t="shared" si="223"/>
        <v>No</v>
      </c>
      <c r="AQ105" t="str">
        <f t="shared" si="223"/>
        <v>No</v>
      </c>
      <c r="AR105" t="str">
        <f t="shared" si="223"/>
        <v>No</v>
      </c>
      <c r="AS105" t="str">
        <f t="shared" si="223"/>
        <v>No</v>
      </c>
      <c r="AT105" t="str">
        <f t="shared" si="223"/>
        <v>No</v>
      </c>
      <c r="AV105" t="str">
        <f t="shared" ref="AV105:BF105" si="236">IF(AND($L105&gt;=AV$1,$L105&lt;AW$1),"Yes","No")</f>
        <v>No</v>
      </c>
      <c r="AW105" t="str">
        <f t="shared" si="236"/>
        <v>No</v>
      </c>
      <c r="AX105" t="str">
        <f t="shared" si="236"/>
        <v>No</v>
      </c>
      <c r="AY105" t="str">
        <f t="shared" si="236"/>
        <v>No</v>
      </c>
      <c r="AZ105" t="str">
        <f t="shared" si="236"/>
        <v>No</v>
      </c>
      <c r="BA105" t="str">
        <f t="shared" si="236"/>
        <v>No</v>
      </c>
      <c r="BB105" t="str">
        <f t="shared" si="236"/>
        <v>No</v>
      </c>
      <c r="BC105" t="str">
        <f t="shared" si="236"/>
        <v>No</v>
      </c>
      <c r="BD105" t="str">
        <f t="shared" si="236"/>
        <v>No</v>
      </c>
      <c r="BE105" t="str">
        <f t="shared" si="236"/>
        <v>No</v>
      </c>
      <c r="BF105" t="str">
        <f t="shared" si="236"/>
        <v>No</v>
      </c>
      <c r="BG105" t="str">
        <f t="shared" si="147"/>
        <v>No</v>
      </c>
      <c r="BI105" t="str">
        <f t="shared" si="158"/>
        <v>No</v>
      </c>
      <c r="BJ105" t="str">
        <f t="shared" ref="BJ105:BT105" si="237">IF(AND($M105&gt;=BJ$1,$M105&lt;BK$1),"Yes","No")</f>
        <v>No</v>
      </c>
      <c r="BK105" t="str">
        <f t="shared" si="237"/>
        <v>No</v>
      </c>
      <c r="BL105" t="str">
        <f t="shared" si="237"/>
        <v>No</v>
      </c>
      <c r="BM105" t="str">
        <f t="shared" si="237"/>
        <v>No</v>
      </c>
      <c r="BN105" t="str">
        <f t="shared" si="237"/>
        <v>No</v>
      </c>
      <c r="BO105" t="str">
        <f t="shared" si="237"/>
        <v>No</v>
      </c>
      <c r="BP105" t="str">
        <f t="shared" si="237"/>
        <v>No</v>
      </c>
      <c r="BQ105" t="str">
        <f t="shared" si="237"/>
        <v>No</v>
      </c>
      <c r="BR105" t="str">
        <f t="shared" si="237"/>
        <v>No</v>
      </c>
      <c r="BS105" t="str">
        <f t="shared" si="237"/>
        <v>No</v>
      </c>
      <c r="BT105" t="str">
        <f t="shared" si="237"/>
        <v>No</v>
      </c>
      <c r="BU105" t="str">
        <f t="shared" si="225"/>
        <v>No</v>
      </c>
      <c r="BW105" t="str">
        <f t="shared" si="149"/>
        <v>No</v>
      </c>
    </row>
    <row r="106" spans="1:75" x14ac:dyDescent="0.25">
      <c r="A106" s="7">
        <v>105</v>
      </c>
      <c r="B106" s="7" t="s">
        <v>130</v>
      </c>
      <c r="C106" s="7" t="s">
        <v>905</v>
      </c>
      <c r="D106" s="7" t="s">
        <v>36</v>
      </c>
      <c r="E106" s="7" t="s">
        <v>790</v>
      </c>
      <c r="F106" s="8" t="s">
        <v>811</v>
      </c>
      <c r="G106" s="8" t="s">
        <v>800</v>
      </c>
      <c r="H106" s="7" t="s">
        <v>129</v>
      </c>
      <c r="I106" s="7" t="s">
        <v>12</v>
      </c>
      <c r="J106" s="7" t="s">
        <v>1196</v>
      </c>
      <c r="K106" s="9">
        <v>28436</v>
      </c>
      <c r="L106" s="9">
        <v>36182</v>
      </c>
      <c r="M106" s="9">
        <v>39627</v>
      </c>
      <c r="N106" s="10">
        <f t="shared" ca="1" si="144"/>
        <v>23</v>
      </c>
      <c r="O106" s="10" t="s">
        <v>815</v>
      </c>
      <c r="P106" s="11" t="s">
        <v>40</v>
      </c>
      <c r="Q106" s="12">
        <v>68300</v>
      </c>
      <c r="R106" s="12">
        <f t="shared" ca="1" si="145"/>
        <v>10000</v>
      </c>
      <c r="S106" s="8">
        <v>5</v>
      </c>
      <c r="T106" t="str">
        <f t="shared" si="150"/>
        <v>Correct</v>
      </c>
      <c r="U106" t="str">
        <f t="shared" si="151"/>
        <v>Correct</v>
      </c>
      <c r="Y106" t="str">
        <f t="shared" si="152"/>
        <v>Above 60000</v>
      </c>
      <c r="Z106" t="str">
        <f t="shared" ca="1" si="153"/>
        <v>40-50 years</v>
      </c>
      <c r="AA106" t="str">
        <f t="shared" si="154"/>
        <v>Above 10 years</v>
      </c>
      <c r="AH106" t="str">
        <f t="shared" si="155"/>
        <v>No</v>
      </c>
      <c r="AI106" t="str">
        <f t="shared" si="223"/>
        <v>No</v>
      </c>
      <c r="AJ106" t="str">
        <f t="shared" si="223"/>
        <v>No</v>
      </c>
      <c r="AK106" t="str">
        <f t="shared" si="223"/>
        <v>No</v>
      </c>
      <c r="AL106" t="str">
        <f t="shared" si="223"/>
        <v>No</v>
      </c>
      <c r="AM106" t="str">
        <f t="shared" si="223"/>
        <v>No</v>
      </c>
      <c r="AN106" t="str">
        <f t="shared" si="223"/>
        <v>No</v>
      </c>
      <c r="AO106" t="str">
        <f t="shared" si="223"/>
        <v>No</v>
      </c>
      <c r="AP106" t="str">
        <f t="shared" si="223"/>
        <v>No</v>
      </c>
      <c r="AQ106" t="str">
        <f t="shared" si="223"/>
        <v>No</v>
      </c>
      <c r="AR106" t="str">
        <f t="shared" si="223"/>
        <v>No</v>
      </c>
      <c r="AS106" t="str">
        <f t="shared" si="223"/>
        <v>No</v>
      </c>
      <c r="AT106" t="str">
        <f t="shared" si="223"/>
        <v>No</v>
      </c>
      <c r="AV106" t="str">
        <f t="shared" ref="AV106:BF106" si="238">IF(AND($L106&gt;=AV$1,$L106&lt;AW$1),"Yes","No")</f>
        <v>No</v>
      </c>
      <c r="AW106" t="str">
        <f t="shared" si="238"/>
        <v>No</v>
      </c>
      <c r="AX106" t="str">
        <f t="shared" si="238"/>
        <v>No</v>
      </c>
      <c r="AY106" t="str">
        <f t="shared" si="238"/>
        <v>No</v>
      </c>
      <c r="AZ106" t="str">
        <f t="shared" si="238"/>
        <v>No</v>
      </c>
      <c r="BA106" t="str">
        <f t="shared" si="238"/>
        <v>No</v>
      </c>
      <c r="BB106" t="str">
        <f t="shared" si="238"/>
        <v>No</v>
      </c>
      <c r="BC106" t="str">
        <f t="shared" si="238"/>
        <v>No</v>
      </c>
      <c r="BD106" t="str">
        <f t="shared" si="238"/>
        <v>No</v>
      </c>
      <c r="BE106" t="str">
        <f t="shared" si="238"/>
        <v>No</v>
      </c>
      <c r="BF106" t="str">
        <f t="shared" si="238"/>
        <v>No</v>
      </c>
      <c r="BG106" t="str">
        <f t="shared" si="147"/>
        <v>No</v>
      </c>
      <c r="BI106" t="str">
        <f t="shared" si="158"/>
        <v>No</v>
      </c>
      <c r="BJ106" t="str">
        <f t="shared" ref="BJ106:BT106" si="239">IF(AND($M106&gt;=BJ$1,$M106&lt;BK$1),"Yes","No")</f>
        <v>No</v>
      </c>
      <c r="BK106" t="str">
        <f t="shared" si="239"/>
        <v>No</v>
      </c>
      <c r="BL106" t="str">
        <f t="shared" si="239"/>
        <v>No</v>
      </c>
      <c r="BM106" t="str">
        <f t="shared" si="239"/>
        <v>No</v>
      </c>
      <c r="BN106" t="str">
        <f t="shared" si="239"/>
        <v>No</v>
      </c>
      <c r="BO106" t="str">
        <f t="shared" si="239"/>
        <v>No</v>
      </c>
      <c r="BP106" t="str">
        <f t="shared" si="239"/>
        <v>No</v>
      </c>
      <c r="BQ106" t="str">
        <f t="shared" si="239"/>
        <v>No</v>
      </c>
      <c r="BR106" t="str">
        <f t="shared" si="239"/>
        <v>No</v>
      </c>
      <c r="BS106" t="str">
        <f t="shared" si="239"/>
        <v>No</v>
      </c>
      <c r="BT106" t="str">
        <f t="shared" si="239"/>
        <v>No</v>
      </c>
      <c r="BU106" t="str">
        <f t="shared" si="225"/>
        <v>No</v>
      </c>
      <c r="BW106" t="str">
        <f t="shared" si="149"/>
        <v>No</v>
      </c>
    </row>
    <row r="107" spans="1:75" x14ac:dyDescent="0.25">
      <c r="A107" s="7">
        <v>106</v>
      </c>
      <c r="B107" s="7" t="s">
        <v>131</v>
      </c>
      <c r="C107" s="7" t="s">
        <v>906</v>
      </c>
      <c r="D107" s="7" t="s">
        <v>36</v>
      </c>
      <c r="E107" s="7" t="s">
        <v>796</v>
      </c>
      <c r="F107" s="8" t="s">
        <v>810</v>
      </c>
      <c r="G107" s="8" t="s">
        <v>800</v>
      </c>
      <c r="H107" s="7" t="s">
        <v>129</v>
      </c>
      <c r="I107" s="7" t="s">
        <v>15</v>
      </c>
      <c r="J107" s="7" t="s">
        <v>1197</v>
      </c>
      <c r="K107" s="9">
        <v>27416</v>
      </c>
      <c r="L107" s="9">
        <v>40572</v>
      </c>
      <c r="M107" s="9"/>
      <c r="N107" s="10">
        <f t="shared" ca="1" si="144"/>
        <v>11</v>
      </c>
      <c r="O107" t="s">
        <v>785</v>
      </c>
      <c r="P107" s="11" t="s">
        <v>40</v>
      </c>
      <c r="Q107" s="12">
        <v>10520</v>
      </c>
      <c r="R107" s="12">
        <f t="shared" ca="1" si="145"/>
        <v>5000</v>
      </c>
      <c r="S107" s="8">
        <v>4</v>
      </c>
      <c r="T107" t="str">
        <f t="shared" si="150"/>
        <v/>
      </c>
      <c r="U107" t="str">
        <f t="shared" si="151"/>
        <v>Correct</v>
      </c>
      <c r="Y107" t="str">
        <f t="shared" si="152"/>
        <v>10001-25000</v>
      </c>
      <c r="Z107" t="str">
        <f t="shared" ca="1" si="153"/>
        <v>40-50 years</v>
      </c>
      <c r="AA107" t="str">
        <f t="shared" si="154"/>
        <v>1-2 years</v>
      </c>
      <c r="AH107" t="str">
        <f t="shared" si="155"/>
        <v>Yes</v>
      </c>
      <c r="AI107" t="str">
        <f t="shared" si="223"/>
        <v>Yes</v>
      </c>
      <c r="AJ107" t="str">
        <f t="shared" si="223"/>
        <v>Yes</v>
      </c>
      <c r="AK107" t="str">
        <f t="shared" si="223"/>
        <v>Yes</v>
      </c>
      <c r="AL107" t="str">
        <f t="shared" si="223"/>
        <v>Yes</v>
      </c>
      <c r="AM107" t="str">
        <f t="shared" si="223"/>
        <v>Yes</v>
      </c>
      <c r="AN107" t="str">
        <f t="shared" si="223"/>
        <v>Yes</v>
      </c>
      <c r="AO107" t="str">
        <f t="shared" si="223"/>
        <v>Yes</v>
      </c>
      <c r="AP107" t="str">
        <f t="shared" si="223"/>
        <v>Yes</v>
      </c>
      <c r="AQ107" t="str">
        <f t="shared" si="223"/>
        <v>Yes</v>
      </c>
      <c r="AR107" t="str">
        <f t="shared" si="223"/>
        <v>Yes</v>
      </c>
      <c r="AS107" t="str">
        <f t="shared" si="223"/>
        <v>Yes</v>
      </c>
      <c r="AT107" t="str">
        <f t="shared" si="223"/>
        <v>Yes</v>
      </c>
      <c r="AV107" t="str">
        <f t="shared" ref="AV107:BF107" si="240">IF(AND($L107&gt;=AV$1,$L107&lt;AW$1),"Yes","No")</f>
        <v>No</v>
      </c>
      <c r="AW107" t="str">
        <f t="shared" si="240"/>
        <v>No</v>
      </c>
      <c r="AX107" t="str">
        <f t="shared" si="240"/>
        <v>No</v>
      </c>
      <c r="AY107" t="str">
        <f t="shared" si="240"/>
        <v>No</v>
      </c>
      <c r="AZ107" t="str">
        <f t="shared" si="240"/>
        <v>No</v>
      </c>
      <c r="BA107" t="str">
        <f t="shared" si="240"/>
        <v>No</v>
      </c>
      <c r="BB107" t="str">
        <f t="shared" si="240"/>
        <v>No</v>
      </c>
      <c r="BC107" t="str">
        <f t="shared" si="240"/>
        <v>No</v>
      </c>
      <c r="BD107" t="str">
        <f t="shared" si="240"/>
        <v>No</v>
      </c>
      <c r="BE107" t="str">
        <f t="shared" si="240"/>
        <v>No</v>
      </c>
      <c r="BF107" t="str">
        <f t="shared" si="240"/>
        <v>No</v>
      </c>
      <c r="BG107" t="str">
        <f t="shared" si="147"/>
        <v>No</v>
      </c>
      <c r="BI107" t="str">
        <f t="shared" si="158"/>
        <v>No</v>
      </c>
      <c r="BJ107" t="str">
        <f t="shared" ref="BJ107:BT107" si="241">IF(AND($M107&gt;=BJ$1,$M107&lt;BK$1),"Yes","No")</f>
        <v>No</v>
      </c>
      <c r="BK107" t="str">
        <f t="shared" si="241"/>
        <v>No</v>
      </c>
      <c r="BL107" t="str">
        <f t="shared" si="241"/>
        <v>No</v>
      </c>
      <c r="BM107" t="str">
        <f t="shared" si="241"/>
        <v>No</v>
      </c>
      <c r="BN107" t="str">
        <f t="shared" si="241"/>
        <v>No</v>
      </c>
      <c r="BO107" t="str">
        <f t="shared" si="241"/>
        <v>No</v>
      </c>
      <c r="BP107" t="str">
        <f t="shared" si="241"/>
        <v>No</v>
      </c>
      <c r="BQ107" t="str">
        <f t="shared" si="241"/>
        <v>No</v>
      </c>
      <c r="BR107" t="str">
        <f t="shared" si="241"/>
        <v>No</v>
      </c>
      <c r="BS107" t="str">
        <f t="shared" si="241"/>
        <v>No</v>
      </c>
      <c r="BT107" t="str">
        <f t="shared" si="241"/>
        <v>No</v>
      </c>
      <c r="BU107" t="str">
        <f t="shared" si="225"/>
        <v>No</v>
      </c>
      <c r="BW107" t="str">
        <f t="shared" si="149"/>
        <v>No</v>
      </c>
    </row>
    <row r="108" spans="1:75" x14ac:dyDescent="0.25">
      <c r="A108" s="7">
        <v>107</v>
      </c>
      <c r="B108" s="7" t="s">
        <v>132</v>
      </c>
      <c r="C108" s="7" t="s">
        <v>907</v>
      </c>
      <c r="D108" s="7" t="s">
        <v>812</v>
      </c>
      <c r="E108" s="7" t="s">
        <v>794</v>
      </c>
      <c r="F108" s="8" t="s">
        <v>811</v>
      </c>
      <c r="G108" s="8" t="s">
        <v>800</v>
      </c>
      <c r="H108" s="7" t="s">
        <v>129</v>
      </c>
      <c r="I108" s="7" t="s">
        <v>12</v>
      </c>
      <c r="J108" s="7" t="s">
        <v>1197</v>
      </c>
      <c r="K108" s="9">
        <v>31343</v>
      </c>
      <c r="L108" s="9">
        <v>38801</v>
      </c>
      <c r="M108" s="9">
        <v>39263</v>
      </c>
      <c r="N108" s="10">
        <f t="shared" ca="1" si="144"/>
        <v>16</v>
      </c>
      <c r="O108" s="10" t="s">
        <v>815</v>
      </c>
      <c r="P108" s="11" t="s">
        <v>21</v>
      </c>
      <c r="Q108" s="12">
        <v>26510</v>
      </c>
      <c r="R108" s="12">
        <f t="shared" ca="1" si="145"/>
        <v>3000</v>
      </c>
      <c r="S108" s="8">
        <v>1</v>
      </c>
      <c r="T108" t="str">
        <f t="shared" si="150"/>
        <v>Correct</v>
      </c>
      <c r="U108" t="str">
        <f t="shared" si="151"/>
        <v>Correct</v>
      </c>
      <c r="Y108" t="str">
        <f t="shared" si="152"/>
        <v>25001-40000</v>
      </c>
      <c r="Z108" t="str">
        <f t="shared" ca="1" si="153"/>
        <v>30-40 years</v>
      </c>
      <c r="AA108" t="str">
        <f t="shared" si="154"/>
        <v>6-10 years</v>
      </c>
      <c r="AH108" t="str">
        <f t="shared" si="155"/>
        <v>No</v>
      </c>
      <c r="AI108" t="str">
        <f t="shared" si="223"/>
        <v>No</v>
      </c>
      <c r="AJ108" t="str">
        <f t="shared" si="223"/>
        <v>No</v>
      </c>
      <c r="AK108" t="str">
        <f t="shared" si="223"/>
        <v>No</v>
      </c>
      <c r="AL108" t="str">
        <f t="shared" si="223"/>
        <v>No</v>
      </c>
      <c r="AM108" t="str">
        <f t="shared" si="223"/>
        <v>No</v>
      </c>
      <c r="AN108" t="str">
        <f t="shared" si="223"/>
        <v>No</v>
      </c>
      <c r="AO108" t="str">
        <f t="shared" si="223"/>
        <v>No</v>
      </c>
      <c r="AP108" t="str">
        <f t="shared" si="223"/>
        <v>No</v>
      </c>
      <c r="AQ108" t="str">
        <f t="shared" si="223"/>
        <v>No</v>
      </c>
      <c r="AR108" t="str">
        <f t="shared" si="223"/>
        <v>No</v>
      </c>
      <c r="AS108" t="str">
        <f t="shared" si="223"/>
        <v>No</v>
      </c>
      <c r="AT108" t="str">
        <f t="shared" si="223"/>
        <v>No</v>
      </c>
      <c r="AV108" t="str">
        <f t="shared" ref="AV108:BF108" si="242">IF(AND($L108&gt;=AV$1,$L108&lt;AW$1),"Yes","No")</f>
        <v>No</v>
      </c>
      <c r="AW108" t="str">
        <f t="shared" si="242"/>
        <v>No</v>
      </c>
      <c r="AX108" t="str">
        <f t="shared" si="242"/>
        <v>No</v>
      </c>
      <c r="AY108" t="str">
        <f t="shared" si="242"/>
        <v>No</v>
      </c>
      <c r="AZ108" t="str">
        <f t="shared" si="242"/>
        <v>No</v>
      </c>
      <c r="BA108" t="str">
        <f t="shared" si="242"/>
        <v>No</v>
      </c>
      <c r="BB108" t="str">
        <f t="shared" si="242"/>
        <v>No</v>
      </c>
      <c r="BC108" t="str">
        <f t="shared" si="242"/>
        <v>No</v>
      </c>
      <c r="BD108" t="str">
        <f t="shared" si="242"/>
        <v>No</v>
      </c>
      <c r="BE108" t="str">
        <f t="shared" si="242"/>
        <v>No</v>
      </c>
      <c r="BF108" t="str">
        <f t="shared" si="242"/>
        <v>No</v>
      </c>
      <c r="BG108" t="str">
        <f t="shared" si="147"/>
        <v>No</v>
      </c>
      <c r="BI108" t="str">
        <f t="shared" si="158"/>
        <v>No</v>
      </c>
      <c r="BJ108" t="str">
        <f t="shared" ref="BJ108:BT108" si="243">IF(AND($M108&gt;=BJ$1,$M108&lt;BK$1),"Yes","No")</f>
        <v>No</v>
      </c>
      <c r="BK108" t="str">
        <f t="shared" si="243"/>
        <v>No</v>
      </c>
      <c r="BL108" t="str">
        <f t="shared" si="243"/>
        <v>No</v>
      </c>
      <c r="BM108" t="str">
        <f t="shared" si="243"/>
        <v>No</v>
      </c>
      <c r="BN108" t="str">
        <f t="shared" si="243"/>
        <v>No</v>
      </c>
      <c r="BO108" t="str">
        <f t="shared" si="243"/>
        <v>No</v>
      </c>
      <c r="BP108" t="str">
        <f t="shared" si="243"/>
        <v>No</v>
      </c>
      <c r="BQ108" t="str">
        <f t="shared" si="243"/>
        <v>No</v>
      </c>
      <c r="BR108" t="str">
        <f t="shared" si="243"/>
        <v>No</v>
      </c>
      <c r="BS108" t="str">
        <f t="shared" si="243"/>
        <v>No</v>
      </c>
      <c r="BT108" t="str">
        <f t="shared" si="243"/>
        <v>No</v>
      </c>
      <c r="BU108" t="str">
        <f t="shared" si="225"/>
        <v>No</v>
      </c>
      <c r="BW108" t="str">
        <f t="shared" si="149"/>
        <v>No</v>
      </c>
    </row>
    <row r="109" spans="1:75" x14ac:dyDescent="0.25">
      <c r="A109" s="7">
        <v>108</v>
      </c>
      <c r="B109" s="7" t="s">
        <v>133</v>
      </c>
      <c r="C109" s="7" t="s">
        <v>908</v>
      </c>
      <c r="D109" s="7" t="s">
        <v>10</v>
      </c>
      <c r="E109" s="7" t="s">
        <v>787</v>
      </c>
      <c r="F109" s="8" t="s">
        <v>811</v>
      </c>
      <c r="G109" s="8" t="s">
        <v>800</v>
      </c>
      <c r="H109" s="7" t="s">
        <v>129</v>
      </c>
      <c r="I109" s="7" t="s">
        <v>12</v>
      </c>
      <c r="J109" s="7" t="s">
        <v>1196</v>
      </c>
      <c r="K109" s="9">
        <v>25364</v>
      </c>
      <c r="L109" s="9">
        <v>36249</v>
      </c>
      <c r="M109" s="9">
        <v>40309</v>
      </c>
      <c r="N109" s="10">
        <f t="shared" ca="1" si="144"/>
        <v>23</v>
      </c>
      <c r="O109" s="10" t="s">
        <v>815</v>
      </c>
      <c r="P109" s="11" t="s">
        <v>13</v>
      </c>
      <c r="Q109" s="12">
        <v>49860</v>
      </c>
      <c r="R109" s="12">
        <f t="shared" ca="1" si="145"/>
        <v>3000</v>
      </c>
      <c r="S109" s="8">
        <v>2</v>
      </c>
      <c r="T109" t="str">
        <f t="shared" si="150"/>
        <v>Correct</v>
      </c>
      <c r="U109" t="str">
        <f t="shared" si="151"/>
        <v>Correct</v>
      </c>
      <c r="Y109" t="str">
        <f t="shared" si="152"/>
        <v>40001-60000</v>
      </c>
      <c r="Z109" t="str">
        <f t="shared" ca="1" si="153"/>
        <v>Above 50 years</v>
      </c>
      <c r="AA109" t="str">
        <f t="shared" si="154"/>
        <v>Above 10 years</v>
      </c>
      <c r="AH109" t="str">
        <f t="shared" si="155"/>
        <v>No</v>
      </c>
      <c r="AI109" t="str">
        <f t="shared" si="223"/>
        <v>No</v>
      </c>
      <c r="AJ109" t="str">
        <f t="shared" si="223"/>
        <v>No</v>
      </c>
      <c r="AK109" t="str">
        <f t="shared" si="223"/>
        <v>No</v>
      </c>
      <c r="AL109" t="str">
        <f t="shared" si="223"/>
        <v>No</v>
      </c>
      <c r="AM109" t="str">
        <f t="shared" si="223"/>
        <v>No</v>
      </c>
      <c r="AN109" t="str">
        <f t="shared" si="223"/>
        <v>No</v>
      </c>
      <c r="AO109" t="str">
        <f t="shared" si="223"/>
        <v>No</v>
      </c>
      <c r="AP109" t="str">
        <f t="shared" si="223"/>
        <v>No</v>
      </c>
      <c r="AQ109" t="str">
        <f t="shared" si="223"/>
        <v>No</v>
      </c>
      <c r="AR109" t="str">
        <f t="shared" si="223"/>
        <v>No</v>
      </c>
      <c r="AS109" t="str">
        <f t="shared" si="223"/>
        <v>No</v>
      </c>
      <c r="AT109" t="str">
        <f t="shared" si="223"/>
        <v>No</v>
      </c>
      <c r="AV109" t="str">
        <f t="shared" ref="AV109:BF109" si="244">IF(AND($L109&gt;=AV$1,$L109&lt;AW$1),"Yes","No")</f>
        <v>No</v>
      </c>
      <c r="AW109" t="str">
        <f t="shared" si="244"/>
        <v>No</v>
      </c>
      <c r="AX109" t="str">
        <f t="shared" si="244"/>
        <v>No</v>
      </c>
      <c r="AY109" t="str">
        <f t="shared" si="244"/>
        <v>No</v>
      </c>
      <c r="AZ109" t="str">
        <f t="shared" si="244"/>
        <v>No</v>
      </c>
      <c r="BA109" t="str">
        <f t="shared" si="244"/>
        <v>No</v>
      </c>
      <c r="BB109" t="str">
        <f t="shared" si="244"/>
        <v>No</v>
      </c>
      <c r="BC109" t="str">
        <f t="shared" si="244"/>
        <v>No</v>
      </c>
      <c r="BD109" t="str">
        <f t="shared" si="244"/>
        <v>No</v>
      </c>
      <c r="BE109" t="str">
        <f t="shared" si="244"/>
        <v>No</v>
      </c>
      <c r="BF109" t="str">
        <f t="shared" si="244"/>
        <v>No</v>
      </c>
      <c r="BG109" t="str">
        <f t="shared" si="147"/>
        <v>No</v>
      </c>
      <c r="BI109" t="str">
        <f t="shared" si="158"/>
        <v>No</v>
      </c>
      <c r="BJ109" t="str">
        <f t="shared" ref="BJ109:BT109" si="245">IF(AND($M109&gt;=BJ$1,$M109&lt;BK$1),"Yes","No")</f>
        <v>No</v>
      </c>
      <c r="BK109" t="str">
        <f t="shared" si="245"/>
        <v>No</v>
      </c>
      <c r="BL109" t="str">
        <f t="shared" si="245"/>
        <v>No</v>
      </c>
      <c r="BM109" t="str">
        <f t="shared" si="245"/>
        <v>No</v>
      </c>
      <c r="BN109" t="str">
        <f t="shared" si="245"/>
        <v>No</v>
      </c>
      <c r="BO109" t="str">
        <f t="shared" si="245"/>
        <v>No</v>
      </c>
      <c r="BP109" t="str">
        <f t="shared" si="245"/>
        <v>No</v>
      </c>
      <c r="BQ109" t="str">
        <f t="shared" si="245"/>
        <v>No</v>
      </c>
      <c r="BR109" t="str">
        <f t="shared" si="245"/>
        <v>No</v>
      </c>
      <c r="BS109" t="str">
        <f t="shared" si="245"/>
        <v>No</v>
      </c>
      <c r="BT109" t="str">
        <f t="shared" si="245"/>
        <v>No</v>
      </c>
      <c r="BU109" t="str">
        <f t="shared" si="225"/>
        <v>No</v>
      </c>
      <c r="BW109" t="str">
        <f t="shared" si="149"/>
        <v>No</v>
      </c>
    </row>
    <row r="110" spans="1:75" x14ac:dyDescent="0.25">
      <c r="A110" s="7">
        <v>109</v>
      </c>
      <c r="B110" s="7" t="s">
        <v>134</v>
      </c>
      <c r="C110" s="7" t="s">
        <v>909</v>
      </c>
      <c r="D110" s="7" t="s">
        <v>36</v>
      </c>
      <c r="E110" s="7" t="s">
        <v>789</v>
      </c>
      <c r="F110" s="8" t="s">
        <v>811</v>
      </c>
      <c r="G110" s="8" t="s">
        <v>800</v>
      </c>
      <c r="H110" s="7" t="s">
        <v>129</v>
      </c>
      <c r="I110" s="7" t="s">
        <v>12</v>
      </c>
      <c r="J110" s="7" t="s">
        <v>1197</v>
      </c>
      <c r="K110" s="9">
        <v>32547</v>
      </c>
      <c r="L110" s="9">
        <v>39147</v>
      </c>
      <c r="M110" s="9">
        <v>40101</v>
      </c>
      <c r="N110" s="10">
        <f t="shared" ca="1" si="144"/>
        <v>15</v>
      </c>
      <c r="O110" s="10" t="s">
        <v>815</v>
      </c>
      <c r="P110" s="11" t="s">
        <v>40</v>
      </c>
      <c r="Q110" s="12">
        <v>43680</v>
      </c>
      <c r="R110" s="12">
        <f t="shared" ca="1" si="145"/>
        <v>10000</v>
      </c>
      <c r="S110" s="8">
        <v>5</v>
      </c>
      <c r="T110" t="str">
        <f t="shared" si="150"/>
        <v>Correct</v>
      </c>
      <c r="U110" t="str">
        <f t="shared" si="151"/>
        <v>Correct</v>
      </c>
      <c r="Y110" t="str">
        <f t="shared" si="152"/>
        <v>40001-60000</v>
      </c>
      <c r="Z110" t="str">
        <f t="shared" ca="1" si="153"/>
        <v>30-40 years</v>
      </c>
      <c r="AA110" t="str">
        <f t="shared" si="154"/>
        <v>4-6 years</v>
      </c>
      <c r="AH110" t="str">
        <f t="shared" si="155"/>
        <v>No</v>
      </c>
      <c r="AI110" t="str">
        <f t="shared" si="223"/>
        <v>No</v>
      </c>
      <c r="AJ110" t="str">
        <f t="shared" si="223"/>
        <v>No</v>
      </c>
      <c r="AK110" t="str">
        <f t="shared" si="223"/>
        <v>No</v>
      </c>
      <c r="AL110" t="str">
        <f t="shared" si="223"/>
        <v>No</v>
      </c>
      <c r="AM110" t="str">
        <f t="shared" si="223"/>
        <v>No</v>
      </c>
      <c r="AN110" t="str">
        <f t="shared" si="223"/>
        <v>No</v>
      </c>
      <c r="AO110" t="str">
        <f t="shared" si="223"/>
        <v>No</v>
      </c>
      <c r="AP110" t="str">
        <f t="shared" si="223"/>
        <v>No</v>
      </c>
      <c r="AQ110" t="str">
        <f t="shared" si="223"/>
        <v>No</v>
      </c>
      <c r="AR110" t="str">
        <f t="shared" si="223"/>
        <v>No</v>
      </c>
      <c r="AS110" t="str">
        <f t="shared" si="223"/>
        <v>No</v>
      </c>
      <c r="AT110" t="str">
        <f t="shared" si="223"/>
        <v>No</v>
      </c>
      <c r="AV110" t="str">
        <f t="shared" ref="AV110:BF110" si="246">IF(AND($L110&gt;=AV$1,$L110&lt;AW$1),"Yes","No")</f>
        <v>No</v>
      </c>
      <c r="AW110" t="str">
        <f t="shared" si="246"/>
        <v>No</v>
      </c>
      <c r="AX110" t="str">
        <f t="shared" si="246"/>
        <v>No</v>
      </c>
      <c r="AY110" t="str">
        <f t="shared" si="246"/>
        <v>No</v>
      </c>
      <c r="AZ110" t="str">
        <f t="shared" si="246"/>
        <v>No</v>
      </c>
      <c r="BA110" t="str">
        <f t="shared" si="246"/>
        <v>No</v>
      </c>
      <c r="BB110" t="str">
        <f t="shared" si="246"/>
        <v>No</v>
      </c>
      <c r="BC110" t="str">
        <f t="shared" si="246"/>
        <v>No</v>
      </c>
      <c r="BD110" t="str">
        <f t="shared" si="246"/>
        <v>No</v>
      </c>
      <c r="BE110" t="str">
        <f t="shared" si="246"/>
        <v>No</v>
      </c>
      <c r="BF110" t="str">
        <f t="shared" si="246"/>
        <v>No</v>
      </c>
      <c r="BG110" t="str">
        <f t="shared" si="147"/>
        <v>No</v>
      </c>
      <c r="BI110" t="str">
        <f t="shared" si="158"/>
        <v>No</v>
      </c>
      <c r="BJ110" t="str">
        <f t="shared" ref="BJ110:BT110" si="247">IF(AND($M110&gt;=BJ$1,$M110&lt;BK$1),"Yes","No")</f>
        <v>No</v>
      </c>
      <c r="BK110" t="str">
        <f t="shared" si="247"/>
        <v>No</v>
      </c>
      <c r="BL110" t="str">
        <f t="shared" si="247"/>
        <v>No</v>
      </c>
      <c r="BM110" t="str">
        <f t="shared" si="247"/>
        <v>No</v>
      </c>
      <c r="BN110" t="str">
        <f t="shared" si="247"/>
        <v>No</v>
      </c>
      <c r="BO110" t="str">
        <f t="shared" si="247"/>
        <v>No</v>
      </c>
      <c r="BP110" t="str">
        <f t="shared" si="247"/>
        <v>No</v>
      </c>
      <c r="BQ110" t="str">
        <f t="shared" si="247"/>
        <v>No</v>
      </c>
      <c r="BR110" t="str">
        <f t="shared" si="247"/>
        <v>No</v>
      </c>
      <c r="BS110" t="str">
        <f t="shared" si="247"/>
        <v>No</v>
      </c>
      <c r="BT110" t="str">
        <f t="shared" si="247"/>
        <v>No</v>
      </c>
      <c r="BU110" t="str">
        <f t="shared" si="225"/>
        <v>No</v>
      </c>
      <c r="BW110" t="str">
        <f t="shared" si="149"/>
        <v>No</v>
      </c>
    </row>
    <row r="111" spans="1:75" x14ac:dyDescent="0.25">
      <c r="A111" s="7">
        <v>110</v>
      </c>
      <c r="B111" s="7" t="s">
        <v>135</v>
      </c>
      <c r="C111" s="7" t="s">
        <v>910</v>
      </c>
      <c r="D111" s="7" t="s">
        <v>10</v>
      </c>
      <c r="E111" s="7" t="s">
        <v>788</v>
      </c>
      <c r="F111" s="8" t="s">
        <v>811</v>
      </c>
      <c r="G111" s="8" t="s">
        <v>800</v>
      </c>
      <c r="H111" s="7" t="s">
        <v>129</v>
      </c>
      <c r="I111" s="7" t="s">
        <v>19</v>
      </c>
      <c r="J111" s="7" t="s">
        <v>1196</v>
      </c>
      <c r="K111" s="13">
        <v>25873</v>
      </c>
      <c r="L111" s="13">
        <v>40313</v>
      </c>
      <c r="M111" s="9">
        <v>41004</v>
      </c>
      <c r="N111" s="10">
        <f t="shared" ca="1" si="144"/>
        <v>12</v>
      </c>
      <c r="O111" s="10" t="s">
        <v>815</v>
      </c>
      <c r="P111" s="11"/>
      <c r="Q111" s="12">
        <v>27484</v>
      </c>
      <c r="R111" s="12">
        <f t="shared" ca="1" si="145"/>
        <v>5000</v>
      </c>
      <c r="S111" s="8">
        <v>4</v>
      </c>
      <c r="T111" t="str">
        <f t="shared" si="150"/>
        <v>Correct</v>
      </c>
      <c r="U111" t="str">
        <f t="shared" si="151"/>
        <v>Correct</v>
      </c>
      <c r="Y111" t="str">
        <f t="shared" si="152"/>
        <v>25001-40000</v>
      </c>
      <c r="Z111" t="str">
        <f t="shared" ca="1" si="153"/>
        <v>Above 50 years</v>
      </c>
      <c r="AA111" t="str">
        <f t="shared" si="154"/>
        <v>2-4 years</v>
      </c>
      <c r="AH111" t="str">
        <f t="shared" si="155"/>
        <v>Yes</v>
      </c>
      <c r="AI111" t="str">
        <f t="shared" si="223"/>
        <v>Yes</v>
      </c>
      <c r="AJ111" t="str">
        <f t="shared" si="223"/>
        <v>Yes</v>
      </c>
      <c r="AK111" t="str">
        <f t="shared" si="223"/>
        <v>Yes</v>
      </c>
      <c r="AL111" t="str">
        <f t="shared" si="223"/>
        <v>No</v>
      </c>
      <c r="AM111" t="str">
        <f t="shared" si="223"/>
        <v>No</v>
      </c>
      <c r="AN111" t="str">
        <f t="shared" si="223"/>
        <v>No</v>
      </c>
      <c r="AO111" t="str">
        <f t="shared" si="223"/>
        <v>No</v>
      </c>
      <c r="AP111" t="str">
        <f t="shared" si="223"/>
        <v>No</v>
      </c>
      <c r="AQ111" t="str">
        <f t="shared" si="223"/>
        <v>No</v>
      </c>
      <c r="AR111" t="str">
        <f t="shared" si="223"/>
        <v>No</v>
      </c>
      <c r="AS111" t="str">
        <f t="shared" si="223"/>
        <v>No</v>
      </c>
      <c r="AT111" t="str">
        <f t="shared" si="223"/>
        <v>No</v>
      </c>
      <c r="AV111" t="str">
        <f t="shared" ref="AV111:BF111" si="248">IF(AND($L111&gt;=AV$1,$L111&lt;AW$1),"Yes","No")</f>
        <v>No</v>
      </c>
      <c r="AW111" t="str">
        <f t="shared" si="248"/>
        <v>No</v>
      </c>
      <c r="AX111" t="str">
        <f t="shared" si="248"/>
        <v>No</v>
      </c>
      <c r="AY111" t="str">
        <f t="shared" si="248"/>
        <v>No</v>
      </c>
      <c r="AZ111" t="str">
        <f t="shared" si="248"/>
        <v>No</v>
      </c>
      <c r="BA111" t="str">
        <f t="shared" si="248"/>
        <v>No</v>
      </c>
      <c r="BB111" t="str">
        <f t="shared" si="248"/>
        <v>No</v>
      </c>
      <c r="BC111" t="str">
        <f t="shared" si="248"/>
        <v>No</v>
      </c>
      <c r="BD111" t="str">
        <f t="shared" si="248"/>
        <v>No</v>
      </c>
      <c r="BE111" t="str">
        <f t="shared" si="248"/>
        <v>No</v>
      </c>
      <c r="BF111" t="str">
        <f t="shared" si="248"/>
        <v>No</v>
      </c>
      <c r="BG111" t="str">
        <f t="shared" si="147"/>
        <v>No</v>
      </c>
      <c r="BI111" t="str">
        <f t="shared" si="158"/>
        <v>No</v>
      </c>
      <c r="BJ111" t="str">
        <f t="shared" ref="BJ111:BT111" si="249">IF(AND($M111&gt;=BJ$1,$M111&lt;BK$1),"Yes","No")</f>
        <v>No</v>
      </c>
      <c r="BK111" t="str">
        <f t="shared" si="249"/>
        <v>No</v>
      </c>
      <c r="BL111" t="str">
        <f t="shared" si="249"/>
        <v>No</v>
      </c>
      <c r="BM111" t="str">
        <f t="shared" si="249"/>
        <v>Yes</v>
      </c>
      <c r="BN111" t="str">
        <f t="shared" si="249"/>
        <v>No</v>
      </c>
      <c r="BO111" t="str">
        <f t="shared" si="249"/>
        <v>No</v>
      </c>
      <c r="BP111" t="str">
        <f t="shared" si="249"/>
        <v>No</v>
      </c>
      <c r="BQ111" t="str">
        <f t="shared" si="249"/>
        <v>No</v>
      </c>
      <c r="BR111" t="str">
        <f t="shared" si="249"/>
        <v>No</v>
      </c>
      <c r="BS111" t="str">
        <f t="shared" si="249"/>
        <v>No</v>
      </c>
      <c r="BT111" t="str">
        <f t="shared" si="249"/>
        <v>No</v>
      </c>
      <c r="BU111" t="str">
        <f t="shared" si="225"/>
        <v>No</v>
      </c>
      <c r="BW111" t="str">
        <f t="shared" si="149"/>
        <v>Yes</v>
      </c>
    </row>
    <row r="112" spans="1:75" x14ac:dyDescent="0.25">
      <c r="A112" s="7">
        <v>111</v>
      </c>
      <c r="B112" s="7" t="s">
        <v>136</v>
      </c>
      <c r="C112" s="7" t="s">
        <v>831</v>
      </c>
      <c r="D112" s="7" t="s">
        <v>36</v>
      </c>
      <c r="E112" s="7" t="s">
        <v>796</v>
      </c>
      <c r="F112" s="8" t="s">
        <v>810</v>
      </c>
      <c r="G112" s="8" t="s">
        <v>800</v>
      </c>
      <c r="H112" s="7" t="s">
        <v>129</v>
      </c>
      <c r="I112" s="7" t="s">
        <v>12</v>
      </c>
      <c r="J112" s="7" t="s">
        <v>1196</v>
      </c>
      <c r="K112" s="9">
        <v>30679</v>
      </c>
      <c r="L112" s="9">
        <v>39646</v>
      </c>
      <c r="M112" s="9"/>
      <c r="N112" s="10">
        <f t="shared" ca="1" si="144"/>
        <v>14</v>
      </c>
      <c r="O112" s="10" t="s">
        <v>815</v>
      </c>
      <c r="P112" s="11" t="s">
        <v>40</v>
      </c>
      <c r="Q112" s="12">
        <v>69060</v>
      </c>
      <c r="R112" s="12">
        <f t="shared" ca="1" si="145"/>
        <v>3000</v>
      </c>
      <c r="S112" s="8">
        <v>1</v>
      </c>
      <c r="T112" t="str">
        <f t="shared" si="150"/>
        <v/>
      </c>
      <c r="U112" t="str">
        <f t="shared" si="151"/>
        <v>Correct</v>
      </c>
      <c r="Y112" t="str">
        <f t="shared" si="152"/>
        <v>Above 60000</v>
      </c>
      <c r="Z112" t="str">
        <f t="shared" ca="1" si="153"/>
        <v>30-40 years</v>
      </c>
      <c r="AA112" t="str">
        <f t="shared" si="154"/>
        <v>4-6 years</v>
      </c>
      <c r="AH112" t="str">
        <f t="shared" si="155"/>
        <v>Yes</v>
      </c>
      <c r="AI112" t="str">
        <f t="shared" si="223"/>
        <v>Yes</v>
      </c>
      <c r="AJ112" t="str">
        <f t="shared" si="223"/>
        <v>Yes</v>
      </c>
      <c r="AK112" t="str">
        <f t="shared" si="223"/>
        <v>Yes</v>
      </c>
      <c r="AL112" t="str">
        <f t="shared" si="223"/>
        <v>Yes</v>
      </c>
      <c r="AM112" t="str">
        <f t="shared" si="223"/>
        <v>Yes</v>
      </c>
      <c r="AN112" t="str">
        <f t="shared" si="223"/>
        <v>Yes</v>
      </c>
      <c r="AO112" t="str">
        <f t="shared" si="223"/>
        <v>Yes</v>
      </c>
      <c r="AP112" t="str">
        <f t="shared" si="223"/>
        <v>Yes</v>
      </c>
      <c r="AQ112" t="str">
        <f t="shared" si="223"/>
        <v>Yes</v>
      </c>
      <c r="AR112" t="str">
        <f t="shared" si="223"/>
        <v>Yes</v>
      </c>
      <c r="AS112" t="str">
        <f t="shared" si="223"/>
        <v>Yes</v>
      </c>
      <c r="AT112" t="str">
        <f t="shared" si="223"/>
        <v>Yes</v>
      </c>
      <c r="AV112" t="str">
        <f t="shared" ref="AV112:BF112" si="250">IF(AND($L112&gt;=AV$1,$L112&lt;AW$1),"Yes","No")</f>
        <v>No</v>
      </c>
      <c r="AW112" t="str">
        <f t="shared" si="250"/>
        <v>No</v>
      </c>
      <c r="AX112" t="str">
        <f t="shared" si="250"/>
        <v>No</v>
      </c>
      <c r="AY112" t="str">
        <f t="shared" si="250"/>
        <v>No</v>
      </c>
      <c r="AZ112" t="str">
        <f t="shared" si="250"/>
        <v>No</v>
      </c>
      <c r="BA112" t="str">
        <f t="shared" si="250"/>
        <v>No</v>
      </c>
      <c r="BB112" t="str">
        <f t="shared" si="250"/>
        <v>No</v>
      </c>
      <c r="BC112" t="str">
        <f t="shared" si="250"/>
        <v>No</v>
      </c>
      <c r="BD112" t="str">
        <f t="shared" si="250"/>
        <v>No</v>
      </c>
      <c r="BE112" t="str">
        <f t="shared" si="250"/>
        <v>No</v>
      </c>
      <c r="BF112" t="str">
        <f t="shared" si="250"/>
        <v>No</v>
      </c>
      <c r="BG112" t="str">
        <f t="shared" si="147"/>
        <v>No</v>
      </c>
      <c r="BI112" t="str">
        <f t="shared" si="158"/>
        <v>No</v>
      </c>
      <c r="BJ112" t="str">
        <f t="shared" ref="BJ112:BT112" si="251">IF(AND($M112&gt;=BJ$1,$M112&lt;BK$1),"Yes","No")</f>
        <v>No</v>
      </c>
      <c r="BK112" t="str">
        <f t="shared" si="251"/>
        <v>No</v>
      </c>
      <c r="BL112" t="str">
        <f t="shared" si="251"/>
        <v>No</v>
      </c>
      <c r="BM112" t="str">
        <f t="shared" si="251"/>
        <v>No</v>
      </c>
      <c r="BN112" t="str">
        <f t="shared" si="251"/>
        <v>No</v>
      </c>
      <c r="BO112" t="str">
        <f t="shared" si="251"/>
        <v>No</v>
      </c>
      <c r="BP112" t="str">
        <f t="shared" si="251"/>
        <v>No</v>
      </c>
      <c r="BQ112" t="str">
        <f t="shared" si="251"/>
        <v>No</v>
      </c>
      <c r="BR112" t="str">
        <f t="shared" si="251"/>
        <v>No</v>
      </c>
      <c r="BS112" t="str">
        <f t="shared" si="251"/>
        <v>No</v>
      </c>
      <c r="BT112" t="str">
        <f t="shared" si="251"/>
        <v>No</v>
      </c>
      <c r="BU112" t="str">
        <f t="shared" si="225"/>
        <v>No</v>
      </c>
      <c r="BW112" t="str">
        <f t="shared" si="149"/>
        <v>No</v>
      </c>
    </row>
    <row r="113" spans="1:75" x14ac:dyDescent="0.25">
      <c r="A113" s="7">
        <v>112</v>
      </c>
      <c r="B113" s="7" t="s">
        <v>137</v>
      </c>
      <c r="C113" s="7" t="s">
        <v>911</v>
      </c>
      <c r="D113" s="7" t="s">
        <v>10</v>
      </c>
      <c r="E113" s="7" t="s">
        <v>788</v>
      </c>
      <c r="F113" s="8" t="s">
        <v>811</v>
      </c>
      <c r="G113" s="8" t="s">
        <v>800</v>
      </c>
      <c r="H113" s="7" t="s">
        <v>129</v>
      </c>
      <c r="I113" s="7" t="s">
        <v>15</v>
      </c>
      <c r="J113" s="7" t="s">
        <v>1196</v>
      </c>
      <c r="K113" s="13">
        <v>28833</v>
      </c>
      <c r="L113" s="13">
        <v>40516</v>
      </c>
      <c r="M113" s="9">
        <v>40554</v>
      </c>
      <c r="N113" s="10">
        <f t="shared" ca="1" si="144"/>
        <v>12</v>
      </c>
      <c r="O113" s="10" t="s">
        <v>815</v>
      </c>
      <c r="P113" s="11" t="s">
        <v>40</v>
      </c>
      <c r="Q113" s="12">
        <v>28625</v>
      </c>
      <c r="R113" s="12">
        <f t="shared" ca="1" si="145"/>
        <v>3000</v>
      </c>
      <c r="S113" s="8">
        <v>1</v>
      </c>
      <c r="T113" t="str">
        <f t="shared" si="150"/>
        <v>Correct</v>
      </c>
      <c r="U113" t="str">
        <f t="shared" si="151"/>
        <v>Correct</v>
      </c>
      <c r="Y113" t="str">
        <f t="shared" si="152"/>
        <v>25001-40000</v>
      </c>
      <c r="Z113" t="str">
        <f t="shared" ca="1" si="153"/>
        <v>40-50 years</v>
      </c>
      <c r="AA113" t="str">
        <f t="shared" si="154"/>
        <v>2-4 years</v>
      </c>
      <c r="AH113" t="str">
        <f t="shared" si="155"/>
        <v>No</v>
      </c>
      <c r="AI113" t="str">
        <f t="shared" si="223"/>
        <v>No</v>
      </c>
      <c r="AJ113" t="str">
        <f t="shared" si="223"/>
        <v>No</v>
      </c>
      <c r="AK113" t="str">
        <f t="shared" si="223"/>
        <v>No</v>
      </c>
      <c r="AL113" t="str">
        <f t="shared" si="223"/>
        <v>No</v>
      </c>
      <c r="AM113" t="str">
        <f t="shared" si="223"/>
        <v>No</v>
      </c>
      <c r="AN113" t="str">
        <f t="shared" si="223"/>
        <v>No</v>
      </c>
      <c r="AO113" t="str">
        <f t="shared" si="223"/>
        <v>No</v>
      </c>
      <c r="AP113" t="str">
        <f t="shared" si="223"/>
        <v>No</v>
      </c>
      <c r="AQ113" t="str">
        <f t="shared" si="223"/>
        <v>No</v>
      </c>
      <c r="AR113" t="str">
        <f t="shared" si="223"/>
        <v>No</v>
      </c>
      <c r="AS113" t="str">
        <f t="shared" si="223"/>
        <v>No</v>
      </c>
      <c r="AT113" t="str">
        <f t="shared" si="223"/>
        <v>No</v>
      </c>
      <c r="AV113" t="str">
        <f t="shared" ref="AV113:BF113" si="252">IF(AND($L113&gt;=AV$1,$L113&lt;AW$1),"Yes","No")</f>
        <v>No</v>
      </c>
      <c r="AW113" t="str">
        <f t="shared" si="252"/>
        <v>No</v>
      </c>
      <c r="AX113" t="str">
        <f t="shared" si="252"/>
        <v>No</v>
      </c>
      <c r="AY113" t="str">
        <f t="shared" si="252"/>
        <v>No</v>
      </c>
      <c r="AZ113" t="str">
        <f t="shared" si="252"/>
        <v>No</v>
      </c>
      <c r="BA113" t="str">
        <f t="shared" si="252"/>
        <v>No</v>
      </c>
      <c r="BB113" t="str">
        <f t="shared" si="252"/>
        <v>No</v>
      </c>
      <c r="BC113" t="str">
        <f t="shared" si="252"/>
        <v>No</v>
      </c>
      <c r="BD113" t="str">
        <f t="shared" si="252"/>
        <v>No</v>
      </c>
      <c r="BE113" t="str">
        <f t="shared" si="252"/>
        <v>No</v>
      </c>
      <c r="BF113" t="str">
        <f t="shared" si="252"/>
        <v>No</v>
      </c>
      <c r="BG113" t="str">
        <f t="shared" si="147"/>
        <v>No</v>
      </c>
      <c r="BI113" t="str">
        <f t="shared" si="158"/>
        <v>No</v>
      </c>
      <c r="BJ113" t="str">
        <f t="shared" ref="BJ113:BT113" si="253">IF(AND($M113&gt;=BJ$1,$M113&lt;BK$1),"Yes","No")</f>
        <v>No</v>
      </c>
      <c r="BK113" t="str">
        <f t="shared" si="253"/>
        <v>No</v>
      </c>
      <c r="BL113" t="str">
        <f t="shared" si="253"/>
        <v>No</v>
      </c>
      <c r="BM113" t="str">
        <f t="shared" si="253"/>
        <v>No</v>
      </c>
      <c r="BN113" t="str">
        <f t="shared" si="253"/>
        <v>No</v>
      </c>
      <c r="BO113" t="str">
        <f t="shared" si="253"/>
        <v>No</v>
      </c>
      <c r="BP113" t="str">
        <f t="shared" si="253"/>
        <v>No</v>
      </c>
      <c r="BQ113" t="str">
        <f t="shared" si="253"/>
        <v>No</v>
      </c>
      <c r="BR113" t="str">
        <f t="shared" si="253"/>
        <v>No</v>
      </c>
      <c r="BS113" t="str">
        <f t="shared" si="253"/>
        <v>No</v>
      </c>
      <c r="BT113" t="str">
        <f t="shared" si="253"/>
        <v>No</v>
      </c>
      <c r="BU113" t="str">
        <f t="shared" si="225"/>
        <v>No</v>
      </c>
      <c r="BW113" t="str">
        <f t="shared" si="149"/>
        <v>No</v>
      </c>
    </row>
    <row r="114" spans="1:75" x14ac:dyDescent="0.25">
      <c r="A114" s="7">
        <v>113</v>
      </c>
      <c r="B114" s="7" t="s">
        <v>138</v>
      </c>
      <c r="C114" s="7" t="s">
        <v>912</v>
      </c>
      <c r="D114" s="7" t="s">
        <v>36</v>
      </c>
      <c r="E114" s="7" t="s">
        <v>796</v>
      </c>
      <c r="F114" s="8" t="s">
        <v>810</v>
      </c>
      <c r="G114" s="8" t="s">
        <v>808</v>
      </c>
      <c r="H114" s="7" t="s">
        <v>139</v>
      </c>
      <c r="I114" s="7" t="s">
        <v>24</v>
      </c>
      <c r="J114" s="7" t="s">
        <v>1196</v>
      </c>
      <c r="K114" s="9">
        <v>30907</v>
      </c>
      <c r="L114" s="9">
        <v>40550</v>
      </c>
      <c r="M114" s="9">
        <v>41174</v>
      </c>
      <c r="N114" s="10">
        <f t="shared" ca="1" si="144"/>
        <v>11</v>
      </c>
      <c r="O114" s="10" t="s">
        <v>815</v>
      </c>
      <c r="P114" s="11"/>
      <c r="Q114" s="12">
        <v>80050</v>
      </c>
      <c r="R114" s="12">
        <f t="shared" ca="1" si="145"/>
        <v>3000</v>
      </c>
      <c r="S114" s="8">
        <v>2</v>
      </c>
      <c r="T114" t="str">
        <f t="shared" si="150"/>
        <v>Correct</v>
      </c>
      <c r="U114" t="str">
        <f t="shared" si="151"/>
        <v>Correct</v>
      </c>
      <c r="Y114" t="str">
        <f t="shared" si="152"/>
        <v>Above 60000</v>
      </c>
      <c r="Z114" t="str">
        <f t="shared" ca="1" si="153"/>
        <v>30-40 years</v>
      </c>
      <c r="AA114" t="str">
        <f t="shared" si="154"/>
        <v>1-2 years</v>
      </c>
      <c r="AH114" t="str">
        <f t="shared" si="155"/>
        <v>Yes</v>
      </c>
      <c r="AI114" t="str">
        <f t="shared" si="223"/>
        <v>Yes</v>
      </c>
      <c r="AJ114" t="str">
        <f t="shared" si="223"/>
        <v>Yes</v>
      </c>
      <c r="AK114" t="str">
        <f t="shared" si="223"/>
        <v>Yes</v>
      </c>
      <c r="AL114" t="str">
        <f t="shared" si="223"/>
        <v>Yes</v>
      </c>
      <c r="AM114" t="str">
        <f t="shared" si="223"/>
        <v>Yes</v>
      </c>
      <c r="AN114" t="str">
        <f t="shared" si="223"/>
        <v>Yes</v>
      </c>
      <c r="AO114" t="str">
        <f t="shared" si="223"/>
        <v>Yes</v>
      </c>
      <c r="AP114" t="str">
        <f t="shared" si="223"/>
        <v>Yes</v>
      </c>
      <c r="AQ114" t="str">
        <f t="shared" si="223"/>
        <v>No</v>
      </c>
      <c r="AR114" t="str">
        <f t="shared" si="223"/>
        <v>No</v>
      </c>
      <c r="AS114" t="str">
        <f t="shared" si="223"/>
        <v>No</v>
      </c>
      <c r="AT114" t="str">
        <f t="shared" si="223"/>
        <v>No</v>
      </c>
      <c r="AV114" t="str">
        <f t="shared" ref="AV114:BF114" si="254">IF(AND($L114&gt;=AV$1,$L114&lt;AW$1),"Yes","No")</f>
        <v>No</v>
      </c>
      <c r="AW114" t="str">
        <f t="shared" si="254"/>
        <v>No</v>
      </c>
      <c r="AX114" t="str">
        <f t="shared" si="254"/>
        <v>No</v>
      </c>
      <c r="AY114" t="str">
        <f t="shared" si="254"/>
        <v>No</v>
      </c>
      <c r="AZ114" t="str">
        <f t="shared" si="254"/>
        <v>No</v>
      </c>
      <c r="BA114" t="str">
        <f t="shared" si="254"/>
        <v>No</v>
      </c>
      <c r="BB114" t="str">
        <f t="shared" si="254"/>
        <v>No</v>
      </c>
      <c r="BC114" t="str">
        <f t="shared" si="254"/>
        <v>No</v>
      </c>
      <c r="BD114" t="str">
        <f t="shared" si="254"/>
        <v>No</v>
      </c>
      <c r="BE114" t="str">
        <f t="shared" si="254"/>
        <v>No</v>
      </c>
      <c r="BF114" t="str">
        <f t="shared" si="254"/>
        <v>No</v>
      </c>
      <c r="BG114" t="str">
        <f t="shared" si="147"/>
        <v>No</v>
      </c>
      <c r="BI114" t="str">
        <f t="shared" si="158"/>
        <v>No</v>
      </c>
      <c r="BJ114" t="str">
        <f t="shared" ref="BJ114:BT114" si="255">IF(AND($M114&gt;=BJ$1,$M114&lt;BK$1),"Yes","No")</f>
        <v>No</v>
      </c>
      <c r="BK114" t="str">
        <f t="shared" si="255"/>
        <v>No</v>
      </c>
      <c r="BL114" t="str">
        <f t="shared" si="255"/>
        <v>No</v>
      </c>
      <c r="BM114" t="str">
        <f t="shared" si="255"/>
        <v>No</v>
      </c>
      <c r="BN114" t="str">
        <f t="shared" si="255"/>
        <v>No</v>
      </c>
      <c r="BO114" t="str">
        <f t="shared" si="255"/>
        <v>No</v>
      </c>
      <c r="BP114" t="str">
        <f t="shared" si="255"/>
        <v>No</v>
      </c>
      <c r="BQ114" t="str">
        <f t="shared" si="255"/>
        <v>No</v>
      </c>
      <c r="BR114" t="str">
        <f t="shared" si="255"/>
        <v>Yes</v>
      </c>
      <c r="BS114" t="str">
        <f t="shared" si="255"/>
        <v>No</v>
      </c>
      <c r="BT114" t="str">
        <f t="shared" si="255"/>
        <v>No</v>
      </c>
      <c r="BU114" t="str">
        <f t="shared" si="225"/>
        <v>No</v>
      </c>
      <c r="BW114" t="str">
        <f t="shared" si="149"/>
        <v>Yes</v>
      </c>
    </row>
    <row r="115" spans="1:75" x14ac:dyDescent="0.25">
      <c r="A115" s="7">
        <v>114</v>
      </c>
      <c r="B115" s="7" t="s">
        <v>140</v>
      </c>
      <c r="C115" s="7" t="s">
        <v>827</v>
      </c>
      <c r="D115" s="7" t="s">
        <v>36</v>
      </c>
      <c r="E115" s="7" t="s">
        <v>789</v>
      </c>
      <c r="F115" s="8" t="s">
        <v>811</v>
      </c>
      <c r="G115" s="8" t="s">
        <v>808</v>
      </c>
      <c r="H115" s="7" t="s">
        <v>139</v>
      </c>
      <c r="I115" s="7" t="s">
        <v>12</v>
      </c>
      <c r="J115" s="7" t="s">
        <v>1196</v>
      </c>
      <c r="K115" s="9">
        <v>29485</v>
      </c>
      <c r="L115" s="9">
        <v>40918</v>
      </c>
      <c r="M115" s="9"/>
      <c r="N115" s="10">
        <f t="shared" ca="1" si="144"/>
        <v>10</v>
      </c>
      <c r="O115" s="10" t="s">
        <v>815</v>
      </c>
      <c r="P115" s="11" t="s">
        <v>21</v>
      </c>
      <c r="Q115" s="12">
        <v>82500</v>
      </c>
      <c r="R115" s="12">
        <f t="shared" ca="1" si="145"/>
        <v>10000</v>
      </c>
      <c r="S115" s="8">
        <v>5</v>
      </c>
      <c r="T115" t="str">
        <f t="shared" si="150"/>
        <v/>
      </c>
      <c r="U115" t="str">
        <f t="shared" si="151"/>
        <v>Correct</v>
      </c>
      <c r="Y115" t="str">
        <f t="shared" si="152"/>
        <v>Above 60000</v>
      </c>
      <c r="Z115" t="str">
        <f t="shared" ca="1" si="153"/>
        <v>40-50 years</v>
      </c>
      <c r="AA115" t="str">
        <f t="shared" si="154"/>
        <v>6-12 months</v>
      </c>
      <c r="AH115" t="str">
        <f t="shared" si="155"/>
        <v>No</v>
      </c>
      <c r="AI115" t="str">
        <f t="shared" ref="AI115:AT130" si="256">IF($L115&gt;AI$1,"No",IF($M115="","Yes",IF(AND($L115&lt;=AI$1,$M115&gt;AI$1),"Yes","No")))</f>
        <v>Yes</v>
      </c>
      <c r="AJ115" t="str">
        <f t="shared" si="256"/>
        <v>Yes</v>
      </c>
      <c r="AK115" t="str">
        <f t="shared" si="256"/>
        <v>Yes</v>
      </c>
      <c r="AL115" t="str">
        <f t="shared" si="256"/>
        <v>Yes</v>
      </c>
      <c r="AM115" t="str">
        <f t="shared" si="256"/>
        <v>Yes</v>
      </c>
      <c r="AN115" t="str">
        <f t="shared" si="256"/>
        <v>Yes</v>
      </c>
      <c r="AO115" t="str">
        <f t="shared" si="256"/>
        <v>Yes</v>
      </c>
      <c r="AP115" t="str">
        <f t="shared" si="256"/>
        <v>Yes</v>
      </c>
      <c r="AQ115" t="str">
        <f t="shared" si="256"/>
        <v>Yes</v>
      </c>
      <c r="AR115" t="str">
        <f t="shared" si="256"/>
        <v>Yes</v>
      </c>
      <c r="AS115" t="str">
        <f t="shared" si="256"/>
        <v>Yes</v>
      </c>
      <c r="AT115" t="str">
        <f t="shared" si="256"/>
        <v>Yes</v>
      </c>
      <c r="AV115" t="str">
        <f t="shared" ref="AV115:BF115" si="257">IF(AND($L115&gt;=AV$1,$L115&lt;AW$1),"Yes","No")</f>
        <v>Yes</v>
      </c>
      <c r="AW115" t="str">
        <f t="shared" si="257"/>
        <v>No</v>
      </c>
      <c r="AX115" t="str">
        <f t="shared" si="257"/>
        <v>No</v>
      </c>
      <c r="AY115" t="str">
        <f t="shared" si="257"/>
        <v>No</v>
      </c>
      <c r="AZ115" t="str">
        <f t="shared" si="257"/>
        <v>No</v>
      </c>
      <c r="BA115" t="str">
        <f t="shared" si="257"/>
        <v>No</v>
      </c>
      <c r="BB115" t="str">
        <f t="shared" si="257"/>
        <v>No</v>
      </c>
      <c r="BC115" t="str">
        <f t="shared" si="257"/>
        <v>No</v>
      </c>
      <c r="BD115" t="str">
        <f t="shared" si="257"/>
        <v>No</v>
      </c>
      <c r="BE115" t="str">
        <f t="shared" si="257"/>
        <v>No</v>
      </c>
      <c r="BF115" t="str">
        <f t="shared" si="257"/>
        <v>No</v>
      </c>
      <c r="BG115" t="str">
        <f t="shared" si="147"/>
        <v>No</v>
      </c>
      <c r="BI115" t="str">
        <f t="shared" si="158"/>
        <v>Yes</v>
      </c>
      <c r="BJ115" t="str">
        <f t="shared" ref="BJ115:BU130" si="258">IF(AND($M115&gt;=BJ$1,$M115&lt;BK$1),"Yes","No")</f>
        <v>No</v>
      </c>
      <c r="BK115" t="str">
        <f t="shared" si="258"/>
        <v>No</v>
      </c>
      <c r="BL115" t="str">
        <f t="shared" si="258"/>
        <v>No</v>
      </c>
      <c r="BM115" t="str">
        <f t="shared" si="258"/>
        <v>No</v>
      </c>
      <c r="BN115" t="str">
        <f t="shared" si="258"/>
        <v>No</v>
      </c>
      <c r="BO115" t="str">
        <f t="shared" si="258"/>
        <v>No</v>
      </c>
      <c r="BP115" t="str">
        <f t="shared" si="258"/>
        <v>No</v>
      </c>
      <c r="BQ115" t="str">
        <f t="shared" si="258"/>
        <v>No</v>
      </c>
      <c r="BR115" t="str">
        <f t="shared" si="258"/>
        <v>No</v>
      </c>
      <c r="BS115" t="str">
        <f t="shared" si="258"/>
        <v>No</v>
      </c>
      <c r="BT115" t="str">
        <f t="shared" si="258"/>
        <v>No</v>
      </c>
      <c r="BU115" t="str">
        <f t="shared" si="258"/>
        <v>No</v>
      </c>
      <c r="BW115" t="str">
        <f t="shared" si="149"/>
        <v>No</v>
      </c>
    </row>
    <row r="116" spans="1:75" x14ac:dyDescent="0.25">
      <c r="A116" s="7">
        <v>115</v>
      </c>
      <c r="B116" s="7" t="s">
        <v>141</v>
      </c>
      <c r="C116" s="7" t="s">
        <v>913</v>
      </c>
      <c r="D116" s="7" t="s">
        <v>36</v>
      </c>
      <c r="E116" s="7" t="s">
        <v>789</v>
      </c>
      <c r="F116" s="8" t="s">
        <v>811</v>
      </c>
      <c r="G116" s="8" t="s">
        <v>808</v>
      </c>
      <c r="H116" s="7" t="s">
        <v>139</v>
      </c>
      <c r="I116" s="7" t="s">
        <v>15</v>
      </c>
      <c r="J116" s="7" t="s">
        <v>1196</v>
      </c>
      <c r="K116" s="9">
        <v>28693</v>
      </c>
      <c r="L116" s="9">
        <v>39107</v>
      </c>
      <c r="M116" s="9">
        <v>41021</v>
      </c>
      <c r="N116" s="10">
        <f t="shared" ca="1" si="144"/>
        <v>15</v>
      </c>
      <c r="O116" s="10" t="s">
        <v>815</v>
      </c>
      <c r="P116" s="11" t="s">
        <v>30</v>
      </c>
      <c r="Q116" s="12">
        <v>18655</v>
      </c>
      <c r="R116" s="12">
        <f t="shared" ca="1" si="145"/>
        <v>5000</v>
      </c>
      <c r="S116" s="8">
        <v>4</v>
      </c>
      <c r="T116" t="str">
        <f t="shared" si="150"/>
        <v>Correct</v>
      </c>
      <c r="U116" t="str">
        <f t="shared" si="151"/>
        <v>Correct</v>
      </c>
      <c r="Y116" t="str">
        <f t="shared" si="152"/>
        <v>10001-25000</v>
      </c>
      <c r="Z116" t="str">
        <f t="shared" ca="1" si="153"/>
        <v>40-50 years</v>
      </c>
      <c r="AA116" t="str">
        <f t="shared" si="154"/>
        <v>4-6 years</v>
      </c>
      <c r="AH116" t="str">
        <f t="shared" si="155"/>
        <v>Yes</v>
      </c>
      <c r="AI116" t="str">
        <f t="shared" si="256"/>
        <v>Yes</v>
      </c>
      <c r="AJ116" t="str">
        <f t="shared" si="256"/>
        <v>Yes</v>
      </c>
      <c r="AK116" t="str">
        <f t="shared" si="256"/>
        <v>Yes</v>
      </c>
      <c r="AL116" t="str">
        <f t="shared" si="256"/>
        <v>No</v>
      </c>
      <c r="AM116" t="str">
        <f t="shared" si="256"/>
        <v>No</v>
      </c>
      <c r="AN116" t="str">
        <f t="shared" si="256"/>
        <v>No</v>
      </c>
      <c r="AO116" t="str">
        <f t="shared" si="256"/>
        <v>No</v>
      </c>
      <c r="AP116" t="str">
        <f t="shared" si="256"/>
        <v>No</v>
      </c>
      <c r="AQ116" t="str">
        <f t="shared" si="256"/>
        <v>No</v>
      </c>
      <c r="AR116" t="str">
        <f t="shared" si="256"/>
        <v>No</v>
      </c>
      <c r="AS116" t="str">
        <f t="shared" si="256"/>
        <v>No</v>
      </c>
      <c r="AT116" t="str">
        <f t="shared" si="256"/>
        <v>No</v>
      </c>
      <c r="AV116" t="str">
        <f t="shared" ref="AV116:BF116" si="259">IF(AND($L116&gt;=AV$1,$L116&lt;AW$1),"Yes","No")</f>
        <v>No</v>
      </c>
      <c r="AW116" t="str">
        <f t="shared" si="259"/>
        <v>No</v>
      </c>
      <c r="AX116" t="str">
        <f t="shared" si="259"/>
        <v>No</v>
      </c>
      <c r="AY116" t="str">
        <f t="shared" si="259"/>
        <v>No</v>
      </c>
      <c r="AZ116" t="str">
        <f t="shared" si="259"/>
        <v>No</v>
      </c>
      <c r="BA116" t="str">
        <f t="shared" si="259"/>
        <v>No</v>
      </c>
      <c r="BB116" t="str">
        <f t="shared" si="259"/>
        <v>No</v>
      </c>
      <c r="BC116" t="str">
        <f t="shared" si="259"/>
        <v>No</v>
      </c>
      <c r="BD116" t="str">
        <f t="shared" si="259"/>
        <v>No</v>
      </c>
      <c r="BE116" t="str">
        <f t="shared" si="259"/>
        <v>No</v>
      </c>
      <c r="BF116" t="str">
        <f t="shared" si="259"/>
        <v>No</v>
      </c>
      <c r="BG116" t="str">
        <f t="shared" si="147"/>
        <v>No</v>
      </c>
      <c r="BI116" t="str">
        <f t="shared" si="158"/>
        <v>No</v>
      </c>
      <c r="BJ116" t="str">
        <f t="shared" ref="BJ116:BT116" si="260">IF(AND($M116&gt;=BJ$1,$M116&lt;BK$1),"Yes","No")</f>
        <v>No</v>
      </c>
      <c r="BK116" t="str">
        <f t="shared" si="260"/>
        <v>No</v>
      </c>
      <c r="BL116" t="str">
        <f t="shared" si="260"/>
        <v>No</v>
      </c>
      <c r="BM116" t="str">
        <f t="shared" si="260"/>
        <v>Yes</v>
      </c>
      <c r="BN116" t="str">
        <f t="shared" si="260"/>
        <v>No</v>
      </c>
      <c r="BO116" t="str">
        <f t="shared" si="260"/>
        <v>No</v>
      </c>
      <c r="BP116" t="str">
        <f t="shared" si="260"/>
        <v>No</v>
      </c>
      <c r="BQ116" t="str">
        <f t="shared" si="260"/>
        <v>No</v>
      </c>
      <c r="BR116" t="str">
        <f t="shared" si="260"/>
        <v>No</v>
      </c>
      <c r="BS116" t="str">
        <f t="shared" si="260"/>
        <v>No</v>
      </c>
      <c r="BT116" t="str">
        <f t="shared" si="260"/>
        <v>No</v>
      </c>
      <c r="BU116" t="str">
        <f t="shared" si="258"/>
        <v>No</v>
      </c>
      <c r="BW116" t="str">
        <f t="shared" si="149"/>
        <v>Yes</v>
      </c>
    </row>
    <row r="117" spans="1:75" x14ac:dyDescent="0.25">
      <c r="A117" s="7">
        <v>116</v>
      </c>
      <c r="B117" s="7" t="s">
        <v>142</v>
      </c>
      <c r="C117" s="7" t="s">
        <v>914</v>
      </c>
      <c r="D117" s="7" t="s">
        <v>812</v>
      </c>
      <c r="E117" s="7" t="s">
        <v>793</v>
      </c>
      <c r="F117" s="8" t="s">
        <v>811</v>
      </c>
      <c r="G117" s="8" t="s">
        <v>808</v>
      </c>
      <c r="H117" s="7" t="s">
        <v>139</v>
      </c>
      <c r="I117" s="7" t="s">
        <v>24</v>
      </c>
      <c r="J117" s="7" t="s">
        <v>1197</v>
      </c>
      <c r="K117" s="9">
        <v>27879</v>
      </c>
      <c r="L117" s="9">
        <v>36176</v>
      </c>
      <c r="M117" s="9">
        <v>39514</v>
      </c>
      <c r="N117" s="10">
        <f t="shared" ca="1" si="144"/>
        <v>23</v>
      </c>
      <c r="O117" t="s">
        <v>783</v>
      </c>
      <c r="P117" s="11"/>
      <c r="Q117" s="12">
        <v>32940</v>
      </c>
      <c r="R117" s="12">
        <f t="shared" ca="1" si="145"/>
        <v>10000</v>
      </c>
      <c r="S117" s="8">
        <v>5</v>
      </c>
      <c r="T117" t="str">
        <f t="shared" si="150"/>
        <v>Correct</v>
      </c>
      <c r="U117" t="str">
        <f t="shared" si="151"/>
        <v>Correct</v>
      </c>
      <c r="Y117" t="str">
        <f t="shared" si="152"/>
        <v>25001-40000</v>
      </c>
      <c r="Z117" t="str">
        <f t="shared" ca="1" si="153"/>
        <v>40-50 years</v>
      </c>
      <c r="AA117" t="str">
        <f t="shared" si="154"/>
        <v>Above 10 years</v>
      </c>
      <c r="AH117" t="str">
        <f t="shared" si="155"/>
        <v>No</v>
      </c>
      <c r="AI117" t="str">
        <f t="shared" si="256"/>
        <v>No</v>
      </c>
      <c r="AJ117" t="str">
        <f t="shared" si="256"/>
        <v>No</v>
      </c>
      <c r="AK117" t="str">
        <f t="shared" si="256"/>
        <v>No</v>
      </c>
      <c r="AL117" t="str">
        <f t="shared" si="256"/>
        <v>No</v>
      </c>
      <c r="AM117" t="str">
        <f t="shared" si="256"/>
        <v>No</v>
      </c>
      <c r="AN117" t="str">
        <f t="shared" si="256"/>
        <v>No</v>
      </c>
      <c r="AO117" t="str">
        <f t="shared" si="256"/>
        <v>No</v>
      </c>
      <c r="AP117" t="str">
        <f t="shared" si="256"/>
        <v>No</v>
      </c>
      <c r="AQ117" t="str">
        <f t="shared" si="256"/>
        <v>No</v>
      </c>
      <c r="AR117" t="str">
        <f t="shared" si="256"/>
        <v>No</v>
      </c>
      <c r="AS117" t="str">
        <f t="shared" si="256"/>
        <v>No</v>
      </c>
      <c r="AT117" t="str">
        <f t="shared" si="256"/>
        <v>No</v>
      </c>
      <c r="AV117" t="str">
        <f t="shared" ref="AV117:BF117" si="261">IF(AND($L117&gt;=AV$1,$L117&lt;AW$1),"Yes","No")</f>
        <v>No</v>
      </c>
      <c r="AW117" t="str">
        <f t="shared" si="261"/>
        <v>No</v>
      </c>
      <c r="AX117" t="str">
        <f t="shared" si="261"/>
        <v>No</v>
      </c>
      <c r="AY117" t="str">
        <f t="shared" si="261"/>
        <v>No</v>
      </c>
      <c r="AZ117" t="str">
        <f t="shared" si="261"/>
        <v>No</v>
      </c>
      <c r="BA117" t="str">
        <f t="shared" si="261"/>
        <v>No</v>
      </c>
      <c r="BB117" t="str">
        <f t="shared" si="261"/>
        <v>No</v>
      </c>
      <c r="BC117" t="str">
        <f t="shared" si="261"/>
        <v>No</v>
      </c>
      <c r="BD117" t="str">
        <f t="shared" si="261"/>
        <v>No</v>
      </c>
      <c r="BE117" t="str">
        <f t="shared" si="261"/>
        <v>No</v>
      </c>
      <c r="BF117" t="str">
        <f t="shared" si="261"/>
        <v>No</v>
      </c>
      <c r="BG117" t="str">
        <f t="shared" si="147"/>
        <v>No</v>
      </c>
      <c r="BI117" t="str">
        <f t="shared" si="158"/>
        <v>No</v>
      </c>
      <c r="BJ117" t="str">
        <f t="shared" ref="BJ117:BT117" si="262">IF(AND($M117&gt;=BJ$1,$M117&lt;BK$1),"Yes","No")</f>
        <v>No</v>
      </c>
      <c r="BK117" t="str">
        <f t="shared" si="262"/>
        <v>No</v>
      </c>
      <c r="BL117" t="str">
        <f t="shared" si="262"/>
        <v>No</v>
      </c>
      <c r="BM117" t="str">
        <f t="shared" si="262"/>
        <v>No</v>
      </c>
      <c r="BN117" t="str">
        <f t="shared" si="262"/>
        <v>No</v>
      </c>
      <c r="BO117" t="str">
        <f t="shared" si="262"/>
        <v>No</v>
      </c>
      <c r="BP117" t="str">
        <f t="shared" si="262"/>
        <v>No</v>
      </c>
      <c r="BQ117" t="str">
        <f t="shared" si="262"/>
        <v>No</v>
      </c>
      <c r="BR117" t="str">
        <f t="shared" si="262"/>
        <v>No</v>
      </c>
      <c r="BS117" t="str">
        <f t="shared" si="262"/>
        <v>No</v>
      </c>
      <c r="BT117" t="str">
        <f t="shared" si="262"/>
        <v>No</v>
      </c>
      <c r="BU117" t="str">
        <f t="shared" si="258"/>
        <v>No</v>
      </c>
      <c r="BW117" t="str">
        <f t="shared" si="149"/>
        <v>No</v>
      </c>
    </row>
    <row r="118" spans="1:75" x14ac:dyDescent="0.25">
      <c r="A118" s="7">
        <v>117</v>
      </c>
      <c r="B118" s="7" t="s">
        <v>143</v>
      </c>
      <c r="C118" s="7" t="s">
        <v>915</v>
      </c>
      <c r="D118" s="7" t="s">
        <v>10</v>
      </c>
      <c r="E118" s="7" t="s">
        <v>788</v>
      </c>
      <c r="F118" s="8" t="s">
        <v>811</v>
      </c>
      <c r="G118" s="8" t="s">
        <v>808</v>
      </c>
      <c r="H118" s="7" t="s">
        <v>139</v>
      </c>
      <c r="I118" s="7" t="s">
        <v>12</v>
      </c>
      <c r="J118" s="7" t="s">
        <v>1197</v>
      </c>
      <c r="K118" s="9">
        <v>27910</v>
      </c>
      <c r="L118" s="9">
        <v>38774</v>
      </c>
      <c r="M118" s="9">
        <v>39102</v>
      </c>
      <c r="N118" s="10">
        <f t="shared" ca="1" si="144"/>
        <v>16</v>
      </c>
      <c r="O118" t="s">
        <v>786</v>
      </c>
      <c r="P118" s="11" t="s">
        <v>13</v>
      </c>
      <c r="Q118" s="12">
        <v>80120</v>
      </c>
      <c r="R118" s="12">
        <f t="shared" ca="1" si="145"/>
        <v>5000</v>
      </c>
      <c r="S118" s="8">
        <v>4</v>
      </c>
      <c r="T118" t="str">
        <f t="shared" si="150"/>
        <v>Correct</v>
      </c>
      <c r="U118" t="str">
        <f t="shared" si="151"/>
        <v>Correct</v>
      </c>
      <c r="Y118" t="str">
        <f t="shared" si="152"/>
        <v>Above 60000</v>
      </c>
      <c r="Z118" t="str">
        <f t="shared" ca="1" si="153"/>
        <v>40-50 years</v>
      </c>
      <c r="AA118" t="str">
        <f t="shared" si="154"/>
        <v>6-10 years</v>
      </c>
      <c r="AH118" t="str">
        <f t="shared" si="155"/>
        <v>No</v>
      </c>
      <c r="AI118" t="str">
        <f t="shared" si="256"/>
        <v>No</v>
      </c>
      <c r="AJ118" t="str">
        <f t="shared" si="256"/>
        <v>No</v>
      </c>
      <c r="AK118" t="str">
        <f t="shared" si="256"/>
        <v>No</v>
      </c>
      <c r="AL118" t="str">
        <f t="shared" si="256"/>
        <v>No</v>
      </c>
      <c r="AM118" t="str">
        <f t="shared" si="256"/>
        <v>No</v>
      </c>
      <c r="AN118" t="str">
        <f t="shared" si="256"/>
        <v>No</v>
      </c>
      <c r="AO118" t="str">
        <f t="shared" si="256"/>
        <v>No</v>
      </c>
      <c r="AP118" t="str">
        <f t="shared" si="256"/>
        <v>No</v>
      </c>
      <c r="AQ118" t="str">
        <f t="shared" si="256"/>
        <v>No</v>
      </c>
      <c r="AR118" t="str">
        <f t="shared" si="256"/>
        <v>No</v>
      </c>
      <c r="AS118" t="str">
        <f t="shared" si="256"/>
        <v>No</v>
      </c>
      <c r="AT118" t="str">
        <f t="shared" si="256"/>
        <v>No</v>
      </c>
      <c r="AV118" t="str">
        <f t="shared" ref="AV118:BF118" si="263">IF(AND($L118&gt;=AV$1,$L118&lt;AW$1),"Yes","No")</f>
        <v>No</v>
      </c>
      <c r="AW118" t="str">
        <f t="shared" si="263"/>
        <v>No</v>
      </c>
      <c r="AX118" t="str">
        <f t="shared" si="263"/>
        <v>No</v>
      </c>
      <c r="AY118" t="str">
        <f t="shared" si="263"/>
        <v>No</v>
      </c>
      <c r="AZ118" t="str">
        <f t="shared" si="263"/>
        <v>No</v>
      </c>
      <c r="BA118" t="str">
        <f t="shared" si="263"/>
        <v>No</v>
      </c>
      <c r="BB118" t="str">
        <f t="shared" si="263"/>
        <v>No</v>
      </c>
      <c r="BC118" t="str">
        <f t="shared" si="263"/>
        <v>No</v>
      </c>
      <c r="BD118" t="str">
        <f t="shared" si="263"/>
        <v>No</v>
      </c>
      <c r="BE118" t="str">
        <f t="shared" si="263"/>
        <v>No</v>
      </c>
      <c r="BF118" t="str">
        <f t="shared" si="263"/>
        <v>No</v>
      </c>
      <c r="BG118" t="str">
        <f t="shared" si="147"/>
        <v>No</v>
      </c>
      <c r="BI118" t="str">
        <f t="shared" si="158"/>
        <v>No</v>
      </c>
      <c r="BJ118" t="str">
        <f t="shared" ref="BJ118:BT118" si="264">IF(AND($M118&gt;=BJ$1,$M118&lt;BK$1),"Yes","No")</f>
        <v>No</v>
      </c>
      <c r="BK118" t="str">
        <f t="shared" si="264"/>
        <v>No</v>
      </c>
      <c r="BL118" t="str">
        <f t="shared" si="264"/>
        <v>No</v>
      </c>
      <c r="BM118" t="str">
        <f t="shared" si="264"/>
        <v>No</v>
      </c>
      <c r="BN118" t="str">
        <f t="shared" si="264"/>
        <v>No</v>
      </c>
      <c r="BO118" t="str">
        <f t="shared" si="264"/>
        <v>No</v>
      </c>
      <c r="BP118" t="str">
        <f t="shared" si="264"/>
        <v>No</v>
      </c>
      <c r="BQ118" t="str">
        <f t="shared" si="264"/>
        <v>No</v>
      </c>
      <c r="BR118" t="str">
        <f t="shared" si="264"/>
        <v>No</v>
      </c>
      <c r="BS118" t="str">
        <f t="shared" si="264"/>
        <v>No</v>
      </c>
      <c r="BT118" t="str">
        <f t="shared" si="264"/>
        <v>No</v>
      </c>
      <c r="BU118" t="str">
        <f t="shared" si="258"/>
        <v>No</v>
      </c>
      <c r="BW118" t="str">
        <f t="shared" si="149"/>
        <v>No</v>
      </c>
    </row>
    <row r="119" spans="1:75" x14ac:dyDescent="0.25">
      <c r="A119" s="7">
        <v>118</v>
      </c>
      <c r="B119" s="7" t="s">
        <v>144</v>
      </c>
      <c r="C119" s="7" t="s">
        <v>829</v>
      </c>
      <c r="D119" s="7" t="s">
        <v>36</v>
      </c>
      <c r="E119" s="7" t="s">
        <v>792</v>
      </c>
      <c r="F119" s="8" t="s">
        <v>811</v>
      </c>
      <c r="G119" s="8" t="s">
        <v>808</v>
      </c>
      <c r="H119" s="7" t="s">
        <v>139</v>
      </c>
      <c r="I119" s="7" t="s">
        <v>24</v>
      </c>
      <c r="J119" s="7" t="s">
        <v>1196</v>
      </c>
      <c r="K119" s="9">
        <v>27542</v>
      </c>
      <c r="L119" s="9">
        <v>37667</v>
      </c>
      <c r="M119" s="9">
        <v>39433</v>
      </c>
      <c r="N119" s="10">
        <f t="shared" ca="1" si="144"/>
        <v>19</v>
      </c>
      <c r="O119" s="10" t="s">
        <v>815</v>
      </c>
      <c r="P119" s="11"/>
      <c r="Q119" s="12">
        <v>73390</v>
      </c>
      <c r="R119" s="12">
        <f t="shared" ca="1" si="145"/>
        <v>3000</v>
      </c>
      <c r="S119" s="8">
        <v>2</v>
      </c>
      <c r="T119" t="str">
        <f t="shared" si="150"/>
        <v>Correct</v>
      </c>
      <c r="U119" t="str">
        <f t="shared" si="151"/>
        <v>Correct</v>
      </c>
      <c r="Y119" t="str">
        <f t="shared" si="152"/>
        <v>Above 60000</v>
      </c>
      <c r="Z119" t="str">
        <f t="shared" ca="1" si="153"/>
        <v>40-50 years</v>
      </c>
      <c r="AA119" t="str">
        <f t="shared" si="154"/>
        <v>6-10 years</v>
      </c>
      <c r="AH119" t="str">
        <f t="shared" si="155"/>
        <v>No</v>
      </c>
      <c r="AI119" t="str">
        <f t="shared" si="256"/>
        <v>No</v>
      </c>
      <c r="AJ119" t="str">
        <f t="shared" si="256"/>
        <v>No</v>
      </c>
      <c r="AK119" t="str">
        <f t="shared" si="256"/>
        <v>No</v>
      </c>
      <c r="AL119" t="str">
        <f t="shared" si="256"/>
        <v>No</v>
      </c>
      <c r="AM119" t="str">
        <f t="shared" si="256"/>
        <v>No</v>
      </c>
      <c r="AN119" t="str">
        <f t="shared" si="256"/>
        <v>No</v>
      </c>
      <c r="AO119" t="str">
        <f t="shared" si="256"/>
        <v>No</v>
      </c>
      <c r="AP119" t="str">
        <f t="shared" si="256"/>
        <v>No</v>
      </c>
      <c r="AQ119" t="str">
        <f t="shared" si="256"/>
        <v>No</v>
      </c>
      <c r="AR119" t="str">
        <f t="shared" si="256"/>
        <v>No</v>
      </c>
      <c r="AS119" t="str">
        <f t="shared" si="256"/>
        <v>No</v>
      </c>
      <c r="AT119" t="str">
        <f t="shared" si="256"/>
        <v>No</v>
      </c>
      <c r="AV119" t="str">
        <f t="shared" ref="AV119:BF119" si="265">IF(AND($L119&gt;=AV$1,$L119&lt;AW$1),"Yes","No")</f>
        <v>No</v>
      </c>
      <c r="AW119" t="str">
        <f t="shared" si="265"/>
        <v>No</v>
      </c>
      <c r="AX119" t="str">
        <f t="shared" si="265"/>
        <v>No</v>
      </c>
      <c r="AY119" t="str">
        <f t="shared" si="265"/>
        <v>No</v>
      </c>
      <c r="AZ119" t="str">
        <f t="shared" si="265"/>
        <v>No</v>
      </c>
      <c r="BA119" t="str">
        <f t="shared" si="265"/>
        <v>No</v>
      </c>
      <c r="BB119" t="str">
        <f t="shared" si="265"/>
        <v>No</v>
      </c>
      <c r="BC119" t="str">
        <f t="shared" si="265"/>
        <v>No</v>
      </c>
      <c r="BD119" t="str">
        <f t="shared" si="265"/>
        <v>No</v>
      </c>
      <c r="BE119" t="str">
        <f t="shared" si="265"/>
        <v>No</v>
      </c>
      <c r="BF119" t="str">
        <f t="shared" si="265"/>
        <v>No</v>
      </c>
      <c r="BG119" t="str">
        <f t="shared" si="147"/>
        <v>No</v>
      </c>
      <c r="BI119" t="str">
        <f t="shared" si="158"/>
        <v>No</v>
      </c>
      <c r="BJ119" t="str">
        <f t="shared" ref="BJ119:BT119" si="266">IF(AND($M119&gt;=BJ$1,$M119&lt;BK$1),"Yes","No")</f>
        <v>No</v>
      </c>
      <c r="BK119" t="str">
        <f t="shared" si="266"/>
        <v>No</v>
      </c>
      <c r="BL119" t="str">
        <f t="shared" si="266"/>
        <v>No</v>
      </c>
      <c r="BM119" t="str">
        <f t="shared" si="266"/>
        <v>No</v>
      </c>
      <c r="BN119" t="str">
        <f t="shared" si="266"/>
        <v>No</v>
      </c>
      <c r="BO119" t="str">
        <f t="shared" si="266"/>
        <v>No</v>
      </c>
      <c r="BP119" t="str">
        <f t="shared" si="266"/>
        <v>No</v>
      </c>
      <c r="BQ119" t="str">
        <f t="shared" si="266"/>
        <v>No</v>
      </c>
      <c r="BR119" t="str">
        <f t="shared" si="266"/>
        <v>No</v>
      </c>
      <c r="BS119" t="str">
        <f t="shared" si="266"/>
        <v>No</v>
      </c>
      <c r="BT119" t="str">
        <f t="shared" si="266"/>
        <v>No</v>
      </c>
      <c r="BU119" t="str">
        <f t="shared" si="258"/>
        <v>No</v>
      </c>
      <c r="BW119" t="str">
        <f t="shared" si="149"/>
        <v>No</v>
      </c>
    </row>
    <row r="120" spans="1:75" x14ac:dyDescent="0.25">
      <c r="A120" s="7">
        <v>119</v>
      </c>
      <c r="B120" s="7" t="s">
        <v>145</v>
      </c>
      <c r="C120" s="7" t="s">
        <v>916</v>
      </c>
      <c r="D120" s="7" t="s">
        <v>36</v>
      </c>
      <c r="E120" s="7" t="s">
        <v>790</v>
      </c>
      <c r="F120" s="8" t="s">
        <v>811</v>
      </c>
      <c r="G120" s="8" t="s">
        <v>808</v>
      </c>
      <c r="H120" s="7" t="s">
        <v>139</v>
      </c>
      <c r="I120" s="7" t="s">
        <v>24</v>
      </c>
      <c r="J120" s="7" t="s">
        <v>1196</v>
      </c>
      <c r="K120" s="9">
        <v>28074</v>
      </c>
      <c r="L120" s="9">
        <v>40263</v>
      </c>
      <c r="M120" s="9">
        <v>40582</v>
      </c>
      <c r="N120" s="10">
        <f t="shared" ca="1" si="144"/>
        <v>12</v>
      </c>
      <c r="O120" s="10" t="s">
        <v>815</v>
      </c>
      <c r="P120" s="11"/>
      <c r="Q120" s="12">
        <v>35260</v>
      </c>
      <c r="R120" s="12">
        <f t="shared" ca="1" si="145"/>
        <v>3000</v>
      </c>
      <c r="S120" s="8">
        <v>2</v>
      </c>
      <c r="T120" t="str">
        <f t="shared" si="150"/>
        <v>Correct</v>
      </c>
      <c r="U120" t="str">
        <f t="shared" si="151"/>
        <v>Correct</v>
      </c>
      <c r="Y120" t="str">
        <f t="shared" si="152"/>
        <v>25001-40000</v>
      </c>
      <c r="Z120" t="str">
        <f t="shared" ca="1" si="153"/>
        <v>40-50 years</v>
      </c>
      <c r="AA120" t="str">
        <f t="shared" si="154"/>
        <v>2-4 years</v>
      </c>
      <c r="AH120" t="str">
        <f t="shared" si="155"/>
        <v>No</v>
      </c>
      <c r="AI120" t="str">
        <f t="shared" si="256"/>
        <v>No</v>
      </c>
      <c r="AJ120" t="str">
        <f t="shared" si="256"/>
        <v>No</v>
      </c>
      <c r="AK120" t="str">
        <f t="shared" si="256"/>
        <v>No</v>
      </c>
      <c r="AL120" t="str">
        <f t="shared" si="256"/>
        <v>No</v>
      </c>
      <c r="AM120" t="str">
        <f t="shared" si="256"/>
        <v>No</v>
      </c>
      <c r="AN120" t="str">
        <f t="shared" si="256"/>
        <v>No</v>
      </c>
      <c r="AO120" t="str">
        <f t="shared" si="256"/>
        <v>No</v>
      </c>
      <c r="AP120" t="str">
        <f t="shared" si="256"/>
        <v>No</v>
      </c>
      <c r="AQ120" t="str">
        <f t="shared" si="256"/>
        <v>No</v>
      </c>
      <c r="AR120" t="str">
        <f t="shared" si="256"/>
        <v>No</v>
      </c>
      <c r="AS120" t="str">
        <f t="shared" si="256"/>
        <v>No</v>
      </c>
      <c r="AT120" t="str">
        <f t="shared" si="256"/>
        <v>No</v>
      </c>
      <c r="AV120" t="str">
        <f t="shared" ref="AV120:BF120" si="267">IF(AND($L120&gt;=AV$1,$L120&lt;AW$1),"Yes","No")</f>
        <v>No</v>
      </c>
      <c r="AW120" t="str">
        <f t="shared" si="267"/>
        <v>No</v>
      </c>
      <c r="AX120" t="str">
        <f t="shared" si="267"/>
        <v>No</v>
      </c>
      <c r="AY120" t="str">
        <f t="shared" si="267"/>
        <v>No</v>
      </c>
      <c r="AZ120" t="str">
        <f t="shared" si="267"/>
        <v>No</v>
      </c>
      <c r="BA120" t="str">
        <f t="shared" si="267"/>
        <v>No</v>
      </c>
      <c r="BB120" t="str">
        <f t="shared" si="267"/>
        <v>No</v>
      </c>
      <c r="BC120" t="str">
        <f t="shared" si="267"/>
        <v>No</v>
      </c>
      <c r="BD120" t="str">
        <f t="shared" si="267"/>
        <v>No</v>
      </c>
      <c r="BE120" t="str">
        <f t="shared" si="267"/>
        <v>No</v>
      </c>
      <c r="BF120" t="str">
        <f t="shared" si="267"/>
        <v>No</v>
      </c>
      <c r="BG120" t="str">
        <f t="shared" si="147"/>
        <v>No</v>
      </c>
      <c r="BI120" t="str">
        <f t="shared" si="158"/>
        <v>No</v>
      </c>
      <c r="BJ120" t="str">
        <f t="shared" ref="BJ120:BT120" si="268">IF(AND($M120&gt;=BJ$1,$M120&lt;BK$1),"Yes","No")</f>
        <v>No</v>
      </c>
      <c r="BK120" t="str">
        <f t="shared" si="268"/>
        <v>No</v>
      </c>
      <c r="BL120" t="str">
        <f t="shared" si="268"/>
        <v>No</v>
      </c>
      <c r="BM120" t="str">
        <f t="shared" si="268"/>
        <v>No</v>
      </c>
      <c r="BN120" t="str">
        <f t="shared" si="268"/>
        <v>No</v>
      </c>
      <c r="BO120" t="str">
        <f t="shared" si="268"/>
        <v>No</v>
      </c>
      <c r="BP120" t="str">
        <f t="shared" si="268"/>
        <v>No</v>
      </c>
      <c r="BQ120" t="str">
        <f t="shared" si="268"/>
        <v>No</v>
      </c>
      <c r="BR120" t="str">
        <f t="shared" si="268"/>
        <v>No</v>
      </c>
      <c r="BS120" t="str">
        <f t="shared" si="268"/>
        <v>No</v>
      </c>
      <c r="BT120" t="str">
        <f t="shared" si="268"/>
        <v>No</v>
      </c>
      <c r="BU120" t="str">
        <f t="shared" si="258"/>
        <v>No</v>
      </c>
      <c r="BW120" t="str">
        <f t="shared" si="149"/>
        <v>No</v>
      </c>
    </row>
    <row r="121" spans="1:75" x14ac:dyDescent="0.25">
      <c r="A121" s="7">
        <v>120</v>
      </c>
      <c r="B121" s="7" t="s">
        <v>146</v>
      </c>
      <c r="C121" s="7" t="s">
        <v>917</v>
      </c>
      <c r="D121" s="7" t="s">
        <v>36</v>
      </c>
      <c r="E121" s="7" t="s">
        <v>790</v>
      </c>
      <c r="F121" s="8" t="s">
        <v>811</v>
      </c>
      <c r="G121" s="8" t="s">
        <v>808</v>
      </c>
      <c r="H121" s="7" t="s">
        <v>139</v>
      </c>
      <c r="I121" s="7" t="s">
        <v>12</v>
      </c>
      <c r="J121" s="7" t="s">
        <v>1196</v>
      </c>
      <c r="K121" s="9">
        <v>29450</v>
      </c>
      <c r="L121" s="9">
        <v>36269</v>
      </c>
      <c r="M121" s="9">
        <v>40245</v>
      </c>
      <c r="N121" s="10">
        <f t="shared" ca="1" si="144"/>
        <v>23</v>
      </c>
      <c r="O121" s="10" t="s">
        <v>815</v>
      </c>
      <c r="P121" s="11" t="s">
        <v>40</v>
      </c>
      <c r="Q121" s="12">
        <v>61330</v>
      </c>
      <c r="R121" s="12">
        <f t="shared" ca="1" si="145"/>
        <v>3000</v>
      </c>
      <c r="S121" s="8">
        <v>1</v>
      </c>
      <c r="T121" t="str">
        <f t="shared" si="150"/>
        <v>Correct</v>
      </c>
      <c r="U121" t="str">
        <f t="shared" si="151"/>
        <v>Correct</v>
      </c>
      <c r="Y121" t="str">
        <f t="shared" si="152"/>
        <v>Above 60000</v>
      </c>
      <c r="Z121" t="str">
        <f t="shared" ca="1" si="153"/>
        <v>40-50 years</v>
      </c>
      <c r="AA121" t="str">
        <f t="shared" si="154"/>
        <v>Above 10 years</v>
      </c>
      <c r="AH121" t="str">
        <f t="shared" si="155"/>
        <v>No</v>
      </c>
      <c r="AI121" t="str">
        <f t="shared" si="256"/>
        <v>No</v>
      </c>
      <c r="AJ121" t="str">
        <f t="shared" si="256"/>
        <v>No</v>
      </c>
      <c r="AK121" t="str">
        <f t="shared" si="256"/>
        <v>No</v>
      </c>
      <c r="AL121" t="str">
        <f t="shared" si="256"/>
        <v>No</v>
      </c>
      <c r="AM121" t="str">
        <f t="shared" si="256"/>
        <v>No</v>
      </c>
      <c r="AN121" t="str">
        <f t="shared" si="256"/>
        <v>No</v>
      </c>
      <c r="AO121" t="str">
        <f t="shared" si="256"/>
        <v>No</v>
      </c>
      <c r="AP121" t="str">
        <f t="shared" si="256"/>
        <v>No</v>
      </c>
      <c r="AQ121" t="str">
        <f t="shared" si="256"/>
        <v>No</v>
      </c>
      <c r="AR121" t="str">
        <f t="shared" si="256"/>
        <v>No</v>
      </c>
      <c r="AS121" t="str">
        <f t="shared" si="256"/>
        <v>No</v>
      </c>
      <c r="AT121" t="str">
        <f t="shared" si="256"/>
        <v>No</v>
      </c>
      <c r="AV121" t="str">
        <f t="shared" ref="AV121:BF121" si="269">IF(AND($L121&gt;=AV$1,$L121&lt;AW$1),"Yes","No")</f>
        <v>No</v>
      </c>
      <c r="AW121" t="str">
        <f t="shared" si="269"/>
        <v>No</v>
      </c>
      <c r="AX121" t="str">
        <f t="shared" si="269"/>
        <v>No</v>
      </c>
      <c r="AY121" t="str">
        <f t="shared" si="269"/>
        <v>No</v>
      </c>
      <c r="AZ121" t="str">
        <f t="shared" si="269"/>
        <v>No</v>
      </c>
      <c r="BA121" t="str">
        <f t="shared" si="269"/>
        <v>No</v>
      </c>
      <c r="BB121" t="str">
        <f t="shared" si="269"/>
        <v>No</v>
      </c>
      <c r="BC121" t="str">
        <f t="shared" si="269"/>
        <v>No</v>
      </c>
      <c r="BD121" t="str">
        <f t="shared" si="269"/>
        <v>No</v>
      </c>
      <c r="BE121" t="str">
        <f t="shared" si="269"/>
        <v>No</v>
      </c>
      <c r="BF121" t="str">
        <f t="shared" si="269"/>
        <v>No</v>
      </c>
      <c r="BG121" t="str">
        <f t="shared" si="147"/>
        <v>No</v>
      </c>
      <c r="BI121" t="str">
        <f t="shared" si="158"/>
        <v>No</v>
      </c>
      <c r="BJ121" t="str">
        <f t="shared" ref="BJ121:BT121" si="270">IF(AND($M121&gt;=BJ$1,$M121&lt;BK$1),"Yes","No")</f>
        <v>No</v>
      </c>
      <c r="BK121" t="str">
        <f t="shared" si="270"/>
        <v>No</v>
      </c>
      <c r="BL121" t="str">
        <f t="shared" si="270"/>
        <v>No</v>
      </c>
      <c r="BM121" t="str">
        <f t="shared" si="270"/>
        <v>No</v>
      </c>
      <c r="BN121" t="str">
        <f t="shared" si="270"/>
        <v>No</v>
      </c>
      <c r="BO121" t="str">
        <f t="shared" si="270"/>
        <v>No</v>
      </c>
      <c r="BP121" t="str">
        <f t="shared" si="270"/>
        <v>No</v>
      </c>
      <c r="BQ121" t="str">
        <f t="shared" si="270"/>
        <v>No</v>
      </c>
      <c r="BR121" t="str">
        <f t="shared" si="270"/>
        <v>No</v>
      </c>
      <c r="BS121" t="str">
        <f t="shared" si="270"/>
        <v>No</v>
      </c>
      <c r="BT121" t="str">
        <f t="shared" si="270"/>
        <v>No</v>
      </c>
      <c r="BU121" t="str">
        <f t="shared" si="258"/>
        <v>No</v>
      </c>
      <c r="BW121" t="str">
        <f t="shared" si="149"/>
        <v>No</v>
      </c>
    </row>
    <row r="122" spans="1:75" x14ac:dyDescent="0.25">
      <c r="A122" s="7">
        <v>121</v>
      </c>
      <c r="B122" s="7" t="s">
        <v>147</v>
      </c>
      <c r="C122" s="7" t="s">
        <v>918</v>
      </c>
      <c r="D122" s="7" t="s">
        <v>36</v>
      </c>
      <c r="E122" s="7" t="s">
        <v>796</v>
      </c>
      <c r="F122" s="8" t="s">
        <v>810</v>
      </c>
      <c r="G122" s="8" t="s">
        <v>808</v>
      </c>
      <c r="H122" s="7" t="s">
        <v>139</v>
      </c>
      <c r="I122" s="7" t="s">
        <v>24</v>
      </c>
      <c r="J122" s="7" t="s">
        <v>1197</v>
      </c>
      <c r="K122" s="9">
        <v>26165</v>
      </c>
      <c r="L122" s="9">
        <v>35959</v>
      </c>
      <c r="M122" s="9">
        <v>40553</v>
      </c>
      <c r="N122" s="10">
        <f t="shared" ca="1" si="144"/>
        <v>24</v>
      </c>
      <c r="O122" s="10" t="s">
        <v>815</v>
      </c>
      <c r="P122" s="11"/>
      <c r="Q122" s="12">
        <v>64470</v>
      </c>
      <c r="R122" s="12">
        <f t="shared" ca="1" si="145"/>
        <v>5000</v>
      </c>
      <c r="S122" s="8">
        <v>3</v>
      </c>
      <c r="T122" t="str">
        <f t="shared" si="150"/>
        <v>Correct</v>
      </c>
      <c r="U122" t="str">
        <f t="shared" si="151"/>
        <v>Correct</v>
      </c>
      <c r="Y122" t="str">
        <f t="shared" si="152"/>
        <v>Above 60000</v>
      </c>
      <c r="Z122" t="str">
        <f t="shared" ca="1" si="153"/>
        <v>Above 50 years</v>
      </c>
      <c r="AA122" t="str">
        <f t="shared" si="154"/>
        <v>Above 10 years</v>
      </c>
      <c r="AH122" t="str">
        <f t="shared" si="155"/>
        <v>No</v>
      </c>
      <c r="AI122" t="str">
        <f t="shared" si="256"/>
        <v>No</v>
      </c>
      <c r="AJ122" t="str">
        <f t="shared" si="256"/>
        <v>No</v>
      </c>
      <c r="AK122" t="str">
        <f t="shared" si="256"/>
        <v>No</v>
      </c>
      <c r="AL122" t="str">
        <f t="shared" si="256"/>
        <v>No</v>
      </c>
      <c r="AM122" t="str">
        <f t="shared" si="256"/>
        <v>No</v>
      </c>
      <c r="AN122" t="str">
        <f t="shared" si="256"/>
        <v>No</v>
      </c>
      <c r="AO122" t="str">
        <f t="shared" si="256"/>
        <v>No</v>
      </c>
      <c r="AP122" t="str">
        <f t="shared" si="256"/>
        <v>No</v>
      </c>
      <c r="AQ122" t="str">
        <f t="shared" si="256"/>
        <v>No</v>
      </c>
      <c r="AR122" t="str">
        <f t="shared" si="256"/>
        <v>No</v>
      </c>
      <c r="AS122" t="str">
        <f t="shared" si="256"/>
        <v>No</v>
      </c>
      <c r="AT122" t="str">
        <f t="shared" si="256"/>
        <v>No</v>
      </c>
      <c r="AV122" t="str">
        <f t="shared" ref="AV122:BF122" si="271">IF(AND($L122&gt;=AV$1,$L122&lt;AW$1),"Yes","No")</f>
        <v>No</v>
      </c>
      <c r="AW122" t="str">
        <f t="shared" si="271"/>
        <v>No</v>
      </c>
      <c r="AX122" t="str">
        <f t="shared" si="271"/>
        <v>No</v>
      </c>
      <c r="AY122" t="str">
        <f t="shared" si="271"/>
        <v>No</v>
      </c>
      <c r="AZ122" t="str">
        <f t="shared" si="271"/>
        <v>No</v>
      </c>
      <c r="BA122" t="str">
        <f t="shared" si="271"/>
        <v>No</v>
      </c>
      <c r="BB122" t="str">
        <f t="shared" si="271"/>
        <v>No</v>
      </c>
      <c r="BC122" t="str">
        <f t="shared" si="271"/>
        <v>No</v>
      </c>
      <c r="BD122" t="str">
        <f t="shared" si="271"/>
        <v>No</v>
      </c>
      <c r="BE122" t="str">
        <f t="shared" si="271"/>
        <v>No</v>
      </c>
      <c r="BF122" t="str">
        <f t="shared" si="271"/>
        <v>No</v>
      </c>
      <c r="BG122" t="str">
        <f t="shared" si="147"/>
        <v>No</v>
      </c>
      <c r="BI122" t="str">
        <f t="shared" si="158"/>
        <v>No</v>
      </c>
      <c r="BJ122" t="str">
        <f t="shared" ref="BJ122:BT122" si="272">IF(AND($M122&gt;=BJ$1,$M122&lt;BK$1),"Yes","No")</f>
        <v>No</v>
      </c>
      <c r="BK122" t="str">
        <f t="shared" si="272"/>
        <v>No</v>
      </c>
      <c r="BL122" t="str">
        <f t="shared" si="272"/>
        <v>No</v>
      </c>
      <c r="BM122" t="str">
        <f t="shared" si="272"/>
        <v>No</v>
      </c>
      <c r="BN122" t="str">
        <f t="shared" si="272"/>
        <v>No</v>
      </c>
      <c r="BO122" t="str">
        <f t="shared" si="272"/>
        <v>No</v>
      </c>
      <c r="BP122" t="str">
        <f t="shared" si="272"/>
        <v>No</v>
      </c>
      <c r="BQ122" t="str">
        <f t="shared" si="272"/>
        <v>No</v>
      </c>
      <c r="BR122" t="str">
        <f t="shared" si="272"/>
        <v>No</v>
      </c>
      <c r="BS122" t="str">
        <f t="shared" si="272"/>
        <v>No</v>
      </c>
      <c r="BT122" t="str">
        <f t="shared" si="272"/>
        <v>No</v>
      </c>
      <c r="BU122" t="str">
        <f t="shared" si="258"/>
        <v>No</v>
      </c>
      <c r="BW122" t="str">
        <f t="shared" si="149"/>
        <v>No</v>
      </c>
    </row>
    <row r="123" spans="1:75" x14ac:dyDescent="0.25">
      <c r="A123" s="7">
        <v>122</v>
      </c>
      <c r="B123" s="7" t="s">
        <v>148</v>
      </c>
      <c r="C123" s="7" t="s">
        <v>832</v>
      </c>
      <c r="D123" s="7" t="s">
        <v>36</v>
      </c>
      <c r="E123" s="7" t="s">
        <v>796</v>
      </c>
      <c r="F123" s="8" t="s">
        <v>810</v>
      </c>
      <c r="G123" s="8" t="s">
        <v>808</v>
      </c>
      <c r="H123" s="7" t="s">
        <v>139</v>
      </c>
      <c r="I123" s="7" t="s">
        <v>12</v>
      </c>
      <c r="J123" s="7" t="s">
        <v>1196</v>
      </c>
      <c r="K123" s="9">
        <v>30373</v>
      </c>
      <c r="L123" s="9">
        <v>40752</v>
      </c>
      <c r="M123" s="9">
        <v>40774</v>
      </c>
      <c r="N123" s="10">
        <f t="shared" ca="1" si="144"/>
        <v>11</v>
      </c>
      <c r="O123" s="10" t="s">
        <v>815</v>
      </c>
      <c r="P123" s="11" t="s">
        <v>40</v>
      </c>
      <c r="Q123" s="12">
        <v>37620</v>
      </c>
      <c r="R123" s="12">
        <f t="shared" ca="1" si="145"/>
        <v>10000</v>
      </c>
      <c r="S123" s="8">
        <v>5</v>
      </c>
      <c r="T123" t="str">
        <f t="shared" si="150"/>
        <v>Correct</v>
      </c>
      <c r="U123" t="str">
        <f t="shared" si="151"/>
        <v>Correct</v>
      </c>
      <c r="Y123" t="str">
        <f t="shared" si="152"/>
        <v>25001-40000</v>
      </c>
      <c r="Z123" t="str">
        <f t="shared" ca="1" si="153"/>
        <v>30-40 years</v>
      </c>
      <c r="AA123" t="str">
        <f t="shared" si="154"/>
        <v>1-2 years</v>
      </c>
      <c r="AH123" t="str">
        <f t="shared" si="155"/>
        <v>No</v>
      </c>
      <c r="AI123" t="str">
        <f t="shared" si="256"/>
        <v>No</v>
      </c>
      <c r="AJ123" t="str">
        <f t="shared" si="256"/>
        <v>No</v>
      </c>
      <c r="AK123" t="str">
        <f t="shared" si="256"/>
        <v>No</v>
      </c>
      <c r="AL123" t="str">
        <f t="shared" si="256"/>
        <v>No</v>
      </c>
      <c r="AM123" t="str">
        <f t="shared" si="256"/>
        <v>No</v>
      </c>
      <c r="AN123" t="str">
        <f t="shared" si="256"/>
        <v>No</v>
      </c>
      <c r="AO123" t="str">
        <f t="shared" si="256"/>
        <v>No</v>
      </c>
      <c r="AP123" t="str">
        <f t="shared" si="256"/>
        <v>No</v>
      </c>
      <c r="AQ123" t="str">
        <f t="shared" si="256"/>
        <v>No</v>
      </c>
      <c r="AR123" t="str">
        <f t="shared" si="256"/>
        <v>No</v>
      </c>
      <c r="AS123" t="str">
        <f t="shared" si="256"/>
        <v>No</v>
      </c>
      <c r="AT123" t="str">
        <f t="shared" si="256"/>
        <v>No</v>
      </c>
      <c r="AV123" t="str">
        <f t="shared" ref="AV123:BF123" si="273">IF(AND($L123&gt;=AV$1,$L123&lt;AW$1),"Yes","No")</f>
        <v>No</v>
      </c>
      <c r="AW123" t="str">
        <f t="shared" si="273"/>
        <v>No</v>
      </c>
      <c r="AX123" t="str">
        <f t="shared" si="273"/>
        <v>No</v>
      </c>
      <c r="AY123" t="str">
        <f t="shared" si="273"/>
        <v>No</v>
      </c>
      <c r="AZ123" t="str">
        <f t="shared" si="273"/>
        <v>No</v>
      </c>
      <c r="BA123" t="str">
        <f t="shared" si="273"/>
        <v>No</v>
      </c>
      <c r="BB123" t="str">
        <f t="shared" si="273"/>
        <v>No</v>
      </c>
      <c r="BC123" t="str">
        <f t="shared" si="273"/>
        <v>No</v>
      </c>
      <c r="BD123" t="str">
        <f t="shared" si="273"/>
        <v>No</v>
      </c>
      <c r="BE123" t="str">
        <f t="shared" si="273"/>
        <v>No</v>
      </c>
      <c r="BF123" t="str">
        <f t="shared" si="273"/>
        <v>No</v>
      </c>
      <c r="BG123" t="str">
        <f t="shared" si="147"/>
        <v>No</v>
      </c>
      <c r="BI123" t="str">
        <f t="shared" si="158"/>
        <v>No</v>
      </c>
      <c r="BJ123" t="str">
        <f t="shared" ref="BJ123:BT123" si="274">IF(AND($M123&gt;=BJ$1,$M123&lt;BK$1),"Yes","No")</f>
        <v>No</v>
      </c>
      <c r="BK123" t="str">
        <f t="shared" si="274"/>
        <v>No</v>
      </c>
      <c r="BL123" t="str">
        <f t="shared" si="274"/>
        <v>No</v>
      </c>
      <c r="BM123" t="str">
        <f t="shared" si="274"/>
        <v>No</v>
      </c>
      <c r="BN123" t="str">
        <f t="shared" si="274"/>
        <v>No</v>
      </c>
      <c r="BO123" t="str">
        <f t="shared" si="274"/>
        <v>No</v>
      </c>
      <c r="BP123" t="str">
        <f t="shared" si="274"/>
        <v>No</v>
      </c>
      <c r="BQ123" t="str">
        <f t="shared" si="274"/>
        <v>No</v>
      </c>
      <c r="BR123" t="str">
        <f t="shared" si="274"/>
        <v>No</v>
      </c>
      <c r="BS123" t="str">
        <f t="shared" si="274"/>
        <v>No</v>
      </c>
      <c r="BT123" t="str">
        <f t="shared" si="274"/>
        <v>No</v>
      </c>
      <c r="BU123" t="str">
        <f t="shared" si="258"/>
        <v>No</v>
      </c>
      <c r="BW123" t="str">
        <f t="shared" si="149"/>
        <v>No</v>
      </c>
    </row>
    <row r="124" spans="1:75" x14ac:dyDescent="0.25">
      <c r="A124" s="7">
        <v>123</v>
      </c>
      <c r="B124" s="7" t="s">
        <v>149</v>
      </c>
      <c r="C124" s="7" t="s">
        <v>919</v>
      </c>
      <c r="D124" s="7" t="s">
        <v>36</v>
      </c>
      <c r="E124" s="7" t="s">
        <v>796</v>
      </c>
      <c r="F124" s="8" t="s">
        <v>810</v>
      </c>
      <c r="G124" s="8" t="s">
        <v>808</v>
      </c>
      <c r="H124" s="7" t="s">
        <v>139</v>
      </c>
      <c r="I124" s="7" t="s">
        <v>24</v>
      </c>
      <c r="J124" s="7" t="s">
        <v>1196</v>
      </c>
      <c r="K124" s="9">
        <v>23076</v>
      </c>
      <c r="L124" s="9">
        <v>36342</v>
      </c>
      <c r="M124" s="9">
        <v>41124</v>
      </c>
      <c r="N124" s="10">
        <f t="shared" ca="1" si="144"/>
        <v>23</v>
      </c>
      <c r="O124" s="10" t="s">
        <v>815</v>
      </c>
      <c r="P124" s="11"/>
      <c r="Q124" s="12">
        <v>86970</v>
      </c>
      <c r="R124" s="12">
        <f t="shared" ca="1" si="145"/>
        <v>5000</v>
      </c>
      <c r="S124" s="8">
        <v>4</v>
      </c>
      <c r="T124" t="str">
        <f t="shared" si="150"/>
        <v>Correct</v>
      </c>
      <c r="U124" t="str">
        <f t="shared" si="151"/>
        <v>Correct</v>
      </c>
      <c r="Y124" t="str">
        <f t="shared" si="152"/>
        <v>Above 60000</v>
      </c>
      <c r="Z124" t="str">
        <f t="shared" ca="1" si="153"/>
        <v>Above 50 years</v>
      </c>
      <c r="AA124" t="str">
        <f t="shared" si="154"/>
        <v>Above 10 years</v>
      </c>
      <c r="AH124" t="str">
        <f t="shared" si="155"/>
        <v>Yes</v>
      </c>
      <c r="AI124" t="str">
        <f t="shared" si="256"/>
        <v>Yes</v>
      </c>
      <c r="AJ124" t="str">
        <f t="shared" si="256"/>
        <v>Yes</v>
      </c>
      <c r="AK124" t="str">
        <f t="shared" si="256"/>
        <v>Yes</v>
      </c>
      <c r="AL124" t="str">
        <f t="shared" si="256"/>
        <v>Yes</v>
      </c>
      <c r="AM124" t="str">
        <f t="shared" si="256"/>
        <v>Yes</v>
      </c>
      <c r="AN124" t="str">
        <f t="shared" si="256"/>
        <v>Yes</v>
      </c>
      <c r="AO124" t="str">
        <f t="shared" si="256"/>
        <v>Yes</v>
      </c>
      <c r="AP124" t="str">
        <f t="shared" si="256"/>
        <v>No</v>
      </c>
      <c r="AQ124" t="str">
        <f t="shared" si="256"/>
        <v>No</v>
      </c>
      <c r="AR124" t="str">
        <f t="shared" si="256"/>
        <v>No</v>
      </c>
      <c r="AS124" t="str">
        <f t="shared" si="256"/>
        <v>No</v>
      </c>
      <c r="AT124" t="str">
        <f t="shared" si="256"/>
        <v>No</v>
      </c>
      <c r="AV124" t="str">
        <f t="shared" ref="AV124:BF124" si="275">IF(AND($L124&gt;=AV$1,$L124&lt;AW$1),"Yes","No")</f>
        <v>No</v>
      </c>
      <c r="AW124" t="str">
        <f t="shared" si="275"/>
        <v>No</v>
      </c>
      <c r="AX124" t="str">
        <f t="shared" si="275"/>
        <v>No</v>
      </c>
      <c r="AY124" t="str">
        <f t="shared" si="275"/>
        <v>No</v>
      </c>
      <c r="AZ124" t="str">
        <f t="shared" si="275"/>
        <v>No</v>
      </c>
      <c r="BA124" t="str">
        <f t="shared" si="275"/>
        <v>No</v>
      </c>
      <c r="BB124" t="str">
        <f t="shared" si="275"/>
        <v>No</v>
      </c>
      <c r="BC124" t="str">
        <f t="shared" si="275"/>
        <v>No</v>
      </c>
      <c r="BD124" t="str">
        <f t="shared" si="275"/>
        <v>No</v>
      </c>
      <c r="BE124" t="str">
        <f t="shared" si="275"/>
        <v>No</v>
      </c>
      <c r="BF124" t="str">
        <f t="shared" si="275"/>
        <v>No</v>
      </c>
      <c r="BG124" t="str">
        <f t="shared" si="147"/>
        <v>No</v>
      </c>
      <c r="BI124" t="str">
        <f t="shared" si="158"/>
        <v>No</v>
      </c>
      <c r="BJ124" t="str">
        <f t="shared" ref="BJ124:BT124" si="276">IF(AND($M124&gt;=BJ$1,$M124&lt;BK$1),"Yes","No")</f>
        <v>No</v>
      </c>
      <c r="BK124" t="str">
        <f t="shared" si="276"/>
        <v>No</v>
      </c>
      <c r="BL124" t="str">
        <f t="shared" si="276"/>
        <v>No</v>
      </c>
      <c r="BM124" t="str">
        <f t="shared" si="276"/>
        <v>No</v>
      </c>
      <c r="BN124" t="str">
        <f t="shared" si="276"/>
        <v>No</v>
      </c>
      <c r="BO124" t="str">
        <f t="shared" si="276"/>
        <v>No</v>
      </c>
      <c r="BP124" t="str">
        <f t="shared" si="276"/>
        <v>No</v>
      </c>
      <c r="BQ124" t="str">
        <f t="shared" si="276"/>
        <v>Yes</v>
      </c>
      <c r="BR124" t="str">
        <f t="shared" si="276"/>
        <v>No</v>
      </c>
      <c r="BS124" t="str">
        <f t="shared" si="276"/>
        <v>No</v>
      </c>
      <c r="BT124" t="str">
        <f t="shared" si="276"/>
        <v>No</v>
      </c>
      <c r="BU124" t="str">
        <f t="shared" si="258"/>
        <v>No</v>
      </c>
      <c r="BW124" t="str">
        <f t="shared" si="149"/>
        <v>Yes</v>
      </c>
    </row>
    <row r="125" spans="1:75" x14ac:dyDescent="0.25">
      <c r="A125" s="7">
        <v>124</v>
      </c>
      <c r="B125" s="7" t="s">
        <v>150</v>
      </c>
      <c r="C125" s="7" t="s">
        <v>920</v>
      </c>
      <c r="D125" s="7" t="s">
        <v>36</v>
      </c>
      <c r="E125" s="7" t="s">
        <v>796</v>
      </c>
      <c r="F125" s="8" t="s">
        <v>810</v>
      </c>
      <c r="G125" s="8" t="s">
        <v>808</v>
      </c>
      <c r="H125" s="7" t="s">
        <v>139</v>
      </c>
      <c r="I125" s="7" t="s">
        <v>15</v>
      </c>
      <c r="J125" s="7" t="s">
        <v>1196</v>
      </c>
      <c r="K125" s="9">
        <v>27033</v>
      </c>
      <c r="L125" s="9">
        <v>36357</v>
      </c>
      <c r="M125" s="9">
        <v>38625</v>
      </c>
      <c r="N125" s="10">
        <f t="shared" ca="1" si="144"/>
        <v>23</v>
      </c>
      <c r="O125" s="10" t="s">
        <v>815</v>
      </c>
      <c r="P125" s="11" t="s">
        <v>30</v>
      </c>
      <c r="Q125" s="12">
        <v>42905</v>
      </c>
      <c r="R125" s="12">
        <f t="shared" ca="1" si="145"/>
        <v>3000</v>
      </c>
      <c r="S125" s="8">
        <v>1</v>
      </c>
      <c r="T125" t="str">
        <f t="shared" si="150"/>
        <v>Correct</v>
      </c>
      <c r="U125" t="str">
        <f t="shared" si="151"/>
        <v>Correct</v>
      </c>
      <c r="Y125" t="str">
        <f t="shared" si="152"/>
        <v>40001-60000</v>
      </c>
      <c r="Z125" t="str">
        <f t="shared" ca="1" si="153"/>
        <v>40-50 years</v>
      </c>
      <c r="AA125" t="str">
        <f t="shared" si="154"/>
        <v>Above 10 years</v>
      </c>
      <c r="AH125" t="str">
        <f t="shared" si="155"/>
        <v>No</v>
      </c>
      <c r="AI125" t="str">
        <f t="shared" si="256"/>
        <v>No</v>
      </c>
      <c r="AJ125" t="str">
        <f t="shared" si="256"/>
        <v>No</v>
      </c>
      <c r="AK125" t="str">
        <f t="shared" si="256"/>
        <v>No</v>
      </c>
      <c r="AL125" t="str">
        <f t="shared" si="256"/>
        <v>No</v>
      </c>
      <c r="AM125" t="str">
        <f t="shared" si="256"/>
        <v>No</v>
      </c>
      <c r="AN125" t="str">
        <f t="shared" si="256"/>
        <v>No</v>
      </c>
      <c r="AO125" t="str">
        <f t="shared" si="256"/>
        <v>No</v>
      </c>
      <c r="AP125" t="str">
        <f t="shared" si="256"/>
        <v>No</v>
      </c>
      <c r="AQ125" t="str">
        <f t="shared" si="256"/>
        <v>No</v>
      </c>
      <c r="AR125" t="str">
        <f t="shared" si="256"/>
        <v>No</v>
      </c>
      <c r="AS125" t="str">
        <f t="shared" si="256"/>
        <v>No</v>
      </c>
      <c r="AT125" t="str">
        <f t="shared" si="256"/>
        <v>No</v>
      </c>
      <c r="AV125" t="str">
        <f t="shared" ref="AV125:BF125" si="277">IF(AND($L125&gt;=AV$1,$L125&lt;AW$1),"Yes","No")</f>
        <v>No</v>
      </c>
      <c r="AW125" t="str">
        <f t="shared" si="277"/>
        <v>No</v>
      </c>
      <c r="AX125" t="str">
        <f t="shared" si="277"/>
        <v>No</v>
      </c>
      <c r="AY125" t="str">
        <f t="shared" si="277"/>
        <v>No</v>
      </c>
      <c r="AZ125" t="str">
        <f t="shared" si="277"/>
        <v>No</v>
      </c>
      <c r="BA125" t="str">
        <f t="shared" si="277"/>
        <v>No</v>
      </c>
      <c r="BB125" t="str">
        <f t="shared" si="277"/>
        <v>No</v>
      </c>
      <c r="BC125" t="str">
        <f t="shared" si="277"/>
        <v>No</v>
      </c>
      <c r="BD125" t="str">
        <f t="shared" si="277"/>
        <v>No</v>
      </c>
      <c r="BE125" t="str">
        <f t="shared" si="277"/>
        <v>No</v>
      </c>
      <c r="BF125" t="str">
        <f t="shared" si="277"/>
        <v>No</v>
      </c>
      <c r="BG125" t="str">
        <f t="shared" si="147"/>
        <v>No</v>
      </c>
      <c r="BI125" t="str">
        <f t="shared" si="158"/>
        <v>No</v>
      </c>
      <c r="BJ125" t="str">
        <f t="shared" ref="BJ125:BT125" si="278">IF(AND($M125&gt;=BJ$1,$M125&lt;BK$1),"Yes","No")</f>
        <v>No</v>
      </c>
      <c r="BK125" t="str">
        <f t="shared" si="278"/>
        <v>No</v>
      </c>
      <c r="BL125" t="str">
        <f t="shared" si="278"/>
        <v>No</v>
      </c>
      <c r="BM125" t="str">
        <f t="shared" si="278"/>
        <v>No</v>
      </c>
      <c r="BN125" t="str">
        <f t="shared" si="278"/>
        <v>No</v>
      </c>
      <c r="BO125" t="str">
        <f t="shared" si="278"/>
        <v>No</v>
      </c>
      <c r="BP125" t="str">
        <f t="shared" si="278"/>
        <v>No</v>
      </c>
      <c r="BQ125" t="str">
        <f t="shared" si="278"/>
        <v>No</v>
      </c>
      <c r="BR125" t="str">
        <f t="shared" si="278"/>
        <v>No</v>
      </c>
      <c r="BS125" t="str">
        <f t="shared" si="278"/>
        <v>No</v>
      </c>
      <c r="BT125" t="str">
        <f t="shared" si="278"/>
        <v>No</v>
      </c>
      <c r="BU125" t="str">
        <f t="shared" si="258"/>
        <v>No</v>
      </c>
      <c r="BW125" t="str">
        <f t="shared" si="149"/>
        <v>No</v>
      </c>
    </row>
    <row r="126" spans="1:75" x14ac:dyDescent="0.25">
      <c r="A126" s="7">
        <v>125</v>
      </c>
      <c r="B126" s="7" t="s">
        <v>151</v>
      </c>
      <c r="C126" s="7" t="s">
        <v>851</v>
      </c>
      <c r="D126" s="7" t="s">
        <v>36</v>
      </c>
      <c r="E126" s="7" t="s">
        <v>796</v>
      </c>
      <c r="F126" s="8" t="s">
        <v>810</v>
      </c>
      <c r="G126" s="8" t="s">
        <v>808</v>
      </c>
      <c r="H126" s="7" t="s">
        <v>139</v>
      </c>
      <c r="I126" s="7" t="s">
        <v>12</v>
      </c>
      <c r="J126" s="7" t="s">
        <v>1196</v>
      </c>
      <c r="K126" s="9">
        <v>29395</v>
      </c>
      <c r="L126" s="9">
        <v>41128</v>
      </c>
      <c r="M126" s="9"/>
      <c r="N126" s="10">
        <f t="shared" ca="1" si="144"/>
        <v>10</v>
      </c>
      <c r="O126" s="10" t="s">
        <v>815</v>
      </c>
      <c r="P126" s="11" t="s">
        <v>40</v>
      </c>
      <c r="Q126" s="12">
        <v>82760</v>
      </c>
      <c r="R126" s="12">
        <f t="shared" ca="1" si="145"/>
        <v>5000</v>
      </c>
      <c r="S126" s="8">
        <v>4</v>
      </c>
      <c r="T126" t="str">
        <f t="shared" si="150"/>
        <v/>
      </c>
      <c r="U126" t="str">
        <f t="shared" si="151"/>
        <v>Correct</v>
      </c>
      <c r="Y126" t="str">
        <f t="shared" si="152"/>
        <v>Above 60000</v>
      </c>
      <c r="Z126" t="str">
        <f t="shared" ca="1" si="153"/>
        <v>40-50 years</v>
      </c>
      <c r="AA126" t="str">
        <f t="shared" si="154"/>
        <v>0-6 months</v>
      </c>
      <c r="AH126" t="str">
        <f t="shared" si="155"/>
        <v>No</v>
      </c>
      <c r="AI126" t="str">
        <f t="shared" si="256"/>
        <v>No</v>
      </c>
      <c r="AJ126" t="str">
        <f t="shared" si="256"/>
        <v>No</v>
      </c>
      <c r="AK126" t="str">
        <f t="shared" si="256"/>
        <v>No</v>
      </c>
      <c r="AL126" t="str">
        <f t="shared" si="256"/>
        <v>No</v>
      </c>
      <c r="AM126" t="str">
        <f t="shared" si="256"/>
        <v>No</v>
      </c>
      <c r="AN126" t="str">
        <f t="shared" si="256"/>
        <v>No</v>
      </c>
      <c r="AO126" t="str">
        <f t="shared" si="256"/>
        <v>No</v>
      </c>
      <c r="AP126" t="str">
        <f t="shared" si="256"/>
        <v>Yes</v>
      </c>
      <c r="AQ126" t="str">
        <f t="shared" si="256"/>
        <v>Yes</v>
      </c>
      <c r="AR126" t="str">
        <f t="shared" si="256"/>
        <v>Yes</v>
      </c>
      <c r="AS126" t="str">
        <f t="shared" si="256"/>
        <v>Yes</v>
      </c>
      <c r="AT126" t="str">
        <f t="shared" si="256"/>
        <v>Yes</v>
      </c>
      <c r="AV126" t="str">
        <f t="shared" ref="AV126:BF126" si="279">IF(AND($L126&gt;=AV$1,$L126&lt;AW$1),"Yes","No")</f>
        <v>No</v>
      </c>
      <c r="AW126" t="str">
        <f t="shared" si="279"/>
        <v>No</v>
      </c>
      <c r="AX126" t="str">
        <f t="shared" si="279"/>
        <v>No</v>
      </c>
      <c r="AY126" t="str">
        <f t="shared" si="279"/>
        <v>No</v>
      </c>
      <c r="AZ126" t="str">
        <f t="shared" si="279"/>
        <v>No</v>
      </c>
      <c r="BA126" t="str">
        <f t="shared" si="279"/>
        <v>No</v>
      </c>
      <c r="BB126" t="str">
        <f t="shared" si="279"/>
        <v>No</v>
      </c>
      <c r="BC126" t="str">
        <f t="shared" si="279"/>
        <v>Yes</v>
      </c>
      <c r="BD126" t="str">
        <f t="shared" si="279"/>
        <v>No</v>
      </c>
      <c r="BE126" t="str">
        <f t="shared" si="279"/>
        <v>No</v>
      </c>
      <c r="BF126" t="str">
        <f t="shared" si="279"/>
        <v>No</v>
      </c>
      <c r="BG126" t="str">
        <f t="shared" si="147"/>
        <v>No</v>
      </c>
      <c r="BI126" t="str">
        <f t="shared" si="158"/>
        <v>Yes</v>
      </c>
      <c r="BJ126" t="str">
        <f t="shared" ref="BJ126:BT126" si="280">IF(AND($M126&gt;=BJ$1,$M126&lt;BK$1),"Yes","No")</f>
        <v>No</v>
      </c>
      <c r="BK126" t="str">
        <f t="shared" si="280"/>
        <v>No</v>
      </c>
      <c r="BL126" t="str">
        <f t="shared" si="280"/>
        <v>No</v>
      </c>
      <c r="BM126" t="str">
        <f t="shared" si="280"/>
        <v>No</v>
      </c>
      <c r="BN126" t="str">
        <f t="shared" si="280"/>
        <v>No</v>
      </c>
      <c r="BO126" t="str">
        <f t="shared" si="280"/>
        <v>No</v>
      </c>
      <c r="BP126" t="str">
        <f t="shared" si="280"/>
        <v>No</v>
      </c>
      <c r="BQ126" t="str">
        <f t="shared" si="280"/>
        <v>No</v>
      </c>
      <c r="BR126" t="str">
        <f t="shared" si="280"/>
        <v>No</v>
      </c>
      <c r="BS126" t="str">
        <f t="shared" si="280"/>
        <v>No</v>
      </c>
      <c r="BT126" t="str">
        <f t="shared" si="280"/>
        <v>No</v>
      </c>
      <c r="BU126" t="str">
        <f t="shared" si="258"/>
        <v>No</v>
      </c>
      <c r="BW126" t="str">
        <f t="shared" si="149"/>
        <v>No</v>
      </c>
    </row>
    <row r="127" spans="1:75" x14ac:dyDescent="0.25">
      <c r="A127" s="7">
        <v>126</v>
      </c>
      <c r="B127" s="7" t="s">
        <v>152</v>
      </c>
      <c r="C127" s="7" t="s">
        <v>827</v>
      </c>
      <c r="D127" s="7" t="s">
        <v>36</v>
      </c>
      <c r="E127" s="7" t="s">
        <v>796</v>
      </c>
      <c r="F127" s="8" t="s">
        <v>810</v>
      </c>
      <c r="G127" s="8" t="s">
        <v>808</v>
      </c>
      <c r="H127" s="7" t="s">
        <v>139</v>
      </c>
      <c r="I127" s="7" t="s">
        <v>19</v>
      </c>
      <c r="J127" s="7" t="s">
        <v>1196</v>
      </c>
      <c r="K127" s="9">
        <v>31182</v>
      </c>
      <c r="L127" s="9">
        <v>38960</v>
      </c>
      <c r="M127" s="9">
        <v>40775</v>
      </c>
      <c r="N127" s="10">
        <f t="shared" ca="1" si="144"/>
        <v>16</v>
      </c>
      <c r="O127" s="10" t="s">
        <v>815</v>
      </c>
      <c r="P127" s="11"/>
      <c r="Q127" s="12">
        <v>12676</v>
      </c>
      <c r="R127" s="12">
        <f t="shared" ca="1" si="145"/>
        <v>3000</v>
      </c>
      <c r="S127" s="8">
        <v>2</v>
      </c>
      <c r="T127" t="str">
        <f t="shared" si="150"/>
        <v>Correct</v>
      </c>
      <c r="U127" t="str">
        <f t="shared" si="151"/>
        <v>Correct</v>
      </c>
      <c r="Y127" t="str">
        <f t="shared" si="152"/>
        <v>10001-25000</v>
      </c>
      <c r="Z127" t="str">
        <f t="shared" ca="1" si="153"/>
        <v>30-40 years</v>
      </c>
      <c r="AA127" t="str">
        <f t="shared" si="154"/>
        <v>6-10 years</v>
      </c>
      <c r="AH127" t="str">
        <f t="shared" si="155"/>
        <v>No</v>
      </c>
      <c r="AI127" t="str">
        <f t="shared" si="256"/>
        <v>No</v>
      </c>
      <c r="AJ127" t="str">
        <f t="shared" si="256"/>
        <v>No</v>
      </c>
      <c r="AK127" t="str">
        <f t="shared" si="256"/>
        <v>No</v>
      </c>
      <c r="AL127" t="str">
        <f t="shared" si="256"/>
        <v>No</v>
      </c>
      <c r="AM127" t="str">
        <f t="shared" si="256"/>
        <v>No</v>
      </c>
      <c r="AN127" t="str">
        <f t="shared" si="256"/>
        <v>No</v>
      </c>
      <c r="AO127" t="str">
        <f t="shared" si="256"/>
        <v>No</v>
      </c>
      <c r="AP127" t="str">
        <f t="shared" si="256"/>
        <v>No</v>
      </c>
      <c r="AQ127" t="str">
        <f t="shared" si="256"/>
        <v>No</v>
      </c>
      <c r="AR127" t="str">
        <f t="shared" si="256"/>
        <v>No</v>
      </c>
      <c r="AS127" t="str">
        <f t="shared" si="256"/>
        <v>No</v>
      </c>
      <c r="AT127" t="str">
        <f t="shared" si="256"/>
        <v>No</v>
      </c>
      <c r="AV127" t="str">
        <f t="shared" ref="AV127:BF127" si="281">IF(AND($L127&gt;=AV$1,$L127&lt;AW$1),"Yes","No")</f>
        <v>No</v>
      </c>
      <c r="AW127" t="str">
        <f t="shared" si="281"/>
        <v>No</v>
      </c>
      <c r="AX127" t="str">
        <f t="shared" si="281"/>
        <v>No</v>
      </c>
      <c r="AY127" t="str">
        <f t="shared" si="281"/>
        <v>No</v>
      </c>
      <c r="AZ127" t="str">
        <f t="shared" si="281"/>
        <v>No</v>
      </c>
      <c r="BA127" t="str">
        <f t="shared" si="281"/>
        <v>No</v>
      </c>
      <c r="BB127" t="str">
        <f t="shared" si="281"/>
        <v>No</v>
      </c>
      <c r="BC127" t="str">
        <f t="shared" si="281"/>
        <v>No</v>
      </c>
      <c r="BD127" t="str">
        <f t="shared" si="281"/>
        <v>No</v>
      </c>
      <c r="BE127" t="str">
        <f t="shared" si="281"/>
        <v>No</v>
      </c>
      <c r="BF127" t="str">
        <f t="shared" si="281"/>
        <v>No</v>
      </c>
      <c r="BG127" t="str">
        <f t="shared" si="147"/>
        <v>No</v>
      </c>
      <c r="BI127" t="str">
        <f t="shared" si="158"/>
        <v>No</v>
      </c>
      <c r="BJ127" t="str">
        <f t="shared" ref="BJ127:BT127" si="282">IF(AND($M127&gt;=BJ$1,$M127&lt;BK$1),"Yes","No")</f>
        <v>No</v>
      </c>
      <c r="BK127" t="str">
        <f t="shared" si="282"/>
        <v>No</v>
      </c>
      <c r="BL127" t="str">
        <f t="shared" si="282"/>
        <v>No</v>
      </c>
      <c r="BM127" t="str">
        <f t="shared" si="282"/>
        <v>No</v>
      </c>
      <c r="BN127" t="str">
        <f t="shared" si="282"/>
        <v>No</v>
      </c>
      <c r="BO127" t="str">
        <f t="shared" si="282"/>
        <v>No</v>
      </c>
      <c r="BP127" t="str">
        <f t="shared" si="282"/>
        <v>No</v>
      </c>
      <c r="BQ127" t="str">
        <f t="shared" si="282"/>
        <v>No</v>
      </c>
      <c r="BR127" t="str">
        <f t="shared" si="282"/>
        <v>No</v>
      </c>
      <c r="BS127" t="str">
        <f t="shared" si="282"/>
        <v>No</v>
      </c>
      <c r="BT127" t="str">
        <f t="shared" si="282"/>
        <v>No</v>
      </c>
      <c r="BU127" t="str">
        <f t="shared" si="258"/>
        <v>No</v>
      </c>
      <c r="BW127" t="str">
        <f t="shared" si="149"/>
        <v>No</v>
      </c>
    </row>
    <row r="128" spans="1:75" x14ac:dyDescent="0.25">
      <c r="A128" s="7">
        <v>127</v>
      </c>
      <c r="B128" s="7" t="s">
        <v>153</v>
      </c>
      <c r="C128" s="7" t="s">
        <v>921</v>
      </c>
      <c r="D128" s="7" t="s">
        <v>36</v>
      </c>
      <c r="E128" s="7" t="s">
        <v>796</v>
      </c>
      <c r="F128" s="8" t="s">
        <v>810</v>
      </c>
      <c r="G128" s="8" t="s">
        <v>808</v>
      </c>
      <c r="H128" s="7" t="s">
        <v>139</v>
      </c>
      <c r="I128" s="7" t="s">
        <v>12</v>
      </c>
      <c r="J128" s="7" t="s">
        <v>1196</v>
      </c>
      <c r="K128" s="9">
        <v>23807</v>
      </c>
      <c r="L128" s="9">
        <v>37113</v>
      </c>
      <c r="M128" s="9">
        <v>41271</v>
      </c>
      <c r="N128" s="10">
        <f t="shared" ca="1" si="144"/>
        <v>21</v>
      </c>
      <c r="O128" s="10" t="s">
        <v>815</v>
      </c>
      <c r="P128" s="11" t="s">
        <v>21</v>
      </c>
      <c r="Q128" s="12">
        <v>61150</v>
      </c>
      <c r="R128" s="12">
        <f t="shared" ca="1" si="145"/>
        <v>5000</v>
      </c>
      <c r="S128" s="8">
        <v>4</v>
      </c>
      <c r="T128" t="str">
        <f t="shared" si="150"/>
        <v>Correct</v>
      </c>
      <c r="U128" t="str">
        <f t="shared" si="151"/>
        <v>Correct</v>
      </c>
      <c r="Y128" t="str">
        <f t="shared" si="152"/>
        <v>Above 60000</v>
      </c>
      <c r="Z128" t="str">
        <f t="shared" ca="1" si="153"/>
        <v>Above 50 years</v>
      </c>
      <c r="AA128" t="str">
        <f t="shared" si="154"/>
        <v>Above 10 years</v>
      </c>
      <c r="AH128" t="str">
        <f t="shared" si="155"/>
        <v>Yes</v>
      </c>
      <c r="AI128" t="str">
        <f t="shared" si="256"/>
        <v>Yes</v>
      </c>
      <c r="AJ128" t="str">
        <f t="shared" si="256"/>
        <v>Yes</v>
      </c>
      <c r="AK128" t="str">
        <f t="shared" si="256"/>
        <v>Yes</v>
      </c>
      <c r="AL128" t="str">
        <f t="shared" si="256"/>
        <v>Yes</v>
      </c>
      <c r="AM128" t="str">
        <f t="shared" si="256"/>
        <v>Yes</v>
      </c>
      <c r="AN128" t="str">
        <f t="shared" si="256"/>
        <v>Yes</v>
      </c>
      <c r="AO128" t="str">
        <f t="shared" si="256"/>
        <v>Yes</v>
      </c>
      <c r="AP128" t="str">
        <f t="shared" si="256"/>
        <v>Yes</v>
      </c>
      <c r="AQ128" t="str">
        <f t="shared" si="256"/>
        <v>Yes</v>
      </c>
      <c r="AR128" t="str">
        <f t="shared" si="256"/>
        <v>Yes</v>
      </c>
      <c r="AS128" t="str">
        <f t="shared" si="256"/>
        <v>Yes</v>
      </c>
      <c r="AT128" t="str">
        <f t="shared" si="256"/>
        <v>No</v>
      </c>
      <c r="AV128" t="str">
        <f t="shared" ref="AV128:BF128" si="283">IF(AND($L128&gt;=AV$1,$L128&lt;AW$1),"Yes","No")</f>
        <v>No</v>
      </c>
      <c r="AW128" t="str">
        <f t="shared" si="283"/>
        <v>No</v>
      </c>
      <c r="AX128" t="str">
        <f t="shared" si="283"/>
        <v>No</v>
      </c>
      <c r="AY128" t="str">
        <f t="shared" si="283"/>
        <v>No</v>
      </c>
      <c r="AZ128" t="str">
        <f t="shared" si="283"/>
        <v>No</v>
      </c>
      <c r="BA128" t="str">
        <f t="shared" si="283"/>
        <v>No</v>
      </c>
      <c r="BB128" t="str">
        <f t="shared" si="283"/>
        <v>No</v>
      </c>
      <c r="BC128" t="str">
        <f t="shared" si="283"/>
        <v>No</v>
      </c>
      <c r="BD128" t="str">
        <f t="shared" si="283"/>
        <v>No</v>
      </c>
      <c r="BE128" t="str">
        <f t="shared" si="283"/>
        <v>No</v>
      </c>
      <c r="BF128" t="str">
        <f t="shared" si="283"/>
        <v>No</v>
      </c>
      <c r="BG128" t="str">
        <f t="shared" si="147"/>
        <v>No</v>
      </c>
      <c r="BI128" t="str">
        <f t="shared" si="158"/>
        <v>No</v>
      </c>
      <c r="BJ128" t="str">
        <f t="shared" ref="BJ128:BT128" si="284">IF(AND($M128&gt;=BJ$1,$M128&lt;BK$1),"Yes","No")</f>
        <v>No</v>
      </c>
      <c r="BK128" t="str">
        <f t="shared" si="284"/>
        <v>No</v>
      </c>
      <c r="BL128" t="str">
        <f t="shared" si="284"/>
        <v>No</v>
      </c>
      <c r="BM128" t="str">
        <f t="shared" si="284"/>
        <v>No</v>
      </c>
      <c r="BN128" t="str">
        <f t="shared" si="284"/>
        <v>No</v>
      </c>
      <c r="BO128" t="str">
        <f t="shared" si="284"/>
        <v>No</v>
      </c>
      <c r="BP128" t="str">
        <f t="shared" si="284"/>
        <v>No</v>
      </c>
      <c r="BQ128" t="str">
        <f t="shared" si="284"/>
        <v>No</v>
      </c>
      <c r="BR128" t="str">
        <f t="shared" si="284"/>
        <v>No</v>
      </c>
      <c r="BS128" t="str">
        <f t="shared" si="284"/>
        <v>No</v>
      </c>
      <c r="BT128" t="str">
        <f t="shared" si="284"/>
        <v>No</v>
      </c>
      <c r="BU128" t="str">
        <f t="shared" si="258"/>
        <v>Yes</v>
      </c>
      <c r="BW128" t="str">
        <f t="shared" si="149"/>
        <v>Yes</v>
      </c>
    </row>
    <row r="129" spans="1:75" x14ac:dyDescent="0.25">
      <c r="A129" s="7">
        <v>128</v>
      </c>
      <c r="B129" s="7" t="s">
        <v>154</v>
      </c>
      <c r="C129" s="7" t="s">
        <v>922</v>
      </c>
      <c r="D129" s="7" t="s">
        <v>36</v>
      </c>
      <c r="E129" s="7" t="s">
        <v>796</v>
      </c>
      <c r="F129" s="8" t="s">
        <v>810</v>
      </c>
      <c r="G129" s="8" t="s">
        <v>808</v>
      </c>
      <c r="H129" s="7" t="s">
        <v>139</v>
      </c>
      <c r="I129" s="7" t="s">
        <v>12</v>
      </c>
      <c r="J129" s="7" t="s">
        <v>1196</v>
      </c>
      <c r="K129" s="9">
        <v>23783</v>
      </c>
      <c r="L129" s="9">
        <v>36077</v>
      </c>
      <c r="M129" s="9">
        <v>39961</v>
      </c>
      <c r="N129" s="10">
        <f t="shared" ca="1" si="144"/>
        <v>24</v>
      </c>
      <c r="O129" s="10" t="s">
        <v>815</v>
      </c>
      <c r="P129" s="11" t="s">
        <v>40</v>
      </c>
      <c r="Q129" s="12">
        <v>50110</v>
      </c>
      <c r="R129" s="12">
        <f t="shared" ca="1" si="145"/>
        <v>3000</v>
      </c>
      <c r="S129" s="8">
        <v>1</v>
      </c>
      <c r="T129" t="str">
        <f t="shared" si="150"/>
        <v>Correct</v>
      </c>
      <c r="U129" t="str">
        <f t="shared" si="151"/>
        <v>Correct</v>
      </c>
      <c r="Y129" t="str">
        <f t="shared" si="152"/>
        <v>40001-60000</v>
      </c>
      <c r="Z129" t="str">
        <f t="shared" ca="1" si="153"/>
        <v>Above 50 years</v>
      </c>
      <c r="AA129" t="str">
        <f t="shared" si="154"/>
        <v>Above 10 years</v>
      </c>
      <c r="AH129" t="str">
        <f t="shared" si="155"/>
        <v>No</v>
      </c>
      <c r="AI129" t="str">
        <f t="shared" si="256"/>
        <v>No</v>
      </c>
      <c r="AJ129" t="str">
        <f t="shared" si="256"/>
        <v>No</v>
      </c>
      <c r="AK129" t="str">
        <f t="shared" si="256"/>
        <v>No</v>
      </c>
      <c r="AL129" t="str">
        <f t="shared" si="256"/>
        <v>No</v>
      </c>
      <c r="AM129" t="str">
        <f t="shared" si="256"/>
        <v>No</v>
      </c>
      <c r="AN129" t="str">
        <f t="shared" si="256"/>
        <v>No</v>
      </c>
      <c r="AO129" t="str">
        <f t="shared" si="256"/>
        <v>No</v>
      </c>
      <c r="AP129" t="str">
        <f t="shared" si="256"/>
        <v>No</v>
      </c>
      <c r="AQ129" t="str">
        <f t="shared" si="256"/>
        <v>No</v>
      </c>
      <c r="AR129" t="str">
        <f t="shared" si="256"/>
        <v>No</v>
      </c>
      <c r="AS129" t="str">
        <f t="shared" si="256"/>
        <v>No</v>
      </c>
      <c r="AT129" t="str">
        <f t="shared" si="256"/>
        <v>No</v>
      </c>
      <c r="AV129" t="str">
        <f t="shared" ref="AV129:BF129" si="285">IF(AND($L129&gt;=AV$1,$L129&lt;AW$1),"Yes","No")</f>
        <v>No</v>
      </c>
      <c r="AW129" t="str">
        <f t="shared" si="285"/>
        <v>No</v>
      </c>
      <c r="AX129" t="str">
        <f t="shared" si="285"/>
        <v>No</v>
      </c>
      <c r="AY129" t="str">
        <f t="shared" si="285"/>
        <v>No</v>
      </c>
      <c r="AZ129" t="str">
        <f t="shared" si="285"/>
        <v>No</v>
      </c>
      <c r="BA129" t="str">
        <f t="shared" si="285"/>
        <v>No</v>
      </c>
      <c r="BB129" t="str">
        <f t="shared" si="285"/>
        <v>No</v>
      </c>
      <c r="BC129" t="str">
        <f t="shared" si="285"/>
        <v>No</v>
      </c>
      <c r="BD129" t="str">
        <f t="shared" si="285"/>
        <v>No</v>
      </c>
      <c r="BE129" t="str">
        <f t="shared" si="285"/>
        <v>No</v>
      </c>
      <c r="BF129" t="str">
        <f t="shared" si="285"/>
        <v>No</v>
      </c>
      <c r="BG129" t="str">
        <f t="shared" si="147"/>
        <v>No</v>
      </c>
      <c r="BI129" t="str">
        <f t="shared" si="158"/>
        <v>No</v>
      </c>
      <c r="BJ129" t="str">
        <f t="shared" ref="BJ129:BT129" si="286">IF(AND($M129&gt;=BJ$1,$M129&lt;BK$1),"Yes","No")</f>
        <v>No</v>
      </c>
      <c r="BK129" t="str">
        <f t="shared" si="286"/>
        <v>No</v>
      </c>
      <c r="BL129" t="str">
        <f t="shared" si="286"/>
        <v>No</v>
      </c>
      <c r="BM129" t="str">
        <f t="shared" si="286"/>
        <v>No</v>
      </c>
      <c r="BN129" t="str">
        <f t="shared" si="286"/>
        <v>No</v>
      </c>
      <c r="BO129" t="str">
        <f t="shared" si="286"/>
        <v>No</v>
      </c>
      <c r="BP129" t="str">
        <f t="shared" si="286"/>
        <v>No</v>
      </c>
      <c r="BQ129" t="str">
        <f t="shared" si="286"/>
        <v>No</v>
      </c>
      <c r="BR129" t="str">
        <f t="shared" si="286"/>
        <v>No</v>
      </c>
      <c r="BS129" t="str">
        <f t="shared" si="286"/>
        <v>No</v>
      </c>
      <c r="BT129" t="str">
        <f t="shared" si="286"/>
        <v>No</v>
      </c>
      <c r="BU129" t="str">
        <f t="shared" si="258"/>
        <v>No</v>
      </c>
      <c r="BW129" t="str">
        <f t="shared" si="149"/>
        <v>No</v>
      </c>
    </row>
    <row r="130" spans="1:75" x14ac:dyDescent="0.25">
      <c r="A130" s="7">
        <v>129</v>
      </c>
      <c r="B130" s="7" t="s">
        <v>155</v>
      </c>
      <c r="C130" s="7" t="s">
        <v>863</v>
      </c>
      <c r="D130" s="7" t="s">
        <v>36</v>
      </c>
      <c r="E130" s="7" t="s">
        <v>796</v>
      </c>
      <c r="F130" s="8" t="s">
        <v>810</v>
      </c>
      <c r="G130" s="8" t="s">
        <v>808</v>
      </c>
      <c r="H130" s="7" t="s">
        <v>139</v>
      </c>
      <c r="I130" s="7" t="s">
        <v>19</v>
      </c>
      <c r="J130" s="7" t="s">
        <v>1196</v>
      </c>
      <c r="K130" s="9">
        <v>29264</v>
      </c>
      <c r="L130" s="9">
        <v>39758</v>
      </c>
      <c r="M130" s="9"/>
      <c r="N130" s="10">
        <f t="shared" ref="N130:N193" ca="1" si="287">DATEDIF(L130,TODAY(),"Y")</f>
        <v>14</v>
      </c>
      <c r="O130" s="10" t="s">
        <v>815</v>
      </c>
      <c r="P130" s="11"/>
      <c r="Q130" s="12">
        <v>14712</v>
      </c>
      <c r="R130" s="12">
        <f t="shared" ref="R130:R193" ca="1" si="288">IF(AND(VLOOKUP($S130,$AC$1:$AD$3,2,1)=0,N130&gt;10),3000,VLOOKUP($S130,$AC$1:$AD$3,2,1))</f>
        <v>10000</v>
      </c>
      <c r="S130" s="8">
        <v>5</v>
      </c>
      <c r="T130" t="str">
        <f t="shared" si="150"/>
        <v/>
      </c>
      <c r="U130" t="str">
        <f t="shared" si="151"/>
        <v>Correct</v>
      </c>
      <c r="Y130" t="str">
        <f t="shared" si="152"/>
        <v>10001-25000</v>
      </c>
      <c r="Z130" t="str">
        <f t="shared" ca="1" si="153"/>
        <v>40-50 years</v>
      </c>
      <c r="AA130" t="str">
        <f t="shared" si="154"/>
        <v>4-6 years</v>
      </c>
      <c r="AH130" t="str">
        <f t="shared" si="155"/>
        <v>Yes</v>
      </c>
      <c r="AI130" t="str">
        <f t="shared" si="256"/>
        <v>Yes</v>
      </c>
      <c r="AJ130" t="str">
        <f t="shared" si="256"/>
        <v>Yes</v>
      </c>
      <c r="AK130" t="str">
        <f t="shared" si="256"/>
        <v>Yes</v>
      </c>
      <c r="AL130" t="str">
        <f t="shared" si="256"/>
        <v>Yes</v>
      </c>
      <c r="AM130" t="str">
        <f t="shared" si="256"/>
        <v>Yes</v>
      </c>
      <c r="AN130" t="str">
        <f t="shared" si="256"/>
        <v>Yes</v>
      </c>
      <c r="AO130" t="str">
        <f t="shared" si="256"/>
        <v>Yes</v>
      </c>
      <c r="AP130" t="str">
        <f t="shared" si="256"/>
        <v>Yes</v>
      </c>
      <c r="AQ130" t="str">
        <f t="shared" si="256"/>
        <v>Yes</v>
      </c>
      <c r="AR130" t="str">
        <f t="shared" si="256"/>
        <v>Yes</v>
      </c>
      <c r="AS130" t="str">
        <f t="shared" si="256"/>
        <v>Yes</v>
      </c>
      <c r="AT130" t="str">
        <f t="shared" si="256"/>
        <v>Yes</v>
      </c>
      <c r="AV130" t="str">
        <f t="shared" ref="AV130:BF130" si="289">IF(AND($L130&gt;=AV$1,$L130&lt;AW$1),"Yes","No")</f>
        <v>No</v>
      </c>
      <c r="AW130" t="str">
        <f t="shared" si="289"/>
        <v>No</v>
      </c>
      <c r="AX130" t="str">
        <f t="shared" si="289"/>
        <v>No</v>
      </c>
      <c r="AY130" t="str">
        <f t="shared" si="289"/>
        <v>No</v>
      </c>
      <c r="AZ130" t="str">
        <f t="shared" si="289"/>
        <v>No</v>
      </c>
      <c r="BA130" t="str">
        <f t="shared" si="289"/>
        <v>No</v>
      </c>
      <c r="BB130" t="str">
        <f t="shared" si="289"/>
        <v>No</v>
      </c>
      <c r="BC130" t="str">
        <f t="shared" si="289"/>
        <v>No</v>
      </c>
      <c r="BD130" t="str">
        <f t="shared" si="289"/>
        <v>No</v>
      </c>
      <c r="BE130" t="str">
        <f t="shared" si="289"/>
        <v>No</v>
      </c>
      <c r="BF130" t="str">
        <f t="shared" si="289"/>
        <v>No</v>
      </c>
      <c r="BG130" t="str">
        <f t="shared" ref="BG130:BG193" si="290">IF(AND($L130&gt;=BG$1,$L130&lt;BI$1),"Yes","No")</f>
        <v>No</v>
      </c>
      <c r="BI130" t="str">
        <f t="shared" si="158"/>
        <v>No</v>
      </c>
      <c r="BJ130" t="str">
        <f t="shared" ref="BJ130:BT130" si="291">IF(AND($M130&gt;=BJ$1,$M130&lt;BK$1),"Yes","No")</f>
        <v>No</v>
      </c>
      <c r="BK130" t="str">
        <f t="shared" si="291"/>
        <v>No</v>
      </c>
      <c r="BL130" t="str">
        <f t="shared" si="291"/>
        <v>No</v>
      </c>
      <c r="BM130" t="str">
        <f t="shared" si="291"/>
        <v>No</v>
      </c>
      <c r="BN130" t="str">
        <f t="shared" si="291"/>
        <v>No</v>
      </c>
      <c r="BO130" t="str">
        <f t="shared" si="291"/>
        <v>No</v>
      </c>
      <c r="BP130" t="str">
        <f t="shared" si="291"/>
        <v>No</v>
      </c>
      <c r="BQ130" t="str">
        <f t="shared" si="291"/>
        <v>No</v>
      </c>
      <c r="BR130" t="str">
        <f t="shared" si="291"/>
        <v>No</v>
      </c>
      <c r="BS130" t="str">
        <f t="shared" si="291"/>
        <v>No</v>
      </c>
      <c r="BT130" t="str">
        <f t="shared" si="291"/>
        <v>No</v>
      </c>
      <c r="BU130" t="str">
        <f t="shared" si="258"/>
        <v>No</v>
      </c>
      <c r="BW130" t="str">
        <f t="shared" ref="BW130:BW193" si="292">IF(COUNTIFS(BJ130:BU130,"Yes")&gt;0,"Yes","No")</f>
        <v>No</v>
      </c>
    </row>
    <row r="131" spans="1:75" x14ac:dyDescent="0.25">
      <c r="A131" s="7">
        <v>130</v>
      </c>
      <c r="B131" s="7" t="s">
        <v>156</v>
      </c>
      <c r="C131" s="7" t="s">
        <v>923</v>
      </c>
      <c r="D131" s="7" t="s">
        <v>36</v>
      </c>
      <c r="E131" s="7" t="s">
        <v>795</v>
      </c>
      <c r="F131" s="8" t="s">
        <v>811</v>
      </c>
      <c r="G131" s="8" t="s">
        <v>808</v>
      </c>
      <c r="H131" s="7" t="s">
        <v>139</v>
      </c>
      <c r="I131" s="7" t="s">
        <v>24</v>
      </c>
      <c r="J131" s="7" t="s">
        <v>1196</v>
      </c>
      <c r="K131" s="9">
        <v>25980</v>
      </c>
      <c r="L131" s="9">
        <v>39024</v>
      </c>
      <c r="M131" s="9">
        <v>40056</v>
      </c>
      <c r="N131" s="10">
        <f t="shared" ca="1" si="287"/>
        <v>16</v>
      </c>
      <c r="O131" s="10" t="s">
        <v>815</v>
      </c>
      <c r="P131" s="11"/>
      <c r="Q131" s="12">
        <v>76020</v>
      </c>
      <c r="R131" s="12">
        <f t="shared" ca="1" si="288"/>
        <v>3000</v>
      </c>
      <c r="S131" s="8">
        <v>1</v>
      </c>
      <c r="T131" t="str">
        <f t="shared" ref="T131:T194" si="293">IF(M131="","",IF(M131&lt;L131,"Error","Correct"))</f>
        <v>Correct</v>
      </c>
      <c r="U131" t="str">
        <f t="shared" ref="U131:U194" si="294">IF(K131="","",IF((L131-K131)/365&lt;18,"Error","Correct"))</f>
        <v>Correct</v>
      </c>
      <c r="Y131" t="str">
        <f t="shared" ref="Y131:Y194" si="295">VLOOKUP(Q131,$AC$32:$AD$36,2,1)</f>
        <v>Above 60000</v>
      </c>
      <c r="Z131" t="str">
        <f t="shared" ref="Z131:Z194" ca="1" si="296">VLOOKUP(YEARFRAC(K131,TODAY()),$AC$17:$AD$22,2,1)</f>
        <v>Above 50 years</v>
      </c>
      <c r="AA131" t="str">
        <f t="shared" ref="AA131:AA194" si="297">VLOOKUP(YEARFRAC(L131,$AB$1),$AC$24:$AD$30,2,1)</f>
        <v>6-10 years</v>
      </c>
      <c r="AH131" t="str">
        <f t="shared" ref="AH131:AH194" si="298">IF($L131&gt;AH$1,"No",IF($M131="","Yes",IF(AND($L131&lt;=AH$1,$M131&gt;AH$1),"Yes","No")))</f>
        <v>No</v>
      </c>
      <c r="AI131" t="str">
        <f t="shared" ref="AI131:AT146" si="299">IF($L131&gt;AI$1,"No",IF($M131="","Yes",IF(AND($L131&lt;=AI$1,$M131&gt;AI$1),"Yes","No")))</f>
        <v>No</v>
      </c>
      <c r="AJ131" t="str">
        <f t="shared" si="299"/>
        <v>No</v>
      </c>
      <c r="AK131" t="str">
        <f t="shared" si="299"/>
        <v>No</v>
      </c>
      <c r="AL131" t="str">
        <f t="shared" si="299"/>
        <v>No</v>
      </c>
      <c r="AM131" t="str">
        <f t="shared" si="299"/>
        <v>No</v>
      </c>
      <c r="AN131" t="str">
        <f t="shared" si="299"/>
        <v>No</v>
      </c>
      <c r="AO131" t="str">
        <f t="shared" si="299"/>
        <v>No</v>
      </c>
      <c r="AP131" t="str">
        <f t="shared" si="299"/>
        <v>No</v>
      </c>
      <c r="AQ131" t="str">
        <f t="shared" si="299"/>
        <v>No</v>
      </c>
      <c r="AR131" t="str">
        <f t="shared" si="299"/>
        <v>No</v>
      </c>
      <c r="AS131" t="str">
        <f t="shared" si="299"/>
        <v>No</v>
      </c>
      <c r="AT131" t="str">
        <f t="shared" si="299"/>
        <v>No</v>
      </c>
      <c r="AV131" t="str">
        <f t="shared" ref="AV131:BF131" si="300">IF(AND($L131&gt;=AV$1,$L131&lt;AW$1),"Yes","No")</f>
        <v>No</v>
      </c>
      <c r="AW131" t="str">
        <f t="shared" si="300"/>
        <v>No</v>
      </c>
      <c r="AX131" t="str">
        <f t="shared" si="300"/>
        <v>No</v>
      </c>
      <c r="AY131" t="str">
        <f t="shared" si="300"/>
        <v>No</v>
      </c>
      <c r="AZ131" t="str">
        <f t="shared" si="300"/>
        <v>No</v>
      </c>
      <c r="BA131" t="str">
        <f t="shared" si="300"/>
        <v>No</v>
      </c>
      <c r="BB131" t="str">
        <f t="shared" si="300"/>
        <v>No</v>
      </c>
      <c r="BC131" t="str">
        <f t="shared" si="300"/>
        <v>No</v>
      </c>
      <c r="BD131" t="str">
        <f t="shared" si="300"/>
        <v>No</v>
      </c>
      <c r="BE131" t="str">
        <f t="shared" si="300"/>
        <v>No</v>
      </c>
      <c r="BF131" t="str">
        <f t="shared" si="300"/>
        <v>No</v>
      </c>
      <c r="BG131" t="str">
        <f t="shared" si="290"/>
        <v>No</v>
      </c>
      <c r="BI131" t="str">
        <f t="shared" ref="BI131:BI194" si="301">IF(COUNTIFS(AV131:BG131,"Yes")&gt;0,"Yes","No")</f>
        <v>No</v>
      </c>
      <c r="BJ131" t="str">
        <f t="shared" ref="BJ131:BU146" si="302">IF(AND($M131&gt;=BJ$1,$M131&lt;BK$1),"Yes","No")</f>
        <v>No</v>
      </c>
      <c r="BK131" t="str">
        <f t="shared" si="302"/>
        <v>No</v>
      </c>
      <c r="BL131" t="str">
        <f t="shared" si="302"/>
        <v>No</v>
      </c>
      <c r="BM131" t="str">
        <f t="shared" si="302"/>
        <v>No</v>
      </c>
      <c r="BN131" t="str">
        <f t="shared" si="302"/>
        <v>No</v>
      </c>
      <c r="BO131" t="str">
        <f t="shared" si="302"/>
        <v>No</v>
      </c>
      <c r="BP131" t="str">
        <f t="shared" si="302"/>
        <v>No</v>
      </c>
      <c r="BQ131" t="str">
        <f t="shared" si="302"/>
        <v>No</v>
      </c>
      <c r="BR131" t="str">
        <f t="shared" si="302"/>
        <v>No</v>
      </c>
      <c r="BS131" t="str">
        <f t="shared" si="302"/>
        <v>No</v>
      </c>
      <c r="BT131" t="str">
        <f t="shared" si="302"/>
        <v>No</v>
      </c>
      <c r="BU131" t="str">
        <f t="shared" si="302"/>
        <v>No</v>
      </c>
      <c r="BW131" t="str">
        <f t="shared" si="292"/>
        <v>No</v>
      </c>
    </row>
    <row r="132" spans="1:75" x14ac:dyDescent="0.25">
      <c r="A132" s="7">
        <v>131</v>
      </c>
      <c r="B132" s="7" t="s">
        <v>157</v>
      </c>
      <c r="C132" s="7" t="s">
        <v>910</v>
      </c>
      <c r="D132" s="7" t="s">
        <v>812</v>
      </c>
      <c r="E132" s="7" t="s">
        <v>794</v>
      </c>
      <c r="F132" s="8" t="s">
        <v>811</v>
      </c>
      <c r="G132" s="8" t="s">
        <v>808</v>
      </c>
      <c r="H132" s="7" t="s">
        <v>139</v>
      </c>
      <c r="I132" s="7" t="s">
        <v>12</v>
      </c>
      <c r="J132" s="7" t="s">
        <v>1196</v>
      </c>
      <c r="K132" s="9">
        <v>28623</v>
      </c>
      <c r="L132" s="9">
        <v>37612</v>
      </c>
      <c r="M132" s="9">
        <v>38350</v>
      </c>
      <c r="N132" s="10">
        <f t="shared" ca="1" si="287"/>
        <v>20</v>
      </c>
      <c r="O132" s="10" t="s">
        <v>815</v>
      </c>
      <c r="P132" s="11" t="s">
        <v>21</v>
      </c>
      <c r="Q132" s="12">
        <v>39740</v>
      </c>
      <c r="R132" s="12">
        <f t="shared" ca="1" si="288"/>
        <v>3000</v>
      </c>
      <c r="S132" s="8">
        <v>1</v>
      </c>
      <c r="T132" t="str">
        <f t="shared" si="293"/>
        <v>Correct</v>
      </c>
      <c r="U132" t="str">
        <f t="shared" si="294"/>
        <v>Correct</v>
      </c>
      <c r="Y132" t="str">
        <f t="shared" si="295"/>
        <v>25001-40000</v>
      </c>
      <c r="Z132" t="str">
        <f t="shared" ca="1" si="296"/>
        <v>40-50 years</v>
      </c>
      <c r="AA132" t="str">
        <f t="shared" si="297"/>
        <v>Above 10 years</v>
      </c>
      <c r="AH132" t="str">
        <f t="shared" si="298"/>
        <v>No</v>
      </c>
      <c r="AI132" t="str">
        <f t="shared" si="299"/>
        <v>No</v>
      </c>
      <c r="AJ132" t="str">
        <f t="shared" si="299"/>
        <v>No</v>
      </c>
      <c r="AK132" t="str">
        <f t="shared" si="299"/>
        <v>No</v>
      </c>
      <c r="AL132" t="str">
        <f t="shared" si="299"/>
        <v>No</v>
      </c>
      <c r="AM132" t="str">
        <f t="shared" si="299"/>
        <v>No</v>
      </c>
      <c r="AN132" t="str">
        <f t="shared" si="299"/>
        <v>No</v>
      </c>
      <c r="AO132" t="str">
        <f t="shared" si="299"/>
        <v>No</v>
      </c>
      <c r="AP132" t="str">
        <f t="shared" si="299"/>
        <v>No</v>
      </c>
      <c r="AQ132" t="str">
        <f t="shared" si="299"/>
        <v>No</v>
      </c>
      <c r="AR132" t="str">
        <f t="shared" si="299"/>
        <v>No</v>
      </c>
      <c r="AS132" t="str">
        <f t="shared" si="299"/>
        <v>No</v>
      </c>
      <c r="AT132" t="str">
        <f t="shared" si="299"/>
        <v>No</v>
      </c>
      <c r="AV132" t="str">
        <f t="shared" ref="AV132:BF132" si="303">IF(AND($L132&gt;=AV$1,$L132&lt;AW$1),"Yes","No")</f>
        <v>No</v>
      </c>
      <c r="AW132" t="str">
        <f t="shared" si="303"/>
        <v>No</v>
      </c>
      <c r="AX132" t="str">
        <f t="shared" si="303"/>
        <v>No</v>
      </c>
      <c r="AY132" t="str">
        <f t="shared" si="303"/>
        <v>No</v>
      </c>
      <c r="AZ132" t="str">
        <f t="shared" si="303"/>
        <v>No</v>
      </c>
      <c r="BA132" t="str">
        <f t="shared" si="303"/>
        <v>No</v>
      </c>
      <c r="BB132" t="str">
        <f t="shared" si="303"/>
        <v>No</v>
      </c>
      <c r="BC132" t="str">
        <f t="shared" si="303"/>
        <v>No</v>
      </c>
      <c r="BD132" t="str">
        <f t="shared" si="303"/>
        <v>No</v>
      </c>
      <c r="BE132" t="str">
        <f t="shared" si="303"/>
        <v>No</v>
      </c>
      <c r="BF132" t="str">
        <f t="shared" si="303"/>
        <v>No</v>
      </c>
      <c r="BG132" t="str">
        <f t="shared" si="290"/>
        <v>No</v>
      </c>
      <c r="BI132" t="str">
        <f t="shared" si="301"/>
        <v>No</v>
      </c>
      <c r="BJ132" t="str">
        <f t="shared" ref="BJ132:BT132" si="304">IF(AND($M132&gt;=BJ$1,$M132&lt;BK$1),"Yes","No")</f>
        <v>No</v>
      </c>
      <c r="BK132" t="str">
        <f t="shared" si="304"/>
        <v>No</v>
      </c>
      <c r="BL132" t="str">
        <f t="shared" si="304"/>
        <v>No</v>
      </c>
      <c r="BM132" t="str">
        <f t="shared" si="304"/>
        <v>No</v>
      </c>
      <c r="BN132" t="str">
        <f t="shared" si="304"/>
        <v>No</v>
      </c>
      <c r="BO132" t="str">
        <f t="shared" si="304"/>
        <v>No</v>
      </c>
      <c r="BP132" t="str">
        <f t="shared" si="304"/>
        <v>No</v>
      </c>
      <c r="BQ132" t="str">
        <f t="shared" si="304"/>
        <v>No</v>
      </c>
      <c r="BR132" t="str">
        <f t="shared" si="304"/>
        <v>No</v>
      </c>
      <c r="BS132" t="str">
        <f t="shared" si="304"/>
        <v>No</v>
      </c>
      <c r="BT132" t="str">
        <f t="shared" si="304"/>
        <v>No</v>
      </c>
      <c r="BU132" t="str">
        <f t="shared" si="302"/>
        <v>No</v>
      </c>
      <c r="BW132" t="str">
        <f t="shared" si="292"/>
        <v>No</v>
      </c>
    </row>
    <row r="133" spans="1:75" x14ac:dyDescent="0.25">
      <c r="A133" s="7">
        <v>132</v>
      </c>
      <c r="B133" s="7" t="s">
        <v>158</v>
      </c>
      <c r="C133" s="7" t="s">
        <v>924</v>
      </c>
      <c r="D133" s="7" t="s">
        <v>36</v>
      </c>
      <c r="E133" s="7" t="s">
        <v>796</v>
      </c>
      <c r="F133" s="8" t="s">
        <v>810</v>
      </c>
      <c r="G133" s="8" t="s">
        <v>159</v>
      </c>
      <c r="H133" s="7" t="s">
        <v>1203</v>
      </c>
      <c r="I133" s="7" t="s">
        <v>12</v>
      </c>
      <c r="J133" s="7" t="s">
        <v>1197</v>
      </c>
      <c r="K133" s="9">
        <v>25338</v>
      </c>
      <c r="L133" s="9">
        <v>36569</v>
      </c>
      <c r="M133" s="9">
        <v>40488</v>
      </c>
      <c r="N133" s="10">
        <f t="shared" ca="1" si="287"/>
        <v>22</v>
      </c>
      <c r="O133" s="10" t="s">
        <v>815</v>
      </c>
      <c r="P133" s="11" t="s">
        <v>40</v>
      </c>
      <c r="Q133" s="12">
        <v>75060</v>
      </c>
      <c r="R133" s="12">
        <f t="shared" ca="1" si="288"/>
        <v>10000</v>
      </c>
      <c r="S133" s="8">
        <v>5</v>
      </c>
      <c r="T133" t="str">
        <f t="shared" si="293"/>
        <v>Correct</v>
      </c>
      <c r="U133" t="str">
        <f t="shared" si="294"/>
        <v>Correct</v>
      </c>
      <c r="Y133" t="str">
        <f t="shared" si="295"/>
        <v>Above 60000</v>
      </c>
      <c r="Z133" t="str">
        <f t="shared" ca="1" si="296"/>
        <v>Above 50 years</v>
      </c>
      <c r="AA133" t="str">
        <f t="shared" si="297"/>
        <v>Above 10 years</v>
      </c>
      <c r="AH133" t="str">
        <f t="shared" si="298"/>
        <v>No</v>
      </c>
      <c r="AI133" t="str">
        <f t="shared" si="299"/>
        <v>No</v>
      </c>
      <c r="AJ133" t="str">
        <f t="shared" si="299"/>
        <v>No</v>
      </c>
      <c r="AK133" t="str">
        <f t="shared" si="299"/>
        <v>No</v>
      </c>
      <c r="AL133" t="str">
        <f t="shared" si="299"/>
        <v>No</v>
      </c>
      <c r="AM133" t="str">
        <f t="shared" si="299"/>
        <v>No</v>
      </c>
      <c r="AN133" t="str">
        <f t="shared" si="299"/>
        <v>No</v>
      </c>
      <c r="AO133" t="str">
        <f t="shared" si="299"/>
        <v>No</v>
      </c>
      <c r="AP133" t="str">
        <f t="shared" si="299"/>
        <v>No</v>
      </c>
      <c r="AQ133" t="str">
        <f t="shared" si="299"/>
        <v>No</v>
      </c>
      <c r="AR133" t="str">
        <f t="shared" si="299"/>
        <v>No</v>
      </c>
      <c r="AS133" t="str">
        <f t="shared" si="299"/>
        <v>No</v>
      </c>
      <c r="AT133" t="str">
        <f t="shared" si="299"/>
        <v>No</v>
      </c>
      <c r="AV133" t="str">
        <f t="shared" ref="AV133:BF133" si="305">IF(AND($L133&gt;=AV$1,$L133&lt;AW$1),"Yes","No")</f>
        <v>No</v>
      </c>
      <c r="AW133" t="str">
        <f t="shared" si="305"/>
        <v>No</v>
      </c>
      <c r="AX133" t="str">
        <f t="shared" si="305"/>
        <v>No</v>
      </c>
      <c r="AY133" t="str">
        <f t="shared" si="305"/>
        <v>No</v>
      </c>
      <c r="AZ133" t="str">
        <f t="shared" si="305"/>
        <v>No</v>
      </c>
      <c r="BA133" t="str">
        <f t="shared" si="305"/>
        <v>No</v>
      </c>
      <c r="BB133" t="str">
        <f t="shared" si="305"/>
        <v>No</v>
      </c>
      <c r="BC133" t="str">
        <f t="shared" si="305"/>
        <v>No</v>
      </c>
      <c r="BD133" t="str">
        <f t="shared" si="305"/>
        <v>No</v>
      </c>
      <c r="BE133" t="str">
        <f t="shared" si="305"/>
        <v>No</v>
      </c>
      <c r="BF133" t="str">
        <f t="shared" si="305"/>
        <v>No</v>
      </c>
      <c r="BG133" t="str">
        <f t="shared" si="290"/>
        <v>No</v>
      </c>
      <c r="BI133" t="str">
        <f t="shared" si="301"/>
        <v>No</v>
      </c>
      <c r="BJ133" t="str">
        <f t="shared" ref="BJ133:BT133" si="306">IF(AND($M133&gt;=BJ$1,$M133&lt;BK$1),"Yes","No")</f>
        <v>No</v>
      </c>
      <c r="BK133" t="str">
        <f t="shared" si="306"/>
        <v>No</v>
      </c>
      <c r="BL133" t="str">
        <f t="shared" si="306"/>
        <v>No</v>
      </c>
      <c r="BM133" t="str">
        <f t="shared" si="306"/>
        <v>No</v>
      </c>
      <c r="BN133" t="str">
        <f t="shared" si="306"/>
        <v>No</v>
      </c>
      <c r="BO133" t="str">
        <f t="shared" si="306"/>
        <v>No</v>
      </c>
      <c r="BP133" t="str">
        <f t="shared" si="306"/>
        <v>No</v>
      </c>
      <c r="BQ133" t="str">
        <f t="shared" si="306"/>
        <v>No</v>
      </c>
      <c r="BR133" t="str">
        <f t="shared" si="306"/>
        <v>No</v>
      </c>
      <c r="BS133" t="str">
        <f t="shared" si="306"/>
        <v>No</v>
      </c>
      <c r="BT133" t="str">
        <f t="shared" si="306"/>
        <v>No</v>
      </c>
      <c r="BU133" t="str">
        <f t="shared" si="302"/>
        <v>No</v>
      </c>
      <c r="BW133" t="str">
        <f t="shared" si="292"/>
        <v>No</v>
      </c>
    </row>
    <row r="134" spans="1:75" x14ac:dyDescent="0.25">
      <c r="A134" s="7">
        <v>133</v>
      </c>
      <c r="B134" s="7" t="s">
        <v>160</v>
      </c>
      <c r="C134" s="7" t="s">
        <v>884</v>
      </c>
      <c r="D134" s="7" t="s">
        <v>36</v>
      </c>
      <c r="E134" s="7" t="s">
        <v>796</v>
      </c>
      <c r="F134" s="8" t="s">
        <v>810</v>
      </c>
      <c r="G134" s="8" t="s">
        <v>159</v>
      </c>
      <c r="H134" s="7" t="s">
        <v>1203</v>
      </c>
      <c r="I134" s="7" t="s">
        <v>24</v>
      </c>
      <c r="J134" s="7" t="s">
        <v>1196</v>
      </c>
      <c r="K134" s="9">
        <v>25863</v>
      </c>
      <c r="L134" s="9">
        <v>39623</v>
      </c>
      <c r="M134" s="9">
        <v>39774</v>
      </c>
      <c r="N134" s="10">
        <f t="shared" ca="1" si="287"/>
        <v>14</v>
      </c>
      <c r="O134" s="10" t="s">
        <v>815</v>
      </c>
      <c r="P134" s="11"/>
      <c r="Q134" s="12">
        <v>60060</v>
      </c>
      <c r="R134" s="12">
        <f t="shared" ca="1" si="288"/>
        <v>3000</v>
      </c>
      <c r="S134" s="8">
        <v>2</v>
      </c>
      <c r="T134" t="str">
        <f t="shared" si="293"/>
        <v>Correct</v>
      </c>
      <c r="U134" t="str">
        <f t="shared" si="294"/>
        <v>Correct</v>
      </c>
      <c r="Y134" t="str">
        <f t="shared" si="295"/>
        <v>Above 60000</v>
      </c>
      <c r="Z134" t="str">
        <f t="shared" ca="1" si="296"/>
        <v>Above 50 years</v>
      </c>
      <c r="AA134" t="str">
        <f t="shared" si="297"/>
        <v>4-6 years</v>
      </c>
      <c r="AH134" t="str">
        <f t="shared" si="298"/>
        <v>No</v>
      </c>
      <c r="AI134" t="str">
        <f t="shared" si="299"/>
        <v>No</v>
      </c>
      <c r="AJ134" t="str">
        <f t="shared" si="299"/>
        <v>No</v>
      </c>
      <c r="AK134" t="str">
        <f t="shared" si="299"/>
        <v>No</v>
      </c>
      <c r="AL134" t="str">
        <f t="shared" si="299"/>
        <v>No</v>
      </c>
      <c r="AM134" t="str">
        <f t="shared" si="299"/>
        <v>No</v>
      </c>
      <c r="AN134" t="str">
        <f t="shared" si="299"/>
        <v>No</v>
      </c>
      <c r="AO134" t="str">
        <f t="shared" si="299"/>
        <v>No</v>
      </c>
      <c r="AP134" t="str">
        <f t="shared" si="299"/>
        <v>No</v>
      </c>
      <c r="AQ134" t="str">
        <f t="shared" si="299"/>
        <v>No</v>
      </c>
      <c r="AR134" t="str">
        <f t="shared" si="299"/>
        <v>No</v>
      </c>
      <c r="AS134" t="str">
        <f t="shared" si="299"/>
        <v>No</v>
      </c>
      <c r="AT134" t="str">
        <f t="shared" si="299"/>
        <v>No</v>
      </c>
      <c r="AV134" t="str">
        <f t="shared" ref="AV134:BF134" si="307">IF(AND($L134&gt;=AV$1,$L134&lt;AW$1),"Yes","No")</f>
        <v>No</v>
      </c>
      <c r="AW134" t="str">
        <f t="shared" si="307"/>
        <v>No</v>
      </c>
      <c r="AX134" t="str">
        <f t="shared" si="307"/>
        <v>No</v>
      </c>
      <c r="AY134" t="str">
        <f t="shared" si="307"/>
        <v>No</v>
      </c>
      <c r="AZ134" t="str">
        <f t="shared" si="307"/>
        <v>No</v>
      </c>
      <c r="BA134" t="str">
        <f t="shared" si="307"/>
        <v>No</v>
      </c>
      <c r="BB134" t="str">
        <f t="shared" si="307"/>
        <v>No</v>
      </c>
      <c r="BC134" t="str">
        <f t="shared" si="307"/>
        <v>No</v>
      </c>
      <c r="BD134" t="str">
        <f t="shared" si="307"/>
        <v>No</v>
      </c>
      <c r="BE134" t="str">
        <f t="shared" si="307"/>
        <v>No</v>
      </c>
      <c r="BF134" t="str">
        <f t="shared" si="307"/>
        <v>No</v>
      </c>
      <c r="BG134" t="str">
        <f t="shared" si="290"/>
        <v>No</v>
      </c>
      <c r="BI134" t="str">
        <f t="shared" si="301"/>
        <v>No</v>
      </c>
      <c r="BJ134" t="str">
        <f t="shared" ref="BJ134:BT134" si="308">IF(AND($M134&gt;=BJ$1,$M134&lt;BK$1),"Yes","No")</f>
        <v>No</v>
      </c>
      <c r="BK134" t="str">
        <f t="shared" si="308"/>
        <v>No</v>
      </c>
      <c r="BL134" t="str">
        <f t="shared" si="308"/>
        <v>No</v>
      </c>
      <c r="BM134" t="str">
        <f t="shared" si="308"/>
        <v>No</v>
      </c>
      <c r="BN134" t="str">
        <f t="shared" si="308"/>
        <v>No</v>
      </c>
      <c r="BO134" t="str">
        <f t="shared" si="308"/>
        <v>No</v>
      </c>
      <c r="BP134" t="str">
        <f t="shared" si="308"/>
        <v>No</v>
      </c>
      <c r="BQ134" t="str">
        <f t="shared" si="308"/>
        <v>No</v>
      </c>
      <c r="BR134" t="str">
        <f t="shared" si="308"/>
        <v>No</v>
      </c>
      <c r="BS134" t="str">
        <f t="shared" si="308"/>
        <v>No</v>
      </c>
      <c r="BT134" t="str">
        <f t="shared" si="308"/>
        <v>No</v>
      </c>
      <c r="BU134" t="str">
        <f t="shared" si="302"/>
        <v>No</v>
      </c>
      <c r="BW134" t="str">
        <f t="shared" si="292"/>
        <v>No</v>
      </c>
    </row>
    <row r="135" spans="1:75" x14ac:dyDescent="0.25">
      <c r="A135" s="7">
        <v>134</v>
      </c>
      <c r="B135" s="7" t="s">
        <v>161</v>
      </c>
      <c r="C135" s="7" t="s">
        <v>925</v>
      </c>
      <c r="D135" s="7" t="s">
        <v>36</v>
      </c>
      <c r="E135" s="7" t="s">
        <v>796</v>
      </c>
      <c r="F135" s="8" t="s">
        <v>810</v>
      </c>
      <c r="G135" s="8" t="s">
        <v>159</v>
      </c>
      <c r="H135" s="7" t="s">
        <v>1203</v>
      </c>
      <c r="I135" s="7" t="s">
        <v>12</v>
      </c>
      <c r="J135" s="7" t="s">
        <v>1197</v>
      </c>
      <c r="K135" s="9">
        <v>26996</v>
      </c>
      <c r="L135" s="9">
        <v>39683</v>
      </c>
      <c r="M135" s="9"/>
      <c r="N135" s="10">
        <f t="shared" ca="1" si="287"/>
        <v>14</v>
      </c>
      <c r="O135" s="10" t="s">
        <v>815</v>
      </c>
      <c r="P135" s="11" t="s">
        <v>13</v>
      </c>
      <c r="Q135" s="12">
        <v>47350</v>
      </c>
      <c r="R135" s="12">
        <f t="shared" ca="1" si="288"/>
        <v>10000</v>
      </c>
      <c r="S135" s="8">
        <v>5</v>
      </c>
      <c r="T135" t="str">
        <f t="shared" si="293"/>
        <v/>
      </c>
      <c r="U135" t="str">
        <f t="shared" si="294"/>
        <v>Correct</v>
      </c>
      <c r="Y135" t="str">
        <f t="shared" si="295"/>
        <v>40001-60000</v>
      </c>
      <c r="Z135" t="str">
        <f t="shared" ca="1" si="296"/>
        <v>40-50 years</v>
      </c>
      <c r="AA135" t="str">
        <f t="shared" si="297"/>
        <v>4-6 years</v>
      </c>
      <c r="AH135" t="str">
        <f t="shared" si="298"/>
        <v>Yes</v>
      </c>
      <c r="AI135" t="str">
        <f t="shared" si="299"/>
        <v>Yes</v>
      </c>
      <c r="AJ135" t="str">
        <f t="shared" si="299"/>
        <v>Yes</v>
      </c>
      <c r="AK135" t="str">
        <f t="shared" si="299"/>
        <v>Yes</v>
      </c>
      <c r="AL135" t="str">
        <f t="shared" si="299"/>
        <v>Yes</v>
      </c>
      <c r="AM135" t="str">
        <f t="shared" si="299"/>
        <v>Yes</v>
      </c>
      <c r="AN135" t="str">
        <f t="shared" si="299"/>
        <v>Yes</v>
      </c>
      <c r="AO135" t="str">
        <f t="shared" si="299"/>
        <v>Yes</v>
      </c>
      <c r="AP135" t="str">
        <f t="shared" si="299"/>
        <v>Yes</v>
      </c>
      <c r="AQ135" t="str">
        <f t="shared" si="299"/>
        <v>Yes</v>
      </c>
      <c r="AR135" t="str">
        <f t="shared" si="299"/>
        <v>Yes</v>
      </c>
      <c r="AS135" t="str">
        <f t="shared" si="299"/>
        <v>Yes</v>
      </c>
      <c r="AT135" t="str">
        <f t="shared" si="299"/>
        <v>Yes</v>
      </c>
      <c r="AV135" t="str">
        <f t="shared" ref="AV135:BF135" si="309">IF(AND($L135&gt;=AV$1,$L135&lt;AW$1),"Yes","No")</f>
        <v>No</v>
      </c>
      <c r="AW135" t="str">
        <f t="shared" si="309"/>
        <v>No</v>
      </c>
      <c r="AX135" t="str">
        <f t="shared" si="309"/>
        <v>No</v>
      </c>
      <c r="AY135" t="str">
        <f t="shared" si="309"/>
        <v>No</v>
      </c>
      <c r="AZ135" t="str">
        <f t="shared" si="309"/>
        <v>No</v>
      </c>
      <c r="BA135" t="str">
        <f t="shared" si="309"/>
        <v>No</v>
      </c>
      <c r="BB135" t="str">
        <f t="shared" si="309"/>
        <v>No</v>
      </c>
      <c r="BC135" t="str">
        <f t="shared" si="309"/>
        <v>No</v>
      </c>
      <c r="BD135" t="str">
        <f t="shared" si="309"/>
        <v>No</v>
      </c>
      <c r="BE135" t="str">
        <f t="shared" si="309"/>
        <v>No</v>
      </c>
      <c r="BF135" t="str">
        <f t="shared" si="309"/>
        <v>No</v>
      </c>
      <c r="BG135" t="str">
        <f t="shared" si="290"/>
        <v>No</v>
      </c>
      <c r="BI135" t="str">
        <f t="shared" si="301"/>
        <v>No</v>
      </c>
      <c r="BJ135" t="str">
        <f t="shared" ref="BJ135:BT135" si="310">IF(AND($M135&gt;=BJ$1,$M135&lt;BK$1),"Yes","No")</f>
        <v>No</v>
      </c>
      <c r="BK135" t="str">
        <f t="shared" si="310"/>
        <v>No</v>
      </c>
      <c r="BL135" t="str">
        <f t="shared" si="310"/>
        <v>No</v>
      </c>
      <c r="BM135" t="str">
        <f t="shared" si="310"/>
        <v>No</v>
      </c>
      <c r="BN135" t="str">
        <f t="shared" si="310"/>
        <v>No</v>
      </c>
      <c r="BO135" t="str">
        <f t="shared" si="310"/>
        <v>No</v>
      </c>
      <c r="BP135" t="str">
        <f t="shared" si="310"/>
        <v>No</v>
      </c>
      <c r="BQ135" t="str">
        <f t="shared" si="310"/>
        <v>No</v>
      </c>
      <c r="BR135" t="str">
        <f t="shared" si="310"/>
        <v>No</v>
      </c>
      <c r="BS135" t="str">
        <f t="shared" si="310"/>
        <v>No</v>
      </c>
      <c r="BT135" t="str">
        <f t="shared" si="310"/>
        <v>No</v>
      </c>
      <c r="BU135" t="str">
        <f t="shared" si="302"/>
        <v>No</v>
      </c>
      <c r="BW135" t="str">
        <f t="shared" si="292"/>
        <v>No</v>
      </c>
    </row>
    <row r="136" spans="1:75" x14ac:dyDescent="0.25">
      <c r="A136" s="7">
        <v>135</v>
      </c>
      <c r="B136" s="7" t="s">
        <v>162</v>
      </c>
      <c r="C136" s="7" t="s">
        <v>926</v>
      </c>
      <c r="D136" s="7" t="s">
        <v>36</v>
      </c>
      <c r="E136" s="7" t="s">
        <v>796</v>
      </c>
      <c r="F136" s="8" t="s">
        <v>810</v>
      </c>
      <c r="G136" s="8" t="s">
        <v>159</v>
      </c>
      <c r="H136" s="7" t="s">
        <v>1203</v>
      </c>
      <c r="I136" s="7" t="s">
        <v>12</v>
      </c>
      <c r="J136" s="7" t="s">
        <v>1196</v>
      </c>
      <c r="K136" s="13">
        <v>26025</v>
      </c>
      <c r="L136" s="13">
        <v>40400</v>
      </c>
      <c r="M136" s="9">
        <v>40926</v>
      </c>
      <c r="N136" s="10">
        <f t="shared" ca="1" si="287"/>
        <v>12</v>
      </c>
      <c r="O136" s="10" t="s">
        <v>815</v>
      </c>
      <c r="P136" s="11" t="s">
        <v>40</v>
      </c>
      <c r="Q136" s="12">
        <v>79150</v>
      </c>
      <c r="R136" s="12">
        <f t="shared" ca="1" si="288"/>
        <v>3000</v>
      </c>
      <c r="S136" s="8">
        <v>2</v>
      </c>
      <c r="T136" t="str">
        <f t="shared" si="293"/>
        <v>Correct</v>
      </c>
      <c r="U136" t="str">
        <f t="shared" si="294"/>
        <v>Correct</v>
      </c>
      <c r="Y136" t="str">
        <f t="shared" si="295"/>
        <v>Above 60000</v>
      </c>
      <c r="Z136" t="str">
        <f t="shared" ca="1" si="296"/>
        <v>Above 50 years</v>
      </c>
      <c r="AA136" t="str">
        <f t="shared" si="297"/>
        <v>2-4 years</v>
      </c>
      <c r="AH136" t="str">
        <f t="shared" si="298"/>
        <v>Yes</v>
      </c>
      <c r="AI136" t="str">
        <f t="shared" si="299"/>
        <v>No</v>
      </c>
      <c r="AJ136" t="str">
        <f t="shared" si="299"/>
        <v>No</v>
      </c>
      <c r="AK136" t="str">
        <f t="shared" si="299"/>
        <v>No</v>
      </c>
      <c r="AL136" t="str">
        <f t="shared" si="299"/>
        <v>No</v>
      </c>
      <c r="AM136" t="str">
        <f t="shared" si="299"/>
        <v>No</v>
      </c>
      <c r="AN136" t="str">
        <f t="shared" si="299"/>
        <v>No</v>
      </c>
      <c r="AO136" t="str">
        <f t="shared" si="299"/>
        <v>No</v>
      </c>
      <c r="AP136" t="str">
        <f t="shared" si="299"/>
        <v>No</v>
      </c>
      <c r="AQ136" t="str">
        <f t="shared" si="299"/>
        <v>No</v>
      </c>
      <c r="AR136" t="str">
        <f t="shared" si="299"/>
        <v>No</v>
      </c>
      <c r="AS136" t="str">
        <f t="shared" si="299"/>
        <v>No</v>
      </c>
      <c r="AT136" t="str">
        <f t="shared" si="299"/>
        <v>No</v>
      </c>
      <c r="AV136" t="str">
        <f t="shared" ref="AV136:BF136" si="311">IF(AND($L136&gt;=AV$1,$L136&lt;AW$1),"Yes","No")</f>
        <v>No</v>
      </c>
      <c r="AW136" t="str">
        <f t="shared" si="311"/>
        <v>No</v>
      </c>
      <c r="AX136" t="str">
        <f t="shared" si="311"/>
        <v>No</v>
      </c>
      <c r="AY136" t="str">
        <f t="shared" si="311"/>
        <v>No</v>
      </c>
      <c r="AZ136" t="str">
        <f t="shared" si="311"/>
        <v>No</v>
      </c>
      <c r="BA136" t="str">
        <f t="shared" si="311"/>
        <v>No</v>
      </c>
      <c r="BB136" t="str">
        <f t="shared" si="311"/>
        <v>No</v>
      </c>
      <c r="BC136" t="str">
        <f t="shared" si="311"/>
        <v>No</v>
      </c>
      <c r="BD136" t="str">
        <f t="shared" si="311"/>
        <v>No</v>
      </c>
      <c r="BE136" t="str">
        <f t="shared" si="311"/>
        <v>No</v>
      </c>
      <c r="BF136" t="str">
        <f t="shared" si="311"/>
        <v>No</v>
      </c>
      <c r="BG136" t="str">
        <f t="shared" si="290"/>
        <v>No</v>
      </c>
      <c r="BI136" t="str">
        <f t="shared" si="301"/>
        <v>No</v>
      </c>
      <c r="BJ136" t="str">
        <f t="shared" ref="BJ136:BT136" si="312">IF(AND($M136&gt;=BJ$1,$M136&lt;BK$1),"Yes","No")</f>
        <v>Yes</v>
      </c>
      <c r="BK136" t="str">
        <f t="shared" si="312"/>
        <v>No</v>
      </c>
      <c r="BL136" t="str">
        <f t="shared" si="312"/>
        <v>No</v>
      </c>
      <c r="BM136" t="str">
        <f t="shared" si="312"/>
        <v>No</v>
      </c>
      <c r="BN136" t="str">
        <f t="shared" si="312"/>
        <v>No</v>
      </c>
      <c r="BO136" t="str">
        <f t="shared" si="312"/>
        <v>No</v>
      </c>
      <c r="BP136" t="str">
        <f t="shared" si="312"/>
        <v>No</v>
      </c>
      <c r="BQ136" t="str">
        <f t="shared" si="312"/>
        <v>No</v>
      </c>
      <c r="BR136" t="str">
        <f t="shared" si="312"/>
        <v>No</v>
      </c>
      <c r="BS136" t="str">
        <f t="shared" si="312"/>
        <v>No</v>
      </c>
      <c r="BT136" t="str">
        <f t="shared" si="312"/>
        <v>No</v>
      </c>
      <c r="BU136" t="str">
        <f t="shared" si="302"/>
        <v>No</v>
      </c>
      <c r="BW136" t="str">
        <f t="shared" si="292"/>
        <v>Yes</v>
      </c>
    </row>
    <row r="137" spans="1:75" x14ac:dyDescent="0.25">
      <c r="A137" s="7">
        <v>136</v>
      </c>
      <c r="B137" s="7" t="s">
        <v>163</v>
      </c>
      <c r="C137" s="7" t="s">
        <v>927</v>
      </c>
      <c r="D137" s="7" t="s">
        <v>36</v>
      </c>
      <c r="E137" s="7" t="s">
        <v>796</v>
      </c>
      <c r="F137" s="8" t="s">
        <v>810</v>
      </c>
      <c r="G137" s="8" t="s">
        <v>159</v>
      </c>
      <c r="H137" s="7" t="s">
        <v>1203</v>
      </c>
      <c r="I137" s="7" t="s">
        <v>12</v>
      </c>
      <c r="J137" s="7" t="s">
        <v>1196</v>
      </c>
      <c r="K137" s="9">
        <v>26550</v>
      </c>
      <c r="L137" s="9">
        <v>40442</v>
      </c>
      <c r="M137" s="9">
        <v>40867</v>
      </c>
      <c r="N137" s="10">
        <f t="shared" ca="1" si="287"/>
        <v>12</v>
      </c>
      <c r="O137" s="10" t="s">
        <v>815</v>
      </c>
      <c r="P137" s="11" t="s">
        <v>13</v>
      </c>
      <c r="Q137" s="12">
        <v>66740</v>
      </c>
      <c r="R137" s="12">
        <f t="shared" ca="1" si="288"/>
        <v>3000</v>
      </c>
      <c r="S137" s="8">
        <v>2</v>
      </c>
      <c r="T137" t="str">
        <f t="shared" si="293"/>
        <v>Correct</v>
      </c>
      <c r="U137" t="str">
        <f t="shared" si="294"/>
        <v>Correct</v>
      </c>
      <c r="Y137" t="str">
        <f t="shared" si="295"/>
        <v>Above 60000</v>
      </c>
      <c r="Z137" t="str">
        <f t="shared" ca="1" si="296"/>
        <v>Above 50 years</v>
      </c>
      <c r="AA137" t="str">
        <f t="shared" si="297"/>
        <v>2-4 years</v>
      </c>
      <c r="AH137" t="str">
        <f t="shared" si="298"/>
        <v>No</v>
      </c>
      <c r="AI137" t="str">
        <f t="shared" si="299"/>
        <v>No</v>
      </c>
      <c r="AJ137" t="str">
        <f t="shared" si="299"/>
        <v>No</v>
      </c>
      <c r="AK137" t="str">
        <f t="shared" si="299"/>
        <v>No</v>
      </c>
      <c r="AL137" t="str">
        <f t="shared" si="299"/>
        <v>No</v>
      </c>
      <c r="AM137" t="str">
        <f t="shared" si="299"/>
        <v>No</v>
      </c>
      <c r="AN137" t="str">
        <f t="shared" si="299"/>
        <v>No</v>
      </c>
      <c r="AO137" t="str">
        <f t="shared" si="299"/>
        <v>No</v>
      </c>
      <c r="AP137" t="str">
        <f t="shared" si="299"/>
        <v>No</v>
      </c>
      <c r="AQ137" t="str">
        <f t="shared" si="299"/>
        <v>No</v>
      </c>
      <c r="AR137" t="str">
        <f t="shared" si="299"/>
        <v>No</v>
      </c>
      <c r="AS137" t="str">
        <f t="shared" si="299"/>
        <v>No</v>
      </c>
      <c r="AT137" t="str">
        <f t="shared" si="299"/>
        <v>No</v>
      </c>
      <c r="AV137" t="str">
        <f t="shared" ref="AV137:BF137" si="313">IF(AND($L137&gt;=AV$1,$L137&lt;AW$1),"Yes","No")</f>
        <v>No</v>
      </c>
      <c r="AW137" t="str">
        <f t="shared" si="313"/>
        <v>No</v>
      </c>
      <c r="AX137" t="str">
        <f t="shared" si="313"/>
        <v>No</v>
      </c>
      <c r="AY137" t="str">
        <f t="shared" si="313"/>
        <v>No</v>
      </c>
      <c r="AZ137" t="str">
        <f t="shared" si="313"/>
        <v>No</v>
      </c>
      <c r="BA137" t="str">
        <f t="shared" si="313"/>
        <v>No</v>
      </c>
      <c r="BB137" t="str">
        <f t="shared" si="313"/>
        <v>No</v>
      </c>
      <c r="BC137" t="str">
        <f t="shared" si="313"/>
        <v>No</v>
      </c>
      <c r="BD137" t="str">
        <f t="shared" si="313"/>
        <v>No</v>
      </c>
      <c r="BE137" t="str">
        <f t="shared" si="313"/>
        <v>No</v>
      </c>
      <c r="BF137" t="str">
        <f t="shared" si="313"/>
        <v>No</v>
      </c>
      <c r="BG137" t="str">
        <f t="shared" si="290"/>
        <v>No</v>
      </c>
      <c r="BI137" t="str">
        <f t="shared" si="301"/>
        <v>No</v>
      </c>
      <c r="BJ137" t="str">
        <f t="shared" ref="BJ137:BT137" si="314">IF(AND($M137&gt;=BJ$1,$M137&lt;BK$1),"Yes","No")</f>
        <v>No</v>
      </c>
      <c r="BK137" t="str">
        <f t="shared" si="314"/>
        <v>No</v>
      </c>
      <c r="BL137" t="str">
        <f t="shared" si="314"/>
        <v>No</v>
      </c>
      <c r="BM137" t="str">
        <f t="shared" si="314"/>
        <v>No</v>
      </c>
      <c r="BN137" t="str">
        <f t="shared" si="314"/>
        <v>No</v>
      </c>
      <c r="BO137" t="str">
        <f t="shared" si="314"/>
        <v>No</v>
      </c>
      <c r="BP137" t="str">
        <f t="shared" si="314"/>
        <v>No</v>
      </c>
      <c r="BQ137" t="str">
        <f t="shared" si="314"/>
        <v>No</v>
      </c>
      <c r="BR137" t="str">
        <f t="shared" si="314"/>
        <v>No</v>
      </c>
      <c r="BS137" t="str">
        <f t="shared" si="314"/>
        <v>No</v>
      </c>
      <c r="BT137" t="str">
        <f t="shared" si="314"/>
        <v>No</v>
      </c>
      <c r="BU137" t="str">
        <f t="shared" si="302"/>
        <v>No</v>
      </c>
      <c r="BW137" t="str">
        <f t="shared" si="292"/>
        <v>No</v>
      </c>
    </row>
    <row r="138" spans="1:75" x14ac:dyDescent="0.25">
      <c r="A138" s="7">
        <v>137</v>
      </c>
      <c r="B138" s="7" t="s">
        <v>164</v>
      </c>
      <c r="C138" s="7" t="s">
        <v>1192</v>
      </c>
      <c r="D138" s="7" t="s">
        <v>813</v>
      </c>
      <c r="E138" s="7" t="s">
        <v>791</v>
      </c>
      <c r="F138" s="8" t="s">
        <v>811</v>
      </c>
      <c r="G138" s="8" t="s">
        <v>799</v>
      </c>
      <c r="H138" s="7" t="s">
        <v>165</v>
      </c>
      <c r="I138" s="7" t="s">
        <v>15</v>
      </c>
      <c r="J138" s="7" t="s">
        <v>1196</v>
      </c>
      <c r="K138" s="9">
        <v>25698</v>
      </c>
      <c r="L138" s="9">
        <v>40184</v>
      </c>
      <c r="M138" s="9"/>
      <c r="N138" s="10">
        <f t="shared" ca="1" si="287"/>
        <v>12</v>
      </c>
      <c r="O138" s="10" t="s">
        <v>815</v>
      </c>
      <c r="P138" s="11" t="s">
        <v>30</v>
      </c>
      <c r="Q138" s="12">
        <v>21220</v>
      </c>
      <c r="R138" s="12">
        <f t="shared" ca="1" si="288"/>
        <v>5000</v>
      </c>
      <c r="S138" s="8">
        <v>3</v>
      </c>
      <c r="T138" t="str">
        <f t="shared" si="293"/>
        <v/>
      </c>
      <c r="U138" t="str">
        <f t="shared" si="294"/>
        <v>Correct</v>
      </c>
      <c r="Y138" t="str">
        <f t="shared" si="295"/>
        <v>10001-25000</v>
      </c>
      <c r="Z138" t="str">
        <f t="shared" ca="1" si="296"/>
        <v>Above 50 years</v>
      </c>
      <c r="AA138" t="str">
        <f t="shared" si="297"/>
        <v>2-4 years</v>
      </c>
      <c r="AH138" t="str">
        <f t="shared" si="298"/>
        <v>Yes</v>
      </c>
      <c r="AI138" t="str">
        <f t="shared" si="299"/>
        <v>Yes</v>
      </c>
      <c r="AJ138" t="str">
        <f t="shared" si="299"/>
        <v>Yes</v>
      </c>
      <c r="AK138" t="str">
        <f t="shared" si="299"/>
        <v>Yes</v>
      </c>
      <c r="AL138" t="str">
        <f t="shared" si="299"/>
        <v>Yes</v>
      </c>
      <c r="AM138" t="str">
        <f t="shared" si="299"/>
        <v>Yes</v>
      </c>
      <c r="AN138" t="str">
        <f t="shared" si="299"/>
        <v>Yes</v>
      </c>
      <c r="AO138" t="str">
        <f t="shared" si="299"/>
        <v>Yes</v>
      </c>
      <c r="AP138" t="str">
        <f t="shared" si="299"/>
        <v>Yes</v>
      </c>
      <c r="AQ138" t="str">
        <f t="shared" si="299"/>
        <v>Yes</v>
      </c>
      <c r="AR138" t="str">
        <f t="shared" si="299"/>
        <v>Yes</v>
      </c>
      <c r="AS138" t="str">
        <f t="shared" si="299"/>
        <v>Yes</v>
      </c>
      <c r="AT138" t="str">
        <f t="shared" si="299"/>
        <v>Yes</v>
      </c>
      <c r="AV138" t="str">
        <f t="shared" ref="AV138:BF138" si="315">IF(AND($L138&gt;=AV$1,$L138&lt;AW$1),"Yes","No")</f>
        <v>No</v>
      </c>
      <c r="AW138" t="str">
        <f t="shared" si="315"/>
        <v>No</v>
      </c>
      <c r="AX138" t="str">
        <f t="shared" si="315"/>
        <v>No</v>
      </c>
      <c r="AY138" t="str">
        <f t="shared" si="315"/>
        <v>No</v>
      </c>
      <c r="AZ138" t="str">
        <f t="shared" si="315"/>
        <v>No</v>
      </c>
      <c r="BA138" t="str">
        <f t="shared" si="315"/>
        <v>No</v>
      </c>
      <c r="BB138" t="str">
        <f t="shared" si="315"/>
        <v>No</v>
      </c>
      <c r="BC138" t="str">
        <f t="shared" si="315"/>
        <v>No</v>
      </c>
      <c r="BD138" t="str">
        <f t="shared" si="315"/>
        <v>No</v>
      </c>
      <c r="BE138" t="str">
        <f t="shared" si="315"/>
        <v>No</v>
      </c>
      <c r="BF138" t="str">
        <f t="shared" si="315"/>
        <v>No</v>
      </c>
      <c r="BG138" t="str">
        <f t="shared" si="290"/>
        <v>No</v>
      </c>
      <c r="BI138" t="str">
        <f t="shared" si="301"/>
        <v>No</v>
      </c>
      <c r="BJ138" t="str">
        <f t="shared" ref="BJ138:BT138" si="316">IF(AND($M138&gt;=BJ$1,$M138&lt;BK$1),"Yes","No")</f>
        <v>No</v>
      </c>
      <c r="BK138" t="str">
        <f t="shared" si="316"/>
        <v>No</v>
      </c>
      <c r="BL138" t="str">
        <f t="shared" si="316"/>
        <v>No</v>
      </c>
      <c r="BM138" t="str">
        <f t="shared" si="316"/>
        <v>No</v>
      </c>
      <c r="BN138" t="str">
        <f t="shared" si="316"/>
        <v>No</v>
      </c>
      <c r="BO138" t="str">
        <f t="shared" si="316"/>
        <v>No</v>
      </c>
      <c r="BP138" t="str">
        <f t="shared" si="316"/>
        <v>No</v>
      </c>
      <c r="BQ138" t="str">
        <f t="shared" si="316"/>
        <v>No</v>
      </c>
      <c r="BR138" t="str">
        <f t="shared" si="316"/>
        <v>No</v>
      </c>
      <c r="BS138" t="str">
        <f t="shared" si="316"/>
        <v>No</v>
      </c>
      <c r="BT138" t="str">
        <f t="shared" si="316"/>
        <v>No</v>
      </c>
      <c r="BU138" t="str">
        <f t="shared" si="302"/>
        <v>No</v>
      </c>
      <c r="BW138" t="str">
        <f t="shared" si="292"/>
        <v>No</v>
      </c>
    </row>
    <row r="139" spans="1:75" x14ac:dyDescent="0.25">
      <c r="A139" s="7">
        <v>138</v>
      </c>
      <c r="B139" s="7" t="s">
        <v>166</v>
      </c>
      <c r="C139" s="7" t="s">
        <v>928</v>
      </c>
      <c r="D139" s="7" t="s">
        <v>812</v>
      </c>
      <c r="E139" s="7" t="s">
        <v>793</v>
      </c>
      <c r="F139" s="8" t="s">
        <v>811</v>
      </c>
      <c r="G139" s="8" t="s">
        <v>799</v>
      </c>
      <c r="H139" s="7" t="s">
        <v>165</v>
      </c>
      <c r="I139" s="7" t="s">
        <v>12</v>
      </c>
      <c r="J139" s="7" t="s">
        <v>1196</v>
      </c>
      <c r="K139" s="9">
        <v>25668</v>
      </c>
      <c r="L139" s="9">
        <v>40198</v>
      </c>
      <c r="M139" s="9"/>
      <c r="N139" s="10">
        <f t="shared" ca="1" si="287"/>
        <v>12</v>
      </c>
      <c r="O139" s="10" t="s">
        <v>815</v>
      </c>
      <c r="P139" s="11" t="s">
        <v>30</v>
      </c>
      <c r="Q139" s="12">
        <v>49260</v>
      </c>
      <c r="R139" s="12">
        <f t="shared" ca="1" si="288"/>
        <v>5000</v>
      </c>
      <c r="S139" s="8">
        <v>3</v>
      </c>
      <c r="T139" t="str">
        <f t="shared" si="293"/>
        <v/>
      </c>
      <c r="U139" t="str">
        <f t="shared" si="294"/>
        <v>Correct</v>
      </c>
      <c r="Y139" t="str">
        <f t="shared" si="295"/>
        <v>40001-60000</v>
      </c>
      <c r="Z139" t="str">
        <f t="shared" ca="1" si="296"/>
        <v>Above 50 years</v>
      </c>
      <c r="AA139" t="str">
        <f t="shared" si="297"/>
        <v>2-4 years</v>
      </c>
      <c r="AH139" t="str">
        <f t="shared" si="298"/>
        <v>Yes</v>
      </c>
      <c r="AI139" t="str">
        <f t="shared" si="299"/>
        <v>Yes</v>
      </c>
      <c r="AJ139" t="str">
        <f t="shared" si="299"/>
        <v>Yes</v>
      </c>
      <c r="AK139" t="str">
        <f t="shared" si="299"/>
        <v>Yes</v>
      </c>
      <c r="AL139" t="str">
        <f t="shared" si="299"/>
        <v>Yes</v>
      </c>
      <c r="AM139" t="str">
        <f t="shared" si="299"/>
        <v>Yes</v>
      </c>
      <c r="AN139" t="str">
        <f t="shared" si="299"/>
        <v>Yes</v>
      </c>
      <c r="AO139" t="str">
        <f t="shared" si="299"/>
        <v>Yes</v>
      </c>
      <c r="AP139" t="str">
        <f t="shared" si="299"/>
        <v>Yes</v>
      </c>
      <c r="AQ139" t="str">
        <f t="shared" si="299"/>
        <v>Yes</v>
      </c>
      <c r="AR139" t="str">
        <f t="shared" si="299"/>
        <v>Yes</v>
      </c>
      <c r="AS139" t="str">
        <f t="shared" si="299"/>
        <v>Yes</v>
      </c>
      <c r="AT139" t="str">
        <f t="shared" si="299"/>
        <v>Yes</v>
      </c>
      <c r="AV139" t="str">
        <f t="shared" ref="AV139:BF139" si="317">IF(AND($L139&gt;=AV$1,$L139&lt;AW$1),"Yes","No")</f>
        <v>No</v>
      </c>
      <c r="AW139" t="str">
        <f t="shared" si="317"/>
        <v>No</v>
      </c>
      <c r="AX139" t="str">
        <f t="shared" si="317"/>
        <v>No</v>
      </c>
      <c r="AY139" t="str">
        <f t="shared" si="317"/>
        <v>No</v>
      </c>
      <c r="AZ139" t="str">
        <f t="shared" si="317"/>
        <v>No</v>
      </c>
      <c r="BA139" t="str">
        <f t="shared" si="317"/>
        <v>No</v>
      </c>
      <c r="BB139" t="str">
        <f t="shared" si="317"/>
        <v>No</v>
      </c>
      <c r="BC139" t="str">
        <f t="shared" si="317"/>
        <v>No</v>
      </c>
      <c r="BD139" t="str">
        <f t="shared" si="317"/>
        <v>No</v>
      </c>
      <c r="BE139" t="str">
        <f t="shared" si="317"/>
        <v>No</v>
      </c>
      <c r="BF139" t="str">
        <f t="shared" si="317"/>
        <v>No</v>
      </c>
      <c r="BG139" t="str">
        <f t="shared" si="290"/>
        <v>No</v>
      </c>
      <c r="BI139" t="str">
        <f t="shared" si="301"/>
        <v>No</v>
      </c>
      <c r="BJ139" t="str">
        <f t="shared" ref="BJ139:BT139" si="318">IF(AND($M139&gt;=BJ$1,$M139&lt;BK$1),"Yes","No")</f>
        <v>No</v>
      </c>
      <c r="BK139" t="str">
        <f t="shared" si="318"/>
        <v>No</v>
      </c>
      <c r="BL139" t="str">
        <f t="shared" si="318"/>
        <v>No</v>
      </c>
      <c r="BM139" t="str">
        <f t="shared" si="318"/>
        <v>No</v>
      </c>
      <c r="BN139" t="str">
        <f t="shared" si="318"/>
        <v>No</v>
      </c>
      <c r="BO139" t="str">
        <f t="shared" si="318"/>
        <v>No</v>
      </c>
      <c r="BP139" t="str">
        <f t="shared" si="318"/>
        <v>No</v>
      </c>
      <c r="BQ139" t="str">
        <f t="shared" si="318"/>
        <v>No</v>
      </c>
      <c r="BR139" t="str">
        <f t="shared" si="318"/>
        <v>No</v>
      </c>
      <c r="BS139" t="str">
        <f t="shared" si="318"/>
        <v>No</v>
      </c>
      <c r="BT139" t="str">
        <f t="shared" si="318"/>
        <v>No</v>
      </c>
      <c r="BU139" t="str">
        <f t="shared" si="302"/>
        <v>No</v>
      </c>
      <c r="BW139" t="str">
        <f t="shared" si="292"/>
        <v>No</v>
      </c>
    </row>
    <row r="140" spans="1:75" x14ac:dyDescent="0.25">
      <c r="A140" s="7">
        <v>139</v>
      </c>
      <c r="B140" s="7" t="s">
        <v>167</v>
      </c>
      <c r="C140" s="7" t="s">
        <v>929</v>
      </c>
      <c r="D140" s="7" t="s">
        <v>812</v>
      </c>
      <c r="E140" s="7" t="s">
        <v>794</v>
      </c>
      <c r="F140" s="8" t="s">
        <v>811</v>
      </c>
      <c r="G140" s="8" t="s">
        <v>799</v>
      </c>
      <c r="H140" s="7" t="s">
        <v>165</v>
      </c>
      <c r="I140" s="7" t="s">
        <v>24</v>
      </c>
      <c r="J140" s="7" t="s">
        <v>1196</v>
      </c>
      <c r="K140" s="9">
        <v>27975</v>
      </c>
      <c r="L140" s="9">
        <v>37641</v>
      </c>
      <c r="M140" s="9"/>
      <c r="N140" s="10">
        <f t="shared" ca="1" si="287"/>
        <v>19</v>
      </c>
      <c r="O140" s="10" t="s">
        <v>815</v>
      </c>
      <c r="P140" s="11"/>
      <c r="Q140" s="12">
        <v>31970</v>
      </c>
      <c r="R140" s="12">
        <f t="shared" ca="1" si="288"/>
        <v>10000</v>
      </c>
      <c r="S140" s="8">
        <v>5</v>
      </c>
      <c r="T140" t="str">
        <f t="shared" si="293"/>
        <v/>
      </c>
      <c r="U140" t="str">
        <f t="shared" si="294"/>
        <v>Correct</v>
      </c>
      <c r="Y140" t="str">
        <f t="shared" si="295"/>
        <v>25001-40000</v>
      </c>
      <c r="Z140" t="str">
        <f t="shared" ca="1" si="296"/>
        <v>40-50 years</v>
      </c>
      <c r="AA140" t="str">
        <f t="shared" si="297"/>
        <v>6-10 years</v>
      </c>
      <c r="AH140" t="str">
        <f t="shared" si="298"/>
        <v>Yes</v>
      </c>
      <c r="AI140" t="str">
        <f t="shared" si="299"/>
        <v>Yes</v>
      </c>
      <c r="AJ140" t="str">
        <f t="shared" si="299"/>
        <v>Yes</v>
      </c>
      <c r="AK140" t="str">
        <f t="shared" si="299"/>
        <v>Yes</v>
      </c>
      <c r="AL140" t="str">
        <f t="shared" si="299"/>
        <v>Yes</v>
      </c>
      <c r="AM140" t="str">
        <f t="shared" si="299"/>
        <v>Yes</v>
      </c>
      <c r="AN140" t="str">
        <f t="shared" si="299"/>
        <v>Yes</v>
      </c>
      <c r="AO140" t="str">
        <f t="shared" si="299"/>
        <v>Yes</v>
      </c>
      <c r="AP140" t="str">
        <f t="shared" si="299"/>
        <v>Yes</v>
      </c>
      <c r="AQ140" t="str">
        <f t="shared" si="299"/>
        <v>Yes</v>
      </c>
      <c r="AR140" t="str">
        <f t="shared" si="299"/>
        <v>Yes</v>
      </c>
      <c r="AS140" t="str">
        <f t="shared" si="299"/>
        <v>Yes</v>
      </c>
      <c r="AT140" t="str">
        <f t="shared" si="299"/>
        <v>Yes</v>
      </c>
      <c r="AV140" t="str">
        <f t="shared" ref="AV140:BF140" si="319">IF(AND($L140&gt;=AV$1,$L140&lt;AW$1),"Yes","No")</f>
        <v>No</v>
      </c>
      <c r="AW140" t="str">
        <f t="shared" si="319"/>
        <v>No</v>
      </c>
      <c r="AX140" t="str">
        <f t="shared" si="319"/>
        <v>No</v>
      </c>
      <c r="AY140" t="str">
        <f t="shared" si="319"/>
        <v>No</v>
      </c>
      <c r="AZ140" t="str">
        <f t="shared" si="319"/>
        <v>No</v>
      </c>
      <c r="BA140" t="str">
        <f t="shared" si="319"/>
        <v>No</v>
      </c>
      <c r="BB140" t="str">
        <f t="shared" si="319"/>
        <v>No</v>
      </c>
      <c r="BC140" t="str">
        <f t="shared" si="319"/>
        <v>No</v>
      </c>
      <c r="BD140" t="str">
        <f t="shared" si="319"/>
        <v>No</v>
      </c>
      <c r="BE140" t="str">
        <f t="shared" si="319"/>
        <v>No</v>
      </c>
      <c r="BF140" t="str">
        <f t="shared" si="319"/>
        <v>No</v>
      </c>
      <c r="BG140" t="str">
        <f t="shared" si="290"/>
        <v>No</v>
      </c>
      <c r="BI140" t="str">
        <f t="shared" si="301"/>
        <v>No</v>
      </c>
      <c r="BJ140" t="str">
        <f t="shared" ref="BJ140:BT140" si="320">IF(AND($M140&gt;=BJ$1,$M140&lt;BK$1),"Yes","No")</f>
        <v>No</v>
      </c>
      <c r="BK140" t="str">
        <f t="shared" si="320"/>
        <v>No</v>
      </c>
      <c r="BL140" t="str">
        <f t="shared" si="320"/>
        <v>No</v>
      </c>
      <c r="BM140" t="str">
        <f t="shared" si="320"/>
        <v>No</v>
      </c>
      <c r="BN140" t="str">
        <f t="shared" si="320"/>
        <v>No</v>
      </c>
      <c r="BO140" t="str">
        <f t="shared" si="320"/>
        <v>No</v>
      </c>
      <c r="BP140" t="str">
        <f t="shared" si="320"/>
        <v>No</v>
      </c>
      <c r="BQ140" t="str">
        <f t="shared" si="320"/>
        <v>No</v>
      </c>
      <c r="BR140" t="str">
        <f t="shared" si="320"/>
        <v>No</v>
      </c>
      <c r="BS140" t="str">
        <f t="shared" si="320"/>
        <v>No</v>
      </c>
      <c r="BT140" t="str">
        <f t="shared" si="320"/>
        <v>No</v>
      </c>
      <c r="BU140" t="str">
        <f t="shared" si="302"/>
        <v>No</v>
      </c>
      <c r="BW140" t="str">
        <f t="shared" si="292"/>
        <v>No</v>
      </c>
    </row>
    <row r="141" spans="1:75" x14ac:dyDescent="0.25">
      <c r="A141" s="7">
        <v>140</v>
      </c>
      <c r="B141" s="7" t="s">
        <v>168</v>
      </c>
      <c r="C141" s="7" t="s">
        <v>930</v>
      </c>
      <c r="D141" s="7" t="s">
        <v>812</v>
      </c>
      <c r="E141" s="7" t="s">
        <v>793</v>
      </c>
      <c r="F141" s="8" t="s">
        <v>811</v>
      </c>
      <c r="G141" s="8" t="s">
        <v>799</v>
      </c>
      <c r="H141" s="7" t="s">
        <v>165</v>
      </c>
      <c r="I141" s="7" t="s">
        <v>15</v>
      </c>
      <c r="J141" s="7" t="s">
        <v>1196</v>
      </c>
      <c r="K141" s="9">
        <v>31264</v>
      </c>
      <c r="L141" s="9">
        <v>39138</v>
      </c>
      <c r="M141" s="9">
        <v>39611</v>
      </c>
      <c r="N141" s="10">
        <f t="shared" ca="1" si="287"/>
        <v>15</v>
      </c>
      <c r="O141" s="10" t="s">
        <v>815</v>
      </c>
      <c r="P141" s="11" t="s">
        <v>21</v>
      </c>
      <c r="Q141" s="12">
        <v>15005</v>
      </c>
      <c r="R141" s="12">
        <f t="shared" ca="1" si="288"/>
        <v>5000</v>
      </c>
      <c r="S141" s="8">
        <v>4</v>
      </c>
      <c r="T141" t="str">
        <f t="shared" si="293"/>
        <v>Correct</v>
      </c>
      <c r="U141" t="str">
        <f t="shared" si="294"/>
        <v>Correct</v>
      </c>
      <c r="Y141" t="str">
        <f t="shared" si="295"/>
        <v>10001-25000</v>
      </c>
      <c r="Z141" t="str">
        <f t="shared" ca="1" si="296"/>
        <v>30-40 years</v>
      </c>
      <c r="AA141" t="str">
        <f t="shared" si="297"/>
        <v>4-6 years</v>
      </c>
      <c r="AH141" t="str">
        <f t="shared" si="298"/>
        <v>No</v>
      </c>
      <c r="AI141" t="str">
        <f t="shared" si="299"/>
        <v>No</v>
      </c>
      <c r="AJ141" t="str">
        <f t="shared" si="299"/>
        <v>No</v>
      </c>
      <c r="AK141" t="str">
        <f t="shared" si="299"/>
        <v>No</v>
      </c>
      <c r="AL141" t="str">
        <f t="shared" si="299"/>
        <v>No</v>
      </c>
      <c r="AM141" t="str">
        <f t="shared" si="299"/>
        <v>No</v>
      </c>
      <c r="AN141" t="str">
        <f t="shared" si="299"/>
        <v>No</v>
      </c>
      <c r="AO141" t="str">
        <f t="shared" si="299"/>
        <v>No</v>
      </c>
      <c r="AP141" t="str">
        <f t="shared" si="299"/>
        <v>No</v>
      </c>
      <c r="AQ141" t="str">
        <f t="shared" si="299"/>
        <v>No</v>
      </c>
      <c r="AR141" t="str">
        <f t="shared" si="299"/>
        <v>No</v>
      </c>
      <c r="AS141" t="str">
        <f t="shared" si="299"/>
        <v>No</v>
      </c>
      <c r="AT141" t="str">
        <f t="shared" si="299"/>
        <v>No</v>
      </c>
      <c r="AV141" t="str">
        <f t="shared" ref="AV141:BF141" si="321">IF(AND($L141&gt;=AV$1,$L141&lt;AW$1),"Yes","No")</f>
        <v>No</v>
      </c>
      <c r="AW141" t="str">
        <f t="shared" si="321"/>
        <v>No</v>
      </c>
      <c r="AX141" t="str">
        <f t="shared" si="321"/>
        <v>No</v>
      </c>
      <c r="AY141" t="str">
        <f t="shared" si="321"/>
        <v>No</v>
      </c>
      <c r="AZ141" t="str">
        <f t="shared" si="321"/>
        <v>No</v>
      </c>
      <c r="BA141" t="str">
        <f t="shared" si="321"/>
        <v>No</v>
      </c>
      <c r="BB141" t="str">
        <f t="shared" si="321"/>
        <v>No</v>
      </c>
      <c r="BC141" t="str">
        <f t="shared" si="321"/>
        <v>No</v>
      </c>
      <c r="BD141" t="str">
        <f t="shared" si="321"/>
        <v>No</v>
      </c>
      <c r="BE141" t="str">
        <f t="shared" si="321"/>
        <v>No</v>
      </c>
      <c r="BF141" t="str">
        <f t="shared" si="321"/>
        <v>No</v>
      </c>
      <c r="BG141" t="str">
        <f t="shared" si="290"/>
        <v>No</v>
      </c>
      <c r="BI141" t="str">
        <f t="shared" si="301"/>
        <v>No</v>
      </c>
      <c r="BJ141" t="str">
        <f t="shared" ref="BJ141:BT141" si="322">IF(AND($M141&gt;=BJ$1,$M141&lt;BK$1),"Yes","No")</f>
        <v>No</v>
      </c>
      <c r="BK141" t="str">
        <f t="shared" si="322"/>
        <v>No</v>
      </c>
      <c r="BL141" t="str">
        <f t="shared" si="322"/>
        <v>No</v>
      </c>
      <c r="BM141" t="str">
        <f t="shared" si="322"/>
        <v>No</v>
      </c>
      <c r="BN141" t="str">
        <f t="shared" si="322"/>
        <v>No</v>
      </c>
      <c r="BO141" t="str">
        <f t="shared" si="322"/>
        <v>No</v>
      </c>
      <c r="BP141" t="str">
        <f t="shared" si="322"/>
        <v>No</v>
      </c>
      <c r="BQ141" t="str">
        <f t="shared" si="322"/>
        <v>No</v>
      </c>
      <c r="BR141" t="str">
        <f t="shared" si="322"/>
        <v>No</v>
      </c>
      <c r="BS141" t="str">
        <f t="shared" si="322"/>
        <v>No</v>
      </c>
      <c r="BT141" t="str">
        <f t="shared" si="322"/>
        <v>No</v>
      </c>
      <c r="BU141" t="str">
        <f t="shared" si="302"/>
        <v>No</v>
      </c>
      <c r="BW141" t="str">
        <f t="shared" si="292"/>
        <v>No</v>
      </c>
    </row>
    <row r="142" spans="1:75" x14ac:dyDescent="0.25">
      <c r="A142" s="7">
        <v>141</v>
      </c>
      <c r="B142" s="7" t="s">
        <v>169</v>
      </c>
      <c r="C142" s="7" t="s">
        <v>848</v>
      </c>
      <c r="D142" s="7" t="s">
        <v>36</v>
      </c>
      <c r="E142" s="7" t="s">
        <v>796</v>
      </c>
      <c r="F142" s="8" t="s">
        <v>810</v>
      </c>
      <c r="G142" s="8" t="s">
        <v>799</v>
      </c>
      <c r="H142" s="7" t="s">
        <v>165</v>
      </c>
      <c r="I142" s="7" t="s">
        <v>12</v>
      </c>
      <c r="J142" s="7" t="s">
        <v>1196</v>
      </c>
      <c r="K142" s="9">
        <v>30566</v>
      </c>
      <c r="L142" s="9">
        <v>37288</v>
      </c>
      <c r="M142" s="9">
        <v>39511</v>
      </c>
      <c r="N142" s="10">
        <f t="shared" ca="1" si="287"/>
        <v>20</v>
      </c>
      <c r="O142" s="10" t="s">
        <v>815</v>
      </c>
      <c r="P142" s="11" t="s">
        <v>13</v>
      </c>
      <c r="Q142" s="12">
        <v>42480</v>
      </c>
      <c r="R142" s="12">
        <f t="shared" ca="1" si="288"/>
        <v>5000</v>
      </c>
      <c r="S142" s="8">
        <v>3</v>
      </c>
      <c r="T142" t="str">
        <f t="shared" si="293"/>
        <v>Correct</v>
      </c>
      <c r="U142" t="str">
        <f t="shared" si="294"/>
        <v>Correct</v>
      </c>
      <c r="Y142" t="str">
        <f t="shared" si="295"/>
        <v>40001-60000</v>
      </c>
      <c r="Z142" t="str">
        <f t="shared" ca="1" si="296"/>
        <v>30-40 years</v>
      </c>
      <c r="AA142" t="str">
        <f t="shared" si="297"/>
        <v>Above 10 years</v>
      </c>
      <c r="AH142" t="str">
        <f t="shared" si="298"/>
        <v>No</v>
      </c>
      <c r="AI142" t="str">
        <f t="shared" si="299"/>
        <v>No</v>
      </c>
      <c r="AJ142" t="str">
        <f t="shared" si="299"/>
        <v>No</v>
      </c>
      <c r="AK142" t="str">
        <f t="shared" si="299"/>
        <v>No</v>
      </c>
      <c r="AL142" t="str">
        <f t="shared" si="299"/>
        <v>No</v>
      </c>
      <c r="AM142" t="str">
        <f t="shared" si="299"/>
        <v>No</v>
      </c>
      <c r="AN142" t="str">
        <f t="shared" si="299"/>
        <v>No</v>
      </c>
      <c r="AO142" t="str">
        <f t="shared" si="299"/>
        <v>No</v>
      </c>
      <c r="AP142" t="str">
        <f t="shared" si="299"/>
        <v>No</v>
      </c>
      <c r="AQ142" t="str">
        <f t="shared" si="299"/>
        <v>No</v>
      </c>
      <c r="AR142" t="str">
        <f t="shared" si="299"/>
        <v>No</v>
      </c>
      <c r="AS142" t="str">
        <f t="shared" si="299"/>
        <v>No</v>
      </c>
      <c r="AT142" t="str">
        <f t="shared" si="299"/>
        <v>No</v>
      </c>
      <c r="AV142" t="str">
        <f t="shared" ref="AV142:BF142" si="323">IF(AND($L142&gt;=AV$1,$L142&lt;AW$1),"Yes","No")</f>
        <v>No</v>
      </c>
      <c r="AW142" t="str">
        <f t="shared" si="323"/>
        <v>No</v>
      </c>
      <c r="AX142" t="str">
        <f t="shared" si="323"/>
        <v>No</v>
      </c>
      <c r="AY142" t="str">
        <f t="shared" si="323"/>
        <v>No</v>
      </c>
      <c r="AZ142" t="str">
        <f t="shared" si="323"/>
        <v>No</v>
      </c>
      <c r="BA142" t="str">
        <f t="shared" si="323"/>
        <v>No</v>
      </c>
      <c r="BB142" t="str">
        <f t="shared" si="323"/>
        <v>No</v>
      </c>
      <c r="BC142" t="str">
        <f t="shared" si="323"/>
        <v>No</v>
      </c>
      <c r="BD142" t="str">
        <f t="shared" si="323"/>
        <v>No</v>
      </c>
      <c r="BE142" t="str">
        <f t="shared" si="323"/>
        <v>No</v>
      </c>
      <c r="BF142" t="str">
        <f t="shared" si="323"/>
        <v>No</v>
      </c>
      <c r="BG142" t="str">
        <f t="shared" si="290"/>
        <v>No</v>
      </c>
      <c r="BI142" t="str">
        <f t="shared" si="301"/>
        <v>No</v>
      </c>
      <c r="BJ142" t="str">
        <f t="shared" ref="BJ142:BT142" si="324">IF(AND($M142&gt;=BJ$1,$M142&lt;BK$1),"Yes","No")</f>
        <v>No</v>
      </c>
      <c r="BK142" t="str">
        <f t="shared" si="324"/>
        <v>No</v>
      </c>
      <c r="BL142" t="str">
        <f t="shared" si="324"/>
        <v>No</v>
      </c>
      <c r="BM142" t="str">
        <f t="shared" si="324"/>
        <v>No</v>
      </c>
      <c r="BN142" t="str">
        <f t="shared" si="324"/>
        <v>No</v>
      </c>
      <c r="BO142" t="str">
        <f t="shared" si="324"/>
        <v>No</v>
      </c>
      <c r="BP142" t="str">
        <f t="shared" si="324"/>
        <v>No</v>
      </c>
      <c r="BQ142" t="str">
        <f t="shared" si="324"/>
        <v>No</v>
      </c>
      <c r="BR142" t="str">
        <f t="shared" si="324"/>
        <v>No</v>
      </c>
      <c r="BS142" t="str">
        <f t="shared" si="324"/>
        <v>No</v>
      </c>
      <c r="BT142" t="str">
        <f t="shared" si="324"/>
        <v>No</v>
      </c>
      <c r="BU142" t="str">
        <f t="shared" si="302"/>
        <v>No</v>
      </c>
      <c r="BW142" t="str">
        <f t="shared" si="292"/>
        <v>No</v>
      </c>
    </row>
    <row r="143" spans="1:75" x14ac:dyDescent="0.25">
      <c r="A143" s="7">
        <v>142</v>
      </c>
      <c r="B143" s="7" t="s">
        <v>170</v>
      </c>
      <c r="C143" s="7" t="s">
        <v>931</v>
      </c>
      <c r="D143" s="7" t="s">
        <v>812</v>
      </c>
      <c r="E143" s="7" t="s">
        <v>793</v>
      </c>
      <c r="F143" s="8" t="s">
        <v>811</v>
      </c>
      <c r="G143" s="8" t="s">
        <v>799</v>
      </c>
      <c r="H143" s="7" t="s">
        <v>165</v>
      </c>
      <c r="I143" s="7" t="s">
        <v>12</v>
      </c>
      <c r="J143" s="7" t="s">
        <v>1196</v>
      </c>
      <c r="K143" s="9">
        <v>31075</v>
      </c>
      <c r="L143" s="9">
        <v>38753</v>
      </c>
      <c r="M143" s="9"/>
      <c r="N143" s="10">
        <f t="shared" ca="1" si="287"/>
        <v>16</v>
      </c>
      <c r="O143" t="s">
        <v>786</v>
      </c>
      <c r="P143" s="11" t="s">
        <v>13</v>
      </c>
      <c r="Q143" s="12">
        <v>22410</v>
      </c>
      <c r="R143" s="12">
        <f t="shared" ca="1" si="288"/>
        <v>5000</v>
      </c>
      <c r="S143" s="8">
        <v>4</v>
      </c>
      <c r="T143" t="str">
        <f t="shared" si="293"/>
        <v/>
      </c>
      <c r="U143" t="str">
        <f t="shared" si="294"/>
        <v>Correct</v>
      </c>
      <c r="Y143" t="str">
        <f t="shared" si="295"/>
        <v>10001-25000</v>
      </c>
      <c r="Z143" t="str">
        <f t="shared" ca="1" si="296"/>
        <v>30-40 years</v>
      </c>
      <c r="AA143" t="str">
        <f t="shared" si="297"/>
        <v>6-10 years</v>
      </c>
      <c r="AH143" t="str">
        <f t="shared" si="298"/>
        <v>Yes</v>
      </c>
      <c r="AI143" t="str">
        <f t="shared" si="299"/>
        <v>Yes</v>
      </c>
      <c r="AJ143" t="str">
        <f t="shared" si="299"/>
        <v>Yes</v>
      </c>
      <c r="AK143" t="str">
        <f t="shared" si="299"/>
        <v>Yes</v>
      </c>
      <c r="AL143" t="str">
        <f t="shared" si="299"/>
        <v>Yes</v>
      </c>
      <c r="AM143" t="str">
        <f t="shared" si="299"/>
        <v>Yes</v>
      </c>
      <c r="AN143" t="str">
        <f t="shared" si="299"/>
        <v>Yes</v>
      </c>
      <c r="AO143" t="str">
        <f t="shared" si="299"/>
        <v>Yes</v>
      </c>
      <c r="AP143" t="str">
        <f t="shared" si="299"/>
        <v>Yes</v>
      </c>
      <c r="AQ143" t="str">
        <f t="shared" si="299"/>
        <v>Yes</v>
      </c>
      <c r="AR143" t="str">
        <f t="shared" si="299"/>
        <v>Yes</v>
      </c>
      <c r="AS143" t="str">
        <f t="shared" si="299"/>
        <v>Yes</v>
      </c>
      <c r="AT143" t="str">
        <f t="shared" si="299"/>
        <v>Yes</v>
      </c>
      <c r="AV143" t="str">
        <f t="shared" ref="AV143:BF143" si="325">IF(AND($L143&gt;=AV$1,$L143&lt;AW$1),"Yes","No")</f>
        <v>No</v>
      </c>
      <c r="AW143" t="str">
        <f t="shared" si="325"/>
        <v>No</v>
      </c>
      <c r="AX143" t="str">
        <f t="shared" si="325"/>
        <v>No</v>
      </c>
      <c r="AY143" t="str">
        <f t="shared" si="325"/>
        <v>No</v>
      </c>
      <c r="AZ143" t="str">
        <f t="shared" si="325"/>
        <v>No</v>
      </c>
      <c r="BA143" t="str">
        <f t="shared" si="325"/>
        <v>No</v>
      </c>
      <c r="BB143" t="str">
        <f t="shared" si="325"/>
        <v>No</v>
      </c>
      <c r="BC143" t="str">
        <f t="shared" si="325"/>
        <v>No</v>
      </c>
      <c r="BD143" t="str">
        <f t="shared" si="325"/>
        <v>No</v>
      </c>
      <c r="BE143" t="str">
        <f t="shared" si="325"/>
        <v>No</v>
      </c>
      <c r="BF143" t="str">
        <f t="shared" si="325"/>
        <v>No</v>
      </c>
      <c r="BG143" t="str">
        <f t="shared" si="290"/>
        <v>No</v>
      </c>
      <c r="BI143" t="str">
        <f t="shared" si="301"/>
        <v>No</v>
      </c>
      <c r="BJ143" t="str">
        <f t="shared" ref="BJ143:BT143" si="326">IF(AND($M143&gt;=BJ$1,$M143&lt;BK$1),"Yes","No")</f>
        <v>No</v>
      </c>
      <c r="BK143" t="str">
        <f t="shared" si="326"/>
        <v>No</v>
      </c>
      <c r="BL143" t="str">
        <f t="shared" si="326"/>
        <v>No</v>
      </c>
      <c r="BM143" t="str">
        <f t="shared" si="326"/>
        <v>No</v>
      </c>
      <c r="BN143" t="str">
        <f t="shared" si="326"/>
        <v>No</v>
      </c>
      <c r="BO143" t="str">
        <f t="shared" si="326"/>
        <v>No</v>
      </c>
      <c r="BP143" t="str">
        <f t="shared" si="326"/>
        <v>No</v>
      </c>
      <c r="BQ143" t="str">
        <f t="shared" si="326"/>
        <v>No</v>
      </c>
      <c r="BR143" t="str">
        <f t="shared" si="326"/>
        <v>No</v>
      </c>
      <c r="BS143" t="str">
        <f t="shared" si="326"/>
        <v>No</v>
      </c>
      <c r="BT143" t="str">
        <f t="shared" si="326"/>
        <v>No</v>
      </c>
      <c r="BU143" t="str">
        <f t="shared" si="302"/>
        <v>No</v>
      </c>
      <c r="BW143" t="str">
        <f t="shared" si="292"/>
        <v>No</v>
      </c>
    </row>
    <row r="144" spans="1:75" x14ac:dyDescent="0.25">
      <c r="A144" s="7">
        <v>143</v>
      </c>
      <c r="B144" s="7" t="s">
        <v>171</v>
      </c>
      <c r="C144" s="7" t="s">
        <v>884</v>
      </c>
      <c r="D144" s="7" t="s">
        <v>812</v>
      </c>
      <c r="E144" s="7" t="s">
        <v>793</v>
      </c>
      <c r="F144" s="8" t="s">
        <v>811</v>
      </c>
      <c r="G144" s="8" t="s">
        <v>799</v>
      </c>
      <c r="H144" s="7" t="s">
        <v>165</v>
      </c>
      <c r="I144" s="7" t="s">
        <v>24</v>
      </c>
      <c r="J144" s="7" t="s">
        <v>1196</v>
      </c>
      <c r="K144" s="13">
        <v>32792</v>
      </c>
      <c r="L144" s="13">
        <v>40236</v>
      </c>
      <c r="M144" s="9"/>
      <c r="N144" s="10">
        <f t="shared" ca="1" si="287"/>
        <v>12</v>
      </c>
      <c r="O144" s="10" t="s">
        <v>815</v>
      </c>
      <c r="P144" s="11"/>
      <c r="Q144" s="12">
        <v>45830</v>
      </c>
      <c r="R144" s="12">
        <f t="shared" ca="1" si="288"/>
        <v>5000</v>
      </c>
      <c r="S144" s="8">
        <v>4</v>
      </c>
      <c r="T144" t="str">
        <f t="shared" si="293"/>
        <v/>
      </c>
      <c r="U144" t="str">
        <f t="shared" si="294"/>
        <v>Correct</v>
      </c>
      <c r="Y144" t="str">
        <f t="shared" si="295"/>
        <v>40001-60000</v>
      </c>
      <c r="Z144" t="str">
        <f t="shared" ca="1" si="296"/>
        <v>30-40 years</v>
      </c>
      <c r="AA144" t="str">
        <f t="shared" si="297"/>
        <v>2-4 years</v>
      </c>
      <c r="AH144" t="str">
        <f t="shared" si="298"/>
        <v>Yes</v>
      </c>
      <c r="AI144" t="str">
        <f t="shared" si="299"/>
        <v>Yes</v>
      </c>
      <c r="AJ144" t="str">
        <f t="shared" si="299"/>
        <v>Yes</v>
      </c>
      <c r="AK144" t="str">
        <f t="shared" si="299"/>
        <v>Yes</v>
      </c>
      <c r="AL144" t="str">
        <f t="shared" si="299"/>
        <v>Yes</v>
      </c>
      <c r="AM144" t="str">
        <f t="shared" si="299"/>
        <v>Yes</v>
      </c>
      <c r="AN144" t="str">
        <f t="shared" si="299"/>
        <v>Yes</v>
      </c>
      <c r="AO144" t="str">
        <f t="shared" si="299"/>
        <v>Yes</v>
      </c>
      <c r="AP144" t="str">
        <f t="shared" si="299"/>
        <v>Yes</v>
      </c>
      <c r="AQ144" t="str">
        <f t="shared" si="299"/>
        <v>Yes</v>
      </c>
      <c r="AR144" t="str">
        <f t="shared" si="299"/>
        <v>Yes</v>
      </c>
      <c r="AS144" t="str">
        <f t="shared" si="299"/>
        <v>Yes</v>
      </c>
      <c r="AT144" t="str">
        <f t="shared" si="299"/>
        <v>Yes</v>
      </c>
      <c r="AV144" t="str">
        <f t="shared" ref="AV144:BF144" si="327">IF(AND($L144&gt;=AV$1,$L144&lt;AW$1),"Yes","No")</f>
        <v>No</v>
      </c>
      <c r="AW144" t="str">
        <f t="shared" si="327"/>
        <v>No</v>
      </c>
      <c r="AX144" t="str">
        <f t="shared" si="327"/>
        <v>No</v>
      </c>
      <c r="AY144" t="str">
        <f t="shared" si="327"/>
        <v>No</v>
      </c>
      <c r="AZ144" t="str">
        <f t="shared" si="327"/>
        <v>No</v>
      </c>
      <c r="BA144" t="str">
        <f t="shared" si="327"/>
        <v>No</v>
      </c>
      <c r="BB144" t="str">
        <f t="shared" si="327"/>
        <v>No</v>
      </c>
      <c r="BC144" t="str">
        <f t="shared" si="327"/>
        <v>No</v>
      </c>
      <c r="BD144" t="str">
        <f t="shared" si="327"/>
        <v>No</v>
      </c>
      <c r="BE144" t="str">
        <f t="shared" si="327"/>
        <v>No</v>
      </c>
      <c r="BF144" t="str">
        <f t="shared" si="327"/>
        <v>No</v>
      </c>
      <c r="BG144" t="str">
        <f t="shared" si="290"/>
        <v>No</v>
      </c>
      <c r="BI144" t="str">
        <f t="shared" si="301"/>
        <v>No</v>
      </c>
      <c r="BJ144" t="str">
        <f t="shared" ref="BJ144:BT144" si="328">IF(AND($M144&gt;=BJ$1,$M144&lt;BK$1),"Yes","No")</f>
        <v>No</v>
      </c>
      <c r="BK144" t="str">
        <f t="shared" si="328"/>
        <v>No</v>
      </c>
      <c r="BL144" t="str">
        <f t="shared" si="328"/>
        <v>No</v>
      </c>
      <c r="BM144" t="str">
        <f t="shared" si="328"/>
        <v>No</v>
      </c>
      <c r="BN144" t="str">
        <f t="shared" si="328"/>
        <v>No</v>
      </c>
      <c r="BO144" t="str">
        <f t="shared" si="328"/>
        <v>No</v>
      </c>
      <c r="BP144" t="str">
        <f t="shared" si="328"/>
        <v>No</v>
      </c>
      <c r="BQ144" t="str">
        <f t="shared" si="328"/>
        <v>No</v>
      </c>
      <c r="BR144" t="str">
        <f t="shared" si="328"/>
        <v>No</v>
      </c>
      <c r="BS144" t="str">
        <f t="shared" si="328"/>
        <v>No</v>
      </c>
      <c r="BT144" t="str">
        <f t="shared" si="328"/>
        <v>No</v>
      </c>
      <c r="BU144" t="str">
        <f t="shared" si="302"/>
        <v>No</v>
      </c>
      <c r="BW144" t="str">
        <f t="shared" si="292"/>
        <v>No</v>
      </c>
    </row>
    <row r="145" spans="1:75" x14ac:dyDescent="0.25">
      <c r="A145" s="7">
        <v>144</v>
      </c>
      <c r="B145" s="7" t="s">
        <v>172</v>
      </c>
      <c r="C145" s="7" t="s">
        <v>932</v>
      </c>
      <c r="D145" s="7" t="s">
        <v>36</v>
      </c>
      <c r="E145" s="7" t="s">
        <v>795</v>
      </c>
      <c r="F145" s="8" t="s">
        <v>811</v>
      </c>
      <c r="G145" s="8" t="s">
        <v>799</v>
      </c>
      <c r="H145" s="7" t="s">
        <v>165</v>
      </c>
      <c r="I145" s="7" t="s">
        <v>24</v>
      </c>
      <c r="J145" s="7" t="s">
        <v>1197</v>
      </c>
      <c r="K145" s="9">
        <v>27669</v>
      </c>
      <c r="L145" s="9">
        <v>39144</v>
      </c>
      <c r="M145" s="9">
        <v>39817</v>
      </c>
      <c r="N145" s="10">
        <f t="shared" ca="1" si="287"/>
        <v>15</v>
      </c>
      <c r="O145" s="10" t="s">
        <v>815</v>
      </c>
      <c r="P145" s="11"/>
      <c r="Q145" s="12">
        <v>45040</v>
      </c>
      <c r="R145" s="12">
        <f t="shared" ca="1" si="288"/>
        <v>10000</v>
      </c>
      <c r="S145" s="8">
        <v>5</v>
      </c>
      <c r="T145" t="str">
        <f t="shared" si="293"/>
        <v>Correct</v>
      </c>
      <c r="U145" t="str">
        <f t="shared" si="294"/>
        <v>Correct</v>
      </c>
      <c r="Y145" t="str">
        <f t="shared" si="295"/>
        <v>40001-60000</v>
      </c>
      <c r="Z145" t="str">
        <f t="shared" ca="1" si="296"/>
        <v>40-50 years</v>
      </c>
      <c r="AA145" t="str">
        <f t="shared" si="297"/>
        <v>4-6 years</v>
      </c>
      <c r="AH145" t="str">
        <f t="shared" si="298"/>
        <v>No</v>
      </c>
      <c r="AI145" t="str">
        <f t="shared" si="299"/>
        <v>No</v>
      </c>
      <c r="AJ145" t="str">
        <f t="shared" si="299"/>
        <v>No</v>
      </c>
      <c r="AK145" t="str">
        <f t="shared" si="299"/>
        <v>No</v>
      </c>
      <c r="AL145" t="str">
        <f t="shared" si="299"/>
        <v>No</v>
      </c>
      <c r="AM145" t="str">
        <f t="shared" si="299"/>
        <v>No</v>
      </c>
      <c r="AN145" t="str">
        <f t="shared" si="299"/>
        <v>No</v>
      </c>
      <c r="AO145" t="str">
        <f t="shared" si="299"/>
        <v>No</v>
      </c>
      <c r="AP145" t="str">
        <f t="shared" si="299"/>
        <v>No</v>
      </c>
      <c r="AQ145" t="str">
        <f t="shared" si="299"/>
        <v>No</v>
      </c>
      <c r="AR145" t="str">
        <f t="shared" si="299"/>
        <v>No</v>
      </c>
      <c r="AS145" t="str">
        <f t="shared" si="299"/>
        <v>No</v>
      </c>
      <c r="AT145" t="str">
        <f t="shared" si="299"/>
        <v>No</v>
      </c>
      <c r="AV145" t="str">
        <f t="shared" ref="AV145:BF145" si="329">IF(AND($L145&gt;=AV$1,$L145&lt;AW$1),"Yes","No")</f>
        <v>No</v>
      </c>
      <c r="AW145" t="str">
        <f t="shared" si="329"/>
        <v>No</v>
      </c>
      <c r="AX145" t="str">
        <f t="shared" si="329"/>
        <v>No</v>
      </c>
      <c r="AY145" t="str">
        <f t="shared" si="329"/>
        <v>No</v>
      </c>
      <c r="AZ145" t="str">
        <f t="shared" si="329"/>
        <v>No</v>
      </c>
      <c r="BA145" t="str">
        <f t="shared" si="329"/>
        <v>No</v>
      </c>
      <c r="BB145" t="str">
        <f t="shared" si="329"/>
        <v>No</v>
      </c>
      <c r="BC145" t="str">
        <f t="shared" si="329"/>
        <v>No</v>
      </c>
      <c r="BD145" t="str">
        <f t="shared" si="329"/>
        <v>No</v>
      </c>
      <c r="BE145" t="str">
        <f t="shared" si="329"/>
        <v>No</v>
      </c>
      <c r="BF145" t="str">
        <f t="shared" si="329"/>
        <v>No</v>
      </c>
      <c r="BG145" t="str">
        <f t="shared" si="290"/>
        <v>No</v>
      </c>
      <c r="BI145" t="str">
        <f t="shared" si="301"/>
        <v>No</v>
      </c>
      <c r="BJ145" t="str">
        <f t="shared" ref="BJ145:BT145" si="330">IF(AND($M145&gt;=BJ$1,$M145&lt;BK$1),"Yes","No")</f>
        <v>No</v>
      </c>
      <c r="BK145" t="str">
        <f t="shared" si="330"/>
        <v>No</v>
      </c>
      <c r="BL145" t="str">
        <f t="shared" si="330"/>
        <v>No</v>
      </c>
      <c r="BM145" t="str">
        <f t="shared" si="330"/>
        <v>No</v>
      </c>
      <c r="BN145" t="str">
        <f t="shared" si="330"/>
        <v>No</v>
      </c>
      <c r="BO145" t="str">
        <f t="shared" si="330"/>
        <v>No</v>
      </c>
      <c r="BP145" t="str">
        <f t="shared" si="330"/>
        <v>No</v>
      </c>
      <c r="BQ145" t="str">
        <f t="shared" si="330"/>
        <v>No</v>
      </c>
      <c r="BR145" t="str">
        <f t="shared" si="330"/>
        <v>No</v>
      </c>
      <c r="BS145" t="str">
        <f t="shared" si="330"/>
        <v>No</v>
      </c>
      <c r="BT145" t="str">
        <f t="shared" si="330"/>
        <v>No</v>
      </c>
      <c r="BU145" t="str">
        <f t="shared" si="302"/>
        <v>No</v>
      </c>
      <c r="BW145" t="str">
        <f t="shared" si="292"/>
        <v>No</v>
      </c>
    </row>
    <row r="146" spans="1:75" x14ac:dyDescent="0.25">
      <c r="A146" s="7">
        <v>145</v>
      </c>
      <c r="B146" s="7" t="s">
        <v>173</v>
      </c>
      <c r="C146" s="7" t="s">
        <v>933</v>
      </c>
      <c r="D146" s="7" t="s">
        <v>812</v>
      </c>
      <c r="E146" s="7" t="s">
        <v>794</v>
      </c>
      <c r="F146" s="8" t="s">
        <v>811</v>
      </c>
      <c r="G146" s="8" t="s">
        <v>799</v>
      </c>
      <c r="H146" s="7" t="s">
        <v>165</v>
      </c>
      <c r="I146" s="7" t="s">
        <v>24</v>
      </c>
      <c r="J146" s="7" t="s">
        <v>1196</v>
      </c>
      <c r="K146" s="9">
        <v>31944</v>
      </c>
      <c r="L146" s="9">
        <v>39154</v>
      </c>
      <c r="M146" s="9"/>
      <c r="N146" s="10">
        <f t="shared" ca="1" si="287"/>
        <v>15</v>
      </c>
      <c r="O146" s="10" t="s">
        <v>815</v>
      </c>
      <c r="P146" s="11"/>
      <c r="Q146" s="12">
        <v>26360</v>
      </c>
      <c r="R146" s="12">
        <f t="shared" ca="1" si="288"/>
        <v>5000</v>
      </c>
      <c r="S146" s="8">
        <v>4</v>
      </c>
      <c r="T146" t="str">
        <f t="shared" si="293"/>
        <v/>
      </c>
      <c r="U146" t="str">
        <f t="shared" si="294"/>
        <v>Correct</v>
      </c>
      <c r="Y146" t="str">
        <f t="shared" si="295"/>
        <v>25001-40000</v>
      </c>
      <c r="Z146" t="str">
        <f t="shared" ca="1" si="296"/>
        <v>30-40 years</v>
      </c>
      <c r="AA146" t="str">
        <f t="shared" si="297"/>
        <v>4-6 years</v>
      </c>
      <c r="AH146" t="str">
        <f t="shared" si="298"/>
        <v>Yes</v>
      </c>
      <c r="AI146" t="str">
        <f t="shared" si="299"/>
        <v>Yes</v>
      </c>
      <c r="AJ146" t="str">
        <f t="shared" si="299"/>
        <v>Yes</v>
      </c>
      <c r="AK146" t="str">
        <f t="shared" si="299"/>
        <v>Yes</v>
      </c>
      <c r="AL146" t="str">
        <f t="shared" si="299"/>
        <v>Yes</v>
      </c>
      <c r="AM146" t="str">
        <f t="shared" si="299"/>
        <v>Yes</v>
      </c>
      <c r="AN146" t="str">
        <f t="shared" si="299"/>
        <v>Yes</v>
      </c>
      <c r="AO146" t="str">
        <f t="shared" si="299"/>
        <v>Yes</v>
      </c>
      <c r="AP146" t="str">
        <f t="shared" si="299"/>
        <v>Yes</v>
      </c>
      <c r="AQ146" t="str">
        <f t="shared" si="299"/>
        <v>Yes</v>
      </c>
      <c r="AR146" t="str">
        <f t="shared" si="299"/>
        <v>Yes</v>
      </c>
      <c r="AS146" t="str">
        <f t="shared" si="299"/>
        <v>Yes</v>
      </c>
      <c r="AT146" t="str">
        <f t="shared" si="299"/>
        <v>Yes</v>
      </c>
      <c r="AV146" t="str">
        <f t="shared" ref="AV146:BF146" si="331">IF(AND($L146&gt;=AV$1,$L146&lt;AW$1),"Yes","No")</f>
        <v>No</v>
      </c>
      <c r="AW146" t="str">
        <f t="shared" si="331"/>
        <v>No</v>
      </c>
      <c r="AX146" t="str">
        <f t="shared" si="331"/>
        <v>No</v>
      </c>
      <c r="AY146" t="str">
        <f t="shared" si="331"/>
        <v>No</v>
      </c>
      <c r="AZ146" t="str">
        <f t="shared" si="331"/>
        <v>No</v>
      </c>
      <c r="BA146" t="str">
        <f t="shared" si="331"/>
        <v>No</v>
      </c>
      <c r="BB146" t="str">
        <f t="shared" si="331"/>
        <v>No</v>
      </c>
      <c r="BC146" t="str">
        <f t="shared" si="331"/>
        <v>No</v>
      </c>
      <c r="BD146" t="str">
        <f t="shared" si="331"/>
        <v>No</v>
      </c>
      <c r="BE146" t="str">
        <f t="shared" si="331"/>
        <v>No</v>
      </c>
      <c r="BF146" t="str">
        <f t="shared" si="331"/>
        <v>No</v>
      </c>
      <c r="BG146" t="str">
        <f t="shared" si="290"/>
        <v>No</v>
      </c>
      <c r="BI146" t="str">
        <f t="shared" si="301"/>
        <v>No</v>
      </c>
      <c r="BJ146" t="str">
        <f t="shared" ref="BJ146:BT146" si="332">IF(AND($M146&gt;=BJ$1,$M146&lt;BK$1),"Yes","No")</f>
        <v>No</v>
      </c>
      <c r="BK146" t="str">
        <f t="shared" si="332"/>
        <v>No</v>
      </c>
      <c r="BL146" t="str">
        <f t="shared" si="332"/>
        <v>No</v>
      </c>
      <c r="BM146" t="str">
        <f t="shared" si="332"/>
        <v>No</v>
      </c>
      <c r="BN146" t="str">
        <f t="shared" si="332"/>
        <v>No</v>
      </c>
      <c r="BO146" t="str">
        <f t="shared" si="332"/>
        <v>No</v>
      </c>
      <c r="BP146" t="str">
        <f t="shared" si="332"/>
        <v>No</v>
      </c>
      <c r="BQ146" t="str">
        <f t="shared" si="332"/>
        <v>No</v>
      </c>
      <c r="BR146" t="str">
        <f t="shared" si="332"/>
        <v>No</v>
      </c>
      <c r="BS146" t="str">
        <f t="shared" si="332"/>
        <v>No</v>
      </c>
      <c r="BT146" t="str">
        <f t="shared" si="332"/>
        <v>No</v>
      </c>
      <c r="BU146" t="str">
        <f t="shared" si="302"/>
        <v>No</v>
      </c>
      <c r="BW146" t="str">
        <f t="shared" si="292"/>
        <v>No</v>
      </c>
    </row>
    <row r="147" spans="1:75" x14ac:dyDescent="0.25">
      <c r="A147" s="7">
        <v>146</v>
      </c>
      <c r="B147" s="7" t="s">
        <v>174</v>
      </c>
      <c r="C147" s="7" t="s">
        <v>934</v>
      </c>
      <c r="D147" s="7" t="s">
        <v>10</v>
      </c>
      <c r="E147" s="7" t="s">
        <v>787</v>
      </c>
      <c r="F147" s="8" t="s">
        <v>811</v>
      </c>
      <c r="G147" s="8" t="s">
        <v>799</v>
      </c>
      <c r="H147" s="7" t="s">
        <v>165</v>
      </c>
      <c r="I147" s="7" t="s">
        <v>12</v>
      </c>
      <c r="J147" s="7" t="s">
        <v>1196</v>
      </c>
      <c r="K147" s="9">
        <v>31337</v>
      </c>
      <c r="L147" s="9">
        <v>38788</v>
      </c>
      <c r="M147" s="9">
        <v>39128</v>
      </c>
      <c r="N147" s="10">
        <f t="shared" ca="1" si="287"/>
        <v>16</v>
      </c>
      <c r="O147" s="10" t="s">
        <v>815</v>
      </c>
      <c r="P147" s="11" t="s">
        <v>40</v>
      </c>
      <c r="Q147" s="12">
        <v>37750</v>
      </c>
      <c r="R147" s="12">
        <f t="shared" ca="1" si="288"/>
        <v>10000</v>
      </c>
      <c r="S147" s="8">
        <v>5</v>
      </c>
      <c r="T147" t="str">
        <f t="shared" si="293"/>
        <v>Correct</v>
      </c>
      <c r="U147" t="str">
        <f t="shared" si="294"/>
        <v>Correct</v>
      </c>
      <c r="Y147" t="str">
        <f t="shared" si="295"/>
        <v>25001-40000</v>
      </c>
      <c r="Z147" t="str">
        <f t="shared" ca="1" si="296"/>
        <v>30-40 years</v>
      </c>
      <c r="AA147" t="str">
        <f t="shared" si="297"/>
        <v>6-10 years</v>
      </c>
      <c r="AH147" t="str">
        <f t="shared" si="298"/>
        <v>No</v>
      </c>
      <c r="AI147" t="str">
        <f t="shared" ref="AI147:AT162" si="333">IF($L147&gt;AI$1,"No",IF($M147="","Yes",IF(AND($L147&lt;=AI$1,$M147&gt;AI$1),"Yes","No")))</f>
        <v>No</v>
      </c>
      <c r="AJ147" t="str">
        <f t="shared" si="333"/>
        <v>No</v>
      </c>
      <c r="AK147" t="str">
        <f t="shared" si="333"/>
        <v>No</v>
      </c>
      <c r="AL147" t="str">
        <f t="shared" si="333"/>
        <v>No</v>
      </c>
      <c r="AM147" t="str">
        <f t="shared" si="333"/>
        <v>No</v>
      </c>
      <c r="AN147" t="str">
        <f t="shared" si="333"/>
        <v>No</v>
      </c>
      <c r="AO147" t="str">
        <f t="shared" si="333"/>
        <v>No</v>
      </c>
      <c r="AP147" t="str">
        <f t="shared" si="333"/>
        <v>No</v>
      </c>
      <c r="AQ147" t="str">
        <f t="shared" si="333"/>
        <v>No</v>
      </c>
      <c r="AR147" t="str">
        <f t="shared" si="333"/>
        <v>No</v>
      </c>
      <c r="AS147" t="str">
        <f t="shared" si="333"/>
        <v>No</v>
      </c>
      <c r="AT147" t="str">
        <f t="shared" si="333"/>
        <v>No</v>
      </c>
      <c r="AV147" t="str">
        <f t="shared" ref="AV147:BF147" si="334">IF(AND($L147&gt;=AV$1,$L147&lt;AW$1),"Yes","No")</f>
        <v>No</v>
      </c>
      <c r="AW147" t="str">
        <f t="shared" si="334"/>
        <v>No</v>
      </c>
      <c r="AX147" t="str">
        <f t="shared" si="334"/>
        <v>No</v>
      </c>
      <c r="AY147" t="str">
        <f t="shared" si="334"/>
        <v>No</v>
      </c>
      <c r="AZ147" t="str">
        <f t="shared" si="334"/>
        <v>No</v>
      </c>
      <c r="BA147" t="str">
        <f t="shared" si="334"/>
        <v>No</v>
      </c>
      <c r="BB147" t="str">
        <f t="shared" si="334"/>
        <v>No</v>
      </c>
      <c r="BC147" t="str">
        <f t="shared" si="334"/>
        <v>No</v>
      </c>
      <c r="BD147" t="str">
        <f t="shared" si="334"/>
        <v>No</v>
      </c>
      <c r="BE147" t="str">
        <f t="shared" si="334"/>
        <v>No</v>
      </c>
      <c r="BF147" t="str">
        <f t="shared" si="334"/>
        <v>No</v>
      </c>
      <c r="BG147" t="str">
        <f t="shared" si="290"/>
        <v>No</v>
      </c>
      <c r="BI147" t="str">
        <f t="shared" si="301"/>
        <v>No</v>
      </c>
      <c r="BJ147" t="str">
        <f t="shared" ref="BJ147:BU162" si="335">IF(AND($M147&gt;=BJ$1,$M147&lt;BK$1),"Yes","No")</f>
        <v>No</v>
      </c>
      <c r="BK147" t="str">
        <f t="shared" si="335"/>
        <v>No</v>
      </c>
      <c r="BL147" t="str">
        <f t="shared" si="335"/>
        <v>No</v>
      </c>
      <c r="BM147" t="str">
        <f t="shared" si="335"/>
        <v>No</v>
      </c>
      <c r="BN147" t="str">
        <f t="shared" si="335"/>
        <v>No</v>
      </c>
      <c r="BO147" t="str">
        <f t="shared" si="335"/>
        <v>No</v>
      </c>
      <c r="BP147" t="str">
        <f t="shared" si="335"/>
        <v>No</v>
      </c>
      <c r="BQ147" t="str">
        <f t="shared" si="335"/>
        <v>No</v>
      </c>
      <c r="BR147" t="str">
        <f t="shared" si="335"/>
        <v>No</v>
      </c>
      <c r="BS147" t="str">
        <f t="shared" si="335"/>
        <v>No</v>
      </c>
      <c r="BT147" t="str">
        <f t="shared" si="335"/>
        <v>No</v>
      </c>
      <c r="BU147" t="str">
        <f t="shared" si="335"/>
        <v>No</v>
      </c>
      <c r="BW147" t="str">
        <f t="shared" si="292"/>
        <v>No</v>
      </c>
    </row>
    <row r="148" spans="1:75" x14ac:dyDescent="0.25">
      <c r="A148" s="7">
        <v>147</v>
      </c>
      <c r="B148" s="7" t="s">
        <v>175</v>
      </c>
      <c r="C148" s="7" t="s">
        <v>935</v>
      </c>
      <c r="D148" s="7" t="s">
        <v>10</v>
      </c>
      <c r="E148" s="7" t="s">
        <v>788</v>
      </c>
      <c r="F148" s="8" t="s">
        <v>811</v>
      </c>
      <c r="G148" s="8" t="s">
        <v>799</v>
      </c>
      <c r="H148" s="7" t="s">
        <v>165</v>
      </c>
      <c r="I148" s="7" t="s">
        <v>19</v>
      </c>
      <c r="J148" s="7" t="s">
        <v>1196</v>
      </c>
      <c r="K148" s="9">
        <v>28428</v>
      </c>
      <c r="L148" s="9">
        <v>39893</v>
      </c>
      <c r="M148" s="9">
        <v>41263</v>
      </c>
      <c r="N148" s="10">
        <f t="shared" ca="1" si="287"/>
        <v>13</v>
      </c>
      <c r="O148" s="10" t="s">
        <v>815</v>
      </c>
      <c r="P148" s="11"/>
      <c r="Q148" s="12">
        <v>15744</v>
      </c>
      <c r="R148" s="12">
        <f t="shared" ca="1" si="288"/>
        <v>5000</v>
      </c>
      <c r="S148" s="8">
        <v>3</v>
      </c>
      <c r="T148" t="str">
        <f t="shared" si="293"/>
        <v>Correct</v>
      </c>
      <c r="U148" t="str">
        <f t="shared" si="294"/>
        <v>Correct</v>
      </c>
      <c r="Y148" t="str">
        <f t="shared" si="295"/>
        <v>10001-25000</v>
      </c>
      <c r="Z148" t="str">
        <f t="shared" ca="1" si="296"/>
        <v>40-50 years</v>
      </c>
      <c r="AA148" t="str">
        <f t="shared" si="297"/>
        <v>2-4 years</v>
      </c>
      <c r="AH148" t="str">
        <f t="shared" si="298"/>
        <v>Yes</v>
      </c>
      <c r="AI148" t="str">
        <f t="shared" si="333"/>
        <v>Yes</v>
      </c>
      <c r="AJ148" t="str">
        <f t="shared" si="333"/>
        <v>Yes</v>
      </c>
      <c r="AK148" t="str">
        <f t="shared" si="333"/>
        <v>Yes</v>
      </c>
      <c r="AL148" t="str">
        <f t="shared" si="333"/>
        <v>Yes</v>
      </c>
      <c r="AM148" t="str">
        <f t="shared" si="333"/>
        <v>Yes</v>
      </c>
      <c r="AN148" t="str">
        <f t="shared" si="333"/>
        <v>Yes</v>
      </c>
      <c r="AO148" t="str">
        <f t="shared" si="333"/>
        <v>Yes</v>
      </c>
      <c r="AP148" t="str">
        <f t="shared" si="333"/>
        <v>Yes</v>
      </c>
      <c r="AQ148" t="str">
        <f t="shared" si="333"/>
        <v>Yes</v>
      </c>
      <c r="AR148" t="str">
        <f t="shared" si="333"/>
        <v>Yes</v>
      </c>
      <c r="AS148" t="str">
        <f t="shared" si="333"/>
        <v>Yes</v>
      </c>
      <c r="AT148" t="str">
        <f t="shared" si="333"/>
        <v>No</v>
      </c>
      <c r="AV148" t="str">
        <f t="shared" ref="AV148:BF148" si="336">IF(AND($L148&gt;=AV$1,$L148&lt;AW$1),"Yes","No")</f>
        <v>No</v>
      </c>
      <c r="AW148" t="str">
        <f t="shared" si="336"/>
        <v>No</v>
      </c>
      <c r="AX148" t="str">
        <f t="shared" si="336"/>
        <v>No</v>
      </c>
      <c r="AY148" t="str">
        <f t="shared" si="336"/>
        <v>No</v>
      </c>
      <c r="AZ148" t="str">
        <f t="shared" si="336"/>
        <v>No</v>
      </c>
      <c r="BA148" t="str">
        <f t="shared" si="336"/>
        <v>No</v>
      </c>
      <c r="BB148" t="str">
        <f t="shared" si="336"/>
        <v>No</v>
      </c>
      <c r="BC148" t="str">
        <f t="shared" si="336"/>
        <v>No</v>
      </c>
      <c r="BD148" t="str">
        <f t="shared" si="336"/>
        <v>No</v>
      </c>
      <c r="BE148" t="str">
        <f t="shared" si="336"/>
        <v>No</v>
      </c>
      <c r="BF148" t="str">
        <f t="shared" si="336"/>
        <v>No</v>
      </c>
      <c r="BG148" t="str">
        <f t="shared" si="290"/>
        <v>No</v>
      </c>
      <c r="BI148" t="str">
        <f t="shared" si="301"/>
        <v>No</v>
      </c>
      <c r="BJ148" t="str">
        <f t="shared" ref="BJ148:BT148" si="337">IF(AND($M148&gt;=BJ$1,$M148&lt;BK$1),"Yes","No")</f>
        <v>No</v>
      </c>
      <c r="BK148" t="str">
        <f t="shared" si="337"/>
        <v>No</v>
      </c>
      <c r="BL148" t="str">
        <f t="shared" si="337"/>
        <v>No</v>
      </c>
      <c r="BM148" t="str">
        <f t="shared" si="337"/>
        <v>No</v>
      </c>
      <c r="BN148" t="str">
        <f t="shared" si="337"/>
        <v>No</v>
      </c>
      <c r="BO148" t="str">
        <f t="shared" si="337"/>
        <v>No</v>
      </c>
      <c r="BP148" t="str">
        <f t="shared" si="337"/>
        <v>No</v>
      </c>
      <c r="BQ148" t="str">
        <f t="shared" si="337"/>
        <v>No</v>
      </c>
      <c r="BR148" t="str">
        <f t="shared" si="337"/>
        <v>No</v>
      </c>
      <c r="BS148" t="str">
        <f t="shared" si="337"/>
        <v>No</v>
      </c>
      <c r="BT148" t="str">
        <f t="shared" si="337"/>
        <v>No</v>
      </c>
      <c r="BU148" t="str">
        <f t="shared" si="335"/>
        <v>Yes</v>
      </c>
      <c r="BW148" t="str">
        <f t="shared" si="292"/>
        <v>Yes</v>
      </c>
    </row>
    <row r="149" spans="1:75" x14ac:dyDescent="0.25">
      <c r="A149" s="7">
        <v>148</v>
      </c>
      <c r="B149" s="7" t="s">
        <v>176</v>
      </c>
      <c r="C149" s="7" t="s">
        <v>936</v>
      </c>
      <c r="D149" s="7" t="s">
        <v>813</v>
      </c>
      <c r="E149" s="7" t="s">
        <v>791</v>
      </c>
      <c r="F149" s="8" t="s">
        <v>811</v>
      </c>
      <c r="G149" s="8" t="s">
        <v>799</v>
      </c>
      <c r="H149" s="7" t="s">
        <v>165</v>
      </c>
      <c r="I149" s="7" t="s">
        <v>24</v>
      </c>
      <c r="J149" s="7" t="s">
        <v>1197</v>
      </c>
      <c r="K149" s="9">
        <v>26698</v>
      </c>
      <c r="L149" s="9">
        <v>40259</v>
      </c>
      <c r="M149" s="9"/>
      <c r="N149" s="10">
        <f t="shared" ca="1" si="287"/>
        <v>12</v>
      </c>
      <c r="O149" t="s">
        <v>785</v>
      </c>
      <c r="P149" s="11"/>
      <c r="Q149" s="12">
        <v>45710</v>
      </c>
      <c r="R149" s="12">
        <f t="shared" ca="1" si="288"/>
        <v>5000</v>
      </c>
      <c r="S149" s="8">
        <v>3</v>
      </c>
      <c r="T149" t="str">
        <f t="shared" si="293"/>
        <v/>
      </c>
      <c r="U149" t="str">
        <f t="shared" si="294"/>
        <v>Correct</v>
      </c>
      <c r="Y149" t="str">
        <f t="shared" si="295"/>
        <v>40001-60000</v>
      </c>
      <c r="Z149" t="str">
        <f t="shared" ca="1" si="296"/>
        <v>40-50 years</v>
      </c>
      <c r="AA149" t="str">
        <f t="shared" si="297"/>
        <v>2-4 years</v>
      </c>
      <c r="AH149" t="str">
        <f t="shared" si="298"/>
        <v>Yes</v>
      </c>
      <c r="AI149" t="str">
        <f t="shared" si="333"/>
        <v>Yes</v>
      </c>
      <c r="AJ149" t="str">
        <f t="shared" si="333"/>
        <v>Yes</v>
      </c>
      <c r="AK149" t="str">
        <f t="shared" si="333"/>
        <v>Yes</v>
      </c>
      <c r="AL149" t="str">
        <f t="shared" si="333"/>
        <v>Yes</v>
      </c>
      <c r="AM149" t="str">
        <f t="shared" si="333"/>
        <v>Yes</v>
      </c>
      <c r="AN149" t="str">
        <f t="shared" si="333"/>
        <v>Yes</v>
      </c>
      <c r="AO149" t="str">
        <f t="shared" si="333"/>
        <v>Yes</v>
      </c>
      <c r="AP149" t="str">
        <f t="shared" si="333"/>
        <v>Yes</v>
      </c>
      <c r="AQ149" t="str">
        <f t="shared" si="333"/>
        <v>Yes</v>
      </c>
      <c r="AR149" t="str">
        <f t="shared" si="333"/>
        <v>Yes</v>
      </c>
      <c r="AS149" t="str">
        <f t="shared" si="333"/>
        <v>Yes</v>
      </c>
      <c r="AT149" t="str">
        <f t="shared" si="333"/>
        <v>Yes</v>
      </c>
      <c r="AV149" t="str">
        <f t="shared" ref="AV149:BF149" si="338">IF(AND($L149&gt;=AV$1,$L149&lt;AW$1),"Yes","No")</f>
        <v>No</v>
      </c>
      <c r="AW149" t="str">
        <f t="shared" si="338"/>
        <v>No</v>
      </c>
      <c r="AX149" t="str">
        <f t="shared" si="338"/>
        <v>No</v>
      </c>
      <c r="AY149" t="str">
        <f t="shared" si="338"/>
        <v>No</v>
      </c>
      <c r="AZ149" t="str">
        <f t="shared" si="338"/>
        <v>No</v>
      </c>
      <c r="BA149" t="str">
        <f t="shared" si="338"/>
        <v>No</v>
      </c>
      <c r="BB149" t="str">
        <f t="shared" si="338"/>
        <v>No</v>
      </c>
      <c r="BC149" t="str">
        <f t="shared" si="338"/>
        <v>No</v>
      </c>
      <c r="BD149" t="str">
        <f t="shared" si="338"/>
        <v>No</v>
      </c>
      <c r="BE149" t="str">
        <f t="shared" si="338"/>
        <v>No</v>
      </c>
      <c r="BF149" t="str">
        <f t="shared" si="338"/>
        <v>No</v>
      </c>
      <c r="BG149" t="str">
        <f t="shared" si="290"/>
        <v>No</v>
      </c>
      <c r="BI149" t="str">
        <f t="shared" si="301"/>
        <v>No</v>
      </c>
      <c r="BJ149" t="str">
        <f t="shared" ref="BJ149:BT149" si="339">IF(AND($M149&gt;=BJ$1,$M149&lt;BK$1),"Yes","No")</f>
        <v>No</v>
      </c>
      <c r="BK149" t="str">
        <f t="shared" si="339"/>
        <v>No</v>
      </c>
      <c r="BL149" t="str">
        <f t="shared" si="339"/>
        <v>No</v>
      </c>
      <c r="BM149" t="str">
        <f t="shared" si="339"/>
        <v>No</v>
      </c>
      <c r="BN149" t="str">
        <f t="shared" si="339"/>
        <v>No</v>
      </c>
      <c r="BO149" t="str">
        <f t="shared" si="339"/>
        <v>No</v>
      </c>
      <c r="BP149" t="str">
        <f t="shared" si="339"/>
        <v>No</v>
      </c>
      <c r="BQ149" t="str">
        <f t="shared" si="339"/>
        <v>No</v>
      </c>
      <c r="BR149" t="str">
        <f t="shared" si="339"/>
        <v>No</v>
      </c>
      <c r="BS149" t="str">
        <f t="shared" si="339"/>
        <v>No</v>
      </c>
      <c r="BT149" t="str">
        <f t="shared" si="339"/>
        <v>No</v>
      </c>
      <c r="BU149" t="str">
        <f t="shared" si="335"/>
        <v>No</v>
      </c>
      <c r="BW149" t="str">
        <f t="shared" si="292"/>
        <v>No</v>
      </c>
    </row>
    <row r="150" spans="1:75" x14ac:dyDescent="0.25">
      <c r="A150" s="7">
        <v>149</v>
      </c>
      <c r="B150" s="7" t="s">
        <v>177</v>
      </c>
      <c r="C150" s="7" t="s">
        <v>937</v>
      </c>
      <c r="D150" s="7" t="s">
        <v>813</v>
      </c>
      <c r="E150" s="7" t="s">
        <v>791</v>
      </c>
      <c r="F150" s="8" t="s">
        <v>811</v>
      </c>
      <c r="G150" s="8" t="s">
        <v>799</v>
      </c>
      <c r="H150" s="7" t="s">
        <v>165</v>
      </c>
      <c r="I150" s="7" t="s">
        <v>15</v>
      </c>
      <c r="J150" s="7" t="s">
        <v>1196</v>
      </c>
      <c r="K150" s="9">
        <v>32072</v>
      </c>
      <c r="L150" s="9">
        <v>41014</v>
      </c>
      <c r="M150" s="9"/>
      <c r="N150" s="10">
        <f t="shared" ca="1" si="287"/>
        <v>10</v>
      </c>
      <c r="O150" s="10" t="s">
        <v>815</v>
      </c>
      <c r="P150" s="11" t="s">
        <v>13</v>
      </c>
      <c r="Q150" s="12">
        <v>34110</v>
      </c>
      <c r="R150" s="12">
        <f t="shared" ca="1" si="288"/>
        <v>5000</v>
      </c>
      <c r="S150" s="8">
        <v>4</v>
      </c>
      <c r="T150" t="str">
        <f t="shared" si="293"/>
        <v/>
      </c>
      <c r="U150" t="str">
        <f t="shared" si="294"/>
        <v>Correct</v>
      </c>
      <c r="Y150" t="str">
        <f t="shared" si="295"/>
        <v>25001-40000</v>
      </c>
      <c r="Z150" t="str">
        <f t="shared" ca="1" si="296"/>
        <v>30-40 years</v>
      </c>
      <c r="AA150" t="str">
        <f t="shared" si="297"/>
        <v>6-12 months</v>
      </c>
      <c r="AH150" t="str">
        <f t="shared" si="298"/>
        <v>No</v>
      </c>
      <c r="AI150" t="str">
        <f t="shared" si="333"/>
        <v>No</v>
      </c>
      <c r="AJ150" t="str">
        <f t="shared" si="333"/>
        <v>No</v>
      </c>
      <c r="AK150" t="str">
        <f t="shared" si="333"/>
        <v>No</v>
      </c>
      <c r="AL150" t="str">
        <f t="shared" si="333"/>
        <v>Yes</v>
      </c>
      <c r="AM150" t="str">
        <f t="shared" si="333"/>
        <v>Yes</v>
      </c>
      <c r="AN150" t="str">
        <f t="shared" si="333"/>
        <v>Yes</v>
      </c>
      <c r="AO150" t="str">
        <f t="shared" si="333"/>
        <v>Yes</v>
      </c>
      <c r="AP150" t="str">
        <f t="shared" si="333"/>
        <v>Yes</v>
      </c>
      <c r="AQ150" t="str">
        <f t="shared" si="333"/>
        <v>Yes</v>
      </c>
      <c r="AR150" t="str">
        <f t="shared" si="333"/>
        <v>Yes</v>
      </c>
      <c r="AS150" t="str">
        <f t="shared" si="333"/>
        <v>Yes</v>
      </c>
      <c r="AT150" t="str">
        <f t="shared" si="333"/>
        <v>Yes</v>
      </c>
      <c r="AV150" t="str">
        <f t="shared" ref="AV150:BF150" si="340">IF(AND($L150&gt;=AV$1,$L150&lt;AW$1),"Yes","No")</f>
        <v>No</v>
      </c>
      <c r="AW150" t="str">
        <f t="shared" si="340"/>
        <v>No</v>
      </c>
      <c r="AX150" t="str">
        <f t="shared" si="340"/>
        <v>No</v>
      </c>
      <c r="AY150" t="str">
        <f t="shared" si="340"/>
        <v>Yes</v>
      </c>
      <c r="AZ150" t="str">
        <f t="shared" si="340"/>
        <v>No</v>
      </c>
      <c r="BA150" t="str">
        <f t="shared" si="340"/>
        <v>No</v>
      </c>
      <c r="BB150" t="str">
        <f t="shared" si="340"/>
        <v>No</v>
      </c>
      <c r="BC150" t="str">
        <f t="shared" si="340"/>
        <v>No</v>
      </c>
      <c r="BD150" t="str">
        <f t="shared" si="340"/>
        <v>No</v>
      </c>
      <c r="BE150" t="str">
        <f t="shared" si="340"/>
        <v>No</v>
      </c>
      <c r="BF150" t="str">
        <f t="shared" si="340"/>
        <v>No</v>
      </c>
      <c r="BG150" t="str">
        <f t="shared" si="290"/>
        <v>No</v>
      </c>
      <c r="BI150" t="str">
        <f t="shared" si="301"/>
        <v>Yes</v>
      </c>
      <c r="BJ150" t="str">
        <f t="shared" ref="BJ150:BT150" si="341">IF(AND($M150&gt;=BJ$1,$M150&lt;BK$1),"Yes","No")</f>
        <v>No</v>
      </c>
      <c r="BK150" t="str">
        <f t="shared" si="341"/>
        <v>No</v>
      </c>
      <c r="BL150" t="str">
        <f t="shared" si="341"/>
        <v>No</v>
      </c>
      <c r="BM150" t="str">
        <f t="shared" si="341"/>
        <v>No</v>
      </c>
      <c r="BN150" t="str">
        <f t="shared" si="341"/>
        <v>No</v>
      </c>
      <c r="BO150" t="str">
        <f t="shared" si="341"/>
        <v>No</v>
      </c>
      <c r="BP150" t="str">
        <f t="shared" si="341"/>
        <v>No</v>
      </c>
      <c r="BQ150" t="str">
        <f t="shared" si="341"/>
        <v>No</v>
      </c>
      <c r="BR150" t="str">
        <f t="shared" si="341"/>
        <v>No</v>
      </c>
      <c r="BS150" t="str">
        <f t="shared" si="341"/>
        <v>No</v>
      </c>
      <c r="BT150" t="str">
        <f t="shared" si="341"/>
        <v>No</v>
      </c>
      <c r="BU150" t="str">
        <f t="shared" si="335"/>
        <v>No</v>
      </c>
      <c r="BW150" t="str">
        <f t="shared" si="292"/>
        <v>No</v>
      </c>
    </row>
    <row r="151" spans="1:75" x14ac:dyDescent="0.25">
      <c r="A151" s="7">
        <v>150</v>
      </c>
      <c r="B151" s="7" t="s">
        <v>178</v>
      </c>
      <c r="C151" s="7" t="s">
        <v>938</v>
      </c>
      <c r="D151" s="7" t="s">
        <v>10</v>
      </c>
      <c r="E151" s="7" t="s">
        <v>787</v>
      </c>
      <c r="F151" s="8" t="s">
        <v>811</v>
      </c>
      <c r="G151" s="8" t="s">
        <v>799</v>
      </c>
      <c r="H151" s="7" t="s">
        <v>165</v>
      </c>
      <c r="I151" s="7" t="s">
        <v>12</v>
      </c>
      <c r="J151" s="7" t="s">
        <v>1196</v>
      </c>
      <c r="K151" s="9">
        <v>31587</v>
      </c>
      <c r="L151" s="9">
        <v>39199</v>
      </c>
      <c r="M151" s="9"/>
      <c r="N151" s="10">
        <f t="shared" ca="1" si="287"/>
        <v>15</v>
      </c>
      <c r="O151" s="10" t="s">
        <v>815</v>
      </c>
      <c r="P151" s="11" t="s">
        <v>13</v>
      </c>
      <c r="Q151" s="12">
        <v>31840</v>
      </c>
      <c r="R151" s="12">
        <f t="shared" ca="1" si="288"/>
        <v>3000</v>
      </c>
      <c r="S151" s="8">
        <v>1</v>
      </c>
      <c r="T151" t="str">
        <f t="shared" si="293"/>
        <v/>
      </c>
      <c r="U151" t="str">
        <f t="shared" si="294"/>
        <v>Correct</v>
      </c>
      <c r="Y151" t="str">
        <f t="shared" si="295"/>
        <v>25001-40000</v>
      </c>
      <c r="Z151" t="str">
        <f t="shared" ca="1" si="296"/>
        <v>30-40 years</v>
      </c>
      <c r="AA151" t="str">
        <f t="shared" si="297"/>
        <v>4-6 years</v>
      </c>
      <c r="AH151" t="str">
        <f t="shared" si="298"/>
        <v>Yes</v>
      </c>
      <c r="AI151" t="str">
        <f t="shared" si="333"/>
        <v>Yes</v>
      </c>
      <c r="AJ151" t="str">
        <f t="shared" si="333"/>
        <v>Yes</v>
      </c>
      <c r="AK151" t="str">
        <f t="shared" si="333"/>
        <v>Yes</v>
      </c>
      <c r="AL151" t="str">
        <f t="shared" si="333"/>
        <v>Yes</v>
      </c>
      <c r="AM151" t="str">
        <f t="shared" si="333"/>
        <v>Yes</v>
      </c>
      <c r="AN151" t="str">
        <f t="shared" si="333"/>
        <v>Yes</v>
      </c>
      <c r="AO151" t="str">
        <f t="shared" si="333"/>
        <v>Yes</v>
      </c>
      <c r="AP151" t="str">
        <f t="shared" si="333"/>
        <v>Yes</v>
      </c>
      <c r="AQ151" t="str">
        <f t="shared" si="333"/>
        <v>Yes</v>
      </c>
      <c r="AR151" t="str">
        <f t="shared" si="333"/>
        <v>Yes</v>
      </c>
      <c r="AS151" t="str">
        <f t="shared" si="333"/>
        <v>Yes</v>
      </c>
      <c r="AT151" t="str">
        <f t="shared" si="333"/>
        <v>Yes</v>
      </c>
      <c r="AV151" t="str">
        <f t="shared" ref="AV151:BF151" si="342">IF(AND($L151&gt;=AV$1,$L151&lt;AW$1),"Yes","No")</f>
        <v>No</v>
      </c>
      <c r="AW151" t="str">
        <f t="shared" si="342"/>
        <v>No</v>
      </c>
      <c r="AX151" t="str">
        <f t="shared" si="342"/>
        <v>No</v>
      </c>
      <c r="AY151" t="str">
        <f t="shared" si="342"/>
        <v>No</v>
      </c>
      <c r="AZ151" t="str">
        <f t="shared" si="342"/>
        <v>No</v>
      </c>
      <c r="BA151" t="str">
        <f t="shared" si="342"/>
        <v>No</v>
      </c>
      <c r="BB151" t="str">
        <f t="shared" si="342"/>
        <v>No</v>
      </c>
      <c r="BC151" t="str">
        <f t="shared" si="342"/>
        <v>No</v>
      </c>
      <c r="BD151" t="str">
        <f t="shared" si="342"/>
        <v>No</v>
      </c>
      <c r="BE151" t="str">
        <f t="shared" si="342"/>
        <v>No</v>
      </c>
      <c r="BF151" t="str">
        <f t="shared" si="342"/>
        <v>No</v>
      </c>
      <c r="BG151" t="str">
        <f t="shared" si="290"/>
        <v>No</v>
      </c>
      <c r="BI151" t="str">
        <f t="shared" si="301"/>
        <v>No</v>
      </c>
      <c r="BJ151" t="str">
        <f t="shared" ref="BJ151:BT151" si="343">IF(AND($M151&gt;=BJ$1,$M151&lt;BK$1),"Yes","No")</f>
        <v>No</v>
      </c>
      <c r="BK151" t="str">
        <f t="shared" si="343"/>
        <v>No</v>
      </c>
      <c r="BL151" t="str">
        <f t="shared" si="343"/>
        <v>No</v>
      </c>
      <c r="BM151" t="str">
        <f t="shared" si="343"/>
        <v>No</v>
      </c>
      <c r="BN151" t="str">
        <f t="shared" si="343"/>
        <v>No</v>
      </c>
      <c r="BO151" t="str">
        <f t="shared" si="343"/>
        <v>No</v>
      </c>
      <c r="BP151" t="str">
        <f t="shared" si="343"/>
        <v>No</v>
      </c>
      <c r="BQ151" t="str">
        <f t="shared" si="343"/>
        <v>No</v>
      </c>
      <c r="BR151" t="str">
        <f t="shared" si="343"/>
        <v>No</v>
      </c>
      <c r="BS151" t="str">
        <f t="shared" si="343"/>
        <v>No</v>
      </c>
      <c r="BT151" t="str">
        <f t="shared" si="343"/>
        <v>No</v>
      </c>
      <c r="BU151" t="str">
        <f t="shared" si="335"/>
        <v>No</v>
      </c>
      <c r="BW151" t="str">
        <f t="shared" si="292"/>
        <v>No</v>
      </c>
    </row>
    <row r="152" spans="1:75" x14ac:dyDescent="0.25">
      <c r="A152" s="7">
        <v>151</v>
      </c>
      <c r="B152" s="7" t="s">
        <v>179</v>
      </c>
      <c r="C152" s="7" t="s">
        <v>939</v>
      </c>
      <c r="D152" s="7" t="s">
        <v>813</v>
      </c>
      <c r="E152" s="7" t="s">
        <v>791</v>
      </c>
      <c r="F152" s="8" t="s">
        <v>811</v>
      </c>
      <c r="G152" s="8" t="s">
        <v>799</v>
      </c>
      <c r="H152" s="7" t="s">
        <v>165</v>
      </c>
      <c r="I152" s="7" t="s">
        <v>19</v>
      </c>
      <c r="J152" s="7" t="s">
        <v>1196</v>
      </c>
      <c r="K152" s="9">
        <v>28748</v>
      </c>
      <c r="L152" s="9">
        <v>36263</v>
      </c>
      <c r="M152" s="9">
        <v>39837</v>
      </c>
      <c r="N152" s="10">
        <f t="shared" ca="1" si="287"/>
        <v>23</v>
      </c>
      <c r="O152" s="10" t="s">
        <v>815</v>
      </c>
      <c r="P152" s="11"/>
      <c r="Q152" s="12">
        <v>38768</v>
      </c>
      <c r="R152" s="12">
        <f t="shared" ca="1" si="288"/>
        <v>5000</v>
      </c>
      <c r="S152" s="8">
        <v>4</v>
      </c>
      <c r="T152" t="str">
        <f t="shared" si="293"/>
        <v>Correct</v>
      </c>
      <c r="U152" t="str">
        <f t="shared" si="294"/>
        <v>Correct</v>
      </c>
      <c r="Y152" t="str">
        <f t="shared" si="295"/>
        <v>25001-40000</v>
      </c>
      <c r="Z152" t="str">
        <f t="shared" ca="1" si="296"/>
        <v>40-50 years</v>
      </c>
      <c r="AA152" t="str">
        <f t="shared" si="297"/>
        <v>Above 10 years</v>
      </c>
      <c r="AH152" t="str">
        <f t="shared" si="298"/>
        <v>No</v>
      </c>
      <c r="AI152" t="str">
        <f t="shared" si="333"/>
        <v>No</v>
      </c>
      <c r="AJ152" t="str">
        <f t="shared" si="333"/>
        <v>No</v>
      </c>
      <c r="AK152" t="str">
        <f t="shared" si="333"/>
        <v>No</v>
      </c>
      <c r="AL152" t="str">
        <f t="shared" si="333"/>
        <v>No</v>
      </c>
      <c r="AM152" t="str">
        <f t="shared" si="333"/>
        <v>No</v>
      </c>
      <c r="AN152" t="str">
        <f t="shared" si="333"/>
        <v>No</v>
      </c>
      <c r="AO152" t="str">
        <f t="shared" si="333"/>
        <v>No</v>
      </c>
      <c r="AP152" t="str">
        <f t="shared" si="333"/>
        <v>No</v>
      </c>
      <c r="AQ152" t="str">
        <f t="shared" si="333"/>
        <v>No</v>
      </c>
      <c r="AR152" t="str">
        <f t="shared" si="333"/>
        <v>No</v>
      </c>
      <c r="AS152" t="str">
        <f t="shared" si="333"/>
        <v>No</v>
      </c>
      <c r="AT152" t="str">
        <f t="shared" si="333"/>
        <v>No</v>
      </c>
      <c r="AV152" t="str">
        <f t="shared" ref="AV152:BF152" si="344">IF(AND($L152&gt;=AV$1,$L152&lt;AW$1),"Yes","No")</f>
        <v>No</v>
      </c>
      <c r="AW152" t="str">
        <f t="shared" si="344"/>
        <v>No</v>
      </c>
      <c r="AX152" t="str">
        <f t="shared" si="344"/>
        <v>No</v>
      </c>
      <c r="AY152" t="str">
        <f t="shared" si="344"/>
        <v>No</v>
      </c>
      <c r="AZ152" t="str">
        <f t="shared" si="344"/>
        <v>No</v>
      </c>
      <c r="BA152" t="str">
        <f t="shared" si="344"/>
        <v>No</v>
      </c>
      <c r="BB152" t="str">
        <f t="shared" si="344"/>
        <v>No</v>
      </c>
      <c r="BC152" t="str">
        <f t="shared" si="344"/>
        <v>No</v>
      </c>
      <c r="BD152" t="str">
        <f t="shared" si="344"/>
        <v>No</v>
      </c>
      <c r="BE152" t="str">
        <f t="shared" si="344"/>
        <v>No</v>
      </c>
      <c r="BF152" t="str">
        <f t="shared" si="344"/>
        <v>No</v>
      </c>
      <c r="BG152" t="str">
        <f t="shared" si="290"/>
        <v>No</v>
      </c>
      <c r="BI152" t="str">
        <f t="shared" si="301"/>
        <v>No</v>
      </c>
      <c r="BJ152" t="str">
        <f t="shared" ref="BJ152:BT152" si="345">IF(AND($M152&gt;=BJ$1,$M152&lt;BK$1),"Yes","No")</f>
        <v>No</v>
      </c>
      <c r="BK152" t="str">
        <f t="shared" si="345"/>
        <v>No</v>
      </c>
      <c r="BL152" t="str">
        <f t="shared" si="345"/>
        <v>No</v>
      </c>
      <c r="BM152" t="str">
        <f t="shared" si="345"/>
        <v>No</v>
      </c>
      <c r="BN152" t="str">
        <f t="shared" si="345"/>
        <v>No</v>
      </c>
      <c r="BO152" t="str">
        <f t="shared" si="345"/>
        <v>No</v>
      </c>
      <c r="BP152" t="str">
        <f t="shared" si="345"/>
        <v>No</v>
      </c>
      <c r="BQ152" t="str">
        <f t="shared" si="345"/>
        <v>No</v>
      </c>
      <c r="BR152" t="str">
        <f t="shared" si="345"/>
        <v>No</v>
      </c>
      <c r="BS152" t="str">
        <f t="shared" si="345"/>
        <v>No</v>
      </c>
      <c r="BT152" t="str">
        <f t="shared" si="345"/>
        <v>No</v>
      </c>
      <c r="BU152" t="str">
        <f t="shared" si="335"/>
        <v>No</v>
      </c>
      <c r="BW152" t="str">
        <f t="shared" si="292"/>
        <v>No</v>
      </c>
    </row>
    <row r="153" spans="1:75" x14ac:dyDescent="0.25">
      <c r="A153" s="7">
        <v>152</v>
      </c>
      <c r="B153" s="7" t="s">
        <v>180</v>
      </c>
      <c r="C153" s="7" t="s">
        <v>840</v>
      </c>
      <c r="D153" s="7" t="s">
        <v>812</v>
      </c>
      <c r="E153" s="7" t="s">
        <v>794</v>
      </c>
      <c r="F153" s="8" t="s">
        <v>811</v>
      </c>
      <c r="G153" s="8" t="s">
        <v>799</v>
      </c>
      <c r="H153" s="7" t="s">
        <v>165</v>
      </c>
      <c r="I153" s="7" t="s">
        <v>12</v>
      </c>
      <c r="J153" s="7" t="s">
        <v>1196</v>
      </c>
      <c r="K153" s="9">
        <v>26123</v>
      </c>
      <c r="L153" s="9">
        <v>36643</v>
      </c>
      <c r="M153" s="9">
        <v>39789</v>
      </c>
      <c r="N153" s="10">
        <f t="shared" ca="1" si="287"/>
        <v>22</v>
      </c>
      <c r="O153" s="10" t="s">
        <v>815</v>
      </c>
      <c r="P153" s="11" t="s">
        <v>40</v>
      </c>
      <c r="Q153" s="12">
        <v>71380</v>
      </c>
      <c r="R153" s="12">
        <f t="shared" ca="1" si="288"/>
        <v>3000</v>
      </c>
      <c r="S153" s="8">
        <v>2</v>
      </c>
      <c r="T153" t="str">
        <f t="shared" si="293"/>
        <v>Correct</v>
      </c>
      <c r="U153" t="str">
        <f t="shared" si="294"/>
        <v>Correct</v>
      </c>
      <c r="Y153" t="str">
        <f t="shared" si="295"/>
        <v>Above 60000</v>
      </c>
      <c r="Z153" t="str">
        <f t="shared" ca="1" si="296"/>
        <v>Above 50 years</v>
      </c>
      <c r="AA153" t="str">
        <f t="shared" si="297"/>
        <v>Above 10 years</v>
      </c>
      <c r="AH153" t="str">
        <f t="shared" si="298"/>
        <v>No</v>
      </c>
      <c r="AI153" t="str">
        <f t="shared" si="333"/>
        <v>No</v>
      </c>
      <c r="AJ153" t="str">
        <f t="shared" si="333"/>
        <v>No</v>
      </c>
      <c r="AK153" t="str">
        <f t="shared" si="333"/>
        <v>No</v>
      </c>
      <c r="AL153" t="str">
        <f t="shared" si="333"/>
        <v>No</v>
      </c>
      <c r="AM153" t="str">
        <f t="shared" si="333"/>
        <v>No</v>
      </c>
      <c r="AN153" t="str">
        <f t="shared" si="333"/>
        <v>No</v>
      </c>
      <c r="AO153" t="str">
        <f t="shared" si="333"/>
        <v>No</v>
      </c>
      <c r="AP153" t="str">
        <f t="shared" si="333"/>
        <v>No</v>
      </c>
      <c r="AQ153" t="str">
        <f t="shared" si="333"/>
        <v>No</v>
      </c>
      <c r="AR153" t="str">
        <f t="shared" si="333"/>
        <v>No</v>
      </c>
      <c r="AS153" t="str">
        <f t="shared" si="333"/>
        <v>No</v>
      </c>
      <c r="AT153" t="str">
        <f t="shared" si="333"/>
        <v>No</v>
      </c>
      <c r="AV153" t="str">
        <f t="shared" ref="AV153:BF153" si="346">IF(AND($L153&gt;=AV$1,$L153&lt;AW$1),"Yes","No")</f>
        <v>No</v>
      </c>
      <c r="AW153" t="str">
        <f t="shared" si="346"/>
        <v>No</v>
      </c>
      <c r="AX153" t="str">
        <f t="shared" si="346"/>
        <v>No</v>
      </c>
      <c r="AY153" t="str">
        <f t="shared" si="346"/>
        <v>No</v>
      </c>
      <c r="AZ153" t="str">
        <f t="shared" si="346"/>
        <v>No</v>
      </c>
      <c r="BA153" t="str">
        <f t="shared" si="346"/>
        <v>No</v>
      </c>
      <c r="BB153" t="str">
        <f t="shared" si="346"/>
        <v>No</v>
      </c>
      <c r="BC153" t="str">
        <f t="shared" si="346"/>
        <v>No</v>
      </c>
      <c r="BD153" t="str">
        <f t="shared" si="346"/>
        <v>No</v>
      </c>
      <c r="BE153" t="str">
        <f t="shared" si="346"/>
        <v>No</v>
      </c>
      <c r="BF153" t="str">
        <f t="shared" si="346"/>
        <v>No</v>
      </c>
      <c r="BG153" t="str">
        <f t="shared" si="290"/>
        <v>No</v>
      </c>
      <c r="BI153" t="str">
        <f t="shared" si="301"/>
        <v>No</v>
      </c>
      <c r="BJ153" t="str">
        <f t="shared" ref="BJ153:BT153" si="347">IF(AND($M153&gt;=BJ$1,$M153&lt;BK$1),"Yes","No")</f>
        <v>No</v>
      </c>
      <c r="BK153" t="str">
        <f t="shared" si="347"/>
        <v>No</v>
      </c>
      <c r="BL153" t="str">
        <f t="shared" si="347"/>
        <v>No</v>
      </c>
      <c r="BM153" t="str">
        <f t="shared" si="347"/>
        <v>No</v>
      </c>
      <c r="BN153" t="str">
        <f t="shared" si="347"/>
        <v>No</v>
      </c>
      <c r="BO153" t="str">
        <f t="shared" si="347"/>
        <v>No</v>
      </c>
      <c r="BP153" t="str">
        <f t="shared" si="347"/>
        <v>No</v>
      </c>
      <c r="BQ153" t="str">
        <f t="shared" si="347"/>
        <v>No</v>
      </c>
      <c r="BR153" t="str">
        <f t="shared" si="347"/>
        <v>No</v>
      </c>
      <c r="BS153" t="str">
        <f t="shared" si="347"/>
        <v>No</v>
      </c>
      <c r="BT153" t="str">
        <f t="shared" si="347"/>
        <v>No</v>
      </c>
      <c r="BU153" t="str">
        <f t="shared" si="335"/>
        <v>No</v>
      </c>
      <c r="BW153" t="str">
        <f t="shared" si="292"/>
        <v>No</v>
      </c>
    </row>
    <row r="154" spans="1:75" x14ac:dyDescent="0.25">
      <c r="A154" s="7">
        <v>153</v>
      </c>
      <c r="B154" s="7" t="s">
        <v>181</v>
      </c>
      <c r="C154" s="7" t="s">
        <v>940</v>
      </c>
      <c r="D154" s="7" t="s">
        <v>10</v>
      </c>
      <c r="E154" s="7" t="s">
        <v>788</v>
      </c>
      <c r="F154" s="8" t="s">
        <v>811</v>
      </c>
      <c r="G154" s="8" t="s">
        <v>799</v>
      </c>
      <c r="H154" s="7" t="s">
        <v>165</v>
      </c>
      <c r="I154" s="7" t="s">
        <v>15</v>
      </c>
      <c r="J154" s="7" t="s">
        <v>1196</v>
      </c>
      <c r="K154" s="9">
        <v>32819</v>
      </c>
      <c r="L154" s="9">
        <v>40299</v>
      </c>
      <c r="M154" s="9"/>
      <c r="N154" s="10">
        <f t="shared" ca="1" si="287"/>
        <v>12</v>
      </c>
      <c r="O154" s="10" t="s">
        <v>815</v>
      </c>
      <c r="P154" s="11" t="s">
        <v>30</v>
      </c>
      <c r="Q154" s="12">
        <v>32835</v>
      </c>
      <c r="R154" s="12">
        <f t="shared" ca="1" si="288"/>
        <v>3000</v>
      </c>
      <c r="S154" s="8">
        <v>2</v>
      </c>
      <c r="T154" t="str">
        <f t="shared" si="293"/>
        <v/>
      </c>
      <c r="U154" t="str">
        <f t="shared" si="294"/>
        <v>Correct</v>
      </c>
      <c r="Y154" t="str">
        <f t="shared" si="295"/>
        <v>25001-40000</v>
      </c>
      <c r="Z154" t="str">
        <f t="shared" ca="1" si="296"/>
        <v>30-40 years</v>
      </c>
      <c r="AA154" t="str">
        <f t="shared" si="297"/>
        <v>2-4 years</v>
      </c>
      <c r="AH154" t="str">
        <f t="shared" si="298"/>
        <v>Yes</v>
      </c>
      <c r="AI154" t="str">
        <f t="shared" si="333"/>
        <v>Yes</v>
      </c>
      <c r="AJ154" t="str">
        <f t="shared" si="333"/>
        <v>Yes</v>
      </c>
      <c r="AK154" t="str">
        <f t="shared" si="333"/>
        <v>Yes</v>
      </c>
      <c r="AL154" t="str">
        <f t="shared" si="333"/>
        <v>Yes</v>
      </c>
      <c r="AM154" t="str">
        <f t="shared" si="333"/>
        <v>Yes</v>
      </c>
      <c r="AN154" t="str">
        <f t="shared" si="333"/>
        <v>Yes</v>
      </c>
      <c r="AO154" t="str">
        <f t="shared" si="333"/>
        <v>Yes</v>
      </c>
      <c r="AP154" t="str">
        <f t="shared" si="333"/>
        <v>Yes</v>
      </c>
      <c r="AQ154" t="str">
        <f t="shared" si="333"/>
        <v>Yes</v>
      </c>
      <c r="AR154" t="str">
        <f t="shared" si="333"/>
        <v>Yes</v>
      </c>
      <c r="AS154" t="str">
        <f t="shared" si="333"/>
        <v>Yes</v>
      </c>
      <c r="AT154" t="str">
        <f t="shared" si="333"/>
        <v>Yes</v>
      </c>
      <c r="AV154" t="str">
        <f t="shared" ref="AV154:BF154" si="348">IF(AND($L154&gt;=AV$1,$L154&lt;AW$1),"Yes","No")</f>
        <v>No</v>
      </c>
      <c r="AW154" t="str">
        <f t="shared" si="348"/>
        <v>No</v>
      </c>
      <c r="AX154" t="str">
        <f t="shared" si="348"/>
        <v>No</v>
      </c>
      <c r="AY154" t="str">
        <f t="shared" si="348"/>
        <v>No</v>
      </c>
      <c r="AZ154" t="str">
        <f t="shared" si="348"/>
        <v>No</v>
      </c>
      <c r="BA154" t="str">
        <f t="shared" si="348"/>
        <v>No</v>
      </c>
      <c r="BB154" t="str">
        <f t="shared" si="348"/>
        <v>No</v>
      </c>
      <c r="BC154" t="str">
        <f t="shared" si="348"/>
        <v>No</v>
      </c>
      <c r="BD154" t="str">
        <f t="shared" si="348"/>
        <v>No</v>
      </c>
      <c r="BE154" t="str">
        <f t="shared" si="348"/>
        <v>No</v>
      </c>
      <c r="BF154" t="str">
        <f t="shared" si="348"/>
        <v>No</v>
      </c>
      <c r="BG154" t="str">
        <f t="shared" si="290"/>
        <v>No</v>
      </c>
      <c r="BI154" t="str">
        <f t="shared" si="301"/>
        <v>No</v>
      </c>
      <c r="BJ154" t="str">
        <f t="shared" ref="BJ154:BT154" si="349">IF(AND($M154&gt;=BJ$1,$M154&lt;BK$1),"Yes","No")</f>
        <v>No</v>
      </c>
      <c r="BK154" t="str">
        <f t="shared" si="349"/>
        <v>No</v>
      </c>
      <c r="BL154" t="str">
        <f t="shared" si="349"/>
        <v>No</v>
      </c>
      <c r="BM154" t="str">
        <f t="shared" si="349"/>
        <v>No</v>
      </c>
      <c r="BN154" t="str">
        <f t="shared" si="349"/>
        <v>No</v>
      </c>
      <c r="BO154" t="str">
        <f t="shared" si="349"/>
        <v>No</v>
      </c>
      <c r="BP154" t="str">
        <f t="shared" si="349"/>
        <v>No</v>
      </c>
      <c r="BQ154" t="str">
        <f t="shared" si="349"/>
        <v>No</v>
      </c>
      <c r="BR154" t="str">
        <f t="shared" si="349"/>
        <v>No</v>
      </c>
      <c r="BS154" t="str">
        <f t="shared" si="349"/>
        <v>No</v>
      </c>
      <c r="BT154" t="str">
        <f t="shared" si="349"/>
        <v>No</v>
      </c>
      <c r="BU154" t="str">
        <f t="shared" si="335"/>
        <v>No</v>
      </c>
      <c r="BW154" t="str">
        <f t="shared" si="292"/>
        <v>No</v>
      </c>
    </row>
    <row r="155" spans="1:75" x14ac:dyDescent="0.25">
      <c r="A155" s="7">
        <v>154</v>
      </c>
      <c r="B155" s="7" t="s">
        <v>182</v>
      </c>
      <c r="C155" s="7" t="s">
        <v>941</v>
      </c>
      <c r="D155" s="7" t="s">
        <v>812</v>
      </c>
      <c r="E155" s="7" t="s">
        <v>793</v>
      </c>
      <c r="F155" s="8" t="s">
        <v>811</v>
      </c>
      <c r="G155" s="8" t="s">
        <v>799</v>
      </c>
      <c r="H155" s="7" t="s">
        <v>165</v>
      </c>
      <c r="I155" s="7" t="s">
        <v>24</v>
      </c>
      <c r="J155" s="7" t="s">
        <v>1196</v>
      </c>
      <c r="K155" s="9">
        <v>25154</v>
      </c>
      <c r="L155" s="9">
        <v>35939</v>
      </c>
      <c r="M155" s="9">
        <v>39009</v>
      </c>
      <c r="N155" s="10">
        <f t="shared" ca="1" si="287"/>
        <v>24</v>
      </c>
      <c r="O155" t="s">
        <v>783</v>
      </c>
      <c r="P155" s="11"/>
      <c r="Q155" s="12">
        <v>25120</v>
      </c>
      <c r="R155" s="12">
        <f t="shared" ca="1" si="288"/>
        <v>10000</v>
      </c>
      <c r="S155" s="8">
        <v>5</v>
      </c>
      <c r="T155" t="str">
        <f t="shared" si="293"/>
        <v>Correct</v>
      </c>
      <c r="U155" t="str">
        <f t="shared" si="294"/>
        <v>Correct</v>
      </c>
      <c r="Y155" t="str">
        <f t="shared" si="295"/>
        <v>25001-40000</v>
      </c>
      <c r="Z155" t="str">
        <f t="shared" ca="1" si="296"/>
        <v>Above 50 years</v>
      </c>
      <c r="AA155" t="str">
        <f t="shared" si="297"/>
        <v>Above 10 years</v>
      </c>
      <c r="AH155" t="str">
        <f t="shared" si="298"/>
        <v>No</v>
      </c>
      <c r="AI155" t="str">
        <f t="shared" si="333"/>
        <v>No</v>
      </c>
      <c r="AJ155" t="str">
        <f t="shared" si="333"/>
        <v>No</v>
      </c>
      <c r="AK155" t="str">
        <f t="shared" si="333"/>
        <v>No</v>
      </c>
      <c r="AL155" t="str">
        <f t="shared" si="333"/>
        <v>No</v>
      </c>
      <c r="AM155" t="str">
        <f t="shared" si="333"/>
        <v>No</v>
      </c>
      <c r="AN155" t="str">
        <f t="shared" si="333"/>
        <v>No</v>
      </c>
      <c r="AO155" t="str">
        <f t="shared" si="333"/>
        <v>No</v>
      </c>
      <c r="AP155" t="str">
        <f t="shared" si="333"/>
        <v>No</v>
      </c>
      <c r="AQ155" t="str">
        <f t="shared" si="333"/>
        <v>No</v>
      </c>
      <c r="AR155" t="str">
        <f t="shared" si="333"/>
        <v>No</v>
      </c>
      <c r="AS155" t="str">
        <f t="shared" si="333"/>
        <v>No</v>
      </c>
      <c r="AT155" t="str">
        <f t="shared" si="333"/>
        <v>No</v>
      </c>
      <c r="AV155" t="str">
        <f t="shared" ref="AV155:BF155" si="350">IF(AND($L155&gt;=AV$1,$L155&lt;AW$1),"Yes","No")</f>
        <v>No</v>
      </c>
      <c r="AW155" t="str">
        <f t="shared" si="350"/>
        <v>No</v>
      </c>
      <c r="AX155" t="str">
        <f t="shared" si="350"/>
        <v>No</v>
      </c>
      <c r="AY155" t="str">
        <f t="shared" si="350"/>
        <v>No</v>
      </c>
      <c r="AZ155" t="str">
        <f t="shared" si="350"/>
        <v>No</v>
      </c>
      <c r="BA155" t="str">
        <f t="shared" si="350"/>
        <v>No</v>
      </c>
      <c r="BB155" t="str">
        <f t="shared" si="350"/>
        <v>No</v>
      </c>
      <c r="BC155" t="str">
        <f t="shared" si="350"/>
        <v>No</v>
      </c>
      <c r="BD155" t="str">
        <f t="shared" si="350"/>
        <v>No</v>
      </c>
      <c r="BE155" t="str">
        <f t="shared" si="350"/>
        <v>No</v>
      </c>
      <c r="BF155" t="str">
        <f t="shared" si="350"/>
        <v>No</v>
      </c>
      <c r="BG155" t="str">
        <f t="shared" si="290"/>
        <v>No</v>
      </c>
      <c r="BI155" t="str">
        <f t="shared" si="301"/>
        <v>No</v>
      </c>
      <c r="BJ155" t="str">
        <f t="shared" ref="BJ155:BT155" si="351">IF(AND($M155&gt;=BJ$1,$M155&lt;BK$1),"Yes","No")</f>
        <v>No</v>
      </c>
      <c r="BK155" t="str">
        <f t="shared" si="351"/>
        <v>No</v>
      </c>
      <c r="BL155" t="str">
        <f t="shared" si="351"/>
        <v>No</v>
      </c>
      <c r="BM155" t="str">
        <f t="shared" si="351"/>
        <v>No</v>
      </c>
      <c r="BN155" t="str">
        <f t="shared" si="351"/>
        <v>No</v>
      </c>
      <c r="BO155" t="str">
        <f t="shared" si="351"/>
        <v>No</v>
      </c>
      <c r="BP155" t="str">
        <f t="shared" si="351"/>
        <v>No</v>
      </c>
      <c r="BQ155" t="str">
        <f t="shared" si="351"/>
        <v>No</v>
      </c>
      <c r="BR155" t="str">
        <f t="shared" si="351"/>
        <v>No</v>
      </c>
      <c r="BS155" t="str">
        <f t="shared" si="351"/>
        <v>No</v>
      </c>
      <c r="BT155" t="str">
        <f t="shared" si="351"/>
        <v>No</v>
      </c>
      <c r="BU155" t="str">
        <f t="shared" si="335"/>
        <v>No</v>
      </c>
      <c r="BW155" t="str">
        <f t="shared" si="292"/>
        <v>No</v>
      </c>
    </row>
    <row r="156" spans="1:75" x14ac:dyDescent="0.25">
      <c r="A156" s="7">
        <v>155</v>
      </c>
      <c r="B156" s="7" t="s">
        <v>183</v>
      </c>
      <c r="C156" s="7" t="s">
        <v>921</v>
      </c>
      <c r="D156" s="7" t="s">
        <v>813</v>
      </c>
      <c r="E156" s="7" t="s">
        <v>791</v>
      </c>
      <c r="F156" s="8" t="s">
        <v>811</v>
      </c>
      <c r="G156" s="8" t="s">
        <v>799</v>
      </c>
      <c r="H156" s="7" t="s">
        <v>165</v>
      </c>
      <c r="I156" s="7" t="s">
        <v>12</v>
      </c>
      <c r="J156" s="7" t="s">
        <v>1196</v>
      </c>
      <c r="K156" s="9">
        <v>27752</v>
      </c>
      <c r="L156" s="9">
        <v>38135</v>
      </c>
      <c r="M156" s="9">
        <v>39903</v>
      </c>
      <c r="N156" s="10">
        <f t="shared" ca="1" si="287"/>
        <v>18</v>
      </c>
      <c r="O156" s="10" t="s">
        <v>815</v>
      </c>
      <c r="P156" s="11" t="s">
        <v>21</v>
      </c>
      <c r="Q156" s="12">
        <v>65560</v>
      </c>
      <c r="R156" s="12">
        <f t="shared" ca="1" si="288"/>
        <v>3000</v>
      </c>
      <c r="S156" s="8">
        <v>1</v>
      </c>
      <c r="T156" t="str">
        <f t="shared" si="293"/>
        <v>Correct</v>
      </c>
      <c r="U156" t="str">
        <f t="shared" si="294"/>
        <v>Correct</v>
      </c>
      <c r="Y156" t="str">
        <f t="shared" si="295"/>
        <v>Above 60000</v>
      </c>
      <c r="Z156" t="str">
        <f t="shared" ca="1" si="296"/>
        <v>40-50 years</v>
      </c>
      <c r="AA156" t="str">
        <f t="shared" si="297"/>
        <v>6-10 years</v>
      </c>
      <c r="AH156" t="str">
        <f t="shared" si="298"/>
        <v>No</v>
      </c>
      <c r="AI156" t="str">
        <f t="shared" si="333"/>
        <v>No</v>
      </c>
      <c r="AJ156" t="str">
        <f t="shared" si="333"/>
        <v>No</v>
      </c>
      <c r="AK156" t="str">
        <f t="shared" si="333"/>
        <v>No</v>
      </c>
      <c r="AL156" t="str">
        <f t="shared" si="333"/>
        <v>No</v>
      </c>
      <c r="AM156" t="str">
        <f t="shared" si="333"/>
        <v>No</v>
      </c>
      <c r="AN156" t="str">
        <f t="shared" si="333"/>
        <v>No</v>
      </c>
      <c r="AO156" t="str">
        <f t="shared" si="333"/>
        <v>No</v>
      </c>
      <c r="AP156" t="str">
        <f t="shared" si="333"/>
        <v>No</v>
      </c>
      <c r="AQ156" t="str">
        <f t="shared" si="333"/>
        <v>No</v>
      </c>
      <c r="AR156" t="str">
        <f t="shared" si="333"/>
        <v>No</v>
      </c>
      <c r="AS156" t="str">
        <f t="shared" si="333"/>
        <v>No</v>
      </c>
      <c r="AT156" t="str">
        <f t="shared" si="333"/>
        <v>No</v>
      </c>
      <c r="AV156" t="str">
        <f t="shared" ref="AV156:BF156" si="352">IF(AND($L156&gt;=AV$1,$L156&lt;AW$1),"Yes","No")</f>
        <v>No</v>
      </c>
      <c r="AW156" t="str">
        <f t="shared" si="352"/>
        <v>No</v>
      </c>
      <c r="AX156" t="str">
        <f t="shared" si="352"/>
        <v>No</v>
      </c>
      <c r="AY156" t="str">
        <f t="shared" si="352"/>
        <v>No</v>
      </c>
      <c r="AZ156" t="str">
        <f t="shared" si="352"/>
        <v>No</v>
      </c>
      <c r="BA156" t="str">
        <f t="shared" si="352"/>
        <v>No</v>
      </c>
      <c r="BB156" t="str">
        <f t="shared" si="352"/>
        <v>No</v>
      </c>
      <c r="BC156" t="str">
        <f t="shared" si="352"/>
        <v>No</v>
      </c>
      <c r="BD156" t="str">
        <f t="shared" si="352"/>
        <v>No</v>
      </c>
      <c r="BE156" t="str">
        <f t="shared" si="352"/>
        <v>No</v>
      </c>
      <c r="BF156" t="str">
        <f t="shared" si="352"/>
        <v>No</v>
      </c>
      <c r="BG156" t="str">
        <f t="shared" si="290"/>
        <v>No</v>
      </c>
      <c r="BI156" t="str">
        <f t="shared" si="301"/>
        <v>No</v>
      </c>
      <c r="BJ156" t="str">
        <f t="shared" ref="BJ156:BT156" si="353">IF(AND($M156&gt;=BJ$1,$M156&lt;BK$1),"Yes","No")</f>
        <v>No</v>
      </c>
      <c r="BK156" t="str">
        <f t="shared" si="353"/>
        <v>No</v>
      </c>
      <c r="BL156" t="str">
        <f t="shared" si="353"/>
        <v>No</v>
      </c>
      <c r="BM156" t="str">
        <f t="shared" si="353"/>
        <v>No</v>
      </c>
      <c r="BN156" t="str">
        <f t="shared" si="353"/>
        <v>No</v>
      </c>
      <c r="BO156" t="str">
        <f t="shared" si="353"/>
        <v>No</v>
      </c>
      <c r="BP156" t="str">
        <f t="shared" si="353"/>
        <v>No</v>
      </c>
      <c r="BQ156" t="str">
        <f t="shared" si="353"/>
        <v>No</v>
      </c>
      <c r="BR156" t="str">
        <f t="shared" si="353"/>
        <v>No</v>
      </c>
      <c r="BS156" t="str">
        <f t="shared" si="353"/>
        <v>No</v>
      </c>
      <c r="BT156" t="str">
        <f t="shared" si="353"/>
        <v>No</v>
      </c>
      <c r="BU156" t="str">
        <f t="shared" si="335"/>
        <v>No</v>
      </c>
      <c r="BW156" t="str">
        <f t="shared" si="292"/>
        <v>No</v>
      </c>
    </row>
    <row r="157" spans="1:75" x14ac:dyDescent="0.25">
      <c r="A157" s="7">
        <v>156</v>
      </c>
      <c r="B157" s="7" t="s">
        <v>184</v>
      </c>
      <c r="C157" s="7" t="s">
        <v>942</v>
      </c>
      <c r="D157" s="7" t="s">
        <v>10</v>
      </c>
      <c r="E157" s="7" t="s">
        <v>788</v>
      </c>
      <c r="F157" s="8" t="s">
        <v>811</v>
      </c>
      <c r="G157" s="8" t="s">
        <v>799</v>
      </c>
      <c r="H157" s="7" t="s">
        <v>165</v>
      </c>
      <c r="I157" s="7" t="s">
        <v>12</v>
      </c>
      <c r="J157" s="7" t="s">
        <v>1196</v>
      </c>
      <c r="K157" s="9">
        <v>29423</v>
      </c>
      <c r="L157" s="9">
        <v>40710</v>
      </c>
      <c r="M157" s="9"/>
      <c r="N157" s="10">
        <f t="shared" ca="1" si="287"/>
        <v>11</v>
      </c>
      <c r="O157" s="10" t="s">
        <v>815</v>
      </c>
      <c r="P157" s="11" t="s">
        <v>40</v>
      </c>
      <c r="Q157" s="12">
        <v>32140</v>
      </c>
      <c r="R157" s="12">
        <f t="shared" ca="1" si="288"/>
        <v>3000</v>
      </c>
      <c r="S157" s="8">
        <v>2</v>
      </c>
      <c r="T157" t="str">
        <f t="shared" si="293"/>
        <v/>
      </c>
      <c r="U157" t="str">
        <f t="shared" si="294"/>
        <v>Correct</v>
      </c>
      <c r="Y157" t="str">
        <f t="shared" si="295"/>
        <v>25001-40000</v>
      </c>
      <c r="Z157" t="str">
        <f t="shared" ca="1" si="296"/>
        <v>40-50 years</v>
      </c>
      <c r="AA157" t="str">
        <f t="shared" si="297"/>
        <v>1-2 years</v>
      </c>
      <c r="AH157" t="str">
        <f t="shared" si="298"/>
        <v>Yes</v>
      </c>
      <c r="AI157" t="str">
        <f t="shared" si="333"/>
        <v>Yes</v>
      </c>
      <c r="AJ157" t="str">
        <f t="shared" si="333"/>
        <v>Yes</v>
      </c>
      <c r="AK157" t="str">
        <f t="shared" si="333"/>
        <v>Yes</v>
      </c>
      <c r="AL157" t="str">
        <f t="shared" si="333"/>
        <v>Yes</v>
      </c>
      <c r="AM157" t="str">
        <f t="shared" si="333"/>
        <v>Yes</v>
      </c>
      <c r="AN157" t="str">
        <f t="shared" si="333"/>
        <v>Yes</v>
      </c>
      <c r="AO157" t="str">
        <f t="shared" si="333"/>
        <v>Yes</v>
      </c>
      <c r="AP157" t="str">
        <f t="shared" si="333"/>
        <v>Yes</v>
      </c>
      <c r="AQ157" t="str">
        <f t="shared" si="333"/>
        <v>Yes</v>
      </c>
      <c r="AR157" t="str">
        <f t="shared" si="333"/>
        <v>Yes</v>
      </c>
      <c r="AS157" t="str">
        <f t="shared" si="333"/>
        <v>Yes</v>
      </c>
      <c r="AT157" t="str">
        <f t="shared" si="333"/>
        <v>Yes</v>
      </c>
      <c r="AV157" t="str">
        <f t="shared" ref="AV157:BF157" si="354">IF(AND($L157&gt;=AV$1,$L157&lt;AW$1),"Yes","No")</f>
        <v>No</v>
      </c>
      <c r="AW157" t="str">
        <f t="shared" si="354"/>
        <v>No</v>
      </c>
      <c r="AX157" t="str">
        <f t="shared" si="354"/>
        <v>No</v>
      </c>
      <c r="AY157" t="str">
        <f t="shared" si="354"/>
        <v>No</v>
      </c>
      <c r="AZ157" t="str">
        <f t="shared" si="354"/>
        <v>No</v>
      </c>
      <c r="BA157" t="str">
        <f t="shared" si="354"/>
        <v>No</v>
      </c>
      <c r="BB157" t="str">
        <f t="shared" si="354"/>
        <v>No</v>
      </c>
      <c r="BC157" t="str">
        <f t="shared" si="354"/>
        <v>No</v>
      </c>
      <c r="BD157" t="str">
        <f t="shared" si="354"/>
        <v>No</v>
      </c>
      <c r="BE157" t="str">
        <f t="shared" si="354"/>
        <v>No</v>
      </c>
      <c r="BF157" t="str">
        <f t="shared" si="354"/>
        <v>No</v>
      </c>
      <c r="BG157" t="str">
        <f t="shared" si="290"/>
        <v>No</v>
      </c>
      <c r="BI157" t="str">
        <f t="shared" si="301"/>
        <v>No</v>
      </c>
      <c r="BJ157" t="str">
        <f t="shared" ref="BJ157:BT157" si="355">IF(AND($M157&gt;=BJ$1,$M157&lt;BK$1),"Yes","No")</f>
        <v>No</v>
      </c>
      <c r="BK157" t="str">
        <f t="shared" si="355"/>
        <v>No</v>
      </c>
      <c r="BL157" t="str">
        <f t="shared" si="355"/>
        <v>No</v>
      </c>
      <c r="BM157" t="str">
        <f t="shared" si="355"/>
        <v>No</v>
      </c>
      <c r="BN157" t="str">
        <f t="shared" si="355"/>
        <v>No</v>
      </c>
      <c r="BO157" t="str">
        <f t="shared" si="355"/>
        <v>No</v>
      </c>
      <c r="BP157" t="str">
        <f t="shared" si="355"/>
        <v>No</v>
      </c>
      <c r="BQ157" t="str">
        <f t="shared" si="355"/>
        <v>No</v>
      </c>
      <c r="BR157" t="str">
        <f t="shared" si="355"/>
        <v>No</v>
      </c>
      <c r="BS157" t="str">
        <f t="shared" si="355"/>
        <v>No</v>
      </c>
      <c r="BT157" t="str">
        <f t="shared" si="355"/>
        <v>No</v>
      </c>
      <c r="BU157" t="str">
        <f t="shared" si="335"/>
        <v>No</v>
      </c>
      <c r="BW157" t="str">
        <f t="shared" si="292"/>
        <v>No</v>
      </c>
    </row>
    <row r="158" spans="1:75" x14ac:dyDescent="0.25">
      <c r="A158" s="7">
        <v>157</v>
      </c>
      <c r="B158" s="7" t="s">
        <v>185</v>
      </c>
      <c r="C158" s="7" t="s">
        <v>943</v>
      </c>
      <c r="D158" s="7" t="s">
        <v>10</v>
      </c>
      <c r="E158" s="7" t="s">
        <v>788</v>
      </c>
      <c r="F158" s="8" t="s">
        <v>811</v>
      </c>
      <c r="G158" s="8" t="s">
        <v>799</v>
      </c>
      <c r="H158" s="7" t="s">
        <v>165</v>
      </c>
      <c r="I158" s="7" t="s">
        <v>12</v>
      </c>
      <c r="J158" s="7" t="s">
        <v>1196</v>
      </c>
      <c r="K158" s="9">
        <v>30414</v>
      </c>
      <c r="L158" s="9">
        <v>38892</v>
      </c>
      <c r="M158" s="9">
        <v>40835</v>
      </c>
      <c r="N158" s="10">
        <f t="shared" ca="1" si="287"/>
        <v>16</v>
      </c>
      <c r="O158" s="10" t="s">
        <v>815</v>
      </c>
      <c r="P158" s="11" t="s">
        <v>40</v>
      </c>
      <c r="Q158" s="12">
        <v>56870</v>
      </c>
      <c r="R158" s="12">
        <f t="shared" ca="1" si="288"/>
        <v>3000</v>
      </c>
      <c r="S158" s="8">
        <v>1</v>
      </c>
      <c r="T158" t="str">
        <f t="shared" si="293"/>
        <v>Correct</v>
      </c>
      <c r="U158" t="str">
        <f t="shared" si="294"/>
        <v>Correct</v>
      </c>
      <c r="Y158" t="str">
        <f t="shared" si="295"/>
        <v>40001-60000</v>
      </c>
      <c r="Z158" t="str">
        <f t="shared" ca="1" si="296"/>
        <v>30-40 years</v>
      </c>
      <c r="AA158" t="str">
        <f t="shared" si="297"/>
        <v>6-10 years</v>
      </c>
      <c r="AH158" t="str">
        <f t="shared" si="298"/>
        <v>No</v>
      </c>
      <c r="AI158" t="str">
        <f t="shared" si="333"/>
        <v>No</v>
      </c>
      <c r="AJ158" t="str">
        <f t="shared" si="333"/>
        <v>No</v>
      </c>
      <c r="AK158" t="str">
        <f t="shared" si="333"/>
        <v>No</v>
      </c>
      <c r="AL158" t="str">
        <f t="shared" si="333"/>
        <v>No</v>
      </c>
      <c r="AM158" t="str">
        <f t="shared" si="333"/>
        <v>No</v>
      </c>
      <c r="AN158" t="str">
        <f t="shared" si="333"/>
        <v>No</v>
      </c>
      <c r="AO158" t="str">
        <f t="shared" si="333"/>
        <v>No</v>
      </c>
      <c r="AP158" t="str">
        <f t="shared" si="333"/>
        <v>No</v>
      </c>
      <c r="AQ158" t="str">
        <f t="shared" si="333"/>
        <v>No</v>
      </c>
      <c r="AR158" t="str">
        <f t="shared" si="333"/>
        <v>No</v>
      </c>
      <c r="AS158" t="str">
        <f t="shared" si="333"/>
        <v>No</v>
      </c>
      <c r="AT158" t="str">
        <f t="shared" si="333"/>
        <v>No</v>
      </c>
      <c r="AV158" t="str">
        <f t="shared" ref="AV158:BF158" si="356">IF(AND($L158&gt;=AV$1,$L158&lt;AW$1),"Yes","No")</f>
        <v>No</v>
      </c>
      <c r="AW158" t="str">
        <f t="shared" si="356"/>
        <v>No</v>
      </c>
      <c r="AX158" t="str">
        <f t="shared" si="356"/>
        <v>No</v>
      </c>
      <c r="AY158" t="str">
        <f t="shared" si="356"/>
        <v>No</v>
      </c>
      <c r="AZ158" t="str">
        <f t="shared" si="356"/>
        <v>No</v>
      </c>
      <c r="BA158" t="str">
        <f t="shared" si="356"/>
        <v>No</v>
      </c>
      <c r="BB158" t="str">
        <f t="shared" si="356"/>
        <v>No</v>
      </c>
      <c r="BC158" t="str">
        <f t="shared" si="356"/>
        <v>No</v>
      </c>
      <c r="BD158" t="str">
        <f t="shared" si="356"/>
        <v>No</v>
      </c>
      <c r="BE158" t="str">
        <f t="shared" si="356"/>
        <v>No</v>
      </c>
      <c r="BF158" t="str">
        <f t="shared" si="356"/>
        <v>No</v>
      </c>
      <c r="BG158" t="str">
        <f t="shared" si="290"/>
        <v>No</v>
      </c>
      <c r="BI158" t="str">
        <f t="shared" si="301"/>
        <v>No</v>
      </c>
      <c r="BJ158" t="str">
        <f t="shared" ref="BJ158:BT158" si="357">IF(AND($M158&gt;=BJ$1,$M158&lt;BK$1),"Yes","No")</f>
        <v>No</v>
      </c>
      <c r="BK158" t="str">
        <f t="shared" si="357"/>
        <v>No</v>
      </c>
      <c r="BL158" t="str">
        <f t="shared" si="357"/>
        <v>No</v>
      </c>
      <c r="BM158" t="str">
        <f t="shared" si="357"/>
        <v>No</v>
      </c>
      <c r="BN158" t="str">
        <f t="shared" si="357"/>
        <v>No</v>
      </c>
      <c r="BO158" t="str">
        <f t="shared" si="357"/>
        <v>No</v>
      </c>
      <c r="BP158" t="str">
        <f t="shared" si="357"/>
        <v>No</v>
      </c>
      <c r="BQ158" t="str">
        <f t="shared" si="357"/>
        <v>No</v>
      </c>
      <c r="BR158" t="str">
        <f t="shared" si="357"/>
        <v>No</v>
      </c>
      <c r="BS158" t="str">
        <f t="shared" si="357"/>
        <v>No</v>
      </c>
      <c r="BT158" t="str">
        <f t="shared" si="357"/>
        <v>No</v>
      </c>
      <c r="BU158" t="str">
        <f t="shared" si="335"/>
        <v>No</v>
      </c>
      <c r="BW158" t="str">
        <f t="shared" si="292"/>
        <v>No</v>
      </c>
    </row>
    <row r="159" spans="1:75" x14ac:dyDescent="0.25">
      <c r="A159" s="7">
        <v>158</v>
      </c>
      <c r="B159" s="7" t="s">
        <v>186</v>
      </c>
      <c r="C159" s="7" t="s">
        <v>921</v>
      </c>
      <c r="D159" s="7" t="s">
        <v>36</v>
      </c>
      <c r="E159" s="7" t="s">
        <v>796</v>
      </c>
      <c r="F159" s="8" t="s">
        <v>810</v>
      </c>
      <c r="G159" s="8" t="s">
        <v>799</v>
      </c>
      <c r="H159" s="7" t="s">
        <v>165</v>
      </c>
      <c r="I159" s="7" t="s">
        <v>12</v>
      </c>
      <c r="J159" s="7" t="s">
        <v>1196</v>
      </c>
      <c r="K159" s="9">
        <v>26633</v>
      </c>
      <c r="L159" s="9">
        <v>39654</v>
      </c>
      <c r="M159" s="9">
        <v>40925</v>
      </c>
      <c r="N159" s="10">
        <f t="shared" ca="1" si="287"/>
        <v>14</v>
      </c>
      <c r="O159" s="10" t="s">
        <v>815</v>
      </c>
      <c r="P159" s="11" t="s">
        <v>30</v>
      </c>
      <c r="Q159" s="12">
        <v>32360</v>
      </c>
      <c r="R159" s="12">
        <f t="shared" ca="1" si="288"/>
        <v>5000</v>
      </c>
      <c r="S159" s="8">
        <v>4</v>
      </c>
      <c r="T159" t="str">
        <f t="shared" si="293"/>
        <v>Correct</v>
      </c>
      <c r="U159" t="str">
        <f t="shared" si="294"/>
        <v>Correct</v>
      </c>
      <c r="Y159" t="str">
        <f t="shared" si="295"/>
        <v>25001-40000</v>
      </c>
      <c r="Z159" t="str">
        <f t="shared" ca="1" si="296"/>
        <v>Above 50 years</v>
      </c>
      <c r="AA159" t="str">
        <f t="shared" si="297"/>
        <v>4-6 years</v>
      </c>
      <c r="AH159" t="str">
        <f t="shared" si="298"/>
        <v>Yes</v>
      </c>
      <c r="AI159" t="str">
        <f t="shared" si="333"/>
        <v>No</v>
      </c>
      <c r="AJ159" t="str">
        <f t="shared" si="333"/>
        <v>No</v>
      </c>
      <c r="AK159" t="str">
        <f t="shared" si="333"/>
        <v>No</v>
      </c>
      <c r="AL159" t="str">
        <f t="shared" si="333"/>
        <v>No</v>
      </c>
      <c r="AM159" t="str">
        <f t="shared" si="333"/>
        <v>No</v>
      </c>
      <c r="AN159" t="str">
        <f t="shared" si="333"/>
        <v>No</v>
      </c>
      <c r="AO159" t="str">
        <f t="shared" si="333"/>
        <v>No</v>
      </c>
      <c r="AP159" t="str">
        <f t="shared" si="333"/>
        <v>No</v>
      </c>
      <c r="AQ159" t="str">
        <f t="shared" si="333"/>
        <v>No</v>
      </c>
      <c r="AR159" t="str">
        <f t="shared" si="333"/>
        <v>No</v>
      </c>
      <c r="AS159" t="str">
        <f t="shared" si="333"/>
        <v>No</v>
      </c>
      <c r="AT159" t="str">
        <f t="shared" si="333"/>
        <v>No</v>
      </c>
      <c r="AV159" t="str">
        <f t="shared" ref="AV159:BF159" si="358">IF(AND($L159&gt;=AV$1,$L159&lt;AW$1),"Yes","No")</f>
        <v>No</v>
      </c>
      <c r="AW159" t="str">
        <f t="shared" si="358"/>
        <v>No</v>
      </c>
      <c r="AX159" t="str">
        <f t="shared" si="358"/>
        <v>No</v>
      </c>
      <c r="AY159" t="str">
        <f t="shared" si="358"/>
        <v>No</v>
      </c>
      <c r="AZ159" t="str">
        <f t="shared" si="358"/>
        <v>No</v>
      </c>
      <c r="BA159" t="str">
        <f t="shared" si="358"/>
        <v>No</v>
      </c>
      <c r="BB159" t="str">
        <f t="shared" si="358"/>
        <v>No</v>
      </c>
      <c r="BC159" t="str">
        <f t="shared" si="358"/>
        <v>No</v>
      </c>
      <c r="BD159" t="str">
        <f t="shared" si="358"/>
        <v>No</v>
      </c>
      <c r="BE159" t="str">
        <f t="shared" si="358"/>
        <v>No</v>
      </c>
      <c r="BF159" t="str">
        <f t="shared" si="358"/>
        <v>No</v>
      </c>
      <c r="BG159" t="str">
        <f t="shared" si="290"/>
        <v>No</v>
      </c>
      <c r="BI159" t="str">
        <f t="shared" si="301"/>
        <v>No</v>
      </c>
      <c r="BJ159" t="str">
        <f t="shared" ref="BJ159:BT159" si="359">IF(AND($M159&gt;=BJ$1,$M159&lt;BK$1),"Yes","No")</f>
        <v>Yes</v>
      </c>
      <c r="BK159" t="str">
        <f t="shared" si="359"/>
        <v>No</v>
      </c>
      <c r="BL159" t="str">
        <f t="shared" si="359"/>
        <v>No</v>
      </c>
      <c r="BM159" t="str">
        <f t="shared" si="359"/>
        <v>No</v>
      </c>
      <c r="BN159" t="str">
        <f t="shared" si="359"/>
        <v>No</v>
      </c>
      <c r="BO159" t="str">
        <f t="shared" si="359"/>
        <v>No</v>
      </c>
      <c r="BP159" t="str">
        <f t="shared" si="359"/>
        <v>No</v>
      </c>
      <c r="BQ159" t="str">
        <f t="shared" si="359"/>
        <v>No</v>
      </c>
      <c r="BR159" t="str">
        <f t="shared" si="359"/>
        <v>No</v>
      </c>
      <c r="BS159" t="str">
        <f t="shared" si="359"/>
        <v>No</v>
      </c>
      <c r="BT159" t="str">
        <f t="shared" si="359"/>
        <v>No</v>
      </c>
      <c r="BU159" t="str">
        <f t="shared" si="335"/>
        <v>No</v>
      </c>
      <c r="BW159" t="str">
        <f t="shared" si="292"/>
        <v>Yes</v>
      </c>
    </row>
    <row r="160" spans="1:75" x14ac:dyDescent="0.25">
      <c r="A160" s="7">
        <v>159</v>
      </c>
      <c r="B160" s="7" t="s">
        <v>187</v>
      </c>
      <c r="C160" s="7" t="s">
        <v>937</v>
      </c>
      <c r="D160" s="7" t="s">
        <v>36</v>
      </c>
      <c r="E160" s="7" t="s">
        <v>792</v>
      </c>
      <c r="F160" s="8" t="s">
        <v>811</v>
      </c>
      <c r="G160" s="8" t="s">
        <v>799</v>
      </c>
      <c r="H160" s="7" t="s">
        <v>165</v>
      </c>
      <c r="I160" s="7" t="s">
        <v>24</v>
      </c>
      <c r="J160" s="7" t="s">
        <v>1196</v>
      </c>
      <c r="K160" s="9">
        <v>25882</v>
      </c>
      <c r="L160" s="9">
        <v>40729</v>
      </c>
      <c r="M160" s="9"/>
      <c r="N160" s="10">
        <f t="shared" ca="1" si="287"/>
        <v>11</v>
      </c>
      <c r="O160" s="10" t="s">
        <v>815</v>
      </c>
      <c r="P160" s="11"/>
      <c r="Q160" s="12">
        <v>22320</v>
      </c>
      <c r="R160" s="12">
        <f t="shared" ca="1" si="288"/>
        <v>3000</v>
      </c>
      <c r="S160" s="8">
        <v>2</v>
      </c>
      <c r="T160" t="str">
        <f t="shared" si="293"/>
        <v/>
      </c>
      <c r="U160" t="str">
        <f t="shared" si="294"/>
        <v>Correct</v>
      </c>
      <c r="Y160" t="str">
        <f t="shared" si="295"/>
        <v>10001-25000</v>
      </c>
      <c r="Z160" t="str">
        <f t="shared" ca="1" si="296"/>
        <v>Above 50 years</v>
      </c>
      <c r="AA160" t="str">
        <f t="shared" si="297"/>
        <v>1-2 years</v>
      </c>
      <c r="AH160" t="str">
        <f t="shared" si="298"/>
        <v>Yes</v>
      </c>
      <c r="AI160" t="str">
        <f t="shared" si="333"/>
        <v>Yes</v>
      </c>
      <c r="AJ160" t="str">
        <f t="shared" si="333"/>
        <v>Yes</v>
      </c>
      <c r="AK160" t="str">
        <f t="shared" si="333"/>
        <v>Yes</v>
      </c>
      <c r="AL160" t="str">
        <f t="shared" si="333"/>
        <v>Yes</v>
      </c>
      <c r="AM160" t="str">
        <f t="shared" si="333"/>
        <v>Yes</v>
      </c>
      <c r="AN160" t="str">
        <f t="shared" si="333"/>
        <v>Yes</v>
      </c>
      <c r="AO160" t="str">
        <f t="shared" si="333"/>
        <v>Yes</v>
      </c>
      <c r="AP160" t="str">
        <f t="shared" si="333"/>
        <v>Yes</v>
      </c>
      <c r="AQ160" t="str">
        <f t="shared" si="333"/>
        <v>Yes</v>
      </c>
      <c r="AR160" t="str">
        <f t="shared" si="333"/>
        <v>Yes</v>
      </c>
      <c r="AS160" t="str">
        <f t="shared" si="333"/>
        <v>Yes</v>
      </c>
      <c r="AT160" t="str">
        <f t="shared" si="333"/>
        <v>Yes</v>
      </c>
      <c r="AV160" t="str">
        <f t="shared" ref="AV160:BF160" si="360">IF(AND($L160&gt;=AV$1,$L160&lt;AW$1),"Yes","No")</f>
        <v>No</v>
      </c>
      <c r="AW160" t="str">
        <f t="shared" si="360"/>
        <v>No</v>
      </c>
      <c r="AX160" t="str">
        <f t="shared" si="360"/>
        <v>No</v>
      </c>
      <c r="AY160" t="str">
        <f t="shared" si="360"/>
        <v>No</v>
      </c>
      <c r="AZ160" t="str">
        <f t="shared" si="360"/>
        <v>No</v>
      </c>
      <c r="BA160" t="str">
        <f t="shared" si="360"/>
        <v>No</v>
      </c>
      <c r="BB160" t="str">
        <f t="shared" si="360"/>
        <v>No</v>
      </c>
      <c r="BC160" t="str">
        <f t="shared" si="360"/>
        <v>No</v>
      </c>
      <c r="BD160" t="str">
        <f t="shared" si="360"/>
        <v>No</v>
      </c>
      <c r="BE160" t="str">
        <f t="shared" si="360"/>
        <v>No</v>
      </c>
      <c r="BF160" t="str">
        <f t="shared" si="360"/>
        <v>No</v>
      </c>
      <c r="BG160" t="str">
        <f t="shared" si="290"/>
        <v>No</v>
      </c>
      <c r="BI160" t="str">
        <f t="shared" si="301"/>
        <v>No</v>
      </c>
      <c r="BJ160" t="str">
        <f t="shared" ref="BJ160:BT160" si="361">IF(AND($M160&gt;=BJ$1,$M160&lt;BK$1),"Yes","No")</f>
        <v>No</v>
      </c>
      <c r="BK160" t="str">
        <f t="shared" si="361"/>
        <v>No</v>
      </c>
      <c r="BL160" t="str">
        <f t="shared" si="361"/>
        <v>No</v>
      </c>
      <c r="BM160" t="str">
        <f t="shared" si="361"/>
        <v>No</v>
      </c>
      <c r="BN160" t="str">
        <f t="shared" si="361"/>
        <v>No</v>
      </c>
      <c r="BO160" t="str">
        <f t="shared" si="361"/>
        <v>No</v>
      </c>
      <c r="BP160" t="str">
        <f t="shared" si="361"/>
        <v>No</v>
      </c>
      <c r="BQ160" t="str">
        <f t="shared" si="361"/>
        <v>No</v>
      </c>
      <c r="BR160" t="str">
        <f t="shared" si="361"/>
        <v>No</v>
      </c>
      <c r="BS160" t="str">
        <f t="shared" si="361"/>
        <v>No</v>
      </c>
      <c r="BT160" t="str">
        <f t="shared" si="361"/>
        <v>No</v>
      </c>
      <c r="BU160" t="str">
        <f t="shared" si="335"/>
        <v>No</v>
      </c>
      <c r="BW160" t="str">
        <f t="shared" si="292"/>
        <v>No</v>
      </c>
    </row>
    <row r="161" spans="1:75" x14ac:dyDescent="0.25">
      <c r="A161" s="7">
        <v>160</v>
      </c>
      <c r="B161" s="7" t="s">
        <v>188</v>
      </c>
      <c r="C161" s="7" t="s">
        <v>944</v>
      </c>
      <c r="D161" s="7" t="s">
        <v>10</v>
      </c>
      <c r="E161" s="7" t="s">
        <v>788</v>
      </c>
      <c r="F161" s="8" t="s">
        <v>811</v>
      </c>
      <c r="G161" s="8" t="s">
        <v>799</v>
      </c>
      <c r="H161" s="7" t="s">
        <v>165</v>
      </c>
      <c r="I161" s="7" t="s">
        <v>24</v>
      </c>
      <c r="J161" s="7" t="s">
        <v>1196</v>
      </c>
      <c r="K161" s="9">
        <v>28546</v>
      </c>
      <c r="L161" s="9">
        <v>39274</v>
      </c>
      <c r="M161" s="9">
        <v>40369</v>
      </c>
      <c r="N161" s="10">
        <f t="shared" ca="1" si="287"/>
        <v>15</v>
      </c>
      <c r="O161" s="10" t="s">
        <v>815</v>
      </c>
      <c r="P161" s="11"/>
      <c r="Q161" s="12">
        <v>64090</v>
      </c>
      <c r="R161" s="12">
        <f t="shared" ca="1" si="288"/>
        <v>3000</v>
      </c>
      <c r="S161" s="8">
        <v>2</v>
      </c>
      <c r="T161" t="str">
        <f t="shared" si="293"/>
        <v>Correct</v>
      </c>
      <c r="U161" t="str">
        <f t="shared" si="294"/>
        <v>Correct</v>
      </c>
      <c r="Y161" t="str">
        <f t="shared" si="295"/>
        <v>Above 60000</v>
      </c>
      <c r="Z161" t="str">
        <f t="shared" ca="1" si="296"/>
        <v>40-50 years</v>
      </c>
      <c r="AA161" t="str">
        <f t="shared" si="297"/>
        <v>4-6 years</v>
      </c>
      <c r="AH161" t="str">
        <f t="shared" si="298"/>
        <v>No</v>
      </c>
      <c r="AI161" t="str">
        <f t="shared" si="333"/>
        <v>No</v>
      </c>
      <c r="AJ161" t="str">
        <f t="shared" si="333"/>
        <v>No</v>
      </c>
      <c r="AK161" t="str">
        <f t="shared" si="333"/>
        <v>No</v>
      </c>
      <c r="AL161" t="str">
        <f t="shared" si="333"/>
        <v>No</v>
      </c>
      <c r="AM161" t="str">
        <f t="shared" si="333"/>
        <v>No</v>
      </c>
      <c r="AN161" t="str">
        <f t="shared" si="333"/>
        <v>No</v>
      </c>
      <c r="AO161" t="str">
        <f t="shared" si="333"/>
        <v>No</v>
      </c>
      <c r="AP161" t="str">
        <f t="shared" si="333"/>
        <v>No</v>
      </c>
      <c r="AQ161" t="str">
        <f t="shared" si="333"/>
        <v>No</v>
      </c>
      <c r="AR161" t="str">
        <f t="shared" si="333"/>
        <v>No</v>
      </c>
      <c r="AS161" t="str">
        <f t="shared" si="333"/>
        <v>No</v>
      </c>
      <c r="AT161" t="str">
        <f t="shared" si="333"/>
        <v>No</v>
      </c>
      <c r="AV161" t="str">
        <f t="shared" ref="AV161:BF161" si="362">IF(AND($L161&gt;=AV$1,$L161&lt;AW$1),"Yes","No")</f>
        <v>No</v>
      </c>
      <c r="AW161" t="str">
        <f t="shared" si="362"/>
        <v>No</v>
      </c>
      <c r="AX161" t="str">
        <f t="shared" si="362"/>
        <v>No</v>
      </c>
      <c r="AY161" t="str">
        <f t="shared" si="362"/>
        <v>No</v>
      </c>
      <c r="AZ161" t="str">
        <f t="shared" si="362"/>
        <v>No</v>
      </c>
      <c r="BA161" t="str">
        <f t="shared" si="362"/>
        <v>No</v>
      </c>
      <c r="BB161" t="str">
        <f t="shared" si="362"/>
        <v>No</v>
      </c>
      <c r="BC161" t="str">
        <f t="shared" si="362"/>
        <v>No</v>
      </c>
      <c r="BD161" t="str">
        <f t="shared" si="362"/>
        <v>No</v>
      </c>
      <c r="BE161" t="str">
        <f t="shared" si="362"/>
        <v>No</v>
      </c>
      <c r="BF161" t="str">
        <f t="shared" si="362"/>
        <v>No</v>
      </c>
      <c r="BG161" t="str">
        <f t="shared" si="290"/>
        <v>No</v>
      </c>
      <c r="BI161" t="str">
        <f t="shared" si="301"/>
        <v>No</v>
      </c>
      <c r="BJ161" t="str">
        <f t="shared" ref="BJ161:BT161" si="363">IF(AND($M161&gt;=BJ$1,$M161&lt;BK$1),"Yes","No")</f>
        <v>No</v>
      </c>
      <c r="BK161" t="str">
        <f t="shared" si="363"/>
        <v>No</v>
      </c>
      <c r="BL161" t="str">
        <f t="shared" si="363"/>
        <v>No</v>
      </c>
      <c r="BM161" t="str">
        <f t="shared" si="363"/>
        <v>No</v>
      </c>
      <c r="BN161" t="str">
        <f t="shared" si="363"/>
        <v>No</v>
      </c>
      <c r="BO161" t="str">
        <f t="shared" si="363"/>
        <v>No</v>
      </c>
      <c r="BP161" t="str">
        <f t="shared" si="363"/>
        <v>No</v>
      </c>
      <c r="BQ161" t="str">
        <f t="shared" si="363"/>
        <v>No</v>
      </c>
      <c r="BR161" t="str">
        <f t="shared" si="363"/>
        <v>No</v>
      </c>
      <c r="BS161" t="str">
        <f t="shared" si="363"/>
        <v>No</v>
      </c>
      <c r="BT161" t="str">
        <f t="shared" si="363"/>
        <v>No</v>
      </c>
      <c r="BU161" t="str">
        <f t="shared" si="335"/>
        <v>No</v>
      </c>
      <c r="BW161" t="str">
        <f t="shared" si="292"/>
        <v>No</v>
      </c>
    </row>
    <row r="162" spans="1:75" x14ac:dyDescent="0.25">
      <c r="A162" s="7">
        <v>161</v>
      </c>
      <c r="B162" s="7" t="s">
        <v>189</v>
      </c>
      <c r="C162" s="7" t="s">
        <v>945</v>
      </c>
      <c r="D162" s="7" t="s">
        <v>36</v>
      </c>
      <c r="E162" s="7" t="s">
        <v>790</v>
      </c>
      <c r="F162" s="8" t="s">
        <v>811</v>
      </c>
      <c r="G162" s="8" t="s">
        <v>799</v>
      </c>
      <c r="H162" s="7" t="s">
        <v>165</v>
      </c>
      <c r="I162" s="7" t="s">
        <v>12</v>
      </c>
      <c r="J162" s="7" t="s">
        <v>1196</v>
      </c>
      <c r="K162" s="9">
        <v>25987</v>
      </c>
      <c r="L162" s="9">
        <v>40366</v>
      </c>
      <c r="M162" s="9">
        <v>40496</v>
      </c>
      <c r="N162" s="10">
        <f t="shared" ca="1" si="287"/>
        <v>12</v>
      </c>
      <c r="O162" s="10" t="s">
        <v>815</v>
      </c>
      <c r="P162" s="11" t="s">
        <v>13</v>
      </c>
      <c r="Q162" s="12">
        <v>63780</v>
      </c>
      <c r="R162" s="12">
        <f t="shared" ca="1" si="288"/>
        <v>10000</v>
      </c>
      <c r="S162" s="8">
        <v>5</v>
      </c>
      <c r="T162" t="str">
        <f t="shared" si="293"/>
        <v>Correct</v>
      </c>
      <c r="U162" t="str">
        <f t="shared" si="294"/>
        <v>Correct</v>
      </c>
      <c r="Y162" t="str">
        <f t="shared" si="295"/>
        <v>Above 60000</v>
      </c>
      <c r="Z162" t="str">
        <f t="shared" ca="1" si="296"/>
        <v>Above 50 years</v>
      </c>
      <c r="AA162" t="str">
        <f t="shared" si="297"/>
        <v>2-4 years</v>
      </c>
      <c r="AH162" t="str">
        <f t="shared" si="298"/>
        <v>No</v>
      </c>
      <c r="AI162" t="str">
        <f t="shared" si="333"/>
        <v>No</v>
      </c>
      <c r="AJ162" t="str">
        <f t="shared" si="333"/>
        <v>No</v>
      </c>
      <c r="AK162" t="str">
        <f t="shared" si="333"/>
        <v>No</v>
      </c>
      <c r="AL162" t="str">
        <f t="shared" si="333"/>
        <v>No</v>
      </c>
      <c r="AM162" t="str">
        <f t="shared" si="333"/>
        <v>No</v>
      </c>
      <c r="AN162" t="str">
        <f t="shared" si="333"/>
        <v>No</v>
      </c>
      <c r="AO162" t="str">
        <f t="shared" si="333"/>
        <v>No</v>
      </c>
      <c r="AP162" t="str">
        <f t="shared" si="333"/>
        <v>No</v>
      </c>
      <c r="AQ162" t="str">
        <f t="shared" si="333"/>
        <v>No</v>
      </c>
      <c r="AR162" t="str">
        <f t="shared" si="333"/>
        <v>No</v>
      </c>
      <c r="AS162" t="str">
        <f t="shared" si="333"/>
        <v>No</v>
      </c>
      <c r="AT162" t="str">
        <f t="shared" si="333"/>
        <v>No</v>
      </c>
      <c r="AV162" t="str">
        <f t="shared" ref="AV162:BF162" si="364">IF(AND($L162&gt;=AV$1,$L162&lt;AW$1),"Yes","No")</f>
        <v>No</v>
      </c>
      <c r="AW162" t="str">
        <f t="shared" si="364"/>
        <v>No</v>
      </c>
      <c r="AX162" t="str">
        <f t="shared" si="364"/>
        <v>No</v>
      </c>
      <c r="AY162" t="str">
        <f t="shared" si="364"/>
        <v>No</v>
      </c>
      <c r="AZ162" t="str">
        <f t="shared" si="364"/>
        <v>No</v>
      </c>
      <c r="BA162" t="str">
        <f t="shared" si="364"/>
        <v>No</v>
      </c>
      <c r="BB162" t="str">
        <f t="shared" si="364"/>
        <v>No</v>
      </c>
      <c r="BC162" t="str">
        <f t="shared" si="364"/>
        <v>No</v>
      </c>
      <c r="BD162" t="str">
        <f t="shared" si="364"/>
        <v>No</v>
      </c>
      <c r="BE162" t="str">
        <f t="shared" si="364"/>
        <v>No</v>
      </c>
      <c r="BF162" t="str">
        <f t="shared" si="364"/>
        <v>No</v>
      </c>
      <c r="BG162" t="str">
        <f t="shared" si="290"/>
        <v>No</v>
      </c>
      <c r="BI162" t="str">
        <f t="shared" si="301"/>
        <v>No</v>
      </c>
      <c r="BJ162" t="str">
        <f t="shared" ref="BJ162:BT162" si="365">IF(AND($M162&gt;=BJ$1,$M162&lt;BK$1),"Yes","No")</f>
        <v>No</v>
      </c>
      <c r="BK162" t="str">
        <f t="shared" si="365"/>
        <v>No</v>
      </c>
      <c r="BL162" t="str">
        <f t="shared" si="365"/>
        <v>No</v>
      </c>
      <c r="BM162" t="str">
        <f t="shared" si="365"/>
        <v>No</v>
      </c>
      <c r="BN162" t="str">
        <f t="shared" si="365"/>
        <v>No</v>
      </c>
      <c r="BO162" t="str">
        <f t="shared" si="365"/>
        <v>No</v>
      </c>
      <c r="BP162" t="str">
        <f t="shared" si="365"/>
        <v>No</v>
      </c>
      <c r="BQ162" t="str">
        <f t="shared" si="365"/>
        <v>No</v>
      </c>
      <c r="BR162" t="str">
        <f t="shared" si="365"/>
        <v>No</v>
      </c>
      <c r="BS162" t="str">
        <f t="shared" si="365"/>
        <v>No</v>
      </c>
      <c r="BT162" t="str">
        <f t="shared" si="365"/>
        <v>No</v>
      </c>
      <c r="BU162" t="str">
        <f t="shared" si="335"/>
        <v>No</v>
      </c>
      <c r="BW162" t="str">
        <f t="shared" si="292"/>
        <v>No</v>
      </c>
    </row>
    <row r="163" spans="1:75" x14ac:dyDescent="0.25">
      <c r="A163" s="7">
        <v>162</v>
      </c>
      <c r="B163" s="7" t="s">
        <v>190</v>
      </c>
      <c r="C163" s="7" t="s">
        <v>946</v>
      </c>
      <c r="D163" s="7" t="s">
        <v>36</v>
      </c>
      <c r="E163" s="7" t="s">
        <v>789</v>
      </c>
      <c r="F163" s="8" t="s">
        <v>811</v>
      </c>
      <c r="G163" s="8" t="s">
        <v>799</v>
      </c>
      <c r="H163" s="7" t="s">
        <v>165</v>
      </c>
      <c r="I163" s="7" t="s">
        <v>12</v>
      </c>
      <c r="J163" s="7" t="s">
        <v>1196</v>
      </c>
      <c r="K163" s="9">
        <v>24160</v>
      </c>
      <c r="L163" s="9">
        <v>35989</v>
      </c>
      <c r="M163" s="9">
        <v>39803</v>
      </c>
      <c r="N163" s="10">
        <f t="shared" ca="1" si="287"/>
        <v>24</v>
      </c>
      <c r="O163" s="10" t="s">
        <v>815</v>
      </c>
      <c r="P163" s="11" t="s">
        <v>16</v>
      </c>
      <c r="Q163" s="12">
        <v>71010</v>
      </c>
      <c r="R163" s="12">
        <f t="shared" ca="1" si="288"/>
        <v>10000</v>
      </c>
      <c r="S163" s="8">
        <v>5</v>
      </c>
      <c r="T163" t="str">
        <f t="shared" si="293"/>
        <v>Correct</v>
      </c>
      <c r="U163" t="str">
        <f t="shared" si="294"/>
        <v>Correct</v>
      </c>
      <c r="Y163" t="str">
        <f t="shared" si="295"/>
        <v>Above 60000</v>
      </c>
      <c r="Z163" t="str">
        <f t="shared" ca="1" si="296"/>
        <v>Above 50 years</v>
      </c>
      <c r="AA163" t="str">
        <f t="shared" si="297"/>
        <v>Above 10 years</v>
      </c>
      <c r="AH163" t="str">
        <f t="shared" si="298"/>
        <v>No</v>
      </c>
      <c r="AI163" t="str">
        <f t="shared" ref="AI163:AT178" si="366">IF($L163&gt;AI$1,"No",IF($M163="","Yes",IF(AND($L163&lt;=AI$1,$M163&gt;AI$1),"Yes","No")))</f>
        <v>No</v>
      </c>
      <c r="AJ163" t="str">
        <f t="shared" si="366"/>
        <v>No</v>
      </c>
      <c r="AK163" t="str">
        <f t="shared" si="366"/>
        <v>No</v>
      </c>
      <c r="AL163" t="str">
        <f t="shared" si="366"/>
        <v>No</v>
      </c>
      <c r="AM163" t="str">
        <f t="shared" si="366"/>
        <v>No</v>
      </c>
      <c r="AN163" t="str">
        <f t="shared" si="366"/>
        <v>No</v>
      </c>
      <c r="AO163" t="str">
        <f t="shared" si="366"/>
        <v>No</v>
      </c>
      <c r="AP163" t="str">
        <f t="shared" si="366"/>
        <v>No</v>
      </c>
      <c r="AQ163" t="str">
        <f t="shared" si="366"/>
        <v>No</v>
      </c>
      <c r="AR163" t="str">
        <f t="shared" si="366"/>
        <v>No</v>
      </c>
      <c r="AS163" t="str">
        <f t="shared" si="366"/>
        <v>No</v>
      </c>
      <c r="AT163" t="str">
        <f t="shared" si="366"/>
        <v>No</v>
      </c>
      <c r="AV163" t="str">
        <f t="shared" ref="AV163:BF163" si="367">IF(AND($L163&gt;=AV$1,$L163&lt;AW$1),"Yes","No")</f>
        <v>No</v>
      </c>
      <c r="AW163" t="str">
        <f t="shared" si="367"/>
        <v>No</v>
      </c>
      <c r="AX163" t="str">
        <f t="shared" si="367"/>
        <v>No</v>
      </c>
      <c r="AY163" t="str">
        <f t="shared" si="367"/>
        <v>No</v>
      </c>
      <c r="AZ163" t="str">
        <f t="shared" si="367"/>
        <v>No</v>
      </c>
      <c r="BA163" t="str">
        <f t="shared" si="367"/>
        <v>No</v>
      </c>
      <c r="BB163" t="str">
        <f t="shared" si="367"/>
        <v>No</v>
      </c>
      <c r="BC163" t="str">
        <f t="shared" si="367"/>
        <v>No</v>
      </c>
      <c r="BD163" t="str">
        <f t="shared" si="367"/>
        <v>No</v>
      </c>
      <c r="BE163" t="str">
        <f t="shared" si="367"/>
        <v>No</v>
      </c>
      <c r="BF163" t="str">
        <f t="shared" si="367"/>
        <v>No</v>
      </c>
      <c r="BG163" t="str">
        <f t="shared" si="290"/>
        <v>No</v>
      </c>
      <c r="BI163" t="str">
        <f t="shared" si="301"/>
        <v>No</v>
      </c>
      <c r="BJ163" t="str">
        <f t="shared" ref="BJ163:BU178" si="368">IF(AND($M163&gt;=BJ$1,$M163&lt;BK$1),"Yes","No")</f>
        <v>No</v>
      </c>
      <c r="BK163" t="str">
        <f t="shared" si="368"/>
        <v>No</v>
      </c>
      <c r="BL163" t="str">
        <f t="shared" si="368"/>
        <v>No</v>
      </c>
      <c r="BM163" t="str">
        <f t="shared" si="368"/>
        <v>No</v>
      </c>
      <c r="BN163" t="str">
        <f t="shared" si="368"/>
        <v>No</v>
      </c>
      <c r="BO163" t="str">
        <f t="shared" si="368"/>
        <v>No</v>
      </c>
      <c r="BP163" t="str">
        <f t="shared" si="368"/>
        <v>No</v>
      </c>
      <c r="BQ163" t="str">
        <f t="shared" si="368"/>
        <v>No</v>
      </c>
      <c r="BR163" t="str">
        <f t="shared" si="368"/>
        <v>No</v>
      </c>
      <c r="BS163" t="str">
        <f t="shared" si="368"/>
        <v>No</v>
      </c>
      <c r="BT163" t="str">
        <f t="shared" si="368"/>
        <v>No</v>
      </c>
      <c r="BU163" t="str">
        <f t="shared" si="368"/>
        <v>No</v>
      </c>
      <c r="BW163" t="str">
        <f t="shared" si="292"/>
        <v>No</v>
      </c>
    </row>
    <row r="164" spans="1:75" x14ac:dyDescent="0.25">
      <c r="A164" s="7">
        <v>163</v>
      </c>
      <c r="B164" s="7" t="s">
        <v>191</v>
      </c>
      <c r="C164" s="7" t="s">
        <v>947</v>
      </c>
      <c r="D164" s="7" t="s">
        <v>10</v>
      </c>
      <c r="E164" s="7" t="s">
        <v>787</v>
      </c>
      <c r="F164" s="8" t="s">
        <v>811</v>
      </c>
      <c r="G164" s="8" t="s">
        <v>799</v>
      </c>
      <c r="H164" s="7" t="s">
        <v>165</v>
      </c>
      <c r="I164" s="7" t="s">
        <v>24</v>
      </c>
      <c r="J164" s="7" t="s">
        <v>1196</v>
      </c>
      <c r="K164" s="9">
        <v>25723</v>
      </c>
      <c r="L164" s="9">
        <v>39295</v>
      </c>
      <c r="M164" s="9"/>
      <c r="N164" s="10">
        <f t="shared" ca="1" si="287"/>
        <v>15</v>
      </c>
      <c r="O164" s="10" t="s">
        <v>815</v>
      </c>
      <c r="P164" s="11"/>
      <c r="Q164" s="12">
        <v>40560</v>
      </c>
      <c r="R164" s="12">
        <f t="shared" ca="1" si="288"/>
        <v>10000</v>
      </c>
      <c r="S164" s="8">
        <v>5</v>
      </c>
      <c r="T164" t="str">
        <f t="shared" si="293"/>
        <v/>
      </c>
      <c r="U164" t="str">
        <f t="shared" si="294"/>
        <v>Correct</v>
      </c>
      <c r="Y164" t="str">
        <f t="shared" si="295"/>
        <v>40001-60000</v>
      </c>
      <c r="Z164" t="str">
        <f t="shared" ca="1" si="296"/>
        <v>Above 50 years</v>
      </c>
      <c r="AA164" t="str">
        <f t="shared" si="297"/>
        <v>4-6 years</v>
      </c>
      <c r="AH164" t="str">
        <f t="shared" si="298"/>
        <v>Yes</v>
      </c>
      <c r="AI164" t="str">
        <f t="shared" si="366"/>
        <v>Yes</v>
      </c>
      <c r="AJ164" t="str">
        <f t="shared" si="366"/>
        <v>Yes</v>
      </c>
      <c r="AK164" t="str">
        <f t="shared" si="366"/>
        <v>Yes</v>
      </c>
      <c r="AL164" t="str">
        <f t="shared" si="366"/>
        <v>Yes</v>
      </c>
      <c r="AM164" t="str">
        <f t="shared" si="366"/>
        <v>Yes</v>
      </c>
      <c r="AN164" t="str">
        <f t="shared" si="366"/>
        <v>Yes</v>
      </c>
      <c r="AO164" t="str">
        <f t="shared" si="366"/>
        <v>Yes</v>
      </c>
      <c r="AP164" t="str">
        <f t="shared" si="366"/>
        <v>Yes</v>
      </c>
      <c r="AQ164" t="str">
        <f t="shared" si="366"/>
        <v>Yes</v>
      </c>
      <c r="AR164" t="str">
        <f t="shared" si="366"/>
        <v>Yes</v>
      </c>
      <c r="AS164" t="str">
        <f t="shared" si="366"/>
        <v>Yes</v>
      </c>
      <c r="AT164" t="str">
        <f t="shared" si="366"/>
        <v>Yes</v>
      </c>
      <c r="AV164" t="str">
        <f t="shared" ref="AV164:BF164" si="369">IF(AND($L164&gt;=AV$1,$L164&lt;AW$1),"Yes","No")</f>
        <v>No</v>
      </c>
      <c r="AW164" t="str">
        <f t="shared" si="369"/>
        <v>No</v>
      </c>
      <c r="AX164" t="str">
        <f t="shared" si="369"/>
        <v>No</v>
      </c>
      <c r="AY164" t="str">
        <f t="shared" si="369"/>
        <v>No</v>
      </c>
      <c r="AZ164" t="str">
        <f t="shared" si="369"/>
        <v>No</v>
      </c>
      <c r="BA164" t="str">
        <f t="shared" si="369"/>
        <v>No</v>
      </c>
      <c r="BB164" t="str">
        <f t="shared" si="369"/>
        <v>No</v>
      </c>
      <c r="BC164" t="str">
        <f t="shared" si="369"/>
        <v>No</v>
      </c>
      <c r="BD164" t="str">
        <f t="shared" si="369"/>
        <v>No</v>
      </c>
      <c r="BE164" t="str">
        <f t="shared" si="369"/>
        <v>No</v>
      </c>
      <c r="BF164" t="str">
        <f t="shared" si="369"/>
        <v>No</v>
      </c>
      <c r="BG164" t="str">
        <f t="shared" si="290"/>
        <v>No</v>
      </c>
      <c r="BI164" t="str">
        <f t="shared" si="301"/>
        <v>No</v>
      </c>
      <c r="BJ164" t="str">
        <f t="shared" ref="BJ164:BT164" si="370">IF(AND($M164&gt;=BJ$1,$M164&lt;BK$1),"Yes","No")</f>
        <v>No</v>
      </c>
      <c r="BK164" t="str">
        <f t="shared" si="370"/>
        <v>No</v>
      </c>
      <c r="BL164" t="str">
        <f t="shared" si="370"/>
        <v>No</v>
      </c>
      <c r="BM164" t="str">
        <f t="shared" si="370"/>
        <v>No</v>
      </c>
      <c r="BN164" t="str">
        <f t="shared" si="370"/>
        <v>No</v>
      </c>
      <c r="BO164" t="str">
        <f t="shared" si="370"/>
        <v>No</v>
      </c>
      <c r="BP164" t="str">
        <f t="shared" si="370"/>
        <v>No</v>
      </c>
      <c r="BQ164" t="str">
        <f t="shared" si="370"/>
        <v>No</v>
      </c>
      <c r="BR164" t="str">
        <f t="shared" si="370"/>
        <v>No</v>
      </c>
      <c r="BS164" t="str">
        <f t="shared" si="370"/>
        <v>No</v>
      </c>
      <c r="BT164" t="str">
        <f t="shared" si="370"/>
        <v>No</v>
      </c>
      <c r="BU164" t="str">
        <f t="shared" si="368"/>
        <v>No</v>
      </c>
      <c r="BW164" t="str">
        <f t="shared" si="292"/>
        <v>No</v>
      </c>
    </row>
    <row r="165" spans="1:75" x14ac:dyDescent="0.25">
      <c r="A165" s="7">
        <v>164</v>
      </c>
      <c r="B165" s="7" t="s">
        <v>192</v>
      </c>
      <c r="C165" s="7" t="s">
        <v>948</v>
      </c>
      <c r="D165" s="7" t="s">
        <v>812</v>
      </c>
      <c r="E165" s="7" t="s">
        <v>793</v>
      </c>
      <c r="F165" s="8" t="s">
        <v>811</v>
      </c>
      <c r="G165" s="8" t="s">
        <v>799</v>
      </c>
      <c r="H165" s="7" t="s">
        <v>165</v>
      </c>
      <c r="I165" s="7" t="s">
        <v>24</v>
      </c>
      <c r="J165" s="7" t="s">
        <v>1196</v>
      </c>
      <c r="K165" s="9">
        <v>29923</v>
      </c>
      <c r="L165" s="9">
        <v>40054</v>
      </c>
      <c r="M165" s="9">
        <v>40737</v>
      </c>
      <c r="N165" s="10">
        <f t="shared" ca="1" si="287"/>
        <v>13</v>
      </c>
      <c r="O165" t="s">
        <v>785</v>
      </c>
      <c r="P165" s="11"/>
      <c r="Q165" s="12">
        <v>56920</v>
      </c>
      <c r="R165" s="12">
        <f t="shared" ca="1" si="288"/>
        <v>5000</v>
      </c>
      <c r="S165" s="8">
        <v>4</v>
      </c>
      <c r="T165" t="str">
        <f t="shared" si="293"/>
        <v>Correct</v>
      </c>
      <c r="U165" t="str">
        <f t="shared" si="294"/>
        <v>Correct</v>
      </c>
      <c r="Y165" t="str">
        <f t="shared" si="295"/>
        <v>40001-60000</v>
      </c>
      <c r="Z165" t="str">
        <f t="shared" ca="1" si="296"/>
        <v>40-50 years</v>
      </c>
      <c r="AA165" t="str">
        <f t="shared" si="297"/>
        <v>2-4 years</v>
      </c>
      <c r="AH165" t="str">
        <f t="shared" si="298"/>
        <v>No</v>
      </c>
      <c r="AI165" t="str">
        <f t="shared" si="366"/>
        <v>No</v>
      </c>
      <c r="AJ165" t="str">
        <f t="shared" si="366"/>
        <v>No</v>
      </c>
      <c r="AK165" t="str">
        <f t="shared" si="366"/>
        <v>No</v>
      </c>
      <c r="AL165" t="str">
        <f t="shared" si="366"/>
        <v>No</v>
      </c>
      <c r="AM165" t="str">
        <f t="shared" si="366"/>
        <v>No</v>
      </c>
      <c r="AN165" t="str">
        <f t="shared" si="366"/>
        <v>No</v>
      </c>
      <c r="AO165" t="str">
        <f t="shared" si="366"/>
        <v>No</v>
      </c>
      <c r="AP165" t="str">
        <f t="shared" si="366"/>
        <v>No</v>
      </c>
      <c r="AQ165" t="str">
        <f t="shared" si="366"/>
        <v>No</v>
      </c>
      <c r="AR165" t="str">
        <f t="shared" si="366"/>
        <v>No</v>
      </c>
      <c r="AS165" t="str">
        <f t="shared" si="366"/>
        <v>No</v>
      </c>
      <c r="AT165" t="str">
        <f t="shared" si="366"/>
        <v>No</v>
      </c>
      <c r="AV165" t="str">
        <f t="shared" ref="AV165:BF165" si="371">IF(AND($L165&gt;=AV$1,$L165&lt;AW$1),"Yes","No")</f>
        <v>No</v>
      </c>
      <c r="AW165" t="str">
        <f t="shared" si="371"/>
        <v>No</v>
      </c>
      <c r="AX165" t="str">
        <f t="shared" si="371"/>
        <v>No</v>
      </c>
      <c r="AY165" t="str">
        <f t="shared" si="371"/>
        <v>No</v>
      </c>
      <c r="AZ165" t="str">
        <f t="shared" si="371"/>
        <v>No</v>
      </c>
      <c r="BA165" t="str">
        <f t="shared" si="371"/>
        <v>No</v>
      </c>
      <c r="BB165" t="str">
        <f t="shared" si="371"/>
        <v>No</v>
      </c>
      <c r="BC165" t="str">
        <f t="shared" si="371"/>
        <v>No</v>
      </c>
      <c r="BD165" t="str">
        <f t="shared" si="371"/>
        <v>No</v>
      </c>
      <c r="BE165" t="str">
        <f t="shared" si="371"/>
        <v>No</v>
      </c>
      <c r="BF165" t="str">
        <f t="shared" si="371"/>
        <v>No</v>
      </c>
      <c r="BG165" t="str">
        <f t="shared" si="290"/>
        <v>No</v>
      </c>
      <c r="BI165" t="str">
        <f t="shared" si="301"/>
        <v>No</v>
      </c>
      <c r="BJ165" t="str">
        <f t="shared" ref="BJ165:BT165" si="372">IF(AND($M165&gt;=BJ$1,$M165&lt;BK$1),"Yes","No")</f>
        <v>No</v>
      </c>
      <c r="BK165" t="str">
        <f t="shared" si="372"/>
        <v>No</v>
      </c>
      <c r="BL165" t="str">
        <f t="shared" si="372"/>
        <v>No</v>
      </c>
      <c r="BM165" t="str">
        <f t="shared" si="372"/>
        <v>No</v>
      </c>
      <c r="BN165" t="str">
        <f t="shared" si="372"/>
        <v>No</v>
      </c>
      <c r="BO165" t="str">
        <f t="shared" si="372"/>
        <v>No</v>
      </c>
      <c r="BP165" t="str">
        <f t="shared" si="372"/>
        <v>No</v>
      </c>
      <c r="BQ165" t="str">
        <f t="shared" si="372"/>
        <v>No</v>
      </c>
      <c r="BR165" t="str">
        <f t="shared" si="372"/>
        <v>No</v>
      </c>
      <c r="BS165" t="str">
        <f t="shared" si="372"/>
        <v>No</v>
      </c>
      <c r="BT165" t="str">
        <f t="shared" si="372"/>
        <v>No</v>
      </c>
      <c r="BU165" t="str">
        <f t="shared" si="368"/>
        <v>No</v>
      </c>
      <c r="BW165" t="str">
        <f t="shared" si="292"/>
        <v>No</v>
      </c>
    </row>
    <row r="166" spans="1:75" x14ac:dyDescent="0.25">
      <c r="A166" s="7">
        <v>165</v>
      </c>
      <c r="B166" s="7" t="s">
        <v>193</v>
      </c>
      <c r="C166" s="7" t="s">
        <v>949</v>
      </c>
      <c r="D166" s="7" t="s">
        <v>36</v>
      </c>
      <c r="E166" s="7" t="s">
        <v>789</v>
      </c>
      <c r="F166" s="8" t="s">
        <v>811</v>
      </c>
      <c r="G166" s="8" t="s">
        <v>799</v>
      </c>
      <c r="H166" s="7" t="s">
        <v>165</v>
      </c>
      <c r="I166" s="7" t="s">
        <v>12</v>
      </c>
      <c r="J166" s="7" t="s">
        <v>1197</v>
      </c>
      <c r="K166" s="9">
        <v>28008</v>
      </c>
      <c r="L166" s="9">
        <v>40399</v>
      </c>
      <c r="M166" s="9"/>
      <c r="N166" s="10">
        <f t="shared" ca="1" si="287"/>
        <v>12</v>
      </c>
      <c r="O166" t="s">
        <v>785</v>
      </c>
      <c r="P166" s="11" t="s">
        <v>21</v>
      </c>
      <c r="Q166" s="12">
        <v>32640</v>
      </c>
      <c r="R166" s="12">
        <f t="shared" ca="1" si="288"/>
        <v>5000</v>
      </c>
      <c r="S166" s="8">
        <v>4</v>
      </c>
      <c r="T166" t="str">
        <f t="shared" si="293"/>
        <v/>
      </c>
      <c r="U166" t="str">
        <f t="shared" si="294"/>
        <v>Correct</v>
      </c>
      <c r="Y166" t="str">
        <f t="shared" si="295"/>
        <v>25001-40000</v>
      </c>
      <c r="Z166" t="str">
        <f t="shared" ca="1" si="296"/>
        <v>40-50 years</v>
      </c>
      <c r="AA166" t="str">
        <f t="shared" si="297"/>
        <v>2-4 years</v>
      </c>
      <c r="AH166" t="str">
        <f t="shared" si="298"/>
        <v>Yes</v>
      </c>
      <c r="AI166" t="str">
        <f t="shared" si="366"/>
        <v>Yes</v>
      </c>
      <c r="AJ166" t="str">
        <f t="shared" si="366"/>
        <v>Yes</v>
      </c>
      <c r="AK166" t="str">
        <f t="shared" si="366"/>
        <v>Yes</v>
      </c>
      <c r="AL166" t="str">
        <f t="shared" si="366"/>
        <v>Yes</v>
      </c>
      <c r="AM166" t="str">
        <f t="shared" si="366"/>
        <v>Yes</v>
      </c>
      <c r="AN166" t="str">
        <f t="shared" si="366"/>
        <v>Yes</v>
      </c>
      <c r="AO166" t="str">
        <f t="shared" si="366"/>
        <v>Yes</v>
      </c>
      <c r="AP166" t="str">
        <f t="shared" si="366"/>
        <v>Yes</v>
      </c>
      <c r="AQ166" t="str">
        <f t="shared" si="366"/>
        <v>Yes</v>
      </c>
      <c r="AR166" t="str">
        <f t="shared" si="366"/>
        <v>Yes</v>
      </c>
      <c r="AS166" t="str">
        <f t="shared" si="366"/>
        <v>Yes</v>
      </c>
      <c r="AT166" t="str">
        <f t="shared" si="366"/>
        <v>Yes</v>
      </c>
      <c r="AV166" t="str">
        <f t="shared" ref="AV166:BF166" si="373">IF(AND($L166&gt;=AV$1,$L166&lt;AW$1),"Yes","No")</f>
        <v>No</v>
      </c>
      <c r="AW166" t="str">
        <f t="shared" si="373"/>
        <v>No</v>
      </c>
      <c r="AX166" t="str">
        <f t="shared" si="373"/>
        <v>No</v>
      </c>
      <c r="AY166" t="str">
        <f t="shared" si="373"/>
        <v>No</v>
      </c>
      <c r="AZ166" t="str">
        <f t="shared" si="373"/>
        <v>No</v>
      </c>
      <c r="BA166" t="str">
        <f t="shared" si="373"/>
        <v>No</v>
      </c>
      <c r="BB166" t="str">
        <f t="shared" si="373"/>
        <v>No</v>
      </c>
      <c r="BC166" t="str">
        <f t="shared" si="373"/>
        <v>No</v>
      </c>
      <c r="BD166" t="str">
        <f t="shared" si="373"/>
        <v>No</v>
      </c>
      <c r="BE166" t="str">
        <f t="shared" si="373"/>
        <v>No</v>
      </c>
      <c r="BF166" t="str">
        <f t="shared" si="373"/>
        <v>No</v>
      </c>
      <c r="BG166" t="str">
        <f t="shared" si="290"/>
        <v>No</v>
      </c>
      <c r="BI166" t="str">
        <f t="shared" si="301"/>
        <v>No</v>
      </c>
      <c r="BJ166" t="str">
        <f t="shared" ref="BJ166:BT166" si="374">IF(AND($M166&gt;=BJ$1,$M166&lt;BK$1),"Yes","No")</f>
        <v>No</v>
      </c>
      <c r="BK166" t="str">
        <f t="shared" si="374"/>
        <v>No</v>
      </c>
      <c r="BL166" t="str">
        <f t="shared" si="374"/>
        <v>No</v>
      </c>
      <c r="BM166" t="str">
        <f t="shared" si="374"/>
        <v>No</v>
      </c>
      <c r="BN166" t="str">
        <f t="shared" si="374"/>
        <v>No</v>
      </c>
      <c r="BO166" t="str">
        <f t="shared" si="374"/>
        <v>No</v>
      </c>
      <c r="BP166" t="str">
        <f t="shared" si="374"/>
        <v>No</v>
      </c>
      <c r="BQ166" t="str">
        <f t="shared" si="374"/>
        <v>No</v>
      </c>
      <c r="BR166" t="str">
        <f t="shared" si="374"/>
        <v>No</v>
      </c>
      <c r="BS166" t="str">
        <f t="shared" si="374"/>
        <v>No</v>
      </c>
      <c r="BT166" t="str">
        <f t="shared" si="374"/>
        <v>No</v>
      </c>
      <c r="BU166" t="str">
        <f t="shared" si="368"/>
        <v>No</v>
      </c>
      <c r="BW166" t="str">
        <f t="shared" si="292"/>
        <v>No</v>
      </c>
    </row>
    <row r="167" spans="1:75" x14ac:dyDescent="0.25">
      <c r="A167" s="7">
        <v>166</v>
      </c>
      <c r="B167" s="7" t="s">
        <v>194</v>
      </c>
      <c r="C167" s="7" t="s">
        <v>950</v>
      </c>
      <c r="D167" s="7" t="s">
        <v>813</v>
      </c>
      <c r="E167" s="7" t="s">
        <v>791</v>
      </c>
      <c r="F167" s="8" t="s">
        <v>811</v>
      </c>
      <c r="G167" s="8" t="s">
        <v>799</v>
      </c>
      <c r="H167" s="7" t="s">
        <v>165</v>
      </c>
      <c r="I167" s="7" t="s">
        <v>12</v>
      </c>
      <c r="J167" s="7" t="s">
        <v>1196</v>
      </c>
      <c r="K167" s="9">
        <v>28892</v>
      </c>
      <c r="L167" s="9">
        <v>39692</v>
      </c>
      <c r="M167" s="9">
        <v>41072</v>
      </c>
      <c r="N167" s="10">
        <f t="shared" ca="1" si="287"/>
        <v>14</v>
      </c>
      <c r="O167" t="s">
        <v>785</v>
      </c>
      <c r="P167" s="11" t="s">
        <v>21</v>
      </c>
      <c r="Q167" s="12">
        <v>35360</v>
      </c>
      <c r="R167" s="12">
        <f t="shared" ca="1" si="288"/>
        <v>10000</v>
      </c>
      <c r="S167" s="8">
        <v>5</v>
      </c>
      <c r="T167" t="str">
        <f t="shared" si="293"/>
        <v>Correct</v>
      </c>
      <c r="U167" t="str">
        <f t="shared" si="294"/>
        <v>Correct</v>
      </c>
      <c r="Y167" t="str">
        <f t="shared" si="295"/>
        <v>25001-40000</v>
      </c>
      <c r="Z167" t="str">
        <f t="shared" ca="1" si="296"/>
        <v>40-50 years</v>
      </c>
      <c r="AA167" t="str">
        <f t="shared" si="297"/>
        <v>4-6 years</v>
      </c>
      <c r="AH167" t="str">
        <f t="shared" si="298"/>
        <v>Yes</v>
      </c>
      <c r="AI167" t="str">
        <f t="shared" si="366"/>
        <v>Yes</v>
      </c>
      <c r="AJ167" t="str">
        <f t="shared" si="366"/>
        <v>Yes</v>
      </c>
      <c r="AK167" t="str">
        <f t="shared" si="366"/>
        <v>Yes</v>
      </c>
      <c r="AL167" t="str">
        <f t="shared" si="366"/>
        <v>Yes</v>
      </c>
      <c r="AM167" t="str">
        <f t="shared" si="366"/>
        <v>Yes</v>
      </c>
      <c r="AN167" t="str">
        <f t="shared" si="366"/>
        <v>No</v>
      </c>
      <c r="AO167" t="str">
        <f t="shared" si="366"/>
        <v>No</v>
      </c>
      <c r="AP167" t="str">
        <f t="shared" si="366"/>
        <v>No</v>
      </c>
      <c r="AQ167" t="str">
        <f t="shared" si="366"/>
        <v>No</v>
      </c>
      <c r="AR167" t="str">
        <f t="shared" si="366"/>
        <v>No</v>
      </c>
      <c r="AS167" t="str">
        <f t="shared" si="366"/>
        <v>No</v>
      </c>
      <c r="AT167" t="str">
        <f t="shared" si="366"/>
        <v>No</v>
      </c>
      <c r="AV167" t="str">
        <f t="shared" ref="AV167:BF167" si="375">IF(AND($L167&gt;=AV$1,$L167&lt;AW$1),"Yes","No")</f>
        <v>No</v>
      </c>
      <c r="AW167" t="str">
        <f t="shared" si="375"/>
        <v>No</v>
      </c>
      <c r="AX167" t="str">
        <f t="shared" si="375"/>
        <v>No</v>
      </c>
      <c r="AY167" t="str">
        <f t="shared" si="375"/>
        <v>No</v>
      </c>
      <c r="AZ167" t="str">
        <f t="shared" si="375"/>
        <v>No</v>
      </c>
      <c r="BA167" t="str">
        <f t="shared" si="375"/>
        <v>No</v>
      </c>
      <c r="BB167" t="str">
        <f t="shared" si="375"/>
        <v>No</v>
      </c>
      <c r="BC167" t="str">
        <f t="shared" si="375"/>
        <v>No</v>
      </c>
      <c r="BD167" t="str">
        <f t="shared" si="375"/>
        <v>No</v>
      </c>
      <c r="BE167" t="str">
        <f t="shared" si="375"/>
        <v>No</v>
      </c>
      <c r="BF167" t="str">
        <f t="shared" si="375"/>
        <v>No</v>
      </c>
      <c r="BG167" t="str">
        <f t="shared" si="290"/>
        <v>No</v>
      </c>
      <c r="BI167" t="str">
        <f t="shared" si="301"/>
        <v>No</v>
      </c>
      <c r="BJ167" t="str">
        <f t="shared" ref="BJ167:BT167" si="376">IF(AND($M167&gt;=BJ$1,$M167&lt;BK$1),"Yes","No")</f>
        <v>No</v>
      </c>
      <c r="BK167" t="str">
        <f t="shared" si="376"/>
        <v>No</v>
      </c>
      <c r="BL167" t="str">
        <f t="shared" si="376"/>
        <v>No</v>
      </c>
      <c r="BM167" t="str">
        <f t="shared" si="376"/>
        <v>No</v>
      </c>
      <c r="BN167" t="str">
        <f t="shared" si="376"/>
        <v>No</v>
      </c>
      <c r="BO167" t="str">
        <f t="shared" si="376"/>
        <v>Yes</v>
      </c>
      <c r="BP167" t="str">
        <f t="shared" si="376"/>
        <v>No</v>
      </c>
      <c r="BQ167" t="str">
        <f t="shared" si="376"/>
        <v>No</v>
      </c>
      <c r="BR167" t="str">
        <f t="shared" si="376"/>
        <v>No</v>
      </c>
      <c r="BS167" t="str">
        <f t="shared" si="376"/>
        <v>No</v>
      </c>
      <c r="BT167" t="str">
        <f t="shared" si="376"/>
        <v>No</v>
      </c>
      <c r="BU167" t="str">
        <f t="shared" si="368"/>
        <v>No</v>
      </c>
      <c r="BW167" t="str">
        <f t="shared" si="292"/>
        <v>Yes</v>
      </c>
    </row>
    <row r="168" spans="1:75" x14ac:dyDescent="0.25">
      <c r="A168" s="7">
        <v>167</v>
      </c>
      <c r="B168" s="7" t="s">
        <v>195</v>
      </c>
      <c r="C168" s="7" t="s">
        <v>845</v>
      </c>
      <c r="D168" s="7" t="s">
        <v>36</v>
      </c>
      <c r="E168" s="7" t="s">
        <v>796</v>
      </c>
      <c r="F168" s="8" t="s">
        <v>810</v>
      </c>
      <c r="G168" s="8" t="s">
        <v>799</v>
      </c>
      <c r="H168" s="7" t="s">
        <v>165</v>
      </c>
      <c r="I168" s="7" t="s">
        <v>12</v>
      </c>
      <c r="J168" s="7" t="s">
        <v>1196</v>
      </c>
      <c r="K168" s="9">
        <v>25695</v>
      </c>
      <c r="L168" s="9">
        <v>41177</v>
      </c>
      <c r="M168" s="9"/>
      <c r="N168" s="10">
        <f t="shared" ca="1" si="287"/>
        <v>10</v>
      </c>
      <c r="O168" t="s">
        <v>785</v>
      </c>
      <c r="P168" s="11" t="s">
        <v>13</v>
      </c>
      <c r="Q168" s="12">
        <v>64510</v>
      </c>
      <c r="R168" s="12">
        <f t="shared" ca="1" si="288"/>
        <v>5000</v>
      </c>
      <c r="S168" s="8">
        <v>3</v>
      </c>
      <c r="T168" t="str">
        <f t="shared" si="293"/>
        <v/>
      </c>
      <c r="U168" t="str">
        <f t="shared" si="294"/>
        <v>Correct</v>
      </c>
      <c r="Y168" t="str">
        <f t="shared" si="295"/>
        <v>Above 60000</v>
      </c>
      <c r="Z168" t="str">
        <f t="shared" ca="1" si="296"/>
        <v>Above 50 years</v>
      </c>
      <c r="AA168" t="str">
        <f t="shared" si="297"/>
        <v>0-6 months</v>
      </c>
      <c r="AH168" t="str">
        <f t="shared" si="298"/>
        <v>No</v>
      </c>
      <c r="AI168" t="str">
        <f t="shared" si="366"/>
        <v>No</v>
      </c>
      <c r="AJ168" t="str">
        <f t="shared" si="366"/>
        <v>No</v>
      </c>
      <c r="AK168" t="str">
        <f t="shared" si="366"/>
        <v>No</v>
      </c>
      <c r="AL168" t="str">
        <f t="shared" si="366"/>
        <v>No</v>
      </c>
      <c r="AM168" t="str">
        <f t="shared" si="366"/>
        <v>No</v>
      </c>
      <c r="AN168" t="str">
        <f t="shared" si="366"/>
        <v>No</v>
      </c>
      <c r="AO168" t="str">
        <f t="shared" si="366"/>
        <v>No</v>
      </c>
      <c r="AP168" t="str">
        <f t="shared" si="366"/>
        <v>No</v>
      </c>
      <c r="AQ168" t="str">
        <f t="shared" si="366"/>
        <v>Yes</v>
      </c>
      <c r="AR168" t="str">
        <f t="shared" si="366"/>
        <v>Yes</v>
      </c>
      <c r="AS168" t="str">
        <f t="shared" si="366"/>
        <v>Yes</v>
      </c>
      <c r="AT168" t="str">
        <f t="shared" si="366"/>
        <v>Yes</v>
      </c>
      <c r="AV168" t="str">
        <f t="shared" ref="AV168:BF168" si="377">IF(AND($L168&gt;=AV$1,$L168&lt;AW$1),"Yes","No")</f>
        <v>No</v>
      </c>
      <c r="AW168" t="str">
        <f t="shared" si="377"/>
        <v>No</v>
      </c>
      <c r="AX168" t="str">
        <f t="shared" si="377"/>
        <v>No</v>
      </c>
      <c r="AY168" t="str">
        <f t="shared" si="377"/>
        <v>No</v>
      </c>
      <c r="AZ168" t="str">
        <f t="shared" si="377"/>
        <v>No</v>
      </c>
      <c r="BA168" t="str">
        <f t="shared" si="377"/>
        <v>No</v>
      </c>
      <c r="BB168" t="str">
        <f t="shared" si="377"/>
        <v>No</v>
      </c>
      <c r="BC168" t="str">
        <f t="shared" si="377"/>
        <v>No</v>
      </c>
      <c r="BD168" t="str">
        <f t="shared" si="377"/>
        <v>Yes</v>
      </c>
      <c r="BE168" t="str">
        <f t="shared" si="377"/>
        <v>No</v>
      </c>
      <c r="BF168" t="str">
        <f t="shared" si="377"/>
        <v>No</v>
      </c>
      <c r="BG168" t="str">
        <f t="shared" si="290"/>
        <v>No</v>
      </c>
      <c r="BI168" t="str">
        <f t="shared" si="301"/>
        <v>Yes</v>
      </c>
      <c r="BJ168" t="str">
        <f t="shared" ref="BJ168:BT168" si="378">IF(AND($M168&gt;=BJ$1,$M168&lt;BK$1),"Yes","No")</f>
        <v>No</v>
      </c>
      <c r="BK168" t="str">
        <f t="shared" si="378"/>
        <v>No</v>
      </c>
      <c r="BL168" t="str">
        <f t="shared" si="378"/>
        <v>No</v>
      </c>
      <c r="BM168" t="str">
        <f t="shared" si="378"/>
        <v>No</v>
      </c>
      <c r="BN168" t="str">
        <f t="shared" si="378"/>
        <v>No</v>
      </c>
      <c r="BO168" t="str">
        <f t="shared" si="378"/>
        <v>No</v>
      </c>
      <c r="BP168" t="str">
        <f t="shared" si="378"/>
        <v>No</v>
      </c>
      <c r="BQ168" t="str">
        <f t="shared" si="378"/>
        <v>No</v>
      </c>
      <c r="BR168" t="str">
        <f t="shared" si="378"/>
        <v>No</v>
      </c>
      <c r="BS168" t="str">
        <f t="shared" si="378"/>
        <v>No</v>
      </c>
      <c r="BT168" t="str">
        <f t="shared" si="378"/>
        <v>No</v>
      </c>
      <c r="BU168" t="str">
        <f t="shared" si="368"/>
        <v>No</v>
      </c>
      <c r="BW168" t="str">
        <f t="shared" si="292"/>
        <v>No</v>
      </c>
    </row>
    <row r="169" spans="1:75" x14ac:dyDescent="0.25">
      <c r="A169" s="7">
        <v>168</v>
      </c>
      <c r="B169" s="7" t="s">
        <v>196</v>
      </c>
      <c r="C169" s="7" t="s">
        <v>951</v>
      </c>
      <c r="D169" s="7" t="s">
        <v>36</v>
      </c>
      <c r="E169" s="7" t="s">
        <v>790</v>
      </c>
      <c r="F169" s="8" t="s">
        <v>811</v>
      </c>
      <c r="G169" s="8" t="s">
        <v>799</v>
      </c>
      <c r="H169" s="7" t="s">
        <v>165</v>
      </c>
      <c r="I169" s="7" t="s">
        <v>12</v>
      </c>
      <c r="J169" s="7" t="s">
        <v>1197</v>
      </c>
      <c r="K169" s="9">
        <v>28283</v>
      </c>
      <c r="L169" s="9">
        <v>39326</v>
      </c>
      <c r="M169" s="9">
        <v>39746</v>
      </c>
      <c r="N169" s="10">
        <f t="shared" ca="1" si="287"/>
        <v>15</v>
      </c>
      <c r="O169" s="10" t="s">
        <v>815</v>
      </c>
      <c r="P169" s="11" t="s">
        <v>13</v>
      </c>
      <c r="Q169" s="12">
        <v>72900</v>
      </c>
      <c r="R169" s="12">
        <f t="shared" ca="1" si="288"/>
        <v>5000</v>
      </c>
      <c r="S169" s="8">
        <v>3</v>
      </c>
      <c r="T169" t="str">
        <f t="shared" si="293"/>
        <v>Correct</v>
      </c>
      <c r="U169" t="str">
        <f t="shared" si="294"/>
        <v>Correct</v>
      </c>
      <c r="Y169" t="str">
        <f t="shared" si="295"/>
        <v>Above 60000</v>
      </c>
      <c r="Z169" t="str">
        <f t="shared" ca="1" si="296"/>
        <v>40-50 years</v>
      </c>
      <c r="AA169" t="str">
        <f t="shared" si="297"/>
        <v>4-6 years</v>
      </c>
      <c r="AH169" t="str">
        <f t="shared" si="298"/>
        <v>No</v>
      </c>
      <c r="AI169" t="str">
        <f t="shared" si="366"/>
        <v>No</v>
      </c>
      <c r="AJ169" t="str">
        <f t="shared" si="366"/>
        <v>No</v>
      </c>
      <c r="AK169" t="str">
        <f t="shared" si="366"/>
        <v>No</v>
      </c>
      <c r="AL169" t="str">
        <f t="shared" si="366"/>
        <v>No</v>
      </c>
      <c r="AM169" t="str">
        <f t="shared" si="366"/>
        <v>No</v>
      </c>
      <c r="AN169" t="str">
        <f t="shared" si="366"/>
        <v>No</v>
      </c>
      <c r="AO169" t="str">
        <f t="shared" si="366"/>
        <v>No</v>
      </c>
      <c r="AP169" t="str">
        <f t="shared" si="366"/>
        <v>No</v>
      </c>
      <c r="AQ169" t="str">
        <f t="shared" si="366"/>
        <v>No</v>
      </c>
      <c r="AR169" t="str">
        <f t="shared" si="366"/>
        <v>No</v>
      </c>
      <c r="AS169" t="str">
        <f t="shared" si="366"/>
        <v>No</v>
      </c>
      <c r="AT169" t="str">
        <f t="shared" si="366"/>
        <v>No</v>
      </c>
      <c r="AV169" t="str">
        <f t="shared" ref="AV169:BF169" si="379">IF(AND($L169&gt;=AV$1,$L169&lt;AW$1),"Yes","No")</f>
        <v>No</v>
      </c>
      <c r="AW169" t="str">
        <f t="shared" si="379"/>
        <v>No</v>
      </c>
      <c r="AX169" t="str">
        <f t="shared" si="379"/>
        <v>No</v>
      </c>
      <c r="AY169" t="str">
        <f t="shared" si="379"/>
        <v>No</v>
      </c>
      <c r="AZ169" t="str">
        <f t="shared" si="379"/>
        <v>No</v>
      </c>
      <c r="BA169" t="str">
        <f t="shared" si="379"/>
        <v>No</v>
      </c>
      <c r="BB169" t="str">
        <f t="shared" si="379"/>
        <v>No</v>
      </c>
      <c r="BC169" t="str">
        <f t="shared" si="379"/>
        <v>No</v>
      </c>
      <c r="BD169" t="str">
        <f t="shared" si="379"/>
        <v>No</v>
      </c>
      <c r="BE169" t="str">
        <f t="shared" si="379"/>
        <v>No</v>
      </c>
      <c r="BF169" t="str">
        <f t="shared" si="379"/>
        <v>No</v>
      </c>
      <c r="BG169" t="str">
        <f t="shared" si="290"/>
        <v>No</v>
      </c>
      <c r="BI169" t="str">
        <f t="shared" si="301"/>
        <v>No</v>
      </c>
      <c r="BJ169" t="str">
        <f t="shared" ref="BJ169:BT169" si="380">IF(AND($M169&gt;=BJ$1,$M169&lt;BK$1),"Yes","No")</f>
        <v>No</v>
      </c>
      <c r="BK169" t="str">
        <f t="shared" si="380"/>
        <v>No</v>
      </c>
      <c r="BL169" t="str">
        <f t="shared" si="380"/>
        <v>No</v>
      </c>
      <c r="BM169" t="str">
        <f t="shared" si="380"/>
        <v>No</v>
      </c>
      <c r="BN169" t="str">
        <f t="shared" si="380"/>
        <v>No</v>
      </c>
      <c r="BO169" t="str">
        <f t="shared" si="380"/>
        <v>No</v>
      </c>
      <c r="BP169" t="str">
        <f t="shared" si="380"/>
        <v>No</v>
      </c>
      <c r="BQ169" t="str">
        <f t="shared" si="380"/>
        <v>No</v>
      </c>
      <c r="BR169" t="str">
        <f t="shared" si="380"/>
        <v>No</v>
      </c>
      <c r="BS169" t="str">
        <f t="shared" si="380"/>
        <v>No</v>
      </c>
      <c r="BT169" t="str">
        <f t="shared" si="380"/>
        <v>No</v>
      </c>
      <c r="BU169" t="str">
        <f t="shared" si="368"/>
        <v>No</v>
      </c>
      <c r="BW169" t="str">
        <f t="shared" si="292"/>
        <v>No</v>
      </c>
    </row>
    <row r="170" spans="1:75" x14ac:dyDescent="0.25">
      <c r="A170" s="7">
        <v>169</v>
      </c>
      <c r="B170" s="7" t="s">
        <v>197</v>
      </c>
      <c r="C170" s="7" t="s">
        <v>952</v>
      </c>
      <c r="D170" s="7" t="s">
        <v>10</v>
      </c>
      <c r="E170" s="7" t="s">
        <v>787</v>
      </c>
      <c r="F170" s="8" t="s">
        <v>811</v>
      </c>
      <c r="G170" s="8" t="s">
        <v>799</v>
      </c>
      <c r="H170" s="7" t="s">
        <v>165</v>
      </c>
      <c r="I170" s="7" t="s">
        <v>12</v>
      </c>
      <c r="J170" s="7" t="s">
        <v>1197</v>
      </c>
      <c r="K170" s="9">
        <v>28450</v>
      </c>
      <c r="L170" s="9">
        <v>36414</v>
      </c>
      <c r="M170" s="9">
        <v>40994</v>
      </c>
      <c r="N170" s="10">
        <f t="shared" ca="1" si="287"/>
        <v>23</v>
      </c>
      <c r="O170" s="10" t="s">
        <v>815</v>
      </c>
      <c r="P170" s="11" t="s">
        <v>30</v>
      </c>
      <c r="Q170" s="12">
        <v>39680</v>
      </c>
      <c r="R170" s="12">
        <f t="shared" ca="1" si="288"/>
        <v>10000</v>
      </c>
      <c r="S170" s="8">
        <v>5</v>
      </c>
      <c r="T170" t="str">
        <f t="shared" si="293"/>
        <v>Correct</v>
      </c>
      <c r="U170" t="str">
        <f t="shared" si="294"/>
        <v>Correct</v>
      </c>
      <c r="Y170" t="str">
        <f t="shared" si="295"/>
        <v>25001-40000</v>
      </c>
      <c r="Z170" t="str">
        <f t="shared" ca="1" si="296"/>
        <v>40-50 years</v>
      </c>
      <c r="AA170" t="str">
        <f t="shared" si="297"/>
        <v>Above 10 years</v>
      </c>
      <c r="AH170" t="str">
        <f t="shared" si="298"/>
        <v>Yes</v>
      </c>
      <c r="AI170" t="str">
        <f t="shared" si="366"/>
        <v>Yes</v>
      </c>
      <c r="AJ170" t="str">
        <f t="shared" si="366"/>
        <v>Yes</v>
      </c>
      <c r="AK170" t="str">
        <f t="shared" si="366"/>
        <v>No</v>
      </c>
      <c r="AL170" t="str">
        <f t="shared" si="366"/>
        <v>No</v>
      </c>
      <c r="AM170" t="str">
        <f t="shared" si="366"/>
        <v>No</v>
      </c>
      <c r="AN170" t="str">
        <f t="shared" si="366"/>
        <v>No</v>
      </c>
      <c r="AO170" t="str">
        <f t="shared" si="366"/>
        <v>No</v>
      </c>
      <c r="AP170" t="str">
        <f t="shared" si="366"/>
        <v>No</v>
      </c>
      <c r="AQ170" t="str">
        <f t="shared" si="366"/>
        <v>No</v>
      </c>
      <c r="AR170" t="str">
        <f t="shared" si="366"/>
        <v>No</v>
      </c>
      <c r="AS170" t="str">
        <f t="shared" si="366"/>
        <v>No</v>
      </c>
      <c r="AT170" t="str">
        <f t="shared" si="366"/>
        <v>No</v>
      </c>
      <c r="AV170" t="str">
        <f t="shared" ref="AV170:BF170" si="381">IF(AND($L170&gt;=AV$1,$L170&lt;AW$1),"Yes","No")</f>
        <v>No</v>
      </c>
      <c r="AW170" t="str">
        <f t="shared" si="381"/>
        <v>No</v>
      </c>
      <c r="AX170" t="str">
        <f t="shared" si="381"/>
        <v>No</v>
      </c>
      <c r="AY170" t="str">
        <f t="shared" si="381"/>
        <v>No</v>
      </c>
      <c r="AZ170" t="str">
        <f t="shared" si="381"/>
        <v>No</v>
      </c>
      <c r="BA170" t="str">
        <f t="shared" si="381"/>
        <v>No</v>
      </c>
      <c r="BB170" t="str">
        <f t="shared" si="381"/>
        <v>No</v>
      </c>
      <c r="BC170" t="str">
        <f t="shared" si="381"/>
        <v>No</v>
      </c>
      <c r="BD170" t="str">
        <f t="shared" si="381"/>
        <v>No</v>
      </c>
      <c r="BE170" t="str">
        <f t="shared" si="381"/>
        <v>No</v>
      </c>
      <c r="BF170" t="str">
        <f t="shared" si="381"/>
        <v>No</v>
      </c>
      <c r="BG170" t="str">
        <f t="shared" si="290"/>
        <v>No</v>
      </c>
      <c r="BI170" t="str">
        <f t="shared" si="301"/>
        <v>No</v>
      </c>
      <c r="BJ170" t="str">
        <f t="shared" ref="BJ170:BT170" si="382">IF(AND($M170&gt;=BJ$1,$M170&lt;BK$1),"Yes","No")</f>
        <v>No</v>
      </c>
      <c r="BK170" t="str">
        <f t="shared" si="382"/>
        <v>No</v>
      </c>
      <c r="BL170" t="str">
        <f t="shared" si="382"/>
        <v>Yes</v>
      </c>
      <c r="BM170" t="str">
        <f t="shared" si="382"/>
        <v>No</v>
      </c>
      <c r="BN170" t="str">
        <f t="shared" si="382"/>
        <v>No</v>
      </c>
      <c r="BO170" t="str">
        <f t="shared" si="382"/>
        <v>No</v>
      </c>
      <c r="BP170" t="str">
        <f t="shared" si="382"/>
        <v>No</v>
      </c>
      <c r="BQ170" t="str">
        <f t="shared" si="382"/>
        <v>No</v>
      </c>
      <c r="BR170" t="str">
        <f t="shared" si="382"/>
        <v>No</v>
      </c>
      <c r="BS170" t="str">
        <f t="shared" si="382"/>
        <v>No</v>
      </c>
      <c r="BT170" t="str">
        <f t="shared" si="382"/>
        <v>No</v>
      </c>
      <c r="BU170" t="str">
        <f t="shared" si="368"/>
        <v>No</v>
      </c>
      <c r="BW170" t="str">
        <f t="shared" si="292"/>
        <v>Yes</v>
      </c>
    </row>
    <row r="171" spans="1:75" x14ac:dyDescent="0.25">
      <c r="A171" s="7">
        <v>170</v>
      </c>
      <c r="B171" s="7" t="s">
        <v>198</v>
      </c>
      <c r="C171" s="7" t="s">
        <v>953</v>
      </c>
      <c r="D171" s="7" t="s">
        <v>812</v>
      </c>
      <c r="E171" s="7" t="s">
        <v>794</v>
      </c>
      <c r="F171" s="8" t="s">
        <v>811</v>
      </c>
      <c r="G171" s="8" t="s">
        <v>799</v>
      </c>
      <c r="H171" s="7" t="s">
        <v>165</v>
      </c>
      <c r="I171" s="7" t="s">
        <v>12</v>
      </c>
      <c r="J171" s="7" t="s">
        <v>1196</v>
      </c>
      <c r="K171" s="9">
        <v>27775</v>
      </c>
      <c r="L171" s="9">
        <v>36082</v>
      </c>
      <c r="M171" s="9">
        <v>40795</v>
      </c>
      <c r="N171" s="10">
        <f t="shared" ca="1" si="287"/>
        <v>24</v>
      </c>
      <c r="O171" s="10" t="s">
        <v>815</v>
      </c>
      <c r="P171" s="11" t="s">
        <v>40</v>
      </c>
      <c r="Q171" s="12">
        <v>82400</v>
      </c>
      <c r="R171" s="12">
        <f t="shared" ca="1" si="288"/>
        <v>3000</v>
      </c>
      <c r="S171" s="8">
        <v>2</v>
      </c>
      <c r="T171" t="str">
        <f t="shared" si="293"/>
        <v>Correct</v>
      </c>
      <c r="U171" t="str">
        <f t="shared" si="294"/>
        <v>Correct</v>
      </c>
      <c r="Y171" t="str">
        <f t="shared" si="295"/>
        <v>Above 60000</v>
      </c>
      <c r="Z171" t="str">
        <f t="shared" ca="1" si="296"/>
        <v>40-50 years</v>
      </c>
      <c r="AA171" t="str">
        <f t="shared" si="297"/>
        <v>Above 10 years</v>
      </c>
      <c r="AH171" t="str">
        <f t="shared" si="298"/>
        <v>No</v>
      </c>
      <c r="AI171" t="str">
        <f t="shared" si="366"/>
        <v>No</v>
      </c>
      <c r="AJ171" t="str">
        <f t="shared" si="366"/>
        <v>No</v>
      </c>
      <c r="AK171" t="str">
        <f t="shared" si="366"/>
        <v>No</v>
      </c>
      <c r="AL171" t="str">
        <f t="shared" si="366"/>
        <v>No</v>
      </c>
      <c r="AM171" t="str">
        <f t="shared" si="366"/>
        <v>No</v>
      </c>
      <c r="AN171" t="str">
        <f t="shared" si="366"/>
        <v>No</v>
      </c>
      <c r="AO171" t="str">
        <f t="shared" si="366"/>
        <v>No</v>
      </c>
      <c r="AP171" t="str">
        <f t="shared" si="366"/>
        <v>No</v>
      </c>
      <c r="AQ171" t="str">
        <f t="shared" si="366"/>
        <v>No</v>
      </c>
      <c r="AR171" t="str">
        <f t="shared" si="366"/>
        <v>No</v>
      </c>
      <c r="AS171" t="str">
        <f t="shared" si="366"/>
        <v>No</v>
      </c>
      <c r="AT171" t="str">
        <f t="shared" si="366"/>
        <v>No</v>
      </c>
      <c r="AV171" t="str">
        <f t="shared" ref="AV171:BF171" si="383">IF(AND($L171&gt;=AV$1,$L171&lt;AW$1),"Yes","No")</f>
        <v>No</v>
      </c>
      <c r="AW171" t="str">
        <f t="shared" si="383"/>
        <v>No</v>
      </c>
      <c r="AX171" t="str">
        <f t="shared" si="383"/>
        <v>No</v>
      </c>
      <c r="AY171" t="str">
        <f t="shared" si="383"/>
        <v>No</v>
      </c>
      <c r="AZ171" t="str">
        <f t="shared" si="383"/>
        <v>No</v>
      </c>
      <c r="BA171" t="str">
        <f t="shared" si="383"/>
        <v>No</v>
      </c>
      <c r="BB171" t="str">
        <f t="shared" si="383"/>
        <v>No</v>
      </c>
      <c r="BC171" t="str">
        <f t="shared" si="383"/>
        <v>No</v>
      </c>
      <c r="BD171" t="str">
        <f t="shared" si="383"/>
        <v>No</v>
      </c>
      <c r="BE171" t="str">
        <f t="shared" si="383"/>
        <v>No</v>
      </c>
      <c r="BF171" t="str">
        <f t="shared" si="383"/>
        <v>No</v>
      </c>
      <c r="BG171" t="str">
        <f t="shared" si="290"/>
        <v>No</v>
      </c>
      <c r="BI171" t="str">
        <f t="shared" si="301"/>
        <v>No</v>
      </c>
      <c r="BJ171" t="str">
        <f t="shared" ref="BJ171:BT171" si="384">IF(AND($M171&gt;=BJ$1,$M171&lt;BK$1),"Yes","No")</f>
        <v>No</v>
      </c>
      <c r="BK171" t="str">
        <f t="shared" si="384"/>
        <v>No</v>
      </c>
      <c r="BL171" t="str">
        <f t="shared" si="384"/>
        <v>No</v>
      </c>
      <c r="BM171" t="str">
        <f t="shared" si="384"/>
        <v>No</v>
      </c>
      <c r="BN171" t="str">
        <f t="shared" si="384"/>
        <v>No</v>
      </c>
      <c r="BO171" t="str">
        <f t="shared" si="384"/>
        <v>No</v>
      </c>
      <c r="BP171" t="str">
        <f t="shared" si="384"/>
        <v>No</v>
      </c>
      <c r="BQ171" t="str">
        <f t="shared" si="384"/>
        <v>No</v>
      </c>
      <c r="BR171" t="str">
        <f t="shared" si="384"/>
        <v>No</v>
      </c>
      <c r="BS171" t="str">
        <f t="shared" si="384"/>
        <v>No</v>
      </c>
      <c r="BT171" t="str">
        <f t="shared" si="384"/>
        <v>No</v>
      </c>
      <c r="BU171" t="str">
        <f t="shared" si="368"/>
        <v>No</v>
      </c>
      <c r="BW171" t="str">
        <f t="shared" si="292"/>
        <v>No</v>
      </c>
    </row>
    <row r="172" spans="1:75" x14ac:dyDescent="0.25">
      <c r="A172" s="7">
        <v>171</v>
      </c>
      <c r="B172" s="7" t="s">
        <v>199</v>
      </c>
      <c r="C172" s="7" t="s">
        <v>858</v>
      </c>
      <c r="D172" s="7" t="s">
        <v>10</v>
      </c>
      <c r="E172" s="7" t="s">
        <v>788</v>
      </c>
      <c r="F172" s="8" t="s">
        <v>811</v>
      </c>
      <c r="G172" s="8" t="s">
        <v>799</v>
      </c>
      <c r="H172" s="7" t="s">
        <v>165</v>
      </c>
      <c r="I172" s="7" t="s">
        <v>12</v>
      </c>
      <c r="J172" s="7" t="s">
        <v>1196</v>
      </c>
      <c r="K172" s="9">
        <v>30221</v>
      </c>
      <c r="L172" s="9">
        <v>40470</v>
      </c>
      <c r="M172" s="9"/>
      <c r="N172" s="10">
        <f t="shared" ca="1" si="287"/>
        <v>12</v>
      </c>
      <c r="O172" s="10" t="s">
        <v>815</v>
      </c>
      <c r="P172" s="11" t="s">
        <v>40</v>
      </c>
      <c r="Q172" s="12">
        <v>42620</v>
      </c>
      <c r="R172" s="12">
        <f t="shared" ca="1" si="288"/>
        <v>5000</v>
      </c>
      <c r="S172" s="8">
        <v>3</v>
      </c>
      <c r="T172" t="str">
        <f t="shared" si="293"/>
        <v/>
      </c>
      <c r="U172" t="str">
        <f t="shared" si="294"/>
        <v>Correct</v>
      </c>
      <c r="Y172" t="str">
        <f t="shared" si="295"/>
        <v>40001-60000</v>
      </c>
      <c r="Z172" t="str">
        <f t="shared" ca="1" si="296"/>
        <v>40-50 years</v>
      </c>
      <c r="AA172" t="str">
        <f t="shared" si="297"/>
        <v>2-4 years</v>
      </c>
      <c r="AH172" t="str">
        <f t="shared" si="298"/>
        <v>Yes</v>
      </c>
      <c r="AI172" t="str">
        <f t="shared" si="366"/>
        <v>Yes</v>
      </c>
      <c r="AJ172" t="str">
        <f t="shared" si="366"/>
        <v>Yes</v>
      </c>
      <c r="AK172" t="str">
        <f t="shared" si="366"/>
        <v>Yes</v>
      </c>
      <c r="AL172" t="str">
        <f t="shared" si="366"/>
        <v>Yes</v>
      </c>
      <c r="AM172" t="str">
        <f t="shared" si="366"/>
        <v>Yes</v>
      </c>
      <c r="AN172" t="str">
        <f t="shared" si="366"/>
        <v>Yes</v>
      </c>
      <c r="AO172" t="str">
        <f t="shared" si="366"/>
        <v>Yes</v>
      </c>
      <c r="AP172" t="str">
        <f t="shared" si="366"/>
        <v>Yes</v>
      </c>
      <c r="AQ172" t="str">
        <f t="shared" si="366"/>
        <v>Yes</v>
      </c>
      <c r="AR172" t="str">
        <f t="shared" si="366"/>
        <v>Yes</v>
      </c>
      <c r="AS172" t="str">
        <f t="shared" si="366"/>
        <v>Yes</v>
      </c>
      <c r="AT172" t="str">
        <f t="shared" si="366"/>
        <v>Yes</v>
      </c>
      <c r="AV172" t="str">
        <f t="shared" ref="AV172:BF172" si="385">IF(AND($L172&gt;=AV$1,$L172&lt;AW$1),"Yes","No")</f>
        <v>No</v>
      </c>
      <c r="AW172" t="str">
        <f t="shared" si="385"/>
        <v>No</v>
      </c>
      <c r="AX172" t="str">
        <f t="shared" si="385"/>
        <v>No</v>
      </c>
      <c r="AY172" t="str">
        <f t="shared" si="385"/>
        <v>No</v>
      </c>
      <c r="AZ172" t="str">
        <f t="shared" si="385"/>
        <v>No</v>
      </c>
      <c r="BA172" t="str">
        <f t="shared" si="385"/>
        <v>No</v>
      </c>
      <c r="BB172" t="str">
        <f t="shared" si="385"/>
        <v>No</v>
      </c>
      <c r="BC172" t="str">
        <f t="shared" si="385"/>
        <v>No</v>
      </c>
      <c r="BD172" t="str">
        <f t="shared" si="385"/>
        <v>No</v>
      </c>
      <c r="BE172" t="str">
        <f t="shared" si="385"/>
        <v>No</v>
      </c>
      <c r="BF172" t="str">
        <f t="shared" si="385"/>
        <v>No</v>
      </c>
      <c r="BG172" t="str">
        <f t="shared" si="290"/>
        <v>No</v>
      </c>
      <c r="BI172" t="str">
        <f t="shared" si="301"/>
        <v>No</v>
      </c>
      <c r="BJ172" t="str">
        <f t="shared" ref="BJ172:BT172" si="386">IF(AND($M172&gt;=BJ$1,$M172&lt;BK$1),"Yes","No")</f>
        <v>No</v>
      </c>
      <c r="BK172" t="str">
        <f t="shared" si="386"/>
        <v>No</v>
      </c>
      <c r="BL172" t="str">
        <f t="shared" si="386"/>
        <v>No</v>
      </c>
      <c r="BM172" t="str">
        <f t="shared" si="386"/>
        <v>No</v>
      </c>
      <c r="BN172" t="str">
        <f t="shared" si="386"/>
        <v>No</v>
      </c>
      <c r="BO172" t="str">
        <f t="shared" si="386"/>
        <v>No</v>
      </c>
      <c r="BP172" t="str">
        <f t="shared" si="386"/>
        <v>No</v>
      </c>
      <c r="BQ172" t="str">
        <f t="shared" si="386"/>
        <v>No</v>
      </c>
      <c r="BR172" t="str">
        <f t="shared" si="386"/>
        <v>No</v>
      </c>
      <c r="BS172" t="str">
        <f t="shared" si="386"/>
        <v>No</v>
      </c>
      <c r="BT172" t="str">
        <f t="shared" si="386"/>
        <v>No</v>
      </c>
      <c r="BU172" t="str">
        <f t="shared" si="368"/>
        <v>No</v>
      </c>
      <c r="BW172" t="str">
        <f t="shared" si="292"/>
        <v>No</v>
      </c>
    </row>
    <row r="173" spans="1:75" x14ac:dyDescent="0.25">
      <c r="A173" s="7">
        <v>172</v>
      </c>
      <c r="B173" s="7" t="s">
        <v>200</v>
      </c>
      <c r="C173" s="7" t="s">
        <v>839</v>
      </c>
      <c r="D173" s="7" t="s">
        <v>36</v>
      </c>
      <c r="E173" s="7" t="s">
        <v>792</v>
      </c>
      <c r="F173" s="8" t="s">
        <v>811</v>
      </c>
      <c r="G173" s="8" t="s">
        <v>799</v>
      </c>
      <c r="H173" s="7" t="s">
        <v>165</v>
      </c>
      <c r="I173" s="7" t="s">
        <v>12</v>
      </c>
      <c r="J173" s="7" t="s">
        <v>1197</v>
      </c>
      <c r="K173" s="9">
        <v>30162</v>
      </c>
      <c r="L173" s="9">
        <v>41228</v>
      </c>
      <c r="M173" s="9"/>
      <c r="N173" s="10">
        <f t="shared" ca="1" si="287"/>
        <v>10</v>
      </c>
      <c r="O173" s="10" t="s">
        <v>815</v>
      </c>
      <c r="P173" s="11" t="s">
        <v>40</v>
      </c>
      <c r="Q173" s="12">
        <v>46340</v>
      </c>
      <c r="R173" s="12">
        <f t="shared" ca="1" si="288"/>
        <v>10000</v>
      </c>
      <c r="S173" s="8">
        <v>5</v>
      </c>
      <c r="T173" t="str">
        <f t="shared" si="293"/>
        <v/>
      </c>
      <c r="U173" t="str">
        <f t="shared" si="294"/>
        <v>Correct</v>
      </c>
      <c r="Y173" t="str">
        <f t="shared" si="295"/>
        <v>40001-60000</v>
      </c>
      <c r="Z173" t="str">
        <f t="shared" ca="1" si="296"/>
        <v>40-50 years</v>
      </c>
      <c r="AA173" t="str">
        <f t="shared" si="297"/>
        <v>0-6 months</v>
      </c>
      <c r="AH173" t="str">
        <f t="shared" si="298"/>
        <v>No</v>
      </c>
      <c r="AI173" t="str">
        <f t="shared" si="366"/>
        <v>No</v>
      </c>
      <c r="AJ173" t="str">
        <f t="shared" si="366"/>
        <v>No</v>
      </c>
      <c r="AK173" t="str">
        <f t="shared" si="366"/>
        <v>No</v>
      </c>
      <c r="AL173" t="str">
        <f t="shared" si="366"/>
        <v>No</v>
      </c>
      <c r="AM173" t="str">
        <f t="shared" si="366"/>
        <v>No</v>
      </c>
      <c r="AN173" t="str">
        <f t="shared" si="366"/>
        <v>No</v>
      </c>
      <c r="AO173" t="str">
        <f t="shared" si="366"/>
        <v>No</v>
      </c>
      <c r="AP173" t="str">
        <f t="shared" si="366"/>
        <v>No</v>
      </c>
      <c r="AQ173" t="str">
        <f t="shared" si="366"/>
        <v>No</v>
      </c>
      <c r="AR173" t="str">
        <f t="shared" si="366"/>
        <v>No</v>
      </c>
      <c r="AS173" t="str">
        <f t="shared" si="366"/>
        <v>Yes</v>
      </c>
      <c r="AT173" t="str">
        <f t="shared" si="366"/>
        <v>Yes</v>
      </c>
      <c r="AV173" t="str">
        <f t="shared" ref="AV173:BF173" si="387">IF(AND($L173&gt;=AV$1,$L173&lt;AW$1),"Yes","No")</f>
        <v>No</v>
      </c>
      <c r="AW173" t="str">
        <f t="shared" si="387"/>
        <v>No</v>
      </c>
      <c r="AX173" t="str">
        <f t="shared" si="387"/>
        <v>No</v>
      </c>
      <c r="AY173" t="str">
        <f t="shared" si="387"/>
        <v>No</v>
      </c>
      <c r="AZ173" t="str">
        <f t="shared" si="387"/>
        <v>No</v>
      </c>
      <c r="BA173" t="str">
        <f t="shared" si="387"/>
        <v>No</v>
      </c>
      <c r="BB173" t="str">
        <f t="shared" si="387"/>
        <v>No</v>
      </c>
      <c r="BC173" t="str">
        <f t="shared" si="387"/>
        <v>No</v>
      </c>
      <c r="BD173" t="str">
        <f t="shared" si="387"/>
        <v>No</v>
      </c>
      <c r="BE173" t="str">
        <f t="shared" si="387"/>
        <v>No</v>
      </c>
      <c r="BF173" t="str">
        <f t="shared" si="387"/>
        <v>Yes</v>
      </c>
      <c r="BG173" t="str">
        <f t="shared" si="290"/>
        <v>No</v>
      </c>
      <c r="BI173" t="str">
        <f t="shared" si="301"/>
        <v>Yes</v>
      </c>
      <c r="BJ173" t="str">
        <f t="shared" ref="BJ173:BT173" si="388">IF(AND($M173&gt;=BJ$1,$M173&lt;BK$1),"Yes","No")</f>
        <v>No</v>
      </c>
      <c r="BK173" t="str">
        <f t="shared" si="388"/>
        <v>No</v>
      </c>
      <c r="BL173" t="str">
        <f t="shared" si="388"/>
        <v>No</v>
      </c>
      <c r="BM173" t="str">
        <f t="shared" si="388"/>
        <v>No</v>
      </c>
      <c r="BN173" t="str">
        <f t="shared" si="388"/>
        <v>No</v>
      </c>
      <c r="BO173" t="str">
        <f t="shared" si="388"/>
        <v>No</v>
      </c>
      <c r="BP173" t="str">
        <f t="shared" si="388"/>
        <v>No</v>
      </c>
      <c r="BQ173" t="str">
        <f t="shared" si="388"/>
        <v>No</v>
      </c>
      <c r="BR173" t="str">
        <f t="shared" si="388"/>
        <v>No</v>
      </c>
      <c r="BS173" t="str">
        <f t="shared" si="388"/>
        <v>No</v>
      </c>
      <c r="BT173" t="str">
        <f t="shared" si="388"/>
        <v>No</v>
      </c>
      <c r="BU173" t="str">
        <f t="shared" si="368"/>
        <v>No</v>
      </c>
      <c r="BW173" t="str">
        <f t="shared" si="292"/>
        <v>No</v>
      </c>
    </row>
    <row r="174" spans="1:75" x14ac:dyDescent="0.25">
      <c r="A174" s="7">
        <v>173</v>
      </c>
      <c r="B174" s="7" t="s">
        <v>201</v>
      </c>
      <c r="C174" s="7" t="s">
        <v>954</v>
      </c>
      <c r="D174" s="7" t="s">
        <v>36</v>
      </c>
      <c r="E174" s="7" t="s">
        <v>796</v>
      </c>
      <c r="F174" s="8" t="s">
        <v>810</v>
      </c>
      <c r="G174" s="8" t="s">
        <v>799</v>
      </c>
      <c r="H174" s="7" t="s">
        <v>165</v>
      </c>
      <c r="I174" s="7" t="s">
        <v>15</v>
      </c>
      <c r="J174" s="7" t="s">
        <v>1196</v>
      </c>
      <c r="K174" s="9">
        <v>29049</v>
      </c>
      <c r="L174" s="9">
        <v>39768</v>
      </c>
      <c r="M174" s="9">
        <v>40837</v>
      </c>
      <c r="N174" s="10">
        <f t="shared" ca="1" si="287"/>
        <v>14</v>
      </c>
      <c r="O174" s="10" t="s">
        <v>815</v>
      </c>
      <c r="P174" s="11" t="s">
        <v>13</v>
      </c>
      <c r="Q174" s="12">
        <v>39515</v>
      </c>
      <c r="R174" s="12">
        <f t="shared" ca="1" si="288"/>
        <v>10000</v>
      </c>
      <c r="S174" s="8">
        <v>5</v>
      </c>
      <c r="T174" t="str">
        <f t="shared" si="293"/>
        <v>Correct</v>
      </c>
      <c r="U174" t="str">
        <f t="shared" si="294"/>
        <v>Correct</v>
      </c>
      <c r="Y174" t="str">
        <f t="shared" si="295"/>
        <v>25001-40000</v>
      </c>
      <c r="Z174" t="str">
        <f t="shared" ca="1" si="296"/>
        <v>40-50 years</v>
      </c>
      <c r="AA174" t="str">
        <f t="shared" si="297"/>
        <v>4-6 years</v>
      </c>
      <c r="AH174" t="str">
        <f t="shared" si="298"/>
        <v>No</v>
      </c>
      <c r="AI174" t="str">
        <f t="shared" si="366"/>
        <v>No</v>
      </c>
      <c r="AJ174" t="str">
        <f t="shared" si="366"/>
        <v>No</v>
      </c>
      <c r="AK174" t="str">
        <f t="shared" si="366"/>
        <v>No</v>
      </c>
      <c r="AL174" t="str">
        <f t="shared" si="366"/>
        <v>No</v>
      </c>
      <c r="AM174" t="str">
        <f t="shared" si="366"/>
        <v>No</v>
      </c>
      <c r="AN174" t="str">
        <f t="shared" si="366"/>
        <v>No</v>
      </c>
      <c r="AO174" t="str">
        <f t="shared" si="366"/>
        <v>No</v>
      </c>
      <c r="AP174" t="str">
        <f t="shared" si="366"/>
        <v>No</v>
      </c>
      <c r="AQ174" t="str">
        <f t="shared" si="366"/>
        <v>No</v>
      </c>
      <c r="AR174" t="str">
        <f t="shared" si="366"/>
        <v>No</v>
      </c>
      <c r="AS174" t="str">
        <f t="shared" si="366"/>
        <v>No</v>
      </c>
      <c r="AT174" t="str">
        <f t="shared" si="366"/>
        <v>No</v>
      </c>
      <c r="AV174" t="str">
        <f t="shared" ref="AV174:BF174" si="389">IF(AND($L174&gt;=AV$1,$L174&lt;AW$1),"Yes","No")</f>
        <v>No</v>
      </c>
      <c r="AW174" t="str">
        <f t="shared" si="389"/>
        <v>No</v>
      </c>
      <c r="AX174" t="str">
        <f t="shared" si="389"/>
        <v>No</v>
      </c>
      <c r="AY174" t="str">
        <f t="shared" si="389"/>
        <v>No</v>
      </c>
      <c r="AZ174" t="str">
        <f t="shared" si="389"/>
        <v>No</v>
      </c>
      <c r="BA174" t="str">
        <f t="shared" si="389"/>
        <v>No</v>
      </c>
      <c r="BB174" t="str">
        <f t="shared" si="389"/>
        <v>No</v>
      </c>
      <c r="BC174" t="str">
        <f t="shared" si="389"/>
        <v>No</v>
      </c>
      <c r="BD174" t="str">
        <f t="shared" si="389"/>
        <v>No</v>
      </c>
      <c r="BE174" t="str">
        <f t="shared" si="389"/>
        <v>No</v>
      </c>
      <c r="BF174" t="str">
        <f t="shared" si="389"/>
        <v>No</v>
      </c>
      <c r="BG174" t="str">
        <f t="shared" si="290"/>
        <v>No</v>
      </c>
      <c r="BI174" t="str">
        <f t="shared" si="301"/>
        <v>No</v>
      </c>
      <c r="BJ174" t="str">
        <f t="shared" ref="BJ174:BT174" si="390">IF(AND($M174&gt;=BJ$1,$M174&lt;BK$1),"Yes","No")</f>
        <v>No</v>
      </c>
      <c r="BK174" t="str">
        <f t="shared" si="390"/>
        <v>No</v>
      </c>
      <c r="BL174" t="str">
        <f t="shared" si="390"/>
        <v>No</v>
      </c>
      <c r="BM174" t="str">
        <f t="shared" si="390"/>
        <v>No</v>
      </c>
      <c r="BN174" t="str">
        <f t="shared" si="390"/>
        <v>No</v>
      </c>
      <c r="BO174" t="str">
        <f t="shared" si="390"/>
        <v>No</v>
      </c>
      <c r="BP174" t="str">
        <f t="shared" si="390"/>
        <v>No</v>
      </c>
      <c r="BQ174" t="str">
        <f t="shared" si="390"/>
        <v>No</v>
      </c>
      <c r="BR174" t="str">
        <f t="shared" si="390"/>
        <v>No</v>
      </c>
      <c r="BS174" t="str">
        <f t="shared" si="390"/>
        <v>No</v>
      </c>
      <c r="BT174" t="str">
        <f t="shared" si="390"/>
        <v>No</v>
      </c>
      <c r="BU174" t="str">
        <f t="shared" si="368"/>
        <v>No</v>
      </c>
      <c r="BW174" t="str">
        <f t="shared" si="292"/>
        <v>No</v>
      </c>
    </row>
    <row r="175" spans="1:75" x14ac:dyDescent="0.25">
      <c r="A175" s="7">
        <v>174</v>
      </c>
      <c r="B175" s="7" t="s">
        <v>202</v>
      </c>
      <c r="C175" s="7" t="s">
        <v>893</v>
      </c>
      <c r="D175" s="7" t="s">
        <v>36</v>
      </c>
      <c r="E175" s="7" t="s">
        <v>790</v>
      </c>
      <c r="F175" s="8" t="s">
        <v>811</v>
      </c>
      <c r="G175" s="8" t="s">
        <v>799</v>
      </c>
      <c r="H175" s="7" t="s">
        <v>165</v>
      </c>
      <c r="I175" s="7" t="s">
        <v>24</v>
      </c>
      <c r="J175" s="7" t="s">
        <v>1196</v>
      </c>
      <c r="K175" s="9">
        <v>26988</v>
      </c>
      <c r="L175" s="9">
        <v>41254</v>
      </c>
      <c r="M175" s="9"/>
      <c r="N175" s="10">
        <f t="shared" ca="1" si="287"/>
        <v>10</v>
      </c>
      <c r="O175" s="10" t="s">
        <v>815</v>
      </c>
      <c r="P175" s="11"/>
      <c r="Q175" s="12">
        <v>81070</v>
      </c>
      <c r="R175" s="12">
        <f t="shared" ca="1" si="288"/>
        <v>10000</v>
      </c>
      <c r="S175" s="8">
        <v>5</v>
      </c>
      <c r="T175" t="str">
        <f t="shared" si="293"/>
        <v/>
      </c>
      <c r="U175" t="str">
        <f t="shared" si="294"/>
        <v>Correct</v>
      </c>
      <c r="Y175" t="str">
        <f t="shared" si="295"/>
        <v>Above 60000</v>
      </c>
      <c r="Z175" t="str">
        <f t="shared" ca="1" si="296"/>
        <v>40-50 years</v>
      </c>
      <c r="AA175" t="str">
        <f t="shared" si="297"/>
        <v>0-6 months</v>
      </c>
      <c r="AH175" t="str">
        <f t="shared" si="298"/>
        <v>No</v>
      </c>
      <c r="AI175" t="str">
        <f t="shared" si="366"/>
        <v>No</v>
      </c>
      <c r="AJ175" t="str">
        <f t="shared" si="366"/>
        <v>No</v>
      </c>
      <c r="AK175" t="str">
        <f t="shared" si="366"/>
        <v>No</v>
      </c>
      <c r="AL175" t="str">
        <f t="shared" si="366"/>
        <v>No</v>
      </c>
      <c r="AM175" t="str">
        <f t="shared" si="366"/>
        <v>No</v>
      </c>
      <c r="AN175" t="str">
        <f t="shared" si="366"/>
        <v>No</v>
      </c>
      <c r="AO175" t="str">
        <f t="shared" si="366"/>
        <v>No</v>
      </c>
      <c r="AP175" t="str">
        <f t="shared" si="366"/>
        <v>No</v>
      </c>
      <c r="AQ175" t="str">
        <f t="shared" si="366"/>
        <v>No</v>
      </c>
      <c r="AR175" t="str">
        <f t="shared" si="366"/>
        <v>No</v>
      </c>
      <c r="AS175" t="str">
        <f t="shared" si="366"/>
        <v>No</v>
      </c>
      <c r="AT175" t="str">
        <f t="shared" si="366"/>
        <v>Yes</v>
      </c>
      <c r="AV175" t="str">
        <f t="shared" ref="AV175:BF175" si="391">IF(AND($L175&gt;=AV$1,$L175&lt;AW$1),"Yes","No")</f>
        <v>No</v>
      </c>
      <c r="AW175" t="str">
        <f t="shared" si="391"/>
        <v>No</v>
      </c>
      <c r="AX175" t="str">
        <f t="shared" si="391"/>
        <v>No</v>
      </c>
      <c r="AY175" t="str">
        <f t="shared" si="391"/>
        <v>No</v>
      </c>
      <c r="AZ175" t="str">
        <f t="shared" si="391"/>
        <v>No</v>
      </c>
      <c r="BA175" t="str">
        <f t="shared" si="391"/>
        <v>No</v>
      </c>
      <c r="BB175" t="str">
        <f t="shared" si="391"/>
        <v>No</v>
      </c>
      <c r="BC175" t="str">
        <f t="shared" si="391"/>
        <v>No</v>
      </c>
      <c r="BD175" t="str">
        <f t="shared" si="391"/>
        <v>No</v>
      </c>
      <c r="BE175" t="str">
        <f t="shared" si="391"/>
        <v>No</v>
      </c>
      <c r="BF175" t="str">
        <f t="shared" si="391"/>
        <v>No</v>
      </c>
      <c r="BG175" t="str">
        <f t="shared" si="290"/>
        <v>Yes</v>
      </c>
      <c r="BI175" t="str">
        <f t="shared" si="301"/>
        <v>Yes</v>
      </c>
      <c r="BJ175" t="str">
        <f t="shared" ref="BJ175:BT175" si="392">IF(AND($M175&gt;=BJ$1,$M175&lt;BK$1),"Yes","No")</f>
        <v>No</v>
      </c>
      <c r="BK175" t="str">
        <f t="shared" si="392"/>
        <v>No</v>
      </c>
      <c r="BL175" t="str">
        <f t="shared" si="392"/>
        <v>No</v>
      </c>
      <c r="BM175" t="str">
        <f t="shared" si="392"/>
        <v>No</v>
      </c>
      <c r="BN175" t="str">
        <f t="shared" si="392"/>
        <v>No</v>
      </c>
      <c r="BO175" t="str">
        <f t="shared" si="392"/>
        <v>No</v>
      </c>
      <c r="BP175" t="str">
        <f t="shared" si="392"/>
        <v>No</v>
      </c>
      <c r="BQ175" t="str">
        <f t="shared" si="392"/>
        <v>No</v>
      </c>
      <c r="BR175" t="str">
        <f t="shared" si="392"/>
        <v>No</v>
      </c>
      <c r="BS175" t="str">
        <f t="shared" si="392"/>
        <v>No</v>
      </c>
      <c r="BT175" t="str">
        <f t="shared" si="392"/>
        <v>No</v>
      </c>
      <c r="BU175" t="str">
        <f t="shared" si="368"/>
        <v>No</v>
      </c>
      <c r="BW175" t="str">
        <f t="shared" si="292"/>
        <v>No</v>
      </c>
    </row>
    <row r="176" spans="1:75" x14ac:dyDescent="0.25">
      <c r="A176" s="7">
        <v>175</v>
      </c>
      <c r="B176" s="7" t="s">
        <v>203</v>
      </c>
      <c r="C176" s="7" t="s">
        <v>955</v>
      </c>
      <c r="D176" s="7" t="s">
        <v>10</v>
      </c>
      <c r="E176" s="7" t="s">
        <v>788</v>
      </c>
      <c r="F176" s="8" t="s">
        <v>811</v>
      </c>
      <c r="G176" s="8" t="s">
        <v>799</v>
      </c>
      <c r="H176" s="7" t="s">
        <v>204</v>
      </c>
      <c r="I176" s="7" t="s">
        <v>15</v>
      </c>
      <c r="J176" s="7" t="s">
        <v>1196</v>
      </c>
      <c r="K176" s="9">
        <v>29541</v>
      </c>
      <c r="L176" s="9">
        <v>39515</v>
      </c>
      <c r="M176" s="9"/>
      <c r="N176" s="10">
        <f t="shared" ca="1" si="287"/>
        <v>14</v>
      </c>
      <c r="O176" s="10" t="s">
        <v>815</v>
      </c>
      <c r="P176" s="11" t="s">
        <v>21</v>
      </c>
      <c r="Q176" s="12">
        <v>89780</v>
      </c>
      <c r="R176" s="12">
        <f t="shared" ca="1" si="288"/>
        <v>5000</v>
      </c>
      <c r="S176" s="8">
        <v>4</v>
      </c>
      <c r="T176" t="str">
        <f t="shared" si="293"/>
        <v/>
      </c>
      <c r="U176" t="str">
        <f t="shared" si="294"/>
        <v>Correct</v>
      </c>
      <c r="Y176" t="str">
        <f t="shared" si="295"/>
        <v>Above 60000</v>
      </c>
      <c r="Z176" t="str">
        <f t="shared" ca="1" si="296"/>
        <v>40-50 years</v>
      </c>
      <c r="AA176" t="str">
        <f t="shared" si="297"/>
        <v>4-6 years</v>
      </c>
      <c r="AH176" t="str">
        <f t="shared" si="298"/>
        <v>Yes</v>
      </c>
      <c r="AI176" t="str">
        <f t="shared" si="366"/>
        <v>Yes</v>
      </c>
      <c r="AJ176" t="str">
        <f t="shared" si="366"/>
        <v>Yes</v>
      </c>
      <c r="AK176" t="str">
        <f t="shared" si="366"/>
        <v>Yes</v>
      </c>
      <c r="AL176" t="str">
        <f t="shared" si="366"/>
        <v>Yes</v>
      </c>
      <c r="AM176" t="str">
        <f t="shared" si="366"/>
        <v>Yes</v>
      </c>
      <c r="AN176" t="str">
        <f t="shared" si="366"/>
        <v>Yes</v>
      </c>
      <c r="AO176" t="str">
        <f t="shared" si="366"/>
        <v>Yes</v>
      </c>
      <c r="AP176" t="str">
        <f t="shared" si="366"/>
        <v>Yes</v>
      </c>
      <c r="AQ176" t="str">
        <f t="shared" si="366"/>
        <v>Yes</v>
      </c>
      <c r="AR176" t="str">
        <f t="shared" si="366"/>
        <v>Yes</v>
      </c>
      <c r="AS176" t="str">
        <f t="shared" si="366"/>
        <v>Yes</v>
      </c>
      <c r="AT176" t="str">
        <f t="shared" si="366"/>
        <v>Yes</v>
      </c>
      <c r="AV176" t="str">
        <f t="shared" ref="AV176:BF176" si="393">IF(AND($L176&gt;=AV$1,$L176&lt;AW$1),"Yes","No")</f>
        <v>No</v>
      </c>
      <c r="AW176" t="str">
        <f t="shared" si="393"/>
        <v>No</v>
      </c>
      <c r="AX176" t="str">
        <f t="shared" si="393"/>
        <v>No</v>
      </c>
      <c r="AY176" t="str">
        <f t="shared" si="393"/>
        <v>No</v>
      </c>
      <c r="AZ176" t="str">
        <f t="shared" si="393"/>
        <v>No</v>
      </c>
      <c r="BA176" t="str">
        <f t="shared" si="393"/>
        <v>No</v>
      </c>
      <c r="BB176" t="str">
        <f t="shared" si="393"/>
        <v>No</v>
      </c>
      <c r="BC176" t="str">
        <f t="shared" si="393"/>
        <v>No</v>
      </c>
      <c r="BD176" t="str">
        <f t="shared" si="393"/>
        <v>No</v>
      </c>
      <c r="BE176" t="str">
        <f t="shared" si="393"/>
        <v>No</v>
      </c>
      <c r="BF176" t="str">
        <f t="shared" si="393"/>
        <v>No</v>
      </c>
      <c r="BG176" t="str">
        <f t="shared" si="290"/>
        <v>No</v>
      </c>
      <c r="BI176" t="str">
        <f t="shared" si="301"/>
        <v>No</v>
      </c>
      <c r="BJ176" t="str">
        <f t="shared" ref="BJ176:BT176" si="394">IF(AND($M176&gt;=BJ$1,$M176&lt;BK$1),"Yes","No")</f>
        <v>No</v>
      </c>
      <c r="BK176" t="str">
        <f t="shared" si="394"/>
        <v>No</v>
      </c>
      <c r="BL176" t="str">
        <f t="shared" si="394"/>
        <v>No</v>
      </c>
      <c r="BM176" t="str">
        <f t="shared" si="394"/>
        <v>No</v>
      </c>
      <c r="BN176" t="str">
        <f t="shared" si="394"/>
        <v>No</v>
      </c>
      <c r="BO176" t="str">
        <f t="shared" si="394"/>
        <v>No</v>
      </c>
      <c r="BP176" t="str">
        <f t="shared" si="394"/>
        <v>No</v>
      </c>
      <c r="BQ176" t="str">
        <f t="shared" si="394"/>
        <v>No</v>
      </c>
      <c r="BR176" t="str">
        <f t="shared" si="394"/>
        <v>No</v>
      </c>
      <c r="BS176" t="str">
        <f t="shared" si="394"/>
        <v>No</v>
      </c>
      <c r="BT176" t="str">
        <f t="shared" si="394"/>
        <v>No</v>
      </c>
      <c r="BU176" t="str">
        <f t="shared" si="368"/>
        <v>No</v>
      </c>
      <c r="BW176" t="str">
        <f t="shared" si="292"/>
        <v>No</v>
      </c>
    </row>
    <row r="177" spans="1:75" x14ac:dyDescent="0.25">
      <c r="A177" s="7">
        <v>176</v>
      </c>
      <c r="B177" s="7" t="s">
        <v>205</v>
      </c>
      <c r="C177" s="7" t="s">
        <v>956</v>
      </c>
      <c r="D177" s="7" t="s">
        <v>812</v>
      </c>
      <c r="E177" s="7" t="s">
        <v>793</v>
      </c>
      <c r="F177" s="8" t="s">
        <v>811</v>
      </c>
      <c r="G177" s="8" t="s">
        <v>799</v>
      </c>
      <c r="H177" s="7" t="s">
        <v>204</v>
      </c>
      <c r="I177" s="7" t="s">
        <v>24</v>
      </c>
      <c r="J177" s="7" t="s">
        <v>1196</v>
      </c>
      <c r="K177" s="9">
        <v>28578</v>
      </c>
      <c r="L177" s="9">
        <v>40263</v>
      </c>
      <c r="M177" s="9"/>
      <c r="N177" s="10">
        <f t="shared" ca="1" si="287"/>
        <v>12</v>
      </c>
      <c r="O177" s="10" t="s">
        <v>815</v>
      </c>
      <c r="P177" s="11" t="s">
        <v>21</v>
      </c>
      <c r="Q177" s="12">
        <v>71190</v>
      </c>
      <c r="R177" s="12">
        <f t="shared" ca="1" si="288"/>
        <v>5000</v>
      </c>
      <c r="S177" s="8">
        <v>4</v>
      </c>
      <c r="T177" t="str">
        <f t="shared" si="293"/>
        <v/>
      </c>
      <c r="U177" t="str">
        <f t="shared" si="294"/>
        <v>Correct</v>
      </c>
      <c r="Y177" t="str">
        <f t="shared" si="295"/>
        <v>Above 60000</v>
      </c>
      <c r="Z177" t="str">
        <f t="shared" ca="1" si="296"/>
        <v>40-50 years</v>
      </c>
      <c r="AA177" t="str">
        <f t="shared" si="297"/>
        <v>2-4 years</v>
      </c>
      <c r="AH177" t="str">
        <f t="shared" si="298"/>
        <v>Yes</v>
      </c>
      <c r="AI177" t="str">
        <f t="shared" si="366"/>
        <v>Yes</v>
      </c>
      <c r="AJ177" t="str">
        <f t="shared" si="366"/>
        <v>Yes</v>
      </c>
      <c r="AK177" t="str">
        <f t="shared" si="366"/>
        <v>Yes</v>
      </c>
      <c r="AL177" t="str">
        <f t="shared" si="366"/>
        <v>Yes</v>
      </c>
      <c r="AM177" t="str">
        <f t="shared" si="366"/>
        <v>Yes</v>
      </c>
      <c r="AN177" t="str">
        <f t="shared" si="366"/>
        <v>Yes</v>
      </c>
      <c r="AO177" t="str">
        <f t="shared" si="366"/>
        <v>Yes</v>
      </c>
      <c r="AP177" t="str">
        <f t="shared" si="366"/>
        <v>Yes</v>
      </c>
      <c r="AQ177" t="str">
        <f t="shared" si="366"/>
        <v>Yes</v>
      </c>
      <c r="AR177" t="str">
        <f t="shared" si="366"/>
        <v>Yes</v>
      </c>
      <c r="AS177" t="str">
        <f t="shared" si="366"/>
        <v>Yes</v>
      </c>
      <c r="AT177" t="str">
        <f t="shared" si="366"/>
        <v>Yes</v>
      </c>
      <c r="AV177" t="str">
        <f t="shared" ref="AV177:BF177" si="395">IF(AND($L177&gt;=AV$1,$L177&lt;AW$1),"Yes","No")</f>
        <v>No</v>
      </c>
      <c r="AW177" t="str">
        <f t="shared" si="395"/>
        <v>No</v>
      </c>
      <c r="AX177" t="str">
        <f t="shared" si="395"/>
        <v>No</v>
      </c>
      <c r="AY177" t="str">
        <f t="shared" si="395"/>
        <v>No</v>
      </c>
      <c r="AZ177" t="str">
        <f t="shared" si="395"/>
        <v>No</v>
      </c>
      <c r="BA177" t="str">
        <f t="shared" si="395"/>
        <v>No</v>
      </c>
      <c r="BB177" t="str">
        <f t="shared" si="395"/>
        <v>No</v>
      </c>
      <c r="BC177" t="str">
        <f t="shared" si="395"/>
        <v>No</v>
      </c>
      <c r="BD177" t="str">
        <f t="shared" si="395"/>
        <v>No</v>
      </c>
      <c r="BE177" t="str">
        <f t="shared" si="395"/>
        <v>No</v>
      </c>
      <c r="BF177" t="str">
        <f t="shared" si="395"/>
        <v>No</v>
      </c>
      <c r="BG177" t="str">
        <f t="shared" si="290"/>
        <v>No</v>
      </c>
      <c r="BI177" t="str">
        <f t="shared" si="301"/>
        <v>No</v>
      </c>
      <c r="BJ177" t="str">
        <f t="shared" ref="BJ177:BT177" si="396">IF(AND($M177&gt;=BJ$1,$M177&lt;BK$1),"Yes","No")</f>
        <v>No</v>
      </c>
      <c r="BK177" t="str">
        <f t="shared" si="396"/>
        <v>No</v>
      </c>
      <c r="BL177" t="str">
        <f t="shared" si="396"/>
        <v>No</v>
      </c>
      <c r="BM177" t="str">
        <f t="shared" si="396"/>
        <v>No</v>
      </c>
      <c r="BN177" t="str">
        <f t="shared" si="396"/>
        <v>No</v>
      </c>
      <c r="BO177" t="str">
        <f t="shared" si="396"/>
        <v>No</v>
      </c>
      <c r="BP177" t="str">
        <f t="shared" si="396"/>
        <v>No</v>
      </c>
      <c r="BQ177" t="str">
        <f t="shared" si="396"/>
        <v>No</v>
      </c>
      <c r="BR177" t="str">
        <f t="shared" si="396"/>
        <v>No</v>
      </c>
      <c r="BS177" t="str">
        <f t="shared" si="396"/>
        <v>No</v>
      </c>
      <c r="BT177" t="str">
        <f t="shared" si="396"/>
        <v>No</v>
      </c>
      <c r="BU177" t="str">
        <f t="shared" si="368"/>
        <v>No</v>
      </c>
      <c r="BW177" t="str">
        <f t="shared" si="292"/>
        <v>No</v>
      </c>
    </row>
    <row r="178" spans="1:75" x14ac:dyDescent="0.25">
      <c r="A178" s="7">
        <v>177</v>
      </c>
      <c r="B178" s="7" t="s">
        <v>206</v>
      </c>
      <c r="C178" s="7" t="s">
        <v>863</v>
      </c>
      <c r="D178" s="7" t="s">
        <v>10</v>
      </c>
      <c r="E178" s="7" t="s">
        <v>787</v>
      </c>
      <c r="F178" s="8" t="s">
        <v>811</v>
      </c>
      <c r="G178" s="8" t="s">
        <v>799</v>
      </c>
      <c r="H178" s="7" t="s">
        <v>204</v>
      </c>
      <c r="I178" s="7" t="s">
        <v>12</v>
      </c>
      <c r="J178" s="7" t="s">
        <v>1196</v>
      </c>
      <c r="K178" s="9">
        <v>25626</v>
      </c>
      <c r="L178" s="9">
        <v>40690</v>
      </c>
      <c r="M178" s="9"/>
      <c r="N178" s="10">
        <f t="shared" ca="1" si="287"/>
        <v>11</v>
      </c>
      <c r="O178" s="10" t="s">
        <v>815</v>
      </c>
      <c r="P178" s="11" t="s">
        <v>13</v>
      </c>
      <c r="Q178" s="12">
        <v>89140</v>
      </c>
      <c r="R178" s="12">
        <f t="shared" ca="1" si="288"/>
        <v>3000</v>
      </c>
      <c r="S178" s="8">
        <v>1</v>
      </c>
      <c r="T178" t="str">
        <f t="shared" si="293"/>
        <v/>
      </c>
      <c r="U178" t="str">
        <f t="shared" si="294"/>
        <v>Correct</v>
      </c>
      <c r="Y178" t="str">
        <f t="shared" si="295"/>
        <v>Above 60000</v>
      </c>
      <c r="Z178" t="str">
        <f t="shared" ca="1" si="296"/>
        <v>Above 50 years</v>
      </c>
      <c r="AA178" t="str">
        <f t="shared" si="297"/>
        <v>1-2 years</v>
      </c>
      <c r="AH178" t="str">
        <f t="shared" si="298"/>
        <v>Yes</v>
      </c>
      <c r="AI178" t="str">
        <f t="shared" si="366"/>
        <v>Yes</v>
      </c>
      <c r="AJ178" t="str">
        <f t="shared" si="366"/>
        <v>Yes</v>
      </c>
      <c r="AK178" t="str">
        <f t="shared" si="366"/>
        <v>Yes</v>
      </c>
      <c r="AL178" t="str">
        <f t="shared" si="366"/>
        <v>Yes</v>
      </c>
      <c r="AM178" t="str">
        <f t="shared" si="366"/>
        <v>Yes</v>
      </c>
      <c r="AN178" t="str">
        <f t="shared" si="366"/>
        <v>Yes</v>
      </c>
      <c r="AO178" t="str">
        <f t="shared" si="366"/>
        <v>Yes</v>
      </c>
      <c r="AP178" t="str">
        <f t="shared" si="366"/>
        <v>Yes</v>
      </c>
      <c r="AQ178" t="str">
        <f t="shared" si="366"/>
        <v>Yes</v>
      </c>
      <c r="AR178" t="str">
        <f t="shared" si="366"/>
        <v>Yes</v>
      </c>
      <c r="AS178" t="str">
        <f t="shared" si="366"/>
        <v>Yes</v>
      </c>
      <c r="AT178" t="str">
        <f t="shared" si="366"/>
        <v>Yes</v>
      </c>
      <c r="AV178" t="str">
        <f t="shared" ref="AV178:BF178" si="397">IF(AND($L178&gt;=AV$1,$L178&lt;AW$1),"Yes","No")</f>
        <v>No</v>
      </c>
      <c r="AW178" t="str">
        <f t="shared" si="397"/>
        <v>No</v>
      </c>
      <c r="AX178" t="str">
        <f t="shared" si="397"/>
        <v>No</v>
      </c>
      <c r="AY178" t="str">
        <f t="shared" si="397"/>
        <v>No</v>
      </c>
      <c r="AZ178" t="str">
        <f t="shared" si="397"/>
        <v>No</v>
      </c>
      <c r="BA178" t="str">
        <f t="shared" si="397"/>
        <v>No</v>
      </c>
      <c r="BB178" t="str">
        <f t="shared" si="397"/>
        <v>No</v>
      </c>
      <c r="BC178" t="str">
        <f t="shared" si="397"/>
        <v>No</v>
      </c>
      <c r="BD178" t="str">
        <f t="shared" si="397"/>
        <v>No</v>
      </c>
      <c r="BE178" t="str">
        <f t="shared" si="397"/>
        <v>No</v>
      </c>
      <c r="BF178" t="str">
        <f t="shared" si="397"/>
        <v>No</v>
      </c>
      <c r="BG178" t="str">
        <f t="shared" si="290"/>
        <v>No</v>
      </c>
      <c r="BI178" t="str">
        <f t="shared" si="301"/>
        <v>No</v>
      </c>
      <c r="BJ178" t="str">
        <f t="shared" ref="BJ178:BT178" si="398">IF(AND($M178&gt;=BJ$1,$M178&lt;BK$1),"Yes","No")</f>
        <v>No</v>
      </c>
      <c r="BK178" t="str">
        <f t="shared" si="398"/>
        <v>No</v>
      </c>
      <c r="BL178" t="str">
        <f t="shared" si="398"/>
        <v>No</v>
      </c>
      <c r="BM178" t="str">
        <f t="shared" si="398"/>
        <v>No</v>
      </c>
      <c r="BN178" t="str">
        <f t="shared" si="398"/>
        <v>No</v>
      </c>
      <c r="BO178" t="str">
        <f t="shared" si="398"/>
        <v>No</v>
      </c>
      <c r="BP178" t="str">
        <f t="shared" si="398"/>
        <v>No</v>
      </c>
      <c r="BQ178" t="str">
        <f t="shared" si="398"/>
        <v>No</v>
      </c>
      <c r="BR178" t="str">
        <f t="shared" si="398"/>
        <v>No</v>
      </c>
      <c r="BS178" t="str">
        <f t="shared" si="398"/>
        <v>No</v>
      </c>
      <c r="BT178" t="str">
        <f t="shared" si="398"/>
        <v>No</v>
      </c>
      <c r="BU178" t="str">
        <f t="shared" si="368"/>
        <v>No</v>
      </c>
      <c r="BW178" t="str">
        <f t="shared" si="292"/>
        <v>No</v>
      </c>
    </row>
    <row r="179" spans="1:75" x14ac:dyDescent="0.25">
      <c r="A179" s="7">
        <v>178</v>
      </c>
      <c r="B179" s="7" t="s">
        <v>207</v>
      </c>
      <c r="C179" s="7" t="s">
        <v>957</v>
      </c>
      <c r="D179" s="7" t="s">
        <v>10</v>
      </c>
      <c r="E179" s="7" t="s">
        <v>788</v>
      </c>
      <c r="F179" s="8" t="s">
        <v>811</v>
      </c>
      <c r="G179" s="8" t="s">
        <v>799</v>
      </c>
      <c r="H179" s="7" t="s">
        <v>204</v>
      </c>
      <c r="I179" s="7" t="s">
        <v>24</v>
      </c>
      <c r="J179" s="7" t="s">
        <v>1196</v>
      </c>
      <c r="K179" s="9">
        <v>25737</v>
      </c>
      <c r="L179" s="9">
        <v>36673</v>
      </c>
      <c r="M179" s="9">
        <v>37248</v>
      </c>
      <c r="N179" s="10">
        <f t="shared" ca="1" si="287"/>
        <v>22</v>
      </c>
      <c r="O179" s="10" t="s">
        <v>815</v>
      </c>
      <c r="P179" s="11" t="s">
        <v>40</v>
      </c>
      <c r="Q179" s="12">
        <v>69410</v>
      </c>
      <c r="R179" s="12">
        <f t="shared" ca="1" si="288"/>
        <v>5000</v>
      </c>
      <c r="S179" s="8">
        <v>4</v>
      </c>
      <c r="T179" t="str">
        <f t="shared" si="293"/>
        <v>Correct</v>
      </c>
      <c r="U179" t="str">
        <f t="shared" si="294"/>
        <v>Correct</v>
      </c>
      <c r="Y179" t="str">
        <f t="shared" si="295"/>
        <v>Above 60000</v>
      </c>
      <c r="Z179" t="str">
        <f t="shared" ca="1" si="296"/>
        <v>Above 50 years</v>
      </c>
      <c r="AA179" t="str">
        <f t="shared" si="297"/>
        <v>Above 10 years</v>
      </c>
      <c r="AH179" t="str">
        <f t="shared" si="298"/>
        <v>No</v>
      </c>
      <c r="AI179" t="str">
        <f t="shared" ref="AI179:AT194" si="399">IF($L179&gt;AI$1,"No",IF($M179="","Yes",IF(AND($L179&lt;=AI$1,$M179&gt;AI$1),"Yes","No")))</f>
        <v>No</v>
      </c>
      <c r="AJ179" t="str">
        <f t="shared" si="399"/>
        <v>No</v>
      </c>
      <c r="AK179" t="str">
        <f t="shared" si="399"/>
        <v>No</v>
      </c>
      <c r="AL179" t="str">
        <f t="shared" si="399"/>
        <v>No</v>
      </c>
      <c r="AM179" t="str">
        <f t="shared" si="399"/>
        <v>No</v>
      </c>
      <c r="AN179" t="str">
        <f t="shared" si="399"/>
        <v>No</v>
      </c>
      <c r="AO179" t="str">
        <f t="shared" si="399"/>
        <v>No</v>
      </c>
      <c r="AP179" t="str">
        <f t="shared" si="399"/>
        <v>No</v>
      </c>
      <c r="AQ179" t="str">
        <f t="shared" si="399"/>
        <v>No</v>
      </c>
      <c r="AR179" t="str">
        <f t="shared" si="399"/>
        <v>No</v>
      </c>
      <c r="AS179" t="str">
        <f t="shared" si="399"/>
        <v>No</v>
      </c>
      <c r="AT179" t="str">
        <f t="shared" si="399"/>
        <v>No</v>
      </c>
      <c r="AV179" t="str">
        <f t="shared" ref="AV179:BF179" si="400">IF(AND($L179&gt;=AV$1,$L179&lt;AW$1),"Yes","No")</f>
        <v>No</v>
      </c>
      <c r="AW179" t="str">
        <f t="shared" si="400"/>
        <v>No</v>
      </c>
      <c r="AX179" t="str">
        <f t="shared" si="400"/>
        <v>No</v>
      </c>
      <c r="AY179" t="str">
        <f t="shared" si="400"/>
        <v>No</v>
      </c>
      <c r="AZ179" t="str">
        <f t="shared" si="400"/>
        <v>No</v>
      </c>
      <c r="BA179" t="str">
        <f t="shared" si="400"/>
        <v>No</v>
      </c>
      <c r="BB179" t="str">
        <f t="shared" si="400"/>
        <v>No</v>
      </c>
      <c r="BC179" t="str">
        <f t="shared" si="400"/>
        <v>No</v>
      </c>
      <c r="BD179" t="str">
        <f t="shared" si="400"/>
        <v>No</v>
      </c>
      <c r="BE179" t="str">
        <f t="shared" si="400"/>
        <v>No</v>
      </c>
      <c r="BF179" t="str">
        <f t="shared" si="400"/>
        <v>No</v>
      </c>
      <c r="BG179" t="str">
        <f t="shared" si="290"/>
        <v>No</v>
      </c>
      <c r="BI179" t="str">
        <f t="shared" si="301"/>
        <v>No</v>
      </c>
      <c r="BJ179" t="str">
        <f t="shared" ref="BJ179:BU194" si="401">IF(AND($M179&gt;=BJ$1,$M179&lt;BK$1),"Yes","No")</f>
        <v>No</v>
      </c>
      <c r="BK179" t="str">
        <f t="shared" si="401"/>
        <v>No</v>
      </c>
      <c r="BL179" t="str">
        <f t="shared" si="401"/>
        <v>No</v>
      </c>
      <c r="BM179" t="str">
        <f t="shared" si="401"/>
        <v>No</v>
      </c>
      <c r="BN179" t="str">
        <f t="shared" si="401"/>
        <v>No</v>
      </c>
      <c r="BO179" t="str">
        <f t="shared" si="401"/>
        <v>No</v>
      </c>
      <c r="BP179" t="str">
        <f t="shared" si="401"/>
        <v>No</v>
      </c>
      <c r="BQ179" t="str">
        <f t="shared" si="401"/>
        <v>No</v>
      </c>
      <c r="BR179" t="str">
        <f t="shared" si="401"/>
        <v>No</v>
      </c>
      <c r="BS179" t="str">
        <f t="shared" si="401"/>
        <v>No</v>
      </c>
      <c r="BT179" t="str">
        <f t="shared" si="401"/>
        <v>No</v>
      </c>
      <c r="BU179" t="str">
        <f t="shared" si="401"/>
        <v>No</v>
      </c>
      <c r="BW179" t="str">
        <f t="shared" si="292"/>
        <v>No</v>
      </c>
    </row>
    <row r="180" spans="1:75" x14ac:dyDescent="0.25">
      <c r="A180" s="7">
        <v>179</v>
      </c>
      <c r="B180" s="7" t="s">
        <v>208</v>
      </c>
      <c r="C180" s="7" t="s">
        <v>958</v>
      </c>
      <c r="D180" s="7" t="s">
        <v>36</v>
      </c>
      <c r="E180" s="7" t="s">
        <v>792</v>
      </c>
      <c r="F180" s="8" t="s">
        <v>811</v>
      </c>
      <c r="G180" s="8" t="s">
        <v>799</v>
      </c>
      <c r="H180" s="7" t="s">
        <v>204</v>
      </c>
      <c r="I180" s="7" t="s">
        <v>12</v>
      </c>
      <c r="J180" s="7" t="s">
        <v>1197</v>
      </c>
      <c r="K180" s="9">
        <v>25450</v>
      </c>
      <c r="L180" s="9">
        <v>37043</v>
      </c>
      <c r="M180" s="9">
        <v>41063</v>
      </c>
      <c r="N180" s="10">
        <f t="shared" ca="1" si="287"/>
        <v>21</v>
      </c>
      <c r="O180" s="10" t="s">
        <v>815</v>
      </c>
      <c r="P180" s="11" t="s">
        <v>16</v>
      </c>
      <c r="Q180" s="12">
        <v>45150</v>
      </c>
      <c r="R180" s="12">
        <f t="shared" ca="1" si="288"/>
        <v>3000</v>
      </c>
      <c r="S180" s="8">
        <v>1</v>
      </c>
      <c r="T180" t="str">
        <f t="shared" si="293"/>
        <v>Correct</v>
      </c>
      <c r="U180" t="str">
        <f t="shared" si="294"/>
        <v>Correct</v>
      </c>
      <c r="Y180" t="str">
        <f t="shared" si="295"/>
        <v>40001-60000</v>
      </c>
      <c r="Z180" t="str">
        <f t="shared" ca="1" si="296"/>
        <v>Above 50 years</v>
      </c>
      <c r="AA180" t="str">
        <f t="shared" si="297"/>
        <v>Above 10 years</v>
      </c>
      <c r="AH180" t="str">
        <f t="shared" si="298"/>
        <v>Yes</v>
      </c>
      <c r="AI180" t="str">
        <f t="shared" si="399"/>
        <v>Yes</v>
      </c>
      <c r="AJ180" t="str">
        <f t="shared" si="399"/>
        <v>Yes</v>
      </c>
      <c r="AK180" t="str">
        <f t="shared" si="399"/>
        <v>Yes</v>
      </c>
      <c r="AL180" t="str">
        <f t="shared" si="399"/>
        <v>Yes</v>
      </c>
      <c r="AM180" t="str">
        <f t="shared" si="399"/>
        <v>Yes</v>
      </c>
      <c r="AN180" t="str">
        <f t="shared" si="399"/>
        <v>No</v>
      </c>
      <c r="AO180" t="str">
        <f t="shared" si="399"/>
        <v>No</v>
      </c>
      <c r="AP180" t="str">
        <f t="shared" si="399"/>
        <v>No</v>
      </c>
      <c r="AQ180" t="str">
        <f t="shared" si="399"/>
        <v>No</v>
      </c>
      <c r="AR180" t="str">
        <f t="shared" si="399"/>
        <v>No</v>
      </c>
      <c r="AS180" t="str">
        <f t="shared" si="399"/>
        <v>No</v>
      </c>
      <c r="AT180" t="str">
        <f t="shared" si="399"/>
        <v>No</v>
      </c>
      <c r="AV180" t="str">
        <f t="shared" ref="AV180:BF180" si="402">IF(AND($L180&gt;=AV$1,$L180&lt;AW$1),"Yes","No")</f>
        <v>No</v>
      </c>
      <c r="AW180" t="str">
        <f t="shared" si="402"/>
        <v>No</v>
      </c>
      <c r="AX180" t="str">
        <f t="shared" si="402"/>
        <v>No</v>
      </c>
      <c r="AY180" t="str">
        <f t="shared" si="402"/>
        <v>No</v>
      </c>
      <c r="AZ180" t="str">
        <f t="shared" si="402"/>
        <v>No</v>
      </c>
      <c r="BA180" t="str">
        <f t="shared" si="402"/>
        <v>No</v>
      </c>
      <c r="BB180" t="str">
        <f t="shared" si="402"/>
        <v>No</v>
      </c>
      <c r="BC180" t="str">
        <f t="shared" si="402"/>
        <v>No</v>
      </c>
      <c r="BD180" t="str">
        <f t="shared" si="402"/>
        <v>No</v>
      </c>
      <c r="BE180" t="str">
        <f t="shared" si="402"/>
        <v>No</v>
      </c>
      <c r="BF180" t="str">
        <f t="shared" si="402"/>
        <v>No</v>
      </c>
      <c r="BG180" t="str">
        <f t="shared" si="290"/>
        <v>No</v>
      </c>
      <c r="BI180" t="str">
        <f t="shared" si="301"/>
        <v>No</v>
      </c>
      <c r="BJ180" t="str">
        <f t="shared" ref="BJ180:BT180" si="403">IF(AND($M180&gt;=BJ$1,$M180&lt;BK$1),"Yes","No")</f>
        <v>No</v>
      </c>
      <c r="BK180" t="str">
        <f t="shared" si="403"/>
        <v>No</v>
      </c>
      <c r="BL180" t="str">
        <f t="shared" si="403"/>
        <v>No</v>
      </c>
      <c r="BM180" t="str">
        <f t="shared" si="403"/>
        <v>No</v>
      </c>
      <c r="BN180" t="str">
        <f t="shared" si="403"/>
        <v>No</v>
      </c>
      <c r="BO180" t="str">
        <f t="shared" si="403"/>
        <v>Yes</v>
      </c>
      <c r="BP180" t="str">
        <f t="shared" si="403"/>
        <v>No</v>
      </c>
      <c r="BQ180" t="str">
        <f t="shared" si="403"/>
        <v>No</v>
      </c>
      <c r="BR180" t="str">
        <f t="shared" si="403"/>
        <v>No</v>
      </c>
      <c r="BS180" t="str">
        <f t="shared" si="403"/>
        <v>No</v>
      </c>
      <c r="BT180" t="str">
        <f t="shared" si="403"/>
        <v>No</v>
      </c>
      <c r="BU180" t="str">
        <f t="shared" si="401"/>
        <v>No</v>
      </c>
      <c r="BW180" t="str">
        <f t="shared" si="292"/>
        <v>Yes</v>
      </c>
    </row>
    <row r="181" spans="1:75" x14ac:dyDescent="0.25">
      <c r="A181" s="7">
        <v>180</v>
      </c>
      <c r="B181" s="7" t="s">
        <v>209</v>
      </c>
      <c r="C181" s="7" t="s">
        <v>915</v>
      </c>
      <c r="D181" s="7" t="s">
        <v>36</v>
      </c>
      <c r="E181" s="7" t="s">
        <v>795</v>
      </c>
      <c r="F181" s="8" t="s">
        <v>811</v>
      </c>
      <c r="G181" s="8" t="s">
        <v>799</v>
      </c>
      <c r="H181" s="7" t="s">
        <v>204</v>
      </c>
      <c r="I181" s="7" t="s">
        <v>15</v>
      </c>
      <c r="J181" s="7" t="s">
        <v>1197</v>
      </c>
      <c r="K181" s="9">
        <v>26884</v>
      </c>
      <c r="L181" s="9">
        <v>37505</v>
      </c>
      <c r="M181" s="9">
        <v>40595</v>
      </c>
      <c r="N181" s="10">
        <f t="shared" ca="1" si="287"/>
        <v>20</v>
      </c>
      <c r="O181" t="s">
        <v>786</v>
      </c>
      <c r="P181" s="11" t="s">
        <v>30</v>
      </c>
      <c r="Q181" s="12">
        <v>51800</v>
      </c>
      <c r="R181" s="12">
        <f t="shared" ca="1" si="288"/>
        <v>3000</v>
      </c>
      <c r="S181" s="8">
        <v>1</v>
      </c>
      <c r="T181" t="str">
        <f t="shared" si="293"/>
        <v>Correct</v>
      </c>
      <c r="U181" t="str">
        <f t="shared" si="294"/>
        <v>Correct</v>
      </c>
      <c r="Y181" t="str">
        <f t="shared" si="295"/>
        <v>40001-60000</v>
      </c>
      <c r="Z181" t="str">
        <f t="shared" ca="1" si="296"/>
        <v>40-50 years</v>
      </c>
      <c r="AA181" t="str">
        <f t="shared" si="297"/>
        <v>Above 10 years</v>
      </c>
      <c r="AH181" t="str">
        <f t="shared" si="298"/>
        <v>No</v>
      </c>
      <c r="AI181" t="str">
        <f t="shared" si="399"/>
        <v>No</v>
      </c>
      <c r="AJ181" t="str">
        <f t="shared" si="399"/>
        <v>No</v>
      </c>
      <c r="AK181" t="str">
        <f t="shared" si="399"/>
        <v>No</v>
      </c>
      <c r="AL181" t="str">
        <f t="shared" si="399"/>
        <v>No</v>
      </c>
      <c r="AM181" t="str">
        <f t="shared" si="399"/>
        <v>No</v>
      </c>
      <c r="AN181" t="str">
        <f t="shared" si="399"/>
        <v>No</v>
      </c>
      <c r="AO181" t="str">
        <f t="shared" si="399"/>
        <v>No</v>
      </c>
      <c r="AP181" t="str">
        <f t="shared" si="399"/>
        <v>No</v>
      </c>
      <c r="AQ181" t="str">
        <f t="shared" si="399"/>
        <v>No</v>
      </c>
      <c r="AR181" t="str">
        <f t="shared" si="399"/>
        <v>No</v>
      </c>
      <c r="AS181" t="str">
        <f t="shared" si="399"/>
        <v>No</v>
      </c>
      <c r="AT181" t="str">
        <f t="shared" si="399"/>
        <v>No</v>
      </c>
      <c r="AV181" t="str">
        <f t="shared" ref="AV181:BF181" si="404">IF(AND($L181&gt;=AV$1,$L181&lt;AW$1),"Yes","No")</f>
        <v>No</v>
      </c>
      <c r="AW181" t="str">
        <f t="shared" si="404"/>
        <v>No</v>
      </c>
      <c r="AX181" t="str">
        <f t="shared" si="404"/>
        <v>No</v>
      </c>
      <c r="AY181" t="str">
        <f t="shared" si="404"/>
        <v>No</v>
      </c>
      <c r="AZ181" t="str">
        <f t="shared" si="404"/>
        <v>No</v>
      </c>
      <c r="BA181" t="str">
        <f t="shared" si="404"/>
        <v>No</v>
      </c>
      <c r="BB181" t="str">
        <f t="shared" si="404"/>
        <v>No</v>
      </c>
      <c r="BC181" t="str">
        <f t="shared" si="404"/>
        <v>No</v>
      </c>
      <c r="BD181" t="str">
        <f t="shared" si="404"/>
        <v>No</v>
      </c>
      <c r="BE181" t="str">
        <f t="shared" si="404"/>
        <v>No</v>
      </c>
      <c r="BF181" t="str">
        <f t="shared" si="404"/>
        <v>No</v>
      </c>
      <c r="BG181" t="str">
        <f t="shared" si="290"/>
        <v>No</v>
      </c>
      <c r="BI181" t="str">
        <f t="shared" si="301"/>
        <v>No</v>
      </c>
      <c r="BJ181" t="str">
        <f t="shared" ref="BJ181:BT181" si="405">IF(AND($M181&gt;=BJ$1,$M181&lt;BK$1),"Yes","No")</f>
        <v>No</v>
      </c>
      <c r="BK181" t="str">
        <f t="shared" si="405"/>
        <v>No</v>
      </c>
      <c r="BL181" t="str">
        <f t="shared" si="405"/>
        <v>No</v>
      </c>
      <c r="BM181" t="str">
        <f t="shared" si="405"/>
        <v>No</v>
      </c>
      <c r="BN181" t="str">
        <f t="shared" si="405"/>
        <v>No</v>
      </c>
      <c r="BO181" t="str">
        <f t="shared" si="405"/>
        <v>No</v>
      </c>
      <c r="BP181" t="str">
        <f t="shared" si="405"/>
        <v>No</v>
      </c>
      <c r="BQ181" t="str">
        <f t="shared" si="405"/>
        <v>No</v>
      </c>
      <c r="BR181" t="str">
        <f t="shared" si="405"/>
        <v>No</v>
      </c>
      <c r="BS181" t="str">
        <f t="shared" si="405"/>
        <v>No</v>
      </c>
      <c r="BT181" t="str">
        <f t="shared" si="405"/>
        <v>No</v>
      </c>
      <c r="BU181" t="str">
        <f t="shared" si="401"/>
        <v>No</v>
      </c>
      <c r="BW181" t="str">
        <f t="shared" si="292"/>
        <v>No</v>
      </c>
    </row>
    <row r="182" spans="1:75" x14ac:dyDescent="0.25">
      <c r="A182" s="7">
        <v>181</v>
      </c>
      <c r="B182" s="7" t="s">
        <v>210</v>
      </c>
      <c r="C182" s="7" t="s">
        <v>938</v>
      </c>
      <c r="D182" s="7" t="s">
        <v>36</v>
      </c>
      <c r="E182" s="7" t="s">
        <v>796</v>
      </c>
      <c r="F182" s="8" t="s">
        <v>810</v>
      </c>
      <c r="G182" s="8" t="s">
        <v>799</v>
      </c>
      <c r="H182" s="7" t="s">
        <v>204</v>
      </c>
      <c r="I182" s="7" t="s">
        <v>19</v>
      </c>
      <c r="J182" s="7" t="s">
        <v>1196</v>
      </c>
      <c r="K182" s="9">
        <v>27361</v>
      </c>
      <c r="L182" s="9">
        <v>37946</v>
      </c>
      <c r="M182" s="9">
        <v>39645</v>
      </c>
      <c r="N182" s="10">
        <f t="shared" ca="1" si="287"/>
        <v>19</v>
      </c>
      <c r="O182" s="10" t="s">
        <v>815</v>
      </c>
      <c r="P182" s="11" t="s">
        <v>13</v>
      </c>
      <c r="Q182" s="12">
        <v>85130</v>
      </c>
      <c r="R182" s="12">
        <f t="shared" ca="1" si="288"/>
        <v>10000</v>
      </c>
      <c r="S182" s="8">
        <v>5</v>
      </c>
      <c r="T182" t="str">
        <f t="shared" si="293"/>
        <v>Correct</v>
      </c>
      <c r="U182" t="str">
        <f t="shared" si="294"/>
        <v>Correct</v>
      </c>
      <c r="Y182" t="str">
        <f t="shared" si="295"/>
        <v>Above 60000</v>
      </c>
      <c r="Z182" t="str">
        <f t="shared" ca="1" si="296"/>
        <v>40-50 years</v>
      </c>
      <c r="AA182" t="str">
        <f t="shared" si="297"/>
        <v>6-10 years</v>
      </c>
      <c r="AH182" t="str">
        <f t="shared" si="298"/>
        <v>No</v>
      </c>
      <c r="AI182" t="str">
        <f t="shared" si="399"/>
        <v>No</v>
      </c>
      <c r="AJ182" t="str">
        <f t="shared" si="399"/>
        <v>No</v>
      </c>
      <c r="AK182" t="str">
        <f t="shared" si="399"/>
        <v>No</v>
      </c>
      <c r="AL182" t="str">
        <f t="shared" si="399"/>
        <v>No</v>
      </c>
      <c r="AM182" t="str">
        <f t="shared" si="399"/>
        <v>No</v>
      </c>
      <c r="AN182" t="str">
        <f t="shared" si="399"/>
        <v>No</v>
      </c>
      <c r="AO182" t="str">
        <f t="shared" si="399"/>
        <v>No</v>
      </c>
      <c r="AP182" t="str">
        <f t="shared" si="399"/>
        <v>No</v>
      </c>
      <c r="AQ182" t="str">
        <f t="shared" si="399"/>
        <v>No</v>
      </c>
      <c r="AR182" t="str">
        <f t="shared" si="399"/>
        <v>No</v>
      </c>
      <c r="AS182" t="str">
        <f t="shared" si="399"/>
        <v>No</v>
      </c>
      <c r="AT182" t="str">
        <f t="shared" si="399"/>
        <v>No</v>
      </c>
      <c r="AV182" t="str">
        <f t="shared" ref="AV182:BF182" si="406">IF(AND($L182&gt;=AV$1,$L182&lt;AW$1),"Yes","No")</f>
        <v>No</v>
      </c>
      <c r="AW182" t="str">
        <f t="shared" si="406"/>
        <v>No</v>
      </c>
      <c r="AX182" t="str">
        <f t="shared" si="406"/>
        <v>No</v>
      </c>
      <c r="AY182" t="str">
        <f t="shared" si="406"/>
        <v>No</v>
      </c>
      <c r="AZ182" t="str">
        <f t="shared" si="406"/>
        <v>No</v>
      </c>
      <c r="BA182" t="str">
        <f t="shared" si="406"/>
        <v>No</v>
      </c>
      <c r="BB182" t="str">
        <f t="shared" si="406"/>
        <v>No</v>
      </c>
      <c r="BC182" t="str">
        <f t="shared" si="406"/>
        <v>No</v>
      </c>
      <c r="BD182" t="str">
        <f t="shared" si="406"/>
        <v>No</v>
      </c>
      <c r="BE182" t="str">
        <f t="shared" si="406"/>
        <v>No</v>
      </c>
      <c r="BF182" t="str">
        <f t="shared" si="406"/>
        <v>No</v>
      </c>
      <c r="BG182" t="str">
        <f t="shared" si="290"/>
        <v>No</v>
      </c>
      <c r="BI182" t="str">
        <f t="shared" si="301"/>
        <v>No</v>
      </c>
      <c r="BJ182" t="str">
        <f t="shared" ref="BJ182:BT182" si="407">IF(AND($M182&gt;=BJ$1,$M182&lt;BK$1),"Yes","No")</f>
        <v>No</v>
      </c>
      <c r="BK182" t="str">
        <f t="shared" si="407"/>
        <v>No</v>
      </c>
      <c r="BL182" t="str">
        <f t="shared" si="407"/>
        <v>No</v>
      </c>
      <c r="BM182" t="str">
        <f t="shared" si="407"/>
        <v>No</v>
      </c>
      <c r="BN182" t="str">
        <f t="shared" si="407"/>
        <v>No</v>
      </c>
      <c r="BO182" t="str">
        <f t="shared" si="407"/>
        <v>No</v>
      </c>
      <c r="BP182" t="str">
        <f t="shared" si="407"/>
        <v>No</v>
      </c>
      <c r="BQ182" t="str">
        <f t="shared" si="407"/>
        <v>No</v>
      </c>
      <c r="BR182" t="str">
        <f t="shared" si="407"/>
        <v>No</v>
      </c>
      <c r="BS182" t="str">
        <f t="shared" si="407"/>
        <v>No</v>
      </c>
      <c r="BT182" t="str">
        <f t="shared" si="407"/>
        <v>No</v>
      </c>
      <c r="BU182" t="str">
        <f t="shared" si="401"/>
        <v>No</v>
      </c>
      <c r="BW182" t="str">
        <f t="shared" si="292"/>
        <v>No</v>
      </c>
    </row>
    <row r="183" spans="1:75" x14ac:dyDescent="0.25">
      <c r="A183" s="7">
        <v>182</v>
      </c>
      <c r="B183" s="7" t="s">
        <v>211</v>
      </c>
      <c r="C183" s="7" t="s">
        <v>959</v>
      </c>
      <c r="D183" s="7" t="s">
        <v>36</v>
      </c>
      <c r="E183" s="7" t="s">
        <v>796</v>
      </c>
      <c r="F183" s="8" t="s">
        <v>810</v>
      </c>
      <c r="G183" s="8" t="s">
        <v>799</v>
      </c>
      <c r="H183" s="7" t="s">
        <v>204</v>
      </c>
      <c r="I183" s="7" t="s">
        <v>19</v>
      </c>
      <c r="J183" s="7" t="s">
        <v>1196</v>
      </c>
      <c r="K183" s="9">
        <v>29740</v>
      </c>
      <c r="L183" s="9">
        <v>36519</v>
      </c>
      <c r="M183" s="9">
        <v>41226</v>
      </c>
      <c r="N183" s="10">
        <f t="shared" ca="1" si="287"/>
        <v>23</v>
      </c>
      <c r="O183" s="10" t="s">
        <v>815</v>
      </c>
      <c r="P183" s="11" t="s">
        <v>40</v>
      </c>
      <c r="Q183" s="12">
        <v>61860</v>
      </c>
      <c r="R183" s="12">
        <f t="shared" ca="1" si="288"/>
        <v>10000</v>
      </c>
      <c r="S183" s="8">
        <v>5</v>
      </c>
      <c r="T183" t="str">
        <f t="shared" si="293"/>
        <v>Correct</v>
      </c>
      <c r="U183" t="str">
        <f t="shared" si="294"/>
        <v>Correct</v>
      </c>
      <c r="Y183" t="str">
        <f t="shared" si="295"/>
        <v>Above 60000</v>
      </c>
      <c r="Z183" t="str">
        <f t="shared" ca="1" si="296"/>
        <v>40-50 years</v>
      </c>
      <c r="AA183" t="str">
        <f t="shared" si="297"/>
        <v>Above 10 years</v>
      </c>
      <c r="AH183" t="str">
        <f t="shared" si="298"/>
        <v>Yes</v>
      </c>
      <c r="AI183" t="str">
        <f t="shared" si="399"/>
        <v>Yes</v>
      </c>
      <c r="AJ183" t="str">
        <f t="shared" si="399"/>
        <v>Yes</v>
      </c>
      <c r="AK183" t="str">
        <f t="shared" si="399"/>
        <v>Yes</v>
      </c>
      <c r="AL183" t="str">
        <f t="shared" si="399"/>
        <v>Yes</v>
      </c>
      <c r="AM183" t="str">
        <f t="shared" si="399"/>
        <v>Yes</v>
      </c>
      <c r="AN183" t="str">
        <f t="shared" si="399"/>
        <v>Yes</v>
      </c>
      <c r="AO183" t="str">
        <f t="shared" si="399"/>
        <v>Yes</v>
      </c>
      <c r="AP183" t="str">
        <f t="shared" si="399"/>
        <v>Yes</v>
      </c>
      <c r="AQ183" t="str">
        <f t="shared" si="399"/>
        <v>Yes</v>
      </c>
      <c r="AR183" t="str">
        <f t="shared" si="399"/>
        <v>Yes</v>
      </c>
      <c r="AS183" t="str">
        <f t="shared" si="399"/>
        <v>No</v>
      </c>
      <c r="AT183" t="str">
        <f t="shared" si="399"/>
        <v>No</v>
      </c>
      <c r="AV183" t="str">
        <f t="shared" ref="AV183:BF183" si="408">IF(AND($L183&gt;=AV$1,$L183&lt;AW$1),"Yes","No")</f>
        <v>No</v>
      </c>
      <c r="AW183" t="str">
        <f t="shared" si="408"/>
        <v>No</v>
      </c>
      <c r="AX183" t="str">
        <f t="shared" si="408"/>
        <v>No</v>
      </c>
      <c r="AY183" t="str">
        <f t="shared" si="408"/>
        <v>No</v>
      </c>
      <c r="AZ183" t="str">
        <f t="shared" si="408"/>
        <v>No</v>
      </c>
      <c r="BA183" t="str">
        <f t="shared" si="408"/>
        <v>No</v>
      </c>
      <c r="BB183" t="str">
        <f t="shared" si="408"/>
        <v>No</v>
      </c>
      <c r="BC183" t="str">
        <f t="shared" si="408"/>
        <v>No</v>
      </c>
      <c r="BD183" t="str">
        <f t="shared" si="408"/>
        <v>No</v>
      </c>
      <c r="BE183" t="str">
        <f t="shared" si="408"/>
        <v>No</v>
      </c>
      <c r="BF183" t="str">
        <f t="shared" si="408"/>
        <v>No</v>
      </c>
      <c r="BG183" t="str">
        <f t="shared" si="290"/>
        <v>No</v>
      </c>
      <c r="BI183" t="str">
        <f t="shared" si="301"/>
        <v>No</v>
      </c>
      <c r="BJ183" t="str">
        <f t="shared" ref="BJ183:BT183" si="409">IF(AND($M183&gt;=BJ$1,$M183&lt;BK$1),"Yes","No")</f>
        <v>No</v>
      </c>
      <c r="BK183" t="str">
        <f t="shared" si="409"/>
        <v>No</v>
      </c>
      <c r="BL183" t="str">
        <f t="shared" si="409"/>
        <v>No</v>
      </c>
      <c r="BM183" t="str">
        <f t="shared" si="409"/>
        <v>No</v>
      </c>
      <c r="BN183" t="str">
        <f t="shared" si="409"/>
        <v>No</v>
      </c>
      <c r="BO183" t="str">
        <f t="shared" si="409"/>
        <v>No</v>
      </c>
      <c r="BP183" t="str">
        <f t="shared" si="409"/>
        <v>No</v>
      </c>
      <c r="BQ183" t="str">
        <f t="shared" si="409"/>
        <v>No</v>
      </c>
      <c r="BR183" t="str">
        <f t="shared" si="409"/>
        <v>No</v>
      </c>
      <c r="BS183" t="str">
        <f t="shared" si="409"/>
        <v>No</v>
      </c>
      <c r="BT183" t="str">
        <f t="shared" si="409"/>
        <v>Yes</v>
      </c>
      <c r="BU183" t="str">
        <f t="shared" si="401"/>
        <v>No</v>
      </c>
      <c r="BW183" t="str">
        <f t="shared" si="292"/>
        <v>Yes</v>
      </c>
    </row>
    <row r="184" spans="1:75" x14ac:dyDescent="0.25">
      <c r="A184" s="7">
        <v>183</v>
      </c>
      <c r="B184" s="7" t="s">
        <v>212</v>
      </c>
      <c r="C184" s="7" t="s">
        <v>960</v>
      </c>
      <c r="D184" s="7" t="s">
        <v>36</v>
      </c>
      <c r="E184" s="7" t="s">
        <v>789</v>
      </c>
      <c r="F184" s="8" t="s">
        <v>811</v>
      </c>
      <c r="G184" s="8" t="s">
        <v>799</v>
      </c>
      <c r="H184" s="7" t="s">
        <v>213</v>
      </c>
      <c r="I184" s="7" t="s">
        <v>12</v>
      </c>
      <c r="J184" s="7" t="s">
        <v>1196</v>
      </c>
      <c r="K184" s="9">
        <v>27088</v>
      </c>
      <c r="L184" s="9">
        <v>40918</v>
      </c>
      <c r="M184" s="9"/>
      <c r="N184" s="10">
        <f t="shared" ca="1" si="287"/>
        <v>10</v>
      </c>
      <c r="O184" s="10" t="s">
        <v>815</v>
      </c>
      <c r="P184" s="11" t="s">
        <v>214</v>
      </c>
      <c r="Q184" s="12">
        <v>56900</v>
      </c>
      <c r="R184" s="12">
        <f t="shared" ca="1" si="288"/>
        <v>10000</v>
      </c>
      <c r="S184" s="8">
        <v>5</v>
      </c>
      <c r="T184" t="str">
        <f t="shared" si="293"/>
        <v/>
      </c>
      <c r="U184" t="str">
        <f t="shared" si="294"/>
        <v>Correct</v>
      </c>
      <c r="Y184" t="str">
        <f t="shared" si="295"/>
        <v>40001-60000</v>
      </c>
      <c r="Z184" t="str">
        <f t="shared" ca="1" si="296"/>
        <v>40-50 years</v>
      </c>
      <c r="AA184" t="str">
        <f t="shared" si="297"/>
        <v>6-12 months</v>
      </c>
      <c r="AH184" t="str">
        <f t="shared" si="298"/>
        <v>No</v>
      </c>
      <c r="AI184" t="str">
        <f t="shared" si="399"/>
        <v>Yes</v>
      </c>
      <c r="AJ184" t="str">
        <f t="shared" si="399"/>
        <v>Yes</v>
      </c>
      <c r="AK184" t="str">
        <f t="shared" si="399"/>
        <v>Yes</v>
      </c>
      <c r="AL184" t="str">
        <f t="shared" si="399"/>
        <v>Yes</v>
      </c>
      <c r="AM184" t="str">
        <f t="shared" si="399"/>
        <v>Yes</v>
      </c>
      <c r="AN184" t="str">
        <f t="shared" si="399"/>
        <v>Yes</v>
      </c>
      <c r="AO184" t="str">
        <f t="shared" si="399"/>
        <v>Yes</v>
      </c>
      <c r="AP184" t="str">
        <f t="shared" si="399"/>
        <v>Yes</v>
      </c>
      <c r="AQ184" t="str">
        <f t="shared" si="399"/>
        <v>Yes</v>
      </c>
      <c r="AR184" t="str">
        <f t="shared" si="399"/>
        <v>Yes</v>
      </c>
      <c r="AS184" t="str">
        <f t="shared" si="399"/>
        <v>Yes</v>
      </c>
      <c r="AT184" t="str">
        <f t="shared" si="399"/>
        <v>Yes</v>
      </c>
      <c r="AV184" t="str">
        <f t="shared" ref="AV184:BF184" si="410">IF(AND($L184&gt;=AV$1,$L184&lt;AW$1),"Yes","No")</f>
        <v>Yes</v>
      </c>
      <c r="AW184" t="str">
        <f t="shared" si="410"/>
        <v>No</v>
      </c>
      <c r="AX184" t="str">
        <f t="shared" si="410"/>
        <v>No</v>
      </c>
      <c r="AY184" t="str">
        <f t="shared" si="410"/>
        <v>No</v>
      </c>
      <c r="AZ184" t="str">
        <f t="shared" si="410"/>
        <v>No</v>
      </c>
      <c r="BA184" t="str">
        <f t="shared" si="410"/>
        <v>No</v>
      </c>
      <c r="BB184" t="str">
        <f t="shared" si="410"/>
        <v>No</v>
      </c>
      <c r="BC184" t="str">
        <f t="shared" si="410"/>
        <v>No</v>
      </c>
      <c r="BD184" t="str">
        <f t="shared" si="410"/>
        <v>No</v>
      </c>
      <c r="BE184" t="str">
        <f t="shared" si="410"/>
        <v>No</v>
      </c>
      <c r="BF184" t="str">
        <f t="shared" si="410"/>
        <v>No</v>
      </c>
      <c r="BG184" t="str">
        <f t="shared" si="290"/>
        <v>No</v>
      </c>
      <c r="BI184" t="str">
        <f t="shared" si="301"/>
        <v>Yes</v>
      </c>
      <c r="BJ184" t="str">
        <f t="shared" ref="BJ184:BT184" si="411">IF(AND($M184&gt;=BJ$1,$M184&lt;BK$1),"Yes","No")</f>
        <v>No</v>
      </c>
      <c r="BK184" t="str">
        <f t="shared" si="411"/>
        <v>No</v>
      </c>
      <c r="BL184" t="str">
        <f t="shared" si="411"/>
        <v>No</v>
      </c>
      <c r="BM184" t="str">
        <f t="shared" si="411"/>
        <v>No</v>
      </c>
      <c r="BN184" t="str">
        <f t="shared" si="411"/>
        <v>No</v>
      </c>
      <c r="BO184" t="str">
        <f t="shared" si="411"/>
        <v>No</v>
      </c>
      <c r="BP184" t="str">
        <f t="shared" si="411"/>
        <v>No</v>
      </c>
      <c r="BQ184" t="str">
        <f t="shared" si="411"/>
        <v>No</v>
      </c>
      <c r="BR184" t="str">
        <f t="shared" si="411"/>
        <v>No</v>
      </c>
      <c r="BS184" t="str">
        <f t="shared" si="411"/>
        <v>No</v>
      </c>
      <c r="BT184" t="str">
        <f t="shared" si="411"/>
        <v>No</v>
      </c>
      <c r="BU184" t="str">
        <f t="shared" si="401"/>
        <v>No</v>
      </c>
      <c r="BW184" t="str">
        <f t="shared" si="292"/>
        <v>No</v>
      </c>
    </row>
    <row r="185" spans="1:75" x14ac:dyDescent="0.25">
      <c r="A185" s="7">
        <v>184</v>
      </c>
      <c r="B185" s="7" t="s">
        <v>215</v>
      </c>
      <c r="C185" s="7" t="s">
        <v>893</v>
      </c>
      <c r="D185" s="7" t="s">
        <v>36</v>
      </c>
      <c r="E185" s="7" t="s">
        <v>796</v>
      </c>
      <c r="F185" s="8" t="s">
        <v>810</v>
      </c>
      <c r="G185" s="8" t="s">
        <v>799</v>
      </c>
      <c r="H185" s="7" t="s">
        <v>213</v>
      </c>
      <c r="I185" s="7" t="s">
        <v>12</v>
      </c>
      <c r="J185" s="7" t="s">
        <v>1196</v>
      </c>
      <c r="K185" s="9">
        <v>31277</v>
      </c>
      <c r="L185" s="9">
        <v>40936</v>
      </c>
      <c r="M185" s="9"/>
      <c r="N185" s="10">
        <f t="shared" ca="1" si="287"/>
        <v>10</v>
      </c>
      <c r="O185" s="10" t="s">
        <v>815</v>
      </c>
      <c r="P185" s="11" t="s">
        <v>13</v>
      </c>
      <c r="Q185" s="12">
        <v>52940</v>
      </c>
      <c r="R185" s="12">
        <f t="shared" ca="1" si="288"/>
        <v>5000</v>
      </c>
      <c r="S185" s="8">
        <v>4</v>
      </c>
      <c r="T185" t="str">
        <f t="shared" si="293"/>
        <v/>
      </c>
      <c r="U185" t="str">
        <f t="shared" si="294"/>
        <v>Correct</v>
      </c>
      <c r="Y185" t="str">
        <f t="shared" si="295"/>
        <v>40001-60000</v>
      </c>
      <c r="Z185" t="str">
        <f t="shared" ca="1" si="296"/>
        <v>30-40 years</v>
      </c>
      <c r="AA185" t="str">
        <f t="shared" si="297"/>
        <v>6-12 months</v>
      </c>
      <c r="AH185" t="str">
        <f t="shared" si="298"/>
        <v>No</v>
      </c>
      <c r="AI185" t="str">
        <f t="shared" si="399"/>
        <v>Yes</v>
      </c>
      <c r="AJ185" t="str">
        <f t="shared" si="399"/>
        <v>Yes</v>
      </c>
      <c r="AK185" t="str">
        <f t="shared" si="399"/>
        <v>Yes</v>
      </c>
      <c r="AL185" t="str">
        <f t="shared" si="399"/>
        <v>Yes</v>
      </c>
      <c r="AM185" t="str">
        <f t="shared" si="399"/>
        <v>Yes</v>
      </c>
      <c r="AN185" t="str">
        <f t="shared" si="399"/>
        <v>Yes</v>
      </c>
      <c r="AO185" t="str">
        <f t="shared" si="399"/>
        <v>Yes</v>
      </c>
      <c r="AP185" t="str">
        <f t="shared" si="399"/>
        <v>Yes</v>
      </c>
      <c r="AQ185" t="str">
        <f t="shared" si="399"/>
        <v>Yes</v>
      </c>
      <c r="AR185" t="str">
        <f t="shared" si="399"/>
        <v>Yes</v>
      </c>
      <c r="AS185" t="str">
        <f t="shared" si="399"/>
        <v>Yes</v>
      </c>
      <c r="AT185" t="str">
        <f t="shared" si="399"/>
        <v>Yes</v>
      </c>
      <c r="AV185" t="str">
        <f t="shared" ref="AV185:BF185" si="412">IF(AND($L185&gt;=AV$1,$L185&lt;AW$1),"Yes","No")</f>
        <v>Yes</v>
      </c>
      <c r="AW185" t="str">
        <f t="shared" si="412"/>
        <v>No</v>
      </c>
      <c r="AX185" t="str">
        <f t="shared" si="412"/>
        <v>No</v>
      </c>
      <c r="AY185" t="str">
        <f t="shared" si="412"/>
        <v>No</v>
      </c>
      <c r="AZ185" t="str">
        <f t="shared" si="412"/>
        <v>No</v>
      </c>
      <c r="BA185" t="str">
        <f t="shared" si="412"/>
        <v>No</v>
      </c>
      <c r="BB185" t="str">
        <f t="shared" si="412"/>
        <v>No</v>
      </c>
      <c r="BC185" t="str">
        <f t="shared" si="412"/>
        <v>No</v>
      </c>
      <c r="BD185" t="str">
        <f t="shared" si="412"/>
        <v>No</v>
      </c>
      <c r="BE185" t="str">
        <f t="shared" si="412"/>
        <v>No</v>
      </c>
      <c r="BF185" t="str">
        <f t="shared" si="412"/>
        <v>No</v>
      </c>
      <c r="BG185" t="str">
        <f t="shared" si="290"/>
        <v>No</v>
      </c>
      <c r="BI185" t="str">
        <f t="shared" si="301"/>
        <v>Yes</v>
      </c>
      <c r="BJ185" t="str">
        <f t="shared" ref="BJ185:BT185" si="413">IF(AND($M185&gt;=BJ$1,$M185&lt;BK$1),"Yes","No")</f>
        <v>No</v>
      </c>
      <c r="BK185" t="str">
        <f t="shared" si="413"/>
        <v>No</v>
      </c>
      <c r="BL185" t="str">
        <f t="shared" si="413"/>
        <v>No</v>
      </c>
      <c r="BM185" t="str">
        <f t="shared" si="413"/>
        <v>No</v>
      </c>
      <c r="BN185" t="str">
        <f t="shared" si="413"/>
        <v>No</v>
      </c>
      <c r="BO185" t="str">
        <f t="shared" si="413"/>
        <v>No</v>
      </c>
      <c r="BP185" t="str">
        <f t="shared" si="413"/>
        <v>No</v>
      </c>
      <c r="BQ185" t="str">
        <f t="shared" si="413"/>
        <v>No</v>
      </c>
      <c r="BR185" t="str">
        <f t="shared" si="413"/>
        <v>No</v>
      </c>
      <c r="BS185" t="str">
        <f t="shared" si="413"/>
        <v>No</v>
      </c>
      <c r="BT185" t="str">
        <f t="shared" si="413"/>
        <v>No</v>
      </c>
      <c r="BU185" t="str">
        <f t="shared" si="401"/>
        <v>No</v>
      </c>
      <c r="BW185" t="str">
        <f t="shared" si="292"/>
        <v>No</v>
      </c>
    </row>
    <row r="186" spans="1:75" x14ac:dyDescent="0.25">
      <c r="A186" s="7">
        <v>185</v>
      </c>
      <c r="B186" s="7" t="s">
        <v>216</v>
      </c>
      <c r="C186" s="7" t="s">
        <v>961</v>
      </c>
      <c r="D186" s="7" t="s">
        <v>36</v>
      </c>
      <c r="E186" s="7" t="s">
        <v>792</v>
      </c>
      <c r="F186" s="8" t="s">
        <v>811</v>
      </c>
      <c r="G186" s="8" t="s">
        <v>799</v>
      </c>
      <c r="H186" s="7" t="s">
        <v>213</v>
      </c>
      <c r="I186" s="7" t="s">
        <v>24</v>
      </c>
      <c r="J186" s="7" t="s">
        <v>1197</v>
      </c>
      <c r="K186" s="9">
        <v>24889</v>
      </c>
      <c r="L186" s="9">
        <v>39092</v>
      </c>
      <c r="M186" s="9">
        <v>39293</v>
      </c>
      <c r="N186" s="10">
        <f t="shared" ca="1" si="287"/>
        <v>15</v>
      </c>
      <c r="O186" s="10" t="s">
        <v>815</v>
      </c>
      <c r="P186" s="11"/>
      <c r="Q186" s="12">
        <v>73990</v>
      </c>
      <c r="R186" s="12">
        <f t="shared" ca="1" si="288"/>
        <v>5000</v>
      </c>
      <c r="S186" s="8">
        <v>3</v>
      </c>
      <c r="T186" t="str">
        <f t="shared" si="293"/>
        <v>Correct</v>
      </c>
      <c r="U186" t="str">
        <f t="shared" si="294"/>
        <v>Correct</v>
      </c>
      <c r="Y186" t="str">
        <f t="shared" si="295"/>
        <v>Above 60000</v>
      </c>
      <c r="Z186" t="str">
        <f t="shared" ca="1" si="296"/>
        <v>Above 50 years</v>
      </c>
      <c r="AA186" t="str">
        <f t="shared" si="297"/>
        <v>4-6 years</v>
      </c>
      <c r="AH186" t="str">
        <f t="shared" si="298"/>
        <v>No</v>
      </c>
      <c r="AI186" t="str">
        <f t="shared" si="399"/>
        <v>No</v>
      </c>
      <c r="AJ186" t="str">
        <f t="shared" si="399"/>
        <v>No</v>
      </c>
      <c r="AK186" t="str">
        <f t="shared" si="399"/>
        <v>No</v>
      </c>
      <c r="AL186" t="str">
        <f t="shared" si="399"/>
        <v>No</v>
      </c>
      <c r="AM186" t="str">
        <f t="shared" si="399"/>
        <v>No</v>
      </c>
      <c r="AN186" t="str">
        <f t="shared" si="399"/>
        <v>No</v>
      </c>
      <c r="AO186" t="str">
        <f t="shared" si="399"/>
        <v>No</v>
      </c>
      <c r="AP186" t="str">
        <f t="shared" si="399"/>
        <v>No</v>
      </c>
      <c r="AQ186" t="str">
        <f t="shared" si="399"/>
        <v>No</v>
      </c>
      <c r="AR186" t="str">
        <f t="shared" si="399"/>
        <v>No</v>
      </c>
      <c r="AS186" t="str">
        <f t="shared" si="399"/>
        <v>No</v>
      </c>
      <c r="AT186" t="str">
        <f t="shared" si="399"/>
        <v>No</v>
      </c>
      <c r="AV186" t="str">
        <f t="shared" ref="AV186:BF186" si="414">IF(AND($L186&gt;=AV$1,$L186&lt;AW$1),"Yes","No")</f>
        <v>No</v>
      </c>
      <c r="AW186" t="str">
        <f t="shared" si="414"/>
        <v>No</v>
      </c>
      <c r="AX186" t="str">
        <f t="shared" si="414"/>
        <v>No</v>
      </c>
      <c r="AY186" t="str">
        <f t="shared" si="414"/>
        <v>No</v>
      </c>
      <c r="AZ186" t="str">
        <f t="shared" si="414"/>
        <v>No</v>
      </c>
      <c r="BA186" t="str">
        <f t="shared" si="414"/>
        <v>No</v>
      </c>
      <c r="BB186" t="str">
        <f t="shared" si="414"/>
        <v>No</v>
      </c>
      <c r="BC186" t="str">
        <f t="shared" si="414"/>
        <v>No</v>
      </c>
      <c r="BD186" t="str">
        <f t="shared" si="414"/>
        <v>No</v>
      </c>
      <c r="BE186" t="str">
        <f t="shared" si="414"/>
        <v>No</v>
      </c>
      <c r="BF186" t="str">
        <f t="shared" si="414"/>
        <v>No</v>
      </c>
      <c r="BG186" t="str">
        <f t="shared" si="290"/>
        <v>No</v>
      </c>
      <c r="BI186" t="str">
        <f t="shared" si="301"/>
        <v>No</v>
      </c>
      <c r="BJ186" t="str">
        <f t="shared" ref="BJ186:BT186" si="415">IF(AND($M186&gt;=BJ$1,$M186&lt;BK$1),"Yes","No")</f>
        <v>No</v>
      </c>
      <c r="BK186" t="str">
        <f t="shared" si="415"/>
        <v>No</v>
      </c>
      <c r="BL186" t="str">
        <f t="shared" si="415"/>
        <v>No</v>
      </c>
      <c r="BM186" t="str">
        <f t="shared" si="415"/>
        <v>No</v>
      </c>
      <c r="BN186" t="str">
        <f t="shared" si="415"/>
        <v>No</v>
      </c>
      <c r="BO186" t="str">
        <f t="shared" si="415"/>
        <v>No</v>
      </c>
      <c r="BP186" t="str">
        <f t="shared" si="415"/>
        <v>No</v>
      </c>
      <c r="BQ186" t="str">
        <f t="shared" si="415"/>
        <v>No</v>
      </c>
      <c r="BR186" t="str">
        <f t="shared" si="415"/>
        <v>No</v>
      </c>
      <c r="BS186" t="str">
        <f t="shared" si="415"/>
        <v>No</v>
      </c>
      <c r="BT186" t="str">
        <f t="shared" si="415"/>
        <v>No</v>
      </c>
      <c r="BU186" t="str">
        <f t="shared" si="401"/>
        <v>No</v>
      </c>
      <c r="BW186" t="str">
        <f t="shared" si="292"/>
        <v>No</v>
      </c>
    </row>
    <row r="187" spans="1:75" x14ac:dyDescent="0.25">
      <c r="A187" s="7">
        <v>186</v>
      </c>
      <c r="B187" s="7" t="s">
        <v>217</v>
      </c>
      <c r="C187" s="7" t="s">
        <v>962</v>
      </c>
      <c r="D187" s="7" t="s">
        <v>36</v>
      </c>
      <c r="E187" s="7" t="s">
        <v>790</v>
      </c>
      <c r="F187" s="8" t="s">
        <v>811</v>
      </c>
      <c r="G187" s="8" t="s">
        <v>799</v>
      </c>
      <c r="H187" s="7" t="s">
        <v>213</v>
      </c>
      <c r="I187" s="7" t="s">
        <v>12</v>
      </c>
      <c r="J187" s="7" t="s">
        <v>1196</v>
      </c>
      <c r="K187" s="9">
        <v>31948</v>
      </c>
      <c r="L187" s="9">
        <v>39106</v>
      </c>
      <c r="M187" s="9"/>
      <c r="N187" s="10">
        <f t="shared" ca="1" si="287"/>
        <v>15</v>
      </c>
      <c r="O187" s="10" t="s">
        <v>815</v>
      </c>
      <c r="P187" s="11" t="s">
        <v>40</v>
      </c>
      <c r="Q187" s="12">
        <v>45500</v>
      </c>
      <c r="R187" s="12">
        <f t="shared" ca="1" si="288"/>
        <v>5000</v>
      </c>
      <c r="S187" s="8">
        <v>3</v>
      </c>
      <c r="T187" t="str">
        <f t="shared" si="293"/>
        <v/>
      </c>
      <c r="U187" t="str">
        <f t="shared" si="294"/>
        <v>Correct</v>
      </c>
      <c r="Y187" t="str">
        <f t="shared" si="295"/>
        <v>40001-60000</v>
      </c>
      <c r="Z187" t="str">
        <f t="shared" ca="1" si="296"/>
        <v>30-40 years</v>
      </c>
      <c r="AA187" t="str">
        <f t="shared" si="297"/>
        <v>4-6 years</v>
      </c>
      <c r="AH187" t="str">
        <f t="shared" si="298"/>
        <v>Yes</v>
      </c>
      <c r="AI187" t="str">
        <f t="shared" si="399"/>
        <v>Yes</v>
      </c>
      <c r="AJ187" t="str">
        <f t="shared" si="399"/>
        <v>Yes</v>
      </c>
      <c r="AK187" t="str">
        <f t="shared" si="399"/>
        <v>Yes</v>
      </c>
      <c r="AL187" t="str">
        <f t="shared" si="399"/>
        <v>Yes</v>
      </c>
      <c r="AM187" t="str">
        <f t="shared" si="399"/>
        <v>Yes</v>
      </c>
      <c r="AN187" t="str">
        <f t="shared" si="399"/>
        <v>Yes</v>
      </c>
      <c r="AO187" t="str">
        <f t="shared" si="399"/>
        <v>Yes</v>
      </c>
      <c r="AP187" t="str">
        <f t="shared" si="399"/>
        <v>Yes</v>
      </c>
      <c r="AQ187" t="str">
        <f t="shared" si="399"/>
        <v>Yes</v>
      </c>
      <c r="AR187" t="str">
        <f t="shared" si="399"/>
        <v>Yes</v>
      </c>
      <c r="AS187" t="str">
        <f t="shared" si="399"/>
        <v>Yes</v>
      </c>
      <c r="AT187" t="str">
        <f t="shared" si="399"/>
        <v>Yes</v>
      </c>
      <c r="AV187" t="str">
        <f t="shared" ref="AV187:BF187" si="416">IF(AND($L187&gt;=AV$1,$L187&lt;AW$1),"Yes","No")</f>
        <v>No</v>
      </c>
      <c r="AW187" t="str">
        <f t="shared" si="416"/>
        <v>No</v>
      </c>
      <c r="AX187" t="str">
        <f t="shared" si="416"/>
        <v>No</v>
      </c>
      <c r="AY187" t="str">
        <f t="shared" si="416"/>
        <v>No</v>
      </c>
      <c r="AZ187" t="str">
        <f t="shared" si="416"/>
        <v>No</v>
      </c>
      <c r="BA187" t="str">
        <f t="shared" si="416"/>
        <v>No</v>
      </c>
      <c r="BB187" t="str">
        <f t="shared" si="416"/>
        <v>No</v>
      </c>
      <c r="BC187" t="str">
        <f t="shared" si="416"/>
        <v>No</v>
      </c>
      <c r="BD187" t="str">
        <f t="shared" si="416"/>
        <v>No</v>
      </c>
      <c r="BE187" t="str">
        <f t="shared" si="416"/>
        <v>No</v>
      </c>
      <c r="BF187" t="str">
        <f t="shared" si="416"/>
        <v>No</v>
      </c>
      <c r="BG187" t="str">
        <f t="shared" si="290"/>
        <v>No</v>
      </c>
      <c r="BI187" t="str">
        <f t="shared" si="301"/>
        <v>No</v>
      </c>
      <c r="BJ187" t="str">
        <f t="shared" ref="BJ187:BT187" si="417">IF(AND($M187&gt;=BJ$1,$M187&lt;BK$1),"Yes","No")</f>
        <v>No</v>
      </c>
      <c r="BK187" t="str">
        <f t="shared" si="417"/>
        <v>No</v>
      </c>
      <c r="BL187" t="str">
        <f t="shared" si="417"/>
        <v>No</v>
      </c>
      <c r="BM187" t="str">
        <f t="shared" si="417"/>
        <v>No</v>
      </c>
      <c r="BN187" t="str">
        <f t="shared" si="417"/>
        <v>No</v>
      </c>
      <c r="BO187" t="str">
        <f t="shared" si="417"/>
        <v>No</v>
      </c>
      <c r="BP187" t="str">
        <f t="shared" si="417"/>
        <v>No</v>
      </c>
      <c r="BQ187" t="str">
        <f t="shared" si="417"/>
        <v>No</v>
      </c>
      <c r="BR187" t="str">
        <f t="shared" si="417"/>
        <v>No</v>
      </c>
      <c r="BS187" t="str">
        <f t="shared" si="417"/>
        <v>No</v>
      </c>
      <c r="BT187" t="str">
        <f t="shared" si="417"/>
        <v>No</v>
      </c>
      <c r="BU187" t="str">
        <f t="shared" si="401"/>
        <v>No</v>
      </c>
      <c r="BW187" t="str">
        <f t="shared" si="292"/>
        <v>No</v>
      </c>
    </row>
    <row r="188" spans="1:75" x14ac:dyDescent="0.25">
      <c r="A188" s="7">
        <v>187</v>
      </c>
      <c r="B188" s="7" t="s">
        <v>218</v>
      </c>
      <c r="C188" s="7" t="s">
        <v>961</v>
      </c>
      <c r="D188" s="7" t="s">
        <v>10</v>
      </c>
      <c r="E188" s="7" t="s">
        <v>788</v>
      </c>
      <c r="F188" s="8" t="s">
        <v>811</v>
      </c>
      <c r="G188" s="8" t="s">
        <v>799</v>
      </c>
      <c r="H188" s="7" t="s">
        <v>213</v>
      </c>
      <c r="I188" s="7" t="s">
        <v>24</v>
      </c>
      <c r="J188" s="7" t="s">
        <v>1197</v>
      </c>
      <c r="K188" s="9">
        <v>30378</v>
      </c>
      <c r="L188" s="9">
        <v>38738</v>
      </c>
      <c r="M188" s="9"/>
      <c r="N188" s="10">
        <f t="shared" ca="1" si="287"/>
        <v>16</v>
      </c>
      <c r="O188" s="10" t="s">
        <v>815</v>
      </c>
      <c r="P188" s="11"/>
      <c r="Q188" s="12">
        <v>42150</v>
      </c>
      <c r="R188" s="12">
        <f t="shared" ca="1" si="288"/>
        <v>10000</v>
      </c>
      <c r="S188" s="8">
        <v>5</v>
      </c>
      <c r="T188" t="str">
        <f t="shared" si="293"/>
        <v/>
      </c>
      <c r="U188" t="str">
        <f t="shared" si="294"/>
        <v>Correct</v>
      </c>
      <c r="Y188" t="str">
        <f t="shared" si="295"/>
        <v>40001-60000</v>
      </c>
      <c r="Z188" t="str">
        <f t="shared" ca="1" si="296"/>
        <v>30-40 years</v>
      </c>
      <c r="AA188" t="str">
        <f t="shared" si="297"/>
        <v>6-10 years</v>
      </c>
      <c r="AH188" t="str">
        <f t="shared" si="298"/>
        <v>Yes</v>
      </c>
      <c r="AI188" t="str">
        <f t="shared" si="399"/>
        <v>Yes</v>
      </c>
      <c r="AJ188" t="str">
        <f t="shared" si="399"/>
        <v>Yes</v>
      </c>
      <c r="AK188" t="str">
        <f t="shared" si="399"/>
        <v>Yes</v>
      </c>
      <c r="AL188" t="str">
        <f t="shared" si="399"/>
        <v>Yes</v>
      </c>
      <c r="AM188" t="str">
        <f t="shared" si="399"/>
        <v>Yes</v>
      </c>
      <c r="AN188" t="str">
        <f t="shared" si="399"/>
        <v>Yes</v>
      </c>
      <c r="AO188" t="str">
        <f t="shared" si="399"/>
        <v>Yes</v>
      </c>
      <c r="AP188" t="str">
        <f t="shared" si="399"/>
        <v>Yes</v>
      </c>
      <c r="AQ188" t="str">
        <f t="shared" si="399"/>
        <v>Yes</v>
      </c>
      <c r="AR188" t="str">
        <f t="shared" si="399"/>
        <v>Yes</v>
      </c>
      <c r="AS188" t="str">
        <f t="shared" si="399"/>
        <v>Yes</v>
      </c>
      <c r="AT188" t="str">
        <f t="shared" si="399"/>
        <v>Yes</v>
      </c>
      <c r="AV188" t="str">
        <f t="shared" ref="AV188:BF188" si="418">IF(AND($L188&gt;=AV$1,$L188&lt;AW$1),"Yes","No")</f>
        <v>No</v>
      </c>
      <c r="AW188" t="str">
        <f t="shared" si="418"/>
        <v>No</v>
      </c>
      <c r="AX188" t="str">
        <f t="shared" si="418"/>
        <v>No</v>
      </c>
      <c r="AY188" t="str">
        <f t="shared" si="418"/>
        <v>No</v>
      </c>
      <c r="AZ188" t="str">
        <f t="shared" si="418"/>
        <v>No</v>
      </c>
      <c r="BA188" t="str">
        <f t="shared" si="418"/>
        <v>No</v>
      </c>
      <c r="BB188" t="str">
        <f t="shared" si="418"/>
        <v>No</v>
      </c>
      <c r="BC188" t="str">
        <f t="shared" si="418"/>
        <v>No</v>
      </c>
      <c r="BD188" t="str">
        <f t="shared" si="418"/>
        <v>No</v>
      </c>
      <c r="BE188" t="str">
        <f t="shared" si="418"/>
        <v>No</v>
      </c>
      <c r="BF188" t="str">
        <f t="shared" si="418"/>
        <v>No</v>
      </c>
      <c r="BG188" t="str">
        <f t="shared" si="290"/>
        <v>No</v>
      </c>
      <c r="BI188" t="str">
        <f t="shared" si="301"/>
        <v>No</v>
      </c>
      <c r="BJ188" t="str">
        <f t="shared" ref="BJ188:BT188" si="419">IF(AND($M188&gt;=BJ$1,$M188&lt;BK$1),"Yes","No")</f>
        <v>No</v>
      </c>
      <c r="BK188" t="str">
        <f t="shared" si="419"/>
        <v>No</v>
      </c>
      <c r="BL188" t="str">
        <f t="shared" si="419"/>
        <v>No</v>
      </c>
      <c r="BM188" t="str">
        <f t="shared" si="419"/>
        <v>No</v>
      </c>
      <c r="BN188" t="str">
        <f t="shared" si="419"/>
        <v>No</v>
      </c>
      <c r="BO188" t="str">
        <f t="shared" si="419"/>
        <v>No</v>
      </c>
      <c r="BP188" t="str">
        <f t="shared" si="419"/>
        <v>No</v>
      </c>
      <c r="BQ188" t="str">
        <f t="shared" si="419"/>
        <v>No</v>
      </c>
      <c r="BR188" t="str">
        <f t="shared" si="419"/>
        <v>No</v>
      </c>
      <c r="BS188" t="str">
        <f t="shared" si="419"/>
        <v>No</v>
      </c>
      <c r="BT188" t="str">
        <f t="shared" si="419"/>
        <v>No</v>
      </c>
      <c r="BU188" t="str">
        <f t="shared" si="401"/>
        <v>No</v>
      </c>
      <c r="BW188" t="str">
        <f t="shared" si="292"/>
        <v>No</v>
      </c>
    </row>
    <row r="189" spans="1:75" x14ac:dyDescent="0.25">
      <c r="A189" s="7">
        <v>188</v>
      </c>
      <c r="B189" s="7" t="s">
        <v>219</v>
      </c>
      <c r="C189" s="7" t="s">
        <v>963</v>
      </c>
      <c r="D189" s="7" t="s">
        <v>36</v>
      </c>
      <c r="E189" s="7" t="s">
        <v>789</v>
      </c>
      <c r="F189" s="8" t="s">
        <v>811</v>
      </c>
      <c r="G189" s="8" t="s">
        <v>799</v>
      </c>
      <c r="H189" s="7" t="s">
        <v>213</v>
      </c>
      <c r="I189" s="7" t="s">
        <v>12</v>
      </c>
      <c r="J189" s="7" t="s">
        <v>1196</v>
      </c>
      <c r="K189" s="9">
        <v>25752</v>
      </c>
      <c r="L189" s="9">
        <v>35801</v>
      </c>
      <c r="M189" s="9">
        <v>39686</v>
      </c>
      <c r="N189" s="10">
        <f t="shared" ca="1" si="287"/>
        <v>24</v>
      </c>
      <c r="O189" s="10" t="s">
        <v>815</v>
      </c>
      <c r="P189" s="11" t="s">
        <v>13</v>
      </c>
      <c r="Q189" s="12">
        <v>78570</v>
      </c>
      <c r="R189" s="12">
        <f t="shared" ca="1" si="288"/>
        <v>3000</v>
      </c>
      <c r="S189" s="8">
        <v>1</v>
      </c>
      <c r="T189" t="str">
        <f t="shared" si="293"/>
        <v>Correct</v>
      </c>
      <c r="U189" t="str">
        <f t="shared" si="294"/>
        <v>Correct</v>
      </c>
      <c r="Y189" t="str">
        <f t="shared" si="295"/>
        <v>Above 60000</v>
      </c>
      <c r="Z189" t="str">
        <f t="shared" ca="1" si="296"/>
        <v>Above 50 years</v>
      </c>
      <c r="AA189" t="str">
        <f t="shared" si="297"/>
        <v>Above 10 years</v>
      </c>
      <c r="AH189" t="str">
        <f t="shared" si="298"/>
        <v>No</v>
      </c>
      <c r="AI189" t="str">
        <f t="shared" si="399"/>
        <v>No</v>
      </c>
      <c r="AJ189" t="str">
        <f t="shared" si="399"/>
        <v>No</v>
      </c>
      <c r="AK189" t="str">
        <f t="shared" si="399"/>
        <v>No</v>
      </c>
      <c r="AL189" t="str">
        <f t="shared" si="399"/>
        <v>No</v>
      </c>
      <c r="AM189" t="str">
        <f t="shared" si="399"/>
        <v>No</v>
      </c>
      <c r="AN189" t="str">
        <f t="shared" si="399"/>
        <v>No</v>
      </c>
      <c r="AO189" t="str">
        <f t="shared" si="399"/>
        <v>No</v>
      </c>
      <c r="AP189" t="str">
        <f t="shared" si="399"/>
        <v>No</v>
      </c>
      <c r="AQ189" t="str">
        <f t="shared" si="399"/>
        <v>No</v>
      </c>
      <c r="AR189" t="str">
        <f t="shared" si="399"/>
        <v>No</v>
      </c>
      <c r="AS189" t="str">
        <f t="shared" si="399"/>
        <v>No</v>
      </c>
      <c r="AT189" t="str">
        <f t="shared" si="399"/>
        <v>No</v>
      </c>
      <c r="AV189" t="str">
        <f t="shared" ref="AV189:BF189" si="420">IF(AND($L189&gt;=AV$1,$L189&lt;AW$1),"Yes","No")</f>
        <v>No</v>
      </c>
      <c r="AW189" t="str">
        <f t="shared" si="420"/>
        <v>No</v>
      </c>
      <c r="AX189" t="str">
        <f t="shared" si="420"/>
        <v>No</v>
      </c>
      <c r="AY189" t="str">
        <f t="shared" si="420"/>
        <v>No</v>
      </c>
      <c r="AZ189" t="str">
        <f t="shared" si="420"/>
        <v>No</v>
      </c>
      <c r="BA189" t="str">
        <f t="shared" si="420"/>
        <v>No</v>
      </c>
      <c r="BB189" t="str">
        <f t="shared" si="420"/>
        <v>No</v>
      </c>
      <c r="BC189" t="str">
        <f t="shared" si="420"/>
        <v>No</v>
      </c>
      <c r="BD189" t="str">
        <f t="shared" si="420"/>
        <v>No</v>
      </c>
      <c r="BE189" t="str">
        <f t="shared" si="420"/>
        <v>No</v>
      </c>
      <c r="BF189" t="str">
        <f t="shared" si="420"/>
        <v>No</v>
      </c>
      <c r="BG189" t="str">
        <f t="shared" si="290"/>
        <v>No</v>
      </c>
      <c r="BI189" t="str">
        <f t="shared" si="301"/>
        <v>No</v>
      </c>
      <c r="BJ189" t="str">
        <f t="shared" ref="BJ189:BT189" si="421">IF(AND($M189&gt;=BJ$1,$M189&lt;BK$1),"Yes","No")</f>
        <v>No</v>
      </c>
      <c r="BK189" t="str">
        <f t="shared" si="421"/>
        <v>No</v>
      </c>
      <c r="BL189" t="str">
        <f t="shared" si="421"/>
        <v>No</v>
      </c>
      <c r="BM189" t="str">
        <f t="shared" si="421"/>
        <v>No</v>
      </c>
      <c r="BN189" t="str">
        <f t="shared" si="421"/>
        <v>No</v>
      </c>
      <c r="BO189" t="str">
        <f t="shared" si="421"/>
        <v>No</v>
      </c>
      <c r="BP189" t="str">
        <f t="shared" si="421"/>
        <v>No</v>
      </c>
      <c r="BQ189" t="str">
        <f t="shared" si="421"/>
        <v>No</v>
      </c>
      <c r="BR189" t="str">
        <f t="shared" si="421"/>
        <v>No</v>
      </c>
      <c r="BS189" t="str">
        <f t="shared" si="421"/>
        <v>No</v>
      </c>
      <c r="BT189" t="str">
        <f t="shared" si="421"/>
        <v>No</v>
      </c>
      <c r="BU189" t="str">
        <f t="shared" si="401"/>
        <v>No</v>
      </c>
      <c r="BW189" t="str">
        <f t="shared" si="292"/>
        <v>No</v>
      </c>
    </row>
    <row r="190" spans="1:75" x14ac:dyDescent="0.25">
      <c r="A190" s="7">
        <v>189</v>
      </c>
      <c r="B190" s="7" t="s">
        <v>220</v>
      </c>
      <c r="C190" s="7" t="s">
        <v>964</v>
      </c>
      <c r="D190" s="7" t="s">
        <v>812</v>
      </c>
      <c r="E190" s="7" t="s">
        <v>793</v>
      </c>
      <c r="F190" s="8" t="s">
        <v>811</v>
      </c>
      <c r="G190" s="8" t="s">
        <v>799</v>
      </c>
      <c r="H190" s="7" t="s">
        <v>213</v>
      </c>
      <c r="I190" s="7" t="s">
        <v>15</v>
      </c>
      <c r="J190" s="7" t="s">
        <v>1197</v>
      </c>
      <c r="K190" s="9">
        <v>27397</v>
      </c>
      <c r="L190" s="9">
        <v>35807</v>
      </c>
      <c r="M190" s="9">
        <v>41022</v>
      </c>
      <c r="N190" s="10">
        <f t="shared" ca="1" si="287"/>
        <v>24</v>
      </c>
      <c r="O190" s="10" t="s">
        <v>815</v>
      </c>
      <c r="P190" s="11" t="s">
        <v>13</v>
      </c>
      <c r="Q190" s="12">
        <v>48835</v>
      </c>
      <c r="R190" s="12">
        <f t="shared" ca="1" si="288"/>
        <v>10000</v>
      </c>
      <c r="S190" s="8">
        <v>5</v>
      </c>
      <c r="T190" t="str">
        <f t="shared" si="293"/>
        <v>Correct</v>
      </c>
      <c r="U190" t="str">
        <f t="shared" si="294"/>
        <v>Correct</v>
      </c>
      <c r="Y190" t="str">
        <f t="shared" si="295"/>
        <v>40001-60000</v>
      </c>
      <c r="Z190" t="str">
        <f t="shared" ca="1" si="296"/>
        <v>40-50 years</v>
      </c>
      <c r="AA190" t="str">
        <f t="shared" si="297"/>
        <v>Above 10 years</v>
      </c>
      <c r="AH190" t="str">
        <f t="shared" si="298"/>
        <v>Yes</v>
      </c>
      <c r="AI190" t="str">
        <f t="shared" si="399"/>
        <v>Yes</v>
      </c>
      <c r="AJ190" t="str">
        <f t="shared" si="399"/>
        <v>Yes</v>
      </c>
      <c r="AK190" t="str">
        <f t="shared" si="399"/>
        <v>Yes</v>
      </c>
      <c r="AL190" t="str">
        <f t="shared" si="399"/>
        <v>No</v>
      </c>
      <c r="AM190" t="str">
        <f t="shared" si="399"/>
        <v>No</v>
      </c>
      <c r="AN190" t="str">
        <f t="shared" si="399"/>
        <v>No</v>
      </c>
      <c r="AO190" t="str">
        <f t="shared" si="399"/>
        <v>No</v>
      </c>
      <c r="AP190" t="str">
        <f t="shared" si="399"/>
        <v>No</v>
      </c>
      <c r="AQ190" t="str">
        <f t="shared" si="399"/>
        <v>No</v>
      </c>
      <c r="AR190" t="str">
        <f t="shared" si="399"/>
        <v>No</v>
      </c>
      <c r="AS190" t="str">
        <f t="shared" si="399"/>
        <v>No</v>
      </c>
      <c r="AT190" t="str">
        <f t="shared" si="399"/>
        <v>No</v>
      </c>
      <c r="AV190" t="str">
        <f t="shared" ref="AV190:BF190" si="422">IF(AND($L190&gt;=AV$1,$L190&lt;AW$1),"Yes","No")</f>
        <v>No</v>
      </c>
      <c r="AW190" t="str">
        <f t="shared" si="422"/>
        <v>No</v>
      </c>
      <c r="AX190" t="str">
        <f t="shared" si="422"/>
        <v>No</v>
      </c>
      <c r="AY190" t="str">
        <f t="shared" si="422"/>
        <v>No</v>
      </c>
      <c r="AZ190" t="str">
        <f t="shared" si="422"/>
        <v>No</v>
      </c>
      <c r="BA190" t="str">
        <f t="shared" si="422"/>
        <v>No</v>
      </c>
      <c r="BB190" t="str">
        <f t="shared" si="422"/>
        <v>No</v>
      </c>
      <c r="BC190" t="str">
        <f t="shared" si="422"/>
        <v>No</v>
      </c>
      <c r="BD190" t="str">
        <f t="shared" si="422"/>
        <v>No</v>
      </c>
      <c r="BE190" t="str">
        <f t="shared" si="422"/>
        <v>No</v>
      </c>
      <c r="BF190" t="str">
        <f t="shared" si="422"/>
        <v>No</v>
      </c>
      <c r="BG190" t="str">
        <f t="shared" si="290"/>
        <v>No</v>
      </c>
      <c r="BI190" t="str">
        <f t="shared" si="301"/>
        <v>No</v>
      </c>
      <c r="BJ190" t="str">
        <f t="shared" ref="BJ190:BT190" si="423">IF(AND($M190&gt;=BJ$1,$M190&lt;BK$1),"Yes","No")</f>
        <v>No</v>
      </c>
      <c r="BK190" t="str">
        <f t="shared" si="423"/>
        <v>No</v>
      </c>
      <c r="BL190" t="str">
        <f t="shared" si="423"/>
        <v>No</v>
      </c>
      <c r="BM190" t="str">
        <f t="shared" si="423"/>
        <v>Yes</v>
      </c>
      <c r="BN190" t="str">
        <f t="shared" si="423"/>
        <v>No</v>
      </c>
      <c r="BO190" t="str">
        <f t="shared" si="423"/>
        <v>No</v>
      </c>
      <c r="BP190" t="str">
        <f t="shared" si="423"/>
        <v>No</v>
      </c>
      <c r="BQ190" t="str">
        <f t="shared" si="423"/>
        <v>No</v>
      </c>
      <c r="BR190" t="str">
        <f t="shared" si="423"/>
        <v>No</v>
      </c>
      <c r="BS190" t="str">
        <f t="shared" si="423"/>
        <v>No</v>
      </c>
      <c r="BT190" t="str">
        <f t="shared" si="423"/>
        <v>No</v>
      </c>
      <c r="BU190" t="str">
        <f t="shared" si="401"/>
        <v>No</v>
      </c>
      <c r="BW190" t="str">
        <f t="shared" si="292"/>
        <v>Yes</v>
      </c>
    </row>
    <row r="191" spans="1:75" x14ac:dyDescent="0.25">
      <c r="A191" s="7">
        <v>190</v>
      </c>
      <c r="B191" s="7" t="s">
        <v>221</v>
      </c>
      <c r="C191" s="7" t="s">
        <v>928</v>
      </c>
      <c r="D191" s="7" t="s">
        <v>36</v>
      </c>
      <c r="E191" s="7" t="s">
        <v>790</v>
      </c>
      <c r="F191" s="8" t="s">
        <v>811</v>
      </c>
      <c r="G191" s="8" t="s">
        <v>799</v>
      </c>
      <c r="H191" s="7" t="s">
        <v>213</v>
      </c>
      <c r="I191" s="7" t="s">
        <v>15</v>
      </c>
      <c r="J191" s="7" t="s">
        <v>1196</v>
      </c>
      <c r="K191" s="9">
        <v>28614</v>
      </c>
      <c r="L191" s="9">
        <v>36177</v>
      </c>
      <c r="M191" s="9">
        <v>39112</v>
      </c>
      <c r="N191" s="10">
        <f t="shared" ca="1" si="287"/>
        <v>23</v>
      </c>
      <c r="O191" s="10" t="s">
        <v>815</v>
      </c>
      <c r="P191" s="11" t="s">
        <v>21</v>
      </c>
      <c r="Q191" s="12">
        <v>21670</v>
      </c>
      <c r="R191" s="12">
        <f t="shared" ca="1" si="288"/>
        <v>3000</v>
      </c>
      <c r="S191" s="8">
        <v>2</v>
      </c>
      <c r="T191" t="str">
        <f t="shared" si="293"/>
        <v>Correct</v>
      </c>
      <c r="U191" t="str">
        <f t="shared" si="294"/>
        <v>Correct</v>
      </c>
      <c r="Y191" t="str">
        <f t="shared" si="295"/>
        <v>10001-25000</v>
      </c>
      <c r="Z191" t="str">
        <f t="shared" ca="1" si="296"/>
        <v>40-50 years</v>
      </c>
      <c r="AA191" t="str">
        <f t="shared" si="297"/>
        <v>Above 10 years</v>
      </c>
      <c r="AH191" t="str">
        <f t="shared" si="298"/>
        <v>No</v>
      </c>
      <c r="AI191" t="str">
        <f t="shared" si="399"/>
        <v>No</v>
      </c>
      <c r="AJ191" t="str">
        <f t="shared" si="399"/>
        <v>No</v>
      </c>
      <c r="AK191" t="str">
        <f t="shared" si="399"/>
        <v>No</v>
      </c>
      <c r="AL191" t="str">
        <f t="shared" si="399"/>
        <v>No</v>
      </c>
      <c r="AM191" t="str">
        <f t="shared" si="399"/>
        <v>No</v>
      </c>
      <c r="AN191" t="str">
        <f t="shared" si="399"/>
        <v>No</v>
      </c>
      <c r="AO191" t="str">
        <f t="shared" si="399"/>
        <v>No</v>
      </c>
      <c r="AP191" t="str">
        <f t="shared" si="399"/>
        <v>No</v>
      </c>
      <c r="AQ191" t="str">
        <f t="shared" si="399"/>
        <v>No</v>
      </c>
      <c r="AR191" t="str">
        <f t="shared" si="399"/>
        <v>No</v>
      </c>
      <c r="AS191" t="str">
        <f t="shared" si="399"/>
        <v>No</v>
      </c>
      <c r="AT191" t="str">
        <f t="shared" si="399"/>
        <v>No</v>
      </c>
      <c r="AV191" t="str">
        <f t="shared" ref="AV191:BF191" si="424">IF(AND($L191&gt;=AV$1,$L191&lt;AW$1),"Yes","No")</f>
        <v>No</v>
      </c>
      <c r="AW191" t="str">
        <f t="shared" si="424"/>
        <v>No</v>
      </c>
      <c r="AX191" t="str">
        <f t="shared" si="424"/>
        <v>No</v>
      </c>
      <c r="AY191" t="str">
        <f t="shared" si="424"/>
        <v>No</v>
      </c>
      <c r="AZ191" t="str">
        <f t="shared" si="424"/>
        <v>No</v>
      </c>
      <c r="BA191" t="str">
        <f t="shared" si="424"/>
        <v>No</v>
      </c>
      <c r="BB191" t="str">
        <f t="shared" si="424"/>
        <v>No</v>
      </c>
      <c r="BC191" t="str">
        <f t="shared" si="424"/>
        <v>No</v>
      </c>
      <c r="BD191" t="str">
        <f t="shared" si="424"/>
        <v>No</v>
      </c>
      <c r="BE191" t="str">
        <f t="shared" si="424"/>
        <v>No</v>
      </c>
      <c r="BF191" t="str">
        <f t="shared" si="424"/>
        <v>No</v>
      </c>
      <c r="BG191" t="str">
        <f t="shared" si="290"/>
        <v>No</v>
      </c>
      <c r="BI191" t="str">
        <f t="shared" si="301"/>
        <v>No</v>
      </c>
      <c r="BJ191" t="str">
        <f t="shared" ref="BJ191:BT191" si="425">IF(AND($M191&gt;=BJ$1,$M191&lt;BK$1),"Yes","No")</f>
        <v>No</v>
      </c>
      <c r="BK191" t="str">
        <f t="shared" si="425"/>
        <v>No</v>
      </c>
      <c r="BL191" t="str">
        <f t="shared" si="425"/>
        <v>No</v>
      </c>
      <c r="BM191" t="str">
        <f t="shared" si="425"/>
        <v>No</v>
      </c>
      <c r="BN191" t="str">
        <f t="shared" si="425"/>
        <v>No</v>
      </c>
      <c r="BO191" t="str">
        <f t="shared" si="425"/>
        <v>No</v>
      </c>
      <c r="BP191" t="str">
        <f t="shared" si="425"/>
        <v>No</v>
      </c>
      <c r="BQ191" t="str">
        <f t="shared" si="425"/>
        <v>No</v>
      </c>
      <c r="BR191" t="str">
        <f t="shared" si="425"/>
        <v>No</v>
      </c>
      <c r="BS191" t="str">
        <f t="shared" si="425"/>
        <v>No</v>
      </c>
      <c r="BT191" t="str">
        <f t="shared" si="425"/>
        <v>No</v>
      </c>
      <c r="BU191" t="str">
        <f t="shared" si="401"/>
        <v>No</v>
      </c>
      <c r="BW191" t="str">
        <f t="shared" si="292"/>
        <v>No</v>
      </c>
    </row>
    <row r="192" spans="1:75" x14ac:dyDescent="0.25">
      <c r="A192" s="7">
        <v>191</v>
      </c>
      <c r="B192" s="7" t="s">
        <v>222</v>
      </c>
      <c r="C192" s="7" t="s">
        <v>832</v>
      </c>
      <c r="D192" s="7" t="s">
        <v>36</v>
      </c>
      <c r="E192" s="7" t="s">
        <v>790</v>
      </c>
      <c r="F192" s="8" t="s">
        <v>811</v>
      </c>
      <c r="G192" s="8" t="s">
        <v>799</v>
      </c>
      <c r="H192" s="7" t="s">
        <v>213</v>
      </c>
      <c r="I192" s="7" t="s">
        <v>12</v>
      </c>
      <c r="J192" s="7" t="s">
        <v>1196</v>
      </c>
      <c r="K192" s="9">
        <v>26990</v>
      </c>
      <c r="L192" s="9">
        <v>36535</v>
      </c>
      <c r="M192" s="9">
        <v>36596</v>
      </c>
      <c r="N192" s="10">
        <f t="shared" ca="1" si="287"/>
        <v>22</v>
      </c>
      <c r="O192" s="10" t="s">
        <v>815</v>
      </c>
      <c r="P192" s="11" t="s">
        <v>13</v>
      </c>
      <c r="Q192" s="12">
        <v>76192</v>
      </c>
      <c r="R192" s="12">
        <f t="shared" ca="1" si="288"/>
        <v>5000</v>
      </c>
      <c r="S192" s="8">
        <v>4</v>
      </c>
      <c r="T192" t="str">
        <f t="shared" si="293"/>
        <v>Correct</v>
      </c>
      <c r="U192" t="str">
        <f t="shared" si="294"/>
        <v>Correct</v>
      </c>
      <c r="Y192" t="str">
        <f t="shared" si="295"/>
        <v>Above 60000</v>
      </c>
      <c r="Z192" t="str">
        <f t="shared" ca="1" si="296"/>
        <v>40-50 years</v>
      </c>
      <c r="AA192" t="str">
        <f t="shared" si="297"/>
        <v>Above 10 years</v>
      </c>
      <c r="AH192" t="str">
        <f t="shared" si="298"/>
        <v>No</v>
      </c>
      <c r="AI192" t="str">
        <f t="shared" si="399"/>
        <v>No</v>
      </c>
      <c r="AJ192" t="str">
        <f t="shared" si="399"/>
        <v>No</v>
      </c>
      <c r="AK192" t="str">
        <f t="shared" si="399"/>
        <v>No</v>
      </c>
      <c r="AL192" t="str">
        <f t="shared" si="399"/>
        <v>No</v>
      </c>
      <c r="AM192" t="str">
        <f t="shared" si="399"/>
        <v>No</v>
      </c>
      <c r="AN192" t="str">
        <f t="shared" si="399"/>
        <v>No</v>
      </c>
      <c r="AO192" t="str">
        <f t="shared" si="399"/>
        <v>No</v>
      </c>
      <c r="AP192" t="str">
        <f t="shared" si="399"/>
        <v>No</v>
      </c>
      <c r="AQ192" t="str">
        <f t="shared" si="399"/>
        <v>No</v>
      </c>
      <c r="AR192" t="str">
        <f t="shared" si="399"/>
        <v>No</v>
      </c>
      <c r="AS192" t="str">
        <f t="shared" si="399"/>
        <v>No</v>
      </c>
      <c r="AT192" t="str">
        <f t="shared" si="399"/>
        <v>No</v>
      </c>
      <c r="AV192" t="str">
        <f t="shared" ref="AV192:BF192" si="426">IF(AND($L192&gt;=AV$1,$L192&lt;AW$1),"Yes","No")</f>
        <v>No</v>
      </c>
      <c r="AW192" t="str">
        <f t="shared" si="426"/>
        <v>No</v>
      </c>
      <c r="AX192" t="str">
        <f t="shared" si="426"/>
        <v>No</v>
      </c>
      <c r="AY192" t="str">
        <f t="shared" si="426"/>
        <v>No</v>
      </c>
      <c r="AZ192" t="str">
        <f t="shared" si="426"/>
        <v>No</v>
      </c>
      <c r="BA192" t="str">
        <f t="shared" si="426"/>
        <v>No</v>
      </c>
      <c r="BB192" t="str">
        <f t="shared" si="426"/>
        <v>No</v>
      </c>
      <c r="BC192" t="str">
        <f t="shared" si="426"/>
        <v>No</v>
      </c>
      <c r="BD192" t="str">
        <f t="shared" si="426"/>
        <v>No</v>
      </c>
      <c r="BE192" t="str">
        <f t="shared" si="426"/>
        <v>No</v>
      </c>
      <c r="BF192" t="str">
        <f t="shared" si="426"/>
        <v>No</v>
      </c>
      <c r="BG192" t="str">
        <f t="shared" si="290"/>
        <v>No</v>
      </c>
      <c r="BI192" t="str">
        <f t="shared" si="301"/>
        <v>No</v>
      </c>
      <c r="BJ192" t="str">
        <f t="shared" ref="BJ192:BT192" si="427">IF(AND($M192&gt;=BJ$1,$M192&lt;BK$1),"Yes","No")</f>
        <v>No</v>
      </c>
      <c r="BK192" t="str">
        <f t="shared" si="427"/>
        <v>No</v>
      </c>
      <c r="BL192" t="str">
        <f t="shared" si="427"/>
        <v>No</v>
      </c>
      <c r="BM192" t="str">
        <f t="shared" si="427"/>
        <v>No</v>
      </c>
      <c r="BN192" t="str">
        <f t="shared" si="427"/>
        <v>No</v>
      </c>
      <c r="BO192" t="str">
        <f t="shared" si="427"/>
        <v>No</v>
      </c>
      <c r="BP192" t="str">
        <f t="shared" si="427"/>
        <v>No</v>
      </c>
      <c r="BQ192" t="str">
        <f t="shared" si="427"/>
        <v>No</v>
      </c>
      <c r="BR192" t="str">
        <f t="shared" si="427"/>
        <v>No</v>
      </c>
      <c r="BS192" t="str">
        <f t="shared" si="427"/>
        <v>No</v>
      </c>
      <c r="BT192" t="str">
        <f t="shared" si="427"/>
        <v>No</v>
      </c>
      <c r="BU192" t="str">
        <f t="shared" si="401"/>
        <v>No</v>
      </c>
      <c r="BW192" t="str">
        <f t="shared" si="292"/>
        <v>No</v>
      </c>
    </row>
    <row r="193" spans="1:75" x14ac:dyDescent="0.25">
      <c r="A193" s="7">
        <v>192</v>
      </c>
      <c r="B193" s="7" t="s">
        <v>223</v>
      </c>
      <c r="C193" s="7" t="s">
        <v>922</v>
      </c>
      <c r="D193" s="7" t="s">
        <v>36</v>
      </c>
      <c r="E193" s="7" t="s">
        <v>795</v>
      </c>
      <c r="F193" s="8" t="s">
        <v>811</v>
      </c>
      <c r="G193" s="8" t="s">
        <v>799</v>
      </c>
      <c r="H193" s="7" t="s">
        <v>213</v>
      </c>
      <c r="I193" s="7" t="s">
        <v>24</v>
      </c>
      <c r="J193" s="7" t="s">
        <v>1196</v>
      </c>
      <c r="K193" s="9">
        <v>29112</v>
      </c>
      <c r="L193" s="9">
        <v>37634</v>
      </c>
      <c r="M193" s="9">
        <v>38330</v>
      </c>
      <c r="N193" s="10">
        <f t="shared" ca="1" si="287"/>
        <v>19</v>
      </c>
      <c r="O193" s="10" t="s">
        <v>815</v>
      </c>
      <c r="P193" s="11"/>
      <c r="Q193" s="12">
        <v>61370</v>
      </c>
      <c r="R193" s="12">
        <f t="shared" ca="1" si="288"/>
        <v>5000</v>
      </c>
      <c r="S193" s="8">
        <v>3</v>
      </c>
      <c r="T193" t="str">
        <f t="shared" si="293"/>
        <v>Correct</v>
      </c>
      <c r="U193" t="str">
        <f t="shared" si="294"/>
        <v>Correct</v>
      </c>
      <c r="Y193" t="str">
        <f t="shared" si="295"/>
        <v>Above 60000</v>
      </c>
      <c r="Z193" t="str">
        <f t="shared" ca="1" si="296"/>
        <v>40-50 years</v>
      </c>
      <c r="AA193" t="str">
        <f t="shared" si="297"/>
        <v>6-10 years</v>
      </c>
      <c r="AH193" t="str">
        <f t="shared" si="298"/>
        <v>No</v>
      </c>
      <c r="AI193" t="str">
        <f t="shared" si="399"/>
        <v>No</v>
      </c>
      <c r="AJ193" t="str">
        <f t="shared" si="399"/>
        <v>No</v>
      </c>
      <c r="AK193" t="str">
        <f t="shared" si="399"/>
        <v>No</v>
      </c>
      <c r="AL193" t="str">
        <f t="shared" si="399"/>
        <v>No</v>
      </c>
      <c r="AM193" t="str">
        <f t="shared" si="399"/>
        <v>No</v>
      </c>
      <c r="AN193" t="str">
        <f t="shared" si="399"/>
        <v>No</v>
      </c>
      <c r="AO193" t="str">
        <f t="shared" si="399"/>
        <v>No</v>
      </c>
      <c r="AP193" t="str">
        <f t="shared" si="399"/>
        <v>No</v>
      </c>
      <c r="AQ193" t="str">
        <f t="shared" si="399"/>
        <v>No</v>
      </c>
      <c r="AR193" t="str">
        <f t="shared" si="399"/>
        <v>No</v>
      </c>
      <c r="AS193" t="str">
        <f t="shared" si="399"/>
        <v>No</v>
      </c>
      <c r="AT193" t="str">
        <f t="shared" si="399"/>
        <v>No</v>
      </c>
      <c r="AV193" t="str">
        <f t="shared" ref="AV193:BF193" si="428">IF(AND($L193&gt;=AV$1,$L193&lt;AW$1),"Yes","No")</f>
        <v>No</v>
      </c>
      <c r="AW193" t="str">
        <f t="shared" si="428"/>
        <v>No</v>
      </c>
      <c r="AX193" t="str">
        <f t="shared" si="428"/>
        <v>No</v>
      </c>
      <c r="AY193" t="str">
        <f t="shared" si="428"/>
        <v>No</v>
      </c>
      <c r="AZ193" t="str">
        <f t="shared" si="428"/>
        <v>No</v>
      </c>
      <c r="BA193" t="str">
        <f t="shared" si="428"/>
        <v>No</v>
      </c>
      <c r="BB193" t="str">
        <f t="shared" si="428"/>
        <v>No</v>
      </c>
      <c r="BC193" t="str">
        <f t="shared" si="428"/>
        <v>No</v>
      </c>
      <c r="BD193" t="str">
        <f t="shared" si="428"/>
        <v>No</v>
      </c>
      <c r="BE193" t="str">
        <f t="shared" si="428"/>
        <v>No</v>
      </c>
      <c r="BF193" t="str">
        <f t="shared" si="428"/>
        <v>No</v>
      </c>
      <c r="BG193" t="str">
        <f t="shared" si="290"/>
        <v>No</v>
      </c>
      <c r="BI193" t="str">
        <f t="shared" si="301"/>
        <v>No</v>
      </c>
      <c r="BJ193" t="str">
        <f t="shared" ref="BJ193:BT193" si="429">IF(AND($M193&gt;=BJ$1,$M193&lt;BK$1),"Yes","No")</f>
        <v>No</v>
      </c>
      <c r="BK193" t="str">
        <f t="shared" si="429"/>
        <v>No</v>
      </c>
      <c r="BL193" t="str">
        <f t="shared" si="429"/>
        <v>No</v>
      </c>
      <c r="BM193" t="str">
        <f t="shared" si="429"/>
        <v>No</v>
      </c>
      <c r="BN193" t="str">
        <f t="shared" si="429"/>
        <v>No</v>
      </c>
      <c r="BO193" t="str">
        <f t="shared" si="429"/>
        <v>No</v>
      </c>
      <c r="BP193" t="str">
        <f t="shared" si="429"/>
        <v>No</v>
      </c>
      <c r="BQ193" t="str">
        <f t="shared" si="429"/>
        <v>No</v>
      </c>
      <c r="BR193" t="str">
        <f t="shared" si="429"/>
        <v>No</v>
      </c>
      <c r="BS193" t="str">
        <f t="shared" si="429"/>
        <v>No</v>
      </c>
      <c r="BT193" t="str">
        <f t="shared" si="429"/>
        <v>No</v>
      </c>
      <c r="BU193" t="str">
        <f t="shared" si="401"/>
        <v>No</v>
      </c>
      <c r="BW193" t="str">
        <f t="shared" si="292"/>
        <v>No</v>
      </c>
    </row>
    <row r="194" spans="1:75" x14ac:dyDescent="0.25">
      <c r="A194" s="7">
        <v>193</v>
      </c>
      <c r="B194" s="7" t="s">
        <v>224</v>
      </c>
      <c r="C194" s="7" t="s">
        <v>937</v>
      </c>
      <c r="D194" s="7" t="s">
        <v>36</v>
      </c>
      <c r="E194" s="7" t="s">
        <v>789</v>
      </c>
      <c r="F194" s="8" t="s">
        <v>811</v>
      </c>
      <c r="G194" s="8" t="s">
        <v>799</v>
      </c>
      <c r="H194" s="7" t="s">
        <v>213</v>
      </c>
      <c r="I194" s="7" t="s">
        <v>12</v>
      </c>
      <c r="J194" s="7" t="s">
        <v>1196</v>
      </c>
      <c r="K194" s="9">
        <v>31164</v>
      </c>
      <c r="L194" s="9">
        <v>39472</v>
      </c>
      <c r="M194" s="9">
        <v>40149</v>
      </c>
      <c r="N194" s="10">
        <f t="shared" ref="N194:N257" ca="1" si="430">DATEDIF(L194,TODAY(),"Y")</f>
        <v>14</v>
      </c>
      <c r="O194" s="10" t="s">
        <v>815</v>
      </c>
      <c r="P194" s="11" t="s">
        <v>13</v>
      </c>
      <c r="Q194" s="12">
        <v>41060</v>
      </c>
      <c r="R194" s="12">
        <f t="shared" ref="R194:R257" ca="1" si="431">IF(AND(VLOOKUP($S194,$AC$1:$AD$3,2,1)=0,N194&gt;10),3000,VLOOKUP($S194,$AC$1:$AD$3,2,1))</f>
        <v>5000</v>
      </c>
      <c r="S194" s="8">
        <v>3</v>
      </c>
      <c r="T194" t="str">
        <f t="shared" si="293"/>
        <v>Correct</v>
      </c>
      <c r="U194" t="str">
        <f t="shared" si="294"/>
        <v>Correct</v>
      </c>
      <c r="Y194" t="str">
        <f t="shared" si="295"/>
        <v>40001-60000</v>
      </c>
      <c r="Z194" t="str">
        <f t="shared" ca="1" si="296"/>
        <v>30-40 years</v>
      </c>
      <c r="AA194" t="str">
        <f t="shared" si="297"/>
        <v>4-6 years</v>
      </c>
      <c r="AH194" t="str">
        <f t="shared" si="298"/>
        <v>No</v>
      </c>
      <c r="AI194" t="str">
        <f t="shared" si="399"/>
        <v>No</v>
      </c>
      <c r="AJ194" t="str">
        <f t="shared" si="399"/>
        <v>No</v>
      </c>
      <c r="AK194" t="str">
        <f t="shared" si="399"/>
        <v>No</v>
      </c>
      <c r="AL194" t="str">
        <f t="shared" si="399"/>
        <v>No</v>
      </c>
      <c r="AM194" t="str">
        <f t="shared" si="399"/>
        <v>No</v>
      </c>
      <c r="AN194" t="str">
        <f t="shared" si="399"/>
        <v>No</v>
      </c>
      <c r="AO194" t="str">
        <f t="shared" si="399"/>
        <v>No</v>
      </c>
      <c r="AP194" t="str">
        <f t="shared" si="399"/>
        <v>No</v>
      </c>
      <c r="AQ194" t="str">
        <f t="shared" si="399"/>
        <v>No</v>
      </c>
      <c r="AR194" t="str">
        <f t="shared" si="399"/>
        <v>No</v>
      </c>
      <c r="AS194" t="str">
        <f t="shared" si="399"/>
        <v>No</v>
      </c>
      <c r="AT194" t="str">
        <f t="shared" si="399"/>
        <v>No</v>
      </c>
      <c r="AV194" t="str">
        <f t="shared" ref="AV194:BF194" si="432">IF(AND($L194&gt;=AV$1,$L194&lt;AW$1),"Yes","No")</f>
        <v>No</v>
      </c>
      <c r="AW194" t="str">
        <f t="shared" si="432"/>
        <v>No</v>
      </c>
      <c r="AX194" t="str">
        <f t="shared" si="432"/>
        <v>No</v>
      </c>
      <c r="AY194" t="str">
        <f t="shared" si="432"/>
        <v>No</v>
      </c>
      <c r="AZ194" t="str">
        <f t="shared" si="432"/>
        <v>No</v>
      </c>
      <c r="BA194" t="str">
        <f t="shared" si="432"/>
        <v>No</v>
      </c>
      <c r="BB194" t="str">
        <f t="shared" si="432"/>
        <v>No</v>
      </c>
      <c r="BC194" t="str">
        <f t="shared" si="432"/>
        <v>No</v>
      </c>
      <c r="BD194" t="str">
        <f t="shared" si="432"/>
        <v>No</v>
      </c>
      <c r="BE194" t="str">
        <f t="shared" si="432"/>
        <v>No</v>
      </c>
      <c r="BF194" t="str">
        <f t="shared" si="432"/>
        <v>No</v>
      </c>
      <c r="BG194" t="str">
        <f t="shared" ref="BG194:BG257" si="433">IF(AND($L194&gt;=BG$1,$L194&lt;BI$1),"Yes","No")</f>
        <v>No</v>
      </c>
      <c r="BI194" t="str">
        <f t="shared" si="301"/>
        <v>No</v>
      </c>
      <c r="BJ194" t="str">
        <f t="shared" ref="BJ194:BT194" si="434">IF(AND($M194&gt;=BJ$1,$M194&lt;BK$1),"Yes","No")</f>
        <v>No</v>
      </c>
      <c r="BK194" t="str">
        <f t="shared" si="434"/>
        <v>No</v>
      </c>
      <c r="BL194" t="str">
        <f t="shared" si="434"/>
        <v>No</v>
      </c>
      <c r="BM194" t="str">
        <f t="shared" si="434"/>
        <v>No</v>
      </c>
      <c r="BN194" t="str">
        <f t="shared" si="434"/>
        <v>No</v>
      </c>
      <c r="BO194" t="str">
        <f t="shared" si="434"/>
        <v>No</v>
      </c>
      <c r="BP194" t="str">
        <f t="shared" si="434"/>
        <v>No</v>
      </c>
      <c r="BQ194" t="str">
        <f t="shared" si="434"/>
        <v>No</v>
      </c>
      <c r="BR194" t="str">
        <f t="shared" si="434"/>
        <v>No</v>
      </c>
      <c r="BS194" t="str">
        <f t="shared" si="434"/>
        <v>No</v>
      </c>
      <c r="BT194" t="str">
        <f t="shared" si="434"/>
        <v>No</v>
      </c>
      <c r="BU194" t="str">
        <f t="shared" si="401"/>
        <v>No</v>
      </c>
      <c r="BW194" t="str">
        <f t="shared" ref="BW194:BW257" si="435">IF(COUNTIFS(BJ194:BU194,"Yes")&gt;0,"Yes","No")</f>
        <v>No</v>
      </c>
    </row>
    <row r="195" spans="1:75" x14ac:dyDescent="0.25">
      <c r="A195" s="7">
        <v>194</v>
      </c>
      <c r="B195" s="7" t="s">
        <v>225</v>
      </c>
      <c r="C195" s="7" t="s">
        <v>965</v>
      </c>
      <c r="D195" s="7" t="s">
        <v>36</v>
      </c>
      <c r="E195" s="7" t="s">
        <v>792</v>
      </c>
      <c r="F195" s="8" t="s">
        <v>811</v>
      </c>
      <c r="G195" s="8" t="s">
        <v>799</v>
      </c>
      <c r="H195" s="7" t="s">
        <v>213</v>
      </c>
      <c r="I195" s="7" t="s">
        <v>12</v>
      </c>
      <c r="J195" s="7" t="s">
        <v>1196</v>
      </c>
      <c r="K195" s="9">
        <v>25869</v>
      </c>
      <c r="L195" s="9">
        <v>39472</v>
      </c>
      <c r="M195" s="9"/>
      <c r="N195" s="10">
        <f t="shared" ca="1" si="430"/>
        <v>14</v>
      </c>
      <c r="O195" s="10" t="s">
        <v>815</v>
      </c>
      <c r="P195" s="11" t="s">
        <v>13</v>
      </c>
      <c r="Q195" s="12">
        <v>87760</v>
      </c>
      <c r="R195" s="12">
        <f t="shared" ca="1" si="431"/>
        <v>3000</v>
      </c>
      <c r="S195" s="8">
        <v>1</v>
      </c>
      <c r="T195" t="str">
        <f t="shared" ref="T195:T258" si="436">IF(M195="","",IF(M195&lt;L195,"Error","Correct"))</f>
        <v/>
      </c>
      <c r="U195" t="str">
        <f t="shared" ref="U195:U258" si="437">IF(K195="","",IF((L195-K195)/365&lt;18,"Error","Correct"))</f>
        <v>Correct</v>
      </c>
      <c r="Y195" t="str">
        <f t="shared" ref="Y195:Y258" si="438">VLOOKUP(Q195,$AC$32:$AD$36,2,1)</f>
        <v>Above 60000</v>
      </c>
      <c r="Z195" t="str">
        <f t="shared" ref="Z195:Z258" ca="1" si="439">VLOOKUP(YEARFRAC(K195,TODAY()),$AC$17:$AD$22,2,1)</f>
        <v>Above 50 years</v>
      </c>
      <c r="AA195" t="str">
        <f t="shared" ref="AA195:AA258" si="440">VLOOKUP(YEARFRAC(L195,$AB$1),$AC$24:$AD$30,2,1)</f>
        <v>4-6 years</v>
      </c>
      <c r="AH195" t="str">
        <f t="shared" ref="AH195:AH258" si="441">IF($L195&gt;AH$1,"No",IF($M195="","Yes",IF(AND($L195&lt;=AH$1,$M195&gt;AH$1),"Yes","No")))</f>
        <v>Yes</v>
      </c>
      <c r="AI195" t="str">
        <f t="shared" ref="AI195:AT210" si="442">IF($L195&gt;AI$1,"No",IF($M195="","Yes",IF(AND($L195&lt;=AI$1,$M195&gt;AI$1),"Yes","No")))</f>
        <v>Yes</v>
      </c>
      <c r="AJ195" t="str">
        <f t="shared" si="442"/>
        <v>Yes</v>
      </c>
      <c r="AK195" t="str">
        <f t="shared" si="442"/>
        <v>Yes</v>
      </c>
      <c r="AL195" t="str">
        <f t="shared" si="442"/>
        <v>Yes</v>
      </c>
      <c r="AM195" t="str">
        <f t="shared" si="442"/>
        <v>Yes</v>
      </c>
      <c r="AN195" t="str">
        <f t="shared" si="442"/>
        <v>Yes</v>
      </c>
      <c r="AO195" t="str">
        <f t="shared" si="442"/>
        <v>Yes</v>
      </c>
      <c r="AP195" t="str">
        <f t="shared" si="442"/>
        <v>Yes</v>
      </c>
      <c r="AQ195" t="str">
        <f t="shared" si="442"/>
        <v>Yes</v>
      </c>
      <c r="AR195" t="str">
        <f t="shared" si="442"/>
        <v>Yes</v>
      </c>
      <c r="AS195" t="str">
        <f t="shared" si="442"/>
        <v>Yes</v>
      </c>
      <c r="AT195" t="str">
        <f t="shared" si="442"/>
        <v>Yes</v>
      </c>
      <c r="AV195" t="str">
        <f t="shared" ref="AV195:BF195" si="443">IF(AND($L195&gt;=AV$1,$L195&lt;AW$1),"Yes","No")</f>
        <v>No</v>
      </c>
      <c r="AW195" t="str">
        <f t="shared" si="443"/>
        <v>No</v>
      </c>
      <c r="AX195" t="str">
        <f t="shared" si="443"/>
        <v>No</v>
      </c>
      <c r="AY195" t="str">
        <f t="shared" si="443"/>
        <v>No</v>
      </c>
      <c r="AZ195" t="str">
        <f t="shared" si="443"/>
        <v>No</v>
      </c>
      <c r="BA195" t="str">
        <f t="shared" si="443"/>
        <v>No</v>
      </c>
      <c r="BB195" t="str">
        <f t="shared" si="443"/>
        <v>No</v>
      </c>
      <c r="BC195" t="str">
        <f t="shared" si="443"/>
        <v>No</v>
      </c>
      <c r="BD195" t="str">
        <f t="shared" si="443"/>
        <v>No</v>
      </c>
      <c r="BE195" t="str">
        <f t="shared" si="443"/>
        <v>No</v>
      </c>
      <c r="BF195" t="str">
        <f t="shared" si="443"/>
        <v>No</v>
      </c>
      <c r="BG195" t="str">
        <f t="shared" si="433"/>
        <v>No</v>
      </c>
      <c r="BI195" t="str">
        <f t="shared" ref="BI195:BI258" si="444">IF(COUNTIFS(AV195:BG195,"Yes")&gt;0,"Yes","No")</f>
        <v>No</v>
      </c>
      <c r="BJ195" t="str">
        <f t="shared" ref="BJ195:BU210" si="445">IF(AND($M195&gt;=BJ$1,$M195&lt;BK$1),"Yes","No")</f>
        <v>No</v>
      </c>
      <c r="BK195" t="str">
        <f t="shared" si="445"/>
        <v>No</v>
      </c>
      <c r="BL195" t="str">
        <f t="shared" si="445"/>
        <v>No</v>
      </c>
      <c r="BM195" t="str">
        <f t="shared" si="445"/>
        <v>No</v>
      </c>
      <c r="BN195" t="str">
        <f t="shared" si="445"/>
        <v>No</v>
      </c>
      <c r="BO195" t="str">
        <f t="shared" si="445"/>
        <v>No</v>
      </c>
      <c r="BP195" t="str">
        <f t="shared" si="445"/>
        <v>No</v>
      </c>
      <c r="BQ195" t="str">
        <f t="shared" si="445"/>
        <v>No</v>
      </c>
      <c r="BR195" t="str">
        <f t="shared" si="445"/>
        <v>No</v>
      </c>
      <c r="BS195" t="str">
        <f t="shared" si="445"/>
        <v>No</v>
      </c>
      <c r="BT195" t="str">
        <f t="shared" si="445"/>
        <v>No</v>
      </c>
      <c r="BU195" t="str">
        <f t="shared" si="445"/>
        <v>No</v>
      </c>
      <c r="BW195" t="str">
        <f t="shared" si="435"/>
        <v>No</v>
      </c>
    </row>
    <row r="196" spans="1:75" x14ac:dyDescent="0.25">
      <c r="A196" s="7">
        <v>195</v>
      </c>
      <c r="B196" s="7" t="s">
        <v>226</v>
      </c>
      <c r="C196" s="7" t="s">
        <v>959</v>
      </c>
      <c r="D196" s="7" t="s">
        <v>36</v>
      </c>
      <c r="E196" s="7" t="s">
        <v>789</v>
      </c>
      <c r="F196" s="8" t="s">
        <v>811</v>
      </c>
      <c r="G196" s="8" t="s">
        <v>799</v>
      </c>
      <c r="H196" s="7" t="s">
        <v>213</v>
      </c>
      <c r="I196" s="7" t="s">
        <v>12</v>
      </c>
      <c r="J196" s="7" t="s">
        <v>1196</v>
      </c>
      <c r="K196" s="9">
        <v>31064</v>
      </c>
      <c r="L196" s="9">
        <v>38733</v>
      </c>
      <c r="M196" s="9">
        <v>41260</v>
      </c>
      <c r="N196" s="10">
        <f t="shared" ca="1" si="430"/>
        <v>16</v>
      </c>
      <c r="O196" s="10" t="s">
        <v>815</v>
      </c>
      <c r="P196" s="11" t="s">
        <v>30</v>
      </c>
      <c r="Q196" s="12">
        <v>68710</v>
      </c>
      <c r="R196" s="12">
        <f t="shared" ca="1" si="431"/>
        <v>5000</v>
      </c>
      <c r="S196" s="8">
        <v>4</v>
      </c>
      <c r="T196" t="str">
        <f t="shared" si="436"/>
        <v>Correct</v>
      </c>
      <c r="U196" t="str">
        <f t="shared" si="437"/>
        <v>Correct</v>
      </c>
      <c r="Y196" t="str">
        <f t="shared" si="438"/>
        <v>Above 60000</v>
      </c>
      <c r="Z196" t="str">
        <f t="shared" ca="1" si="439"/>
        <v>30-40 years</v>
      </c>
      <c r="AA196" t="str">
        <f t="shared" si="440"/>
        <v>6-10 years</v>
      </c>
      <c r="AH196" t="str">
        <f t="shared" si="441"/>
        <v>Yes</v>
      </c>
      <c r="AI196" t="str">
        <f t="shared" si="442"/>
        <v>Yes</v>
      </c>
      <c r="AJ196" t="str">
        <f t="shared" si="442"/>
        <v>Yes</v>
      </c>
      <c r="AK196" t="str">
        <f t="shared" si="442"/>
        <v>Yes</v>
      </c>
      <c r="AL196" t="str">
        <f t="shared" si="442"/>
        <v>Yes</v>
      </c>
      <c r="AM196" t="str">
        <f t="shared" si="442"/>
        <v>Yes</v>
      </c>
      <c r="AN196" t="str">
        <f t="shared" si="442"/>
        <v>Yes</v>
      </c>
      <c r="AO196" t="str">
        <f t="shared" si="442"/>
        <v>Yes</v>
      </c>
      <c r="AP196" t="str">
        <f t="shared" si="442"/>
        <v>Yes</v>
      </c>
      <c r="AQ196" t="str">
        <f t="shared" si="442"/>
        <v>Yes</v>
      </c>
      <c r="AR196" t="str">
        <f t="shared" si="442"/>
        <v>Yes</v>
      </c>
      <c r="AS196" t="str">
        <f t="shared" si="442"/>
        <v>Yes</v>
      </c>
      <c r="AT196" t="str">
        <f t="shared" si="442"/>
        <v>No</v>
      </c>
      <c r="AV196" t="str">
        <f t="shared" ref="AV196:BF196" si="446">IF(AND($L196&gt;=AV$1,$L196&lt;AW$1),"Yes","No")</f>
        <v>No</v>
      </c>
      <c r="AW196" t="str">
        <f t="shared" si="446"/>
        <v>No</v>
      </c>
      <c r="AX196" t="str">
        <f t="shared" si="446"/>
        <v>No</v>
      </c>
      <c r="AY196" t="str">
        <f t="shared" si="446"/>
        <v>No</v>
      </c>
      <c r="AZ196" t="str">
        <f t="shared" si="446"/>
        <v>No</v>
      </c>
      <c r="BA196" t="str">
        <f t="shared" si="446"/>
        <v>No</v>
      </c>
      <c r="BB196" t="str">
        <f t="shared" si="446"/>
        <v>No</v>
      </c>
      <c r="BC196" t="str">
        <f t="shared" si="446"/>
        <v>No</v>
      </c>
      <c r="BD196" t="str">
        <f t="shared" si="446"/>
        <v>No</v>
      </c>
      <c r="BE196" t="str">
        <f t="shared" si="446"/>
        <v>No</v>
      </c>
      <c r="BF196" t="str">
        <f t="shared" si="446"/>
        <v>No</v>
      </c>
      <c r="BG196" t="str">
        <f t="shared" si="433"/>
        <v>No</v>
      </c>
      <c r="BI196" t="str">
        <f t="shared" si="444"/>
        <v>No</v>
      </c>
      <c r="BJ196" t="str">
        <f t="shared" ref="BJ196:BT196" si="447">IF(AND($M196&gt;=BJ$1,$M196&lt;BK$1),"Yes","No")</f>
        <v>No</v>
      </c>
      <c r="BK196" t="str">
        <f t="shared" si="447"/>
        <v>No</v>
      </c>
      <c r="BL196" t="str">
        <f t="shared" si="447"/>
        <v>No</v>
      </c>
      <c r="BM196" t="str">
        <f t="shared" si="447"/>
        <v>No</v>
      </c>
      <c r="BN196" t="str">
        <f t="shared" si="447"/>
        <v>No</v>
      </c>
      <c r="BO196" t="str">
        <f t="shared" si="447"/>
        <v>No</v>
      </c>
      <c r="BP196" t="str">
        <f t="shared" si="447"/>
        <v>No</v>
      </c>
      <c r="BQ196" t="str">
        <f t="shared" si="447"/>
        <v>No</v>
      </c>
      <c r="BR196" t="str">
        <f t="shared" si="447"/>
        <v>No</v>
      </c>
      <c r="BS196" t="str">
        <f t="shared" si="447"/>
        <v>No</v>
      </c>
      <c r="BT196" t="str">
        <f t="shared" si="447"/>
        <v>No</v>
      </c>
      <c r="BU196" t="str">
        <f t="shared" si="445"/>
        <v>Yes</v>
      </c>
      <c r="BW196" t="str">
        <f t="shared" si="435"/>
        <v>Yes</v>
      </c>
    </row>
    <row r="197" spans="1:75" x14ac:dyDescent="0.25">
      <c r="A197" s="7">
        <v>196</v>
      </c>
      <c r="B197" s="7" t="s">
        <v>227</v>
      </c>
      <c r="C197" s="7" t="s">
        <v>966</v>
      </c>
      <c r="D197" s="7" t="s">
        <v>36</v>
      </c>
      <c r="E197" s="7" t="s">
        <v>790</v>
      </c>
      <c r="F197" s="8" t="s">
        <v>811</v>
      </c>
      <c r="G197" s="8" t="s">
        <v>799</v>
      </c>
      <c r="H197" s="7" t="s">
        <v>213</v>
      </c>
      <c r="I197" s="7" t="s">
        <v>19</v>
      </c>
      <c r="J197" s="7" t="s">
        <v>1196</v>
      </c>
      <c r="K197" s="9">
        <v>29003</v>
      </c>
      <c r="L197" s="9">
        <v>39087</v>
      </c>
      <c r="M197" s="9">
        <v>39656</v>
      </c>
      <c r="N197" s="10">
        <f t="shared" ca="1" si="430"/>
        <v>15</v>
      </c>
      <c r="O197" t="s">
        <v>785</v>
      </c>
      <c r="P197" s="11"/>
      <c r="Q197" s="12">
        <v>14416</v>
      </c>
      <c r="R197" s="12">
        <f t="shared" ca="1" si="431"/>
        <v>5000</v>
      </c>
      <c r="S197" s="8">
        <v>4</v>
      </c>
      <c r="T197" t="str">
        <f t="shared" si="436"/>
        <v>Correct</v>
      </c>
      <c r="U197" t="str">
        <f t="shared" si="437"/>
        <v>Correct</v>
      </c>
      <c r="Y197" t="str">
        <f t="shared" si="438"/>
        <v>10001-25000</v>
      </c>
      <c r="Z197" t="str">
        <f t="shared" ca="1" si="439"/>
        <v>40-50 years</v>
      </c>
      <c r="AA197" t="str">
        <f t="shared" si="440"/>
        <v>4-6 years</v>
      </c>
      <c r="AH197" t="str">
        <f t="shared" si="441"/>
        <v>No</v>
      </c>
      <c r="AI197" t="str">
        <f t="shared" si="442"/>
        <v>No</v>
      </c>
      <c r="AJ197" t="str">
        <f t="shared" si="442"/>
        <v>No</v>
      </c>
      <c r="AK197" t="str">
        <f t="shared" si="442"/>
        <v>No</v>
      </c>
      <c r="AL197" t="str">
        <f t="shared" si="442"/>
        <v>No</v>
      </c>
      <c r="AM197" t="str">
        <f t="shared" si="442"/>
        <v>No</v>
      </c>
      <c r="AN197" t="str">
        <f t="shared" si="442"/>
        <v>No</v>
      </c>
      <c r="AO197" t="str">
        <f t="shared" si="442"/>
        <v>No</v>
      </c>
      <c r="AP197" t="str">
        <f t="shared" si="442"/>
        <v>No</v>
      </c>
      <c r="AQ197" t="str">
        <f t="shared" si="442"/>
        <v>No</v>
      </c>
      <c r="AR197" t="str">
        <f t="shared" si="442"/>
        <v>No</v>
      </c>
      <c r="AS197" t="str">
        <f t="shared" si="442"/>
        <v>No</v>
      </c>
      <c r="AT197" t="str">
        <f t="shared" si="442"/>
        <v>No</v>
      </c>
      <c r="AV197" t="str">
        <f t="shared" ref="AV197:BF197" si="448">IF(AND($L197&gt;=AV$1,$L197&lt;AW$1),"Yes","No")</f>
        <v>No</v>
      </c>
      <c r="AW197" t="str">
        <f t="shared" si="448"/>
        <v>No</v>
      </c>
      <c r="AX197" t="str">
        <f t="shared" si="448"/>
        <v>No</v>
      </c>
      <c r="AY197" t="str">
        <f t="shared" si="448"/>
        <v>No</v>
      </c>
      <c r="AZ197" t="str">
        <f t="shared" si="448"/>
        <v>No</v>
      </c>
      <c r="BA197" t="str">
        <f t="shared" si="448"/>
        <v>No</v>
      </c>
      <c r="BB197" t="str">
        <f t="shared" si="448"/>
        <v>No</v>
      </c>
      <c r="BC197" t="str">
        <f t="shared" si="448"/>
        <v>No</v>
      </c>
      <c r="BD197" t="str">
        <f t="shared" si="448"/>
        <v>No</v>
      </c>
      <c r="BE197" t="str">
        <f t="shared" si="448"/>
        <v>No</v>
      </c>
      <c r="BF197" t="str">
        <f t="shared" si="448"/>
        <v>No</v>
      </c>
      <c r="BG197" t="str">
        <f t="shared" si="433"/>
        <v>No</v>
      </c>
      <c r="BI197" t="str">
        <f t="shared" si="444"/>
        <v>No</v>
      </c>
      <c r="BJ197" t="str">
        <f t="shared" ref="BJ197:BT197" si="449">IF(AND($M197&gt;=BJ$1,$M197&lt;BK$1),"Yes","No")</f>
        <v>No</v>
      </c>
      <c r="BK197" t="str">
        <f t="shared" si="449"/>
        <v>No</v>
      </c>
      <c r="BL197" t="str">
        <f t="shared" si="449"/>
        <v>No</v>
      </c>
      <c r="BM197" t="str">
        <f t="shared" si="449"/>
        <v>No</v>
      </c>
      <c r="BN197" t="str">
        <f t="shared" si="449"/>
        <v>No</v>
      </c>
      <c r="BO197" t="str">
        <f t="shared" si="449"/>
        <v>No</v>
      </c>
      <c r="BP197" t="str">
        <f t="shared" si="449"/>
        <v>No</v>
      </c>
      <c r="BQ197" t="str">
        <f t="shared" si="449"/>
        <v>No</v>
      </c>
      <c r="BR197" t="str">
        <f t="shared" si="449"/>
        <v>No</v>
      </c>
      <c r="BS197" t="str">
        <f t="shared" si="449"/>
        <v>No</v>
      </c>
      <c r="BT197" t="str">
        <f t="shared" si="449"/>
        <v>No</v>
      </c>
      <c r="BU197" t="str">
        <f t="shared" si="445"/>
        <v>No</v>
      </c>
      <c r="BW197" t="str">
        <f t="shared" si="435"/>
        <v>No</v>
      </c>
    </row>
    <row r="198" spans="1:75" x14ac:dyDescent="0.25">
      <c r="A198" s="7">
        <v>197</v>
      </c>
      <c r="B198" s="7" t="s">
        <v>228</v>
      </c>
      <c r="C198" s="7" t="s">
        <v>967</v>
      </c>
      <c r="D198" s="7" t="s">
        <v>10</v>
      </c>
      <c r="E198" s="7" t="s">
        <v>787</v>
      </c>
      <c r="F198" s="8" t="s">
        <v>811</v>
      </c>
      <c r="G198" s="8" t="s">
        <v>799</v>
      </c>
      <c r="H198" s="7" t="s">
        <v>213</v>
      </c>
      <c r="I198" s="7" t="s">
        <v>12</v>
      </c>
      <c r="J198" s="7" t="s">
        <v>1197</v>
      </c>
      <c r="K198" s="9">
        <v>32334</v>
      </c>
      <c r="L198" s="9">
        <v>39455</v>
      </c>
      <c r="M198" s="9"/>
      <c r="N198" s="10">
        <f t="shared" ca="1" si="430"/>
        <v>14</v>
      </c>
      <c r="O198" s="10" t="s">
        <v>815</v>
      </c>
      <c r="P198" s="11" t="s">
        <v>40</v>
      </c>
      <c r="Q198" s="12">
        <v>59420</v>
      </c>
      <c r="R198" s="12">
        <f t="shared" ca="1" si="431"/>
        <v>5000</v>
      </c>
      <c r="S198" s="8">
        <v>4</v>
      </c>
      <c r="T198" t="str">
        <f t="shared" si="436"/>
        <v/>
      </c>
      <c r="U198" t="str">
        <f t="shared" si="437"/>
        <v>Correct</v>
      </c>
      <c r="Y198" t="str">
        <f t="shared" si="438"/>
        <v>40001-60000</v>
      </c>
      <c r="Z198" t="str">
        <f t="shared" ca="1" si="439"/>
        <v>30-40 years</v>
      </c>
      <c r="AA198" t="str">
        <f t="shared" si="440"/>
        <v>4-6 years</v>
      </c>
      <c r="AH198" t="str">
        <f t="shared" si="441"/>
        <v>Yes</v>
      </c>
      <c r="AI198" t="str">
        <f t="shared" si="442"/>
        <v>Yes</v>
      </c>
      <c r="AJ198" t="str">
        <f t="shared" si="442"/>
        <v>Yes</v>
      </c>
      <c r="AK198" t="str">
        <f t="shared" si="442"/>
        <v>Yes</v>
      </c>
      <c r="AL198" t="str">
        <f t="shared" si="442"/>
        <v>Yes</v>
      </c>
      <c r="AM198" t="str">
        <f t="shared" si="442"/>
        <v>Yes</v>
      </c>
      <c r="AN198" t="str">
        <f t="shared" si="442"/>
        <v>Yes</v>
      </c>
      <c r="AO198" t="str">
        <f t="shared" si="442"/>
        <v>Yes</v>
      </c>
      <c r="AP198" t="str">
        <f t="shared" si="442"/>
        <v>Yes</v>
      </c>
      <c r="AQ198" t="str">
        <f t="shared" si="442"/>
        <v>Yes</v>
      </c>
      <c r="AR198" t="str">
        <f t="shared" si="442"/>
        <v>Yes</v>
      </c>
      <c r="AS198" t="str">
        <f t="shared" si="442"/>
        <v>Yes</v>
      </c>
      <c r="AT198" t="str">
        <f t="shared" si="442"/>
        <v>Yes</v>
      </c>
      <c r="AV198" t="str">
        <f t="shared" ref="AV198:BF198" si="450">IF(AND($L198&gt;=AV$1,$L198&lt;AW$1),"Yes","No")</f>
        <v>No</v>
      </c>
      <c r="AW198" t="str">
        <f t="shared" si="450"/>
        <v>No</v>
      </c>
      <c r="AX198" t="str">
        <f t="shared" si="450"/>
        <v>No</v>
      </c>
      <c r="AY198" t="str">
        <f t="shared" si="450"/>
        <v>No</v>
      </c>
      <c r="AZ198" t="str">
        <f t="shared" si="450"/>
        <v>No</v>
      </c>
      <c r="BA198" t="str">
        <f t="shared" si="450"/>
        <v>No</v>
      </c>
      <c r="BB198" t="str">
        <f t="shared" si="450"/>
        <v>No</v>
      </c>
      <c r="BC198" t="str">
        <f t="shared" si="450"/>
        <v>No</v>
      </c>
      <c r="BD198" t="str">
        <f t="shared" si="450"/>
        <v>No</v>
      </c>
      <c r="BE198" t="str">
        <f t="shared" si="450"/>
        <v>No</v>
      </c>
      <c r="BF198" t="str">
        <f t="shared" si="450"/>
        <v>No</v>
      </c>
      <c r="BG198" t="str">
        <f t="shared" si="433"/>
        <v>No</v>
      </c>
      <c r="BI198" t="str">
        <f t="shared" si="444"/>
        <v>No</v>
      </c>
      <c r="BJ198" t="str">
        <f t="shared" ref="BJ198:BT198" si="451">IF(AND($M198&gt;=BJ$1,$M198&lt;BK$1),"Yes","No")</f>
        <v>No</v>
      </c>
      <c r="BK198" t="str">
        <f t="shared" si="451"/>
        <v>No</v>
      </c>
      <c r="BL198" t="str">
        <f t="shared" si="451"/>
        <v>No</v>
      </c>
      <c r="BM198" t="str">
        <f t="shared" si="451"/>
        <v>No</v>
      </c>
      <c r="BN198" t="str">
        <f t="shared" si="451"/>
        <v>No</v>
      </c>
      <c r="BO198" t="str">
        <f t="shared" si="451"/>
        <v>No</v>
      </c>
      <c r="BP198" t="str">
        <f t="shared" si="451"/>
        <v>No</v>
      </c>
      <c r="BQ198" t="str">
        <f t="shared" si="451"/>
        <v>No</v>
      </c>
      <c r="BR198" t="str">
        <f t="shared" si="451"/>
        <v>No</v>
      </c>
      <c r="BS198" t="str">
        <f t="shared" si="451"/>
        <v>No</v>
      </c>
      <c r="BT198" t="str">
        <f t="shared" si="451"/>
        <v>No</v>
      </c>
      <c r="BU198" t="str">
        <f t="shared" si="445"/>
        <v>No</v>
      </c>
      <c r="BW198" t="str">
        <f t="shared" si="435"/>
        <v>No</v>
      </c>
    </row>
    <row r="199" spans="1:75" x14ac:dyDescent="0.25">
      <c r="A199" s="7">
        <v>198</v>
      </c>
      <c r="B199" s="7" t="s">
        <v>229</v>
      </c>
      <c r="C199" s="7" t="s">
        <v>937</v>
      </c>
      <c r="D199" s="7" t="s">
        <v>36</v>
      </c>
      <c r="E199" s="7" t="s">
        <v>795</v>
      </c>
      <c r="F199" s="8" t="s">
        <v>811</v>
      </c>
      <c r="G199" s="8" t="s">
        <v>799</v>
      </c>
      <c r="H199" s="7" t="s">
        <v>213</v>
      </c>
      <c r="I199" s="7" t="s">
        <v>24</v>
      </c>
      <c r="J199" s="7" t="s">
        <v>1196</v>
      </c>
      <c r="K199" s="9">
        <v>29983</v>
      </c>
      <c r="L199" s="9">
        <v>39822</v>
      </c>
      <c r="M199" s="9"/>
      <c r="N199" s="10">
        <f t="shared" ca="1" si="430"/>
        <v>13</v>
      </c>
      <c r="O199" s="10" t="s">
        <v>815</v>
      </c>
      <c r="P199" s="11"/>
      <c r="Q199" s="12">
        <v>60040</v>
      </c>
      <c r="R199" s="12">
        <f t="shared" ca="1" si="431"/>
        <v>10000</v>
      </c>
      <c r="S199" s="8">
        <v>5</v>
      </c>
      <c r="T199" t="str">
        <f t="shared" si="436"/>
        <v/>
      </c>
      <c r="U199" t="str">
        <f t="shared" si="437"/>
        <v>Correct</v>
      </c>
      <c r="Y199" t="str">
        <f t="shared" si="438"/>
        <v>Above 60000</v>
      </c>
      <c r="Z199" t="str">
        <f t="shared" ca="1" si="439"/>
        <v>40-50 years</v>
      </c>
      <c r="AA199" t="str">
        <f t="shared" si="440"/>
        <v>2-4 years</v>
      </c>
      <c r="AH199" t="str">
        <f t="shared" si="441"/>
        <v>Yes</v>
      </c>
      <c r="AI199" t="str">
        <f t="shared" si="442"/>
        <v>Yes</v>
      </c>
      <c r="AJ199" t="str">
        <f t="shared" si="442"/>
        <v>Yes</v>
      </c>
      <c r="AK199" t="str">
        <f t="shared" si="442"/>
        <v>Yes</v>
      </c>
      <c r="AL199" t="str">
        <f t="shared" si="442"/>
        <v>Yes</v>
      </c>
      <c r="AM199" t="str">
        <f t="shared" si="442"/>
        <v>Yes</v>
      </c>
      <c r="AN199" t="str">
        <f t="shared" si="442"/>
        <v>Yes</v>
      </c>
      <c r="AO199" t="str">
        <f t="shared" si="442"/>
        <v>Yes</v>
      </c>
      <c r="AP199" t="str">
        <f t="shared" si="442"/>
        <v>Yes</v>
      </c>
      <c r="AQ199" t="str">
        <f t="shared" si="442"/>
        <v>Yes</v>
      </c>
      <c r="AR199" t="str">
        <f t="shared" si="442"/>
        <v>Yes</v>
      </c>
      <c r="AS199" t="str">
        <f t="shared" si="442"/>
        <v>Yes</v>
      </c>
      <c r="AT199" t="str">
        <f t="shared" si="442"/>
        <v>Yes</v>
      </c>
      <c r="AV199" t="str">
        <f t="shared" ref="AV199:BF199" si="452">IF(AND($L199&gt;=AV$1,$L199&lt;AW$1),"Yes","No")</f>
        <v>No</v>
      </c>
      <c r="AW199" t="str">
        <f t="shared" si="452"/>
        <v>No</v>
      </c>
      <c r="AX199" t="str">
        <f t="shared" si="452"/>
        <v>No</v>
      </c>
      <c r="AY199" t="str">
        <f t="shared" si="452"/>
        <v>No</v>
      </c>
      <c r="AZ199" t="str">
        <f t="shared" si="452"/>
        <v>No</v>
      </c>
      <c r="BA199" t="str">
        <f t="shared" si="452"/>
        <v>No</v>
      </c>
      <c r="BB199" t="str">
        <f t="shared" si="452"/>
        <v>No</v>
      </c>
      <c r="BC199" t="str">
        <f t="shared" si="452"/>
        <v>No</v>
      </c>
      <c r="BD199" t="str">
        <f t="shared" si="452"/>
        <v>No</v>
      </c>
      <c r="BE199" t="str">
        <f t="shared" si="452"/>
        <v>No</v>
      </c>
      <c r="BF199" t="str">
        <f t="shared" si="452"/>
        <v>No</v>
      </c>
      <c r="BG199" t="str">
        <f t="shared" si="433"/>
        <v>No</v>
      </c>
      <c r="BI199" t="str">
        <f t="shared" si="444"/>
        <v>No</v>
      </c>
      <c r="BJ199" t="str">
        <f t="shared" ref="BJ199:BT199" si="453">IF(AND($M199&gt;=BJ$1,$M199&lt;BK$1),"Yes","No")</f>
        <v>No</v>
      </c>
      <c r="BK199" t="str">
        <f t="shared" si="453"/>
        <v>No</v>
      </c>
      <c r="BL199" t="str">
        <f t="shared" si="453"/>
        <v>No</v>
      </c>
      <c r="BM199" t="str">
        <f t="shared" si="453"/>
        <v>No</v>
      </c>
      <c r="BN199" t="str">
        <f t="shared" si="453"/>
        <v>No</v>
      </c>
      <c r="BO199" t="str">
        <f t="shared" si="453"/>
        <v>No</v>
      </c>
      <c r="BP199" t="str">
        <f t="shared" si="453"/>
        <v>No</v>
      </c>
      <c r="BQ199" t="str">
        <f t="shared" si="453"/>
        <v>No</v>
      </c>
      <c r="BR199" t="str">
        <f t="shared" si="453"/>
        <v>No</v>
      </c>
      <c r="BS199" t="str">
        <f t="shared" si="453"/>
        <v>No</v>
      </c>
      <c r="BT199" t="str">
        <f t="shared" si="453"/>
        <v>No</v>
      </c>
      <c r="BU199" t="str">
        <f t="shared" si="445"/>
        <v>No</v>
      </c>
      <c r="BW199" t="str">
        <f t="shared" si="435"/>
        <v>No</v>
      </c>
    </row>
    <row r="200" spans="1:75" x14ac:dyDescent="0.25">
      <c r="A200" s="7">
        <v>199</v>
      </c>
      <c r="B200" s="7" t="s">
        <v>230</v>
      </c>
      <c r="C200" s="7" t="s">
        <v>840</v>
      </c>
      <c r="D200" s="7" t="s">
        <v>10</v>
      </c>
      <c r="E200" s="7" t="s">
        <v>787</v>
      </c>
      <c r="F200" s="8" t="s">
        <v>811</v>
      </c>
      <c r="G200" s="8" t="s">
        <v>799</v>
      </c>
      <c r="H200" s="7" t="s">
        <v>213</v>
      </c>
      <c r="I200" s="7" t="s">
        <v>24</v>
      </c>
      <c r="J200" s="7" t="s">
        <v>1196</v>
      </c>
      <c r="K200" s="9">
        <v>28412</v>
      </c>
      <c r="L200" s="9">
        <v>39830</v>
      </c>
      <c r="M200" s="9"/>
      <c r="N200" s="10">
        <f t="shared" ca="1" si="430"/>
        <v>13</v>
      </c>
      <c r="O200" s="10" t="s">
        <v>815</v>
      </c>
      <c r="P200" s="11"/>
      <c r="Q200" s="12">
        <v>78520</v>
      </c>
      <c r="R200" s="12">
        <f t="shared" ca="1" si="431"/>
        <v>5000</v>
      </c>
      <c r="S200" s="8">
        <v>4</v>
      </c>
      <c r="T200" t="str">
        <f t="shared" si="436"/>
        <v/>
      </c>
      <c r="U200" t="str">
        <f t="shared" si="437"/>
        <v>Correct</v>
      </c>
      <c r="Y200" t="str">
        <f t="shared" si="438"/>
        <v>Above 60000</v>
      </c>
      <c r="Z200" t="str">
        <f t="shared" ca="1" si="439"/>
        <v>40-50 years</v>
      </c>
      <c r="AA200" t="str">
        <f t="shared" si="440"/>
        <v>2-4 years</v>
      </c>
      <c r="AH200" t="str">
        <f t="shared" si="441"/>
        <v>Yes</v>
      </c>
      <c r="AI200" t="str">
        <f t="shared" si="442"/>
        <v>Yes</v>
      </c>
      <c r="AJ200" t="str">
        <f t="shared" si="442"/>
        <v>Yes</v>
      </c>
      <c r="AK200" t="str">
        <f t="shared" si="442"/>
        <v>Yes</v>
      </c>
      <c r="AL200" t="str">
        <f t="shared" si="442"/>
        <v>Yes</v>
      </c>
      <c r="AM200" t="str">
        <f t="shared" si="442"/>
        <v>Yes</v>
      </c>
      <c r="AN200" t="str">
        <f t="shared" si="442"/>
        <v>Yes</v>
      </c>
      <c r="AO200" t="str">
        <f t="shared" si="442"/>
        <v>Yes</v>
      </c>
      <c r="AP200" t="str">
        <f t="shared" si="442"/>
        <v>Yes</v>
      </c>
      <c r="AQ200" t="str">
        <f t="shared" si="442"/>
        <v>Yes</v>
      </c>
      <c r="AR200" t="str">
        <f t="shared" si="442"/>
        <v>Yes</v>
      </c>
      <c r="AS200" t="str">
        <f t="shared" si="442"/>
        <v>Yes</v>
      </c>
      <c r="AT200" t="str">
        <f t="shared" si="442"/>
        <v>Yes</v>
      </c>
      <c r="AV200" t="str">
        <f t="shared" ref="AV200:BF200" si="454">IF(AND($L200&gt;=AV$1,$L200&lt;AW$1),"Yes","No")</f>
        <v>No</v>
      </c>
      <c r="AW200" t="str">
        <f t="shared" si="454"/>
        <v>No</v>
      </c>
      <c r="AX200" t="str">
        <f t="shared" si="454"/>
        <v>No</v>
      </c>
      <c r="AY200" t="str">
        <f t="shared" si="454"/>
        <v>No</v>
      </c>
      <c r="AZ200" t="str">
        <f t="shared" si="454"/>
        <v>No</v>
      </c>
      <c r="BA200" t="str">
        <f t="shared" si="454"/>
        <v>No</v>
      </c>
      <c r="BB200" t="str">
        <f t="shared" si="454"/>
        <v>No</v>
      </c>
      <c r="BC200" t="str">
        <f t="shared" si="454"/>
        <v>No</v>
      </c>
      <c r="BD200" t="str">
        <f t="shared" si="454"/>
        <v>No</v>
      </c>
      <c r="BE200" t="str">
        <f t="shared" si="454"/>
        <v>No</v>
      </c>
      <c r="BF200" t="str">
        <f t="shared" si="454"/>
        <v>No</v>
      </c>
      <c r="BG200" t="str">
        <f t="shared" si="433"/>
        <v>No</v>
      </c>
      <c r="BI200" t="str">
        <f t="shared" si="444"/>
        <v>No</v>
      </c>
      <c r="BJ200" t="str">
        <f t="shared" ref="BJ200:BT200" si="455">IF(AND($M200&gt;=BJ$1,$M200&lt;BK$1),"Yes","No")</f>
        <v>No</v>
      </c>
      <c r="BK200" t="str">
        <f t="shared" si="455"/>
        <v>No</v>
      </c>
      <c r="BL200" t="str">
        <f t="shared" si="455"/>
        <v>No</v>
      </c>
      <c r="BM200" t="str">
        <f t="shared" si="455"/>
        <v>No</v>
      </c>
      <c r="BN200" t="str">
        <f t="shared" si="455"/>
        <v>No</v>
      </c>
      <c r="BO200" t="str">
        <f t="shared" si="455"/>
        <v>No</v>
      </c>
      <c r="BP200" t="str">
        <f t="shared" si="455"/>
        <v>No</v>
      </c>
      <c r="BQ200" t="str">
        <f t="shared" si="455"/>
        <v>No</v>
      </c>
      <c r="BR200" t="str">
        <f t="shared" si="455"/>
        <v>No</v>
      </c>
      <c r="BS200" t="str">
        <f t="shared" si="455"/>
        <v>No</v>
      </c>
      <c r="BT200" t="str">
        <f t="shared" si="455"/>
        <v>No</v>
      </c>
      <c r="BU200" t="str">
        <f t="shared" si="445"/>
        <v>No</v>
      </c>
      <c r="BW200" t="str">
        <f t="shared" si="435"/>
        <v>No</v>
      </c>
    </row>
    <row r="201" spans="1:75" x14ac:dyDescent="0.25">
      <c r="A201" s="7">
        <v>200</v>
      </c>
      <c r="B201" s="7" t="s">
        <v>231</v>
      </c>
      <c r="C201" s="7" t="s">
        <v>885</v>
      </c>
      <c r="D201" s="7" t="s">
        <v>813</v>
      </c>
      <c r="E201" s="7" t="s">
        <v>791</v>
      </c>
      <c r="F201" s="8" t="s">
        <v>811</v>
      </c>
      <c r="G201" s="8" t="s">
        <v>799</v>
      </c>
      <c r="H201" s="7" t="s">
        <v>213</v>
      </c>
      <c r="I201" s="7" t="s">
        <v>12</v>
      </c>
      <c r="J201" s="7" t="s">
        <v>1196</v>
      </c>
      <c r="K201" s="9">
        <v>29526</v>
      </c>
      <c r="L201" s="9">
        <v>40203</v>
      </c>
      <c r="M201" s="9"/>
      <c r="N201" s="10">
        <f t="shared" ca="1" si="430"/>
        <v>12</v>
      </c>
      <c r="O201" s="10" t="s">
        <v>815</v>
      </c>
      <c r="P201" s="11" t="s">
        <v>13</v>
      </c>
      <c r="Q201" s="12">
        <v>35600</v>
      </c>
      <c r="R201" s="12">
        <f t="shared" ca="1" si="431"/>
        <v>10000</v>
      </c>
      <c r="S201" s="8">
        <v>5</v>
      </c>
      <c r="T201" t="str">
        <f t="shared" si="436"/>
        <v/>
      </c>
      <c r="U201" t="str">
        <f t="shared" si="437"/>
        <v>Correct</v>
      </c>
      <c r="Y201" t="str">
        <f t="shared" si="438"/>
        <v>25001-40000</v>
      </c>
      <c r="Z201" t="str">
        <f t="shared" ca="1" si="439"/>
        <v>40-50 years</v>
      </c>
      <c r="AA201" t="str">
        <f t="shared" si="440"/>
        <v>2-4 years</v>
      </c>
      <c r="AH201" t="str">
        <f t="shared" si="441"/>
        <v>Yes</v>
      </c>
      <c r="AI201" t="str">
        <f t="shared" si="442"/>
        <v>Yes</v>
      </c>
      <c r="AJ201" t="str">
        <f t="shared" si="442"/>
        <v>Yes</v>
      </c>
      <c r="AK201" t="str">
        <f t="shared" si="442"/>
        <v>Yes</v>
      </c>
      <c r="AL201" t="str">
        <f t="shared" si="442"/>
        <v>Yes</v>
      </c>
      <c r="AM201" t="str">
        <f t="shared" si="442"/>
        <v>Yes</v>
      </c>
      <c r="AN201" t="str">
        <f t="shared" si="442"/>
        <v>Yes</v>
      </c>
      <c r="AO201" t="str">
        <f t="shared" si="442"/>
        <v>Yes</v>
      </c>
      <c r="AP201" t="str">
        <f t="shared" si="442"/>
        <v>Yes</v>
      </c>
      <c r="AQ201" t="str">
        <f t="shared" si="442"/>
        <v>Yes</v>
      </c>
      <c r="AR201" t="str">
        <f t="shared" si="442"/>
        <v>Yes</v>
      </c>
      <c r="AS201" t="str">
        <f t="shared" si="442"/>
        <v>Yes</v>
      </c>
      <c r="AT201" t="str">
        <f t="shared" si="442"/>
        <v>Yes</v>
      </c>
      <c r="AV201" t="str">
        <f t="shared" ref="AV201:BF201" si="456">IF(AND($L201&gt;=AV$1,$L201&lt;AW$1),"Yes","No")</f>
        <v>No</v>
      </c>
      <c r="AW201" t="str">
        <f t="shared" si="456"/>
        <v>No</v>
      </c>
      <c r="AX201" t="str">
        <f t="shared" si="456"/>
        <v>No</v>
      </c>
      <c r="AY201" t="str">
        <f t="shared" si="456"/>
        <v>No</v>
      </c>
      <c r="AZ201" t="str">
        <f t="shared" si="456"/>
        <v>No</v>
      </c>
      <c r="BA201" t="str">
        <f t="shared" si="456"/>
        <v>No</v>
      </c>
      <c r="BB201" t="str">
        <f t="shared" si="456"/>
        <v>No</v>
      </c>
      <c r="BC201" t="str">
        <f t="shared" si="456"/>
        <v>No</v>
      </c>
      <c r="BD201" t="str">
        <f t="shared" si="456"/>
        <v>No</v>
      </c>
      <c r="BE201" t="str">
        <f t="shared" si="456"/>
        <v>No</v>
      </c>
      <c r="BF201" t="str">
        <f t="shared" si="456"/>
        <v>No</v>
      </c>
      <c r="BG201" t="str">
        <f t="shared" si="433"/>
        <v>No</v>
      </c>
      <c r="BI201" t="str">
        <f t="shared" si="444"/>
        <v>No</v>
      </c>
      <c r="BJ201" t="str">
        <f t="shared" ref="BJ201:BT201" si="457">IF(AND($M201&gt;=BJ$1,$M201&lt;BK$1),"Yes","No")</f>
        <v>No</v>
      </c>
      <c r="BK201" t="str">
        <f t="shared" si="457"/>
        <v>No</v>
      </c>
      <c r="BL201" t="str">
        <f t="shared" si="457"/>
        <v>No</v>
      </c>
      <c r="BM201" t="str">
        <f t="shared" si="457"/>
        <v>No</v>
      </c>
      <c r="BN201" t="str">
        <f t="shared" si="457"/>
        <v>No</v>
      </c>
      <c r="BO201" t="str">
        <f t="shared" si="457"/>
        <v>No</v>
      </c>
      <c r="BP201" t="str">
        <f t="shared" si="457"/>
        <v>No</v>
      </c>
      <c r="BQ201" t="str">
        <f t="shared" si="457"/>
        <v>No</v>
      </c>
      <c r="BR201" t="str">
        <f t="shared" si="457"/>
        <v>No</v>
      </c>
      <c r="BS201" t="str">
        <f t="shared" si="457"/>
        <v>No</v>
      </c>
      <c r="BT201" t="str">
        <f t="shared" si="457"/>
        <v>No</v>
      </c>
      <c r="BU201" t="str">
        <f t="shared" si="445"/>
        <v>No</v>
      </c>
      <c r="BW201" t="str">
        <f t="shared" si="435"/>
        <v>No</v>
      </c>
    </row>
    <row r="202" spans="1:75" x14ac:dyDescent="0.25">
      <c r="A202" s="7">
        <v>201</v>
      </c>
      <c r="B202" s="7" t="s">
        <v>232</v>
      </c>
      <c r="C202" s="7" t="s">
        <v>968</v>
      </c>
      <c r="D202" s="7" t="s">
        <v>36</v>
      </c>
      <c r="E202" s="7" t="s">
        <v>792</v>
      </c>
      <c r="F202" s="8" t="s">
        <v>811</v>
      </c>
      <c r="G202" s="8" t="s">
        <v>799</v>
      </c>
      <c r="H202" s="7" t="s">
        <v>213</v>
      </c>
      <c r="I202" s="7" t="s">
        <v>19</v>
      </c>
      <c r="J202" s="7" t="s">
        <v>1197</v>
      </c>
      <c r="K202" s="9">
        <v>32731</v>
      </c>
      <c r="L202" s="9">
        <v>40574</v>
      </c>
      <c r="M202" s="9">
        <v>40654</v>
      </c>
      <c r="N202" s="10">
        <f t="shared" ca="1" si="430"/>
        <v>11</v>
      </c>
      <c r="O202" s="10" t="s">
        <v>815</v>
      </c>
      <c r="P202" s="11"/>
      <c r="Q202" s="12">
        <v>28424</v>
      </c>
      <c r="R202" s="12">
        <f t="shared" ca="1" si="431"/>
        <v>5000</v>
      </c>
      <c r="S202" s="8">
        <v>4</v>
      </c>
      <c r="T202" t="str">
        <f t="shared" si="436"/>
        <v>Correct</v>
      </c>
      <c r="U202" t="str">
        <f t="shared" si="437"/>
        <v>Correct</v>
      </c>
      <c r="Y202" t="str">
        <f t="shared" si="438"/>
        <v>25001-40000</v>
      </c>
      <c r="Z202" t="str">
        <f t="shared" ca="1" si="439"/>
        <v>30-40 years</v>
      </c>
      <c r="AA202" t="str">
        <f t="shared" si="440"/>
        <v>1-2 years</v>
      </c>
      <c r="AH202" t="str">
        <f t="shared" si="441"/>
        <v>No</v>
      </c>
      <c r="AI202" t="str">
        <f t="shared" si="442"/>
        <v>No</v>
      </c>
      <c r="AJ202" t="str">
        <f t="shared" si="442"/>
        <v>No</v>
      </c>
      <c r="AK202" t="str">
        <f t="shared" si="442"/>
        <v>No</v>
      </c>
      <c r="AL202" t="str">
        <f t="shared" si="442"/>
        <v>No</v>
      </c>
      <c r="AM202" t="str">
        <f t="shared" si="442"/>
        <v>No</v>
      </c>
      <c r="AN202" t="str">
        <f t="shared" si="442"/>
        <v>No</v>
      </c>
      <c r="AO202" t="str">
        <f t="shared" si="442"/>
        <v>No</v>
      </c>
      <c r="AP202" t="str">
        <f t="shared" si="442"/>
        <v>No</v>
      </c>
      <c r="AQ202" t="str">
        <f t="shared" si="442"/>
        <v>No</v>
      </c>
      <c r="AR202" t="str">
        <f t="shared" si="442"/>
        <v>No</v>
      </c>
      <c r="AS202" t="str">
        <f t="shared" si="442"/>
        <v>No</v>
      </c>
      <c r="AT202" t="str">
        <f t="shared" si="442"/>
        <v>No</v>
      </c>
      <c r="AV202" t="str">
        <f t="shared" ref="AV202:BF202" si="458">IF(AND($L202&gt;=AV$1,$L202&lt;AW$1),"Yes","No")</f>
        <v>No</v>
      </c>
      <c r="AW202" t="str">
        <f t="shared" si="458"/>
        <v>No</v>
      </c>
      <c r="AX202" t="str">
        <f t="shared" si="458"/>
        <v>No</v>
      </c>
      <c r="AY202" t="str">
        <f t="shared" si="458"/>
        <v>No</v>
      </c>
      <c r="AZ202" t="str">
        <f t="shared" si="458"/>
        <v>No</v>
      </c>
      <c r="BA202" t="str">
        <f t="shared" si="458"/>
        <v>No</v>
      </c>
      <c r="BB202" t="str">
        <f t="shared" si="458"/>
        <v>No</v>
      </c>
      <c r="BC202" t="str">
        <f t="shared" si="458"/>
        <v>No</v>
      </c>
      <c r="BD202" t="str">
        <f t="shared" si="458"/>
        <v>No</v>
      </c>
      <c r="BE202" t="str">
        <f t="shared" si="458"/>
        <v>No</v>
      </c>
      <c r="BF202" t="str">
        <f t="shared" si="458"/>
        <v>No</v>
      </c>
      <c r="BG202" t="str">
        <f t="shared" si="433"/>
        <v>No</v>
      </c>
      <c r="BI202" t="str">
        <f t="shared" si="444"/>
        <v>No</v>
      </c>
      <c r="BJ202" t="str">
        <f t="shared" ref="BJ202:BT202" si="459">IF(AND($M202&gt;=BJ$1,$M202&lt;BK$1),"Yes","No")</f>
        <v>No</v>
      </c>
      <c r="BK202" t="str">
        <f t="shared" si="459"/>
        <v>No</v>
      </c>
      <c r="BL202" t="str">
        <f t="shared" si="459"/>
        <v>No</v>
      </c>
      <c r="BM202" t="str">
        <f t="shared" si="459"/>
        <v>No</v>
      </c>
      <c r="BN202" t="str">
        <f t="shared" si="459"/>
        <v>No</v>
      </c>
      <c r="BO202" t="str">
        <f t="shared" si="459"/>
        <v>No</v>
      </c>
      <c r="BP202" t="str">
        <f t="shared" si="459"/>
        <v>No</v>
      </c>
      <c r="BQ202" t="str">
        <f t="shared" si="459"/>
        <v>No</v>
      </c>
      <c r="BR202" t="str">
        <f t="shared" si="459"/>
        <v>No</v>
      </c>
      <c r="BS202" t="str">
        <f t="shared" si="459"/>
        <v>No</v>
      </c>
      <c r="BT202" t="str">
        <f t="shared" si="459"/>
        <v>No</v>
      </c>
      <c r="BU202" t="str">
        <f t="shared" si="445"/>
        <v>No</v>
      </c>
      <c r="BW202" t="str">
        <f t="shared" si="435"/>
        <v>No</v>
      </c>
    </row>
    <row r="203" spans="1:75" x14ac:dyDescent="0.25">
      <c r="A203" s="7">
        <v>202</v>
      </c>
      <c r="B203" s="7" t="s">
        <v>233</v>
      </c>
      <c r="C203" s="7" t="s">
        <v>969</v>
      </c>
      <c r="D203" s="7" t="s">
        <v>36</v>
      </c>
      <c r="E203" s="7" t="s">
        <v>789</v>
      </c>
      <c r="F203" s="8" t="s">
        <v>811</v>
      </c>
      <c r="G203" s="8" t="s">
        <v>799</v>
      </c>
      <c r="H203" s="7" t="s">
        <v>213</v>
      </c>
      <c r="I203" s="7" t="s">
        <v>12</v>
      </c>
      <c r="J203" s="7" t="s">
        <v>1197</v>
      </c>
      <c r="K203" s="9">
        <v>26251</v>
      </c>
      <c r="L203" s="9">
        <v>40953</v>
      </c>
      <c r="M203" s="9"/>
      <c r="N203" s="10">
        <f t="shared" ca="1" si="430"/>
        <v>10</v>
      </c>
      <c r="O203" s="10" t="s">
        <v>815</v>
      </c>
      <c r="P203" s="11" t="s">
        <v>30</v>
      </c>
      <c r="Q203" s="12">
        <v>60380</v>
      </c>
      <c r="R203" s="12">
        <f t="shared" ca="1" si="431"/>
        <v>5000</v>
      </c>
      <c r="S203" s="8">
        <v>4</v>
      </c>
      <c r="T203" t="str">
        <f t="shared" si="436"/>
        <v/>
      </c>
      <c r="U203" t="str">
        <f t="shared" si="437"/>
        <v>Correct</v>
      </c>
      <c r="Y203" t="str">
        <f t="shared" si="438"/>
        <v>Above 60000</v>
      </c>
      <c r="Z203" t="str">
        <f t="shared" ca="1" si="439"/>
        <v>Above 50 years</v>
      </c>
      <c r="AA203" t="str">
        <f t="shared" si="440"/>
        <v>6-12 months</v>
      </c>
      <c r="AH203" t="str">
        <f t="shared" si="441"/>
        <v>No</v>
      </c>
      <c r="AI203" t="str">
        <f t="shared" si="442"/>
        <v>No</v>
      </c>
      <c r="AJ203" t="str">
        <f t="shared" si="442"/>
        <v>Yes</v>
      </c>
      <c r="AK203" t="str">
        <f t="shared" si="442"/>
        <v>Yes</v>
      </c>
      <c r="AL203" t="str">
        <f t="shared" si="442"/>
        <v>Yes</v>
      </c>
      <c r="AM203" t="str">
        <f t="shared" si="442"/>
        <v>Yes</v>
      </c>
      <c r="AN203" t="str">
        <f t="shared" si="442"/>
        <v>Yes</v>
      </c>
      <c r="AO203" t="str">
        <f t="shared" si="442"/>
        <v>Yes</v>
      </c>
      <c r="AP203" t="str">
        <f t="shared" si="442"/>
        <v>Yes</v>
      </c>
      <c r="AQ203" t="str">
        <f t="shared" si="442"/>
        <v>Yes</v>
      </c>
      <c r="AR203" t="str">
        <f t="shared" si="442"/>
        <v>Yes</v>
      </c>
      <c r="AS203" t="str">
        <f t="shared" si="442"/>
        <v>Yes</v>
      </c>
      <c r="AT203" t="str">
        <f t="shared" si="442"/>
        <v>Yes</v>
      </c>
      <c r="AV203" t="str">
        <f t="shared" ref="AV203:BF203" si="460">IF(AND($L203&gt;=AV$1,$L203&lt;AW$1),"Yes","No")</f>
        <v>No</v>
      </c>
      <c r="AW203" t="str">
        <f t="shared" si="460"/>
        <v>Yes</v>
      </c>
      <c r="AX203" t="str">
        <f t="shared" si="460"/>
        <v>No</v>
      </c>
      <c r="AY203" t="str">
        <f t="shared" si="460"/>
        <v>No</v>
      </c>
      <c r="AZ203" t="str">
        <f t="shared" si="460"/>
        <v>No</v>
      </c>
      <c r="BA203" t="str">
        <f t="shared" si="460"/>
        <v>No</v>
      </c>
      <c r="BB203" t="str">
        <f t="shared" si="460"/>
        <v>No</v>
      </c>
      <c r="BC203" t="str">
        <f t="shared" si="460"/>
        <v>No</v>
      </c>
      <c r="BD203" t="str">
        <f t="shared" si="460"/>
        <v>No</v>
      </c>
      <c r="BE203" t="str">
        <f t="shared" si="460"/>
        <v>No</v>
      </c>
      <c r="BF203" t="str">
        <f t="shared" si="460"/>
        <v>No</v>
      </c>
      <c r="BG203" t="str">
        <f t="shared" si="433"/>
        <v>No</v>
      </c>
      <c r="BI203" t="str">
        <f t="shared" si="444"/>
        <v>Yes</v>
      </c>
      <c r="BJ203" t="str">
        <f t="shared" ref="BJ203:BT203" si="461">IF(AND($M203&gt;=BJ$1,$M203&lt;BK$1),"Yes","No")</f>
        <v>No</v>
      </c>
      <c r="BK203" t="str">
        <f t="shared" si="461"/>
        <v>No</v>
      </c>
      <c r="BL203" t="str">
        <f t="shared" si="461"/>
        <v>No</v>
      </c>
      <c r="BM203" t="str">
        <f t="shared" si="461"/>
        <v>No</v>
      </c>
      <c r="BN203" t="str">
        <f t="shared" si="461"/>
        <v>No</v>
      </c>
      <c r="BO203" t="str">
        <f t="shared" si="461"/>
        <v>No</v>
      </c>
      <c r="BP203" t="str">
        <f t="shared" si="461"/>
        <v>No</v>
      </c>
      <c r="BQ203" t="str">
        <f t="shared" si="461"/>
        <v>No</v>
      </c>
      <c r="BR203" t="str">
        <f t="shared" si="461"/>
        <v>No</v>
      </c>
      <c r="BS203" t="str">
        <f t="shared" si="461"/>
        <v>No</v>
      </c>
      <c r="BT203" t="str">
        <f t="shared" si="461"/>
        <v>No</v>
      </c>
      <c r="BU203" t="str">
        <f t="shared" si="445"/>
        <v>No</v>
      </c>
      <c r="BW203" t="str">
        <f t="shared" si="435"/>
        <v>No</v>
      </c>
    </row>
    <row r="204" spans="1:75" x14ac:dyDescent="0.25">
      <c r="A204" s="7">
        <v>203</v>
      </c>
      <c r="B204" s="7" t="s">
        <v>234</v>
      </c>
      <c r="C204" s="7" t="s">
        <v>928</v>
      </c>
      <c r="D204" s="7" t="s">
        <v>36</v>
      </c>
      <c r="E204" s="7" t="s">
        <v>790</v>
      </c>
      <c r="F204" s="8" t="s">
        <v>811</v>
      </c>
      <c r="G204" s="8" t="s">
        <v>799</v>
      </c>
      <c r="H204" s="7" t="s">
        <v>213</v>
      </c>
      <c r="I204" s="7" t="s">
        <v>19</v>
      </c>
      <c r="J204" s="7" t="s">
        <v>1196</v>
      </c>
      <c r="K204" s="9">
        <v>26165</v>
      </c>
      <c r="L204" s="9">
        <v>35829</v>
      </c>
      <c r="M204" s="9">
        <v>40599</v>
      </c>
      <c r="N204" s="10">
        <f t="shared" ca="1" si="430"/>
        <v>24</v>
      </c>
      <c r="O204" s="10" t="s">
        <v>815</v>
      </c>
      <c r="P204" s="11"/>
      <c r="Q204" s="12">
        <v>29176</v>
      </c>
      <c r="R204" s="12">
        <f t="shared" ca="1" si="431"/>
        <v>5000</v>
      </c>
      <c r="S204" s="8">
        <v>3</v>
      </c>
      <c r="T204" t="str">
        <f t="shared" si="436"/>
        <v>Correct</v>
      </c>
      <c r="U204" t="str">
        <f t="shared" si="437"/>
        <v>Correct</v>
      </c>
      <c r="Y204" t="str">
        <f t="shared" si="438"/>
        <v>25001-40000</v>
      </c>
      <c r="Z204" t="str">
        <f t="shared" ca="1" si="439"/>
        <v>Above 50 years</v>
      </c>
      <c r="AA204" t="str">
        <f t="shared" si="440"/>
        <v>Above 10 years</v>
      </c>
      <c r="AH204" t="str">
        <f t="shared" si="441"/>
        <v>No</v>
      </c>
      <c r="AI204" t="str">
        <f t="shared" si="442"/>
        <v>No</v>
      </c>
      <c r="AJ204" t="str">
        <f t="shared" si="442"/>
        <v>No</v>
      </c>
      <c r="AK204" t="str">
        <f t="shared" si="442"/>
        <v>No</v>
      </c>
      <c r="AL204" t="str">
        <f t="shared" si="442"/>
        <v>No</v>
      </c>
      <c r="AM204" t="str">
        <f t="shared" si="442"/>
        <v>No</v>
      </c>
      <c r="AN204" t="str">
        <f t="shared" si="442"/>
        <v>No</v>
      </c>
      <c r="AO204" t="str">
        <f t="shared" si="442"/>
        <v>No</v>
      </c>
      <c r="AP204" t="str">
        <f t="shared" si="442"/>
        <v>No</v>
      </c>
      <c r="AQ204" t="str">
        <f t="shared" si="442"/>
        <v>No</v>
      </c>
      <c r="AR204" t="str">
        <f t="shared" si="442"/>
        <v>No</v>
      </c>
      <c r="AS204" t="str">
        <f t="shared" si="442"/>
        <v>No</v>
      </c>
      <c r="AT204" t="str">
        <f t="shared" si="442"/>
        <v>No</v>
      </c>
      <c r="AV204" t="str">
        <f t="shared" ref="AV204:BF204" si="462">IF(AND($L204&gt;=AV$1,$L204&lt;AW$1),"Yes","No")</f>
        <v>No</v>
      </c>
      <c r="AW204" t="str">
        <f t="shared" si="462"/>
        <v>No</v>
      </c>
      <c r="AX204" t="str">
        <f t="shared" si="462"/>
        <v>No</v>
      </c>
      <c r="AY204" t="str">
        <f t="shared" si="462"/>
        <v>No</v>
      </c>
      <c r="AZ204" t="str">
        <f t="shared" si="462"/>
        <v>No</v>
      </c>
      <c r="BA204" t="str">
        <f t="shared" si="462"/>
        <v>No</v>
      </c>
      <c r="BB204" t="str">
        <f t="shared" si="462"/>
        <v>No</v>
      </c>
      <c r="BC204" t="str">
        <f t="shared" si="462"/>
        <v>No</v>
      </c>
      <c r="BD204" t="str">
        <f t="shared" si="462"/>
        <v>No</v>
      </c>
      <c r="BE204" t="str">
        <f t="shared" si="462"/>
        <v>No</v>
      </c>
      <c r="BF204" t="str">
        <f t="shared" si="462"/>
        <v>No</v>
      </c>
      <c r="BG204" t="str">
        <f t="shared" si="433"/>
        <v>No</v>
      </c>
      <c r="BI204" t="str">
        <f t="shared" si="444"/>
        <v>No</v>
      </c>
      <c r="BJ204" t="str">
        <f t="shared" ref="BJ204:BT204" si="463">IF(AND($M204&gt;=BJ$1,$M204&lt;BK$1),"Yes","No")</f>
        <v>No</v>
      </c>
      <c r="BK204" t="str">
        <f t="shared" si="463"/>
        <v>No</v>
      </c>
      <c r="BL204" t="str">
        <f t="shared" si="463"/>
        <v>No</v>
      </c>
      <c r="BM204" t="str">
        <f t="shared" si="463"/>
        <v>No</v>
      </c>
      <c r="BN204" t="str">
        <f t="shared" si="463"/>
        <v>No</v>
      </c>
      <c r="BO204" t="str">
        <f t="shared" si="463"/>
        <v>No</v>
      </c>
      <c r="BP204" t="str">
        <f t="shared" si="463"/>
        <v>No</v>
      </c>
      <c r="BQ204" t="str">
        <f t="shared" si="463"/>
        <v>No</v>
      </c>
      <c r="BR204" t="str">
        <f t="shared" si="463"/>
        <v>No</v>
      </c>
      <c r="BS204" t="str">
        <f t="shared" si="463"/>
        <v>No</v>
      </c>
      <c r="BT204" t="str">
        <f t="shared" si="463"/>
        <v>No</v>
      </c>
      <c r="BU204" t="str">
        <f t="shared" si="445"/>
        <v>No</v>
      </c>
      <c r="BW204" t="str">
        <f t="shared" si="435"/>
        <v>No</v>
      </c>
    </row>
    <row r="205" spans="1:75" x14ac:dyDescent="0.25">
      <c r="A205" s="7">
        <v>204</v>
      </c>
      <c r="B205" s="7" t="s">
        <v>235</v>
      </c>
      <c r="C205" s="7" t="s">
        <v>970</v>
      </c>
      <c r="D205" s="7" t="s">
        <v>36</v>
      </c>
      <c r="E205" s="7" t="s">
        <v>796</v>
      </c>
      <c r="F205" s="8" t="s">
        <v>810</v>
      </c>
      <c r="G205" s="8" t="s">
        <v>799</v>
      </c>
      <c r="H205" s="7" t="s">
        <v>213</v>
      </c>
      <c r="I205" s="7" t="s">
        <v>12</v>
      </c>
      <c r="J205" s="7" t="s">
        <v>1196</v>
      </c>
      <c r="K205" s="9">
        <v>27118</v>
      </c>
      <c r="L205" s="9">
        <v>35830</v>
      </c>
      <c r="M205" s="9">
        <v>38836</v>
      </c>
      <c r="N205" s="10">
        <f t="shared" ca="1" si="430"/>
        <v>24</v>
      </c>
      <c r="O205" s="10" t="s">
        <v>815</v>
      </c>
      <c r="P205" s="11" t="s">
        <v>21</v>
      </c>
      <c r="Q205" s="12">
        <v>35460</v>
      </c>
      <c r="R205" s="12">
        <f t="shared" ca="1" si="431"/>
        <v>10000</v>
      </c>
      <c r="S205" s="8">
        <v>5</v>
      </c>
      <c r="T205" t="str">
        <f t="shared" si="436"/>
        <v>Correct</v>
      </c>
      <c r="U205" t="str">
        <f t="shared" si="437"/>
        <v>Correct</v>
      </c>
      <c r="Y205" t="str">
        <f t="shared" si="438"/>
        <v>25001-40000</v>
      </c>
      <c r="Z205" t="str">
        <f t="shared" ca="1" si="439"/>
        <v>40-50 years</v>
      </c>
      <c r="AA205" t="str">
        <f t="shared" si="440"/>
        <v>Above 10 years</v>
      </c>
      <c r="AH205" t="str">
        <f t="shared" si="441"/>
        <v>No</v>
      </c>
      <c r="AI205" t="str">
        <f t="shared" si="442"/>
        <v>No</v>
      </c>
      <c r="AJ205" t="str">
        <f t="shared" si="442"/>
        <v>No</v>
      </c>
      <c r="AK205" t="str">
        <f t="shared" si="442"/>
        <v>No</v>
      </c>
      <c r="AL205" t="str">
        <f t="shared" si="442"/>
        <v>No</v>
      </c>
      <c r="AM205" t="str">
        <f t="shared" si="442"/>
        <v>No</v>
      </c>
      <c r="AN205" t="str">
        <f t="shared" si="442"/>
        <v>No</v>
      </c>
      <c r="AO205" t="str">
        <f t="shared" si="442"/>
        <v>No</v>
      </c>
      <c r="AP205" t="str">
        <f t="shared" si="442"/>
        <v>No</v>
      </c>
      <c r="AQ205" t="str">
        <f t="shared" si="442"/>
        <v>No</v>
      </c>
      <c r="AR205" t="str">
        <f t="shared" si="442"/>
        <v>No</v>
      </c>
      <c r="AS205" t="str">
        <f t="shared" si="442"/>
        <v>No</v>
      </c>
      <c r="AT205" t="str">
        <f t="shared" si="442"/>
        <v>No</v>
      </c>
      <c r="AV205" t="str">
        <f t="shared" ref="AV205:BF205" si="464">IF(AND($L205&gt;=AV$1,$L205&lt;AW$1),"Yes","No")</f>
        <v>No</v>
      </c>
      <c r="AW205" t="str">
        <f t="shared" si="464"/>
        <v>No</v>
      </c>
      <c r="AX205" t="str">
        <f t="shared" si="464"/>
        <v>No</v>
      </c>
      <c r="AY205" t="str">
        <f t="shared" si="464"/>
        <v>No</v>
      </c>
      <c r="AZ205" t="str">
        <f t="shared" si="464"/>
        <v>No</v>
      </c>
      <c r="BA205" t="str">
        <f t="shared" si="464"/>
        <v>No</v>
      </c>
      <c r="BB205" t="str">
        <f t="shared" si="464"/>
        <v>No</v>
      </c>
      <c r="BC205" t="str">
        <f t="shared" si="464"/>
        <v>No</v>
      </c>
      <c r="BD205" t="str">
        <f t="shared" si="464"/>
        <v>No</v>
      </c>
      <c r="BE205" t="str">
        <f t="shared" si="464"/>
        <v>No</v>
      </c>
      <c r="BF205" t="str">
        <f t="shared" si="464"/>
        <v>No</v>
      </c>
      <c r="BG205" t="str">
        <f t="shared" si="433"/>
        <v>No</v>
      </c>
      <c r="BI205" t="str">
        <f t="shared" si="444"/>
        <v>No</v>
      </c>
      <c r="BJ205" t="str">
        <f t="shared" ref="BJ205:BT205" si="465">IF(AND($M205&gt;=BJ$1,$M205&lt;BK$1),"Yes","No")</f>
        <v>No</v>
      </c>
      <c r="BK205" t="str">
        <f t="shared" si="465"/>
        <v>No</v>
      </c>
      <c r="BL205" t="str">
        <f t="shared" si="465"/>
        <v>No</v>
      </c>
      <c r="BM205" t="str">
        <f t="shared" si="465"/>
        <v>No</v>
      </c>
      <c r="BN205" t="str">
        <f t="shared" si="465"/>
        <v>No</v>
      </c>
      <c r="BO205" t="str">
        <f t="shared" si="465"/>
        <v>No</v>
      </c>
      <c r="BP205" t="str">
        <f t="shared" si="465"/>
        <v>No</v>
      </c>
      <c r="BQ205" t="str">
        <f t="shared" si="465"/>
        <v>No</v>
      </c>
      <c r="BR205" t="str">
        <f t="shared" si="465"/>
        <v>No</v>
      </c>
      <c r="BS205" t="str">
        <f t="shared" si="465"/>
        <v>No</v>
      </c>
      <c r="BT205" t="str">
        <f t="shared" si="465"/>
        <v>No</v>
      </c>
      <c r="BU205" t="str">
        <f t="shared" si="445"/>
        <v>No</v>
      </c>
      <c r="BW205" t="str">
        <f t="shared" si="435"/>
        <v>No</v>
      </c>
    </row>
    <row r="206" spans="1:75" x14ac:dyDescent="0.25">
      <c r="A206" s="7">
        <v>205</v>
      </c>
      <c r="B206" s="7" t="s">
        <v>236</v>
      </c>
      <c r="C206" s="7" t="s">
        <v>971</v>
      </c>
      <c r="D206" s="7" t="s">
        <v>36</v>
      </c>
      <c r="E206" s="7" t="s">
        <v>792</v>
      </c>
      <c r="F206" s="8" t="s">
        <v>811</v>
      </c>
      <c r="G206" s="8" t="s">
        <v>799</v>
      </c>
      <c r="H206" s="7" t="s">
        <v>213</v>
      </c>
      <c r="I206" s="7" t="s">
        <v>12</v>
      </c>
      <c r="J206" s="7" t="s">
        <v>1196</v>
      </c>
      <c r="K206" s="9">
        <v>26363</v>
      </c>
      <c r="L206" s="9">
        <v>36198</v>
      </c>
      <c r="M206" s="9">
        <v>39003</v>
      </c>
      <c r="N206" s="10">
        <f t="shared" ca="1" si="430"/>
        <v>23</v>
      </c>
      <c r="O206" s="10" t="s">
        <v>815</v>
      </c>
      <c r="P206" s="11" t="s">
        <v>30</v>
      </c>
      <c r="Q206" s="12">
        <v>81400</v>
      </c>
      <c r="R206" s="12">
        <f t="shared" ca="1" si="431"/>
        <v>3000</v>
      </c>
      <c r="S206" s="8">
        <v>2</v>
      </c>
      <c r="T206" t="str">
        <f t="shared" si="436"/>
        <v>Correct</v>
      </c>
      <c r="U206" t="str">
        <f t="shared" si="437"/>
        <v>Correct</v>
      </c>
      <c r="Y206" t="str">
        <f t="shared" si="438"/>
        <v>Above 60000</v>
      </c>
      <c r="Z206" t="str">
        <f t="shared" ca="1" si="439"/>
        <v>Above 50 years</v>
      </c>
      <c r="AA206" t="str">
        <f t="shared" si="440"/>
        <v>Above 10 years</v>
      </c>
      <c r="AH206" t="str">
        <f t="shared" si="441"/>
        <v>No</v>
      </c>
      <c r="AI206" t="str">
        <f t="shared" si="442"/>
        <v>No</v>
      </c>
      <c r="AJ206" t="str">
        <f t="shared" si="442"/>
        <v>No</v>
      </c>
      <c r="AK206" t="str">
        <f t="shared" si="442"/>
        <v>No</v>
      </c>
      <c r="AL206" t="str">
        <f t="shared" si="442"/>
        <v>No</v>
      </c>
      <c r="AM206" t="str">
        <f t="shared" si="442"/>
        <v>No</v>
      </c>
      <c r="AN206" t="str">
        <f t="shared" si="442"/>
        <v>No</v>
      </c>
      <c r="AO206" t="str">
        <f t="shared" si="442"/>
        <v>No</v>
      </c>
      <c r="AP206" t="str">
        <f t="shared" si="442"/>
        <v>No</v>
      </c>
      <c r="AQ206" t="str">
        <f t="shared" si="442"/>
        <v>No</v>
      </c>
      <c r="AR206" t="str">
        <f t="shared" si="442"/>
        <v>No</v>
      </c>
      <c r="AS206" t="str">
        <f t="shared" si="442"/>
        <v>No</v>
      </c>
      <c r="AT206" t="str">
        <f t="shared" si="442"/>
        <v>No</v>
      </c>
      <c r="AV206" t="str">
        <f t="shared" ref="AV206:BF206" si="466">IF(AND($L206&gt;=AV$1,$L206&lt;AW$1),"Yes","No")</f>
        <v>No</v>
      </c>
      <c r="AW206" t="str">
        <f t="shared" si="466"/>
        <v>No</v>
      </c>
      <c r="AX206" t="str">
        <f t="shared" si="466"/>
        <v>No</v>
      </c>
      <c r="AY206" t="str">
        <f t="shared" si="466"/>
        <v>No</v>
      </c>
      <c r="AZ206" t="str">
        <f t="shared" si="466"/>
        <v>No</v>
      </c>
      <c r="BA206" t="str">
        <f t="shared" si="466"/>
        <v>No</v>
      </c>
      <c r="BB206" t="str">
        <f t="shared" si="466"/>
        <v>No</v>
      </c>
      <c r="BC206" t="str">
        <f t="shared" si="466"/>
        <v>No</v>
      </c>
      <c r="BD206" t="str">
        <f t="shared" si="466"/>
        <v>No</v>
      </c>
      <c r="BE206" t="str">
        <f t="shared" si="466"/>
        <v>No</v>
      </c>
      <c r="BF206" t="str">
        <f t="shared" si="466"/>
        <v>No</v>
      </c>
      <c r="BG206" t="str">
        <f t="shared" si="433"/>
        <v>No</v>
      </c>
      <c r="BI206" t="str">
        <f t="shared" si="444"/>
        <v>No</v>
      </c>
      <c r="BJ206" t="str">
        <f t="shared" ref="BJ206:BT206" si="467">IF(AND($M206&gt;=BJ$1,$M206&lt;BK$1),"Yes","No")</f>
        <v>No</v>
      </c>
      <c r="BK206" t="str">
        <f t="shared" si="467"/>
        <v>No</v>
      </c>
      <c r="BL206" t="str">
        <f t="shared" si="467"/>
        <v>No</v>
      </c>
      <c r="BM206" t="str">
        <f t="shared" si="467"/>
        <v>No</v>
      </c>
      <c r="BN206" t="str">
        <f t="shared" si="467"/>
        <v>No</v>
      </c>
      <c r="BO206" t="str">
        <f t="shared" si="467"/>
        <v>No</v>
      </c>
      <c r="BP206" t="str">
        <f t="shared" si="467"/>
        <v>No</v>
      </c>
      <c r="BQ206" t="str">
        <f t="shared" si="467"/>
        <v>No</v>
      </c>
      <c r="BR206" t="str">
        <f t="shared" si="467"/>
        <v>No</v>
      </c>
      <c r="BS206" t="str">
        <f t="shared" si="467"/>
        <v>No</v>
      </c>
      <c r="BT206" t="str">
        <f t="shared" si="467"/>
        <v>No</v>
      </c>
      <c r="BU206" t="str">
        <f t="shared" si="445"/>
        <v>No</v>
      </c>
      <c r="BW206" t="str">
        <f t="shared" si="435"/>
        <v>No</v>
      </c>
    </row>
    <row r="207" spans="1:75" x14ac:dyDescent="0.25">
      <c r="A207" s="7">
        <v>206</v>
      </c>
      <c r="B207" s="7" t="s">
        <v>237</v>
      </c>
      <c r="C207" s="7" t="s">
        <v>884</v>
      </c>
      <c r="D207" s="7" t="s">
        <v>36</v>
      </c>
      <c r="E207" s="7" t="s">
        <v>792</v>
      </c>
      <c r="F207" s="8" t="s">
        <v>811</v>
      </c>
      <c r="G207" s="8" t="s">
        <v>799</v>
      </c>
      <c r="H207" s="7" t="s">
        <v>213</v>
      </c>
      <c r="I207" s="7" t="s">
        <v>24</v>
      </c>
      <c r="J207" s="7" t="s">
        <v>1196</v>
      </c>
      <c r="K207" s="9">
        <v>27561</v>
      </c>
      <c r="L207" s="9">
        <v>38044</v>
      </c>
      <c r="M207" s="9">
        <v>40088</v>
      </c>
      <c r="N207" s="10">
        <f t="shared" ca="1" si="430"/>
        <v>18</v>
      </c>
      <c r="O207" s="10" t="s">
        <v>815</v>
      </c>
      <c r="P207" s="11"/>
      <c r="Q207" s="12">
        <v>57410</v>
      </c>
      <c r="R207" s="12">
        <f t="shared" ca="1" si="431"/>
        <v>3000</v>
      </c>
      <c r="S207" s="8">
        <v>2</v>
      </c>
      <c r="T207" t="str">
        <f t="shared" si="436"/>
        <v>Correct</v>
      </c>
      <c r="U207" t="str">
        <f t="shared" si="437"/>
        <v>Correct</v>
      </c>
      <c r="Y207" t="str">
        <f t="shared" si="438"/>
        <v>40001-60000</v>
      </c>
      <c r="Z207" t="str">
        <f t="shared" ca="1" si="439"/>
        <v>40-50 years</v>
      </c>
      <c r="AA207" t="str">
        <f t="shared" si="440"/>
        <v>6-10 years</v>
      </c>
      <c r="AH207" t="str">
        <f t="shared" si="441"/>
        <v>No</v>
      </c>
      <c r="AI207" t="str">
        <f t="shared" si="442"/>
        <v>No</v>
      </c>
      <c r="AJ207" t="str">
        <f t="shared" si="442"/>
        <v>No</v>
      </c>
      <c r="AK207" t="str">
        <f t="shared" si="442"/>
        <v>No</v>
      </c>
      <c r="AL207" t="str">
        <f t="shared" si="442"/>
        <v>No</v>
      </c>
      <c r="AM207" t="str">
        <f t="shared" si="442"/>
        <v>No</v>
      </c>
      <c r="AN207" t="str">
        <f t="shared" si="442"/>
        <v>No</v>
      </c>
      <c r="AO207" t="str">
        <f t="shared" si="442"/>
        <v>No</v>
      </c>
      <c r="AP207" t="str">
        <f t="shared" si="442"/>
        <v>No</v>
      </c>
      <c r="AQ207" t="str">
        <f t="shared" si="442"/>
        <v>No</v>
      </c>
      <c r="AR207" t="str">
        <f t="shared" si="442"/>
        <v>No</v>
      </c>
      <c r="AS207" t="str">
        <f t="shared" si="442"/>
        <v>No</v>
      </c>
      <c r="AT207" t="str">
        <f t="shared" si="442"/>
        <v>No</v>
      </c>
      <c r="AV207" t="str">
        <f t="shared" ref="AV207:BF207" si="468">IF(AND($L207&gt;=AV$1,$L207&lt;AW$1),"Yes","No")</f>
        <v>No</v>
      </c>
      <c r="AW207" t="str">
        <f t="shared" si="468"/>
        <v>No</v>
      </c>
      <c r="AX207" t="str">
        <f t="shared" si="468"/>
        <v>No</v>
      </c>
      <c r="AY207" t="str">
        <f t="shared" si="468"/>
        <v>No</v>
      </c>
      <c r="AZ207" t="str">
        <f t="shared" si="468"/>
        <v>No</v>
      </c>
      <c r="BA207" t="str">
        <f t="shared" si="468"/>
        <v>No</v>
      </c>
      <c r="BB207" t="str">
        <f t="shared" si="468"/>
        <v>No</v>
      </c>
      <c r="BC207" t="str">
        <f t="shared" si="468"/>
        <v>No</v>
      </c>
      <c r="BD207" t="str">
        <f t="shared" si="468"/>
        <v>No</v>
      </c>
      <c r="BE207" t="str">
        <f t="shared" si="468"/>
        <v>No</v>
      </c>
      <c r="BF207" t="str">
        <f t="shared" si="468"/>
        <v>No</v>
      </c>
      <c r="BG207" t="str">
        <f t="shared" si="433"/>
        <v>No</v>
      </c>
      <c r="BI207" t="str">
        <f t="shared" si="444"/>
        <v>No</v>
      </c>
      <c r="BJ207" t="str">
        <f t="shared" ref="BJ207:BT207" si="469">IF(AND($M207&gt;=BJ$1,$M207&lt;BK$1),"Yes","No")</f>
        <v>No</v>
      </c>
      <c r="BK207" t="str">
        <f t="shared" si="469"/>
        <v>No</v>
      </c>
      <c r="BL207" t="str">
        <f t="shared" si="469"/>
        <v>No</v>
      </c>
      <c r="BM207" t="str">
        <f t="shared" si="469"/>
        <v>No</v>
      </c>
      <c r="BN207" t="str">
        <f t="shared" si="469"/>
        <v>No</v>
      </c>
      <c r="BO207" t="str">
        <f t="shared" si="469"/>
        <v>No</v>
      </c>
      <c r="BP207" t="str">
        <f t="shared" si="469"/>
        <v>No</v>
      </c>
      <c r="BQ207" t="str">
        <f t="shared" si="469"/>
        <v>No</v>
      </c>
      <c r="BR207" t="str">
        <f t="shared" si="469"/>
        <v>No</v>
      </c>
      <c r="BS207" t="str">
        <f t="shared" si="469"/>
        <v>No</v>
      </c>
      <c r="BT207" t="str">
        <f t="shared" si="469"/>
        <v>No</v>
      </c>
      <c r="BU207" t="str">
        <f t="shared" si="445"/>
        <v>No</v>
      </c>
      <c r="BW207" t="str">
        <f t="shared" si="435"/>
        <v>No</v>
      </c>
    </row>
    <row r="208" spans="1:75" x14ac:dyDescent="0.25">
      <c r="A208" s="7">
        <v>207</v>
      </c>
      <c r="B208" s="7" t="s">
        <v>238</v>
      </c>
      <c r="C208" s="7" t="s">
        <v>972</v>
      </c>
      <c r="D208" s="7" t="s">
        <v>813</v>
      </c>
      <c r="E208" s="7" t="s">
        <v>791</v>
      </c>
      <c r="F208" s="8" t="s">
        <v>811</v>
      </c>
      <c r="G208" s="8" t="s">
        <v>799</v>
      </c>
      <c r="H208" s="7" t="s">
        <v>213</v>
      </c>
      <c r="I208" s="7" t="s">
        <v>12</v>
      </c>
      <c r="J208" s="7" t="s">
        <v>1196</v>
      </c>
      <c r="K208" s="9">
        <v>28607</v>
      </c>
      <c r="L208" s="9">
        <v>40578</v>
      </c>
      <c r="M208" s="9"/>
      <c r="N208" s="10">
        <f t="shared" ca="1" si="430"/>
        <v>11</v>
      </c>
      <c r="O208" t="s">
        <v>785</v>
      </c>
      <c r="P208" s="11" t="s">
        <v>13</v>
      </c>
      <c r="Q208" s="12">
        <v>43820</v>
      </c>
      <c r="R208" s="12">
        <f t="shared" ca="1" si="431"/>
        <v>3000</v>
      </c>
      <c r="S208" s="8">
        <v>2</v>
      </c>
      <c r="T208" t="str">
        <f t="shared" si="436"/>
        <v/>
      </c>
      <c r="U208" t="str">
        <f t="shared" si="437"/>
        <v>Correct</v>
      </c>
      <c r="Y208" t="str">
        <f t="shared" si="438"/>
        <v>40001-60000</v>
      </c>
      <c r="Z208" t="str">
        <f t="shared" ca="1" si="439"/>
        <v>40-50 years</v>
      </c>
      <c r="AA208" t="str">
        <f t="shared" si="440"/>
        <v>1-2 years</v>
      </c>
      <c r="AH208" t="str">
        <f t="shared" si="441"/>
        <v>Yes</v>
      </c>
      <c r="AI208" t="str">
        <f t="shared" si="442"/>
        <v>Yes</v>
      </c>
      <c r="AJ208" t="str">
        <f t="shared" si="442"/>
        <v>Yes</v>
      </c>
      <c r="AK208" t="str">
        <f t="shared" si="442"/>
        <v>Yes</v>
      </c>
      <c r="AL208" t="str">
        <f t="shared" si="442"/>
        <v>Yes</v>
      </c>
      <c r="AM208" t="str">
        <f t="shared" si="442"/>
        <v>Yes</v>
      </c>
      <c r="AN208" t="str">
        <f t="shared" si="442"/>
        <v>Yes</v>
      </c>
      <c r="AO208" t="str">
        <f t="shared" si="442"/>
        <v>Yes</v>
      </c>
      <c r="AP208" t="str">
        <f t="shared" si="442"/>
        <v>Yes</v>
      </c>
      <c r="AQ208" t="str">
        <f t="shared" si="442"/>
        <v>Yes</v>
      </c>
      <c r="AR208" t="str">
        <f t="shared" si="442"/>
        <v>Yes</v>
      </c>
      <c r="AS208" t="str">
        <f t="shared" si="442"/>
        <v>Yes</v>
      </c>
      <c r="AT208" t="str">
        <f t="shared" si="442"/>
        <v>Yes</v>
      </c>
      <c r="AV208" t="str">
        <f t="shared" ref="AV208:BF208" si="470">IF(AND($L208&gt;=AV$1,$L208&lt;AW$1),"Yes","No")</f>
        <v>No</v>
      </c>
      <c r="AW208" t="str">
        <f t="shared" si="470"/>
        <v>No</v>
      </c>
      <c r="AX208" t="str">
        <f t="shared" si="470"/>
        <v>No</v>
      </c>
      <c r="AY208" t="str">
        <f t="shared" si="470"/>
        <v>No</v>
      </c>
      <c r="AZ208" t="str">
        <f t="shared" si="470"/>
        <v>No</v>
      </c>
      <c r="BA208" t="str">
        <f t="shared" si="470"/>
        <v>No</v>
      </c>
      <c r="BB208" t="str">
        <f t="shared" si="470"/>
        <v>No</v>
      </c>
      <c r="BC208" t="str">
        <f t="shared" si="470"/>
        <v>No</v>
      </c>
      <c r="BD208" t="str">
        <f t="shared" si="470"/>
        <v>No</v>
      </c>
      <c r="BE208" t="str">
        <f t="shared" si="470"/>
        <v>No</v>
      </c>
      <c r="BF208" t="str">
        <f t="shared" si="470"/>
        <v>No</v>
      </c>
      <c r="BG208" t="str">
        <f t="shared" si="433"/>
        <v>No</v>
      </c>
      <c r="BI208" t="str">
        <f t="shared" si="444"/>
        <v>No</v>
      </c>
      <c r="BJ208" t="str">
        <f t="shared" ref="BJ208:BT208" si="471">IF(AND($M208&gt;=BJ$1,$M208&lt;BK$1),"Yes","No")</f>
        <v>No</v>
      </c>
      <c r="BK208" t="str">
        <f t="shared" si="471"/>
        <v>No</v>
      </c>
      <c r="BL208" t="str">
        <f t="shared" si="471"/>
        <v>No</v>
      </c>
      <c r="BM208" t="str">
        <f t="shared" si="471"/>
        <v>No</v>
      </c>
      <c r="BN208" t="str">
        <f t="shared" si="471"/>
        <v>No</v>
      </c>
      <c r="BO208" t="str">
        <f t="shared" si="471"/>
        <v>No</v>
      </c>
      <c r="BP208" t="str">
        <f t="shared" si="471"/>
        <v>No</v>
      </c>
      <c r="BQ208" t="str">
        <f t="shared" si="471"/>
        <v>No</v>
      </c>
      <c r="BR208" t="str">
        <f t="shared" si="471"/>
        <v>No</v>
      </c>
      <c r="BS208" t="str">
        <f t="shared" si="471"/>
        <v>No</v>
      </c>
      <c r="BT208" t="str">
        <f t="shared" si="471"/>
        <v>No</v>
      </c>
      <c r="BU208" t="str">
        <f t="shared" si="445"/>
        <v>No</v>
      </c>
      <c r="BW208" t="str">
        <f t="shared" si="435"/>
        <v>No</v>
      </c>
    </row>
    <row r="209" spans="1:75" x14ac:dyDescent="0.25">
      <c r="A209" s="7">
        <v>208</v>
      </c>
      <c r="B209" s="7" t="s">
        <v>239</v>
      </c>
      <c r="C209" s="7" t="s">
        <v>973</v>
      </c>
      <c r="D209" s="7" t="s">
        <v>10</v>
      </c>
      <c r="E209" s="7" t="s">
        <v>787</v>
      </c>
      <c r="F209" s="8" t="s">
        <v>811</v>
      </c>
      <c r="G209" s="8" t="s">
        <v>799</v>
      </c>
      <c r="H209" s="7" t="s">
        <v>213</v>
      </c>
      <c r="I209" s="7" t="s">
        <v>24</v>
      </c>
      <c r="J209" s="7" t="s">
        <v>1197</v>
      </c>
      <c r="K209" s="9">
        <v>27722</v>
      </c>
      <c r="L209" s="9">
        <v>39144</v>
      </c>
      <c r="M209" s="9">
        <v>40239</v>
      </c>
      <c r="N209" s="10">
        <f t="shared" ca="1" si="430"/>
        <v>15</v>
      </c>
      <c r="O209" s="10" t="s">
        <v>815</v>
      </c>
      <c r="P209" s="11"/>
      <c r="Q209" s="12">
        <v>64430</v>
      </c>
      <c r="R209" s="12">
        <f t="shared" ca="1" si="431"/>
        <v>5000</v>
      </c>
      <c r="S209" s="8">
        <v>4</v>
      </c>
      <c r="T209" t="str">
        <f t="shared" si="436"/>
        <v>Correct</v>
      </c>
      <c r="U209" t="str">
        <f t="shared" si="437"/>
        <v>Correct</v>
      </c>
      <c r="Y209" t="str">
        <f t="shared" si="438"/>
        <v>Above 60000</v>
      </c>
      <c r="Z209" t="str">
        <f t="shared" ca="1" si="439"/>
        <v>40-50 years</v>
      </c>
      <c r="AA209" t="str">
        <f t="shared" si="440"/>
        <v>4-6 years</v>
      </c>
      <c r="AH209" t="str">
        <f t="shared" si="441"/>
        <v>No</v>
      </c>
      <c r="AI209" t="str">
        <f t="shared" si="442"/>
        <v>No</v>
      </c>
      <c r="AJ209" t="str">
        <f t="shared" si="442"/>
        <v>No</v>
      </c>
      <c r="AK209" t="str">
        <f t="shared" si="442"/>
        <v>No</v>
      </c>
      <c r="AL209" t="str">
        <f t="shared" si="442"/>
        <v>No</v>
      </c>
      <c r="AM209" t="str">
        <f t="shared" si="442"/>
        <v>No</v>
      </c>
      <c r="AN209" t="str">
        <f t="shared" si="442"/>
        <v>No</v>
      </c>
      <c r="AO209" t="str">
        <f t="shared" si="442"/>
        <v>No</v>
      </c>
      <c r="AP209" t="str">
        <f t="shared" si="442"/>
        <v>No</v>
      </c>
      <c r="AQ209" t="str">
        <f t="shared" si="442"/>
        <v>No</v>
      </c>
      <c r="AR209" t="str">
        <f t="shared" si="442"/>
        <v>No</v>
      </c>
      <c r="AS209" t="str">
        <f t="shared" si="442"/>
        <v>No</v>
      </c>
      <c r="AT209" t="str">
        <f t="shared" si="442"/>
        <v>No</v>
      </c>
      <c r="AV209" t="str">
        <f t="shared" ref="AV209:BF209" si="472">IF(AND($L209&gt;=AV$1,$L209&lt;AW$1),"Yes","No")</f>
        <v>No</v>
      </c>
      <c r="AW209" t="str">
        <f t="shared" si="472"/>
        <v>No</v>
      </c>
      <c r="AX209" t="str">
        <f t="shared" si="472"/>
        <v>No</v>
      </c>
      <c r="AY209" t="str">
        <f t="shared" si="472"/>
        <v>No</v>
      </c>
      <c r="AZ209" t="str">
        <f t="shared" si="472"/>
        <v>No</v>
      </c>
      <c r="BA209" t="str">
        <f t="shared" si="472"/>
        <v>No</v>
      </c>
      <c r="BB209" t="str">
        <f t="shared" si="472"/>
        <v>No</v>
      </c>
      <c r="BC209" t="str">
        <f t="shared" si="472"/>
        <v>No</v>
      </c>
      <c r="BD209" t="str">
        <f t="shared" si="472"/>
        <v>No</v>
      </c>
      <c r="BE209" t="str">
        <f t="shared" si="472"/>
        <v>No</v>
      </c>
      <c r="BF209" t="str">
        <f t="shared" si="472"/>
        <v>No</v>
      </c>
      <c r="BG209" t="str">
        <f t="shared" si="433"/>
        <v>No</v>
      </c>
      <c r="BI209" t="str">
        <f t="shared" si="444"/>
        <v>No</v>
      </c>
      <c r="BJ209" t="str">
        <f t="shared" ref="BJ209:BT209" si="473">IF(AND($M209&gt;=BJ$1,$M209&lt;BK$1),"Yes","No")</f>
        <v>No</v>
      </c>
      <c r="BK209" t="str">
        <f t="shared" si="473"/>
        <v>No</v>
      </c>
      <c r="BL209" t="str">
        <f t="shared" si="473"/>
        <v>No</v>
      </c>
      <c r="BM209" t="str">
        <f t="shared" si="473"/>
        <v>No</v>
      </c>
      <c r="BN209" t="str">
        <f t="shared" si="473"/>
        <v>No</v>
      </c>
      <c r="BO209" t="str">
        <f t="shared" si="473"/>
        <v>No</v>
      </c>
      <c r="BP209" t="str">
        <f t="shared" si="473"/>
        <v>No</v>
      </c>
      <c r="BQ209" t="str">
        <f t="shared" si="473"/>
        <v>No</v>
      </c>
      <c r="BR209" t="str">
        <f t="shared" si="473"/>
        <v>No</v>
      </c>
      <c r="BS209" t="str">
        <f t="shared" si="473"/>
        <v>No</v>
      </c>
      <c r="BT209" t="str">
        <f t="shared" si="473"/>
        <v>No</v>
      </c>
      <c r="BU209" t="str">
        <f t="shared" si="445"/>
        <v>No</v>
      </c>
      <c r="BW209" t="str">
        <f t="shared" si="435"/>
        <v>No</v>
      </c>
    </row>
    <row r="210" spans="1:75" x14ac:dyDescent="0.25">
      <c r="A210" s="7">
        <v>209</v>
      </c>
      <c r="B210" s="7" t="s">
        <v>240</v>
      </c>
      <c r="C210" s="7" t="s">
        <v>974</v>
      </c>
      <c r="D210" s="7" t="s">
        <v>36</v>
      </c>
      <c r="E210" s="7" t="s">
        <v>790</v>
      </c>
      <c r="F210" s="8" t="s">
        <v>811</v>
      </c>
      <c r="G210" s="8" t="s">
        <v>799</v>
      </c>
      <c r="H210" s="7" t="s">
        <v>213</v>
      </c>
      <c r="I210" s="7" t="s">
        <v>24</v>
      </c>
      <c r="J210" s="7" t="s">
        <v>1196</v>
      </c>
      <c r="K210" s="9">
        <v>28993</v>
      </c>
      <c r="L210" s="9">
        <v>39166</v>
      </c>
      <c r="M210" s="9"/>
      <c r="N210" s="10">
        <f t="shared" ca="1" si="430"/>
        <v>15</v>
      </c>
      <c r="O210" s="10" t="s">
        <v>815</v>
      </c>
      <c r="P210" s="11"/>
      <c r="Q210" s="12">
        <v>79220</v>
      </c>
      <c r="R210" s="12">
        <f t="shared" ca="1" si="431"/>
        <v>5000</v>
      </c>
      <c r="S210" s="8">
        <v>4</v>
      </c>
      <c r="T210" t="str">
        <f t="shared" si="436"/>
        <v/>
      </c>
      <c r="U210" t="str">
        <f t="shared" si="437"/>
        <v>Correct</v>
      </c>
      <c r="Y210" t="str">
        <f t="shared" si="438"/>
        <v>Above 60000</v>
      </c>
      <c r="Z210" t="str">
        <f t="shared" ca="1" si="439"/>
        <v>40-50 years</v>
      </c>
      <c r="AA210" t="str">
        <f t="shared" si="440"/>
        <v>4-6 years</v>
      </c>
      <c r="AH210" t="str">
        <f t="shared" si="441"/>
        <v>Yes</v>
      </c>
      <c r="AI210" t="str">
        <f t="shared" si="442"/>
        <v>Yes</v>
      </c>
      <c r="AJ210" t="str">
        <f t="shared" si="442"/>
        <v>Yes</v>
      </c>
      <c r="AK210" t="str">
        <f t="shared" si="442"/>
        <v>Yes</v>
      </c>
      <c r="AL210" t="str">
        <f t="shared" si="442"/>
        <v>Yes</v>
      </c>
      <c r="AM210" t="str">
        <f t="shared" si="442"/>
        <v>Yes</v>
      </c>
      <c r="AN210" t="str">
        <f t="shared" si="442"/>
        <v>Yes</v>
      </c>
      <c r="AO210" t="str">
        <f t="shared" si="442"/>
        <v>Yes</v>
      </c>
      <c r="AP210" t="str">
        <f t="shared" si="442"/>
        <v>Yes</v>
      </c>
      <c r="AQ210" t="str">
        <f t="shared" si="442"/>
        <v>Yes</v>
      </c>
      <c r="AR210" t="str">
        <f t="shared" si="442"/>
        <v>Yes</v>
      </c>
      <c r="AS210" t="str">
        <f t="shared" si="442"/>
        <v>Yes</v>
      </c>
      <c r="AT210" t="str">
        <f t="shared" si="442"/>
        <v>Yes</v>
      </c>
      <c r="AV210" t="str">
        <f t="shared" ref="AV210:BF210" si="474">IF(AND($L210&gt;=AV$1,$L210&lt;AW$1),"Yes","No")</f>
        <v>No</v>
      </c>
      <c r="AW210" t="str">
        <f t="shared" si="474"/>
        <v>No</v>
      </c>
      <c r="AX210" t="str">
        <f t="shared" si="474"/>
        <v>No</v>
      </c>
      <c r="AY210" t="str">
        <f t="shared" si="474"/>
        <v>No</v>
      </c>
      <c r="AZ210" t="str">
        <f t="shared" si="474"/>
        <v>No</v>
      </c>
      <c r="BA210" t="str">
        <f t="shared" si="474"/>
        <v>No</v>
      </c>
      <c r="BB210" t="str">
        <f t="shared" si="474"/>
        <v>No</v>
      </c>
      <c r="BC210" t="str">
        <f t="shared" si="474"/>
        <v>No</v>
      </c>
      <c r="BD210" t="str">
        <f t="shared" si="474"/>
        <v>No</v>
      </c>
      <c r="BE210" t="str">
        <f t="shared" si="474"/>
        <v>No</v>
      </c>
      <c r="BF210" t="str">
        <f t="shared" si="474"/>
        <v>No</v>
      </c>
      <c r="BG210" t="str">
        <f t="shared" si="433"/>
        <v>No</v>
      </c>
      <c r="BI210" t="str">
        <f t="shared" si="444"/>
        <v>No</v>
      </c>
      <c r="BJ210" t="str">
        <f t="shared" ref="BJ210:BT210" si="475">IF(AND($M210&gt;=BJ$1,$M210&lt;BK$1),"Yes","No")</f>
        <v>No</v>
      </c>
      <c r="BK210" t="str">
        <f t="shared" si="475"/>
        <v>No</v>
      </c>
      <c r="BL210" t="str">
        <f t="shared" si="475"/>
        <v>No</v>
      </c>
      <c r="BM210" t="str">
        <f t="shared" si="475"/>
        <v>No</v>
      </c>
      <c r="BN210" t="str">
        <f t="shared" si="475"/>
        <v>No</v>
      </c>
      <c r="BO210" t="str">
        <f t="shared" si="475"/>
        <v>No</v>
      </c>
      <c r="BP210" t="str">
        <f t="shared" si="475"/>
        <v>No</v>
      </c>
      <c r="BQ210" t="str">
        <f t="shared" si="475"/>
        <v>No</v>
      </c>
      <c r="BR210" t="str">
        <f t="shared" si="475"/>
        <v>No</v>
      </c>
      <c r="BS210" t="str">
        <f t="shared" si="475"/>
        <v>No</v>
      </c>
      <c r="BT210" t="str">
        <f t="shared" si="475"/>
        <v>No</v>
      </c>
      <c r="BU210" t="str">
        <f t="shared" si="445"/>
        <v>No</v>
      </c>
      <c r="BW210" t="str">
        <f t="shared" si="435"/>
        <v>No</v>
      </c>
    </row>
    <row r="211" spans="1:75" x14ac:dyDescent="0.25">
      <c r="A211" s="7">
        <v>210</v>
      </c>
      <c r="B211" s="7" t="s">
        <v>241</v>
      </c>
      <c r="C211" s="7" t="s">
        <v>939</v>
      </c>
      <c r="D211" s="7" t="s">
        <v>10</v>
      </c>
      <c r="E211" s="7" t="s">
        <v>788</v>
      </c>
      <c r="F211" s="8" t="s">
        <v>811</v>
      </c>
      <c r="G211" s="8" t="s">
        <v>799</v>
      </c>
      <c r="H211" s="7" t="s">
        <v>213</v>
      </c>
      <c r="I211" s="7" t="s">
        <v>12</v>
      </c>
      <c r="J211" s="7" t="s">
        <v>1196</v>
      </c>
      <c r="K211" s="9">
        <v>26667</v>
      </c>
      <c r="L211" s="9">
        <v>39518</v>
      </c>
      <c r="M211" s="9"/>
      <c r="N211" s="10">
        <f t="shared" ca="1" si="430"/>
        <v>14</v>
      </c>
      <c r="O211" s="10" t="s">
        <v>815</v>
      </c>
      <c r="P211" s="11" t="s">
        <v>40</v>
      </c>
      <c r="Q211" s="12">
        <v>24710</v>
      </c>
      <c r="R211" s="12">
        <f t="shared" ca="1" si="431"/>
        <v>3000</v>
      </c>
      <c r="S211" s="8">
        <v>2</v>
      </c>
      <c r="T211" t="str">
        <f t="shared" si="436"/>
        <v/>
      </c>
      <c r="U211" t="str">
        <f t="shared" si="437"/>
        <v>Correct</v>
      </c>
      <c r="Y211" t="str">
        <f t="shared" si="438"/>
        <v>10001-25000</v>
      </c>
      <c r="Z211" t="str">
        <f t="shared" ca="1" si="439"/>
        <v>40-50 years</v>
      </c>
      <c r="AA211" t="str">
        <f t="shared" si="440"/>
        <v>4-6 years</v>
      </c>
      <c r="AH211" t="str">
        <f t="shared" si="441"/>
        <v>Yes</v>
      </c>
      <c r="AI211" t="str">
        <f t="shared" ref="AI211:AT226" si="476">IF($L211&gt;AI$1,"No",IF($M211="","Yes",IF(AND($L211&lt;=AI$1,$M211&gt;AI$1),"Yes","No")))</f>
        <v>Yes</v>
      </c>
      <c r="AJ211" t="str">
        <f t="shared" si="476"/>
        <v>Yes</v>
      </c>
      <c r="AK211" t="str">
        <f t="shared" si="476"/>
        <v>Yes</v>
      </c>
      <c r="AL211" t="str">
        <f t="shared" si="476"/>
        <v>Yes</v>
      </c>
      <c r="AM211" t="str">
        <f t="shared" si="476"/>
        <v>Yes</v>
      </c>
      <c r="AN211" t="str">
        <f t="shared" si="476"/>
        <v>Yes</v>
      </c>
      <c r="AO211" t="str">
        <f t="shared" si="476"/>
        <v>Yes</v>
      </c>
      <c r="AP211" t="str">
        <f t="shared" si="476"/>
        <v>Yes</v>
      </c>
      <c r="AQ211" t="str">
        <f t="shared" si="476"/>
        <v>Yes</v>
      </c>
      <c r="AR211" t="str">
        <f t="shared" si="476"/>
        <v>Yes</v>
      </c>
      <c r="AS211" t="str">
        <f t="shared" si="476"/>
        <v>Yes</v>
      </c>
      <c r="AT211" t="str">
        <f t="shared" si="476"/>
        <v>Yes</v>
      </c>
      <c r="AV211" t="str">
        <f t="shared" ref="AV211:BF211" si="477">IF(AND($L211&gt;=AV$1,$L211&lt;AW$1),"Yes","No")</f>
        <v>No</v>
      </c>
      <c r="AW211" t="str">
        <f t="shared" si="477"/>
        <v>No</v>
      </c>
      <c r="AX211" t="str">
        <f t="shared" si="477"/>
        <v>No</v>
      </c>
      <c r="AY211" t="str">
        <f t="shared" si="477"/>
        <v>No</v>
      </c>
      <c r="AZ211" t="str">
        <f t="shared" si="477"/>
        <v>No</v>
      </c>
      <c r="BA211" t="str">
        <f t="shared" si="477"/>
        <v>No</v>
      </c>
      <c r="BB211" t="str">
        <f t="shared" si="477"/>
        <v>No</v>
      </c>
      <c r="BC211" t="str">
        <f t="shared" si="477"/>
        <v>No</v>
      </c>
      <c r="BD211" t="str">
        <f t="shared" si="477"/>
        <v>No</v>
      </c>
      <c r="BE211" t="str">
        <f t="shared" si="477"/>
        <v>No</v>
      </c>
      <c r="BF211" t="str">
        <f t="shared" si="477"/>
        <v>No</v>
      </c>
      <c r="BG211" t="str">
        <f t="shared" si="433"/>
        <v>No</v>
      </c>
      <c r="BI211" t="str">
        <f t="shared" si="444"/>
        <v>No</v>
      </c>
      <c r="BJ211" t="str">
        <f t="shared" ref="BJ211:BU226" si="478">IF(AND($M211&gt;=BJ$1,$M211&lt;BK$1),"Yes","No")</f>
        <v>No</v>
      </c>
      <c r="BK211" t="str">
        <f t="shared" si="478"/>
        <v>No</v>
      </c>
      <c r="BL211" t="str">
        <f t="shared" si="478"/>
        <v>No</v>
      </c>
      <c r="BM211" t="str">
        <f t="shared" si="478"/>
        <v>No</v>
      </c>
      <c r="BN211" t="str">
        <f t="shared" si="478"/>
        <v>No</v>
      </c>
      <c r="BO211" t="str">
        <f t="shared" si="478"/>
        <v>No</v>
      </c>
      <c r="BP211" t="str">
        <f t="shared" si="478"/>
        <v>No</v>
      </c>
      <c r="BQ211" t="str">
        <f t="shared" si="478"/>
        <v>No</v>
      </c>
      <c r="BR211" t="str">
        <f t="shared" si="478"/>
        <v>No</v>
      </c>
      <c r="BS211" t="str">
        <f t="shared" si="478"/>
        <v>No</v>
      </c>
      <c r="BT211" t="str">
        <f t="shared" si="478"/>
        <v>No</v>
      </c>
      <c r="BU211" t="str">
        <f t="shared" si="478"/>
        <v>No</v>
      </c>
      <c r="BW211" t="str">
        <f t="shared" si="435"/>
        <v>No</v>
      </c>
    </row>
    <row r="212" spans="1:75" x14ac:dyDescent="0.25">
      <c r="A212" s="7">
        <v>211</v>
      </c>
      <c r="B212" s="7" t="s">
        <v>242</v>
      </c>
      <c r="C212" s="7" t="s">
        <v>865</v>
      </c>
      <c r="D212" s="7" t="s">
        <v>36</v>
      </c>
      <c r="E212" s="7" t="s">
        <v>792</v>
      </c>
      <c r="F212" s="8" t="s">
        <v>811</v>
      </c>
      <c r="G212" s="8" t="s">
        <v>799</v>
      </c>
      <c r="H212" s="7" t="s">
        <v>213</v>
      </c>
      <c r="I212" s="7" t="s">
        <v>12</v>
      </c>
      <c r="J212" s="7" t="s">
        <v>1197</v>
      </c>
      <c r="K212" s="9">
        <v>31768</v>
      </c>
      <c r="L212" s="9">
        <v>39168</v>
      </c>
      <c r="M212" s="9"/>
      <c r="N212" s="10">
        <f t="shared" ca="1" si="430"/>
        <v>15</v>
      </c>
      <c r="O212" s="10" t="s">
        <v>815</v>
      </c>
      <c r="P212" s="11" t="s">
        <v>13</v>
      </c>
      <c r="Q212" s="12">
        <v>24300</v>
      </c>
      <c r="R212" s="12">
        <f t="shared" ca="1" si="431"/>
        <v>5000</v>
      </c>
      <c r="S212" s="8">
        <v>3</v>
      </c>
      <c r="T212" t="str">
        <f t="shared" si="436"/>
        <v/>
      </c>
      <c r="U212" t="str">
        <f t="shared" si="437"/>
        <v>Correct</v>
      </c>
      <c r="Y212" t="str">
        <f t="shared" si="438"/>
        <v>10001-25000</v>
      </c>
      <c r="Z212" t="str">
        <f t="shared" ca="1" si="439"/>
        <v>30-40 years</v>
      </c>
      <c r="AA212" t="str">
        <f t="shared" si="440"/>
        <v>4-6 years</v>
      </c>
      <c r="AH212" t="str">
        <f t="shared" si="441"/>
        <v>Yes</v>
      </c>
      <c r="AI212" t="str">
        <f t="shared" si="476"/>
        <v>Yes</v>
      </c>
      <c r="AJ212" t="str">
        <f t="shared" si="476"/>
        <v>Yes</v>
      </c>
      <c r="AK212" t="str">
        <f t="shared" si="476"/>
        <v>Yes</v>
      </c>
      <c r="AL212" t="str">
        <f t="shared" si="476"/>
        <v>Yes</v>
      </c>
      <c r="AM212" t="str">
        <f t="shared" si="476"/>
        <v>Yes</v>
      </c>
      <c r="AN212" t="str">
        <f t="shared" si="476"/>
        <v>Yes</v>
      </c>
      <c r="AO212" t="str">
        <f t="shared" si="476"/>
        <v>Yes</v>
      </c>
      <c r="AP212" t="str">
        <f t="shared" si="476"/>
        <v>Yes</v>
      </c>
      <c r="AQ212" t="str">
        <f t="shared" si="476"/>
        <v>Yes</v>
      </c>
      <c r="AR212" t="str">
        <f t="shared" si="476"/>
        <v>Yes</v>
      </c>
      <c r="AS212" t="str">
        <f t="shared" si="476"/>
        <v>Yes</v>
      </c>
      <c r="AT212" t="str">
        <f t="shared" si="476"/>
        <v>Yes</v>
      </c>
      <c r="AV212" t="str">
        <f t="shared" ref="AV212:BF212" si="479">IF(AND($L212&gt;=AV$1,$L212&lt;AW$1),"Yes","No")</f>
        <v>No</v>
      </c>
      <c r="AW212" t="str">
        <f t="shared" si="479"/>
        <v>No</v>
      </c>
      <c r="AX212" t="str">
        <f t="shared" si="479"/>
        <v>No</v>
      </c>
      <c r="AY212" t="str">
        <f t="shared" si="479"/>
        <v>No</v>
      </c>
      <c r="AZ212" t="str">
        <f t="shared" si="479"/>
        <v>No</v>
      </c>
      <c r="BA212" t="str">
        <f t="shared" si="479"/>
        <v>No</v>
      </c>
      <c r="BB212" t="str">
        <f t="shared" si="479"/>
        <v>No</v>
      </c>
      <c r="BC212" t="str">
        <f t="shared" si="479"/>
        <v>No</v>
      </c>
      <c r="BD212" t="str">
        <f t="shared" si="479"/>
        <v>No</v>
      </c>
      <c r="BE212" t="str">
        <f t="shared" si="479"/>
        <v>No</v>
      </c>
      <c r="BF212" t="str">
        <f t="shared" si="479"/>
        <v>No</v>
      </c>
      <c r="BG212" t="str">
        <f t="shared" si="433"/>
        <v>No</v>
      </c>
      <c r="BI212" t="str">
        <f t="shared" si="444"/>
        <v>No</v>
      </c>
      <c r="BJ212" t="str">
        <f t="shared" ref="BJ212:BT212" si="480">IF(AND($M212&gt;=BJ$1,$M212&lt;BK$1),"Yes","No")</f>
        <v>No</v>
      </c>
      <c r="BK212" t="str">
        <f t="shared" si="480"/>
        <v>No</v>
      </c>
      <c r="BL212" t="str">
        <f t="shared" si="480"/>
        <v>No</v>
      </c>
      <c r="BM212" t="str">
        <f t="shared" si="480"/>
        <v>No</v>
      </c>
      <c r="BN212" t="str">
        <f t="shared" si="480"/>
        <v>No</v>
      </c>
      <c r="BO212" t="str">
        <f t="shared" si="480"/>
        <v>No</v>
      </c>
      <c r="BP212" t="str">
        <f t="shared" si="480"/>
        <v>No</v>
      </c>
      <c r="BQ212" t="str">
        <f t="shared" si="480"/>
        <v>No</v>
      </c>
      <c r="BR212" t="str">
        <f t="shared" si="480"/>
        <v>No</v>
      </c>
      <c r="BS212" t="str">
        <f t="shared" si="480"/>
        <v>No</v>
      </c>
      <c r="BT212" t="str">
        <f t="shared" si="480"/>
        <v>No</v>
      </c>
      <c r="BU212" t="str">
        <f t="shared" si="478"/>
        <v>No</v>
      </c>
      <c r="BW212" t="str">
        <f t="shared" si="435"/>
        <v>No</v>
      </c>
    </row>
    <row r="213" spans="1:75" x14ac:dyDescent="0.25">
      <c r="A213" s="7">
        <v>212</v>
      </c>
      <c r="B213" s="7" t="s">
        <v>243</v>
      </c>
      <c r="C213" s="7" t="s">
        <v>975</v>
      </c>
      <c r="D213" s="7" t="s">
        <v>10</v>
      </c>
      <c r="E213" s="7" t="s">
        <v>787</v>
      </c>
      <c r="F213" s="8" t="s">
        <v>811</v>
      </c>
      <c r="G213" s="8" t="s">
        <v>799</v>
      </c>
      <c r="H213" s="7" t="s">
        <v>213</v>
      </c>
      <c r="I213" s="7" t="s">
        <v>19</v>
      </c>
      <c r="J213" s="7" t="s">
        <v>1197</v>
      </c>
      <c r="K213" s="9">
        <v>28434</v>
      </c>
      <c r="L213" s="9">
        <v>38777</v>
      </c>
      <c r="M213" s="9">
        <v>39012</v>
      </c>
      <c r="N213" s="10">
        <f t="shared" ca="1" si="430"/>
        <v>16</v>
      </c>
      <c r="O213" s="10" t="s">
        <v>815</v>
      </c>
      <c r="P213" s="11"/>
      <c r="Q213" s="12">
        <v>22472</v>
      </c>
      <c r="R213" s="12">
        <f t="shared" ca="1" si="431"/>
        <v>3000</v>
      </c>
      <c r="S213" s="8">
        <v>1</v>
      </c>
      <c r="T213" t="str">
        <f t="shared" si="436"/>
        <v>Correct</v>
      </c>
      <c r="U213" t="str">
        <f t="shared" si="437"/>
        <v>Correct</v>
      </c>
      <c r="Y213" t="str">
        <f t="shared" si="438"/>
        <v>10001-25000</v>
      </c>
      <c r="Z213" t="str">
        <f t="shared" ca="1" si="439"/>
        <v>40-50 years</v>
      </c>
      <c r="AA213" t="str">
        <f t="shared" si="440"/>
        <v>6-10 years</v>
      </c>
      <c r="AH213" t="str">
        <f t="shared" si="441"/>
        <v>No</v>
      </c>
      <c r="AI213" t="str">
        <f t="shared" si="476"/>
        <v>No</v>
      </c>
      <c r="AJ213" t="str">
        <f t="shared" si="476"/>
        <v>No</v>
      </c>
      <c r="AK213" t="str">
        <f t="shared" si="476"/>
        <v>No</v>
      </c>
      <c r="AL213" t="str">
        <f t="shared" si="476"/>
        <v>No</v>
      </c>
      <c r="AM213" t="str">
        <f t="shared" si="476"/>
        <v>No</v>
      </c>
      <c r="AN213" t="str">
        <f t="shared" si="476"/>
        <v>No</v>
      </c>
      <c r="AO213" t="str">
        <f t="shared" si="476"/>
        <v>No</v>
      </c>
      <c r="AP213" t="str">
        <f t="shared" si="476"/>
        <v>No</v>
      </c>
      <c r="AQ213" t="str">
        <f t="shared" si="476"/>
        <v>No</v>
      </c>
      <c r="AR213" t="str">
        <f t="shared" si="476"/>
        <v>No</v>
      </c>
      <c r="AS213" t="str">
        <f t="shared" si="476"/>
        <v>No</v>
      </c>
      <c r="AT213" t="str">
        <f t="shared" si="476"/>
        <v>No</v>
      </c>
      <c r="AV213" t="str">
        <f t="shared" ref="AV213:BF213" si="481">IF(AND($L213&gt;=AV$1,$L213&lt;AW$1),"Yes","No")</f>
        <v>No</v>
      </c>
      <c r="AW213" t="str">
        <f t="shared" si="481"/>
        <v>No</v>
      </c>
      <c r="AX213" t="str">
        <f t="shared" si="481"/>
        <v>No</v>
      </c>
      <c r="AY213" t="str">
        <f t="shared" si="481"/>
        <v>No</v>
      </c>
      <c r="AZ213" t="str">
        <f t="shared" si="481"/>
        <v>No</v>
      </c>
      <c r="BA213" t="str">
        <f t="shared" si="481"/>
        <v>No</v>
      </c>
      <c r="BB213" t="str">
        <f t="shared" si="481"/>
        <v>No</v>
      </c>
      <c r="BC213" t="str">
        <f t="shared" si="481"/>
        <v>No</v>
      </c>
      <c r="BD213" t="str">
        <f t="shared" si="481"/>
        <v>No</v>
      </c>
      <c r="BE213" t="str">
        <f t="shared" si="481"/>
        <v>No</v>
      </c>
      <c r="BF213" t="str">
        <f t="shared" si="481"/>
        <v>No</v>
      </c>
      <c r="BG213" t="str">
        <f t="shared" si="433"/>
        <v>No</v>
      </c>
      <c r="BI213" t="str">
        <f t="shared" si="444"/>
        <v>No</v>
      </c>
      <c r="BJ213" t="str">
        <f t="shared" ref="BJ213:BT213" si="482">IF(AND($M213&gt;=BJ$1,$M213&lt;BK$1),"Yes","No")</f>
        <v>No</v>
      </c>
      <c r="BK213" t="str">
        <f t="shared" si="482"/>
        <v>No</v>
      </c>
      <c r="BL213" t="str">
        <f t="shared" si="482"/>
        <v>No</v>
      </c>
      <c r="BM213" t="str">
        <f t="shared" si="482"/>
        <v>No</v>
      </c>
      <c r="BN213" t="str">
        <f t="shared" si="482"/>
        <v>No</v>
      </c>
      <c r="BO213" t="str">
        <f t="shared" si="482"/>
        <v>No</v>
      </c>
      <c r="BP213" t="str">
        <f t="shared" si="482"/>
        <v>No</v>
      </c>
      <c r="BQ213" t="str">
        <f t="shared" si="482"/>
        <v>No</v>
      </c>
      <c r="BR213" t="str">
        <f t="shared" si="482"/>
        <v>No</v>
      </c>
      <c r="BS213" t="str">
        <f t="shared" si="482"/>
        <v>No</v>
      </c>
      <c r="BT213" t="str">
        <f t="shared" si="482"/>
        <v>No</v>
      </c>
      <c r="BU213" t="str">
        <f t="shared" si="478"/>
        <v>No</v>
      </c>
      <c r="BW213" t="str">
        <f t="shared" si="435"/>
        <v>No</v>
      </c>
    </row>
    <row r="214" spans="1:75" x14ac:dyDescent="0.25">
      <c r="A214" s="7">
        <v>213</v>
      </c>
      <c r="B214" s="7" t="s">
        <v>244</v>
      </c>
      <c r="C214" s="7" t="s">
        <v>851</v>
      </c>
      <c r="D214" s="7" t="s">
        <v>36</v>
      </c>
      <c r="E214" s="7" t="s">
        <v>796</v>
      </c>
      <c r="F214" s="8" t="s">
        <v>810</v>
      </c>
      <c r="G214" s="8" t="s">
        <v>799</v>
      </c>
      <c r="H214" s="7" t="s">
        <v>213</v>
      </c>
      <c r="I214" s="7" t="s">
        <v>12</v>
      </c>
      <c r="J214" s="7" t="s">
        <v>1196</v>
      </c>
      <c r="K214" s="9">
        <v>30666</v>
      </c>
      <c r="L214" s="9">
        <v>38798</v>
      </c>
      <c r="M214" s="9"/>
      <c r="N214" s="10">
        <f t="shared" ca="1" si="430"/>
        <v>16</v>
      </c>
      <c r="O214" t="s">
        <v>786</v>
      </c>
      <c r="P214" s="11" t="s">
        <v>40</v>
      </c>
      <c r="Q214" s="12">
        <v>73144</v>
      </c>
      <c r="R214" s="12">
        <f t="shared" ca="1" si="431"/>
        <v>10000</v>
      </c>
      <c r="S214" s="8">
        <v>5</v>
      </c>
      <c r="T214" t="str">
        <f t="shared" si="436"/>
        <v/>
      </c>
      <c r="U214" t="str">
        <f t="shared" si="437"/>
        <v>Correct</v>
      </c>
      <c r="Y214" t="str">
        <f t="shared" si="438"/>
        <v>Above 60000</v>
      </c>
      <c r="Z214" t="str">
        <f t="shared" ca="1" si="439"/>
        <v>30-40 years</v>
      </c>
      <c r="AA214" t="str">
        <f t="shared" si="440"/>
        <v>6-10 years</v>
      </c>
      <c r="AH214" t="str">
        <f t="shared" si="441"/>
        <v>Yes</v>
      </c>
      <c r="AI214" t="str">
        <f t="shared" si="476"/>
        <v>Yes</v>
      </c>
      <c r="AJ214" t="str">
        <f t="shared" si="476"/>
        <v>Yes</v>
      </c>
      <c r="AK214" t="str">
        <f t="shared" si="476"/>
        <v>Yes</v>
      </c>
      <c r="AL214" t="str">
        <f t="shared" si="476"/>
        <v>Yes</v>
      </c>
      <c r="AM214" t="str">
        <f t="shared" si="476"/>
        <v>Yes</v>
      </c>
      <c r="AN214" t="str">
        <f t="shared" si="476"/>
        <v>Yes</v>
      </c>
      <c r="AO214" t="str">
        <f t="shared" si="476"/>
        <v>Yes</v>
      </c>
      <c r="AP214" t="str">
        <f t="shared" si="476"/>
        <v>Yes</v>
      </c>
      <c r="AQ214" t="str">
        <f t="shared" si="476"/>
        <v>Yes</v>
      </c>
      <c r="AR214" t="str">
        <f t="shared" si="476"/>
        <v>Yes</v>
      </c>
      <c r="AS214" t="str">
        <f t="shared" si="476"/>
        <v>Yes</v>
      </c>
      <c r="AT214" t="str">
        <f t="shared" si="476"/>
        <v>Yes</v>
      </c>
      <c r="AV214" t="str">
        <f t="shared" ref="AV214:BF214" si="483">IF(AND($L214&gt;=AV$1,$L214&lt;AW$1),"Yes","No")</f>
        <v>No</v>
      </c>
      <c r="AW214" t="str">
        <f t="shared" si="483"/>
        <v>No</v>
      </c>
      <c r="AX214" t="str">
        <f t="shared" si="483"/>
        <v>No</v>
      </c>
      <c r="AY214" t="str">
        <f t="shared" si="483"/>
        <v>No</v>
      </c>
      <c r="AZ214" t="str">
        <f t="shared" si="483"/>
        <v>No</v>
      </c>
      <c r="BA214" t="str">
        <f t="shared" si="483"/>
        <v>No</v>
      </c>
      <c r="BB214" t="str">
        <f t="shared" si="483"/>
        <v>No</v>
      </c>
      <c r="BC214" t="str">
        <f t="shared" si="483"/>
        <v>No</v>
      </c>
      <c r="BD214" t="str">
        <f t="shared" si="483"/>
        <v>No</v>
      </c>
      <c r="BE214" t="str">
        <f t="shared" si="483"/>
        <v>No</v>
      </c>
      <c r="BF214" t="str">
        <f t="shared" si="483"/>
        <v>No</v>
      </c>
      <c r="BG214" t="str">
        <f t="shared" si="433"/>
        <v>No</v>
      </c>
      <c r="BI214" t="str">
        <f t="shared" si="444"/>
        <v>No</v>
      </c>
      <c r="BJ214" t="str">
        <f t="shared" ref="BJ214:BT214" si="484">IF(AND($M214&gt;=BJ$1,$M214&lt;BK$1),"Yes","No")</f>
        <v>No</v>
      </c>
      <c r="BK214" t="str">
        <f t="shared" si="484"/>
        <v>No</v>
      </c>
      <c r="BL214" t="str">
        <f t="shared" si="484"/>
        <v>No</v>
      </c>
      <c r="BM214" t="str">
        <f t="shared" si="484"/>
        <v>No</v>
      </c>
      <c r="BN214" t="str">
        <f t="shared" si="484"/>
        <v>No</v>
      </c>
      <c r="BO214" t="str">
        <f t="shared" si="484"/>
        <v>No</v>
      </c>
      <c r="BP214" t="str">
        <f t="shared" si="484"/>
        <v>No</v>
      </c>
      <c r="BQ214" t="str">
        <f t="shared" si="484"/>
        <v>No</v>
      </c>
      <c r="BR214" t="str">
        <f t="shared" si="484"/>
        <v>No</v>
      </c>
      <c r="BS214" t="str">
        <f t="shared" si="484"/>
        <v>No</v>
      </c>
      <c r="BT214" t="str">
        <f t="shared" si="484"/>
        <v>No</v>
      </c>
      <c r="BU214" t="str">
        <f t="shared" si="478"/>
        <v>No</v>
      </c>
      <c r="BW214" t="str">
        <f t="shared" si="435"/>
        <v>No</v>
      </c>
    </row>
    <row r="215" spans="1:75" x14ac:dyDescent="0.25">
      <c r="A215" s="7">
        <v>214</v>
      </c>
      <c r="B215" s="7" t="s">
        <v>245</v>
      </c>
      <c r="C215" s="7" t="s">
        <v>976</v>
      </c>
      <c r="D215" s="7" t="s">
        <v>36</v>
      </c>
      <c r="E215" s="7" t="s">
        <v>792</v>
      </c>
      <c r="F215" s="8" t="s">
        <v>811</v>
      </c>
      <c r="G215" s="8" t="s">
        <v>799</v>
      </c>
      <c r="H215" s="7" t="s">
        <v>213</v>
      </c>
      <c r="I215" s="7" t="s">
        <v>12</v>
      </c>
      <c r="J215" s="7" t="s">
        <v>1196</v>
      </c>
      <c r="K215" s="9">
        <v>23630</v>
      </c>
      <c r="L215" s="9">
        <v>38807</v>
      </c>
      <c r="M215" s="9">
        <v>39063</v>
      </c>
      <c r="N215" s="10">
        <f t="shared" ca="1" si="430"/>
        <v>16</v>
      </c>
      <c r="O215" s="10" t="s">
        <v>815</v>
      </c>
      <c r="P215" s="11" t="s">
        <v>13</v>
      </c>
      <c r="Q215" s="12">
        <v>79730</v>
      </c>
      <c r="R215" s="12">
        <f t="shared" ca="1" si="431"/>
        <v>3000</v>
      </c>
      <c r="S215" s="8">
        <v>2</v>
      </c>
      <c r="T215" t="str">
        <f t="shared" si="436"/>
        <v>Correct</v>
      </c>
      <c r="U215" t="str">
        <f t="shared" si="437"/>
        <v>Correct</v>
      </c>
      <c r="Y215" t="str">
        <f t="shared" si="438"/>
        <v>Above 60000</v>
      </c>
      <c r="Z215" t="str">
        <f t="shared" ca="1" si="439"/>
        <v>Above 50 years</v>
      </c>
      <c r="AA215" t="str">
        <f t="shared" si="440"/>
        <v>6-10 years</v>
      </c>
      <c r="AH215" t="str">
        <f t="shared" si="441"/>
        <v>No</v>
      </c>
      <c r="AI215" t="str">
        <f t="shared" si="476"/>
        <v>No</v>
      </c>
      <c r="AJ215" t="str">
        <f t="shared" si="476"/>
        <v>No</v>
      </c>
      <c r="AK215" t="str">
        <f t="shared" si="476"/>
        <v>No</v>
      </c>
      <c r="AL215" t="str">
        <f t="shared" si="476"/>
        <v>No</v>
      </c>
      <c r="AM215" t="str">
        <f t="shared" si="476"/>
        <v>No</v>
      </c>
      <c r="AN215" t="str">
        <f t="shared" si="476"/>
        <v>No</v>
      </c>
      <c r="AO215" t="str">
        <f t="shared" si="476"/>
        <v>No</v>
      </c>
      <c r="AP215" t="str">
        <f t="shared" si="476"/>
        <v>No</v>
      </c>
      <c r="AQ215" t="str">
        <f t="shared" si="476"/>
        <v>No</v>
      </c>
      <c r="AR215" t="str">
        <f t="shared" si="476"/>
        <v>No</v>
      </c>
      <c r="AS215" t="str">
        <f t="shared" si="476"/>
        <v>No</v>
      </c>
      <c r="AT215" t="str">
        <f t="shared" si="476"/>
        <v>No</v>
      </c>
      <c r="AV215" t="str">
        <f t="shared" ref="AV215:BF215" si="485">IF(AND($L215&gt;=AV$1,$L215&lt;AW$1),"Yes","No")</f>
        <v>No</v>
      </c>
      <c r="AW215" t="str">
        <f t="shared" si="485"/>
        <v>No</v>
      </c>
      <c r="AX215" t="str">
        <f t="shared" si="485"/>
        <v>No</v>
      </c>
      <c r="AY215" t="str">
        <f t="shared" si="485"/>
        <v>No</v>
      </c>
      <c r="AZ215" t="str">
        <f t="shared" si="485"/>
        <v>No</v>
      </c>
      <c r="BA215" t="str">
        <f t="shared" si="485"/>
        <v>No</v>
      </c>
      <c r="BB215" t="str">
        <f t="shared" si="485"/>
        <v>No</v>
      </c>
      <c r="BC215" t="str">
        <f t="shared" si="485"/>
        <v>No</v>
      </c>
      <c r="BD215" t="str">
        <f t="shared" si="485"/>
        <v>No</v>
      </c>
      <c r="BE215" t="str">
        <f t="shared" si="485"/>
        <v>No</v>
      </c>
      <c r="BF215" t="str">
        <f t="shared" si="485"/>
        <v>No</v>
      </c>
      <c r="BG215" t="str">
        <f t="shared" si="433"/>
        <v>No</v>
      </c>
      <c r="BI215" t="str">
        <f t="shared" si="444"/>
        <v>No</v>
      </c>
      <c r="BJ215" t="str">
        <f t="shared" ref="BJ215:BT215" si="486">IF(AND($M215&gt;=BJ$1,$M215&lt;BK$1),"Yes","No")</f>
        <v>No</v>
      </c>
      <c r="BK215" t="str">
        <f t="shared" si="486"/>
        <v>No</v>
      </c>
      <c r="BL215" t="str">
        <f t="shared" si="486"/>
        <v>No</v>
      </c>
      <c r="BM215" t="str">
        <f t="shared" si="486"/>
        <v>No</v>
      </c>
      <c r="BN215" t="str">
        <f t="shared" si="486"/>
        <v>No</v>
      </c>
      <c r="BO215" t="str">
        <f t="shared" si="486"/>
        <v>No</v>
      </c>
      <c r="BP215" t="str">
        <f t="shared" si="486"/>
        <v>No</v>
      </c>
      <c r="BQ215" t="str">
        <f t="shared" si="486"/>
        <v>No</v>
      </c>
      <c r="BR215" t="str">
        <f t="shared" si="486"/>
        <v>No</v>
      </c>
      <c r="BS215" t="str">
        <f t="shared" si="486"/>
        <v>No</v>
      </c>
      <c r="BT215" t="str">
        <f t="shared" si="486"/>
        <v>No</v>
      </c>
      <c r="BU215" t="str">
        <f t="shared" si="478"/>
        <v>No</v>
      </c>
      <c r="BW215" t="str">
        <f t="shared" si="435"/>
        <v>No</v>
      </c>
    </row>
    <row r="216" spans="1:75" x14ac:dyDescent="0.25">
      <c r="A216" s="7">
        <v>215</v>
      </c>
      <c r="B216" s="7" t="s">
        <v>246</v>
      </c>
      <c r="C216" s="7" t="s">
        <v>977</v>
      </c>
      <c r="D216" s="7" t="s">
        <v>36</v>
      </c>
      <c r="E216" s="7" t="s">
        <v>795</v>
      </c>
      <c r="F216" s="8" t="s">
        <v>811</v>
      </c>
      <c r="G216" s="8" t="s">
        <v>799</v>
      </c>
      <c r="H216" s="7" t="s">
        <v>213</v>
      </c>
      <c r="I216" s="7" t="s">
        <v>24</v>
      </c>
      <c r="J216" s="7" t="s">
        <v>1196</v>
      </c>
      <c r="K216" s="9">
        <v>27939</v>
      </c>
      <c r="L216" s="9">
        <v>36600</v>
      </c>
      <c r="M216" s="9">
        <v>38057</v>
      </c>
      <c r="N216" s="10">
        <f t="shared" ca="1" si="430"/>
        <v>22</v>
      </c>
      <c r="O216" s="10" t="s">
        <v>815</v>
      </c>
      <c r="P216" s="11"/>
      <c r="Q216" s="12">
        <v>41840</v>
      </c>
      <c r="R216" s="12">
        <f t="shared" ca="1" si="431"/>
        <v>3000</v>
      </c>
      <c r="S216" s="8">
        <v>2</v>
      </c>
      <c r="T216" t="str">
        <f t="shared" si="436"/>
        <v>Correct</v>
      </c>
      <c r="U216" t="str">
        <f t="shared" si="437"/>
        <v>Correct</v>
      </c>
      <c r="Y216" t="str">
        <f t="shared" si="438"/>
        <v>40001-60000</v>
      </c>
      <c r="Z216" t="str">
        <f t="shared" ca="1" si="439"/>
        <v>40-50 years</v>
      </c>
      <c r="AA216" t="str">
        <f t="shared" si="440"/>
        <v>Above 10 years</v>
      </c>
      <c r="AH216" t="str">
        <f t="shared" si="441"/>
        <v>No</v>
      </c>
      <c r="AI216" t="str">
        <f t="shared" si="476"/>
        <v>No</v>
      </c>
      <c r="AJ216" t="str">
        <f t="shared" si="476"/>
        <v>No</v>
      </c>
      <c r="AK216" t="str">
        <f t="shared" si="476"/>
        <v>No</v>
      </c>
      <c r="AL216" t="str">
        <f t="shared" si="476"/>
        <v>No</v>
      </c>
      <c r="AM216" t="str">
        <f t="shared" si="476"/>
        <v>No</v>
      </c>
      <c r="AN216" t="str">
        <f t="shared" si="476"/>
        <v>No</v>
      </c>
      <c r="AO216" t="str">
        <f t="shared" si="476"/>
        <v>No</v>
      </c>
      <c r="AP216" t="str">
        <f t="shared" si="476"/>
        <v>No</v>
      </c>
      <c r="AQ216" t="str">
        <f t="shared" si="476"/>
        <v>No</v>
      </c>
      <c r="AR216" t="str">
        <f t="shared" si="476"/>
        <v>No</v>
      </c>
      <c r="AS216" t="str">
        <f t="shared" si="476"/>
        <v>No</v>
      </c>
      <c r="AT216" t="str">
        <f t="shared" si="476"/>
        <v>No</v>
      </c>
      <c r="AV216" t="str">
        <f t="shared" ref="AV216:BF216" si="487">IF(AND($L216&gt;=AV$1,$L216&lt;AW$1),"Yes","No")</f>
        <v>No</v>
      </c>
      <c r="AW216" t="str">
        <f t="shared" si="487"/>
        <v>No</v>
      </c>
      <c r="AX216" t="str">
        <f t="shared" si="487"/>
        <v>No</v>
      </c>
      <c r="AY216" t="str">
        <f t="shared" si="487"/>
        <v>No</v>
      </c>
      <c r="AZ216" t="str">
        <f t="shared" si="487"/>
        <v>No</v>
      </c>
      <c r="BA216" t="str">
        <f t="shared" si="487"/>
        <v>No</v>
      </c>
      <c r="BB216" t="str">
        <f t="shared" si="487"/>
        <v>No</v>
      </c>
      <c r="BC216" t="str">
        <f t="shared" si="487"/>
        <v>No</v>
      </c>
      <c r="BD216" t="str">
        <f t="shared" si="487"/>
        <v>No</v>
      </c>
      <c r="BE216" t="str">
        <f t="shared" si="487"/>
        <v>No</v>
      </c>
      <c r="BF216" t="str">
        <f t="shared" si="487"/>
        <v>No</v>
      </c>
      <c r="BG216" t="str">
        <f t="shared" si="433"/>
        <v>No</v>
      </c>
      <c r="BI216" t="str">
        <f t="shared" si="444"/>
        <v>No</v>
      </c>
      <c r="BJ216" t="str">
        <f t="shared" ref="BJ216:BT216" si="488">IF(AND($M216&gt;=BJ$1,$M216&lt;BK$1),"Yes","No")</f>
        <v>No</v>
      </c>
      <c r="BK216" t="str">
        <f t="shared" si="488"/>
        <v>No</v>
      </c>
      <c r="BL216" t="str">
        <f t="shared" si="488"/>
        <v>No</v>
      </c>
      <c r="BM216" t="str">
        <f t="shared" si="488"/>
        <v>No</v>
      </c>
      <c r="BN216" t="str">
        <f t="shared" si="488"/>
        <v>No</v>
      </c>
      <c r="BO216" t="str">
        <f t="shared" si="488"/>
        <v>No</v>
      </c>
      <c r="BP216" t="str">
        <f t="shared" si="488"/>
        <v>No</v>
      </c>
      <c r="BQ216" t="str">
        <f t="shared" si="488"/>
        <v>No</v>
      </c>
      <c r="BR216" t="str">
        <f t="shared" si="488"/>
        <v>No</v>
      </c>
      <c r="BS216" t="str">
        <f t="shared" si="488"/>
        <v>No</v>
      </c>
      <c r="BT216" t="str">
        <f t="shared" si="488"/>
        <v>No</v>
      </c>
      <c r="BU216" t="str">
        <f t="shared" si="478"/>
        <v>No</v>
      </c>
      <c r="BW216" t="str">
        <f t="shared" si="435"/>
        <v>No</v>
      </c>
    </row>
    <row r="217" spans="1:75" x14ac:dyDescent="0.25">
      <c r="A217" s="7">
        <v>216</v>
      </c>
      <c r="B217" s="7" t="s">
        <v>247</v>
      </c>
      <c r="C217" s="7" t="s">
        <v>861</v>
      </c>
      <c r="D217" s="7" t="s">
        <v>36</v>
      </c>
      <c r="E217" s="7" t="s">
        <v>792</v>
      </c>
      <c r="F217" s="8" t="s">
        <v>811</v>
      </c>
      <c r="G217" s="8" t="s">
        <v>799</v>
      </c>
      <c r="H217" s="7" t="s">
        <v>213</v>
      </c>
      <c r="I217" s="7" t="s">
        <v>15</v>
      </c>
      <c r="J217" s="7" t="s">
        <v>1197</v>
      </c>
      <c r="K217" s="9">
        <v>29333</v>
      </c>
      <c r="L217" s="9">
        <v>36604</v>
      </c>
      <c r="M217" s="9">
        <v>38237</v>
      </c>
      <c r="N217" s="10">
        <f t="shared" ca="1" si="430"/>
        <v>22</v>
      </c>
      <c r="O217" s="10" t="s">
        <v>815</v>
      </c>
      <c r="P217" s="11" t="s">
        <v>40</v>
      </c>
      <c r="Q217" s="12">
        <v>46710</v>
      </c>
      <c r="R217" s="12">
        <f t="shared" ca="1" si="431"/>
        <v>5000</v>
      </c>
      <c r="S217" s="8">
        <v>3</v>
      </c>
      <c r="T217" t="str">
        <f t="shared" si="436"/>
        <v>Correct</v>
      </c>
      <c r="U217" t="str">
        <f t="shared" si="437"/>
        <v>Correct</v>
      </c>
      <c r="Y217" t="str">
        <f t="shared" si="438"/>
        <v>40001-60000</v>
      </c>
      <c r="Z217" t="str">
        <f t="shared" ca="1" si="439"/>
        <v>40-50 years</v>
      </c>
      <c r="AA217" t="str">
        <f t="shared" si="440"/>
        <v>Above 10 years</v>
      </c>
      <c r="AH217" t="str">
        <f t="shared" si="441"/>
        <v>No</v>
      </c>
      <c r="AI217" t="str">
        <f t="shared" si="476"/>
        <v>No</v>
      </c>
      <c r="AJ217" t="str">
        <f t="shared" si="476"/>
        <v>No</v>
      </c>
      <c r="AK217" t="str">
        <f t="shared" si="476"/>
        <v>No</v>
      </c>
      <c r="AL217" t="str">
        <f t="shared" si="476"/>
        <v>No</v>
      </c>
      <c r="AM217" t="str">
        <f t="shared" si="476"/>
        <v>No</v>
      </c>
      <c r="AN217" t="str">
        <f t="shared" si="476"/>
        <v>No</v>
      </c>
      <c r="AO217" t="str">
        <f t="shared" si="476"/>
        <v>No</v>
      </c>
      <c r="AP217" t="str">
        <f t="shared" si="476"/>
        <v>No</v>
      </c>
      <c r="AQ217" t="str">
        <f t="shared" si="476"/>
        <v>No</v>
      </c>
      <c r="AR217" t="str">
        <f t="shared" si="476"/>
        <v>No</v>
      </c>
      <c r="AS217" t="str">
        <f t="shared" si="476"/>
        <v>No</v>
      </c>
      <c r="AT217" t="str">
        <f t="shared" si="476"/>
        <v>No</v>
      </c>
      <c r="AV217" t="str">
        <f t="shared" ref="AV217:BF217" si="489">IF(AND($L217&gt;=AV$1,$L217&lt;AW$1),"Yes","No")</f>
        <v>No</v>
      </c>
      <c r="AW217" t="str">
        <f t="shared" si="489"/>
        <v>No</v>
      </c>
      <c r="AX217" t="str">
        <f t="shared" si="489"/>
        <v>No</v>
      </c>
      <c r="AY217" t="str">
        <f t="shared" si="489"/>
        <v>No</v>
      </c>
      <c r="AZ217" t="str">
        <f t="shared" si="489"/>
        <v>No</v>
      </c>
      <c r="BA217" t="str">
        <f t="shared" si="489"/>
        <v>No</v>
      </c>
      <c r="BB217" t="str">
        <f t="shared" si="489"/>
        <v>No</v>
      </c>
      <c r="BC217" t="str">
        <f t="shared" si="489"/>
        <v>No</v>
      </c>
      <c r="BD217" t="str">
        <f t="shared" si="489"/>
        <v>No</v>
      </c>
      <c r="BE217" t="str">
        <f t="shared" si="489"/>
        <v>No</v>
      </c>
      <c r="BF217" t="str">
        <f t="shared" si="489"/>
        <v>No</v>
      </c>
      <c r="BG217" t="str">
        <f t="shared" si="433"/>
        <v>No</v>
      </c>
      <c r="BI217" t="str">
        <f t="shared" si="444"/>
        <v>No</v>
      </c>
      <c r="BJ217" t="str">
        <f t="shared" ref="BJ217:BT217" si="490">IF(AND($M217&gt;=BJ$1,$M217&lt;BK$1),"Yes","No")</f>
        <v>No</v>
      </c>
      <c r="BK217" t="str">
        <f t="shared" si="490"/>
        <v>No</v>
      </c>
      <c r="BL217" t="str">
        <f t="shared" si="490"/>
        <v>No</v>
      </c>
      <c r="BM217" t="str">
        <f t="shared" si="490"/>
        <v>No</v>
      </c>
      <c r="BN217" t="str">
        <f t="shared" si="490"/>
        <v>No</v>
      </c>
      <c r="BO217" t="str">
        <f t="shared" si="490"/>
        <v>No</v>
      </c>
      <c r="BP217" t="str">
        <f t="shared" si="490"/>
        <v>No</v>
      </c>
      <c r="BQ217" t="str">
        <f t="shared" si="490"/>
        <v>No</v>
      </c>
      <c r="BR217" t="str">
        <f t="shared" si="490"/>
        <v>No</v>
      </c>
      <c r="BS217" t="str">
        <f t="shared" si="490"/>
        <v>No</v>
      </c>
      <c r="BT217" t="str">
        <f t="shared" si="490"/>
        <v>No</v>
      </c>
      <c r="BU217" t="str">
        <f t="shared" si="478"/>
        <v>No</v>
      </c>
      <c r="BW217" t="str">
        <f t="shared" si="435"/>
        <v>No</v>
      </c>
    </row>
    <row r="218" spans="1:75" x14ac:dyDescent="0.25">
      <c r="A218" s="7">
        <v>217</v>
      </c>
      <c r="B218" s="7" t="s">
        <v>248</v>
      </c>
      <c r="C218" s="7" t="s">
        <v>928</v>
      </c>
      <c r="D218" s="7" t="s">
        <v>36</v>
      </c>
      <c r="E218" s="7" t="s">
        <v>790</v>
      </c>
      <c r="F218" s="8" t="s">
        <v>811</v>
      </c>
      <c r="G218" s="8" t="s">
        <v>799</v>
      </c>
      <c r="H218" s="7" t="s">
        <v>213</v>
      </c>
      <c r="I218" s="7" t="s">
        <v>24</v>
      </c>
      <c r="J218" s="7" t="s">
        <v>1196</v>
      </c>
      <c r="K218" s="9">
        <v>25966</v>
      </c>
      <c r="L218" s="9">
        <v>36977</v>
      </c>
      <c r="M218" s="9">
        <v>38707</v>
      </c>
      <c r="N218" s="10">
        <f t="shared" ca="1" si="430"/>
        <v>21</v>
      </c>
      <c r="O218" t="s">
        <v>783</v>
      </c>
      <c r="P218" s="11"/>
      <c r="Q218" s="12">
        <v>68510</v>
      </c>
      <c r="R218" s="12">
        <f t="shared" ca="1" si="431"/>
        <v>10000</v>
      </c>
      <c r="S218" s="8">
        <v>5</v>
      </c>
      <c r="T218" t="str">
        <f t="shared" si="436"/>
        <v>Correct</v>
      </c>
      <c r="U218" t="str">
        <f t="shared" si="437"/>
        <v>Correct</v>
      </c>
      <c r="Y218" t="str">
        <f t="shared" si="438"/>
        <v>Above 60000</v>
      </c>
      <c r="Z218" t="str">
        <f t="shared" ca="1" si="439"/>
        <v>Above 50 years</v>
      </c>
      <c r="AA218" t="str">
        <f t="shared" si="440"/>
        <v>Above 10 years</v>
      </c>
      <c r="AH218" t="str">
        <f t="shared" si="441"/>
        <v>No</v>
      </c>
      <c r="AI218" t="str">
        <f t="shared" si="476"/>
        <v>No</v>
      </c>
      <c r="AJ218" t="str">
        <f t="shared" si="476"/>
        <v>No</v>
      </c>
      <c r="AK218" t="str">
        <f t="shared" si="476"/>
        <v>No</v>
      </c>
      <c r="AL218" t="str">
        <f t="shared" si="476"/>
        <v>No</v>
      </c>
      <c r="AM218" t="str">
        <f t="shared" si="476"/>
        <v>No</v>
      </c>
      <c r="AN218" t="str">
        <f t="shared" si="476"/>
        <v>No</v>
      </c>
      <c r="AO218" t="str">
        <f t="shared" si="476"/>
        <v>No</v>
      </c>
      <c r="AP218" t="str">
        <f t="shared" si="476"/>
        <v>No</v>
      </c>
      <c r="AQ218" t="str">
        <f t="shared" si="476"/>
        <v>No</v>
      </c>
      <c r="AR218" t="str">
        <f t="shared" si="476"/>
        <v>No</v>
      </c>
      <c r="AS218" t="str">
        <f t="shared" si="476"/>
        <v>No</v>
      </c>
      <c r="AT218" t="str">
        <f t="shared" si="476"/>
        <v>No</v>
      </c>
      <c r="AV218" t="str">
        <f t="shared" ref="AV218:BF218" si="491">IF(AND($L218&gt;=AV$1,$L218&lt;AW$1),"Yes","No")</f>
        <v>No</v>
      </c>
      <c r="AW218" t="str">
        <f t="shared" si="491"/>
        <v>No</v>
      </c>
      <c r="AX218" t="str">
        <f t="shared" si="491"/>
        <v>No</v>
      </c>
      <c r="AY218" t="str">
        <f t="shared" si="491"/>
        <v>No</v>
      </c>
      <c r="AZ218" t="str">
        <f t="shared" si="491"/>
        <v>No</v>
      </c>
      <c r="BA218" t="str">
        <f t="shared" si="491"/>
        <v>No</v>
      </c>
      <c r="BB218" t="str">
        <f t="shared" si="491"/>
        <v>No</v>
      </c>
      <c r="BC218" t="str">
        <f t="shared" si="491"/>
        <v>No</v>
      </c>
      <c r="BD218" t="str">
        <f t="shared" si="491"/>
        <v>No</v>
      </c>
      <c r="BE218" t="str">
        <f t="shared" si="491"/>
        <v>No</v>
      </c>
      <c r="BF218" t="str">
        <f t="shared" si="491"/>
        <v>No</v>
      </c>
      <c r="BG218" t="str">
        <f t="shared" si="433"/>
        <v>No</v>
      </c>
      <c r="BI218" t="str">
        <f t="shared" si="444"/>
        <v>No</v>
      </c>
      <c r="BJ218" t="str">
        <f t="shared" ref="BJ218:BT218" si="492">IF(AND($M218&gt;=BJ$1,$M218&lt;BK$1),"Yes","No")</f>
        <v>No</v>
      </c>
      <c r="BK218" t="str">
        <f t="shared" si="492"/>
        <v>No</v>
      </c>
      <c r="BL218" t="str">
        <f t="shared" si="492"/>
        <v>No</v>
      </c>
      <c r="BM218" t="str">
        <f t="shared" si="492"/>
        <v>No</v>
      </c>
      <c r="BN218" t="str">
        <f t="shared" si="492"/>
        <v>No</v>
      </c>
      <c r="BO218" t="str">
        <f t="shared" si="492"/>
        <v>No</v>
      </c>
      <c r="BP218" t="str">
        <f t="shared" si="492"/>
        <v>No</v>
      </c>
      <c r="BQ218" t="str">
        <f t="shared" si="492"/>
        <v>No</v>
      </c>
      <c r="BR218" t="str">
        <f t="shared" si="492"/>
        <v>No</v>
      </c>
      <c r="BS218" t="str">
        <f t="shared" si="492"/>
        <v>No</v>
      </c>
      <c r="BT218" t="str">
        <f t="shared" si="492"/>
        <v>No</v>
      </c>
      <c r="BU218" t="str">
        <f t="shared" si="478"/>
        <v>No</v>
      </c>
      <c r="BW218" t="str">
        <f t="shared" si="435"/>
        <v>No</v>
      </c>
    </row>
    <row r="219" spans="1:75" x14ac:dyDescent="0.25">
      <c r="A219" s="7">
        <v>218</v>
      </c>
      <c r="B219" s="7" t="s">
        <v>249</v>
      </c>
      <c r="C219" s="7" t="s">
        <v>978</v>
      </c>
      <c r="D219" s="7" t="s">
        <v>812</v>
      </c>
      <c r="E219" s="7" t="s">
        <v>794</v>
      </c>
      <c r="F219" s="8" t="s">
        <v>811</v>
      </c>
      <c r="G219" s="8" t="s">
        <v>799</v>
      </c>
      <c r="H219" s="7" t="s">
        <v>213</v>
      </c>
      <c r="I219" s="7" t="s">
        <v>24</v>
      </c>
      <c r="J219" s="7" t="s">
        <v>1196</v>
      </c>
      <c r="K219" s="9">
        <v>26694</v>
      </c>
      <c r="L219" s="9">
        <v>37326</v>
      </c>
      <c r="M219" s="9"/>
      <c r="N219" s="10">
        <f t="shared" ca="1" si="430"/>
        <v>20</v>
      </c>
      <c r="O219" t="s">
        <v>786</v>
      </c>
      <c r="P219" s="11"/>
      <c r="Q219" s="12">
        <v>52770</v>
      </c>
      <c r="R219" s="12">
        <f t="shared" ca="1" si="431"/>
        <v>3000</v>
      </c>
      <c r="S219" s="8">
        <v>2</v>
      </c>
      <c r="T219" t="str">
        <f t="shared" si="436"/>
        <v/>
      </c>
      <c r="U219" t="str">
        <f t="shared" si="437"/>
        <v>Correct</v>
      </c>
      <c r="Y219" t="str">
        <f t="shared" si="438"/>
        <v>40001-60000</v>
      </c>
      <c r="Z219" t="str">
        <f t="shared" ca="1" si="439"/>
        <v>40-50 years</v>
      </c>
      <c r="AA219" t="str">
        <f t="shared" si="440"/>
        <v>Above 10 years</v>
      </c>
      <c r="AH219" t="str">
        <f t="shared" si="441"/>
        <v>Yes</v>
      </c>
      <c r="AI219" t="str">
        <f t="shared" si="476"/>
        <v>Yes</v>
      </c>
      <c r="AJ219" t="str">
        <f t="shared" si="476"/>
        <v>Yes</v>
      </c>
      <c r="AK219" t="str">
        <f t="shared" si="476"/>
        <v>Yes</v>
      </c>
      <c r="AL219" t="str">
        <f t="shared" si="476"/>
        <v>Yes</v>
      </c>
      <c r="AM219" t="str">
        <f t="shared" si="476"/>
        <v>Yes</v>
      </c>
      <c r="AN219" t="str">
        <f t="shared" si="476"/>
        <v>Yes</v>
      </c>
      <c r="AO219" t="str">
        <f t="shared" si="476"/>
        <v>Yes</v>
      </c>
      <c r="AP219" t="str">
        <f t="shared" si="476"/>
        <v>Yes</v>
      </c>
      <c r="AQ219" t="str">
        <f t="shared" si="476"/>
        <v>Yes</v>
      </c>
      <c r="AR219" t="str">
        <f t="shared" si="476"/>
        <v>Yes</v>
      </c>
      <c r="AS219" t="str">
        <f t="shared" si="476"/>
        <v>Yes</v>
      </c>
      <c r="AT219" t="str">
        <f t="shared" si="476"/>
        <v>Yes</v>
      </c>
      <c r="AV219" t="str">
        <f t="shared" ref="AV219:BF219" si="493">IF(AND($L219&gt;=AV$1,$L219&lt;AW$1),"Yes","No")</f>
        <v>No</v>
      </c>
      <c r="AW219" t="str">
        <f t="shared" si="493"/>
        <v>No</v>
      </c>
      <c r="AX219" t="str">
        <f t="shared" si="493"/>
        <v>No</v>
      </c>
      <c r="AY219" t="str">
        <f t="shared" si="493"/>
        <v>No</v>
      </c>
      <c r="AZ219" t="str">
        <f t="shared" si="493"/>
        <v>No</v>
      </c>
      <c r="BA219" t="str">
        <f t="shared" si="493"/>
        <v>No</v>
      </c>
      <c r="BB219" t="str">
        <f t="shared" si="493"/>
        <v>No</v>
      </c>
      <c r="BC219" t="str">
        <f t="shared" si="493"/>
        <v>No</v>
      </c>
      <c r="BD219" t="str">
        <f t="shared" si="493"/>
        <v>No</v>
      </c>
      <c r="BE219" t="str">
        <f t="shared" si="493"/>
        <v>No</v>
      </c>
      <c r="BF219" t="str">
        <f t="shared" si="493"/>
        <v>No</v>
      </c>
      <c r="BG219" t="str">
        <f t="shared" si="433"/>
        <v>No</v>
      </c>
      <c r="BI219" t="str">
        <f t="shared" si="444"/>
        <v>No</v>
      </c>
      <c r="BJ219" t="str">
        <f t="shared" ref="BJ219:BT219" si="494">IF(AND($M219&gt;=BJ$1,$M219&lt;BK$1),"Yes","No")</f>
        <v>No</v>
      </c>
      <c r="BK219" t="str">
        <f t="shared" si="494"/>
        <v>No</v>
      </c>
      <c r="BL219" t="str">
        <f t="shared" si="494"/>
        <v>No</v>
      </c>
      <c r="BM219" t="str">
        <f t="shared" si="494"/>
        <v>No</v>
      </c>
      <c r="BN219" t="str">
        <f t="shared" si="494"/>
        <v>No</v>
      </c>
      <c r="BO219" t="str">
        <f t="shared" si="494"/>
        <v>No</v>
      </c>
      <c r="BP219" t="str">
        <f t="shared" si="494"/>
        <v>No</v>
      </c>
      <c r="BQ219" t="str">
        <f t="shared" si="494"/>
        <v>No</v>
      </c>
      <c r="BR219" t="str">
        <f t="shared" si="494"/>
        <v>No</v>
      </c>
      <c r="BS219" t="str">
        <f t="shared" si="494"/>
        <v>No</v>
      </c>
      <c r="BT219" t="str">
        <f t="shared" si="494"/>
        <v>No</v>
      </c>
      <c r="BU219" t="str">
        <f t="shared" si="478"/>
        <v>No</v>
      </c>
      <c r="BW219" t="str">
        <f t="shared" si="435"/>
        <v>No</v>
      </c>
    </row>
    <row r="220" spans="1:75" x14ac:dyDescent="0.25">
      <c r="A220" s="7">
        <v>219</v>
      </c>
      <c r="B220" s="7" t="s">
        <v>250</v>
      </c>
      <c r="C220" s="7" t="s">
        <v>979</v>
      </c>
      <c r="D220" s="7" t="s">
        <v>812</v>
      </c>
      <c r="E220" s="7" t="s">
        <v>794</v>
      </c>
      <c r="F220" s="8" t="s">
        <v>811</v>
      </c>
      <c r="G220" s="8" t="s">
        <v>799</v>
      </c>
      <c r="H220" s="7" t="s">
        <v>213</v>
      </c>
      <c r="I220" s="7" t="s">
        <v>12</v>
      </c>
      <c r="J220" s="7" t="s">
        <v>1197</v>
      </c>
      <c r="K220" s="9">
        <v>28835</v>
      </c>
      <c r="L220" s="9">
        <v>37331</v>
      </c>
      <c r="M220" s="9"/>
      <c r="N220" s="10">
        <f t="shared" ca="1" si="430"/>
        <v>20</v>
      </c>
      <c r="O220" s="10" t="s">
        <v>815</v>
      </c>
      <c r="P220" s="11" t="s">
        <v>40</v>
      </c>
      <c r="Q220" s="12">
        <v>62750</v>
      </c>
      <c r="R220" s="12">
        <f t="shared" ca="1" si="431"/>
        <v>5000</v>
      </c>
      <c r="S220" s="8">
        <v>3</v>
      </c>
      <c r="T220" t="str">
        <f t="shared" si="436"/>
        <v/>
      </c>
      <c r="U220" t="str">
        <f t="shared" si="437"/>
        <v>Correct</v>
      </c>
      <c r="Y220" t="str">
        <f t="shared" si="438"/>
        <v>Above 60000</v>
      </c>
      <c r="Z220" t="str">
        <f t="shared" ca="1" si="439"/>
        <v>40-50 years</v>
      </c>
      <c r="AA220" t="str">
        <f t="shared" si="440"/>
        <v>Above 10 years</v>
      </c>
      <c r="AH220" t="str">
        <f t="shared" si="441"/>
        <v>Yes</v>
      </c>
      <c r="AI220" t="str">
        <f t="shared" si="476"/>
        <v>Yes</v>
      </c>
      <c r="AJ220" t="str">
        <f t="shared" si="476"/>
        <v>Yes</v>
      </c>
      <c r="AK220" t="str">
        <f t="shared" si="476"/>
        <v>Yes</v>
      </c>
      <c r="AL220" t="str">
        <f t="shared" si="476"/>
        <v>Yes</v>
      </c>
      <c r="AM220" t="str">
        <f t="shared" si="476"/>
        <v>Yes</v>
      </c>
      <c r="AN220" t="str">
        <f t="shared" si="476"/>
        <v>Yes</v>
      </c>
      <c r="AO220" t="str">
        <f t="shared" si="476"/>
        <v>Yes</v>
      </c>
      <c r="AP220" t="str">
        <f t="shared" si="476"/>
        <v>Yes</v>
      </c>
      <c r="AQ220" t="str">
        <f t="shared" si="476"/>
        <v>Yes</v>
      </c>
      <c r="AR220" t="str">
        <f t="shared" si="476"/>
        <v>Yes</v>
      </c>
      <c r="AS220" t="str">
        <f t="shared" si="476"/>
        <v>Yes</v>
      </c>
      <c r="AT220" t="str">
        <f t="shared" si="476"/>
        <v>Yes</v>
      </c>
      <c r="AV220" t="str">
        <f t="shared" ref="AV220:BF220" si="495">IF(AND($L220&gt;=AV$1,$L220&lt;AW$1),"Yes","No")</f>
        <v>No</v>
      </c>
      <c r="AW220" t="str">
        <f t="shared" si="495"/>
        <v>No</v>
      </c>
      <c r="AX220" t="str">
        <f t="shared" si="495"/>
        <v>No</v>
      </c>
      <c r="AY220" t="str">
        <f t="shared" si="495"/>
        <v>No</v>
      </c>
      <c r="AZ220" t="str">
        <f t="shared" si="495"/>
        <v>No</v>
      </c>
      <c r="BA220" t="str">
        <f t="shared" si="495"/>
        <v>No</v>
      </c>
      <c r="BB220" t="str">
        <f t="shared" si="495"/>
        <v>No</v>
      </c>
      <c r="BC220" t="str">
        <f t="shared" si="495"/>
        <v>No</v>
      </c>
      <c r="BD220" t="str">
        <f t="shared" si="495"/>
        <v>No</v>
      </c>
      <c r="BE220" t="str">
        <f t="shared" si="495"/>
        <v>No</v>
      </c>
      <c r="BF220" t="str">
        <f t="shared" si="495"/>
        <v>No</v>
      </c>
      <c r="BG220" t="str">
        <f t="shared" si="433"/>
        <v>No</v>
      </c>
      <c r="BI220" t="str">
        <f t="shared" si="444"/>
        <v>No</v>
      </c>
      <c r="BJ220" t="str">
        <f t="shared" ref="BJ220:BT220" si="496">IF(AND($M220&gt;=BJ$1,$M220&lt;BK$1),"Yes","No")</f>
        <v>No</v>
      </c>
      <c r="BK220" t="str">
        <f t="shared" si="496"/>
        <v>No</v>
      </c>
      <c r="BL220" t="str">
        <f t="shared" si="496"/>
        <v>No</v>
      </c>
      <c r="BM220" t="str">
        <f t="shared" si="496"/>
        <v>No</v>
      </c>
      <c r="BN220" t="str">
        <f t="shared" si="496"/>
        <v>No</v>
      </c>
      <c r="BO220" t="str">
        <f t="shared" si="496"/>
        <v>No</v>
      </c>
      <c r="BP220" t="str">
        <f t="shared" si="496"/>
        <v>No</v>
      </c>
      <c r="BQ220" t="str">
        <f t="shared" si="496"/>
        <v>No</v>
      </c>
      <c r="BR220" t="str">
        <f t="shared" si="496"/>
        <v>No</v>
      </c>
      <c r="BS220" t="str">
        <f t="shared" si="496"/>
        <v>No</v>
      </c>
      <c r="BT220" t="str">
        <f t="shared" si="496"/>
        <v>No</v>
      </c>
      <c r="BU220" t="str">
        <f t="shared" si="478"/>
        <v>No</v>
      </c>
      <c r="BW220" t="str">
        <f t="shared" si="435"/>
        <v>No</v>
      </c>
    </row>
    <row r="221" spans="1:75" x14ac:dyDescent="0.25">
      <c r="A221" s="7">
        <v>220</v>
      </c>
      <c r="B221" s="7" t="s">
        <v>251</v>
      </c>
      <c r="C221" s="7" t="s">
        <v>851</v>
      </c>
      <c r="D221" s="7" t="s">
        <v>10</v>
      </c>
      <c r="E221" s="7" t="s">
        <v>788</v>
      </c>
      <c r="F221" s="8" t="s">
        <v>811</v>
      </c>
      <c r="G221" s="8" t="s">
        <v>799</v>
      </c>
      <c r="H221" s="7" t="s">
        <v>213</v>
      </c>
      <c r="I221" s="7" t="s">
        <v>24</v>
      </c>
      <c r="J221" s="7" t="s">
        <v>1196</v>
      </c>
      <c r="K221" s="9">
        <v>26369</v>
      </c>
      <c r="L221" s="9">
        <v>38073</v>
      </c>
      <c r="M221" s="9">
        <v>39607</v>
      </c>
      <c r="N221" s="10">
        <f t="shared" ca="1" si="430"/>
        <v>18</v>
      </c>
      <c r="O221" t="s">
        <v>786</v>
      </c>
      <c r="P221" s="11"/>
      <c r="Q221" s="12">
        <v>39300</v>
      </c>
      <c r="R221" s="12">
        <f t="shared" ca="1" si="431"/>
        <v>3000</v>
      </c>
      <c r="S221" s="8">
        <v>2</v>
      </c>
      <c r="T221" t="str">
        <f t="shared" si="436"/>
        <v>Correct</v>
      </c>
      <c r="U221" t="str">
        <f t="shared" si="437"/>
        <v>Correct</v>
      </c>
      <c r="Y221" t="str">
        <f t="shared" si="438"/>
        <v>25001-40000</v>
      </c>
      <c r="Z221" t="str">
        <f t="shared" ca="1" si="439"/>
        <v>Above 50 years</v>
      </c>
      <c r="AA221" t="str">
        <f t="shared" si="440"/>
        <v>6-10 years</v>
      </c>
      <c r="AH221" t="str">
        <f t="shared" si="441"/>
        <v>No</v>
      </c>
      <c r="AI221" t="str">
        <f t="shared" si="476"/>
        <v>No</v>
      </c>
      <c r="AJ221" t="str">
        <f t="shared" si="476"/>
        <v>No</v>
      </c>
      <c r="AK221" t="str">
        <f t="shared" si="476"/>
        <v>No</v>
      </c>
      <c r="AL221" t="str">
        <f t="shared" si="476"/>
        <v>No</v>
      </c>
      <c r="AM221" t="str">
        <f t="shared" si="476"/>
        <v>No</v>
      </c>
      <c r="AN221" t="str">
        <f t="shared" si="476"/>
        <v>No</v>
      </c>
      <c r="AO221" t="str">
        <f t="shared" si="476"/>
        <v>No</v>
      </c>
      <c r="AP221" t="str">
        <f t="shared" si="476"/>
        <v>No</v>
      </c>
      <c r="AQ221" t="str">
        <f t="shared" si="476"/>
        <v>No</v>
      </c>
      <c r="AR221" t="str">
        <f t="shared" si="476"/>
        <v>No</v>
      </c>
      <c r="AS221" t="str">
        <f t="shared" si="476"/>
        <v>No</v>
      </c>
      <c r="AT221" t="str">
        <f t="shared" si="476"/>
        <v>No</v>
      </c>
      <c r="AV221" t="str">
        <f t="shared" ref="AV221:BF221" si="497">IF(AND($L221&gt;=AV$1,$L221&lt;AW$1),"Yes","No")</f>
        <v>No</v>
      </c>
      <c r="AW221" t="str">
        <f t="shared" si="497"/>
        <v>No</v>
      </c>
      <c r="AX221" t="str">
        <f t="shared" si="497"/>
        <v>No</v>
      </c>
      <c r="AY221" t="str">
        <f t="shared" si="497"/>
        <v>No</v>
      </c>
      <c r="AZ221" t="str">
        <f t="shared" si="497"/>
        <v>No</v>
      </c>
      <c r="BA221" t="str">
        <f t="shared" si="497"/>
        <v>No</v>
      </c>
      <c r="BB221" t="str">
        <f t="shared" si="497"/>
        <v>No</v>
      </c>
      <c r="BC221" t="str">
        <f t="shared" si="497"/>
        <v>No</v>
      </c>
      <c r="BD221" t="str">
        <f t="shared" si="497"/>
        <v>No</v>
      </c>
      <c r="BE221" t="str">
        <f t="shared" si="497"/>
        <v>No</v>
      </c>
      <c r="BF221" t="str">
        <f t="shared" si="497"/>
        <v>No</v>
      </c>
      <c r="BG221" t="str">
        <f t="shared" si="433"/>
        <v>No</v>
      </c>
      <c r="BI221" t="str">
        <f t="shared" si="444"/>
        <v>No</v>
      </c>
      <c r="BJ221" t="str">
        <f t="shared" ref="BJ221:BT221" si="498">IF(AND($M221&gt;=BJ$1,$M221&lt;BK$1),"Yes","No")</f>
        <v>No</v>
      </c>
      <c r="BK221" t="str">
        <f t="shared" si="498"/>
        <v>No</v>
      </c>
      <c r="BL221" t="str">
        <f t="shared" si="498"/>
        <v>No</v>
      </c>
      <c r="BM221" t="str">
        <f t="shared" si="498"/>
        <v>No</v>
      </c>
      <c r="BN221" t="str">
        <f t="shared" si="498"/>
        <v>No</v>
      </c>
      <c r="BO221" t="str">
        <f t="shared" si="498"/>
        <v>No</v>
      </c>
      <c r="BP221" t="str">
        <f t="shared" si="498"/>
        <v>No</v>
      </c>
      <c r="BQ221" t="str">
        <f t="shared" si="498"/>
        <v>No</v>
      </c>
      <c r="BR221" t="str">
        <f t="shared" si="498"/>
        <v>No</v>
      </c>
      <c r="BS221" t="str">
        <f t="shared" si="498"/>
        <v>No</v>
      </c>
      <c r="BT221" t="str">
        <f t="shared" si="498"/>
        <v>No</v>
      </c>
      <c r="BU221" t="str">
        <f t="shared" si="478"/>
        <v>No</v>
      </c>
      <c r="BW221" t="str">
        <f t="shared" si="435"/>
        <v>No</v>
      </c>
    </row>
    <row r="222" spans="1:75" x14ac:dyDescent="0.25">
      <c r="A222" s="7">
        <v>221</v>
      </c>
      <c r="B222" s="7" t="s">
        <v>252</v>
      </c>
      <c r="C222" s="7" t="s">
        <v>980</v>
      </c>
      <c r="D222" s="7" t="s">
        <v>36</v>
      </c>
      <c r="E222" s="7" t="s">
        <v>790</v>
      </c>
      <c r="F222" s="8" t="s">
        <v>811</v>
      </c>
      <c r="G222" s="8" t="s">
        <v>799</v>
      </c>
      <c r="H222" s="7" t="s">
        <v>213</v>
      </c>
      <c r="I222" s="7" t="s">
        <v>24</v>
      </c>
      <c r="J222" s="7" t="s">
        <v>1197</v>
      </c>
      <c r="K222" s="9">
        <v>26692</v>
      </c>
      <c r="L222" s="9">
        <v>39538</v>
      </c>
      <c r="M222" s="9"/>
      <c r="N222" s="10">
        <f t="shared" ca="1" si="430"/>
        <v>14</v>
      </c>
      <c r="O222" s="10" t="s">
        <v>815</v>
      </c>
      <c r="P222" s="11"/>
      <c r="Q222" s="12">
        <v>62780</v>
      </c>
      <c r="R222" s="12">
        <f t="shared" ca="1" si="431"/>
        <v>5000</v>
      </c>
      <c r="S222" s="8">
        <v>4</v>
      </c>
      <c r="T222" t="str">
        <f t="shared" si="436"/>
        <v/>
      </c>
      <c r="U222" t="str">
        <f t="shared" si="437"/>
        <v>Correct</v>
      </c>
      <c r="Y222" t="str">
        <f t="shared" si="438"/>
        <v>Above 60000</v>
      </c>
      <c r="Z222" t="str">
        <f t="shared" ca="1" si="439"/>
        <v>40-50 years</v>
      </c>
      <c r="AA222" t="str">
        <f t="shared" si="440"/>
        <v>4-6 years</v>
      </c>
      <c r="AH222" t="str">
        <f t="shared" si="441"/>
        <v>Yes</v>
      </c>
      <c r="AI222" t="str">
        <f t="shared" si="476"/>
        <v>Yes</v>
      </c>
      <c r="AJ222" t="str">
        <f t="shared" si="476"/>
        <v>Yes</v>
      </c>
      <c r="AK222" t="str">
        <f t="shared" si="476"/>
        <v>Yes</v>
      </c>
      <c r="AL222" t="str">
        <f t="shared" si="476"/>
        <v>Yes</v>
      </c>
      <c r="AM222" t="str">
        <f t="shared" si="476"/>
        <v>Yes</v>
      </c>
      <c r="AN222" t="str">
        <f t="shared" si="476"/>
        <v>Yes</v>
      </c>
      <c r="AO222" t="str">
        <f t="shared" si="476"/>
        <v>Yes</v>
      </c>
      <c r="AP222" t="str">
        <f t="shared" si="476"/>
        <v>Yes</v>
      </c>
      <c r="AQ222" t="str">
        <f t="shared" si="476"/>
        <v>Yes</v>
      </c>
      <c r="AR222" t="str">
        <f t="shared" si="476"/>
        <v>Yes</v>
      </c>
      <c r="AS222" t="str">
        <f t="shared" si="476"/>
        <v>Yes</v>
      </c>
      <c r="AT222" t="str">
        <f t="shared" si="476"/>
        <v>Yes</v>
      </c>
      <c r="AV222" t="str">
        <f t="shared" ref="AV222:BF222" si="499">IF(AND($L222&gt;=AV$1,$L222&lt;AW$1),"Yes","No")</f>
        <v>No</v>
      </c>
      <c r="AW222" t="str">
        <f t="shared" si="499"/>
        <v>No</v>
      </c>
      <c r="AX222" t="str">
        <f t="shared" si="499"/>
        <v>No</v>
      </c>
      <c r="AY222" t="str">
        <f t="shared" si="499"/>
        <v>No</v>
      </c>
      <c r="AZ222" t="str">
        <f t="shared" si="499"/>
        <v>No</v>
      </c>
      <c r="BA222" t="str">
        <f t="shared" si="499"/>
        <v>No</v>
      </c>
      <c r="BB222" t="str">
        <f t="shared" si="499"/>
        <v>No</v>
      </c>
      <c r="BC222" t="str">
        <f t="shared" si="499"/>
        <v>No</v>
      </c>
      <c r="BD222" t="str">
        <f t="shared" si="499"/>
        <v>No</v>
      </c>
      <c r="BE222" t="str">
        <f t="shared" si="499"/>
        <v>No</v>
      </c>
      <c r="BF222" t="str">
        <f t="shared" si="499"/>
        <v>No</v>
      </c>
      <c r="BG222" t="str">
        <f t="shared" si="433"/>
        <v>No</v>
      </c>
      <c r="BI222" t="str">
        <f t="shared" si="444"/>
        <v>No</v>
      </c>
      <c r="BJ222" t="str">
        <f t="shared" ref="BJ222:BT222" si="500">IF(AND($M222&gt;=BJ$1,$M222&lt;BK$1),"Yes","No")</f>
        <v>No</v>
      </c>
      <c r="BK222" t="str">
        <f t="shared" si="500"/>
        <v>No</v>
      </c>
      <c r="BL222" t="str">
        <f t="shared" si="500"/>
        <v>No</v>
      </c>
      <c r="BM222" t="str">
        <f t="shared" si="500"/>
        <v>No</v>
      </c>
      <c r="BN222" t="str">
        <f t="shared" si="500"/>
        <v>No</v>
      </c>
      <c r="BO222" t="str">
        <f t="shared" si="500"/>
        <v>No</v>
      </c>
      <c r="BP222" t="str">
        <f t="shared" si="500"/>
        <v>No</v>
      </c>
      <c r="BQ222" t="str">
        <f t="shared" si="500"/>
        <v>No</v>
      </c>
      <c r="BR222" t="str">
        <f t="shared" si="500"/>
        <v>No</v>
      </c>
      <c r="BS222" t="str">
        <f t="shared" si="500"/>
        <v>No</v>
      </c>
      <c r="BT222" t="str">
        <f t="shared" si="500"/>
        <v>No</v>
      </c>
      <c r="BU222" t="str">
        <f t="shared" si="478"/>
        <v>No</v>
      </c>
      <c r="BW222" t="str">
        <f t="shared" si="435"/>
        <v>No</v>
      </c>
    </row>
    <row r="223" spans="1:75" x14ac:dyDescent="0.25">
      <c r="A223" s="7">
        <v>222</v>
      </c>
      <c r="B223" s="7" t="s">
        <v>253</v>
      </c>
      <c r="C223" s="7" t="s">
        <v>861</v>
      </c>
      <c r="D223" s="7" t="s">
        <v>36</v>
      </c>
      <c r="E223" s="7" t="s">
        <v>796</v>
      </c>
      <c r="F223" s="8" t="s">
        <v>810</v>
      </c>
      <c r="G223" s="8" t="s">
        <v>799</v>
      </c>
      <c r="H223" s="7" t="s">
        <v>213</v>
      </c>
      <c r="I223" s="7" t="s">
        <v>12</v>
      </c>
      <c r="J223" s="7" t="s">
        <v>1197</v>
      </c>
      <c r="K223" s="13">
        <v>26289</v>
      </c>
      <c r="L223" s="13">
        <v>40603</v>
      </c>
      <c r="M223" s="9"/>
      <c r="N223" s="10">
        <f t="shared" ca="1" si="430"/>
        <v>11</v>
      </c>
      <c r="O223" s="10" t="s">
        <v>815</v>
      </c>
      <c r="P223" s="11" t="s">
        <v>21</v>
      </c>
      <c r="Q223" s="12">
        <v>44260</v>
      </c>
      <c r="R223" s="12">
        <f t="shared" ca="1" si="431"/>
        <v>3000</v>
      </c>
      <c r="S223" s="8">
        <v>1</v>
      </c>
      <c r="T223" t="str">
        <f t="shared" si="436"/>
        <v/>
      </c>
      <c r="U223" t="str">
        <f t="shared" si="437"/>
        <v>Correct</v>
      </c>
      <c r="Y223" t="str">
        <f t="shared" si="438"/>
        <v>40001-60000</v>
      </c>
      <c r="Z223" t="str">
        <f t="shared" ca="1" si="439"/>
        <v>Above 50 years</v>
      </c>
      <c r="AA223" t="str">
        <f t="shared" si="440"/>
        <v>1-2 years</v>
      </c>
      <c r="AH223" t="str">
        <f t="shared" si="441"/>
        <v>Yes</v>
      </c>
      <c r="AI223" t="str">
        <f t="shared" si="476"/>
        <v>Yes</v>
      </c>
      <c r="AJ223" t="str">
        <f t="shared" si="476"/>
        <v>Yes</v>
      </c>
      <c r="AK223" t="str">
        <f t="shared" si="476"/>
        <v>Yes</v>
      </c>
      <c r="AL223" t="str">
        <f t="shared" si="476"/>
        <v>Yes</v>
      </c>
      <c r="AM223" t="str">
        <f t="shared" si="476"/>
        <v>Yes</v>
      </c>
      <c r="AN223" t="str">
        <f t="shared" si="476"/>
        <v>Yes</v>
      </c>
      <c r="AO223" t="str">
        <f t="shared" si="476"/>
        <v>Yes</v>
      </c>
      <c r="AP223" t="str">
        <f t="shared" si="476"/>
        <v>Yes</v>
      </c>
      <c r="AQ223" t="str">
        <f t="shared" si="476"/>
        <v>Yes</v>
      </c>
      <c r="AR223" t="str">
        <f t="shared" si="476"/>
        <v>Yes</v>
      </c>
      <c r="AS223" t="str">
        <f t="shared" si="476"/>
        <v>Yes</v>
      </c>
      <c r="AT223" t="str">
        <f t="shared" si="476"/>
        <v>Yes</v>
      </c>
      <c r="AV223" t="str">
        <f t="shared" ref="AV223:BF223" si="501">IF(AND($L223&gt;=AV$1,$L223&lt;AW$1),"Yes","No")</f>
        <v>No</v>
      </c>
      <c r="AW223" t="str">
        <f t="shared" si="501"/>
        <v>No</v>
      </c>
      <c r="AX223" t="str">
        <f t="shared" si="501"/>
        <v>No</v>
      </c>
      <c r="AY223" t="str">
        <f t="shared" si="501"/>
        <v>No</v>
      </c>
      <c r="AZ223" t="str">
        <f t="shared" si="501"/>
        <v>No</v>
      </c>
      <c r="BA223" t="str">
        <f t="shared" si="501"/>
        <v>No</v>
      </c>
      <c r="BB223" t="str">
        <f t="shared" si="501"/>
        <v>No</v>
      </c>
      <c r="BC223" t="str">
        <f t="shared" si="501"/>
        <v>No</v>
      </c>
      <c r="BD223" t="str">
        <f t="shared" si="501"/>
        <v>No</v>
      </c>
      <c r="BE223" t="str">
        <f t="shared" si="501"/>
        <v>No</v>
      </c>
      <c r="BF223" t="str">
        <f t="shared" si="501"/>
        <v>No</v>
      </c>
      <c r="BG223" t="str">
        <f t="shared" si="433"/>
        <v>No</v>
      </c>
      <c r="BI223" t="str">
        <f t="shared" si="444"/>
        <v>No</v>
      </c>
      <c r="BJ223" t="str">
        <f t="shared" ref="BJ223:BT223" si="502">IF(AND($M223&gt;=BJ$1,$M223&lt;BK$1),"Yes","No")</f>
        <v>No</v>
      </c>
      <c r="BK223" t="str">
        <f t="shared" si="502"/>
        <v>No</v>
      </c>
      <c r="BL223" t="str">
        <f t="shared" si="502"/>
        <v>No</v>
      </c>
      <c r="BM223" t="str">
        <f t="shared" si="502"/>
        <v>No</v>
      </c>
      <c r="BN223" t="str">
        <f t="shared" si="502"/>
        <v>No</v>
      </c>
      <c r="BO223" t="str">
        <f t="shared" si="502"/>
        <v>No</v>
      </c>
      <c r="BP223" t="str">
        <f t="shared" si="502"/>
        <v>No</v>
      </c>
      <c r="BQ223" t="str">
        <f t="shared" si="502"/>
        <v>No</v>
      </c>
      <c r="BR223" t="str">
        <f t="shared" si="502"/>
        <v>No</v>
      </c>
      <c r="BS223" t="str">
        <f t="shared" si="502"/>
        <v>No</v>
      </c>
      <c r="BT223" t="str">
        <f t="shared" si="502"/>
        <v>No</v>
      </c>
      <c r="BU223" t="str">
        <f t="shared" si="478"/>
        <v>No</v>
      </c>
      <c r="BW223" t="str">
        <f t="shared" si="435"/>
        <v>No</v>
      </c>
    </row>
    <row r="224" spans="1:75" x14ac:dyDescent="0.25">
      <c r="A224" s="7">
        <v>223</v>
      </c>
      <c r="B224" s="7" t="s">
        <v>254</v>
      </c>
      <c r="C224" s="7" t="s">
        <v>981</v>
      </c>
      <c r="D224" s="7" t="s">
        <v>10</v>
      </c>
      <c r="E224" s="7" t="s">
        <v>787</v>
      </c>
      <c r="F224" s="8" t="s">
        <v>811</v>
      </c>
      <c r="G224" s="8" t="s">
        <v>799</v>
      </c>
      <c r="H224" s="7" t="s">
        <v>213</v>
      </c>
      <c r="I224" s="7" t="s">
        <v>12</v>
      </c>
      <c r="J224" s="7" t="s">
        <v>1196</v>
      </c>
      <c r="K224" s="9">
        <v>29327</v>
      </c>
      <c r="L224" s="9">
        <v>41025</v>
      </c>
      <c r="M224" s="9"/>
      <c r="N224" s="10">
        <f t="shared" ca="1" si="430"/>
        <v>10</v>
      </c>
      <c r="O224" s="10" t="s">
        <v>815</v>
      </c>
      <c r="P224" s="11" t="s">
        <v>40</v>
      </c>
      <c r="Q224" s="12">
        <v>58910</v>
      </c>
      <c r="R224" s="12">
        <f t="shared" ca="1" si="431"/>
        <v>0</v>
      </c>
      <c r="S224" s="8">
        <v>1</v>
      </c>
      <c r="T224" t="str">
        <f t="shared" si="436"/>
        <v/>
      </c>
      <c r="U224" t="str">
        <f t="shared" si="437"/>
        <v>Correct</v>
      </c>
      <c r="Y224" t="str">
        <f t="shared" si="438"/>
        <v>40001-60000</v>
      </c>
      <c r="Z224" t="str">
        <f t="shared" ca="1" si="439"/>
        <v>40-50 years</v>
      </c>
      <c r="AA224" t="str">
        <f t="shared" si="440"/>
        <v>6-12 months</v>
      </c>
      <c r="AH224" t="str">
        <f t="shared" si="441"/>
        <v>No</v>
      </c>
      <c r="AI224" t="str">
        <f t="shared" si="476"/>
        <v>No</v>
      </c>
      <c r="AJ224" t="str">
        <f t="shared" si="476"/>
        <v>No</v>
      </c>
      <c r="AK224" t="str">
        <f t="shared" si="476"/>
        <v>No</v>
      </c>
      <c r="AL224" t="str">
        <f t="shared" si="476"/>
        <v>Yes</v>
      </c>
      <c r="AM224" t="str">
        <f t="shared" si="476"/>
        <v>Yes</v>
      </c>
      <c r="AN224" t="str">
        <f t="shared" si="476"/>
        <v>Yes</v>
      </c>
      <c r="AO224" t="str">
        <f t="shared" si="476"/>
        <v>Yes</v>
      </c>
      <c r="AP224" t="str">
        <f t="shared" si="476"/>
        <v>Yes</v>
      </c>
      <c r="AQ224" t="str">
        <f t="shared" si="476"/>
        <v>Yes</v>
      </c>
      <c r="AR224" t="str">
        <f t="shared" si="476"/>
        <v>Yes</v>
      </c>
      <c r="AS224" t="str">
        <f t="shared" si="476"/>
        <v>Yes</v>
      </c>
      <c r="AT224" t="str">
        <f t="shared" si="476"/>
        <v>Yes</v>
      </c>
      <c r="AV224" t="str">
        <f t="shared" ref="AV224:BF224" si="503">IF(AND($L224&gt;=AV$1,$L224&lt;AW$1),"Yes","No")</f>
        <v>No</v>
      </c>
      <c r="AW224" t="str">
        <f t="shared" si="503"/>
        <v>No</v>
      </c>
      <c r="AX224" t="str">
        <f t="shared" si="503"/>
        <v>No</v>
      </c>
      <c r="AY224" t="str">
        <f t="shared" si="503"/>
        <v>Yes</v>
      </c>
      <c r="AZ224" t="str">
        <f t="shared" si="503"/>
        <v>No</v>
      </c>
      <c r="BA224" t="str">
        <f t="shared" si="503"/>
        <v>No</v>
      </c>
      <c r="BB224" t="str">
        <f t="shared" si="503"/>
        <v>No</v>
      </c>
      <c r="BC224" t="str">
        <f t="shared" si="503"/>
        <v>No</v>
      </c>
      <c r="BD224" t="str">
        <f t="shared" si="503"/>
        <v>No</v>
      </c>
      <c r="BE224" t="str">
        <f t="shared" si="503"/>
        <v>No</v>
      </c>
      <c r="BF224" t="str">
        <f t="shared" si="503"/>
        <v>No</v>
      </c>
      <c r="BG224" t="str">
        <f t="shared" si="433"/>
        <v>No</v>
      </c>
      <c r="BI224" t="str">
        <f t="shared" si="444"/>
        <v>Yes</v>
      </c>
      <c r="BJ224" t="str">
        <f t="shared" ref="BJ224:BT224" si="504">IF(AND($M224&gt;=BJ$1,$M224&lt;BK$1),"Yes","No")</f>
        <v>No</v>
      </c>
      <c r="BK224" t="str">
        <f t="shared" si="504"/>
        <v>No</v>
      </c>
      <c r="BL224" t="str">
        <f t="shared" si="504"/>
        <v>No</v>
      </c>
      <c r="BM224" t="str">
        <f t="shared" si="504"/>
        <v>No</v>
      </c>
      <c r="BN224" t="str">
        <f t="shared" si="504"/>
        <v>No</v>
      </c>
      <c r="BO224" t="str">
        <f t="shared" si="504"/>
        <v>No</v>
      </c>
      <c r="BP224" t="str">
        <f t="shared" si="504"/>
        <v>No</v>
      </c>
      <c r="BQ224" t="str">
        <f t="shared" si="504"/>
        <v>No</v>
      </c>
      <c r="BR224" t="str">
        <f t="shared" si="504"/>
        <v>No</v>
      </c>
      <c r="BS224" t="str">
        <f t="shared" si="504"/>
        <v>No</v>
      </c>
      <c r="BT224" t="str">
        <f t="shared" si="504"/>
        <v>No</v>
      </c>
      <c r="BU224" t="str">
        <f t="shared" si="478"/>
        <v>No</v>
      </c>
      <c r="BW224" t="str">
        <f t="shared" si="435"/>
        <v>No</v>
      </c>
    </row>
    <row r="225" spans="1:75" x14ac:dyDescent="0.25">
      <c r="A225" s="7">
        <v>224</v>
      </c>
      <c r="B225" s="7" t="s">
        <v>255</v>
      </c>
      <c r="C225" s="7" t="s">
        <v>925</v>
      </c>
      <c r="D225" s="7" t="s">
        <v>812</v>
      </c>
      <c r="E225" s="7" t="s">
        <v>794</v>
      </c>
      <c r="F225" s="8" t="s">
        <v>811</v>
      </c>
      <c r="G225" s="8" t="s">
        <v>799</v>
      </c>
      <c r="H225" s="7" t="s">
        <v>213</v>
      </c>
      <c r="I225" s="7" t="s">
        <v>12</v>
      </c>
      <c r="J225" s="7" t="s">
        <v>1197</v>
      </c>
      <c r="K225" s="9">
        <v>31087</v>
      </c>
      <c r="L225" s="9">
        <v>41026</v>
      </c>
      <c r="M225" s="9"/>
      <c r="N225" s="10">
        <f t="shared" ca="1" si="430"/>
        <v>10</v>
      </c>
      <c r="O225" s="10" t="s">
        <v>815</v>
      </c>
      <c r="P225" s="11" t="s">
        <v>40</v>
      </c>
      <c r="Q225" s="12">
        <v>26190</v>
      </c>
      <c r="R225" s="12">
        <f t="shared" ca="1" si="431"/>
        <v>10000</v>
      </c>
      <c r="S225" s="8">
        <v>5</v>
      </c>
      <c r="T225" t="str">
        <f t="shared" si="436"/>
        <v/>
      </c>
      <c r="U225" t="str">
        <f t="shared" si="437"/>
        <v>Correct</v>
      </c>
      <c r="Y225" t="str">
        <f t="shared" si="438"/>
        <v>25001-40000</v>
      </c>
      <c r="Z225" t="str">
        <f t="shared" ca="1" si="439"/>
        <v>30-40 years</v>
      </c>
      <c r="AA225" t="str">
        <f t="shared" si="440"/>
        <v>6-12 months</v>
      </c>
      <c r="AH225" t="str">
        <f t="shared" si="441"/>
        <v>No</v>
      </c>
      <c r="AI225" t="str">
        <f t="shared" si="476"/>
        <v>No</v>
      </c>
      <c r="AJ225" t="str">
        <f t="shared" si="476"/>
        <v>No</v>
      </c>
      <c r="AK225" t="str">
        <f t="shared" si="476"/>
        <v>No</v>
      </c>
      <c r="AL225" t="str">
        <f t="shared" si="476"/>
        <v>Yes</v>
      </c>
      <c r="AM225" t="str">
        <f t="shared" si="476"/>
        <v>Yes</v>
      </c>
      <c r="AN225" t="str">
        <f t="shared" si="476"/>
        <v>Yes</v>
      </c>
      <c r="AO225" t="str">
        <f t="shared" si="476"/>
        <v>Yes</v>
      </c>
      <c r="AP225" t="str">
        <f t="shared" si="476"/>
        <v>Yes</v>
      </c>
      <c r="AQ225" t="str">
        <f t="shared" si="476"/>
        <v>Yes</v>
      </c>
      <c r="AR225" t="str">
        <f t="shared" si="476"/>
        <v>Yes</v>
      </c>
      <c r="AS225" t="str">
        <f t="shared" si="476"/>
        <v>Yes</v>
      </c>
      <c r="AT225" t="str">
        <f t="shared" si="476"/>
        <v>Yes</v>
      </c>
      <c r="AV225" t="str">
        <f t="shared" ref="AV225:BF225" si="505">IF(AND($L225&gt;=AV$1,$L225&lt;AW$1),"Yes","No")</f>
        <v>No</v>
      </c>
      <c r="AW225" t="str">
        <f t="shared" si="505"/>
        <v>No</v>
      </c>
      <c r="AX225" t="str">
        <f t="shared" si="505"/>
        <v>No</v>
      </c>
      <c r="AY225" t="str">
        <f t="shared" si="505"/>
        <v>Yes</v>
      </c>
      <c r="AZ225" t="str">
        <f t="shared" si="505"/>
        <v>No</v>
      </c>
      <c r="BA225" t="str">
        <f t="shared" si="505"/>
        <v>No</v>
      </c>
      <c r="BB225" t="str">
        <f t="shared" si="505"/>
        <v>No</v>
      </c>
      <c r="BC225" t="str">
        <f t="shared" si="505"/>
        <v>No</v>
      </c>
      <c r="BD225" t="str">
        <f t="shared" si="505"/>
        <v>No</v>
      </c>
      <c r="BE225" t="str">
        <f t="shared" si="505"/>
        <v>No</v>
      </c>
      <c r="BF225" t="str">
        <f t="shared" si="505"/>
        <v>No</v>
      </c>
      <c r="BG225" t="str">
        <f t="shared" si="433"/>
        <v>No</v>
      </c>
      <c r="BI225" t="str">
        <f t="shared" si="444"/>
        <v>Yes</v>
      </c>
      <c r="BJ225" t="str">
        <f t="shared" ref="BJ225:BT225" si="506">IF(AND($M225&gt;=BJ$1,$M225&lt;BK$1),"Yes","No")</f>
        <v>No</v>
      </c>
      <c r="BK225" t="str">
        <f t="shared" si="506"/>
        <v>No</v>
      </c>
      <c r="BL225" t="str">
        <f t="shared" si="506"/>
        <v>No</v>
      </c>
      <c r="BM225" t="str">
        <f t="shared" si="506"/>
        <v>No</v>
      </c>
      <c r="BN225" t="str">
        <f t="shared" si="506"/>
        <v>No</v>
      </c>
      <c r="BO225" t="str">
        <f t="shared" si="506"/>
        <v>No</v>
      </c>
      <c r="BP225" t="str">
        <f t="shared" si="506"/>
        <v>No</v>
      </c>
      <c r="BQ225" t="str">
        <f t="shared" si="506"/>
        <v>No</v>
      </c>
      <c r="BR225" t="str">
        <f t="shared" si="506"/>
        <v>No</v>
      </c>
      <c r="BS225" t="str">
        <f t="shared" si="506"/>
        <v>No</v>
      </c>
      <c r="BT225" t="str">
        <f t="shared" si="506"/>
        <v>No</v>
      </c>
      <c r="BU225" t="str">
        <f t="shared" si="478"/>
        <v>No</v>
      </c>
      <c r="BW225" t="str">
        <f t="shared" si="435"/>
        <v>No</v>
      </c>
    </row>
    <row r="226" spans="1:75" x14ac:dyDescent="0.25">
      <c r="A226" s="7">
        <v>225</v>
      </c>
      <c r="B226" s="7" t="s">
        <v>256</v>
      </c>
      <c r="C226" s="7" t="s">
        <v>982</v>
      </c>
      <c r="D226" s="7" t="s">
        <v>36</v>
      </c>
      <c r="E226" s="7" t="s">
        <v>795</v>
      </c>
      <c r="F226" s="8" t="s">
        <v>811</v>
      </c>
      <c r="G226" s="8" t="s">
        <v>799</v>
      </c>
      <c r="H226" s="7" t="s">
        <v>213</v>
      </c>
      <c r="I226" s="7" t="s">
        <v>12</v>
      </c>
      <c r="J226" s="7" t="s">
        <v>1197</v>
      </c>
      <c r="K226" s="9">
        <v>26019</v>
      </c>
      <c r="L226" s="9">
        <v>39181</v>
      </c>
      <c r="M226" s="9">
        <v>39816</v>
      </c>
      <c r="N226" s="10">
        <f t="shared" ca="1" si="430"/>
        <v>15</v>
      </c>
      <c r="O226" s="10" t="s">
        <v>815</v>
      </c>
      <c r="P226" s="11" t="s">
        <v>40</v>
      </c>
      <c r="Q226" s="12">
        <v>23330</v>
      </c>
      <c r="R226" s="12">
        <f t="shared" ca="1" si="431"/>
        <v>5000</v>
      </c>
      <c r="S226" s="8">
        <v>4</v>
      </c>
      <c r="T226" t="str">
        <f t="shared" si="436"/>
        <v>Correct</v>
      </c>
      <c r="U226" t="str">
        <f t="shared" si="437"/>
        <v>Correct</v>
      </c>
      <c r="Y226" t="str">
        <f t="shared" si="438"/>
        <v>10001-25000</v>
      </c>
      <c r="Z226" t="str">
        <f t="shared" ca="1" si="439"/>
        <v>Above 50 years</v>
      </c>
      <c r="AA226" t="str">
        <f t="shared" si="440"/>
        <v>4-6 years</v>
      </c>
      <c r="AH226" t="str">
        <f t="shared" si="441"/>
        <v>No</v>
      </c>
      <c r="AI226" t="str">
        <f t="shared" si="476"/>
        <v>No</v>
      </c>
      <c r="AJ226" t="str">
        <f t="shared" si="476"/>
        <v>No</v>
      </c>
      <c r="AK226" t="str">
        <f t="shared" si="476"/>
        <v>No</v>
      </c>
      <c r="AL226" t="str">
        <f t="shared" si="476"/>
        <v>No</v>
      </c>
      <c r="AM226" t="str">
        <f t="shared" si="476"/>
        <v>No</v>
      </c>
      <c r="AN226" t="str">
        <f t="shared" si="476"/>
        <v>No</v>
      </c>
      <c r="AO226" t="str">
        <f t="shared" si="476"/>
        <v>No</v>
      </c>
      <c r="AP226" t="str">
        <f t="shared" si="476"/>
        <v>No</v>
      </c>
      <c r="AQ226" t="str">
        <f t="shared" si="476"/>
        <v>No</v>
      </c>
      <c r="AR226" t="str">
        <f t="shared" si="476"/>
        <v>No</v>
      </c>
      <c r="AS226" t="str">
        <f t="shared" si="476"/>
        <v>No</v>
      </c>
      <c r="AT226" t="str">
        <f t="shared" si="476"/>
        <v>No</v>
      </c>
      <c r="AV226" t="str">
        <f t="shared" ref="AV226:BF226" si="507">IF(AND($L226&gt;=AV$1,$L226&lt;AW$1),"Yes","No")</f>
        <v>No</v>
      </c>
      <c r="AW226" t="str">
        <f t="shared" si="507"/>
        <v>No</v>
      </c>
      <c r="AX226" t="str">
        <f t="shared" si="507"/>
        <v>No</v>
      </c>
      <c r="AY226" t="str">
        <f t="shared" si="507"/>
        <v>No</v>
      </c>
      <c r="AZ226" t="str">
        <f t="shared" si="507"/>
        <v>No</v>
      </c>
      <c r="BA226" t="str">
        <f t="shared" si="507"/>
        <v>No</v>
      </c>
      <c r="BB226" t="str">
        <f t="shared" si="507"/>
        <v>No</v>
      </c>
      <c r="BC226" t="str">
        <f t="shared" si="507"/>
        <v>No</v>
      </c>
      <c r="BD226" t="str">
        <f t="shared" si="507"/>
        <v>No</v>
      </c>
      <c r="BE226" t="str">
        <f t="shared" si="507"/>
        <v>No</v>
      </c>
      <c r="BF226" t="str">
        <f t="shared" si="507"/>
        <v>No</v>
      </c>
      <c r="BG226" t="str">
        <f t="shared" si="433"/>
        <v>No</v>
      </c>
      <c r="BI226" t="str">
        <f t="shared" si="444"/>
        <v>No</v>
      </c>
      <c r="BJ226" t="str">
        <f t="shared" ref="BJ226:BT226" si="508">IF(AND($M226&gt;=BJ$1,$M226&lt;BK$1),"Yes","No")</f>
        <v>No</v>
      </c>
      <c r="BK226" t="str">
        <f t="shared" si="508"/>
        <v>No</v>
      </c>
      <c r="BL226" t="str">
        <f t="shared" si="508"/>
        <v>No</v>
      </c>
      <c r="BM226" t="str">
        <f t="shared" si="508"/>
        <v>No</v>
      </c>
      <c r="BN226" t="str">
        <f t="shared" si="508"/>
        <v>No</v>
      </c>
      <c r="BO226" t="str">
        <f t="shared" si="508"/>
        <v>No</v>
      </c>
      <c r="BP226" t="str">
        <f t="shared" si="508"/>
        <v>No</v>
      </c>
      <c r="BQ226" t="str">
        <f t="shared" si="508"/>
        <v>No</v>
      </c>
      <c r="BR226" t="str">
        <f t="shared" si="508"/>
        <v>No</v>
      </c>
      <c r="BS226" t="str">
        <f t="shared" si="508"/>
        <v>No</v>
      </c>
      <c r="BT226" t="str">
        <f t="shared" si="508"/>
        <v>No</v>
      </c>
      <c r="BU226" t="str">
        <f t="shared" si="478"/>
        <v>No</v>
      </c>
      <c r="BW226" t="str">
        <f t="shared" si="435"/>
        <v>No</v>
      </c>
    </row>
    <row r="227" spans="1:75" x14ac:dyDescent="0.25">
      <c r="A227" s="7">
        <v>226</v>
      </c>
      <c r="B227" s="7" t="s">
        <v>257</v>
      </c>
      <c r="C227" s="7" t="s">
        <v>929</v>
      </c>
      <c r="D227" s="7" t="s">
        <v>812</v>
      </c>
      <c r="E227" s="7" t="s">
        <v>793</v>
      </c>
      <c r="F227" s="8" t="s">
        <v>811</v>
      </c>
      <c r="G227" s="8" t="s">
        <v>799</v>
      </c>
      <c r="H227" s="7" t="s">
        <v>213</v>
      </c>
      <c r="I227" s="7" t="s">
        <v>24</v>
      </c>
      <c r="J227" s="7" t="s">
        <v>1196</v>
      </c>
      <c r="K227" s="9">
        <v>32332</v>
      </c>
      <c r="L227" s="9">
        <v>39539</v>
      </c>
      <c r="M227" s="9">
        <v>40313</v>
      </c>
      <c r="N227" s="10">
        <f t="shared" ca="1" si="430"/>
        <v>14</v>
      </c>
      <c r="O227" s="10" t="s">
        <v>815</v>
      </c>
      <c r="P227" s="11"/>
      <c r="Q227" s="12">
        <v>63310</v>
      </c>
      <c r="R227" s="12">
        <f t="shared" ca="1" si="431"/>
        <v>5000</v>
      </c>
      <c r="S227" s="8">
        <v>3</v>
      </c>
      <c r="T227" t="str">
        <f t="shared" si="436"/>
        <v>Correct</v>
      </c>
      <c r="U227" t="str">
        <f t="shared" si="437"/>
        <v>Correct</v>
      </c>
      <c r="Y227" t="str">
        <f t="shared" si="438"/>
        <v>Above 60000</v>
      </c>
      <c r="Z227" t="str">
        <f t="shared" ca="1" si="439"/>
        <v>30-40 years</v>
      </c>
      <c r="AA227" t="str">
        <f t="shared" si="440"/>
        <v>4-6 years</v>
      </c>
      <c r="AH227" t="str">
        <f t="shared" si="441"/>
        <v>No</v>
      </c>
      <c r="AI227" t="str">
        <f t="shared" ref="AI227:AT242" si="509">IF($L227&gt;AI$1,"No",IF($M227="","Yes",IF(AND($L227&lt;=AI$1,$M227&gt;AI$1),"Yes","No")))</f>
        <v>No</v>
      </c>
      <c r="AJ227" t="str">
        <f t="shared" si="509"/>
        <v>No</v>
      </c>
      <c r="AK227" t="str">
        <f t="shared" si="509"/>
        <v>No</v>
      </c>
      <c r="AL227" t="str">
        <f t="shared" si="509"/>
        <v>No</v>
      </c>
      <c r="AM227" t="str">
        <f t="shared" si="509"/>
        <v>No</v>
      </c>
      <c r="AN227" t="str">
        <f t="shared" si="509"/>
        <v>No</v>
      </c>
      <c r="AO227" t="str">
        <f t="shared" si="509"/>
        <v>No</v>
      </c>
      <c r="AP227" t="str">
        <f t="shared" si="509"/>
        <v>No</v>
      </c>
      <c r="AQ227" t="str">
        <f t="shared" si="509"/>
        <v>No</v>
      </c>
      <c r="AR227" t="str">
        <f t="shared" si="509"/>
        <v>No</v>
      </c>
      <c r="AS227" t="str">
        <f t="shared" si="509"/>
        <v>No</v>
      </c>
      <c r="AT227" t="str">
        <f t="shared" si="509"/>
        <v>No</v>
      </c>
      <c r="AV227" t="str">
        <f t="shared" ref="AV227:BF227" si="510">IF(AND($L227&gt;=AV$1,$L227&lt;AW$1),"Yes","No")</f>
        <v>No</v>
      </c>
      <c r="AW227" t="str">
        <f t="shared" si="510"/>
        <v>No</v>
      </c>
      <c r="AX227" t="str">
        <f t="shared" si="510"/>
        <v>No</v>
      </c>
      <c r="AY227" t="str">
        <f t="shared" si="510"/>
        <v>No</v>
      </c>
      <c r="AZ227" t="str">
        <f t="shared" si="510"/>
        <v>No</v>
      </c>
      <c r="BA227" t="str">
        <f t="shared" si="510"/>
        <v>No</v>
      </c>
      <c r="BB227" t="str">
        <f t="shared" si="510"/>
        <v>No</v>
      </c>
      <c r="BC227" t="str">
        <f t="shared" si="510"/>
        <v>No</v>
      </c>
      <c r="BD227" t="str">
        <f t="shared" si="510"/>
        <v>No</v>
      </c>
      <c r="BE227" t="str">
        <f t="shared" si="510"/>
        <v>No</v>
      </c>
      <c r="BF227" t="str">
        <f t="shared" si="510"/>
        <v>No</v>
      </c>
      <c r="BG227" t="str">
        <f t="shared" si="433"/>
        <v>No</v>
      </c>
      <c r="BI227" t="str">
        <f t="shared" si="444"/>
        <v>No</v>
      </c>
      <c r="BJ227" t="str">
        <f t="shared" ref="BJ227:BU242" si="511">IF(AND($M227&gt;=BJ$1,$M227&lt;BK$1),"Yes","No")</f>
        <v>No</v>
      </c>
      <c r="BK227" t="str">
        <f t="shared" si="511"/>
        <v>No</v>
      </c>
      <c r="BL227" t="str">
        <f t="shared" si="511"/>
        <v>No</v>
      </c>
      <c r="BM227" t="str">
        <f t="shared" si="511"/>
        <v>No</v>
      </c>
      <c r="BN227" t="str">
        <f t="shared" si="511"/>
        <v>No</v>
      </c>
      <c r="BO227" t="str">
        <f t="shared" si="511"/>
        <v>No</v>
      </c>
      <c r="BP227" t="str">
        <f t="shared" si="511"/>
        <v>No</v>
      </c>
      <c r="BQ227" t="str">
        <f t="shared" si="511"/>
        <v>No</v>
      </c>
      <c r="BR227" t="str">
        <f t="shared" si="511"/>
        <v>No</v>
      </c>
      <c r="BS227" t="str">
        <f t="shared" si="511"/>
        <v>No</v>
      </c>
      <c r="BT227" t="str">
        <f t="shared" si="511"/>
        <v>No</v>
      </c>
      <c r="BU227" t="str">
        <f t="shared" si="511"/>
        <v>No</v>
      </c>
      <c r="BW227" t="str">
        <f t="shared" si="435"/>
        <v>No</v>
      </c>
    </row>
    <row r="228" spans="1:75" x14ac:dyDescent="0.25">
      <c r="A228" s="7">
        <v>227</v>
      </c>
      <c r="B228" s="7" t="s">
        <v>258</v>
      </c>
      <c r="C228" s="7" t="s">
        <v>983</v>
      </c>
      <c r="D228" s="7" t="s">
        <v>813</v>
      </c>
      <c r="E228" s="7" t="s">
        <v>791</v>
      </c>
      <c r="F228" s="8" t="s">
        <v>811</v>
      </c>
      <c r="G228" s="8" t="s">
        <v>799</v>
      </c>
      <c r="H228" s="7" t="s">
        <v>213</v>
      </c>
      <c r="I228" s="7" t="s">
        <v>12</v>
      </c>
      <c r="J228" s="7" t="s">
        <v>1197</v>
      </c>
      <c r="K228" s="9">
        <v>27394</v>
      </c>
      <c r="L228" s="9">
        <v>40269</v>
      </c>
      <c r="M228" s="9"/>
      <c r="N228" s="10">
        <f t="shared" ca="1" si="430"/>
        <v>12</v>
      </c>
      <c r="O228" t="s">
        <v>785</v>
      </c>
      <c r="P228" s="11" t="s">
        <v>40</v>
      </c>
      <c r="Q228" s="12">
        <v>86260</v>
      </c>
      <c r="R228" s="12">
        <f t="shared" ca="1" si="431"/>
        <v>5000</v>
      </c>
      <c r="S228" s="8">
        <v>3</v>
      </c>
      <c r="T228" t="str">
        <f t="shared" si="436"/>
        <v/>
      </c>
      <c r="U228" t="str">
        <f t="shared" si="437"/>
        <v>Correct</v>
      </c>
      <c r="Y228" t="str">
        <f t="shared" si="438"/>
        <v>Above 60000</v>
      </c>
      <c r="Z228" t="str">
        <f t="shared" ca="1" si="439"/>
        <v>40-50 years</v>
      </c>
      <c r="AA228" t="str">
        <f t="shared" si="440"/>
        <v>2-4 years</v>
      </c>
      <c r="AH228" t="str">
        <f t="shared" si="441"/>
        <v>Yes</v>
      </c>
      <c r="AI228" t="str">
        <f t="shared" si="509"/>
        <v>Yes</v>
      </c>
      <c r="AJ228" t="str">
        <f t="shared" si="509"/>
        <v>Yes</v>
      </c>
      <c r="AK228" t="str">
        <f t="shared" si="509"/>
        <v>Yes</v>
      </c>
      <c r="AL228" t="str">
        <f t="shared" si="509"/>
        <v>Yes</v>
      </c>
      <c r="AM228" t="str">
        <f t="shared" si="509"/>
        <v>Yes</v>
      </c>
      <c r="AN228" t="str">
        <f t="shared" si="509"/>
        <v>Yes</v>
      </c>
      <c r="AO228" t="str">
        <f t="shared" si="509"/>
        <v>Yes</v>
      </c>
      <c r="AP228" t="str">
        <f t="shared" si="509"/>
        <v>Yes</v>
      </c>
      <c r="AQ228" t="str">
        <f t="shared" si="509"/>
        <v>Yes</v>
      </c>
      <c r="AR228" t="str">
        <f t="shared" si="509"/>
        <v>Yes</v>
      </c>
      <c r="AS228" t="str">
        <f t="shared" si="509"/>
        <v>Yes</v>
      </c>
      <c r="AT228" t="str">
        <f t="shared" si="509"/>
        <v>Yes</v>
      </c>
      <c r="AV228" t="str">
        <f t="shared" ref="AV228:BF228" si="512">IF(AND($L228&gt;=AV$1,$L228&lt;AW$1),"Yes","No")</f>
        <v>No</v>
      </c>
      <c r="AW228" t="str">
        <f t="shared" si="512"/>
        <v>No</v>
      </c>
      <c r="AX228" t="str">
        <f t="shared" si="512"/>
        <v>No</v>
      </c>
      <c r="AY228" t="str">
        <f t="shared" si="512"/>
        <v>No</v>
      </c>
      <c r="AZ228" t="str">
        <f t="shared" si="512"/>
        <v>No</v>
      </c>
      <c r="BA228" t="str">
        <f t="shared" si="512"/>
        <v>No</v>
      </c>
      <c r="BB228" t="str">
        <f t="shared" si="512"/>
        <v>No</v>
      </c>
      <c r="BC228" t="str">
        <f t="shared" si="512"/>
        <v>No</v>
      </c>
      <c r="BD228" t="str">
        <f t="shared" si="512"/>
        <v>No</v>
      </c>
      <c r="BE228" t="str">
        <f t="shared" si="512"/>
        <v>No</v>
      </c>
      <c r="BF228" t="str">
        <f t="shared" si="512"/>
        <v>No</v>
      </c>
      <c r="BG228" t="str">
        <f t="shared" si="433"/>
        <v>No</v>
      </c>
      <c r="BI228" t="str">
        <f t="shared" si="444"/>
        <v>No</v>
      </c>
      <c r="BJ228" t="str">
        <f t="shared" ref="BJ228:BT228" si="513">IF(AND($M228&gt;=BJ$1,$M228&lt;BK$1),"Yes","No")</f>
        <v>No</v>
      </c>
      <c r="BK228" t="str">
        <f t="shared" si="513"/>
        <v>No</v>
      </c>
      <c r="BL228" t="str">
        <f t="shared" si="513"/>
        <v>No</v>
      </c>
      <c r="BM228" t="str">
        <f t="shared" si="513"/>
        <v>No</v>
      </c>
      <c r="BN228" t="str">
        <f t="shared" si="513"/>
        <v>No</v>
      </c>
      <c r="BO228" t="str">
        <f t="shared" si="513"/>
        <v>No</v>
      </c>
      <c r="BP228" t="str">
        <f t="shared" si="513"/>
        <v>No</v>
      </c>
      <c r="BQ228" t="str">
        <f t="shared" si="513"/>
        <v>No</v>
      </c>
      <c r="BR228" t="str">
        <f t="shared" si="513"/>
        <v>No</v>
      </c>
      <c r="BS228" t="str">
        <f t="shared" si="513"/>
        <v>No</v>
      </c>
      <c r="BT228" t="str">
        <f t="shared" si="513"/>
        <v>No</v>
      </c>
      <c r="BU228" t="str">
        <f t="shared" si="511"/>
        <v>No</v>
      </c>
      <c r="BW228" t="str">
        <f t="shared" si="435"/>
        <v>No</v>
      </c>
    </row>
    <row r="229" spans="1:75" x14ac:dyDescent="0.25">
      <c r="A229" s="7">
        <v>228</v>
      </c>
      <c r="B229" s="7" t="s">
        <v>259</v>
      </c>
      <c r="C229" s="7" t="s">
        <v>984</v>
      </c>
      <c r="D229" s="7" t="s">
        <v>813</v>
      </c>
      <c r="E229" s="7" t="s">
        <v>791</v>
      </c>
      <c r="F229" s="8" t="s">
        <v>811</v>
      </c>
      <c r="G229" s="8" t="s">
        <v>799</v>
      </c>
      <c r="H229" s="7" t="s">
        <v>213</v>
      </c>
      <c r="I229" s="7" t="s">
        <v>24</v>
      </c>
      <c r="J229" s="7" t="s">
        <v>1197</v>
      </c>
      <c r="K229" s="9">
        <v>28741</v>
      </c>
      <c r="L229" s="9">
        <v>40298</v>
      </c>
      <c r="M229" s="9">
        <v>40988</v>
      </c>
      <c r="N229" s="10">
        <f t="shared" ca="1" si="430"/>
        <v>12</v>
      </c>
      <c r="O229" s="10" t="s">
        <v>815</v>
      </c>
      <c r="P229" s="11"/>
      <c r="Q229" s="12">
        <v>24410</v>
      </c>
      <c r="R229" s="12">
        <f t="shared" ca="1" si="431"/>
        <v>5000</v>
      </c>
      <c r="S229" s="8">
        <v>3</v>
      </c>
      <c r="T229" t="str">
        <f t="shared" si="436"/>
        <v>Correct</v>
      </c>
      <c r="U229" t="str">
        <f t="shared" si="437"/>
        <v>Correct</v>
      </c>
      <c r="Y229" t="str">
        <f t="shared" si="438"/>
        <v>10001-25000</v>
      </c>
      <c r="Z229" t="str">
        <f t="shared" ca="1" si="439"/>
        <v>40-50 years</v>
      </c>
      <c r="AA229" t="str">
        <f t="shared" si="440"/>
        <v>2-4 years</v>
      </c>
      <c r="AH229" t="str">
        <f t="shared" si="441"/>
        <v>Yes</v>
      </c>
      <c r="AI229" t="str">
        <f t="shared" si="509"/>
        <v>Yes</v>
      </c>
      <c r="AJ229" t="str">
        <f t="shared" si="509"/>
        <v>Yes</v>
      </c>
      <c r="AK229" t="str">
        <f t="shared" si="509"/>
        <v>No</v>
      </c>
      <c r="AL229" t="str">
        <f t="shared" si="509"/>
        <v>No</v>
      </c>
      <c r="AM229" t="str">
        <f t="shared" si="509"/>
        <v>No</v>
      </c>
      <c r="AN229" t="str">
        <f t="shared" si="509"/>
        <v>No</v>
      </c>
      <c r="AO229" t="str">
        <f t="shared" si="509"/>
        <v>No</v>
      </c>
      <c r="AP229" t="str">
        <f t="shared" si="509"/>
        <v>No</v>
      </c>
      <c r="AQ229" t="str">
        <f t="shared" si="509"/>
        <v>No</v>
      </c>
      <c r="AR229" t="str">
        <f t="shared" si="509"/>
        <v>No</v>
      </c>
      <c r="AS229" t="str">
        <f t="shared" si="509"/>
        <v>No</v>
      </c>
      <c r="AT229" t="str">
        <f t="shared" si="509"/>
        <v>No</v>
      </c>
      <c r="AV229" t="str">
        <f t="shared" ref="AV229:BF229" si="514">IF(AND($L229&gt;=AV$1,$L229&lt;AW$1),"Yes","No")</f>
        <v>No</v>
      </c>
      <c r="AW229" t="str">
        <f t="shared" si="514"/>
        <v>No</v>
      </c>
      <c r="AX229" t="str">
        <f t="shared" si="514"/>
        <v>No</v>
      </c>
      <c r="AY229" t="str">
        <f t="shared" si="514"/>
        <v>No</v>
      </c>
      <c r="AZ229" t="str">
        <f t="shared" si="514"/>
        <v>No</v>
      </c>
      <c r="BA229" t="str">
        <f t="shared" si="514"/>
        <v>No</v>
      </c>
      <c r="BB229" t="str">
        <f t="shared" si="514"/>
        <v>No</v>
      </c>
      <c r="BC229" t="str">
        <f t="shared" si="514"/>
        <v>No</v>
      </c>
      <c r="BD229" t="str">
        <f t="shared" si="514"/>
        <v>No</v>
      </c>
      <c r="BE229" t="str">
        <f t="shared" si="514"/>
        <v>No</v>
      </c>
      <c r="BF229" t="str">
        <f t="shared" si="514"/>
        <v>No</v>
      </c>
      <c r="BG229" t="str">
        <f t="shared" si="433"/>
        <v>No</v>
      </c>
      <c r="BI229" t="str">
        <f t="shared" si="444"/>
        <v>No</v>
      </c>
      <c r="BJ229" t="str">
        <f t="shared" ref="BJ229:BT229" si="515">IF(AND($M229&gt;=BJ$1,$M229&lt;BK$1),"Yes","No")</f>
        <v>No</v>
      </c>
      <c r="BK229" t="str">
        <f t="shared" si="515"/>
        <v>No</v>
      </c>
      <c r="BL229" t="str">
        <f t="shared" si="515"/>
        <v>Yes</v>
      </c>
      <c r="BM229" t="str">
        <f t="shared" si="515"/>
        <v>No</v>
      </c>
      <c r="BN229" t="str">
        <f t="shared" si="515"/>
        <v>No</v>
      </c>
      <c r="BO229" t="str">
        <f t="shared" si="515"/>
        <v>No</v>
      </c>
      <c r="BP229" t="str">
        <f t="shared" si="515"/>
        <v>No</v>
      </c>
      <c r="BQ229" t="str">
        <f t="shared" si="515"/>
        <v>No</v>
      </c>
      <c r="BR229" t="str">
        <f t="shared" si="515"/>
        <v>No</v>
      </c>
      <c r="BS229" t="str">
        <f t="shared" si="515"/>
        <v>No</v>
      </c>
      <c r="BT229" t="str">
        <f t="shared" si="515"/>
        <v>No</v>
      </c>
      <c r="BU229" t="str">
        <f t="shared" si="511"/>
        <v>No</v>
      </c>
      <c r="BW229" t="str">
        <f t="shared" si="435"/>
        <v>Yes</v>
      </c>
    </row>
    <row r="230" spans="1:75" x14ac:dyDescent="0.25">
      <c r="A230" s="7">
        <v>229</v>
      </c>
      <c r="B230" s="7" t="s">
        <v>260</v>
      </c>
      <c r="C230" s="7" t="s">
        <v>985</v>
      </c>
      <c r="D230" s="7" t="s">
        <v>813</v>
      </c>
      <c r="E230" s="7" t="s">
        <v>791</v>
      </c>
      <c r="F230" s="8" t="s">
        <v>811</v>
      </c>
      <c r="G230" s="8" t="s">
        <v>799</v>
      </c>
      <c r="H230" s="7" t="s">
        <v>213</v>
      </c>
      <c r="I230" s="7" t="s">
        <v>12</v>
      </c>
      <c r="J230" s="7" t="s">
        <v>1197</v>
      </c>
      <c r="K230" s="9">
        <v>30874</v>
      </c>
      <c r="L230" s="9">
        <v>38813</v>
      </c>
      <c r="M230" s="9">
        <v>40330</v>
      </c>
      <c r="N230" s="10">
        <f t="shared" ca="1" si="430"/>
        <v>16</v>
      </c>
      <c r="O230" s="10" t="s">
        <v>815</v>
      </c>
      <c r="P230" s="11" t="s">
        <v>40</v>
      </c>
      <c r="Q230" s="12">
        <v>32390</v>
      </c>
      <c r="R230" s="12">
        <f t="shared" ca="1" si="431"/>
        <v>3000</v>
      </c>
      <c r="S230" s="8">
        <v>2</v>
      </c>
      <c r="T230" t="str">
        <f t="shared" si="436"/>
        <v>Correct</v>
      </c>
      <c r="U230" t="str">
        <f t="shared" si="437"/>
        <v>Correct</v>
      </c>
      <c r="Y230" t="str">
        <f t="shared" si="438"/>
        <v>25001-40000</v>
      </c>
      <c r="Z230" t="str">
        <f t="shared" ca="1" si="439"/>
        <v>30-40 years</v>
      </c>
      <c r="AA230" t="str">
        <f t="shared" si="440"/>
        <v>6-10 years</v>
      </c>
      <c r="AH230" t="str">
        <f t="shared" si="441"/>
        <v>No</v>
      </c>
      <c r="AI230" t="str">
        <f t="shared" si="509"/>
        <v>No</v>
      </c>
      <c r="AJ230" t="str">
        <f t="shared" si="509"/>
        <v>No</v>
      </c>
      <c r="AK230" t="str">
        <f t="shared" si="509"/>
        <v>No</v>
      </c>
      <c r="AL230" t="str">
        <f t="shared" si="509"/>
        <v>No</v>
      </c>
      <c r="AM230" t="str">
        <f t="shared" si="509"/>
        <v>No</v>
      </c>
      <c r="AN230" t="str">
        <f t="shared" si="509"/>
        <v>No</v>
      </c>
      <c r="AO230" t="str">
        <f t="shared" si="509"/>
        <v>No</v>
      </c>
      <c r="AP230" t="str">
        <f t="shared" si="509"/>
        <v>No</v>
      </c>
      <c r="AQ230" t="str">
        <f t="shared" si="509"/>
        <v>No</v>
      </c>
      <c r="AR230" t="str">
        <f t="shared" si="509"/>
        <v>No</v>
      </c>
      <c r="AS230" t="str">
        <f t="shared" si="509"/>
        <v>No</v>
      </c>
      <c r="AT230" t="str">
        <f t="shared" si="509"/>
        <v>No</v>
      </c>
      <c r="AV230" t="str">
        <f t="shared" ref="AV230:BF230" si="516">IF(AND($L230&gt;=AV$1,$L230&lt;AW$1),"Yes","No")</f>
        <v>No</v>
      </c>
      <c r="AW230" t="str">
        <f t="shared" si="516"/>
        <v>No</v>
      </c>
      <c r="AX230" t="str">
        <f t="shared" si="516"/>
        <v>No</v>
      </c>
      <c r="AY230" t="str">
        <f t="shared" si="516"/>
        <v>No</v>
      </c>
      <c r="AZ230" t="str">
        <f t="shared" si="516"/>
        <v>No</v>
      </c>
      <c r="BA230" t="str">
        <f t="shared" si="516"/>
        <v>No</v>
      </c>
      <c r="BB230" t="str">
        <f t="shared" si="516"/>
        <v>No</v>
      </c>
      <c r="BC230" t="str">
        <f t="shared" si="516"/>
        <v>No</v>
      </c>
      <c r="BD230" t="str">
        <f t="shared" si="516"/>
        <v>No</v>
      </c>
      <c r="BE230" t="str">
        <f t="shared" si="516"/>
        <v>No</v>
      </c>
      <c r="BF230" t="str">
        <f t="shared" si="516"/>
        <v>No</v>
      </c>
      <c r="BG230" t="str">
        <f t="shared" si="433"/>
        <v>No</v>
      </c>
      <c r="BI230" t="str">
        <f t="shared" si="444"/>
        <v>No</v>
      </c>
      <c r="BJ230" t="str">
        <f t="shared" ref="BJ230:BT230" si="517">IF(AND($M230&gt;=BJ$1,$M230&lt;BK$1),"Yes","No")</f>
        <v>No</v>
      </c>
      <c r="BK230" t="str">
        <f t="shared" si="517"/>
        <v>No</v>
      </c>
      <c r="BL230" t="str">
        <f t="shared" si="517"/>
        <v>No</v>
      </c>
      <c r="BM230" t="str">
        <f t="shared" si="517"/>
        <v>No</v>
      </c>
      <c r="BN230" t="str">
        <f t="shared" si="517"/>
        <v>No</v>
      </c>
      <c r="BO230" t="str">
        <f t="shared" si="517"/>
        <v>No</v>
      </c>
      <c r="BP230" t="str">
        <f t="shared" si="517"/>
        <v>No</v>
      </c>
      <c r="BQ230" t="str">
        <f t="shared" si="517"/>
        <v>No</v>
      </c>
      <c r="BR230" t="str">
        <f t="shared" si="517"/>
        <v>No</v>
      </c>
      <c r="BS230" t="str">
        <f t="shared" si="517"/>
        <v>No</v>
      </c>
      <c r="BT230" t="str">
        <f t="shared" si="517"/>
        <v>No</v>
      </c>
      <c r="BU230" t="str">
        <f t="shared" si="511"/>
        <v>No</v>
      </c>
      <c r="BW230" t="str">
        <f t="shared" si="435"/>
        <v>No</v>
      </c>
    </row>
    <row r="231" spans="1:75" x14ac:dyDescent="0.25">
      <c r="A231" s="7">
        <v>230</v>
      </c>
      <c r="B231" s="7" t="s">
        <v>261</v>
      </c>
      <c r="C231" s="7" t="s">
        <v>937</v>
      </c>
      <c r="D231" s="7" t="s">
        <v>36</v>
      </c>
      <c r="E231" s="7" t="s">
        <v>789</v>
      </c>
      <c r="F231" s="8" t="s">
        <v>811</v>
      </c>
      <c r="G231" s="8" t="s">
        <v>799</v>
      </c>
      <c r="H231" s="7" t="s">
        <v>213</v>
      </c>
      <c r="I231" s="7" t="s">
        <v>12</v>
      </c>
      <c r="J231" s="7" t="s">
        <v>1196</v>
      </c>
      <c r="K231" s="9">
        <v>30284</v>
      </c>
      <c r="L231" s="9">
        <v>38816</v>
      </c>
      <c r="M231" s="9"/>
      <c r="N231" s="10">
        <f t="shared" ca="1" si="430"/>
        <v>16</v>
      </c>
      <c r="O231" s="10" t="s">
        <v>815</v>
      </c>
      <c r="P231" s="11" t="s">
        <v>21</v>
      </c>
      <c r="Q231" s="12">
        <v>44920</v>
      </c>
      <c r="R231" s="12">
        <f t="shared" ca="1" si="431"/>
        <v>3000</v>
      </c>
      <c r="S231" s="8">
        <v>1</v>
      </c>
      <c r="T231" t="str">
        <f t="shared" si="436"/>
        <v/>
      </c>
      <c r="U231" t="str">
        <f t="shared" si="437"/>
        <v>Correct</v>
      </c>
      <c r="Y231" t="str">
        <f t="shared" si="438"/>
        <v>40001-60000</v>
      </c>
      <c r="Z231" t="str">
        <f t="shared" ca="1" si="439"/>
        <v>40-50 years</v>
      </c>
      <c r="AA231" t="str">
        <f t="shared" si="440"/>
        <v>6-10 years</v>
      </c>
      <c r="AH231" t="str">
        <f t="shared" si="441"/>
        <v>Yes</v>
      </c>
      <c r="AI231" t="str">
        <f t="shared" si="509"/>
        <v>Yes</v>
      </c>
      <c r="AJ231" t="str">
        <f t="shared" si="509"/>
        <v>Yes</v>
      </c>
      <c r="AK231" t="str">
        <f t="shared" si="509"/>
        <v>Yes</v>
      </c>
      <c r="AL231" t="str">
        <f t="shared" si="509"/>
        <v>Yes</v>
      </c>
      <c r="AM231" t="str">
        <f t="shared" si="509"/>
        <v>Yes</v>
      </c>
      <c r="AN231" t="str">
        <f t="shared" si="509"/>
        <v>Yes</v>
      </c>
      <c r="AO231" t="str">
        <f t="shared" si="509"/>
        <v>Yes</v>
      </c>
      <c r="AP231" t="str">
        <f t="shared" si="509"/>
        <v>Yes</v>
      </c>
      <c r="AQ231" t="str">
        <f t="shared" si="509"/>
        <v>Yes</v>
      </c>
      <c r="AR231" t="str">
        <f t="shared" si="509"/>
        <v>Yes</v>
      </c>
      <c r="AS231" t="str">
        <f t="shared" si="509"/>
        <v>Yes</v>
      </c>
      <c r="AT231" t="str">
        <f t="shared" si="509"/>
        <v>Yes</v>
      </c>
      <c r="AV231" t="str">
        <f t="shared" ref="AV231:BF231" si="518">IF(AND($L231&gt;=AV$1,$L231&lt;AW$1),"Yes","No")</f>
        <v>No</v>
      </c>
      <c r="AW231" t="str">
        <f t="shared" si="518"/>
        <v>No</v>
      </c>
      <c r="AX231" t="str">
        <f t="shared" si="518"/>
        <v>No</v>
      </c>
      <c r="AY231" t="str">
        <f t="shared" si="518"/>
        <v>No</v>
      </c>
      <c r="AZ231" t="str">
        <f t="shared" si="518"/>
        <v>No</v>
      </c>
      <c r="BA231" t="str">
        <f t="shared" si="518"/>
        <v>No</v>
      </c>
      <c r="BB231" t="str">
        <f t="shared" si="518"/>
        <v>No</v>
      </c>
      <c r="BC231" t="str">
        <f t="shared" si="518"/>
        <v>No</v>
      </c>
      <c r="BD231" t="str">
        <f t="shared" si="518"/>
        <v>No</v>
      </c>
      <c r="BE231" t="str">
        <f t="shared" si="518"/>
        <v>No</v>
      </c>
      <c r="BF231" t="str">
        <f t="shared" si="518"/>
        <v>No</v>
      </c>
      <c r="BG231" t="str">
        <f t="shared" si="433"/>
        <v>No</v>
      </c>
      <c r="BI231" t="str">
        <f t="shared" si="444"/>
        <v>No</v>
      </c>
      <c r="BJ231" t="str">
        <f t="shared" ref="BJ231:BT231" si="519">IF(AND($M231&gt;=BJ$1,$M231&lt;BK$1),"Yes","No")</f>
        <v>No</v>
      </c>
      <c r="BK231" t="str">
        <f t="shared" si="519"/>
        <v>No</v>
      </c>
      <c r="BL231" t="str">
        <f t="shared" si="519"/>
        <v>No</v>
      </c>
      <c r="BM231" t="str">
        <f t="shared" si="519"/>
        <v>No</v>
      </c>
      <c r="BN231" t="str">
        <f t="shared" si="519"/>
        <v>No</v>
      </c>
      <c r="BO231" t="str">
        <f t="shared" si="519"/>
        <v>No</v>
      </c>
      <c r="BP231" t="str">
        <f t="shared" si="519"/>
        <v>No</v>
      </c>
      <c r="BQ231" t="str">
        <f t="shared" si="519"/>
        <v>No</v>
      </c>
      <c r="BR231" t="str">
        <f t="shared" si="519"/>
        <v>No</v>
      </c>
      <c r="BS231" t="str">
        <f t="shared" si="519"/>
        <v>No</v>
      </c>
      <c r="BT231" t="str">
        <f t="shared" si="519"/>
        <v>No</v>
      </c>
      <c r="BU231" t="str">
        <f t="shared" si="511"/>
        <v>No</v>
      </c>
      <c r="BW231" t="str">
        <f t="shared" si="435"/>
        <v>No</v>
      </c>
    </row>
    <row r="232" spans="1:75" x14ac:dyDescent="0.25">
      <c r="A232" s="7">
        <v>231</v>
      </c>
      <c r="B232" s="7" t="s">
        <v>262</v>
      </c>
      <c r="C232" s="7" t="s">
        <v>986</v>
      </c>
      <c r="D232" s="7" t="s">
        <v>813</v>
      </c>
      <c r="E232" s="7" t="s">
        <v>791</v>
      </c>
      <c r="F232" s="8" t="s">
        <v>811</v>
      </c>
      <c r="G232" s="8" t="s">
        <v>799</v>
      </c>
      <c r="H232" s="7" t="s">
        <v>213</v>
      </c>
      <c r="I232" s="7" t="s">
        <v>15</v>
      </c>
      <c r="J232" s="7" t="s">
        <v>1196</v>
      </c>
      <c r="K232" s="9">
        <v>25810</v>
      </c>
      <c r="L232" s="9">
        <v>36269</v>
      </c>
      <c r="M232" s="9">
        <v>36530</v>
      </c>
      <c r="N232" s="10">
        <f t="shared" ca="1" si="430"/>
        <v>23</v>
      </c>
      <c r="O232" s="10" t="s">
        <v>815</v>
      </c>
      <c r="P232" s="11" t="s">
        <v>40</v>
      </c>
      <c r="Q232" s="12">
        <v>48190</v>
      </c>
      <c r="R232" s="12">
        <f t="shared" ca="1" si="431"/>
        <v>3000</v>
      </c>
      <c r="S232" s="8">
        <v>1</v>
      </c>
      <c r="T232" t="str">
        <f t="shared" si="436"/>
        <v>Correct</v>
      </c>
      <c r="U232" t="str">
        <f t="shared" si="437"/>
        <v>Correct</v>
      </c>
      <c r="Y232" t="str">
        <f t="shared" si="438"/>
        <v>40001-60000</v>
      </c>
      <c r="Z232" t="str">
        <f t="shared" ca="1" si="439"/>
        <v>Above 50 years</v>
      </c>
      <c r="AA232" t="str">
        <f t="shared" si="440"/>
        <v>Above 10 years</v>
      </c>
      <c r="AH232" t="str">
        <f t="shared" si="441"/>
        <v>No</v>
      </c>
      <c r="AI232" t="str">
        <f t="shared" si="509"/>
        <v>No</v>
      </c>
      <c r="AJ232" t="str">
        <f t="shared" si="509"/>
        <v>No</v>
      </c>
      <c r="AK232" t="str">
        <f t="shared" si="509"/>
        <v>No</v>
      </c>
      <c r="AL232" t="str">
        <f t="shared" si="509"/>
        <v>No</v>
      </c>
      <c r="AM232" t="str">
        <f t="shared" si="509"/>
        <v>No</v>
      </c>
      <c r="AN232" t="str">
        <f t="shared" si="509"/>
        <v>No</v>
      </c>
      <c r="AO232" t="str">
        <f t="shared" si="509"/>
        <v>No</v>
      </c>
      <c r="AP232" t="str">
        <f t="shared" si="509"/>
        <v>No</v>
      </c>
      <c r="AQ232" t="str">
        <f t="shared" si="509"/>
        <v>No</v>
      </c>
      <c r="AR232" t="str">
        <f t="shared" si="509"/>
        <v>No</v>
      </c>
      <c r="AS232" t="str">
        <f t="shared" si="509"/>
        <v>No</v>
      </c>
      <c r="AT232" t="str">
        <f t="shared" si="509"/>
        <v>No</v>
      </c>
      <c r="AV232" t="str">
        <f t="shared" ref="AV232:BF232" si="520">IF(AND($L232&gt;=AV$1,$L232&lt;AW$1),"Yes","No")</f>
        <v>No</v>
      </c>
      <c r="AW232" t="str">
        <f t="shared" si="520"/>
        <v>No</v>
      </c>
      <c r="AX232" t="str">
        <f t="shared" si="520"/>
        <v>No</v>
      </c>
      <c r="AY232" t="str">
        <f t="shared" si="520"/>
        <v>No</v>
      </c>
      <c r="AZ232" t="str">
        <f t="shared" si="520"/>
        <v>No</v>
      </c>
      <c r="BA232" t="str">
        <f t="shared" si="520"/>
        <v>No</v>
      </c>
      <c r="BB232" t="str">
        <f t="shared" si="520"/>
        <v>No</v>
      </c>
      <c r="BC232" t="str">
        <f t="shared" si="520"/>
        <v>No</v>
      </c>
      <c r="BD232" t="str">
        <f t="shared" si="520"/>
        <v>No</v>
      </c>
      <c r="BE232" t="str">
        <f t="shared" si="520"/>
        <v>No</v>
      </c>
      <c r="BF232" t="str">
        <f t="shared" si="520"/>
        <v>No</v>
      </c>
      <c r="BG232" t="str">
        <f t="shared" si="433"/>
        <v>No</v>
      </c>
      <c r="BI232" t="str">
        <f t="shared" si="444"/>
        <v>No</v>
      </c>
      <c r="BJ232" t="str">
        <f t="shared" ref="BJ232:BT232" si="521">IF(AND($M232&gt;=BJ$1,$M232&lt;BK$1),"Yes","No")</f>
        <v>No</v>
      </c>
      <c r="BK232" t="str">
        <f t="shared" si="521"/>
        <v>No</v>
      </c>
      <c r="BL232" t="str">
        <f t="shared" si="521"/>
        <v>No</v>
      </c>
      <c r="BM232" t="str">
        <f t="shared" si="521"/>
        <v>No</v>
      </c>
      <c r="BN232" t="str">
        <f t="shared" si="521"/>
        <v>No</v>
      </c>
      <c r="BO232" t="str">
        <f t="shared" si="521"/>
        <v>No</v>
      </c>
      <c r="BP232" t="str">
        <f t="shared" si="521"/>
        <v>No</v>
      </c>
      <c r="BQ232" t="str">
        <f t="shared" si="521"/>
        <v>No</v>
      </c>
      <c r="BR232" t="str">
        <f t="shared" si="521"/>
        <v>No</v>
      </c>
      <c r="BS232" t="str">
        <f t="shared" si="521"/>
        <v>No</v>
      </c>
      <c r="BT232" t="str">
        <f t="shared" si="521"/>
        <v>No</v>
      </c>
      <c r="BU232" t="str">
        <f t="shared" si="511"/>
        <v>No</v>
      </c>
      <c r="BW232" t="str">
        <f t="shared" si="435"/>
        <v>No</v>
      </c>
    </row>
    <row r="233" spans="1:75" x14ac:dyDescent="0.25">
      <c r="A233" s="7">
        <v>232</v>
      </c>
      <c r="B233" s="7" t="s">
        <v>263</v>
      </c>
      <c r="C233" s="7" t="s">
        <v>987</v>
      </c>
      <c r="D233" s="7" t="s">
        <v>10</v>
      </c>
      <c r="E233" s="7" t="s">
        <v>787</v>
      </c>
      <c r="F233" s="8" t="s">
        <v>811</v>
      </c>
      <c r="G233" s="8" t="s">
        <v>799</v>
      </c>
      <c r="H233" s="7" t="s">
        <v>213</v>
      </c>
      <c r="I233" s="7" t="s">
        <v>12</v>
      </c>
      <c r="J233" s="7" t="s">
        <v>1196</v>
      </c>
      <c r="K233" s="9">
        <v>27458</v>
      </c>
      <c r="L233" s="9">
        <v>36273</v>
      </c>
      <c r="M233" s="9">
        <v>37495</v>
      </c>
      <c r="N233" s="10">
        <f t="shared" ca="1" si="430"/>
        <v>23</v>
      </c>
      <c r="O233" s="10" t="s">
        <v>815</v>
      </c>
      <c r="P233" s="11" t="s">
        <v>40</v>
      </c>
      <c r="Q233" s="12">
        <v>61330</v>
      </c>
      <c r="R233" s="12">
        <f t="shared" ca="1" si="431"/>
        <v>5000</v>
      </c>
      <c r="S233" s="8">
        <v>4</v>
      </c>
      <c r="T233" t="str">
        <f t="shared" si="436"/>
        <v>Correct</v>
      </c>
      <c r="U233" t="str">
        <f t="shared" si="437"/>
        <v>Correct</v>
      </c>
      <c r="Y233" t="str">
        <f t="shared" si="438"/>
        <v>Above 60000</v>
      </c>
      <c r="Z233" t="str">
        <f t="shared" ca="1" si="439"/>
        <v>40-50 years</v>
      </c>
      <c r="AA233" t="str">
        <f t="shared" si="440"/>
        <v>Above 10 years</v>
      </c>
      <c r="AH233" t="str">
        <f t="shared" si="441"/>
        <v>No</v>
      </c>
      <c r="AI233" t="str">
        <f t="shared" si="509"/>
        <v>No</v>
      </c>
      <c r="AJ233" t="str">
        <f t="shared" si="509"/>
        <v>No</v>
      </c>
      <c r="AK233" t="str">
        <f t="shared" si="509"/>
        <v>No</v>
      </c>
      <c r="AL233" t="str">
        <f t="shared" si="509"/>
        <v>No</v>
      </c>
      <c r="AM233" t="str">
        <f t="shared" si="509"/>
        <v>No</v>
      </c>
      <c r="AN233" t="str">
        <f t="shared" si="509"/>
        <v>No</v>
      </c>
      <c r="AO233" t="str">
        <f t="shared" si="509"/>
        <v>No</v>
      </c>
      <c r="AP233" t="str">
        <f t="shared" si="509"/>
        <v>No</v>
      </c>
      <c r="AQ233" t="str">
        <f t="shared" si="509"/>
        <v>No</v>
      </c>
      <c r="AR233" t="str">
        <f t="shared" si="509"/>
        <v>No</v>
      </c>
      <c r="AS233" t="str">
        <f t="shared" si="509"/>
        <v>No</v>
      </c>
      <c r="AT233" t="str">
        <f t="shared" si="509"/>
        <v>No</v>
      </c>
      <c r="AV233" t="str">
        <f t="shared" ref="AV233:BF233" si="522">IF(AND($L233&gt;=AV$1,$L233&lt;AW$1),"Yes","No")</f>
        <v>No</v>
      </c>
      <c r="AW233" t="str">
        <f t="shared" si="522"/>
        <v>No</v>
      </c>
      <c r="AX233" t="str">
        <f t="shared" si="522"/>
        <v>No</v>
      </c>
      <c r="AY233" t="str">
        <f t="shared" si="522"/>
        <v>No</v>
      </c>
      <c r="AZ233" t="str">
        <f t="shared" si="522"/>
        <v>No</v>
      </c>
      <c r="BA233" t="str">
        <f t="shared" si="522"/>
        <v>No</v>
      </c>
      <c r="BB233" t="str">
        <f t="shared" si="522"/>
        <v>No</v>
      </c>
      <c r="BC233" t="str">
        <f t="shared" si="522"/>
        <v>No</v>
      </c>
      <c r="BD233" t="str">
        <f t="shared" si="522"/>
        <v>No</v>
      </c>
      <c r="BE233" t="str">
        <f t="shared" si="522"/>
        <v>No</v>
      </c>
      <c r="BF233" t="str">
        <f t="shared" si="522"/>
        <v>No</v>
      </c>
      <c r="BG233" t="str">
        <f t="shared" si="433"/>
        <v>No</v>
      </c>
      <c r="BI233" t="str">
        <f t="shared" si="444"/>
        <v>No</v>
      </c>
      <c r="BJ233" t="str">
        <f t="shared" ref="BJ233:BT233" si="523">IF(AND($M233&gt;=BJ$1,$M233&lt;BK$1),"Yes","No")</f>
        <v>No</v>
      </c>
      <c r="BK233" t="str">
        <f t="shared" si="523"/>
        <v>No</v>
      </c>
      <c r="BL233" t="str">
        <f t="shared" si="523"/>
        <v>No</v>
      </c>
      <c r="BM233" t="str">
        <f t="shared" si="523"/>
        <v>No</v>
      </c>
      <c r="BN233" t="str">
        <f t="shared" si="523"/>
        <v>No</v>
      </c>
      <c r="BO233" t="str">
        <f t="shared" si="523"/>
        <v>No</v>
      </c>
      <c r="BP233" t="str">
        <f t="shared" si="523"/>
        <v>No</v>
      </c>
      <c r="BQ233" t="str">
        <f t="shared" si="523"/>
        <v>No</v>
      </c>
      <c r="BR233" t="str">
        <f t="shared" si="523"/>
        <v>No</v>
      </c>
      <c r="BS233" t="str">
        <f t="shared" si="523"/>
        <v>No</v>
      </c>
      <c r="BT233" t="str">
        <f t="shared" si="523"/>
        <v>No</v>
      </c>
      <c r="BU233" t="str">
        <f t="shared" si="511"/>
        <v>No</v>
      </c>
      <c r="BW233" t="str">
        <f t="shared" si="435"/>
        <v>No</v>
      </c>
    </row>
    <row r="234" spans="1:75" x14ac:dyDescent="0.25">
      <c r="A234" s="7">
        <v>233</v>
      </c>
      <c r="B234" s="7" t="s">
        <v>264</v>
      </c>
      <c r="C234" s="7" t="s">
        <v>851</v>
      </c>
      <c r="D234" s="7" t="s">
        <v>10</v>
      </c>
      <c r="E234" s="7" t="s">
        <v>787</v>
      </c>
      <c r="F234" s="8" t="s">
        <v>811</v>
      </c>
      <c r="G234" s="8" t="s">
        <v>799</v>
      </c>
      <c r="H234" s="7" t="s">
        <v>213</v>
      </c>
      <c r="I234" s="7" t="s">
        <v>24</v>
      </c>
      <c r="J234" s="7" t="s">
        <v>1196</v>
      </c>
      <c r="K234" s="9">
        <v>27524</v>
      </c>
      <c r="L234" s="9">
        <v>36637</v>
      </c>
      <c r="M234" s="9">
        <v>37742</v>
      </c>
      <c r="N234" s="10">
        <f t="shared" ca="1" si="430"/>
        <v>22</v>
      </c>
      <c r="O234" s="10" t="s">
        <v>815</v>
      </c>
      <c r="P234" s="11"/>
      <c r="Q234" s="12">
        <v>57600</v>
      </c>
      <c r="R234" s="12">
        <f t="shared" ca="1" si="431"/>
        <v>5000</v>
      </c>
      <c r="S234" s="8">
        <v>3</v>
      </c>
      <c r="T234" t="str">
        <f t="shared" si="436"/>
        <v>Correct</v>
      </c>
      <c r="U234" t="str">
        <f t="shared" si="437"/>
        <v>Correct</v>
      </c>
      <c r="Y234" t="str">
        <f t="shared" si="438"/>
        <v>40001-60000</v>
      </c>
      <c r="Z234" t="str">
        <f t="shared" ca="1" si="439"/>
        <v>40-50 years</v>
      </c>
      <c r="AA234" t="str">
        <f t="shared" si="440"/>
        <v>Above 10 years</v>
      </c>
      <c r="AH234" t="str">
        <f t="shared" si="441"/>
        <v>No</v>
      </c>
      <c r="AI234" t="str">
        <f t="shared" si="509"/>
        <v>No</v>
      </c>
      <c r="AJ234" t="str">
        <f t="shared" si="509"/>
        <v>No</v>
      </c>
      <c r="AK234" t="str">
        <f t="shared" si="509"/>
        <v>No</v>
      </c>
      <c r="AL234" t="str">
        <f t="shared" si="509"/>
        <v>No</v>
      </c>
      <c r="AM234" t="str">
        <f t="shared" si="509"/>
        <v>No</v>
      </c>
      <c r="AN234" t="str">
        <f t="shared" si="509"/>
        <v>No</v>
      </c>
      <c r="AO234" t="str">
        <f t="shared" si="509"/>
        <v>No</v>
      </c>
      <c r="AP234" t="str">
        <f t="shared" si="509"/>
        <v>No</v>
      </c>
      <c r="AQ234" t="str">
        <f t="shared" si="509"/>
        <v>No</v>
      </c>
      <c r="AR234" t="str">
        <f t="shared" si="509"/>
        <v>No</v>
      </c>
      <c r="AS234" t="str">
        <f t="shared" si="509"/>
        <v>No</v>
      </c>
      <c r="AT234" t="str">
        <f t="shared" si="509"/>
        <v>No</v>
      </c>
      <c r="AV234" t="str">
        <f t="shared" ref="AV234:BF234" si="524">IF(AND($L234&gt;=AV$1,$L234&lt;AW$1),"Yes","No")</f>
        <v>No</v>
      </c>
      <c r="AW234" t="str">
        <f t="shared" si="524"/>
        <v>No</v>
      </c>
      <c r="AX234" t="str">
        <f t="shared" si="524"/>
        <v>No</v>
      </c>
      <c r="AY234" t="str">
        <f t="shared" si="524"/>
        <v>No</v>
      </c>
      <c r="AZ234" t="str">
        <f t="shared" si="524"/>
        <v>No</v>
      </c>
      <c r="BA234" t="str">
        <f t="shared" si="524"/>
        <v>No</v>
      </c>
      <c r="BB234" t="str">
        <f t="shared" si="524"/>
        <v>No</v>
      </c>
      <c r="BC234" t="str">
        <f t="shared" si="524"/>
        <v>No</v>
      </c>
      <c r="BD234" t="str">
        <f t="shared" si="524"/>
        <v>No</v>
      </c>
      <c r="BE234" t="str">
        <f t="shared" si="524"/>
        <v>No</v>
      </c>
      <c r="BF234" t="str">
        <f t="shared" si="524"/>
        <v>No</v>
      </c>
      <c r="BG234" t="str">
        <f t="shared" si="433"/>
        <v>No</v>
      </c>
      <c r="BI234" t="str">
        <f t="shared" si="444"/>
        <v>No</v>
      </c>
      <c r="BJ234" t="str">
        <f t="shared" ref="BJ234:BT234" si="525">IF(AND($M234&gt;=BJ$1,$M234&lt;BK$1),"Yes","No")</f>
        <v>No</v>
      </c>
      <c r="BK234" t="str">
        <f t="shared" si="525"/>
        <v>No</v>
      </c>
      <c r="BL234" t="str">
        <f t="shared" si="525"/>
        <v>No</v>
      </c>
      <c r="BM234" t="str">
        <f t="shared" si="525"/>
        <v>No</v>
      </c>
      <c r="BN234" t="str">
        <f t="shared" si="525"/>
        <v>No</v>
      </c>
      <c r="BO234" t="str">
        <f t="shared" si="525"/>
        <v>No</v>
      </c>
      <c r="BP234" t="str">
        <f t="shared" si="525"/>
        <v>No</v>
      </c>
      <c r="BQ234" t="str">
        <f t="shared" si="525"/>
        <v>No</v>
      </c>
      <c r="BR234" t="str">
        <f t="shared" si="525"/>
        <v>No</v>
      </c>
      <c r="BS234" t="str">
        <f t="shared" si="525"/>
        <v>No</v>
      </c>
      <c r="BT234" t="str">
        <f t="shared" si="525"/>
        <v>No</v>
      </c>
      <c r="BU234" t="str">
        <f t="shared" si="511"/>
        <v>No</v>
      </c>
      <c r="BW234" t="str">
        <f t="shared" si="435"/>
        <v>No</v>
      </c>
    </row>
    <row r="235" spans="1:75" x14ac:dyDescent="0.25">
      <c r="A235" s="7">
        <v>234</v>
      </c>
      <c r="B235" s="7" t="s">
        <v>265</v>
      </c>
      <c r="C235" s="7" t="s">
        <v>988</v>
      </c>
      <c r="D235" s="7" t="s">
        <v>10</v>
      </c>
      <c r="E235" s="7" t="s">
        <v>787</v>
      </c>
      <c r="F235" s="8" t="s">
        <v>811</v>
      </c>
      <c r="G235" s="8" t="s">
        <v>799</v>
      </c>
      <c r="H235" s="7" t="s">
        <v>213</v>
      </c>
      <c r="I235" s="7" t="s">
        <v>19</v>
      </c>
      <c r="J235" s="7" t="s">
        <v>1196</v>
      </c>
      <c r="K235" s="9">
        <v>28208</v>
      </c>
      <c r="L235" s="9">
        <v>37730</v>
      </c>
      <c r="M235" s="9"/>
      <c r="N235" s="10">
        <f t="shared" ca="1" si="430"/>
        <v>19</v>
      </c>
      <c r="O235" s="10" t="s">
        <v>815</v>
      </c>
      <c r="P235" s="11"/>
      <c r="Q235" s="12">
        <v>8892</v>
      </c>
      <c r="R235" s="12">
        <f t="shared" ca="1" si="431"/>
        <v>3000</v>
      </c>
      <c r="S235" s="8">
        <v>1</v>
      </c>
      <c r="T235" t="str">
        <f t="shared" si="436"/>
        <v/>
      </c>
      <c r="U235" t="str">
        <f t="shared" si="437"/>
        <v>Correct</v>
      </c>
      <c r="Y235" t="str">
        <f t="shared" si="438"/>
        <v>0-10000</v>
      </c>
      <c r="Z235" t="str">
        <f t="shared" ca="1" si="439"/>
        <v>40-50 years</v>
      </c>
      <c r="AA235" t="str">
        <f t="shared" si="440"/>
        <v>6-10 years</v>
      </c>
      <c r="AH235" t="str">
        <f t="shared" si="441"/>
        <v>Yes</v>
      </c>
      <c r="AI235" t="str">
        <f t="shared" si="509"/>
        <v>Yes</v>
      </c>
      <c r="AJ235" t="str">
        <f t="shared" si="509"/>
        <v>Yes</v>
      </c>
      <c r="AK235" t="str">
        <f t="shared" si="509"/>
        <v>Yes</v>
      </c>
      <c r="AL235" t="str">
        <f t="shared" si="509"/>
        <v>Yes</v>
      </c>
      <c r="AM235" t="str">
        <f t="shared" si="509"/>
        <v>Yes</v>
      </c>
      <c r="AN235" t="str">
        <f t="shared" si="509"/>
        <v>Yes</v>
      </c>
      <c r="AO235" t="str">
        <f t="shared" si="509"/>
        <v>Yes</v>
      </c>
      <c r="AP235" t="str">
        <f t="shared" si="509"/>
        <v>Yes</v>
      </c>
      <c r="AQ235" t="str">
        <f t="shared" si="509"/>
        <v>Yes</v>
      </c>
      <c r="AR235" t="str">
        <f t="shared" si="509"/>
        <v>Yes</v>
      </c>
      <c r="AS235" t="str">
        <f t="shared" si="509"/>
        <v>Yes</v>
      </c>
      <c r="AT235" t="str">
        <f t="shared" si="509"/>
        <v>Yes</v>
      </c>
      <c r="AV235" t="str">
        <f t="shared" ref="AV235:BF235" si="526">IF(AND($L235&gt;=AV$1,$L235&lt;AW$1),"Yes","No")</f>
        <v>No</v>
      </c>
      <c r="AW235" t="str">
        <f t="shared" si="526"/>
        <v>No</v>
      </c>
      <c r="AX235" t="str">
        <f t="shared" si="526"/>
        <v>No</v>
      </c>
      <c r="AY235" t="str">
        <f t="shared" si="526"/>
        <v>No</v>
      </c>
      <c r="AZ235" t="str">
        <f t="shared" si="526"/>
        <v>No</v>
      </c>
      <c r="BA235" t="str">
        <f t="shared" si="526"/>
        <v>No</v>
      </c>
      <c r="BB235" t="str">
        <f t="shared" si="526"/>
        <v>No</v>
      </c>
      <c r="BC235" t="str">
        <f t="shared" si="526"/>
        <v>No</v>
      </c>
      <c r="BD235" t="str">
        <f t="shared" si="526"/>
        <v>No</v>
      </c>
      <c r="BE235" t="str">
        <f t="shared" si="526"/>
        <v>No</v>
      </c>
      <c r="BF235" t="str">
        <f t="shared" si="526"/>
        <v>No</v>
      </c>
      <c r="BG235" t="str">
        <f t="shared" si="433"/>
        <v>No</v>
      </c>
      <c r="BI235" t="str">
        <f t="shared" si="444"/>
        <v>No</v>
      </c>
      <c r="BJ235" t="str">
        <f t="shared" ref="BJ235:BT235" si="527">IF(AND($M235&gt;=BJ$1,$M235&lt;BK$1),"Yes","No")</f>
        <v>No</v>
      </c>
      <c r="BK235" t="str">
        <f t="shared" si="527"/>
        <v>No</v>
      </c>
      <c r="BL235" t="str">
        <f t="shared" si="527"/>
        <v>No</v>
      </c>
      <c r="BM235" t="str">
        <f t="shared" si="527"/>
        <v>No</v>
      </c>
      <c r="BN235" t="str">
        <f t="shared" si="527"/>
        <v>No</v>
      </c>
      <c r="BO235" t="str">
        <f t="shared" si="527"/>
        <v>No</v>
      </c>
      <c r="BP235" t="str">
        <f t="shared" si="527"/>
        <v>No</v>
      </c>
      <c r="BQ235" t="str">
        <f t="shared" si="527"/>
        <v>No</v>
      </c>
      <c r="BR235" t="str">
        <f t="shared" si="527"/>
        <v>No</v>
      </c>
      <c r="BS235" t="str">
        <f t="shared" si="527"/>
        <v>No</v>
      </c>
      <c r="BT235" t="str">
        <f t="shared" si="527"/>
        <v>No</v>
      </c>
      <c r="BU235" t="str">
        <f t="shared" si="511"/>
        <v>No</v>
      </c>
      <c r="BW235" t="str">
        <f t="shared" si="435"/>
        <v>No</v>
      </c>
    </row>
    <row r="236" spans="1:75" x14ac:dyDescent="0.25">
      <c r="A236" s="7">
        <v>235</v>
      </c>
      <c r="B236" s="7" t="s">
        <v>266</v>
      </c>
      <c r="C236" s="7" t="s">
        <v>821</v>
      </c>
      <c r="D236" s="7" t="s">
        <v>10</v>
      </c>
      <c r="E236" s="7" t="s">
        <v>787</v>
      </c>
      <c r="F236" s="8" t="s">
        <v>811</v>
      </c>
      <c r="G236" s="8" t="s">
        <v>799</v>
      </c>
      <c r="H236" s="7" t="s">
        <v>213</v>
      </c>
      <c r="I236" s="7" t="s">
        <v>12</v>
      </c>
      <c r="J236" s="7" t="s">
        <v>1196</v>
      </c>
      <c r="K236" s="9">
        <v>29300</v>
      </c>
      <c r="L236" s="9">
        <v>38809</v>
      </c>
      <c r="M236" s="9">
        <v>41198</v>
      </c>
      <c r="N236" s="10">
        <f t="shared" ca="1" si="430"/>
        <v>16</v>
      </c>
      <c r="O236" s="10" t="s">
        <v>815</v>
      </c>
      <c r="P236" s="11" t="s">
        <v>16</v>
      </c>
      <c r="Q236" s="12">
        <v>76584</v>
      </c>
      <c r="R236" s="12">
        <f t="shared" ca="1" si="431"/>
        <v>3000</v>
      </c>
      <c r="S236" s="8">
        <v>1</v>
      </c>
      <c r="T236" t="str">
        <f t="shared" si="436"/>
        <v>Correct</v>
      </c>
      <c r="U236" t="str">
        <f t="shared" si="437"/>
        <v>Correct</v>
      </c>
      <c r="Y236" t="str">
        <f t="shared" si="438"/>
        <v>Above 60000</v>
      </c>
      <c r="Z236" t="str">
        <f t="shared" ca="1" si="439"/>
        <v>40-50 years</v>
      </c>
      <c r="AA236" t="str">
        <f t="shared" si="440"/>
        <v>6-10 years</v>
      </c>
      <c r="AH236" t="str">
        <f t="shared" si="441"/>
        <v>Yes</v>
      </c>
      <c r="AI236" t="str">
        <f t="shared" si="509"/>
        <v>Yes</v>
      </c>
      <c r="AJ236" t="str">
        <f t="shared" si="509"/>
        <v>Yes</v>
      </c>
      <c r="AK236" t="str">
        <f t="shared" si="509"/>
        <v>Yes</v>
      </c>
      <c r="AL236" t="str">
        <f t="shared" si="509"/>
        <v>Yes</v>
      </c>
      <c r="AM236" t="str">
        <f t="shared" si="509"/>
        <v>Yes</v>
      </c>
      <c r="AN236" t="str">
        <f t="shared" si="509"/>
        <v>Yes</v>
      </c>
      <c r="AO236" t="str">
        <f t="shared" si="509"/>
        <v>Yes</v>
      </c>
      <c r="AP236" t="str">
        <f t="shared" si="509"/>
        <v>Yes</v>
      </c>
      <c r="AQ236" t="str">
        <f t="shared" si="509"/>
        <v>Yes</v>
      </c>
      <c r="AR236" t="str">
        <f t="shared" si="509"/>
        <v>No</v>
      </c>
      <c r="AS236" t="str">
        <f t="shared" si="509"/>
        <v>No</v>
      </c>
      <c r="AT236" t="str">
        <f t="shared" si="509"/>
        <v>No</v>
      </c>
      <c r="AV236" t="str">
        <f t="shared" ref="AV236:BF236" si="528">IF(AND($L236&gt;=AV$1,$L236&lt;AW$1),"Yes","No")</f>
        <v>No</v>
      </c>
      <c r="AW236" t="str">
        <f t="shared" si="528"/>
        <v>No</v>
      </c>
      <c r="AX236" t="str">
        <f t="shared" si="528"/>
        <v>No</v>
      </c>
      <c r="AY236" t="str">
        <f t="shared" si="528"/>
        <v>No</v>
      </c>
      <c r="AZ236" t="str">
        <f t="shared" si="528"/>
        <v>No</v>
      </c>
      <c r="BA236" t="str">
        <f t="shared" si="528"/>
        <v>No</v>
      </c>
      <c r="BB236" t="str">
        <f t="shared" si="528"/>
        <v>No</v>
      </c>
      <c r="BC236" t="str">
        <f t="shared" si="528"/>
        <v>No</v>
      </c>
      <c r="BD236" t="str">
        <f t="shared" si="528"/>
        <v>No</v>
      </c>
      <c r="BE236" t="str">
        <f t="shared" si="528"/>
        <v>No</v>
      </c>
      <c r="BF236" t="str">
        <f t="shared" si="528"/>
        <v>No</v>
      </c>
      <c r="BG236" t="str">
        <f t="shared" si="433"/>
        <v>No</v>
      </c>
      <c r="BI236" t="str">
        <f t="shared" si="444"/>
        <v>No</v>
      </c>
      <c r="BJ236" t="str">
        <f t="shared" ref="BJ236:BT236" si="529">IF(AND($M236&gt;=BJ$1,$M236&lt;BK$1),"Yes","No")</f>
        <v>No</v>
      </c>
      <c r="BK236" t="str">
        <f t="shared" si="529"/>
        <v>No</v>
      </c>
      <c r="BL236" t="str">
        <f t="shared" si="529"/>
        <v>No</v>
      </c>
      <c r="BM236" t="str">
        <f t="shared" si="529"/>
        <v>No</v>
      </c>
      <c r="BN236" t="str">
        <f t="shared" si="529"/>
        <v>No</v>
      </c>
      <c r="BO236" t="str">
        <f t="shared" si="529"/>
        <v>No</v>
      </c>
      <c r="BP236" t="str">
        <f t="shared" si="529"/>
        <v>No</v>
      </c>
      <c r="BQ236" t="str">
        <f t="shared" si="529"/>
        <v>No</v>
      </c>
      <c r="BR236" t="str">
        <f t="shared" si="529"/>
        <v>No</v>
      </c>
      <c r="BS236" t="str">
        <f t="shared" si="529"/>
        <v>Yes</v>
      </c>
      <c r="BT236" t="str">
        <f t="shared" si="529"/>
        <v>No</v>
      </c>
      <c r="BU236" t="str">
        <f t="shared" si="511"/>
        <v>No</v>
      </c>
      <c r="BW236" t="str">
        <f t="shared" si="435"/>
        <v>Yes</v>
      </c>
    </row>
    <row r="237" spans="1:75" x14ac:dyDescent="0.25">
      <c r="A237" s="7">
        <v>236</v>
      </c>
      <c r="B237" s="7" t="s">
        <v>267</v>
      </c>
      <c r="C237" s="7" t="s">
        <v>989</v>
      </c>
      <c r="D237" s="7" t="s">
        <v>36</v>
      </c>
      <c r="E237" s="7" t="s">
        <v>796</v>
      </c>
      <c r="F237" s="8" t="s">
        <v>810</v>
      </c>
      <c r="G237" s="8" t="s">
        <v>799</v>
      </c>
      <c r="H237" s="7" t="s">
        <v>213</v>
      </c>
      <c r="I237" s="7" t="s">
        <v>12</v>
      </c>
      <c r="J237" s="7" t="s">
        <v>1197</v>
      </c>
      <c r="K237" s="9">
        <v>28735</v>
      </c>
      <c r="L237" s="9">
        <v>38821</v>
      </c>
      <c r="M237" s="9">
        <v>40242</v>
      </c>
      <c r="N237" s="10">
        <f t="shared" ca="1" si="430"/>
        <v>16</v>
      </c>
      <c r="O237" s="10" t="s">
        <v>815</v>
      </c>
      <c r="P237" s="11" t="s">
        <v>40</v>
      </c>
      <c r="Q237" s="12">
        <v>65720</v>
      </c>
      <c r="R237" s="12">
        <f t="shared" ca="1" si="431"/>
        <v>3000</v>
      </c>
      <c r="S237" s="8">
        <v>1</v>
      </c>
      <c r="T237" t="str">
        <f t="shared" si="436"/>
        <v>Correct</v>
      </c>
      <c r="U237" t="str">
        <f t="shared" si="437"/>
        <v>Correct</v>
      </c>
      <c r="Y237" t="str">
        <f t="shared" si="438"/>
        <v>Above 60000</v>
      </c>
      <c r="Z237" t="str">
        <f t="shared" ca="1" si="439"/>
        <v>40-50 years</v>
      </c>
      <c r="AA237" t="str">
        <f t="shared" si="440"/>
        <v>6-10 years</v>
      </c>
      <c r="AH237" t="str">
        <f t="shared" si="441"/>
        <v>No</v>
      </c>
      <c r="AI237" t="str">
        <f t="shared" si="509"/>
        <v>No</v>
      </c>
      <c r="AJ237" t="str">
        <f t="shared" si="509"/>
        <v>No</v>
      </c>
      <c r="AK237" t="str">
        <f t="shared" si="509"/>
        <v>No</v>
      </c>
      <c r="AL237" t="str">
        <f t="shared" si="509"/>
        <v>No</v>
      </c>
      <c r="AM237" t="str">
        <f t="shared" si="509"/>
        <v>No</v>
      </c>
      <c r="AN237" t="str">
        <f t="shared" si="509"/>
        <v>No</v>
      </c>
      <c r="AO237" t="str">
        <f t="shared" si="509"/>
        <v>No</v>
      </c>
      <c r="AP237" t="str">
        <f t="shared" si="509"/>
        <v>No</v>
      </c>
      <c r="AQ237" t="str">
        <f t="shared" si="509"/>
        <v>No</v>
      </c>
      <c r="AR237" t="str">
        <f t="shared" si="509"/>
        <v>No</v>
      </c>
      <c r="AS237" t="str">
        <f t="shared" si="509"/>
        <v>No</v>
      </c>
      <c r="AT237" t="str">
        <f t="shared" si="509"/>
        <v>No</v>
      </c>
      <c r="AV237" t="str">
        <f t="shared" ref="AV237:BF237" si="530">IF(AND($L237&gt;=AV$1,$L237&lt;AW$1),"Yes","No")</f>
        <v>No</v>
      </c>
      <c r="AW237" t="str">
        <f t="shared" si="530"/>
        <v>No</v>
      </c>
      <c r="AX237" t="str">
        <f t="shared" si="530"/>
        <v>No</v>
      </c>
      <c r="AY237" t="str">
        <f t="shared" si="530"/>
        <v>No</v>
      </c>
      <c r="AZ237" t="str">
        <f t="shared" si="530"/>
        <v>No</v>
      </c>
      <c r="BA237" t="str">
        <f t="shared" si="530"/>
        <v>No</v>
      </c>
      <c r="BB237" t="str">
        <f t="shared" si="530"/>
        <v>No</v>
      </c>
      <c r="BC237" t="str">
        <f t="shared" si="530"/>
        <v>No</v>
      </c>
      <c r="BD237" t="str">
        <f t="shared" si="530"/>
        <v>No</v>
      </c>
      <c r="BE237" t="str">
        <f t="shared" si="530"/>
        <v>No</v>
      </c>
      <c r="BF237" t="str">
        <f t="shared" si="530"/>
        <v>No</v>
      </c>
      <c r="BG237" t="str">
        <f t="shared" si="433"/>
        <v>No</v>
      </c>
      <c r="BI237" t="str">
        <f t="shared" si="444"/>
        <v>No</v>
      </c>
      <c r="BJ237" t="str">
        <f t="shared" ref="BJ237:BT237" si="531">IF(AND($M237&gt;=BJ$1,$M237&lt;BK$1),"Yes","No")</f>
        <v>No</v>
      </c>
      <c r="BK237" t="str">
        <f t="shared" si="531"/>
        <v>No</v>
      </c>
      <c r="BL237" t="str">
        <f t="shared" si="531"/>
        <v>No</v>
      </c>
      <c r="BM237" t="str">
        <f t="shared" si="531"/>
        <v>No</v>
      </c>
      <c r="BN237" t="str">
        <f t="shared" si="531"/>
        <v>No</v>
      </c>
      <c r="BO237" t="str">
        <f t="shared" si="531"/>
        <v>No</v>
      </c>
      <c r="BP237" t="str">
        <f t="shared" si="531"/>
        <v>No</v>
      </c>
      <c r="BQ237" t="str">
        <f t="shared" si="531"/>
        <v>No</v>
      </c>
      <c r="BR237" t="str">
        <f t="shared" si="531"/>
        <v>No</v>
      </c>
      <c r="BS237" t="str">
        <f t="shared" si="531"/>
        <v>No</v>
      </c>
      <c r="BT237" t="str">
        <f t="shared" si="531"/>
        <v>No</v>
      </c>
      <c r="BU237" t="str">
        <f t="shared" si="511"/>
        <v>No</v>
      </c>
      <c r="BW237" t="str">
        <f t="shared" si="435"/>
        <v>No</v>
      </c>
    </row>
    <row r="238" spans="1:75" x14ac:dyDescent="0.25">
      <c r="A238" s="7">
        <v>237</v>
      </c>
      <c r="B238" s="7" t="s">
        <v>268</v>
      </c>
      <c r="C238" s="7" t="s">
        <v>922</v>
      </c>
      <c r="D238" s="7" t="s">
        <v>36</v>
      </c>
      <c r="E238" s="7" t="s">
        <v>796</v>
      </c>
      <c r="F238" s="8" t="s">
        <v>810</v>
      </c>
      <c r="G238" s="8" t="s">
        <v>799</v>
      </c>
      <c r="H238" s="7" t="s">
        <v>213</v>
      </c>
      <c r="I238" s="7" t="s">
        <v>12</v>
      </c>
      <c r="J238" s="7" t="s">
        <v>1196</v>
      </c>
      <c r="K238" s="9">
        <v>26619</v>
      </c>
      <c r="L238" s="9">
        <v>38832</v>
      </c>
      <c r="M238" s="9">
        <v>41078</v>
      </c>
      <c r="N238" s="10">
        <f t="shared" ca="1" si="430"/>
        <v>16</v>
      </c>
      <c r="O238" t="s">
        <v>786</v>
      </c>
      <c r="P238" s="11" t="s">
        <v>30</v>
      </c>
      <c r="Q238" s="12">
        <v>29420</v>
      </c>
      <c r="R238" s="12">
        <f t="shared" ca="1" si="431"/>
        <v>10000</v>
      </c>
      <c r="S238" s="8">
        <v>5</v>
      </c>
      <c r="T238" t="str">
        <f t="shared" si="436"/>
        <v>Correct</v>
      </c>
      <c r="U238" t="str">
        <f t="shared" si="437"/>
        <v>Correct</v>
      </c>
      <c r="Y238" t="str">
        <f t="shared" si="438"/>
        <v>25001-40000</v>
      </c>
      <c r="Z238" t="str">
        <f t="shared" ca="1" si="439"/>
        <v>Above 50 years</v>
      </c>
      <c r="AA238" t="str">
        <f t="shared" si="440"/>
        <v>6-10 years</v>
      </c>
      <c r="AH238" t="str">
        <f t="shared" si="441"/>
        <v>Yes</v>
      </c>
      <c r="AI238" t="str">
        <f t="shared" si="509"/>
        <v>Yes</v>
      </c>
      <c r="AJ238" t="str">
        <f t="shared" si="509"/>
        <v>Yes</v>
      </c>
      <c r="AK238" t="str">
        <f t="shared" si="509"/>
        <v>Yes</v>
      </c>
      <c r="AL238" t="str">
        <f t="shared" si="509"/>
        <v>Yes</v>
      </c>
      <c r="AM238" t="str">
        <f t="shared" si="509"/>
        <v>Yes</v>
      </c>
      <c r="AN238" t="str">
        <f t="shared" si="509"/>
        <v>No</v>
      </c>
      <c r="AO238" t="str">
        <f t="shared" si="509"/>
        <v>No</v>
      </c>
      <c r="AP238" t="str">
        <f t="shared" si="509"/>
        <v>No</v>
      </c>
      <c r="AQ238" t="str">
        <f t="shared" si="509"/>
        <v>No</v>
      </c>
      <c r="AR238" t="str">
        <f t="shared" si="509"/>
        <v>No</v>
      </c>
      <c r="AS238" t="str">
        <f t="shared" si="509"/>
        <v>No</v>
      </c>
      <c r="AT238" t="str">
        <f t="shared" si="509"/>
        <v>No</v>
      </c>
      <c r="AV238" t="str">
        <f t="shared" ref="AV238:BF238" si="532">IF(AND($L238&gt;=AV$1,$L238&lt;AW$1),"Yes","No")</f>
        <v>No</v>
      </c>
      <c r="AW238" t="str">
        <f t="shared" si="532"/>
        <v>No</v>
      </c>
      <c r="AX238" t="str">
        <f t="shared" si="532"/>
        <v>No</v>
      </c>
      <c r="AY238" t="str">
        <f t="shared" si="532"/>
        <v>No</v>
      </c>
      <c r="AZ238" t="str">
        <f t="shared" si="532"/>
        <v>No</v>
      </c>
      <c r="BA238" t="str">
        <f t="shared" si="532"/>
        <v>No</v>
      </c>
      <c r="BB238" t="str">
        <f t="shared" si="532"/>
        <v>No</v>
      </c>
      <c r="BC238" t="str">
        <f t="shared" si="532"/>
        <v>No</v>
      </c>
      <c r="BD238" t="str">
        <f t="shared" si="532"/>
        <v>No</v>
      </c>
      <c r="BE238" t="str">
        <f t="shared" si="532"/>
        <v>No</v>
      </c>
      <c r="BF238" t="str">
        <f t="shared" si="532"/>
        <v>No</v>
      </c>
      <c r="BG238" t="str">
        <f t="shared" si="433"/>
        <v>No</v>
      </c>
      <c r="BI238" t="str">
        <f t="shared" si="444"/>
        <v>No</v>
      </c>
      <c r="BJ238" t="str">
        <f t="shared" ref="BJ238:BT238" si="533">IF(AND($M238&gt;=BJ$1,$M238&lt;BK$1),"Yes","No")</f>
        <v>No</v>
      </c>
      <c r="BK238" t="str">
        <f t="shared" si="533"/>
        <v>No</v>
      </c>
      <c r="BL238" t="str">
        <f t="shared" si="533"/>
        <v>No</v>
      </c>
      <c r="BM238" t="str">
        <f t="shared" si="533"/>
        <v>No</v>
      </c>
      <c r="BN238" t="str">
        <f t="shared" si="533"/>
        <v>No</v>
      </c>
      <c r="BO238" t="str">
        <f t="shared" si="533"/>
        <v>Yes</v>
      </c>
      <c r="BP238" t="str">
        <f t="shared" si="533"/>
        <v>No</v>
      </c>
      <c r="BQ238" t="str">
        <f t="shared" si="533"/>
        <v>No</v>
      </c>
      <c r="BR238" t="str">
        <f t="shared" si="533"/>
        <v>No</v>
      </c>
      <c r="BS238" t="str">
        <f t="shared" si="533"/>
        <v>No</v>
      </c>
      <c r="BT238" t="str">
        <f t="shared" si="533"/>
        <v>No</v>
      </c>
      <c r="BU238" t="str">
        <f t="shared" si="511"/>
        <v>No</v>
      </c>
      <c r="BW238" t="str">
        <f t="shared" si="435"/>
        <v>Yes</v>
      </c>
    </row>
    <row r="239" spans="1:75" x14ac:dyDescent="0.25">
      <c r="A239" s="7">
        <v>238</v>
      </c>
      <c r="B239" s="7" t="s">
        <v>269</v>
      </c>
      <c r="C239" s="7" t="s">
        <v>903</v>
      </c>
      <c r="D239" s="7" t="s">
        <v>10</v>
      </c>
      <c r="E239" s="7" t="s">
        <v>788</v>
      </c>
      <c r="F239" s="8" t="s">
        <v>811</v>
      </c>
      <c r="G239" s="8" t="s">
        <v>799</v>
      </c>
      <c r="H239" s="7" t="s">
        <v>213</v>
      </c>
      <c r="I239" s="7" t="s">
        <v>24</v>
      </c>
      <c r="J239" s="7" t="s">
        <v>1196</v>
      </c>
      <c r="K239" s="9">
        <v>29330</v>
      </c>
      <c r="L239" s="9">
        <v>39189</v>
      </c>
      <c r="M239" s="9"/>
      <c r="N239" s="10">
        <f t="shared" ca="1" si="430"/>
        <v>15</v>
      </c>
      <c r="O239" s="10" t="s">
        <v>815</v>
      </c>
      <c r="P239" s="11"/>
      <c r="Q239" s="12">
        <v>63850</v>
      </c>
      <c r="R239" s="12">
        <f t="shared" ca="1" si="431"/>
        <v>3000</v>
      </c>
      <c r="S239" s="8">
        <v>2</v>
      </c>
      <c r="T239" t="str">
        <f t="shared" si="436"/>
        <v/>
      </c>
      <c r="U239" t="str">
        <f t="shared" si="437"/>
        <v>Correct</v>
      </c>
      <c r="Y239" t="str">
        <f t="shared" si="438"/>
        <v>Above 60000</v>
      </c>
      <c r="Z239" t="str">
        <f t="shared" ca="1" si="439"/>
        <v>40-50 years</v>
      </c>
      <c r="AA239" t="str">
        <f t="shared" si="440"/>
        <v>4-6 years</v>
      </c>
      <c r="AH239" t="str">
        <f t="shared" si="441"/>
        <v>Yes</v>
      </c>
      <c r="AI239" t="str">
        <f t="shared" si="509"/>
        <v>Yes</v>
      </c>
      <c r="AJ239" t="str">
        <f t="shared" si="509"/>
        <v>Yes</v>
      </c>
      <c r="AK239" t="str">
        <f t="shared" si="509"/>
        <v>Yes</v>
      </c>
      <c r="AL239" t="str">
        <f t="shared" si="509"/>
        <v>Yes</v>
      </c>
      <c r="AM239" t="str">
        <f t="shared" si="509"/>
        <v>Yes</v>
      </c>
      <c r="AN239" t="str">
        <f t="shared" si="509"/>
        <v>Yes</v>
      </c>
      <c r="AO239" t="str">
        <f t="shared" si="509"/>
        <v>Yes</v>
      </c>
      <c r="AP239" t="str">
        <f t="shared" si="509"/>
        <v>Yes</v>
      </c>
      <c r="AQ239" t="str">
        <f t="shared" si="509"/>
        <v>Yes</v>
      </c>
      <c r="AR239" t="str">
        <f t="shared" si="509"/>
        <v>Yes</v>
      </c>
      <c r="AS239" t="str">
        <f t="shared" si="509"/>
        <v>Yes</v>
      </c>
      <c r="AT239" t="str">
        <f t="shared" si="509"/>
        <v>Yes</v>
      </c>
      <c r="AV239" t="str">
        <f t="shared" ref="AV239:BF239" si="534">IF(AND($L239&gt;=AV$1,$L239&lt;AW$1),"Yes","No")</f>
        <v>No</v>
      </c>
      <c r="AW239" t="str">
        <f t="shared" si="534"/>
        <v>No</v>
      </c>
      <c r="AX239" t="str">
        <f t="shared" si="534"/>
        <v>No</v>
      </c>
      <c r="AY239" t="str">
        <f t="shared" si="534"/>
        <v>No</v>
      </c>
      <c r="AZ239" t="str">
        <f t="shared" si="534"/>
        <v>No</v>
      </c>
      <c r="BA239" t="str">
        <f t="shared" si="534"/>
        <v>No</v>
      </c>
      <c r="BB239" t="str">
        <f t="shared" si="534"/>
        <v>No</v>
      </c>
      <c r="BC239" t="str">
        <f t="shared" si="534"/>
        <v>No</v>
      </c>
      <c r="BD239" t="str">
        <f t="shared" si="534"/>
        <v>No</v>
      </c>
      <c r="BE239" t="str">
        <f t="shared" si="534"/>
        <v>No</v>
      </c>
      <c r="BF239" t="str">
        <f t="shared" si="534"/>
        <v>No</v>
      </c>
      <c r="BG239" t="str">
        <f t="shared" si="433"/>
        <v>No</v>
      </c>
      <c r="BI239" t="str">
        <f t="shared" si="444"/>
        <v>No</v>
      </c>
      <c r="BJ239" t="str">
        <f t="shared" ref="BJ239:BT239" si="535">IF(AND($M239&gt;=BJ$1,$M239&lt;BK$1),"Yes","No")</f>
        <v>No</v>
      </c>
      <c r="BK239" t="str">
        <f t="shared" si="535"/>
        <v>No</v>
      </c>
      <c r="BL239" t="str">
        <f t="shared" si="535"/>
        <v>No</v>
      </c>
      <c r="BM239" t="str">
        <f t="shared" si="535"/>
        <v>No</v>
      </c>
      <c r="BN239" t="str">
        <f t="shared" si="535"/>
        <v>No</v>
      </c>
      <c r="BO239" t="str">
        <f t="shared" si="535"/>
        <v>No</v>
      </c>
      <c r="BP239" t="str">
        <f t="shared" si="535"/>
        <v>No</v>
      </c>
      <c r="BQ239" t="str">
        <f t="shared" si="535"/>
        <v>No</v>
      </c>
      <c r="BR239" t="str">
        <f t="shared" si="535"/>
        <v>No</v>
      </c>
      <c r="BS239" t="str">
        <f t="shared" si="535"/>
        <v>No</v>
      </c>
      <c r="BT239" t="str">
        <f t="shared" si="535"/>
        <v>No</v>
      </c>
      <c r="BU239" t="str">
        <f t="shared" si="511"/>
        <v>No</v>
      </c>
      <c r="BW239" t="str">
        <f t="shared" si="435"/>
        <v>No</v>
      </c>
    </row>
    <row r="240" spans="1:75" x14ac:dyDescent="0.25">
      <c r="A240" s="7">
        <v>239</v>
      </c>
      <c r="B240" s="7" t="s">
        <v>270</v>
      </c>
      <c r="C240" s="7" t="s">
        <v>990</v>
      </c>
      <c r="D240" s="7" t="s">
        <v>812</v>
      </c>
      <c r="E240" s="7" t="s">
        <v>793</v>
      </c>
      <c r="F240" s="8" t="s">
        <v>811</v>
      </c>
      <c r="G240" s="8" t="s">
        <v>799</v>
      </c>
      <c r="H240" s="7" t="s">
        <v>213</v>
      </c>
      <c r="I240" s="7" t="s">
        <v>24</v>
      </c>
      <c r="J240" s="7" t="s">
        <v>1197</v>
      </c>
      <c r="K240" s="9">
        <v>32274</v>
      </c>
      <c r="L240" s="9">
        <v>39545</v>
      </c>
      <c r="M240" s="9"/>
      <c r="N240" s="10">
        <f t="shared" ca="1" si="430"/>
        <v>14</v>
      </c>
      <c r="O240" s="10" t="s">
        <v>815</v>
      </c>
      <c r="P240" s="11"/>
      <c r="Q240" s="12">
        <v>84170</v>
      </c>
      <c r="R240" s="12">
        <f t="shared" ca="1" si="431"/>
        <v>3000</v>
      </c>
      <c r="S240" s="8">
        <v>2</v>
      </c>
      <c r="T240" t="str">
        <f t="shared" si="436"/>
        <v/>
      </c>
      <c r="U240" t="str">
        <f t="shared" si="437"/>
        <v>Correct</v>
      </c>
      <c r="Y240" t="str">
        <f t="shared" si="438"/>
        <v>Above 60000</v>
      </c>
      <c r="Z240" t="str">
        <f t="shared" ca="1" si="439"/>
        <v>30-40 years</v>
      </c>
      <c r="AA240" t="str">
        <f t="shared" si="440"/>
        <v>4-6 years</v>
      </c>
      <c r="AH240" t="str">
        <f t="shared" si="441"/>
        <v>Yes</v>
      </c>
      <c r="AI240" t="str">
        <f t="shared" si="509"/>
        <v>Yes</v>
      </c>
      <c r="AJ240" t="str">
        <f t="shared" si="509"/>
        <v>Yes</v>
      </c>
      <c r="AK240" t="str">
        <f t="shared" si="509"/>
        <v>Yes</v>
      </c>
      <c r="AL240" t="str">
        <f t="shared" si="509"/>
        <v>Yes</v>
      </c>
      <c r="AM240" t="str">
        <f t="shared" si="509"/>
        <v>Yes</v>
      </c>
      <c r="AN240" t="str">
        <f t="shared" si="509"/>
        <v>Yes</v>
      </c>
      <c r="AO240" t="str">
        <f t="shared" si="509"/>
        <v>Yes</v>
      </c>
      <c r="AP240" t="str">
        <f t="shared" si="509"/>
        <v>Yes</v>
      </c>
      <c r="AQ240" t="str">
        <f t="shared" si="509"/>
        <v>Yes</v>
      </c>
      <c r="AR240" t="str">
        <f t="shared" si="509"/>
        <v>Yes</v>
      </c>
      <c r="AS240" t="str">
        <f t="shared" si="509"/>
        <v>Yes</v>
      </c>
      <c r="AT240" t="str">
        <f t="shared" si="509"/>
        <v>Yes</v>
      </c>
      <c r="AV240" t="str">
        <f t="shared" ref="AV240:BF240" si="536">IF(AND($L240&gt;=AV$1,$L240&lt;AW$1),"Yes","No")</f>
        <v>No</v>
      </c>
      <c r="AW240" t="str">
        <f t="shared" si="536"/>
        <v>No</v>
      </c>
      <c r="AX240" t="str">
        <f t="shared" si="536"/>
        <v>No</v>
      </c>
      <c r="AY240" t="str">
        <f t="shared" si="536"/>
        <v>No</v>
      </c>
      <c r="AZ240" t="str">
        <f t="shared" si="536"/>
        <v>No</v>
      </c>
      <c r="BA240" t="str">
        <f t="shared" si="536"/>
        <v>No</v>
      </c>
      <c r="BB240" t="str">
        <f t="shared" si="536"/>
        <v>No</v>
      </c>
      <c r="BC240" t="str">
        <f t="shared" si="536"/>
        <v>No</v>
      </c>
      <c r="BD240" t="str">
        <f t="shared" si="536"/>
        <v>No</v>
      </c>
      <c r="BE240" t="str">
        <f t="shared" si="536"/>
        <v>No</v>
      </c>
      <c r="BF240" t="str">
        <f t="shared" si="536"/>
        <v>No</v>
      </c>
      <c r="BG240" t="str">
        <f t="shared" si="433"/>
        <v>No</v>
      </c>
      <c r="BI240" t="str">
        <f t="shared" si="444"/>
        <v>No</v>
      </c>
      <c r="BJ240" t="str">
        <f t="shared" ref="BJ240:BT240" si="537">IF(AND($M240&gt;=BJ$1,$M240&lt;BK$1),"Yes","No")</f>
        <v>No</v>
      </c>
      <c r="BK240" t="str">
        <f t="shared" si="537"/>
        <v>No</v>
      </c>
      <c r="BL240" t="str">
        <f t="shared" si="537"/>
        <v>No</v>
      </c>
      <c r="BM240" t="str">
        <f t="shared" si="537"/>
        <v>No</v>
      </c>
      <c r="BN240" t="str">
        <f t="shared" si="537"/>
        <v>No</v>
      </c>
      <c r="BO240" t="str">
        <f t="shared" si="537"/>
        <v>No</v>
      </c>
      <c r="BP240" t="str">
        <f t="shared" si="537"/>
        <v>No</v>
      </c>
      <c r="BQ240" t="str">
        <f t="shared" si="537"/>
        <v>No</v>
      </c>
      <c r="BR240" t="str">
        <f t="shared" si="537"/>
        <v>No</v>
      </c>
      <c r="BS240" t="str">
        <f t="shared" si="537"/>
        <v>No</v>
      </c>
      <c r="BT240" t="str">
        <f t="shared" si="537"/>
        <v>No</v>
      </c>
      <c r="BU240" t="str">
        <f t="shared" si="511"/>
        <v>No</v>
      </c>
      <c r="BW240" t="str">
        <f t="shared" si="435"/>
        <v>No</v>
      </c>
    </row>
    <row r="241" spans="1:75" x14ac:dyDescent="0.25">
      <c r="A241" s="7">
        <v>240</v>
      </c>
      <c r="B241" s="7" t="s">
        <v>271</v>
      </c>
      <c r="C241" s="7" t="s">
        <v>991</v>
      </c>
      <c r="D241" s="7" t="s">
        <v>36</v>
      </c>
      <c r="E241" s="7" t="s">
        <v>792</v>
      </c>
      <c r="F241" s="8" t="s">
        <v>811</v>
      </c>
      <c r="G241" s="8" t="s">
        <v>799</v>
      </c>
      <c r="H241" s="7" t="s">
        <v>213</v>
      </c>
      <c r="I241" s="7" t="s">
        <v>12</v>
      </c>
      <c r="J241" s="7" t="s">
        <v>1197</v>
      </c>
      <c r="K241" s="9">
        <v>27888</v>
      </c>
      <c r="L241" s="9">
        <v>40270</v>
      </c>
      <c r="M241" s="9"/>
      <c r="N241" s="10">
        <f t="shared" ca="1" si="430"/>
        <v>12</v>
      </c>
      <c r="O241" s="10" t="s">
        <v>815</v>
      </c>
      <c r="P241" s="11" t="s">
        <v>40</v>
      </c>
      <c r="Q241" s="12">
        <v>35300</v>
      </c>
      <c r="R241" s="12">
        <f t="shared" ca="1" si="431"/>
        <v>10000</v>
      </c>
      <c r="S241" s="8">
        <v>5</v>
      </c>
      <c r="T241" t="str">
        <f t="shared" si="436"/>
        <v/>
      </c>
      <c r="U241" t="str">
        <f t="shared" si="437"/>
        <v>Correct</v>
      </c>
      <c r="Y241" t="str">
        <f t="shared" si="438"/>
        <v>25001-40000</v>
      </c>
      <c r="Z241" t="str">
        <f t="shared" ca="1" si="439"/>
        <v>40-50 years</v>
      </c>
      <c r="AA241" t="str">
        <f t="shared" si="440"/>
        <v>2-4 years</v>
      </c>
      <c r="AH241" t="str">
        <f t="shared" si="441"/>
        <v>Yes</v>
      </c>
      <c r="AI241" t="str">
        <f t="shared" si="509"/>
        <v>Yes</v>
      </c>
      <c r="AJ241" t="str">
        <f t="shared" si="509"/>
        <v>Yes</v>
      </c>
      <c r="AK241" t="str">
        <f t="shared" si="509"/>
        <v>Yes</v>
      </c>
      <c r="AL241" t="str">
        <f t="shared" si="509"/>
        <v>Yes</v>
      </c>
      <c r="AM241" t="str">
        <f t="shared" si="509"/>
        <v>Yes</v>
      </c>
      <c r="AN241" t="str">
        <f t="shared" si="509"/>
        <v>Yes</v>
      </c>
      <c r="AO241" t="str">
        <f t="shared" si="509"/>
        <v>Yes</v>
      </c>
      <c r="AP241" t="str">
        <f t="shared" si="509"/>
        <v>Yes</v>
      </c>
      <c r="AQ241" t="str">
        <f t="shared" si="509"/>
        <v>Yes</v>
      </c>
      <c r="AR241" t="str">
        <f t="shared" si="509"/>
        <v>Yes</v>
      </c>
      <c r="AS241" t="str">
        <f t="shared" si="509"/>
        <v>Yes</v>
      </c>
      <c r="AT241" t="str">
        <f t="shared" si="509"/>
        <v>Yes</v>
      </c>
      <c r="AV241" t="str">
        <f t="shared" ref="AV241:BF241" si="538">IF(AND($L241&gt;=AV$1,$L241&lt;AW$1),"Yes","No")</f>
        <v>No</v>
      </c>
      <c r="AW241" t="str">
        <f t="shared" si="538"/>
        <v>No</v>
      </c>
      <c r="AX241" t="str">
        <f t="shared" si="538"/>
        <v>No</v>
      </c>
      <c r="AY241" t="str">
        <f t="shared" si="538"/>
        <v>No</v>
      </c>
      <c r="AZ241" t="str">
        <f t="shared" si="538"/>
        <v>No</v>
      </c>
      <c r="BA241" t="str">
        <f t="shared" si="538"/>
        <v>No</v>
      </c>
      <c r="BB241" t="str">
        <f t="shared" si="538"/>
        <v>No</v>
      </c>
      <c r="BC241" t="str">
        <f t="shared" si="538"/>
        <v>No</v>
      </c>
      <c r="BD241" t="str">
        <f t="shared" si="538"/>
        <v>No</v>
      </c>
      <c r="BE241" t="str">
        <f t="shared" si="538"/>
        <v>No</v>
      </c>
      <c r="BF241" t="str">
        <f t="shared" si="538"/>
        <v>No</v>
      </c>
      <c r="BG241" t="str">
        <f t="shared" si="433"/>
        <v>No</v>
      </c>
      <c r="BI241" t="str">
        <f t="shared" si="444"/>
        <v>No</v>
      </c>
      <c r="BJ241" t="str">
        <f t="shared" ref="BJ241:BT241" si="539">IF(AND($M241&gt;=BJ$1,$M241&lt;BK$1),"Yes","No")</f>
        <v>No</v>
      </c>
      <c r="BK241" t="str">
        <f t="shared" si="539"/>
        <v>No</v>
      </c>
      <c r="BL241" t="str">
        <f t="shared" si="539"/>
        <v>No</v>
      </c>
      <c r="BM241" t="str">
        <f t="shared" si="539"/>
        <v>No</v>
      </c>
      <c r="BN241" t="str">
        <f t="shared" si="539"/>
        <v>No</v>
      </c>
      <c r="BO241" t="str">
        <f t="shared" si="539"/>
        <v>No</v>
      </c>
      <c r="BP241" t="str">
        <f t="shared" si="539"/>
        <v>No</v>
      </c>
      <c r="BQ241" t="str">
        <f t="shared" si="539"/>
        <v>No</v>
      </c>
      <c r="BR241" t="str">
        <f t="shared" si="539"/>
        <v>No</v>
      </c>
      <c r="BS241" t="str">
        <f t="shared" si="539"/>
        <v>No</v>
      </c>
      <c r="BT241" t="str">
        <f t="shared" si="539"/>
        <v>No</v>
      </c>
      <c r="BU241" t="str">
        <f t="shared" si="511"/>
        <v>No</v>
      </c>
      <c r="BW241" t="str">
        <f t="shared" si="435"/>
        <v>No</v>
      </c>
    </row>
    <row r="242" spans="1:75" x14ac:dyDescent="0.25">
      <c r="A242" s="7">
        <v>241</v>
      </c>
      <c r="B242" s="7" t="s">
        <v>272</v>
      </c>
      <c r="C242" s="7" t="s">
        <v>992</v>
      </c>
      <c r="D242" s="7" t="s">
        <v>813</v>
      </c>
      <c r="E242" s="7" t="s">
        <v>791</v>
      </c>
      <c r="F242" s="8" t="s">
        <v>811</v>
      </c>
      <c r="G242" s="8" t="s">
        <v>799</v>
      </c>
      <c r="H242" s="7" t="s">
        <v>213</v>
      </c>
      <c r="I242" s="7" t="s">
        <v>12</v>
      </c>
      <c r="J242" s="7" t="s">
        <v>1197</v>
      </c>
      <c r="K242" s="9">
        <v>29880</v>
      </c>
      <c r="L242" s="9">
        <v>40634</v>
      </c>
      <c r="M242" s="9">
        <v>40864</v>
      </c>
      <c r="N242" s="10">
        <f t="shared" ca="1" si="430"/>
        <v>11</v>
      </c>
      <c r="O242" s="10" t="s">
        <v>815</v>
      </c>
      <c r="P242" s="11" t="s">
        <v>13</v>
      </c>
      <c r="Q242" s="12">
        <v>47440</v>
      </c>
      <c r="R242" s="12">
        <f t="shared" ca="1" si="431"/>
        <v>5000</v>
      </c>
      <c r="S242" s="8">
        <v>3</v>
      </c>
      <c r="T242" t="str">
        <f t="shared" si="436"/>
        <v>Correct</v>
      </c>
      <c r="U242" t="str">
        <f t="shared" si="437"/>
        <v>Correct</v>
      </c>
      <c r="Y242" t="str">
        <f t="shared" si="438"/>
        <v>40001-60000</v>
      </c>
      <c r="Z242" t="str">
        <f t="shared" ca="1" si="439"/>
        <v>40-50 years</v>
      </c>
      <c r="AA242" t="str">
        <f t="shared" si="440"/>
        <v>1-2 years</v>
      </c>
      <c r="AH242" t="str">
        <f t="shared" si="441"/>
        <v>No</v>
      </c>
      <c r="AI242" t="str">
        <f t="shared" si="509"/>
        <v>No</v>
      </c>
      <c r="AJ242" t="str">
        <f t="shared" si="509"/>
        <v>No</v>
      </c>
      <c r="AK242" t="str">
        <f t="shared" si="509"/>
        <v>No</v>
      </c>
      <c r="AL242" t="str">
        <f t="shared" si="509"/>
        <v>No</v>
      </c>
      <c r="AM242" t="str">
        <f t="shared" si="509"/>
        <v>No</v>
      </c>
      <c r="AN242" t="str">
        <f t="shared" si="509"/>
        <v>No</v>
      </c>
      <c r="AO242" t="str">
        <f t="shared" si="509"/>
        <v>No</v>
      </c>
      <c r="AP242" t="str">
        <f t="shared" si="509"/>
        <v>No</v>
      </c>
      <c r="AQ242" t="str">
        <f t="shared" si="509"/>
        <v>No</v>
      </c>
      <c r="AR242" t="str">
        <f t="shared" si="509"/>
        <v>No</v>
      </c>
      <c r="AS242" t="str">
        <f t="shared" si="509"/>
        <v>No</v>
      </c>
      <c r="AT242" t="str">
        <f t="shared" si="509"/>
        <v>No</v>
      </c>
      <c r="AV242" t="str">
        <f t="shared" ref="AV242:BF242" si="540">IF(AND($L242&gt;=AV$1,$L242&lt;AW$1),"Yes","No")</f>
        <v>No</v>
      </c>
      <c r="AW242" t="str">
        <f t="shared" si="540"/>
        <v>No</v>
      </c>
      <c r="AX242" t="str">
        <f t="shared" si="540"/>
        <v>No</v>
      </c>
      <c r="AY242" t="str">
        <f t="shared" si="540"/>
        <v>No</v>
      </c>
      <c r="AZ242" t="str">
        <f t="shared" si="540"/>
        <v>No</v>
      </c>
      <c r="BA242" t="str">
        <f t="shared" si="540"/>
        <v>No</v>
      </c>
      <c r="BB242" t="str">
        <f t="shared" si="540"/>
        <v>No</v>
      </c>
      <c r="BC242" t="str">
        <f t="shared" si="540"/>
        <v>No</v>
      </c>
      <c r="BD242" t="str">
        <f t="shared" si="540"/>
        <v>No</v>
      </c>
      <c r="BE242" t="str">
        <f t="shared" si="540"/>
        <v>No</v>
      </c>
      <c r="BF242" t="str">
        <f t="shared" si="540"/>
        <v>No</v>
      </c>
      <c r="BG242" t="str">
        <f t="shared" si="433"/>
        <v>No</v>
      </c>
      <c r="BI242" t="str">
        <f t="shared" si="444"/>
        <v>No</v>
      </c>
      <c r="BJ242" t="str">
        <f t="shared" ref="BJ242:BT242" si="541">IF(AND($M242&gt;=BJ$1,$M242&lt;BK$1),"Yes","No")</f>
        <v>No</v>
      </c>
      <c r="BK242" t="str">
        <f t="shared" si="541"/>
        <v>No</v>
      </c>
      <c r="BL242" t="str">
        <f t="shared" si="541"/>
        <v>No</v>
      </c>
      <c r="BM242" t="str">
        <f t="shared" si="541"/>
        <v>No</v>
      </c>
      <c r="BN242" t="str">
        <f t="shared" si="541"/>
        <v>No</v>
      </c>
      <c r="BO242" t="str">
        <f t="shared" si="541"/>
        <v>No</v>
      </c>
      <c r="BP242" t="str">
        <f t="shared" si="541"/>
        <v>No</v>
      </c>
      <c r="BQ242" t="str">
        <f t="shared" si="541"/>
        <v>No</v>
      </c>
      <c r="BR242" t="str">
        <f t="shared" si="541"/>
        <v>No</v>
      </c>
      <c r="BS242" t="str">
        <f t="shared" si="541"/>
        <v>No</v>
      </c>
      <c r="BT242" t="str">
        <f t="shared" si="541"/>
        <v>No</v>
      </c>
      <c r="BU242" t="str">
        <f t="shared" si="511"/>
        <v>No</v>
      </c>
      <c r="BW242" t="str">
        <f t="shared" si="435"/>
        <v>No</v>
      </c>
    </row>
    <row r="243" spans="1:75" x14ac:dyDescent="0.25">
      <c r="A243" s="7">
        <v>242</v>
      </c>
      <c r="B243" s="7" t="s">
        <v>273</v>
      </c>
      <c r="C243" s="7" t="s">
        <v>893</v>
      </c>
      <c r="D243" s="7" t="s">
        <v>36</v>
      </c>
      <c r="E243" s="7" t="s">
        <v>796</v>
      </c>
      <c r="F243" s="8" t="s">
        <v>810</v>
      </c>
      <c r="G243" s="8" t="s">
        <v>799</v>
      </c>
      <c r="H243" s="7" t="s">
        <v>213</v>
      </c>
      <c r="I243" s="7" t="s">
        <v>19</v>
      </c>
      <c r="J243" s="7" t="s">
        <v>1196</v>
      </c>
      <c r="K243" s="9">
        <v>32387</v>
      </c>
      <c r="L243" s="9">
        <v>41056</v>
      </c>
      <c r="M243" s="9">
        <v>41185</v>
      </c>
      <c r="N243" s="10">
        <f t="shared" ca="1" si="430"/>
        <v>10</v>
      </c>
      <c r="O243" s="10" t="s">
        <v>815</v>
      </c>
      <c r="P243" s="11"/>
      <c r="Q243" s="12">
        <v>22344</v>
      </c>
      <c r="R243" s="12">
        <f t="shared" ca="1" si="431"/>
        <v>5000</v>
      </c>
      <c r="S243" s="8">
        <v>4</v>
      </c>
      <c r="T243" t="str">
        <f t="shared" si="436"/>
        <v>Correct</v>
      </c>
      <c r="U243" t="str">
        <f t="shared" si="437"/>
        <v>Correct</v>
      </c>
      <c r="Y243" t="str">
        <f t="shared" si="438"/>
        <v>10001-25000</v>
      </c>
      <c r="Z243" t="str">
        <f t="shared" ca="1" si="439"/>
        <v>30-40 years</v>
      </c>
      <c r="AA243" t="str">
        <f t="shared" si="440"/>
        <v>6-12 months</v>
      </c>
      <c r="AH243" t="str">
        <f t="shared" si="441"/>
        <v>No</v>
      </c>
      <c r="AI243" t="str">
        <f t="shared" ref="AI243:AT258" si="542">IF($L243&gt;AI$1,"No",IF($M243="","Yes",IF(AND($L243&lt;=AI$1,$M243&gt;AI$1),"Yes","No")))</f>
        <v>No</v>
      </c>
      <c r="AJ243" t="str">
        <f t="shared" si="542"/>
        <v>No</v>
      </c>
      <c r="AK243" t="str">
        <f t="shared" si="542"/>
        <v>No</v>
      </c>
      <c r="AL243" t="str">
        <f t="shared" si="542"/>
        <v>No</v>
      </c>
      <c r="AM243" t="str">
        <f t="shared" si="542"/>
        <v>Yes</v>
      </c>
      <c r="AN243" t="str">
        <f t="shared" si="542"/>
        <v>Yes</v>
      </c>
      <c r="AO243" t="str">
        <f t="shared" si="542"/>
        <v>Yes</v>
      </c>
      <c r="AP243" t="str">
        <f t="shared" si="542"/>
        <v>Yes</v>
      </c>
      <c r="AQ243" t="str">
        <f t="shared" si="542"/>
        <v>Yes</v>
      </c>
      <c r="AR243" t="str">
        <f t="shared" si="542"/>
        <v>No</v>
      </c>
      <c r="AS243" t="str">
        <f t="shared" si="542"/>
        <v>No</v>
      </c>
      <c r="AT243" t="str">
        <f t="shared" si="542"/>
        <v>No</v>
      </c>
      <c r="AV243" t="str">
        <f t="shared" ref="AV243:BF243" si="543">IF(AND($L243&gt;=AV$1,$L243&lt;AW$1),"Yes","No")</f>
        <v>No</v>
      </c>
      <c r="AW243" t="str">
        <f t="shared" si="543"/>
        <v>No</v>
      </c>
      <c r="AX243" t="str">
        <f t="shared" si="543"/>
        <v>No</v>
      </c>
      <c r="AY243" t="str">
        <f t="shared" si="543"/>
        <v>No</v>
      </c>
      <c r="AZ243" t="str">
        <f t="shared" si="543"/>
        <v>Yes</v>
      </c>
      <c r="BA243" t="str">
        <f t="shared" si="543"/>
        <v>No</v>
      </c>
      <c r="BB243" t="str">
        <f t="shared" si="543"/>
        <v>No</v>
      </c>
      <c r="BC243" t="str">
        <f t="shared" si="543"/>
        <v>No</v>
      </c>
      <c r="BD243" t="str">
        <f t="shared" si="543"/>
        <v>No</v>
      </c>
      <c r="BE243" t="str">
        <f t="shared" si="543"/>
        <v>No</v>
      </c>
      <c r="BF243" t="str">
        <f t="shared" si="543"/>
        <v>No</v>
      </c>
      <c r="BG243" t="str">
        <f t="shared" si="433"/>
        <v>No</v>
      </c>
      <c r="BI243" t="str">
        <f t="shared" si="444"/>
        <v>Yes</v>
      </c>
      <c r="BJ243" t="str">
        <f t="shared" ref="BJ243:BU258" si="544">IF(AND($M243&gt;=BJ$1,$M243&lt;BK$1),"Yes","No")</f>
        <v>No</v>
      </c>
      <c r="BK243" t="str">
        <f t="shared" si="544"/>
        <v>No</v>
      </c>
      <c r="BL243" t="str">
        <f t="shared" si="544"/>
        <v>No</v>
      </c>
      <c r="BM243" t="str">
        <f t="shared" si="544"/>
        <v>No</v>
      </c>
      <c r="BN243" t="str">
        <f t="shared" si="544"/>
        <v>No</v>
      </c>
      <c r="BO243" t="str">
        <f t="shared" si="544"/>
        <v>No</v>
      </c>
      <c r="BP243" t="str">
        <f t="shared" si="544"/>
        <v>No</v>
      </c>
      <c r="BQ243" t="str">
        <f t="shared" si="544"/>
        <v>No</v>
      </c>
      <c r="BR243" t="str">
        <f t="shared" si="544"/>
        <v>No</v>
      </c>
      <c r="BS243" t="str">
        <f t="shared" si="544"/>
        <v>Yes</v>
      </c>
      <c r="BT243" t="str">
        <f t="shared" si="544"/>
        <v>No</v>
      </c>
      <c r="BU243" t="str">
        <f t="shared" si="544"/>
        <v>No</v>
      </c>
      <c r="BW243" t="str">
        <f t="shared" si="435"/>
        <v>Yes</v>
      </c>
    </row>
    <row r="244" spans="1:75" x14ac:dyDescent="0.25">
      <c r="A244" s="7">
        <v>243</v>
      </c>
      <c r="B244" s="7" t="s">
        <v>274</v>
      </c>
      <c r="C244" s="7" t="s">
        <v>993</v>
      </c>
      <c r="D244" s="7" t="s">
        <v>36</v>
      </c>
      <c r="E244" s="7" t="s">
        <v>790</v>
      </c>
      <c r="F244" s="8" t="s">
        <v>811</v>
      </c>
      <c r="G244" s="8" t="s">
        <v>799</v>
      </c>
      <c r="H244" s="7" t="s">
        <v>213</v>
      </c>
      <c r="I244" s="7" t="s">
        <v>12</v>
      </c>
      <c r="J244" s="7" t="s">
        <v>1197</v>
      </c>
      <c r="K244" s="9">
        <v>27600</v>
      </c>
      <c r="L244" s="9">
        <v>39597</v>
      </c>
      <c r="M244" s="9">
        <v>40043</v>
      </c>
      <c r="N244" s="10">
        <f t="shared" ca="1" si="430"/>
        <v>14</v>
      </c>
      <c r="O244" s="10" t="s">
        <v>815</v>
      </c>
      <c r="P244" s="11" t="s">
        <v>13</v>
      </c>
      <c r="Q244" s="12">
        <v>81010</v>
      </c>
      <c r="R244" s="12">
        <f t="shared" ca="1" si="431"/>
        <v>5000</v>
      </c>
      <c r="S244" s="8">
        <v>4</v>
      </c>
      <c r="T244" t="str">
        <f t="shared" si="436"/>
        <v>Correct</v>
      </c>
      <c r="U244" t="str">
        <f t="shared" si="437"/>
        <v>Correct</v>
      </c>
      <c r="Y244" t="str">
        <f t="shared" si="438"/>
        <v>Above 60000</v>
      </c>
      <c r="Z244" t="str">
        <f t="shared" ca="1" si="439"/>
        <v>40-50 years</v>
      </c>
      <c r="AA244" t="str">
        <f t="shared" si="440"/>
        <v>4-6 years</v>
      </c>
      <c r="AH244" t="str">
        <f t="shared" si="441"/>
        <v>No</v>
      </c>
      <c r="AI244" t="str">
        <f t="shared" si="542"/>
        <v>No</v>
      </c>
      <c r="AJ244" t="str">
        <f t="shared" si="542"/>
        <v>No</v>
      </c>
      <c r="AK244" t="str">
        <f t="shared" si="542"/>
        <v>No</v>
      </c>
      <c r="AL244" t="str">
        <f t="shared" si="542"/>
        <v>No</v>
      </c>
      <c r="AM244" t="str">
        <f t="shared" si="542"/>
        <v>No</v>
      </c>
      <c r="AN244" t="str">
        <f t="shared" si="542"/>
        <v>No</v>
      </c>
      <c r="AO244" t="str">
        <f t="shared" si="542"/>
        <v>No</v>
      </c>
      <c r="AP244" t="str">
        <f t="shared" si="542"/>
        <v>No</v>
      </c>
      <c r="AQ244" t="str">
        <f t="shared" si="542"/>
        <v>No</v>
      </c>
      <c r="AR244" t="str">
        <f t="shared" si="542"/>
        <v>No</v>
      </c>
      <c r="AS244" t="str">
        <f t="shared" si="542"/>
        <v>No</v>
      </c>
      <c r="AT244" t="str">
        <f t="shared" si="542"/>
        <v>No</v>
      </c>
      <c r="AV244" t="str">
        <f t="shared" ref="AV244:BF244" si="545">IF(AND($L244&gt;=AV$1,$L244&lt;AW$1),"Yes","No")</f>
        <v>No</v>
      </c>
      <c r="AW244" t="str">
        <f t="shared" si="545"/>
        <v>No</v>
      </c>
      <c r="AX244" t="str">
        <f t="shared" si="545"/>
        <v>No</v>
      </c>
      <c r="AY244" t="str">
        <f t="shared" si="545"/>
        <v>No</v>
      </c>
      <c r="AZ244" t="str">
        <f t="shared" si="545"/>
        <v>No</v>
      </c>
      <c r="BA244" t="str">
        <f t="shared" si="545"/>
        <v>No</v>
      </c>
      <c r="BB244" t="str">
        <f t="shared" si="545"/>
        <v>No</v>
      </c>
      <c r="BC244" t="str">
        <f t="shared" si="545"/>
        <v>No</v>
      </c>
      <c r="BD244" t="str">
        <f t="shared" si="545"/>
        <v>No</v>
      </c>
      <c r="BE244" t="str">
        <f t="shared" si="545"/>
        <v>No</v>
      </c>
      <c r="BF244" t="str">
        <f t="shared" si="545"/>
        <v>No</v>
      </c>
      <c r="BG244" t="str">
        <f t="shared" si="433"/>
        <v>No</v>
      </c>
      <c r="BI244" t="str">
        <f t="shared" si="444"/>
        <v>No</v>
      </c>
      <c r="BJ244" t="str">
        <f t="shared" ref="BJ244:BT244" si="546">IF(AND($M244&gt;=BJ$1,$M244&lt;BK$1),"Yes","No")</f>
        <v>No</v>
      </c>
      <c r="BK244" t="str">
        <f t="shared" si="546"/>
        <v>No</v>
      </c>
      <c r="BL244" t="str">
        <f t="shared" si="546"/>
        <v>No</v>
      </c>
      <c r="BM244" t="str">
        <f t="shared" si="546"/>
        <v>No</v>
      </c>
      <c r="BN244" t="str">
        <f t="shared" si="546"/>
        <v>No</v>
      </c>
      <c r="BO244" t="str">
        <f t="shared" si="546"/>
        <v>No</v>
      </c>
      <c r="BP244" t="str">
        <f t="shared" si="546"/>
        <v>No</v>
      </c>
      <c r="BQ244" t="str">
        <f t="shared" si="546"/>
        <v>No</v>
      </c>
      <c r="BR244" t="str">
        <f t="shared" si="546"/>
        <v>No</v>
      </c>
      <c r="BS244" t="str">
        <f t="shared" si="546"/>
        <v>No</v>
      </c>
      <c r="BT244" t="str">
        <f t="shared" si="546"/>
        <v>No</v>
      </c>
      <c r="BU244" t="str">
        <f t="shared" si="544"/>
        <v>No</v>
      </c>
      <c r="BW244" t="str">
        <f t="shared" si="435"/>
        <v>No</v>
      </c>
    </row>
    <row r="245" spans="1:75" x14ac:dyDescent="0.25">
      <c r="A245" s="7">
        <v>244</v>
      </c>
      <c r="B245" s="7" t="s">
        <v>275</v>
      </c>
      <c r="C245" s="7" t="s">
        <v>994</v>
      </c>
      <c r="D245" s="7" t="s">
        <v>10</v>
      </c>
      <c r="E245" s="7" t="s">
        <v>787</v>
      </c>
      <c r="F245" s="8" t="s">
        <v>811</v>
      </c>
      <c r="G245" s="8" t="s">
        <v>799</v>
      </c>
      <c r="H245" s="7" t="s">
        <v>213</v>
      </c>
      <c r="I245" s="7" t="s">
        <v>12</v>
      </c>
      <c r="J245" s="7" t="s">
        <v>1197</v>
      </c>
      <c r="K245" s="9">
        <v>28358</v>
      </c>
      <c r="L245" s="9">
        <v>40301</v>
      </c>
      <c r="M245" s="9">
        <v>40919</v>
      </c>
      <c r="N245" s="10">
        <f t="shared" ca="1" si="430"/>
        <v>12</v>
      </c>
      <c r="O245" s="10" t="s">
        <v>815</v>
      </c>
      <c r="P245" s="11" t="s">
        <v>40</v>
      </c>
      <c r="Q245" s="12">
        <v>44270</v>
      </c>
      <c r="R245" s="12">
        <f t="shared" ca="1" si="431"/>
        <v>3000</v>
      </c>
      <c r="S245" s="8">
        <v>2</v>
      </c>
      <c r="T245" t="str">
        <f t="shared" si="436"/>
        <v>Correct</v>
      </c>
      <c r="U245" t="str">
        <f t="shared" si="437"/>
        <v>Correct</v>
      </c>
      <c r="Y245" t="str">
        <f t="shared" si="438"/>
        <v>40001-60000</v>
      </c>
      <c r="Z245" t="str">
        <f t="shared" ca="1" si="439"/>
        <v>40-50 years</v>
      </c>
      <c r="AA245" t="str">
        <f t="shared" si="440"/>
        <v>2-4 years</v>
      </c>
      <c r="AH245" t="str">
        <f t="shared" si="441"/>
        <v>Yes</v>
      </c>
      <c r="AI245" t="str">
        <f t="shared" si="542"/>
        <v>No</v>
      </c>
      <c r="AJ245" t="str">
        <f t="shared" si="542"/>
        <v>No</v>
      </c>
      <c r="AK245" t="str">
        <f t="shared" si="542"/>
        <v>No</v>
      </c>
      <c r="AL245" t="str">
        <f t="shared" si="542"/>
        <v>No</v>
      </c>
      <c r="AM245" t="str">
        <f t="shared" si="542"/>
        <v>No</v>
      </c>
      <c r="AN245" t="str">
        <f t="shared" si="542"/>
        <v>No</v>
      </c>
      <c r="AO245" t="str">
        <f t="shared" si="542"/>
        <v>No</v>
      </c>
      <c r="AP245" t="str">
        <f t="shared" si="542"/>
        <v>No</v>
      </c>
      <c r="AQ245" t="str">
        <f t="shared" si="542"/>
        <v>No</v>
      </c>
      <c r="AR245" t="str">
        <f t="shared" si="542"/>
        <v>No</v>
      </c>
      <c r="AS245" t="str">
        <f t="shared" si="542"/>
        <v>No</v>
      </c>
      <c r="AT245" t="str">
        <f t="shared" si="542"/>
        <v>No</v>
      </c>
      <c r="AV245" t="str">
        <f t="shared" ref="AV245:BF245" si="547">IF(AND($L245&gt;=AV$1,$L245&lt;AW$1),"Yes","No")</f>
        <v>No</v>
      </c>
      <c r="AW245" t="str">
        <f t="shared" si="547"/>
        <v>No</v>
      </c>
      <c r="AX245" t="str">
        <f t="shared" si="547"/>
        <v>No</v>
      </c>
      <c r="AY245" t="str">
        <f t="shared" si="547"/>
        <v>No</v>
      </c>
      <c r="AZ245" t="str">
        <f t="shared" si="547"/>
        <v>No</v>
      </c>
      <c r="BA245" t="str">
        <f t="shared" si="547"/>
        <v>No</v>
      </c>
      <c r="BB245" t="str">
        <f t="shared" si="547"/>
        <v>No</v>
      </c>
      <c r="BC245" t="str">
        <f t="shared" si="547"/>
        <v>No</v>
      </c>
      <c r="BD245" t="str">
        <f t="shared" si="547"/>
        <v>No</v>
      </c>
      <c r="BE245" t="str">
        <f t="shared" si="547"/>
        <v>No</v>
      </c>
      <c r="BF245" t="str">
        <f t="shared" si="547"/>
        <v>No</v>
      </c>
      <c r="BG245" t="str">
        <f t="shared" si="433"/>
        <v>No</v>
      </c>
      <c r="BI245" t="str">
        <f t="shared" si="444"/>
        <v>No</v>
      </c>
      <c r="BJ245" t="str">
        <f t="shared" ref="BJ245:BT245" si="548">IF(AND($M245&gt;=BJ$1,$M245&lt;BK$1),"Yes","No")</f>
        <v>Yes</v>
      </c>
      <c r="BK245" t="str">
        <f t="shared" si="548"/>
        <v>No</v>
      </c>
      <c r="BL245" t="str">
        <f t="shared" si="548"/>
        <v>No</v>
      </c>
      <c r="BM245" t="str">
        <f t="shared" si="548"/>
        <v>No</v>
      </c>
      <c r="BN245" t="str">
        <f t="shared" si="548"/>
        <v>No</v>
      </c>
      <c r="BO245" t="str">
        <f t="shared" si="548"/>
        <v>No</v>
      </c>
      <c r="BP245" t="str">
        <f t="shared" si="548"/>
        <v>No</v>
      </c>
      <c r="BQ245" t="str">
        <f t="shared" si="548"/>
        <v>No</v>
      </c>
      <c r="BR245" t="str">
        <f t="shared" si="548"/>
        <v>No</v>
      </c>
      <c r="BS245" t="str">
        <f t="shared" si="548"/>
        <v>No</v>
      </c>
      <c r="BT245" t="str">
        <f t="shared" si="548"/>
        <v>No</v>
      </c>
      <c r="BU245" t="str">
        <f t="shared" si="544"/>
        <v>No</v>
      </c>
      <c r="BW245" t="str">
        <f t="shared" si="435"/>
        <v>Yes</v>
      </c>
    </row>
    <row r="246" spans="1:75" x14ac:dyDescent="0.25">
      <c r="A246" s="7">
        <v>245</v>
      </c>
      <c r="B246" s="7" t="s">
        <v>276</v>
      </c>
      <c r="C246" s="7" t="s">
        <v>995</v>
      </c>
      <c r="D246" s="7" t="s">
        <v>36</v>
      </c>
      <c r="E246" s="7" t="s">
        <v>790</v>
      </c>
      <c r="F246" s="8" t="s">
        <v>811</v>
      </c>
      <c r="G246" s="8" t="s">
        <v>799</v>
      </c>
      <c r="H246" s="7" t="s">
        <v>213</v>
      </c>
      <c r="I246" s="7" t="s">
        <v>15</v>
      </c>
      <c r="J246" s="7" t="s">
        <v>1197</v>
      </c>
      <c r="K246" s="9">
        <v>32503</v>
      </c>
      <c r="L246" s="9">
        <v>40302</v>
      </c>
      <c r="M246" s="9"/>
      <c r="N246" s="10">
        <f t="shared" ca="1" si="430"/>
        <v>12</v>
      </c>
      <c r="O246" s="10" t="s">
        <v>815</v>
      </c>
      <c r="P246" s="11" t="s">
        <v>13</v>
      </c>
      <c r="Q246" s="12">
        <v>46285</v>
      </c>
      <c r="R246" s="12">
        <f t="shared" ca="1" si="431"/>
        <v>10000</v>
      </c>
      <c r="S246" s="8">
        <v>5</v>
      </c>
      <c r="T246" t="str">
        <f t="shared" si="436"/>
        <v/>
      </c>
      <c r="U246" t="str">
        <f t="shared" si="437"/>
        <v>Correct</v>
      </c>
      <c r="Y246" t="str">
        <f t="shared" si="438"/>
        <v>40001-60000</v>
      </c>
      <c r="Z246" t="str">
        <f t="shared" ca="1" si="439"/>
        <v>30-40 years</v>
      </c>
      <c r="AA246" t="str">
        <f t="shared" si="440"/>
        <v>2-4 years</v>
      </c>
      <c r="AH246" t="str">
        <f t="shared" si="441"/>
        <v>Yes</v>
      </c>
      <c r="AI246" t="str">
        <f t="shared" si="542"/>
        <v>Yes</v>
      </c>
      <c r="AJ246" t="str">
        <f t="shared" si="542"/>
        <v>Yes</v>
      </c>
      <c r="AK246" t="str">
        <f t="shared" si="542"/>
        <v>Yes</v>
      </c>
      <c r="AL246" t="str">
        <f t="shared" si="542"/>
        <v>Yes</v>
      </c>
      <c r="AM246" t="str">
        <f t="shared" si="542"/>
        <v>Yes</v>
      </c>
      <c r="AN246" t="str">
        <f t="shared" si="542"/>
        <v>Yes</v>
      </c>
      <c r="AO246" t="str">
        <f t="shared" si="542"/>
        <v>Yes</v>
      </c>
      <c r="AP246" t="str">
        <f t="shared" si="542"/>
        <v>Yes</v>
      </c>
      <c r="AQ246" t="str">
        <f t="shared" si="542"/>
        <v>Yes</v>
      </c>
      <c r="AR246" t="str">
        <f t="shared" si="542"/>
        <v>Yes</v>
      </c>
      <c r="AS246" t="str">
        <f t="shared" si="542"/>
        <v>Yes</v>
      </c>
      <c r="AT246" t="str">
        <f t="shared" si="542"/>
        <v>Yes</v>
      </c>
      <c r="AV246" t="str">
        <f t="shared" ref="AV246:BF246" si="549">IF(AND($L246&gt;=AV$1,$L246&lt;AW$1),"Yes","No")</f>
        <v>No</v>
      </c>
      <c r="AW246" t="str">
        <f t="shared" si="549"/>
        <v>No</v>
      </c>
      <c r="AX246" t="str">
        <f t="shared" si="549"/>
        <v>No</v>
      </c>
      <c r="AY246" t="str">
        <f t="shared" si="549"/>
        <v>No</v>
      </c>
      <c r="AZ246" t="str">
        <f t="shared" si="549"/>
        <v>No</v>
      </c>
      <c r="BA246" t="str">
        <f t="shared" si="549"/>
        <v>No</v>
      </c>
      <c r="BB246" t="str">
        <f t="shared" si="549"/>
        <v>No</v>
      </c>
      <c r="BC246" t="str">
        <f t="shared" si="549"/>
        <v>No</v>
      </c>
      <c r="BD246" t="str">
        <f t="shared" si="549"/>
        <v>No</v>
      </c>
      <c r="BE246" t="str">
        <f t="shared" si="549"/>
        <v>No</v>
      </c>
      <c r="BF246" t="str">
        <f t="shared" si="549"/>
        <v>No</v>
      </c>
      <c r="BG246" t="str">
        <f t="shared" si="433"/>
        <v>No</v>
      </c>
      <c r="BI246" t="str">
        <f t="shared" si="444"/>
        <v>No</v>
      </c>
      <c r="BJ246" t="str">
        <f t="shared" ref="BJ246:BT246" si="550">IF(AND($M246&gt;=BJ$1,$M246&lt;BK$1),"Yes","No")</f>
        <v>No</v>
      </c>
      <c r="BK246" t="str">
        <f t="shared" si="550"/>
        <v>No</v>
      </c>
      <c r="BL246" t="str">
        <f t="shared" si="550"/>
        <v>No</v>
      </c>
      <c r="BM246" t="str">
        <f t="shared" si="550"/>
        <v>No</v>
      </c>
      <c r="BN246" t="str">
        <f t="shared" si="550"/>
        <v>No</v>
      </c>
      <c r="BO246" t="str">
        <f t="shared" si="550"/>
        <v>No</v>
      </c>
      <c r="BP246" t="str">
        <f t="shared" si="550"/>
        <v>No</v>
      </c>
      <c r="BQ246" t="str">
        <f t="shared" si="550"/>
        <v>No</v>
      </c>
      <c r="BR246" t="str">
        <f t="shared" si="550"/>
        <v>No</v>
      </c>
      <c r="BS246" t="str">
        <f t="shared" si="550"/>
        <v>No</v>
      </c>
      <c r="BT246" t="str">
        <f t="shared" si="550"/>
        <v>No</v>
      </c>
      <c r="BU246" t="str">
        <f t="shared" si="544"/>
        <v>No</v>
      </c>
      <c r="BW246" t="str">
        <f t="shared" si="435"/>
        <v>No</v>
      </c>
    </row>
    <row r="247" spans="1:75" x14ac:dyDescent="0.25">
      <c r="A247" s="7">
        <v>246</v>
      </c>
      <c r="B247" s="7" t="s">
        <v>277</v>
      </c>
      <c r="C247" s="7" t="s">
        <v>996</v>
      </c>
      <c r="D247" s="7" t="s">
        <v>36</v>
      </c>
      <c r="E247" s="7" t="s">
        <v>789</v>
      </c>
      <c r="F247" s="8" t="s">
        <v>811</v>
      </c>
      <c r="G247" s="8" t="s">
        <v>799</v>
      </c>
      <c r="H247" s="7" t="s">
        <v>213</v>
      </c>
      <c r="I247" s="7" t="s">
        <v>12</v>
      </c>
      <c r="J247" s="7" t="s">
        <v>1197</v>
      </c>
      <c r="K247" s="9">
        <v>28314</v>
      </c>
      <c r="L247" s="9">
        <v>40312</v>
      </c>
      <c r="M247" s="9"/>
      <c r="N247" s="10">
        <f t="shared" ca="1" si="430"/>
        <v>12</v>
      </c>
      <c r="O247" s="10" t="s">
        <v>815</v>
      </c>
      <c r="P247" s="11" t="s">
        <v>13</v>
      </c>
      <c r="Q247" s="12">
        <v>73450</v>
      </c>
      <c r="R247" s="12">
        <f t="shared" ca="1" si="431"/>
        <v>5000</v>
      </c>
      <c r="S247" s="8">
        <v>3</v>
      </c>
      <c r="T247" t="str">
        <f t="shared" si="436"/>
        <v/>
      </c>
      <c r="U247" t="str">
        <f t="shared" si="437"/>
        <v>Correct</v>
      </c>
      <c r="Y247" t="str">
        <f t="shared" si="438"/>
        <v>Above 60000</v>
      </c>
      <c r="Z247" t="str">
        <f t="shared" ca="1" si="439"/>
        <v>40-50 years</v>
      </c>
      <c r="AA247" t="str">
        <f t="shared" si="440"/>
        <v>2-4 years</v>
      </c>
      <c r="AH247" t="str">
        <f t="shared" si="441"/>
        <v>Yes</v>
      </c>
      <c r="AI247" t="str">
        <f t="shared" si="542"/>
        <v>Yes</v>
      </c>
      <c r="AJ247" t="str">
        <f t="shared" si="542"/>
        <v>Yes</v>
      </c>
      <c r="AK247" t="str">
        <f t="shared" si="542"/>
        <v>Yes</v>
      </c>
      <c r="AL247" t="str">
        <f t="shared" si="542"/>
        <v>Yes</v>
      </c>
      <c r="AM247" t="str">
        <f t="shared" si="542"/>
        <v>Yes</v>
      </c>
      <c r="AN247" t="str">
        <f t="shared" si="542"/>
        <v>Yes</v>
      </c>
      <c r="AO247" t="str">
        <f t="shared" si="542"/>
        <v>Yes</v>
      </c>
      <c r="AP247" t="str">
        <f t="shared" si="542"/>
        <v>Yes</v>
      </c>
      <c r="AQ247" t="str">
        <f t="shared" si="542"/>
        <v>Yes</v>
      </c>
      <c r="AR247" t="str">
        <f t="shared" si="542"/>
        <v>Yes</v>
      </c>
      <c r="AS247" t="str">
        <f t="shared" si="542"/>
        <v>Yes</v>
      </c>
      <c r="AT247" t="str">
        <f t="shared" si="542"/>
        <v>Yes</v>
      </c>
      <c r="AV247" t="str">
        <f t="shared" ref="AV247:BF247" si="551">IF(AND($L247&gt;=AV$1,$L247&lt;AW$1),"Yes","No")</f>
        <v>No</v>
      </c>
      <c r="AW247" t="str">
        <f t="shared" si="551"/>
        <v>No</v>
      </c>
      <c r="AX247" t="str">
        <f t="shared" si="551"/>
        <v>No</v>
      </c>
      <c r="AY247" t="str">
        <f t="shared" si="551"/>
        <v>No</v>
      </c>
      <c r="AZ247" t="str">
        <f t="shared" si="551"/>
        <v>No</v>
      </c>
      <c r="BA247" t="str">
        <f t="shared" si="551"/>
        <v>No</v>
      </c>
      <c r="BB247" t="str">
        <f t="shared" si="551"/>
        <v>No</v>
      </c>
      <c r="BC247" t="str">
        <f t="shared" si="551"/>
        <v>No</v>
      </c>
      <c r="BD247" t="str">
        <f t="shared" si="551"/>
        <v>No</v>
      </c>
      <c r="BE247" t="str">
        <f t="shared" si="551"/>
        <v>No</v>
      </c>
      <c r="BF247" t="str">
        <f t="shared" si="551"/>
        <v>No</v>
      </c>
      <c r="BG247" t="str">
        <f t="shared" si="433"/>
        <v>No</v>
      </c>
      <c r="BI247" t="str">
        <f t="shared" si="444"/>
        <v>No</v>
      </c>
      <c r="BJ247" t="str">
        <f t="shared" ref="BJ247:BT247" si="552">IF(AND($M247&gt;=BJ$1,$M247&lt;BK$1),"Yes","No")</f>
        <v>No</v>
      </c>
      <c r="BK247" t="str">
        <f t="shared" si="552"/>
        <v>No</v>
      </c>
      <c r="BL247" t="str">
        <f t="shared" si="552"/>
        <v>No</v>
      </c>
      <c r="BM247" t="str">
        <f t="shared" si="552"/>
        <v>No</v>
      </c>
      <c r="BN247" t="str">
        <f t="shared" si="552"/>
        <v>No</v>
      </c>
      <c r="BO247" t="str">
        <f t="shared" si="552"/>
        <v>No</v>
      </c>
      <c r="BP247" t="str">
        <f t="shared" si="552"/>
        <v>No</v>
      </c>
      <c r="BQ247" t="str">
        <f t="shared" si="552"/>
        <v>No</v>
      </c>
      <c r="BR247" t="str">
        <f t="shared" si="552"/>
        <v>No</v>
      </c>
      <c r="BS247" t="str">
        <f t="shared" si="552"/>
        <v>No</v>
      </c>
      <c r="BT247" t="str">
        <f t="shared" si="552"/>
        <v>No</v>
      </c>
      <c r="BU247" t="str">
        <f t="shared" si="544"/>
        <v>No</v>
      </c>
      <c r="BW247" t="str">
        <f t="shared" si="435"/>
        <v>No</v>
      </c>
    </row>
    <row r="248" spans="1:75" x14ac:dyDescent="0.25">
      <c r="A248" s="7">
        <v>247</v>
      </c>
      <c r="B248" s="7" t="s">
        <v>278</v>
      </c>
      <c r="C248" s="7" t="s">
        <v>997</v>
      </c>
      <c r="D248" s="7" t="s">
        <v>812</v>
      </c>
      <c r="E248" s="7" t="s">
        <v>793</v>
      </c>
      <c r="F248" s="8" t="s">
        <v>811</v>
      </c>
      <c r="G248" s="8" t="s">
        <v>799</v>
      </c>
      <c r="H248" s="7" t="s">
        <v>213</v>
      </c>
      <c r="I248" s="7" t="s">
        <v>24</v>
      </c>
      <c r="J248" s="7" t="s">
        <v>1197</v>
      </c>
      <c r="K248" s="9">
        <v>29021</v>
      </c>
      <c r="L248" s="9">
        <v>35927</v>
      </c>
      <c r="M248" s="9">
        <v>38461</v>
      </c>
      <c r="N248" s="10">
        <f t="shared" ca="1" si="430"/>
        <v>24</v>
      </c>
      <c r="O248" s="10" t="s">
        <v>815</v>
      </c>
      <c r="P248" s="11"/>
      <c r="Q248" s="12">
        <v>76910</v>
      </c>
      <c r="R248" s="12">
        <f t="shared" ca="1" si="431"/>
        <v>3000</v>
      </c>
      <c r="S248" s="8">
        <v>1</v>
      </c>
      <c r="T248" t="str">
        <f t="shared" si="436"/>
        <v>Correct</v>
      </c>
      <c r="U248" t="str">
        <f t="shared" si="437"/>
        <v>Correct</v>
      </c>
      <c r="Y248" t="str">
        <f t="shared" si="438"/>
        <v>Above 60000</v>
      </c>
      <c r="Z248" t="str">
        <f t="shared" ca="1" si="439"/>
        <v>40-50 years</v>
      </c>
      <c r="AA248" t="str">
        <f t="shared" si="440"/>
        <v>Above 10 years</v>
      </c>
      <c r="AH248" t="str">
        <f t="shared" si="441"/>
        <v>No</v>
      </c>
      <c r="AI248" t="str">
        <f t="shared" si="542"/>
        <v>No</v>
      </c>
      <c r="AJ248" t="str">
        <f t="shared" si="542"/>
        <v>No</v>
      </c>
      <c r="AK248" t="str">
        <f t="shared" si="542"/>
        <v>No</v>
      </c>
      <c r="AL248" t="str">
        <f t="shared" si="542"/>
        <v>No</v>
      </c>
      <c r="AM248" t="str">
        <f t="shared" si="542"/>
        <v>No</v>
      </c>
      <c r="AN248" t="str">
        <f t="shared" si="542"/>
        <v>No</v>
      </c>
      <c r="AO248" t="str">
        <f t="shared" si="542"/>
        <v>No</v>
      </c>
      <c r="AP248" t="str">
        <f t="shared" si="542"/>
        <v>No</v>
      </c>
      <c r="AQ248" t="str">
        <f t="shared" si="542"/>
        <v>No</v>
      </c>
      <c r="AR248" t="str">
        <f t="shared" si="542"/>
        <v>No</v>
      </c>
      <c r="AS248" t="str">
        <f t="shared" si="542"/>
        <v>No</v>
      </c>
      <c r="AT248" t="str">
        <f t="shared" si="542"/>
        <v>No</v>
      </c>
      <c r="AV248" t="str">
        <f t="shared" ref="AV248:BF248" si="553">IF(AND($L248&gt;=AV$1,$L248&lt;AW$1),"Yes","No")</f>
        <v>No</v>
      </c>
      <c r="AW248" t="str">
        <f t="shared" si="553"/>
        <v>No</v>
      </c>
      <c r="AX248" t="str">
        <f t="shared" si="553"/>
        <v>No</v>
      </c>
      <c r="AY248" t="str">
        <f t="shared" si="553"/>
        <v>No</v>
      </c>
      <c r="AZ248" t="str">
        <f t="shared" si="553"/>
        <v>No</v>
      </c>
      <c r="BA248" t="str">
        <f t="shared" si="553"/>
        <v>No</v>
      </c>
      <c r="BB248" t="str">
        <f t="shared" si="553"/>
        <v>No</v>
      </c>
      <c r="BC248" t="str">
        <f t="shared" si="553"/>
        <v>No</v>
      </c>
      <c r="BD248" t="str">
        <f t="shared" si="553"/>
        <v>No</v>
      </c>
      <c r="BE248" t="str">
        <f t="shared" si="553"/>
        <v>No</v>
      </c>
      <c r="BF248" t="str">
        <f t="shared" si="553"/>
        <v>No</v>
      </c>
      <c r="BG248" t="str">
        <f t="shared" si="433"/>
        <v>No</v>
      </c>
      <c r="BI248" t="str">
        <f t="shared" si="444"/>
        <v>No</v>
      </c>
      <c r="BJ248" t="str">
        <f t="shared" ref="BJ248:BT248" si="554">IF(AND($M248&gt;=BJ$1,$M248&lt;BK$1),"Yes","No")</f>
        <v>No</v>
      </c>
      <c r="BK248" t="str">
        <f t="shared" si="554"/>
        <v>No</v>
      </c>
      <c r="BL248" t="str">
        <f t="shared" si="554"/>
        <v>No</v>
      </c>
      <c r="BM248" t="str">
        <f t="shared" si="554"/>
        <v>No</v>
      </c>
      <c r="BN248" t="str">
        <f t="shared" si="554"/>
        <v>No</v>
      </c>
      <c r="BO248" t="str">
        <f t="shared" si="554"/>
        <v>No</v>
      </c>
      <c r="BP248" t="str">
        <f t="shared" si="554"/>
        <v>No</v>
      </c>
      <c r="BQ248" t="str">
        <f t="shared" si="554"/>
        <v>No</v>
      </c>
      <c r="BR248" t="str">
        <f t="shared" si="554"/>
        <v>No</v>
      </c>
      <c r="BS248" t="str">
        <f t="shared" si="554"/>
        <v>No</v>
      </c>
      <c r="BT248" t="str">
        <f t="shared" si="554"/>
        <v>No</v>
      </c>
      <c r="BU248" t="str">
        <f t="shared" si="544"/>
        <v>No</v>
      </c>
      <c r="BW248" t="str">
        <f t="shared" si="435"/>
        <v>No</v>
      </c>
    </row>
    <row r="249" spans="1:75" x14ac:dyDescent="0.25">
      <c r="A249" s="7">
        <v>248</v>
      </c>
      <c r="B249" s="7" t="s">
        <v>279</v>
      </c>
      <c r="C249" s="7" t="s">
        <v>998</v>
      </c>
      <c r="D249" s="7" t="s">
        <v>10</v>
      </c>
      <c r="E249" s="7" t="s">
        <v>788</v>
      </c>
      <c r="F249" s="8" t="s">
        <v>811</v>
      </c>
      <c r="G249" s="8" t="s">
        <v>799</v>
      </c>
      <c r="H249" s="7" t="s">
        <v>213</v>
      </c>
      <c r="I249" s="7" t="s">
        <v>12</v>
      </c>
      <c r="J249" s="7" t="s">
        <v>1197</v>
      </c>
      <c r="K249" s="9">
        <v>25417</v>
      </c>
      <c r="L249" s="9">
        <v>35932</v>
      </c>
      <c r="M249" s="9">
        <v>37137</v>
      </c>
      <c r="N249" s="10">
        <f t="shared" ca="1" si="430"/>
        <v>24</v>
      </c>
      <c r="O249" s="10" t="s">
        <v>815</v>
      </c>
      <c r="P249" s="11" t="s">
        <v>40</v>
      </c>
      <c r="Q249" s="12">
        <v>89740</v>
      </c>
      <c r="R249" s="12">
        <f t="shared" ca="1" si="431"/>
        <v>10000</v>
      </c>
      <c r="S249" s="8">
        <v>5</v>
      </c>
      <c r="T249" t="str">
        <f t="shared" si="436"/>
        <v>Correct</v>
      </c>
      <c r="U249" t="str">
        <f t="shared" si="437"/>
        <v>Correct</v>
      </c>
      <c r="Y249" t="str">
        <f t="shared" si="438"/>
        <v>Above 60000</v>
      </c>
      <c r="Z249" t="str">
        <f t="shared" ca="1" si="439"/>
        <v>Above 50 years</v>
      </c>
      <c r="AA249" t="str">
        <f t="shared" si="440"/>
        <v>Above 10 years</v>
      </c>
      <c r="AH249" t="str">
        <f t="shared" si="441"/>
        <v>No</v>
      </c>
      <c r="AI249" t="str">
        <f t="shared" si="542"/>
        <v>No</v>
      </c>
      <c r="AJ249" t="str">
        <f t="shared" si="542"/>
        <v>No</v>
      </c>
      <c r="AK249" t="str">
        <f t="shared" si="542"/>
        <v>No</v>
      </c>
      <c r="AL249" t="str">
        <f t="shared" si="542"/>
        <v>No</v>
      </c>
      <c r="AM249" t="str">
        <f t="shared" si="542"/>
        <v>No</v>
      </c>
      <c r="AN249" t="str">
        <f t="shared" si="542"/>
        <v>No</v>
      </c>
      <c r="AO249" t="str">
        <f t="shared" si="542"/>
        <v>No</v>
      </c>
      <c r="AP249" t="str">
        <f t="shared" si="542"/>
        <v>No</v>
      </c>
      <c r="AQ249" t="str">
        <f t="shared" si="542"/>
        <v>No</v>
      </c>
      <c r="AR249" t="str">
        <f t="shared" si="542"/>
        <v>No</v>
      </c>
      <c r="AS249" t="str">
        <f t="shared" si="542"/>
        <v>No</v>
      </c>
      <c r="AT249" t="str">
        <f t="shared" si="542"/>
        <v>No</v>
      </c>
      <c r="AV249" t="str">
        <f t="shared" ref="AV249:BF249" si="555">IF(AND($L249&gt;=AV$1,$L249&lt;AW$1),"Yes","No")</f>
        <v>No</v>
      </c>
      <c r="AW249" t="str">
        <f t="shared" si="555"/>
        <v>No</v>
      </c>
      <c r="AX249" t="str">
        <f t="shared" si="555"/>
        <v>No</v>
      </c>
      <c r="AY249" t="str">
        <f t="shared" si="555"/>
        <v>No</v>
      </c>
      <c r="AZ249" t="str">
        <f t="shared" si="555"/>
        <v>No</v>
      </c>
      <c r="BA249" t="str">
        <f t="shared" si="555"/>
        <v>No</v>
      </c>
      <c r="BB249" t="str">
        <f t="shared" si="555"/>
        <v>No</v>
      </c>
      <c r="BC249" t="str">
        <f t="shared" si="555"/>
        <v>No</v>
      </c>
      <c r="BD249" t="str">
        <f t="shared" si="555"/>
        <v>No</v>
      </c>
      <c r="BE249" t="str">
        <f t="shared" si="555"/>
        <v>No</v>
      </c>
      <c r="BF249" t="str">
        <f t="shared" si="555"/>
        <v>No</v>
      </c>
      <c r="BG249" t="str">
        <f t="shared" si="433"/>
        <v>No</v>
      </c>
      <c r="BI249" t="str">
        <f t="shared" si="444"/>
        <v>No</v>
      </c>
      <c r="BJ249" t="str">
        <f t="shared" ref="BJ249:BT249" si="556">IF(AND($M249&gt;=BJ$1,$M249&lt;BK$1),"Yes","No")</f>
        <v>No</v>
      </c>
      <c r="BK249" t="str">
        <f t="shared" si="556"/>
        <v>No</v>
      </c>
      <c r="BL249" t="str">
        <f t="shared" si="556"/>
        <v>No</v>
      </c>
      <c r="BM249" t="str">
        <f t="shared" si="556"/>
        <v>No</v>
      </c>
      <c r="BN249" t="str">
        <f t="shared" si="556"/>
        <v>No</v>
      </c>
      <c r="BO249" t="str">
        <f t="shared" si="556"/>
        <v>No</v>
      </c>
      <c r="BP249" t="str">
        <f t="shared" si="556"/>
        <v>No</v>
      </c>
      <c r="BQ249" t="str">
        <f t="shared" si="556"/>
        <v>No</v>
      </c>
      <c r="BR249" t="str">
        <f t="shared" si="556"/>
        <v>No</v>
      </c>
      <c r="BS249" t="str">
        <f t="shared" si="556"/>
        <v>No</v>
      </c>
      <c r="BT249" t="str">
        <f t="shared" si="556"/>
        <v>No</v>
      </c>
      <c r="BU249" t="str">
        <f t="shared" si="544"/>
        <v>No</v>
      </c>
      <c r="BW249" t="str">
        <f t="shared" si="435"/>
        <v>No</v>
      </c>
    </row>
    <row r="250" spans="1:75" x14ac:dyDescent="0.25">
      <c r="A250" s="7">
        <v>249</v>
      </c>
      <c r="B250" s="7" t="s">
        <v>280</v>
      </c>
      <c r="C250" s="7" t="s">
        <v>922</v>
      </c>
      <c r="D250" s="7" t="s">
        <v>10</v>
      </c>
      <c r="E250" s="7" t="s">
        <v>788</v>
      </c>
      <c r="F250" s="8" t="s">
        <v>811</v>
      </c>
      <c r="G250" s="8" t="s">
        <v>799</v>
      </c>
      <c r="H250" s="7" t="s">
        <v>213</v>
      </c>
      <c r="I250" s="7" t="s">
        <v>12</v>
      </c>
      <c r="J250" s="7" t="s">
        <v>1196</v>
      </c>
      <c r="K250" s="9">
        <v>27374</v>
      </c>
      <c r="L250" s="9">
        <v>35938</v>
      </c>
      <c r="M250" s="9">
        <v>40291</v>
      </c>
      <c r="N250" s="10">
        <f t="shared" ca="1" si="430"/>
        <v>24</v>
      </c>
      <c r="O250" s="10" t="s">
        <v>815</v>
      </c>
      <c r="P250" s="11" t="s">
        <v>21</v>
      </c>
      <c r="Q250" s="12">
        <v>55450</v>
      </c>
      <c r="R250" s="12">
        <f t="shared" ca="1" si="431"/>
        <v>10000</v>
      </c>
      <c r="S250" s="8">
        <v>5</v>
      </c>
      <c r="T250" t="str">
        <f t="shared" si="436"/>
        <v>Correct</v>
      </c>
      <c r="U250" t="str">
        <f t="shared" si="437"/>
        <v>Correct</v>
      </c>
      <c r="Y250" t="str">
        <f t="shared" si="438"/>
        <v>40001-60000</v>
      </c>
      <c r="Z250" t="str">
        <f t="shared" ca="1" si="439"/>
        <v>40-50 years</v>
      </c>
      <c r="AA250" t="str">
        <f t="shared" si="440"/>
        <v>Above 10 years</v>
      </c>
      <c r="AH250" t="str">
        <f t="shared" si="441"/>
        <v>No</v>
      </c>
      <c r="AI250" t="str">
        <f t="shared" si="542"/>
        <v>No</v>
      </c>
      <c r="AJ250" t="str">
        <f t="shared" si="542"/>
        <v>No</v>
      </c>
      <c r="AK250" t="str">
        <f t="shared" si="542"/>
        <v>No</v>
      </c>
      <c r="AL250" t="str">
        <f t="shared" si="542"/>
        <v>No</v>
      </c>
      <c r="AM250" t="str">
        <f t="shared" si="542"/>
        <v>No</v>
      </c>
      <c r="AN250" t="str">
        <f t="shared" si="542"/>
        <v>No</v>
      </c>
      <c r="AO250" t="str">
        <f t="shared" si="542"/>
        <v>No</v>
      </c>
      <c r="AP250" t="str">
        <f t="shared" si="542"/>
        <v>No</v>
      </c>
      <c r="AQ250" t="str">
        <f t="shared" si="542"/>
        <v>No</v>
      </c>
      <c r="AR250" t="str">
        <f t="shared" si="542"/>
        <v>No</v>
      </c>
      <c r="AS250" t="str">
        <f t="shared" si="542"/>
        <v>No</v>
      </c>
      <c r="AT250" t="str">
        <f t="shared" si="542"/>
        <v>No</v>
      </c>
      <c r="AV250" t="str">
        <f t="shared" ref="AV250:BF250" si="557">IF(AND($L250&gt;=AV$1,$L250&lt;AW$1),"Yes","No")</f>
        <v>No</v>
      </c>
      <c r="AW250" t="str">
        <f t="shared" si="557"/>
        <v>No</v>
      </c>
      <c r="AX250" t="str">
        <f t="shared" si="557"/>
        <v>No</v>
      </c>
      <c r="AY250" t="str">
        <f t="shared" si="557"/>
        <v>No</v>
      </c>
      <c r="AZ250" t="str">
        <f t="shared" si="557"/>
        <v>No</v>
      </c>
      <c r="BA250" t="str">
        <f t="shared" si="557"/>
        <v>No</v>
      </c>
      <c r="BB250" t="str">
        <f t="shared" si="557"/>
        <v>No</v>
      </c>
      <c r="BC250" t="str">
        <f t="shared" si="557"/>
        <v>No</v>
      </c>
      <c r="BD250" t="str">
        <f t="shared" si="557"/>
        <v>No</v>
      </c>
      <c r="BE250" t="str">
        <f t="shared" si="557"/>
        <v>No</v>
      </c>
      <c r="BF250" t="str">
        <f t="shared" si="557"/>
        <v>No</v>
      </c>
      <c r="BG250" t="str">
        <f t="shared" si="433"/>
        <v>No</v>
      </c>
      <c r="BI250" t="str">
        <f t="shared" si="444"/>
        <v>No</v>
      </c>
      <c r="BJ250" t="str">
        <f t="shared" ref="BJ250:BT250" si="558">IF(AND($M250&gt;=BJ$1,$M250&lt;BK$1),"Yes","No")</f>
        <v>No</v>
      </c>
      <c r="BK250" t="str">
        <f t="shared" si="558"/>
        <v>No</v>
      </c>
      <c r="BL250" t="str">
        <f t="shared" si="558"/>
        <v>No</v>
      </c>
      <c r="BM250" t="str">
        <f t="shared" si="558"/>
        <v>No</v>
      </c>
      <c r="BN250" t="str">
        <f t="shared" si="558"/>
        <v>No</v>
      </c>
      <c r="BO250" t="str">
        <f t="shared" si="558"/>
        <v>No</v>
      </c>
      <c r="BP250" t="str">
        <f t="shared" si="558"/>
        <v>No</v>
      </c>
      <c r="BQ250" t="str">
        <f t="shared" si="558"/>
        <v>No</v>
      </c>
      <c r="BR250" t="str">
        <f t="shared" si="558"/>
        <v>No</v>
      </c>
      <c r="BS250" t="str">
        <f t="shared" si="558"/>
        <v>No</v>
      </c>
      <c r="BT250" t="str">
        <f t="shared" si="558"/>
        <v>No</v>
      </c>
      <c r="BU250" t="str">
        <f t="shared" si="544"/>
        <v>No</v>
      </c>
      <c r="BW250" t="str">
        <f t="shared" si="435"/>
        <v>No</v>
      </c>
    </row>
    <row r="251" spans="1:75" x14ac:dyDescent="0.25">
      <c r="A251" s="7">
        <v>250</v>
      </c>
      <c r="B251" s="7" t="s">
        <v>281</v>
      </c>
      <c r="C251" s="7" t="s">
        <v>999</v>
      </c>
      <c r="D251" s="7" t="s">
        <v>10</v>
      </c>
      <c r="E251" s="7" t="s">
        <v>788</v>
      </c>
      <c r="F251" s="8" t="s">
        <v>811</v>
      </c>
      <c r="G251" s="8" t="s">
        <v>799</v>
      </c>
      <c r="H251" s="7" t="s">
        <v>213</v>
      </c>
      <c r="I251" s="7" t="s">
        <v>24</v>
      </c>
      <c r="J251" s="7" t="s">
        <v>1197</v>
      </c>
      <c r="K251" s="9">
        <v>28313</v>
      </c>
      <c r="L251" s="9">
        <v>36283</v>
      </c>
      <c r="M251" s="9"/>
      <c r="N251" s="10">
        <f t="shared" ca="1" si="430"/>
        <v>23</v>
      </c>
      <c r="O251" s="10" t="s">
        <v>815</v>
      </c>
      <c r="P251" s="11"/>
      <c r="Q251" s="12">
        <v>25130</v>
      </c>
      <c r="R251" s="12">
        <f t="shared" ca="1" si="431"/>
        <v>10000</v>
      </c>
      <c r="S251" s="8">
        <v>5</v>
      </c>
      <c r="T251" t="str">
        <f t="shared" si="436"/>
        <v/>
      </c>
      <c r="U251" t="str">
        <f t="shared" si="437"/>
        <v>Correct</v>
      </c>
      <c r="Y251" t="str">
        <f t="shared" si="438"/>
        <v>25001-40000</v>
      </c>
      <c r="Z251" t="str">
        <f t="shared" ca="1" si="439"/>
        <v>40-50 years</v>
      </c>
      <c r="AA251" t="str">
        <f t="shared" si="440"/>
        <v>Above 10 years</v>
      </c>
      <c r="AH251" t="str">
        <f t="shared" si="441"/>
        <v>Yes</v>
      </c>
      <c r="AI251" t="str">
        <f t="shared" si="542"/>
        <v>Yes</v>
      </c>
      <c r="AJ251" t="str">
        <f t="shared" si="542"/>
        <v>Yes</v>
      </c>
      <c r="AK251" t="str">
        <f t="shared" si="542"/>
        <v>Yes</v>
      </c>
      <c r="AL251" t="str">
        <f t="shared" si="542"/>
        <v>Yes</v>
      </c>
      <c r="AM251" t="str">
        <f t="shared" si="542"/>
        <v>Yes</v>
      </c>
      <c r="AN251" t="str">
        <f t="shared" si="542"/>
        <v>Yes</v>
      </c>
      <c r="AO251" t="str">
        <f t="shared" si="542"/>
        <v>Yes</v>
      </c>
      <c r="AP251" t="str">
        <f t="shared" si="542"/>
        <v>Yes</v>
      </c>
      <c r="AQ251" t="str">
        <f t="shared" si="542"/>
        <v>Yes</v>
      </c>
      <c r="AR251" t="str">
        <f t="shared" si="542"/>
        <v>Yes</v>
      </c>
      <c r="AS251" t="str">
        <f t="shared" si="542"/>
        <v>Yes</v>
      </c>
      <c r="AT251" t="str">
        <f t="shared" si="542"/>
        <v>Yes</v>
      </c>
      <c r="AV251" t="str">
        <f t="shared" ref="AV251:BF251" si="559">IF(AND($L251&gt;=AV$1,$L251&lt;AW$1),"Yes","No")</f>
        <v>No</v>
      </c>
      <c r="AW251" t="str">
        <f t="shared" si="559"/>
        <v>No</v>
      </c>
      <c r="AX251" t="str">
        <f t="shared" si="559"/>
        <v>No</v>
      </c>
      <c r="AY251" t="str">
        <f t="shared" si="559"/>
        <v>No</v>
      </c>
      <c r="AZ251" t="str">
        <f t="shared" si="559"/>
        <v>No</v>
      </c>
      <c r="BA251" t="str">
        <f t="shared" si="559"/>
        <v>No</v>
      </c>
      <c r="BB251" t="str">
        <f t="shared" si="559"/>
        <v>No</v>
      </c>
      <c r="BC251" t="str">
        <f t="shared" si="559"/>
        <v>No</v>
      </c>
      <c r="BD251" t="str">
        <f t="shared" si="559"/>
        <v>No</v>
      </c>
      <c r="BE251" t="str">
        <f t="shared" si="559"/>
        <v>No</v>
      </c>
      <c r="BF251" t="str">
        <f t="shared" si="559"/>
        <v>No</v>
      </c>
      <c r="BG251" t="str">
        <f t="shared" si="433"/>
        <v>No</v>
      </c>
      <c r="BI251" t="str">
        <f t="shared" si="444"/>
        <v>No</v>
      </c>
      <c r="BJ251" t="str">
        <f t="shared" ref="BJ251:BT251" si="560">IF(AND($M251&gt;=BJ$1,$M251&lt;BK$1),"Yes","No")</f>
        <v>No</v>
      </c>
      <c r="BK251" t="str">
        <f t="shared" si="560"/>
        <v>No</v>
      </c>
      <c r="BL251" t="str">
        <f t="shared" si="560"/>
        <v>No</v>
      </c>
      <c r="BM251" t="str">
        <f t="shared" si="560"/>
        <v>No</v>
      </c>
      <c r="BN251" t="str">
        <f t="shared" si="560"/>
        <v>No</v>
      </c>
      <c r="BO251" t="str">
        <f t="shared" si="560"/>
        <v>No</v>
      </c>
      <c r="BP251" t="str">
        <f t="shared" si="560"/>
        <v>No</v>
      </c>
      <c r="BQ251" t="str">
        <f t="shared" si="560"/>
        <v>No</v>
      </c>
      <c r="BR251" t="str">
        <f t="shared" si="560"/>
        <v>No</v>
      </c>
      <c r="BS251" t="str">
        <f t="shared" si="560"/>
        <v>No</v>
      </c>
      <c r="BT251" t="str">
        <f t="shared" si="560"/>
        <v>No</v>
      </c>
      <c r="BU251" t="str">
        <f t="shared" si="544"/>
        <v>No</v>
      </c>
      <c r="BW251" t="str">
        <f t="shared" si="435"/>
        <v>No</v>
      </c>
    </row>
    <row r="252" spans="1:75" x14ac:dyDescent="0.25">
      <c r="A252" s="7">
        <v>251</v>
      </c>
      <c r="B252" s="7" t="s">
        <v>282</v>
      </c>
      <c r="C252" s="7" t="s">
        <v>976</v>
      </c>
      <c r="D252" s="7" t="s">
        <v>10</v>
      </c>
      <c r="E252" s="7" t="s">
        <v>787</v>
      </c>
      <c r="F252" s="8" t="s">
        <v>811</v>
      </c>
      <c r="G252" s="8" t="s">
        <v>799</v>
      </c>
      <c r="H252" s="7" t="s">
        <v>213</v>
      </c>
      <c r="I252" s="7" t="s">
        <v>19</v>
      </c>
      <c r="J252" s="7" t="s">
        <v>1196</v>
      </c>
      <c r="K252" s="9">
        <v>24502</v>
      </c>
      <c r="L252" s="9">
        <v>36305</v>
      </c>
      <c r="M252" s="9"/>
      <c r="N252" s="10">
        <f t="shared" ca="1" si="430"/>
        <v>23</v>
      </c>
      <c r="O252" s="10" t="s">
        <v>815</v>
      </c>
      <c r="P252" s="11"/>
      <c r="Q252" s="12">
        <v>9424</v>
      </c>
      <c r="R252" s="12">
        <f t="shared" ca="1" si="431"/>
        <v>5000</v>
      </c>
      <c r="S252" s="8">
        <v>4</v>
      </c>
      <c r="T252" t="str">
        <f t="shared" si="436"/>
        <v/>
      </c>
      <c r="U252" t="str">
        <f t="shared" si="437"/>
        <v>Correct</v>
      </c>
      <c r="Y252" t="str">
        <f t="shared" si="438"/>
        <v>0-10000</v>
      </c>
      <c r="Z252" t="str">
        <f t="shared" ca="1" si="439"/>
        <v>Above 50 years</v>
      </c>
      <c r="AA252" t="str">
        <f t="shared" si="440"/>
        <v>Above 10 years</v>
      </c>
      <c r="AH252" t="str">
        <f t="shared" si="441"/>
        <v>Yes</v>
      </c>
      <c r="AI252" t="str">
        <f t="shared" si="542"/>
        <v>Yes</v>
      </c>
      <c r="AJ252" t="str">
        <f t="shared" si="542"/>
        <v>Yes</v>
      </c>
      <c r="AK252" t="str">
        <f t="shared" si="542"/>
        <v>Yes</v>
      </c>
      <c r="AL252" t="str">
        <f t="shared" si="542"/>
        <v>Yes</v>
      </c>
      <c r="AM252" t="str">
        <f t="shared" si="542"/>
        <v>Yes</v>
      </c>
      <c r="AN252" t="str">
        <f t="shared" si="542"/>
        <v>Yes</v>
      </c>
      <c r="AO252" t="str">
        <f t="shared" si="542"/>
        <v>Yes</v>
      </c>
      <c r="AP252" t="str">
        <f t="shared" si="542"/>
        <v>Yes</v>
      </c>
      <c r="AQ252" t="str">
        <f t="shared" si="542"/>
        <v>Yes</v>
      </c>
      <c r="AR252" t="str">
        <f t="shared" si="542"/>
        <v>Yes</v>
      </c>
      <c r="AS252" t="str">
        <f t="shared" si="542"/>
        <v>Yes</v>
      </c>
      <c r="AT252" t="str">
        <f t="shared" si="542"/>
        <v>Yes</v>
      </c>
      <c r="AV252" t="str">
        <f t="shared" ref="AV252:BF252" si="561">IF(AND($L252&gt;=AV$1,$L252&lt;AW$1),"Yes","No")</f>
        <v>No</v>
      </c>
      <c r="AW252" t="str">
        <f t="shared" si="561"/>
        <v>No</v>
      </c>
      <c r="AX252" t="str">
        <f t="shared" si="561"/>
        <v>No</v>
      </c>
      <c r="AY252" t="str">
        <f t="shared" si="561"/>
        <v>No</v>
      </c>
      <c r="AZ252" t="str">
        <f t="shared" si="561"/>
        <v>No</v>
      </c>
      <c r="BA252" t="str">
        <f t="shared" si="561"/>
        <v>No</v>
      </c>
      <c r="BB252" t="str">
        <f t="shared" si="561"/>
        <v>No</v>
      </c>
      <c r="BC252" t="str">
        <f t="shared" si="561"/>
        <v>No</v>
      </c>
      <c r="BD252" t="str">
        <f t="shared" si="561"/>
        <v>No</v>
      </c>
      <c r="BE252" t="str">
        <f t="shared" si="561"/>
        <v>No</v>
      </c>
      <c r="BF252" t="str">
        <f t="shared" si="561"/>
        <v>No</v>
      </c>
      <c r="BG252" t="str">
        <f t="shared" si="433"/>
        <v>No</v>
      </c>
      <c r="BI252" t="str">
        <f t="shared" si="444"/>
        <v>No</v>
      </c>
      <c r="BJ252" t="str">
        <f t="shared" ref="BJ252:BT252" si="562">IF(AND($M252&gt;=BJ$1,$M252&lt;BK$1),"Yes","No")</f>
        <v>No</v>
      </c>
      <c r="BK252" t="str">
        <f t="shared" si="562"/>
        <v>No</v>
      </c>
      <c r="BL252" t="str">
        <f t="shared" si="562"/>
        <v>No</v>
      </c>
      <c r="BM252" t="str">
        <f t="shared" si="562"/>
        <v>No</v>
      </c>
      <c r="BN252" t="str">
        <f t="shared" si="562"/>
        <v>No</v>
      </c>
      <c r="BO252" t="str">
        <f t="shared" si="562"/>
        <v>No</v>
      </c>
      <c r="BP252" t="str">
        <f t="shared" si="562"/>
        <v>No</v>
      </c>
      <c r="BQ252" t="str">
        <f t="shared" si="562"/>
        <v>No</v>
      </c>
      <c r="BR252" t="str">
        <f t="shared" si="562"/>
        <v>No</v>
      </c>
      <c r="BS252" t="str">
        <f t="shared" si="562"/>
        <v>No</v>
      </c>
      <c r="BT252" t="str">
        <f t="shared" si="562"/>
        <v>No</v>
      </c>
      <c r="BU252" t="str">
        <f t="shared" si="544"/>
        <v>No</v>
      </c>
      <c r="BW252" t="str">
        <f t="shared" si="435"/>
        <v>No</v>
      </c>
    </row>
    <row r="253" spans="1:75" x14ac:dyDescent="0.25">
      <c r="A253" s="7">
        <v>252</v>
      </c>
      <c r="B253" s="7" t="s">
        <v>283</v>
      </c>
      <c r="C253" s="7" t="s">
        <v>1000</v>
      </c>
      <c r="D253" s="7" t="s">
        <v>10</v>
      </c>
      <c r="E253" s="7" t="s">
        <v>788</v>
      </c>
      <c r="F253" s="8" t="s">
        <v>811</v>
      </c>
      <c r="G253" s="8" t="s">
        <v>799</v>
      </c>
      <c r="H253" s="7" t="s">
        <v>213</v>
      </c>
      <c r="I253" s="7" t="s">
        <v>12</v>
      </c>
      <c r="J253" s="7" t="s">
        <v>1197</v>
      </c>
      <c r="K253" s="9">
        <v>25946</v>
      </c>
      <c r="L253" s="9">
        <v>37394</v>
      </c>
      <c r="M253" s="9"/>
      <c r="N253" s="10">
        <f t="shared" ca="1" si="430"/>
        <v>20</v>
      </c>
      <c r="O253" s="10" t="s">
        <v>815</v>
      </c>
      <c r="P253" s="11" t="s">
        <v>13</v>
      </c>
      <c r="Q253" s="12">
        <v>28970</v>
      </c>
      <c r="R253" s="12">
        <f t="shared" ca="1" si="431"/>
        <v>5000</v>
      </c>
      <c r="S253" s="8">
        <v>3</v>
      </c>
      <c r="T253" t="str">
        <f t="shared" si="436"/>
        <v/>
      </c>
      <c r="U253" t="str">
        <f t="shared" si="437"/>
        <v>Correct</v>
      </c>
      <c r="Y253" t="str">
        <f t="shared" si="438"/>
        <v>25001-40000</v>
      </c>
      <c r="Z253" t="str">
        <f t="shared" ca="1" si="439"/>
        <v>Above 50 years</v>
      </c>
      <c r="AA253" t="str">
        <f t="shared" si="440"/>
        <v>Above 10 years</v>
      </c>
      <c r="AH253" t="str">
        <f t="shared" si="441"/>
        <v>Yes</v>
      </c>
      <c r="AI253" t="str">
        <f t="shared" si="542"/>
        <v>Yes</v>
      </c>
      <c r="AJ253" t="str">
        <f t="shared" si="542"/>
        <v>Yes</v>
      </c>
      <c r="AK253" t="str">
        <f t="shared" si="542"/>
        <v>Yes</v>
      </c>
      <c r="AL253" t="str">
        <f t="shared" si="542"/>
        <v>Yes</v>
      </c>
      <c r="AM253" t="str">
        <f t="shared" si="542"/>
        <v>Yes</v>
      </c>
      <c r="AN253" t="str">
        <f t="shared" si="542"/>
        <v>Yes</v>
      </c>
      <c r="AO253" t="str">
        <f t="shared" si="542"/>
        <v>Yes</v>
      </c>
      <c r="AP253" t="str">
        <f t="shared" si="542"/>
        <v>Yes</v>
      </c>
      <c r="AQ253" t="str">
        <f t="shared" si="542"/>
        <v>Yes</v>
      </c>
      <c r="AR253" t="str">
        <f t="shared" si="542"/>
        <v>Yes</v>
      </c>
      <c r="AS253" t="str">
        <f t="shared" si="542"/>
        <v>Yes</v>
      </c>
      <c r="AT253" t="str">
        <f t="shared" si="542"/>
        <v>Yes</v>
      </c>
      <c r="AV253" t="str">
        <f t="shared" ref="AV253:BF253" si="563">IF(AND($L253&gt;=AV$1,$L253&lt;AW$1),"Yes","No")</f>
        <v>No</v>
      </c>
      <c r="AW253" t="str">
        <f t="shared" si="563"/>
        <v>No</v>
      </c>
      <c r="AX253" t="str">
        <f t="shared" si="563"/>
        <v>No</v>
      </c>
      <c r="AY253" t="str">
        <f t="shared" si="563"/>
        <v>No</v>
      </c>
      <c r="AZ253" t="str">
        <f t="shared" si="563"/>
        <v>No</v>
      </c>
      <c r="BA253" t="str">
        <f t="shared" si="563"/>
        <v>No</v>
      </c>
      <c r="BB253" t="str">
        <f t="shared" si="563"/>
        <v>No</v>
      </c>
      <c r="BC253" t="str">
        <f t="shared" si="563"/>
        <v>No</v>
      </c>
      <c r="BD253" t="str">
        <f t="shared" si="563"/>
        <v>No</v>
      </c>
      <c r="BE253" t="str">
        <f t="shared" si="563"/>
        <v>No</v>
      </c>
      <c r="BF253" t="str">
        <f t="shared" si="563"/>
        <v>No</v>
      </c>
      <c r="BG253" t="str">
        <f t="shared" si="433"/>
        <v>No</v>
      </c>
      <c r="BI253" t="str">
        <f t="shared" si="444"/>
        <v>No</v>
      </c>
      <c r="BJ253" t="str">
        <f t="shared" ref="BJ253:BT253" si="564">IF(AND($M253&gt;=BJ$1,$M253&lt;BK$1),"Yes","No")</f>
        <v>No</v>
      </c>
      <c r="BK253" t="str">
        <f t="shared" si="564"/>
        <v>No</v>
      </c>
      <c r="BL253" t="str">
        <f t="shared" si="564"/>
        <v>No</v>
      </c>
      <c r="BM253" t="str">
        <f t="shared" si="564"/>
        <v>No</v>
      </c>
      <c r="BN253" t="str">
        <f t="shared" si="564"/>
        <v>No</v>
      </c>
      <c r="BO253" t="str">
        <f t="shared" si="564"/>
        <v>No</v>
      </c>
      <c r="BP253" t="str">
        <f t="shared" si="564"/>
        <v>No</v>
      </c>
      <c r="BQ253" t="str">
        <f t="shared" si="564"/>
        <v>No</v>
      </c>
      <c r="BR253" t="str">
        <f t="shared" si="564"/>
        <v>No</v>
      </c>
      <c r="BS253" t="str">
        <f t="shared" si="564"/>
        <v>No</v>
      </c>
      <c r="BT253" t="str">
        <f t="shared" si="564"/>
        <v>No</v>
      </c>
      <c r="BU253" t="str">
        <f t="shared" si="544"/>
        <v>No</v>
      </c>
      <c r="BW253" t="str">
        <f t="shared" si="435"/>
        <v>No</v>
      </c>
    </row>
    <row r="254" spans="1:75" x14ac:dyDescent="0.25">
      <c r="A254" s="7">
        <v>253</v>
      </c>
      <c r="B254" s="7" t="s">
        <v>284</v>
      </c>
      <c r="C254" s="7" t="s">
        <v>1001</v>
      </c>
      <c r="D254" s="7" t="s">
        <v>36</v>
      </c>
      <c r="E254" s="7" t="s">
        <v>795</v>
      </c>
      <c r="F254" s="8" t="s">
        <v>811</v>
      </c>
      <c r="G254" s="8" t="s">
        <v>799</v>
      </c>
      <c r="H254" s="7" t="s">
        <v>213</v>
      </c>
      <c r="I254" s="7" t="s">
        <v>24</v>
      </c>
      <c r="J254" s="7" t="s">
        <v>1196</v>
      </c>
      <c r="K254" s="13">
        <v>30736</v>
      </c>
      <c r="L254" s="13">
        <v>40680</v>
      </c>
      <c r="M254" s="9"/>
      <c r="N254" s="10">
        <f t="shared" ca="1" si="430"/>
        <v>11</v>
      </c>
      <c r="O254" s="10" t="s">
        <v>815</v>
      </c>
      <c r="P254" s="11"/>
      <c r="Q254" s="12">
        <v>57110</v>
      </c>
      <c r="R254" s="12">
        <f t="shared" ca="1" si="431"/>
        <v>5000</v>
      </c>
      <c r="S254" s="8">
        <v>3</v>
      </c>
      <c r="T254" t="str">
        <f t="shared" si="436"/>
        <v/>
      </c>
      <c r="U254" t="str">
        <f t="shared" si="437"/>
        <v>Correct</v>
      </c>
      <c r="Y254" t="str">
        <f t="shared" si="438"/>
        <v>40001-60000</v>
      </c>
      <c r="Z254" t="str">
        <f t="shared" ca="1" si="439"/>
        <v>30-40 years</v>
      </c>
      <c r="AA254" t="str">
        <f t="shared" si="440"/>
        <v>1-2 years</v>
      </c>
      <c r="AH254" t="str">
        <f t="shared" si="441"/>
        <v>Yes</v>
      </c>
      <c r="AI254" t="str">
        <f t="shared" si="542"/>
        <v>Yes</v>
      </c>
      <c r="AJ254" t="str">
        <f t="shared" si="542"/>
        <v>Yes</v>
      </c>
      <c r="AK254" t="str">
        <f t="shared" si="542"/>
        <v>Yes</v>
      </c>
      <c r="AL254" t="str">
        <f t="shared" si="542"/>
        <v>Yes</v>
      </c>
      <c r="AM254" t="str">
        <f t="shared" si="542"/>
        <v>Yes</v>
      </c>
      <c r="AN254" t="str">
        <f t="shared" si="542"/>
        <v>Yes</v>
      </c>
      <c r="AO254" t="str">
        <f t="shared" si="542"/>
        <v>Yes</v>
      </c>
      <c r="AP254" t="str">
        <f t="shared" si="542"/>
        <v>Yes</v>
      </c>
      <c r="AQ254" t="str">
        <f t="shared" si="542"/>
        <v>Yes</v>
      </c>
      <c r="AR254" t="str">
        <f t="shared" si="542"/>
        <v>Yes</v>
      </c>
      <c r="AS254" t="str">
        <f t="shared" si="542"/>
        <v>Yes</v>
      </c>
      <c r="AT254" t="str">
        <f t="shared" si="542"/>
        <v>Yes</v>
      </c>
      <c r="AV254" t="str">
        <f t="shared" ref="AV254:BF254" si="565">IF(AND($L254&gt;=AV$1,$L254&lt;AW$1),"Yes","No")</f>
        <v>No</v>
      </c>
      <c r="AW254" t="str">
        <f t="shared" si="565"/>
        <v>No</v>
      </c>
      <c r="AX254" t="str">
        <f t="shared" si="565"/>
        <v>No</v>
      </c>
      <c r="AY254" t="str">
        <f t="shared" si="565"/>
        <v>No</v>
      </c>
      <c r="AZ254" t="str">
        <f t="shared" si="565"/>
        <v>No</v>
      </c>
      <c r="BA254" t="str">
        <f t="shared" si="565"/>
        <v>No</v>
      </c>
      <c r="BB254" t="str">
        <f t="shared" si="565"/>
        <v>No</v>
      </c>
      <c r="BC254" t="str">
        <f t="shared" si="565"/>
        <v>No</v>
      </c>
      <c r="BD254" t="str">
        <f t="shared" si="565"/>
        <v>No</v>
      </c>
      <c r="BE254" t="str">
        <f t="shared" si="565"/>
        <v>No</v>
      </c>
      <c r="BF254" t="str">
        <f t="shared" si="565"/>
        <v>No</v>
      </c>
      <c r="BG254" t="str">
        <f t="shared" si="433"/>
        <v>No</v>
      </c>
      <c r="BI254" t="str">
        <f t="shared" si="444"/>
        <v>No</v>
      </c>
      <c r="BJ254" t="str">
        <f t="shared" ref="BJ254:BT254" si="566">IF(AND($M254&gt;=BJ$1,$M254&lt;BK$1),"Yes","No")</f>
        <v>No</v>
      </c>
      <c r="BK254" t="str">
        <f t="shared" si="566"/>
        <v>No</v>
      </c>
      <c r="BL254" t="str">
        <f t="shared" si="566"/>
        <v>No</v>
      </c>
      <c r="BM254" t="str">
        <f t="shared" si="566"/>
        <v>No</v>
      </c>
      <c r="BN254" t="str">
        <f t="shared" si="566"/>
        <v>No</v>
      </c>
      <c r="BO254" t="str">
        <f t="shared" si="566"/>
        <v>No</v>
      </c>
      <c r="BP254" t="str">
        <f t="shared" si="566"/>
        <v>No</v>
      </c>
      <c r="BQ254" t="str">
        <f t="shared" si="566"/>
        <v>No</v>
      </c>
      <c r="BR254" t="str">
        <f t="shared" si="566"/>
        <v>No</v>
      </c>
      <c r="BS254" t="str">
        <f t="shared" si="566"/>
        <v>No</v>
      </c>
      <c r="BT254" t="str">
        <f t="shared" si="566"/>
        <v>No</v>
      </c>
      <c r="BU254" t="str">
        <f t="shared" si="544"/>
        <v>No</v>
      </c>
      <c r="BW254" t="str">
        <f t="shared" si="435"/>
        <v>No</v>
      </c>
    </row>
    <row r="255" spans="1:75" x14ac:dyDescent="0.25">
      <c r="A255" s="7">
        <v>254</v>
      </c>
      <c r="B255" s="7" t="s">
        <v>285</v>
      </c>
      <c r="C255" s="7" t="s">
        <v>928</v>
      </c>
      <c r="D255" s="7" t="s">
        <v>36</v>
      </c>
      <c r="E255" s="7" t="s">
        <v>795</v>
      </c>
      <c r="F255" s="8" t="s">
        <v>811</v>
      </c>
      <c r="G255" s="8" t="s">
        <v>799</v>
      </c>
      <c r="H255" s="7" t="s">
        <v>213</v>
      </c>
      <c r="I255" s="7" t="s">
        <v>24</v>
      </c>
      <c r="J255" s="7" t="s">
        <v>1196</v>
      </c>
      <c r="K255" s="9">
        <v>30261</v>
      </c>
      <c r="L255" s="9">
        <v>41079</v>
      </c>
      <c r="M255" s="9"/>
      <c r="N255" s="10">
        <f t="shared" ca="1" si="430"/>
        <v>10</v>
      </c>
      <c r="O255" s="10" t="s">
        <v>815</v>
      </c>
      <c r="P255" s="11"/>
      <c r="Q255" s="12">
        <v>32190</v>
      </c>
      <c r="R255" s="12">
        <f t="shared" ca="1" si="431"/>
        <v>5000</v>
      </c>
      <c r="S255" s="8">
        <v>3</v>
      </c>
      <c r="T255" t="str">
        <f t="shared" si="436"/>
        <v/>
      </c>
      <c r="U255" t="str">
        <f t="shared" si="437"/>
        <v>Correct</v>
      </c>
      <c r="Y255" t="str">
        <f t="shared" si="438"/>
        <v>25001-40000</v>
      </c>
      <c r="Z255" t="str">
        <f t="shared" ca="1" si="439"/>
        <v>40-50 years</v>
      </c>
      <c r="AA255" t="str">
        <f t="shared" si="440"/>
        <v>6-12 months</v>
      </c>
      <c r="AH255" t="str">
        <f t="shared" si="441"/>
        <v>No</v>
      </c>
      <c r="AI255" t="str">
        <f t="shared" si="542"/>
        <v>No</v>
      </c>
      <c r="AJ255" t="str">
        <f t="shared" si="542"/>
        <v>No</v>
      </c>
      <c r="AK255" t="str">
        <f t="shared" si="542"/>
        <v>No</v>
      </c>
      <c r="AL255" t="str">
        <f t="shared" si="542"/>
        <v>No</v>
      </c>
      <c r="AM255" t="str">
        <f t="shared" si="542"/>
        <v>No</v>
      </c>
      <c r="AN255" t="str">
        <f t="shared" si="542"/>
        <v>Yes</v>
      </c>
      <c r="AO255" t="str">
        <f t="shared" si="542"/>
        <v>Yes</v>
      </c>
      <c r="AP255" t="str">
        <f t="shared" si="542"/>
        <v>Yes</v>
      </c>
      <c r="AQ255" t="str">
        <f t="shared" si="542"/>
        <v>Yes</v>
      </c>
      <c r="AR255" t="str">
        <f t="shared" si="542"/>
        <v>Yes</v>
      </c>
      <c r="AS255" t="str">
        <f t="shared" si="542"/>
        <v>Yes</v>
      </c>
      <c r="AT255" t="str">
        <f t="shared" si="542"/>
        <v>Yes</v>
      </c>
      <c r="AV255" t="str">
        <f t="shared" ref="AV255:BF255" si="567">IF(AND($L255&gt;=AV$1,$L255&lt;AW$1),"Yes","No")</f>
        <v>No</v>
      </c>
      <c r="AW255" t="str">
        <f t="shared" si="567"/>
        <v>No</v>
      </c>
      <c r="AX255" t="str">
        <f t="shared" si="567"/>
        <v>No</v>
      </c>
      <c r="AY255" t="str">
        <f t="shared" si="567"/>
        <v>No</v>
      </c>
      <c r="AZ255" t="str">
        <f t="shared" si="567"/>
        <v>No</v>
      </c>
      <c r="BA255" t="str">
        <f t="shared" si="567"/>
        <v>Yes</v>
      </c>
      <c r="BB255" t="str">
        <f t="shared" si="567"/>
        <v>No</v>
      </c>
      <c r="BC255" t="str">
        <f t="shared" si="567"/>
        <v>No</v>
      </c>
      <c r="BD255" t="str">
        <f t="shared" si="567"/>
        <v>No</v>
      </c>
      <c r="BE255" t="str">
        <f t="shared" si="567"/>
        <v>No</v>
      </c>
      <c r="BF255" t="str">
        <f t="shared" si="567"/>
        <v>No</v>
      </c>
      <c r="BG255" t="str">
        <f t="shared" si="433"/>
        <v>No</v>
      </c>
      <c r="BI255" t="str">
        <f t="shared" si="444"/>
        <v>Yes</v>
      </c>
      <c r="BJ255" t="str">
        <f t="shared" ref="BJ255:BT255" si="568">IF(AND($M255&gt;=BJ$1,$M255&lt;BK$1),"Yes","No")</f>
        <v>No</v>
      </c>
      <c r="BK255" t="str">
        <f t="shared" si="568"/>
        <v>No</v>
      </c>
      <c r="BL255" t="str">
        <f t="shared" si="568"/>
        <v>No</v>
      </c>
      <c r="BM255" t="str">
        <f t="shared" si="568"/>
        <v>No</v>
      </c>
      <c r="BN255" t="str">
        <f t="shared" si="568"/>
        <v>No</v>
      </c>
      <c r="BO255" t="str">
        <f t="shared" si="568"/>
        <v>No</v>
      </c>
      <c r="BP255" t="str">
        <f t="shared" si="568"/>
        <v>No</v>
      </c>
      <c r="BQ255" t="str">
        <f t="shared" si="568"/>
        <v>No</v>
      </c>
      <c r="BR255" t="str">
        <f t="shared" si="568"/>
        <v>No</v>
      </c>
      <c r="BS255" t="str">
        <f t="shared" si="568"/>
        <v>No</v>
      </c>
      <c r="BT255" t="str">
        <f t="shared" si="568"/>
        <v>No</v>
      </c>
      <c r="BU255" t="str">
        <f t="shared" si="544"/>
        <v>No</v>
      </c>
      <c r="BW255" t="str">
        <f t="shared" si="435"/>
        <v>No</v>
      </c>
    </row>
    <row r="256" spans="1:75" x14ac:dyDescent="0.25">
      <c r="A256" s="7">
        <v>255</v>
      </c>
      <c r="B256" s="7" t="s">
        <v>286</v>
      </c>
      <c r="C256" s="7" t="s">
        <v>941</v>
      </c>
      <c r="D256" s="7" t="s">
        <v>812</v>
      </c>
      <c r="E256" s="7" t="s">
        <v>794</v>
      </c>
      <c r="F256" s="8" t="s">
        <v>811</v>
      </c>
      <c r="G256" s="8" t="s">
        <v>799</v>
      </c>
      <c r="H256" s="7" t="s">
        <v>213</v>
      </c>
      <c r="I256" s="7" t="s">
        <v>24</v>
      </c>
      <c r="J256" s="7" t="s">
        <v>1196</v>
      </c>
      <c r="K256" s="9">
        <v>25799</v>
      </c>
      <c r="L256" s="9">
        <v>39262</v>
      </c>
      <c r="M256" s="9"/>
      <c r="N256" s="10">
        <f t="shared" ca="1" si="430"/>
        <v>15</v>
      </c>
      <c r="O256" t="s">
        <v>785</v>
      </c>
      <c r="P256" s="11"/>
      <c r="Q256" s="12">
        <v>45770</v>
      </c>
      <c r="R256" s="12">
        <f t="shared" ca="1" si="431"/>
        <v>10000</v>
      </c>
      <c r="S256" s="8">
        <v>5</v>
      </c>
      <c r="T256" t="str">
        <f t="shared" si="436"/>
        <v/>
      </c>
      <c r="U256" t="str">
        <f t="shared" si="437"/>
        <v>Correct</v>
      </c>
      <c r="Y256" t="str">
        <f t="shared" si="438"/>
        <v>40001-60000</v>
      </c>
      <c r="Z256" t="str">
        <f t="shared" ca="1" si="439"/>
        <v>Above 50 years</v>
      </c>
      <c r="AA256" t="str">
        <f t="shared" si="440"/>
        <v>4-6 years</v>
      </c>
      <c r="AH256" t="str">
        <f t="shared" si="441"/>
        <v>Yes</v>
      </c>
      <c r="AI256" t="str">
        <f t="shared" si="542"/>
        <v>Yes</v>
      </c>
      <c r="AJ256" t="str">
        <f t="shared" si="542"/>
        <v>Yes</v>
      </c>
      <c r="AK256" t="str">
        <f t="shared" si="542"/>
        <v>Yes</v>
      </c>
      <c r="AL256" t="str">
        <f t="shared" si="542"/>
        <v>Yes</v>
      </c>
      <c r="AM256" t="str">
        <f t="shared" si="542"/>
        <v>Yes</v>
      </c>
      <c r="AN256" t="str">
        <f t="shared" si="542"/>
        <v>Yes</v>
      </c>
      <c r="AO256" t="str">
        <f t="shared" si="542"/>
        <v>Yes</v>
      </c>
      <c r="AP256" t="str">
        <f t="shared" si="542"/>
        <v>Yes</v>
      </c>
      <c r="AQ256" t="str">
        <f t="shared" si="542"/>
        <v>Yes</v>
      </c>
      <c r="AR256" t="str">
        <f t="shared" si="542"/>
        <v>Yes</v>
      </c>
      <c r="AS256" t="str">
        <f t="shared" si="542"/>
        <v>Yes</v>
      </c>
      <c r="AT256" t="str">
        <f t="shared" si="542"/>
        <v>Yes</v>
      </c>
      <c r="AV256" t="str">
        <f t="shared" ref="AV256:BF256" si="569">IF(AND($L256&gt;=AV$1,$L256&lt;AW$1),"Yes","No")</f>
        <v>No</v>
      </c>
      <c r="AW256" t="str">
        <f t="shared" si="569"/>
        <v>No</v>
      </c>
      <c r="AX256" t="str">
        <f t="shared" si="569"/>
        <v>No</v>
      </c>
      <c r="AY256" t="str">
        <f t="shared" si="569"/>
        <v>No</v>
      </c>
      <c r="AZ256" t="str">
        <f t="shared" si="569"/>
        <v>No</v>
      </c>
      <c r="BA256" t="str">
        <f t="shared" si="569"/>
        <v>No</v>
      </c>
      <c r="BB256" t="str">
        <f t="shared" si="569"/>
        <v>No</v>
      </c>
      <c r="BC256" t="str">
        <f t="shared" si="569"/>
        <v>No</v>
      </c>
      <c r="BD256" t="str">
        <f t="shared" si="569"/>
        <v>No</v>
      </c>
      <c r="BE256" t="str">
        <f t="shared" si="569"/>
        <v>No</v>
      </c>
      <c r="BF256" t="str">
        <f t="shared" si="569"/>
        <v>No</v>
      </c>
      <c r="BG256" t="str">
        <f t="shared" si="433"/>
        <v>No</v>
      </c>
      <c r="BI256" t="str">
        <f t="shared" si="444"/>
        <v>No</v>
      </c>
      <c r="BJ256" t="str">
        <f t="shared" ref="BJ256:BT256" si="570">IF(AND($M256&gt;=BJ$1,$M256&lt;BK$1),"Yes","No")</f>
        <v>No</v>
      </c>
      <c r="BK256" t="str">
        <f t="shared" si="570"/>
        <v>No</v>
      </c>
      <c r="BL256" t="str">
        <f t="shared" si="570"/>
        <v>No</v>
      </c>
      <c r="BM256" t="str">
        <f t="shared" si="570"/>
        <v>No</v>
      </c>
      <c r="BN256" t="str">
        <f t="shared" si="570"/>
        <v>No</v>
      </c>
      <c r="BO256" t="str">
        <f t="shared" si="570"/>
        <v>No</v>
      </c>
      <c r="BP256" t="str">
        <f t="shared" si="570"/>
        <v>No</v>
      </c>
      <c r="BQ256" t="str">
        <f t="shared" si="570"/>
        <v>No</v>
      </c>
      <c r="BR256" t="str">
        <f t="shared" si="570"/>
        <v>No</v>
      </c>
      <c r="BS256" t="str">
        <f t="shared" si="570"/>
        <v>No</v>
      </c>
      <c r="BT256" t="str">
        <f t="shared" si="570"/>
        <v>No</v>
      </c>
      <c r="BU256" t="str">
        <f t="shared" si="544"/>
        <v>No</v>
      </c>
      <c r="BW256" t="str">
        <f t="shared" si="435"/>
        <v>No</v>
      </c>
    </row>
    <row r="257" spans="1:75" x14ac:dyDescent="0.25">
      <c r="A257" s="7">
        <v>256</v>
      </c>
      <c r="B257" s="7" t="s">
        <v>287</v>
      </c>
      <c r="C257" s="7" t="s">
        <v>1002</v>
      </c>
      <c r="D257" s="7" t="s">
        <v>36</v>
      </c>
      <c r="E257" s="7" t="s">
        <v>789</v>
      </c>
      <c r="F257" s="8" t="s">
        <v>811</v>
      </c>
      <c r="G257" s="8" t="s">
        <v>799</v>
      </c>
      <c r="H257" s="7" t="s">
        <v>213</v>
      </c>
      <c r="I257" s="7" t="s">
        <v>12</v>
      </c>
      <c r="J257" s="7" t="s">
        <v>1196</v>
      </c>
      <c r="K257" s="9">
        <v>27020</v>
      </c>
      <c r="L257" s="9">
        <v>38876</v>
      </c>
      <c r="M257" s="9"/>
      <c r="N257" s="10">
        <f t="shared" ca="1" si="430"/>
        <v>16</v>
      </c>
      <c r="O257" s="10" t="s">
        <v>815</v>
      </c>
      <c r="P257" s="11" t="s">
        <v>13</v>
      </c>
      <c r="Q257" s="12">
        <v>60280</v>
      </c>
      <c r="R257" s="12">
        <f t="shared" ca="1" si="431"/>
        <v>3000</v>
      </c>
      <c r="S257" s="8">
        <v>1</v>
      </c>
      <c r="T257" t="str">
        <f t="shared" si="436"/>
        <v/>
      </c>
      <c r="U257" t="str">
        <f t="shared" si="437"/>
        <v>Correct</v>
      </c>
      <c r="Y257" t="str">
        <f t="shared" si="438"/>
        <v>Above 60000</v>
      </c>
      <c r="Z257" t="str">
        <f t="shared" ca="1" si="439"/>
        <v>40-50 years</v>
      </c>
      <c r="AA257" t="str">
        <f t="shared" si="440"/>
        <v>6-10 years</v>
      </c>
      <c r="AH257" t="str">
        <f t="shared" si="441"/>
        <v>Yes</v>
      </c>
      <c r="AI257" t="str">
        <f t="shared" si="542"/>
        <v>Yes</v>
      </c>
      <c r="AJ257" t="str">
        <f t="shared" si="542"/>
        <v>Yes</v>
      </c>
      <c r="AK257" t="str">
        <f t="shared" si="542"/>
        <v>Yes</v>
      </c>
      <c r="AL257" t="str">
        <f t="shared" si="542"/>
        <v>Yes</v>
      </c>
      <c r="AM257" t="str">
        <f t="shared" si="542"/>
        <v>Yes</v>
      </c>
      <c r="AN257" t="str">
        <f t="shared" si="542"/>
        <v>Yes</v>
      </c>
      <c r="AO257" t="str">
        <f t="shared" si="542"/>
        <v>Yes</v>
      </c>
      <c r="AP257" t="str">
        <f t="shared" si="542"/>
        <v>Yes</v>
      </c>
      <c r="AQ257" t="str">
        <f t="shared" si="542"/>
        <v>Yes</v>
      </c>
      <c r="AR257" t="str">
        <f t="shared" si="542"/>
        <v>Yes</v>
      </c>
      <c r="AS257" t="str">
        <f t="shared" si="542"/>
        <v>Yes</v>
      </c>
      <c r="AT257" t="str">
        <f t="shared" si="542"/>
        <v>Yes</v>
      </c>
      <c r="AV257" t="str">
        <f t="shared" ref="AV257:BF257" si="571">IF(AND($L257&gt;=AV$1,$L257&lt;AW$1),"Yes","No")</f>
        <v>No</v>
      </c>
      <c r="AW257" t="str">
        <f t="shared" si="571"/>
        <v>No</v>
      </c>
      <c r="AX257" t="str">
        <f t="shared" si="571"/>
        <v>No</v>
      </c>
      <c r="AY257" t="str">
        <f t="shared" si="571"/>
        <v>No</v>
      </c>
      <c r="AZ257" t="str">
        <f t="shared" si="571"/>
        <v>No</v>
      </c>
      <c r="BA257" t="str">
        <f t="shared" si="571"/>
        <v>No</v>
      </c>
      <c r="BB257" t="str">
        <f t="shared" si="571"/>
        <v>No</v>
      </c>
      <c r="BC257" t="str">
        <f t="shared" si="571"/>
        <v>No</v>
      </c>
      <c r="BD257" t="str">
        <f t="shared" si="571"/>
        <v>No</v>
      </c>
      <c r="BE257" t="str">
        <f t="shared" si="571"/>
        <v>No</v>
      </c>
      <c r="BF257" t="str">
        <f t="shared" si="571"/>
        <v>No</v>
      </c>
      <c r="BG257" t="str">
        <f t="shared" si="433"/>
        <v>No</v>
      </c>
      <c r="BI257" t="str">
        <f t="shared" si="444"/>
        <v>No</v>
      </c>
      <c r="BJ257" t="str">
        <f t="shared" ref="BJ257:BT257" si="572">IF(AND($M257&gt;=BJ$1,$M257&lt;BK$1),"Yes","No")</f>
        <v>No</v>
      </c>
      <c r="BK257" t="str">
        <f t="shared" si="572"/>
        <v>No</v>
      </c>
      <c r="BL257" t="str">
        <f t="shared" si="572"/>
        <v>No</v>
      </c>
      <c r="BM257" t="str">
        <f t="shared" si="572"/>
        <v>No</v>
      </c>
      <c r="BN257" t="str">
        <f t="shared" si="572"/>
        <v>No</v>
      </c>
      <c r="BO257" t="str">
        <f t="shared" si="572"/>
        <v>No</v>
      </c>
      <c r="BP257" t="str">
        <f t="shared" si="572"/>
        <v>No</v>
      </c>
      <c r="BQ257" t="str">
        <f t="shared" si="572"/>
        <v>No</v>
      </c>
      <c r="BR257" t="str">
        <f t="shared" si="572"/>
        <v>No</v>
      </c>
      <c r="BS257" t="str">
        <f t="shared" si="572"/>
        <v>No</v>
      </c>
      <c r="BT257" t="str">
        <f t="shared" si="572"/>
        <v>No</v>
      </c>
      <c r="BU257" t="str">
        <f t="shared" si="544"/>
        <v>No</v>
      </c>
      <c r="BW257" t="str">
        <f t="shared" si="435"/>
        <v>No</v>
      </c>
    </row>
    <row r="258" spans="1:75" x14ac:dyDescent="0.25">
      <c r="A258" s="7">
        <v>257</v>
      </c>
      <c r="B258" s="7" t="s">
        <v>288</v>
      </c>
      <c r="C258" s="7" t="s">
        <v>829</v>
      </c>
      <c r="D258" s="7" t="s">
        <v>812</v>
      </c>
      <c r="E258" s="7" t="s">
        <v>794</v>
      </c>
      <c r="F258" s="8" t="s">
        <v>811</v>
      </c>
      <c r="G258" s="8" t="s">
        <v>799</v>
      </c>
      <c r="H258" s="7" t="s">
        <v>213</v>
      </c>
      <c r="I258" s="7" t="s">
        <v>12</v>
      </c>
      <c r="J258" s="7" t="s">
        <v>1196</v>
      </c>
      <c r="K258" s="9">
        <v>21989</v>
      </c>
      <c r="L258" s="9">
        <v>38878</v>
      </c>
      <c r="M258" s="9"/>
      <c r="N258" s="10">
        <f t="shared" ref="N258:N321" ca="1" si="573">DATEDIF(L258,TODAY(),"Y")</f>
        <v>16</v>
      </c>
      <c r="O258" s="10" t="s">
        <v>815</v>
      </c>
      <c r="P258" s="11" t="s">
        <v>40</v>
      </c>
      <c r="Q258" s="12">
        <v>61150</v>
      </c>
      <c r="R258" s="12">
        <f t="shared" ref="R258:R321" ca="1" si="574">IF(AND(VLOOKUP($S258,$AC$1:$AD$3,2,1)=0,N258&gt;10),3000,VLOOKUP($S258,$AC$1:$AD$3,2,1))</f>
        <v>3000</v>
      </c>
      <c r="S258" s="8">
        <v>2</v>
      </c>
      <c r="T258" t="str">
        <f t="shared" si="436"/>
        <v/>
      </c>
      <c r="U258" t="str">
        <f t="shared" si="437"/>
        <v>Correct</v>
      </c>
      <c r="Y258" t="str">
        <f t="shared" si="438"/>
        <v>Above 60000</v>
      </c>
      <c r="Z258" t="str">
        <f t="shared" ca="1" si="439"/>
        <v>Above 50 years</v>
      </c>
      <c r="AA258" t="str">
        <f t="shared" si="440"/>
        <v>6-10 years</v>
      </c>
      <c r="AH258" t="str">
        <f t="shared" si="441"/>
        <v>Yes</v>
      </c>
      <c r="AI258" t="str">
        <f t="shared" si="542"/>
        <v>Yes</v>
      </c>
      <c r="AJ258" t="str">
        <f t="shared" si="542"/>
        <v>Yes</v>
      </c>
      <c r="AK258" t="str">
        <f t="shared" si="542"/>
        <v>Yes</v>
      </c>
      <c r="AL258" t="str">
        <f t="shared" si="542"/>
        <v>Yes</v>
      </c>
      <c r="AM258" t="str">
        <f t="shared" si="542"/>
        <v>Yes</v>
      </c>
      <c r="AN258" t="str">
        <f t="shared" si="542"/>
        <v>Yes</v>
      </c>
      <c r="AO258" t="str">
        <f t="shared" si="542"/>
        <v>Yes</v>
      </c>
      <c r="AP258" t="str">
        <f t="shared" si="542"/>
        <v>Yes</v>
      </c>
      <c r="AQ258" t="str">
        <f t="shared" si="542"/>
        <v>Yes</v>
      </c>
      <c r="AR258" t="str">
        <f t="shared" si="542"/>
        <v>Yes</v>
      </c>
      <c r="AS258" t="str">
        <f t="shared" si="542"/>
        <v>Yes</v>
      </c>
      <c r="AT258" t="str">
        <f t="shared" si="542"/>
        <v>Yes</v>
      </c>
      <c r="AV258" t="str">
        <f t="shared" ref="AV258:BF258" si="575">IF(AND($L258&gt;=AV$1,$L258&lt;AW$1),"Yes","No")</f>
        <v>No</v>
      </c>
      <c r="AW258" t="str">
        <f t="shared" si="575"/>
        <v>No</v>
      </c>
      <c r="AX258" t="str">
        <f t="shared" si="575"/>
        <v>No</v>
      </c>
      <c r="AY258" t="str">
        <f t="shared" si="575"/>
        <v>No</v>
      </c>
      <c r="AZ258" t="str">
        <f t="shared" si="575"/>
        <v>No</v>
      </c>
      <c r="BA258" t="str">
        <f t="shared" si="575"/>
        <v>No</v>
      </c>
      <c r="BB258" t="str">
        <f t="shared" si="575"/>
        <v>No</v>
      </c>
      <c r="BC258" t="str">
        <f t="shared" si="575"/>
        <v>No</v>
      </c>
      <c r="BD258" t="str">
        <f t="shared" si="575"/>
        <v>No</v>
      </c>
      <c r="BE258" t="str">
        <f t="shared" si="575"/>
        <v>No</v>
      </c>
      <c r="BF258" t="str">
        <f t="shared" si="575"/>
        <v>No</v>
      </c>
      <c r="BG258" t="str">
        <f t="shared" ref="BG258:BG321" si="576">IF(AND($L258&gt;=BG$1,$L258&lt;BI$1),"Yes","No")</f>
        <v>No</v>
      </c>
      <c r="BI258" t="str">
        <f t="shared" si="444"/>
        <v>No</v>
      </c>
      <c r="BJ258" t="str">
        <f t="shared" ref="BJ258:BT258" si="577">IF(AND($M258&gt;=BJ$1,$M258&lt;BK$1),"Yes","No")</f>
        <v>No</v>
      </c>
      <c r="BK258" t="str">
        <f t="shared" si="577"/>
        <v>No</v>
      </c>
      <c r="BL258" t="str">
        <f t="shared" si="577"/>
        <v>No</v>
      </c>
      <c r="BM258" t="str">
        <f t="shared" si="577"/>
        <v>No</v>
      </c>
      <c r="BN258" t="str">
        <f t="shared" si="577"/>
        <v>No</v>
      </c>
      <c r="BO258" t="str">
        <f t="shared" si="577"/>
        <v>No</v>
      </c>
      <c r="BP258" t="str">
        <f t="shared" si="577"/>
        <v>No</v>
      </c>
      <c r="BQ258" t="str">
        <f t="shared" si="577"/>
        <v>No</v>
      </c>
      <c r="BR258" t="str">
        <f t="shared" si="577"/>
        <v>No</v>
      </c>
      <c r="BS258" t="str">
        <f t="shared" si="577"/>
        <v>No</v>
      </c>
      <c r="BT258" t="str">
        <f t="shared" si="577"/>
        <v>No</v>
      </c>
      <c r="BU258" t="str">
        <f t="shared" si="544"/>
        <v>No</v>
      </c>
      <c r="BW258" t="str">
        <f t="shared" ref="BW258:BW321" si="578">IF(COUNTIFS(BJ258:BU258,"Yes")&gt;0,"Yes","No")</f>
        <v>No</v>
      </c>
    </row>
    <row r="259" spans="1:75" x14ac:dyDescent="0.25">
      <c r="A259" s="7">
        <v>258</v>
      </c>
      <c r="B259" s="7" t="s">
        <v>289</v>
      </c>
      <c r="C259" s="7" t="s">
        <v>1003</v>
      </c>
      <c r="D259" s="7" t="s">
        <v>36</v>
      </c>
      <c r="E259" s="7" t="s">
        <v>795</v>
      </c>
      <c r="F259" s="8" t="s">
        <v>811</v>
      </c>
      <c r="G259" s="8" t="s">
        <v>799</v>
      </c>
      <c r="H259" s="7" t="s">
        <v>213</v>
      </c>
      <c r="I259" s="7" t="s">
        <v>24</v>
      </c>
      <c r="J259" s="7" t="s">
        <v>1196</v>
      </c>
      <c r="K259" s="9">
        <v>23811</v>
      </c>
      <c r="L259" s="9">
        <v>35972</v>
      </c>
      <c r="M259" s="9"/>
      <c r="N259" s="10">
        <f t="shared" ca="1" si="573"/>
        <v>24</v>
      </c>
      <c r="O259" s="10" t="s">
        <v>815</v>
      </c>
      <c r="P259" s="11"/>
      <c r="Q259" s="12">
        <v>71710</v>
      </c>
      <c r="R259" s="12">
        <f t="shared" ca="1" si="574"/>
        <v>10000</v>
      </c>
      <c r="S259" s="8">
        <v>5</v>
      </c>
      <c r="T259" t="str">
        <f t="shared" ref="T259:T322" si="579">IF(M259="","",IF(M259&lt;L259,"Error","Correct"))</f>
        <v/>
      </c>
      <c r="U259" t="str">
        <f t="shared" ref="U259:U322" si="580">IF(K259="","",IF((L259-K259)/365&lt;18,"Error","Correct"))</f>
        <v>Correct</v>
      </c>
      <c r="Y259" t="str">
        <f t="shared" ref="Y259:Y322" si="581">VLOOKUP(Q259,$AC$32:$AD$36,2,1)</f>
        <v>Above 60000</v>
      </c>
      <c r="Z259" t="str">
        <f t="shared" ref="Z259:Z322" ca="1" si="582">VLOOKUP(YEARFRAC(K259,TODAY()),$AC$17:$AD$22,2,1)</f>
        <v>Above 50 years</v>
      </c>
      <c r="AA259" t="str">
        <f t="shared" ref="AA259:AA322" si="583">VLOOKUP(YEARFRAC(L259,$AB$1),$AC$24:$AD$30,2,1)</f>
        <v>Above 10 years</v>
      </c>
      <c r="AH259" t="str">
        <f t="shared" ref="AH259:AH322" si="584">IF($L259&gt;AH$1,"No",IF($M259="","Yes",IF(AND($L259&lt;=AH$1,$M259&gt;AH$1),"Yes","No")))</f>
        <v>Yes</v>
      </c>
      <c r="AI259" t="str">
        <f t="shared" ref="AI259:AT274" si="585">IF($L259&gt;AI$1,"No",IF($M259="","Yes",IF(AND($L259&lt;=AI$1,$M259&gt;AI$1),"Yes","No")))</f>
        <v>Yes</v>
      </c>
      <c r="AJ259" t="str">
        <f t="shared" si="585"/>
        <v>Yes</v>
      </c>
      <c r="AK259" t="str">
        <f t="shared" si="585"/>
        <v>Yes</v>
      </c>
      <c r="AL259" t="str">
        <f t="shared" si="585"/>
        <v>Yes</v>
      </c>
      <c r="AM259" t="str">
        <f t="shared" si="585"/>
        <v>Yes</v>
      </c>
      <c r="AN259" t="str">
        <f t="shared" si="585"/>
        <v>Yes</v>
      </c>
      <c r="AO259" t="str">
        <f t="shared" si="585"/>
        <v>Yes</v>
      </c>
      <c r="AP259" t="str">
        <f t="shared" si="585"/>
        <v>Yes</v>
      </c>
      <c r="AQ259" t="str">
        <f t="shared" si="585"/>
        <v>Yes</v>
      </c>
      <c r="AR259" t="str">
        <f t="shared" si="585"/>
        <v>Yes</v>
      </c>
      <c r="AS259" t="str">
        <f t="shared" si="585"/>
        <v>Yes</v>
      </c>
      <c r="AT259" t="str">
        <f t="shared" si="585"/>
        <v>Yes</v>
      </c>
      <c r="AV259" t="str">
        <f t="shared" ref="AV259:BF259" si="586">IF(AND($L259&gt;=AV$1,$L259&lt;AW$1),"Yes","No")</f>
        <v>No</v>
      </c>
      <c r="AW259" t="str">
        <f t="shared" si="586"/>
        <v>No</v>
      </c>
      <c r="AX259" t="str">
        <f t="shared" si="586"/>
        <v>No</v>
      </c>
      <c r="AY259" t="str">
        <f t="shared" si="586"/>
        <v>No</v>
      </c>
      <c r="AZ259" t="str">
        <f t="shared" si="586"/>
        <v>No</v>
      </c>
      <c r="BA259" t="str">
        <f t="shared" si="586"/>
        <v>No</v>
      </c>
      <c r="BB259" t="str">
        <f t="shared" si="586"/>
        <v>No</v>
      </c>
      <c r="BC259" t="str">
        <f t="shared" si="586"/>
        <v>No</v>
      </c>
      <c r="BD259" t="str">
        <f t="shared" si="586"/>
        <v>No</v>
      </c>
      <c r="BE259" t="str">
        <f t="shared" si="586"/>
        <v>No</v>
      </c>
      <c r="BF259" t="str">
        <f t="shared" si="586"/>
        <v>No</v>
      </c>
      <c r="BG259" t="str">
        <f t="shared" si="576"/>
        <v>No</v>
      </c>
      <c r="BI259" t="str">
        <f t="shared" ref="BI259:BI322" si="587">IF(COUNTIFS(AV259:BG259,"Yes")&gt;0,"Yes","No")</f>
        <v>No</v>
      </c>
      <c r="BJ259" t="str">
        <f t="shared" ref="BJ259:BU274" si="588">IF(AND($M259&gt;=BJ$1,$M259&lt;BK$1),"Yes","No")</f>
        <v>No</v>
      </c>
      <c r="BK259" t="str">
        <f t="shared" si="588"/>
        <v>No</v>
      </c>
      <c r="BL259" t="str">
        <f t="shared" si="588"/>
        <v>No</v>
      </c>
      <c r="BM259" t="str">
        <f t="shared" si="588"/>
        <v>No</v>
      </c>
      <c r="BN259" t="str">
        <f t="shared" si="588"/>
        <v>No</v>
      </c>
      <c r="BO259" t="str">
        <f t="shared" si="588"/>
        <v>No</v>
      </c>
      <c r="BP259" t="str">
        <f t="shared" si="588"/>
        <v>No</v>
      </c>
      <c r="BQ259" t="str">
        <f t="shared" si="588"/>
        <v>No</v>
      </c>
      <c r="BR259" t="str">
        <f t="shared" si="588"/>
        <v>No</v>
      </c>
      <c r="BS259" t="str">
        <f t="shared" si="588"/>
        <v>No</v>
      </c>
      <c r="BT259" t="str">
        <f t="shared" si="588"/>
        <v>No</v>
      </c>
      <c r="BU259" t="str">
        <f t="shared" si="588"/>
        <v>No</v>
      </c>
      <c r="BW259" t="str">
        <f t="shared" si="578"/>
        <v>No</v>
      </c>
    </row>
    <row r="260" spans="1:75" x14ac:dyDescent="0.25">
      <c r="A260" s="7">
        <v>259</v>
      </c>
      <c r="B260" s="7" t="s">
        <v>290</v>
      </c>
      <c r="C260" s="7" t="s">
        <v>884</v>
      </c>
      <c r="D260" s="7" t="s">
        <v>36</v>
      </c>
      <c r="E260" s="7" t="s">
        <v>796</v>
      </c>
      <c r="F260" s="8" t="s">
        <v>810</v>
      </c>
      <c r="G260" s="8" t="s">
        <v>799</v>
      </c>
      <c r="H260" s="7" t="s">
        <v>213</v>
      </c>
      <c r="I260" s="7" t="s">
        <v>12</v>
      </c>
      <c r="J260" s="7" t="s">
        <v>1196</v>
      </c>
      <c r="K260" s="9">
        <v>27876</v>
      </c>
      <c r="L260" s="9">
        <v>36318</v>
      </c>
      <c r="M260" s="9">
        <v>38388</v>
      </c>
      <c r="N260" s="10">
        <f t="shared" ca="1" si="573"/>
        <v>23</v>
      </c>
      <c r="O260" s="10" t="s">
        <v>815</v>
      </c>
      <c r="P260" s="11" t="s">
        <v>40</v>
      </c>
      <c r="Q260" s="12">
        <v>68750</v>
      </c>
      <c r="R260" s="12">
        <f t="shared" ca="1" si="574"/>
        <v>3000</v>
      </c>
      <c r="S260" s="8">
        <v>1</v>
      </c>
      <c r="T260" t="str">
        <f t="shared" si="579"/>
        <v>Correct</v>
      </c>
      <c r="U260" t="str">
        <f t="shared" si="580"/>
        <v>Correct</v>
      </c>
      <c r="Y260" t="str">
        <f t="shared" si="581"/>
        <v>Above 60000</v>
      </c>
      <c r="Z260" t="str">
        <f t="shared" ca="1" si="582"/>
        <v>40-50 years</v>
      </c>
      <c r="AA260" t="str">
        <f t="shared" si="583"/>
        <v>Above 10 years</v>
      </c>
      <c r="AH260" t="str">
        <f t="shared" si="584"/>
        <v>No</v>
      </c>
      <c r="AI260" t="str">
        <f t="shared" si="585"/>
        <v>No</v>
      </c>
      <c r="AJ260" t="str">
        <f t="shared" si="585"/>
        <v>No</v>
      </c>
      <c r="AK260" t="str">
        <f t="shared" si="585"/>
        <v>No</v>
      </c>
      <c r="AL260" t="str">
        <f t="shared" si="585"/>
        <v>No</v>
      </c>
      <c r="AM260" t="str">
        <f t="shared" si="585"/>
        <v>No</v>
      </c>
      <c r="AN260" t="str">
        <f t="shared" si="585"/>
        <v>No</v>
      </c>
      <c r="AO260" t="str">
        <f t="shared" si="585"/>
        <v>No</v>
      </c>
      <c r="AP260" t="str">
        <f t="shared" si="585"/>
        <v>No</v>
      </c>
      <c r="AQ260" t="str">
        <f t="shared" si="585"/>
        <v>No</v>
      </c>
      <c r="AR260" t="str">
        <f t="shared" si="585"/>
        <v>No</v>
      </c>
      <c r="AS260" t="str">
        <f t="shared" si="585"/>
        <v>No</v>
      </c>
      <c r="AT260" t="str">
        <f t="shared" si="585"/>
        <v>No</v>
      </c>
      <c r="AV260" t="str">
        <f t="shared" ref="AV260:BF260" si="589">IF(AND($L260&gt;=AV$1,$L260&lt;AW$1),"Yes","No")</f>
        <v>No</v>
      </c>
      <c r="AW260" t="str">
        <f t="shared" si="589"/>
        <v>No</v>
      </c>
      <c r="AX260" t="str">
        <f t="shared" si="589"/>
        <v>No</v>
      </c>
      <c r="AY260" t="str">
        <f t="shared" si="589"/>
        <v>No</v>
      </c>
      <c r="AZ260" t="str">
        <f t="shared" si="589"/>
        <v>No</v>
      </c>
      <c r="BA260" t="str">
        <f t="shared" si="589"/>
        <v>No</v>
      </c>
      <c r="BB260" t="str">
        <f t="shared" si="589"/>
        <v>No</v>
      </c>
      <c r="BC260" t="str">
        <f t="shared" si="589"/>
        <v>No</v>
      </c>
      <c r="BD260" t="str">
        <f t="shared" si="589"/>
        <v>No</v>
      </c>
      <c r="BE260" t="str">
        <f t="shared" si="589"/>
        <v>No</v>
      </c>
      <c r="BF260" t="str">
        <f t="shared" si="589"/>
        <v>No</v>
      </c>
      <c r="BG260" t="str">
        <f t="shared" si="576"/>
        <v>No</v>
      </c>
      <c r="BI260" t="str">
        <f t="shared" si="587"/>
        <v>No</v>
      </c>
      <c r="BJ260" t="str">
        <f t="shared" ref="BJ260:BT260" si="590">IF(AND($M260&gt;=BJ$1,$M260&lt;BK$1),"Yes","No")</f>
        <v>No</v>
      </c>
      <c r="BK260" t="str">
        <f t="shared" si="590"/>
        <v>No</v>
      </c>
      <c r="BL260" t="str">
        <f t="shared" si="590"/>
        <v>No</v>
      </c>
      <c r="BM260" t="str">
        <f t="shared" si="590"/>
        <v>No</v>
      </c>
      <c r="BN260" t="str">
        <f t="shared" si="590"/>
        <v>No</v>
      </c>
      <c r="BO260" t="str">
        <f t="shared" si="590"/>
        <v>No</v>
      </c>
      <c r="BP260" t="str">
        <f t="shared" si="590"/>
        <v>No</v>
      </c>
      <c r="BQ260" t="str">
        <f t="shared" si="590"/>
        <v>No</v>
      </c>
      <c r="BR260" t="str">
        <f t="shared" si="590"/>
        <v>No</v>
      </c>
      <c r="BS260" t="str">
        <f t="shared" si="590"/>
        <v>No</v>
      </c>
      <c r="BT260" t="str">
        <f t="shared" si="590"/>
        <v>No</v>
      </c>
      <c r="BU260" t="str">
        <f t="shared" si="588"/>
        <v>No</v>
      </c>
      <c r="BW260" t="str">
        <f t="shared" si="578"/>
        <v>No</v>
      </c>
    </row>
    <row r="261" spans="1:75" x14ac:dyDescent="0.25">
      <c r="A261" s="7">
        <v>260</v>
      </c>
      <c r="B261" s="7" t="s">
        <v>291</v>
      </c>
      <c r="C261" s="7" t="s">
        <v>1004</v>
      </c>
      <c r="D261" s="7" t="s">
        <v>812</v>
      </c>
      <c r="E261" s="7" t="s">
        <v>793</v>
      </c>
      <c r="F261" s="8" t="s">
        <v>811</v>
      </c>
      <c r="G261" s="8" t="s">
        <v>799</v>
      </c>
      <c r="H261" s="7" t="s">
        <v>213</v>
      </c>
      <c r="I261" s="7" t="s">
        <v>12</v>
      </c>
      <c r="J261" s="7" t="s">
        <v>1196</v>
      </c>
      <c r="K261" s="9">
        <v>27095</v>
      </c>
      <c r="L261" s="9">
        <v>36332</v>
      </c>
      <c r="M261" s="9"/>
      <c r="N261" s="10">
        <f t="shared" ca="1" si="573"/>
        <v>23</v>
      </c>
      <c r="O261" s="10" t="s">
        <v>815</v>
      </c>
      <c r="P261" s="11" t="s">
        <v>21</v>
      </c>
      <c r="Q261" s="12">
        <v>37760</v>
      </c>
      <c r="R261" s="12">
        <f t="shared" ca="1" si="574"/>
        <v>3000</v>
      </c>
      <c r="S261" s="8">
        <v>2</v>
      </c>
      <c r="T261" t="str">
        <f t="shared" si="579"/>
        <v/>
      </c>
      <c r="U261" t="str">
        <f t="shared" si="580"/>
        <v>Correct</v>
      </c>
      <c r="Y261" t="str">
        <f t="shared" si="581"/>
        <v>25001-40000</v>
      </c>
      <c r="Z261" t="str">
        <f t="shared" ca="1" si="582"/>
        <v>40-50 years</v>
      </c>
      <c r="AA261" t="str">
        <f t="shared" si="583"/>
        <v>Above 10 years</v>
      </c>
      <c r="AH261" t="str">
        <f t="shared" si="584"/>
        <v>Yes</v>
      </c>
      <c r="AI261" t="str">
        <f t="shared" si="585"/>
        <v>Yes</v>
      </c>
      <c r="AJ261" t="str">
        <f t="shared" si="585"/>
        <v>Yes</v>
      </c>
      <c r="AK261" t="str">
        <f t="shared" si="585"/>
        <v>Yes</v>
      </c>
      <c r="AL261" t="str">
        <f t="shared" si="585"/>
        <v>Yes</v>
      </c>
      <c r="AM261" t="str">
        <f t="shared" si="585"/>
        <v>Yes</v>
      </c>
      <c r="AN261" t="str">
        <f t="shared" si="585"/>
        <v>Yes</v>
      </c>
      <c r="AO261" t="str">
        <f t="shared" si="585"/>
        <v>Yes</v>
      </c>
      <c r="AP261" t="str">
        <f t="shared" si="585"/>
        <v>Yes</v>
      </c>
      <c r="AQ261" t="str">
        <f t="shared" si="585"/>
        <v>Yes</v>
      </c>
      <c r="AR261" t="str">
        <f t="shared" si="585"/>
        <v>Yes</v>
      </c>
      <c r="AS261" t="str">
        <f t="shared" si="585"/>
        <v>Yes</v>
      </c>
      <c r="AT261" t="str">
        <f t="shared" si="585"/>
        <v>Yes</v>
      </c>
      <c r="AV261" t="str">
        <f t="shared" ref="AV261:BF261" si="591">IF(AND($L261&gt;=AV$1,$L261&lt;AW$1),"Yes","No")</f>
        <v>No</v>
      </c>
      <c r="AW261" t="str">
        <f t="shared" si="591"/>
        <v>No</v>
      </c>
      <c r="AX261" t="str">
        <f t="shared" si="591"/>
        <v>No</v>
      </c>
      <c r="AY261" t="str">
        <f t="shared" si="591"/>
        <v>No</v>
      </c>
      <c r="AZ261" t="str">
        <f t="shared" si="591"/>
        <v>No</v>
      </c>
      <c r="BA261" t="str">
        <f t="shared" si="591"/>
        <v>No</v>
      </c>
      <c r="BB261" t="str">
        <f t="shared" si="591"/>
        <v>No</v>
      </c>
      <c r="BC261" t="str">
        <f t="shared" si="591"/>
        <v>No</v>
      </c>
      <c r="BD261" t="str">
        <f t="shared" si="591"/>
        <v>No</v>
      </c>
      <c r="BE261" t="str">
        <f t="shared" si="591"/>
        <v>No</v>
      </c>
      <c r="BF261" t="str">
        <f t="shared" si="591"/>
        <v>No</v>
      </c>
      <c r="BG261" t="str">
        <f t="shared" si="576"/>
        <v>No</v>
      </c>
      <c r="BI261" t="str">
        <f t="shared" si="587"/>
        <v>No</v>
      </c>
      <c r="BJ261" t="str">
        <f t="shared" ref="BJ261:BT261" si="592">IF(AND($M261&gt;=BJ$1,$M261&lt;BK$1),"Yes","No")</f>
        <v>No</v>
      </c>
      <c r="BK261" t="str">
        <f t="shared" si="592"/>
        <v>No</v>
      </c>
      <c r="BL261" t="str">
        <f t="shared" si="592"/>
        <v>No</v>
      </c>
      <c r="BM261" t="str">
        <f t="shared" si="592"/>
        <v>No</v>
      </c>
      <c r="BN261" t="str">
        <f t="shared" si="592"/>
        <v>No</v>
      </c>
      <c r="BO261" t="str">
        <f t="shared" si="592"/>
        <v>No</v>
      </c>
      <c r="BP261" t="str">
        <f t="shared" si="592"/>
        <v>No</v>
      </c>
      <c r="BQ261" t="str">
        <f t="shared" si="592"/>
        <v>No</v>
      </c>
      <c r="BR261" t="str">
        <f t="shared" si="592"/>
        <v>No</v>
      </c>
      <c r="BS261" t="str">
        <f t="shared" si="592"/>
        <v>No</v>
      </c>
      <c r="BT261" t="str">
        <f t="shared" si="592"/>
        <v>No</v>
      </c>
      <c r="BU261" t="str">
        <f t="shared" si="588"/>
        <v>No</v>
      </c>
      <c r="BW261" t="str">
        <f t="shared" si="578"/>
        <v>No</v>
      </c>
    </row>
    <row r="262" spans="1:75" x14ac:dyDescent="0.25">
      <c r="A262" s="7">
        <v>261</v>
      </c>
      <c r="B262" s="7" t="s">
        <v>292</v>
      </c>
      <c r="C262" s="7" t="s">
        <v>1005</v>
      </c>
      <c r="D262" s="7" t="s">
        <v>812</v>
      </c>
      <c r="E262" s="7" t="s">
        <v>794</v>
      </c>
      <c r="F262" s="8" t="s">
        <v>811</v>
      </c>
      <c r="G262" s="8" t="s">
        <v>799</v>
      </c>
      <c r="H262" s="7" t="s">
        <v>213</v>
      </c>
      <c r="I262" s="7" t="s">
        <v>12</v>
      </c>
      <c r="J262" s="7" t="s">
        <v>1196</v>
      </c>
      <c r="K262" s="9">
        <v>27460</v>
      </c>
      <c r="L262" s="9">
        <v>36698</v>
      </c>
      <c r="M262" s="9"/>
      <c r="N262" s="10">
        <f t="shared" ca="1" si="573"/>
        <v>22</v>
      </c>
      <c r="O262" s="10" t="s">
        <v>815</v>
      </c>
      <c r="P262" s="11" t="s">
        <v>21</v>
      </c>
      <c r="Q262" s="12">
        <v>23650</v>
      </c>
      <c r="R262" s="12">
        <f t="shared" ca="1" si="574"/>
        <v>3000</v>
      </c>
      <c r="S262" s="8">
        <v>1</v>
      </c>
      <c r="T262" t="str">
        <f t="shared" si="579"/>
        <v/>
      </c>
      <c r="U262" t="str">
        <f t="shared" si="580"/>
        <v>Correct</v>
      </c>
      <c r="Y262" t="str">
        <f t="shared" si="581"/>
        <v>10001-25000</v>
      </c>
      <c r="Z262" t="str">
        <f t="shared" ca="1" si="582"/>
        <v>40-50 years</v>
      </c>
      <c r="AA262" t="str">
        <f t="shared" si="583"/>
        <v>Above 10 years</v>
      </c>
      <c r="AH262" t="str">
        <f t="shared" si="584"/>
        <v>Yes</v>
      </c>
      <c r="AI262" t="str">
        <f t="shared" si="585"/>
        <v>Yes</v>
      </c>
      <c r="AJ262" t="str">
        <f t="shared" si="585"/>
        <v>Yes</v>
      </c>
      <c r="AK262" t="str">
        <f t="shared" si="585"/>
        <v>Yes</v>
      </c>
      <c r="AL262" t="str">
        <f t="shared" si="585"/>
        <v>Yes</v>
      </c>
      <c r="AM262" t="str">
        <f t="shared" si="585"/>
        <v>Yes</v>
      </c>
      <c r="AN262" t="str">
        <f t="shared" si="585"/>
        <v>Yes</v>
      </c>
      <c r="AO262" t="str">
        <f t="shared" si="585"/>
        <v>Yes</v>
      </c>
      <c r="AP262" t="str">
        <f t="shared" si="585"/>
        <v>Yes</v>
      </c>
      <c r="AQ262" t="str">
        <f t="shared" si="585"/>
        <v>Yes</v>
      </c>
      <c r="AR262" t="str">
        <f t="shared" si="585"/>
        <v>Yes</v>
      </c>
      <c r="AS262" t="str">
        <f t="shared" si="585"/>
        <v>Yes</v>
      </c>
      <c r="AT262" t="str">
        <f t="shared" si="585"/>
        <v>Yes</v>
      </c>
      <c r="AV262" t="str">
        <f t="shared" ref="AV262:BF262" si="593">IF(AND($L262&gt;=AV$1,$L262&lt;AW$1),"Yes","No")</f>
        <v>No</v>
      </c>
      <c r="AW262" t="str">
        <f t="shared" si="593"/>
        <v>No</v>
      </c>
      <c r="AX262" t="str">
        <f t="shared" si="593"/>
        <v>No</v>
      </c>
      <c r="AY262" t="str">
        <f t="shared" si="593"/>
        <v>No</v>
      </c>
      <c r="AZ262" t="str">
        <f t="shared" si="593"/>
        <v>No</v>
      </c>
      <c r="BA262" t="str">
        <f t="shared" si="593"/>
        <v>No</v>
      </c>
      <c r="BB262" t="str">
        <f t="shared" si="593"/>
        <v>No</v>
      </c>
      <c r="BC262" t="str">
        <f t="shared" si="593"/>
        <v>No</v>
      </c>
      <c r="BD262" t="str">
        <f t="shared" si="593"/>
        <v>No</v>
      </c>
      <c r="BE262" t="str">
        <f t="shared" si="593"/>
        <v>No</v>
      </c>
      <c r="BF262" t="str">
        <f t="shared" si="593"/>
        <v>No</v>
      </c>
      <c r="BG262" t="str">
        <f t="shared" si="576"/>
        <v>No</v>
      </c>
      <c r="BI262" t="str">
        <f t="shared" si="587"/>
        <v>No</v>
      </c>
      <c r="BJ262" t="str">
        <f t="shared" ref="BJ262:BT262" si="594">IF(AND($M262&gt;=BJ$1,$M262&lt;BK$1),"Yes","No")</f>
        <v>No</v>
      </c>
      <c r="BK262" t="str">
        <f t="shared" si="594"/>
        <v>No</v>
      </c>
      <c r="BL262" t="str">
        <f t="shared" si="594"/>
        <v>No</v>
      </c>
      <c r="BM262" t="str">
        <f t="shared" si="594"/>
        <v>No</v>
      </c>
      <c r="BN262" t="str">
        <f t="shared" si="594"/>
        <v>No</v>
      </c>
      <c r="BO262" t="str">
        <f t="shared" si="594"/>
        <v>No</v>
      </c>
      <c r="BP262" t="str">
        <f t="shared" si="594"/>
        <v>No</v>
      </c>
      <c r="BQ262" t="str">
        <f t="shared" si="594"/>
        <v>No</v>
      </c>
      <c r="BR262" t="str">
        <f t="shared" si="594"/>
        <v>No</v>
      </c>
      <c r="BS262" t="str">
        <f t="shared" si="594"/>
        <v>No</v>
      </c>
      <c r="BT262" t="str">
        <f t="shared" si="594"/>
        <v>No</v>
      </c>
      <c r="BU262" t="str">
        <f t="shared" si="588"/>
        <v>No</v>
      </c>
      <c r="BW262" t="str">
        <f t="shared" si="578"/>
        <v>No</v>
      </c>
    </row>
    <row r="263" spans="1:75" x14ac:dyDescent="0.25">
      <c r="A263" s="7">
        <v>262</v>
      </c>
      <c r="B263" s="7" t="s">
        <v>293</v>
      </c>
      <c r="C263" s="7" t="s">
        <v>875</v>
      </c>
      <c r="D263" s="7" t="s">
        <v>36</v>
      </c>
      <c r="E263" s="7" t="s">
        <v>792</v>
      </c>
      <c r="F263" s="8" t="s">
        <v>811</v>
      </c>
      <c r="G263" s="8" t="s">
        <v>799</v>
      </c>
      <c r="H263" s="7" t="s">
        <v>213</v>
      </c>
      <c r="I263" s="7" t="s">
        <v>24</v>
      </c>
      <c r="J263" s="7" t="s">
        <v>1197</v>
      </c>
      <c r="K263" s="9">
        <v>26706</v>
      </c>
      <c r="L263" s="9">
        <v>36704</v>
      </c>
      <c r="M263" s="9"/>
      <c r="N263" s="10">
        <f t="shared" ca="1" si="573"/>
        <v>22</v>
      </c>
      <c r="O263" s="10" t="s">
        <v>815</v>
      </c>
      <c r="P263" s="11"/>
      <c r="Q263" s="12">
        <v>57760</v>
      </c>
      <c r="R263" s="12">
        <f t="shared" ca="1" si="574"/>
        <v>5000</v>
      </c>
      <c r="S263" s="8">
        <v>3</v>
      </c>
      <c r="T263" t="str">
        <f t="shared" si="579"/>
        <v/>
      </c>
      <c r="U263" t="str">
        <f t="shared" si="580"/>
        <v>Correct</v>
      </c>
      <c r="Y263" t="str">
        <f t="shared" si="581"/>
        <v>40001-60000</v>
      </c>
      <c r="Z263" t="str">
        <f t="shared" ca="1" si="582"/>
        <v>40-50 years</v>
      </c>
      <c r="AA263" t="str">
        <f t="shared" si="583"/>
        <v>Above 10 years</v>
      </c>
      <c r="AH263" t="str">
        <f t="shared" si="584"/>
        <v>Yes</v>
      </c>
      <c r="AI263" t="str">
        <f t="shared" si="585"/>
        <v>Yes</v>
      </c>
      <c r="AJ263" t="str">
        <f t="shared" si="585"/>
        <v>Yes</v>
      </c>
      <c r="AK263" t="str">
        <f t="shared" si="585"/>
        <v>Yes</v>
      </c>
      <c r="AL263" t="str">
        <f t="shared" si="585"/>
        <v>Yes</v>
      </c>
      <c r="AM263" t="str">
        <f t="shared" si="585"/>
        <v>Yes</v>
      </c>
      <c r="AN263" t="str">
        <f t="shared" si="585"/>
        <v>Yes</v>
      </c>
      <c r="AO263" t="str">
        <f t="shared" si="585"/>
        <v>Yes</v>
      </c>
      <c r="AP263" t="str">
        <f t="shared" si="585"/>
        <v>Yes</v>
      </c>
      <c r="AQ263" t="str">
        <f t="shared" si="585"/>
        <v>Yes</v>
      </c>
      <c r="AR263" t="str">
        <f t="shared" si="585"/>
        <v>Yes</v>
      </c>
      <c r="AS263" t="str">
        <f t="shared" si="585"/>
        <v>Yes</v>
      </c>
      <c r="AT263" t="str">
        <f t="shared" si="585"/>
        <v>Yes</v>
      </c>
      <c r="AV263" t="str">
        <f t="shared" ref="AV263:BF263" si="595">IF(AND($L263&gt;=AV$1,$L263&lt;AW$1),"Yes","No")</f>
        <v>No</v>
      </c>
      <c r="AW263" t="str">
        <f t="shared" si="595"/>
        <v>No</v>
      </c>
      <c r="AX263" t="str">
        <f t="shared" si="595"/>
        <v>No</v>
      </c>
      <c r="AY263" t="str">
        <f t="shared" si="595"/>
        <v>No</v>
      </c>
      <c r="AZ263" t="str">
        <f t="shared" si="595"/>
        <v>No</v>
      </c>
      <c r="BA263" t="str">
        <f t="shared" si="595"/>
        <v>No</v>
      </c>
      <c r="BB263" t="str">
        <f t="shared" si="595"/>
        <v>No</v>
      </c>
      <c r="BC263" t="str">
        <f t="shared" si="595"/>
        <v>No</v>
      </c>
      <c r="BD263" t="str">
        <f t="shared" si="595"/>
        <v>No</v>
      </c>
      <c r="BE263" t="str">
        <f t="shared" si="595"/>
        <v>No</v>
      </c>
      <c r="BF263" t="str">
        <f t="shared" si="595"/>
        <v>No</v>
      </c>
      <c r="BG263" t="str">
        <f t="shared" si="576"/>
        <v>No</v>
      </c>
      <c r="BI263" t="str">
        <f t="shared" si="587"/>
        <v>No</v>
      </c>
      <c r="BJ263" t="str">
        <f t="shared" ref="BJ263:BT263" si="596">IF(AND($M263&gt;=BJ$1,$M263&lt;BK$1),"Yes","No")</f>
        <v>No</v>
      </c>
      <c r="BK263" t="str">
        <f t="shared" si="596"/>
        <v>No</v>
      </c>
      <c r="BL263" t="str">
        <f t="shared" si="596"/>
        <v>No</v>
      </c>
      <c r="BM263" t="str">
        <f t="shared" si="596"/>
        <v>No</v>
      </c>
      <c r="BN263" t="str">
        <f t="shared" si="596"/>
        <v>No</v>
      </c>
      <c r="BO263" t="str">
        <f t="shared" si="596"/>
        <v>No</v>
      </c>
      <c r="BP263" t="str">
        <f t="shared" si="596"/>
        <v>No</v>
      </c>
      <c r="BQ263" t="str">
        <f t="shared" si="596"/>
        <v>No</v>
      </c>
      <c r="BR263" t="str">
        <f t="shared" si="596"/>
        <v>No</v>
      </c>
      <c r="BS263" t="str">
        <f t="shared" si="596"/>
        <v>No</v>
      </c>
      <c r="BT263" t="str">
        <f t="shared" si="596"/>
        <v>No</v>
      </c>
      <c r="BU263" t="str">
        <f t="shared" si="588"/>
        <v>No</v>
      </c>
      <c r="BW263" t="str">
        <f t="shared" si="578"/>
        <v>No</v>
      </c>
    </row>
    <row r="264" spans="1:75" x14ac:dyDescent="0.25">
      <c r="A264" s="7">
        <v>263</v>
      </c>
      <c r="B264" s="7" t="s">
        <v>294</v>
      </c>
      <c r="C264" s="7" t="s">
        <v>1006</v>
      </c>
      <c r="D264" s="7" t="s">
        <v>812</v>
      </c>
      <c r="E264" s="7" t="s">
        <v>794</v>
      </c>
      <c r="F264" s="8" t="s">
        <v>811</v>
      </c>
      <c r="G264" s="8" t="s">
        <v>799</v>
      </c>
      <c r="H264" s="7" t="s">
        <v>213</v>
      </c>
      <c r="I264" s="7" t="s">
        <v>12</v>
      </c>
      <c r="J264" s="7" t="s">
        <v>1197</v>
      </c>
      <c r="K264" s="9">
        <v>24832</v>
      </c>
      <c r="L264" s="9">
        <v>36707</v>
      </c>
      <c r="M264" s="9"/>
      <c r="N264" s="10">
        <f t="shared" ca="1" si="573"/>
        <v>22</v>
      </c>
      <c r="O264" s="10" t="s">
        <v>815</v>
      </c>
      <c r="P264" s="11" t="s">
        <v>30</v>
      </c>
      <c r="Q264" s="12">
        <v>38870</v>
      </c>
      <c r="R264" s="12">
        <f t="shared" ca="1" si="574"/>
        <v>3000</v>
      </c>
      <c r="S264" s="8">
        <v>2</v>
      </c>
      <c r="T264" t="str">
        <f t="shared" si="579"/>
        <v/>
      </c>
      <c r="U264" t="str">
        <f t="shared" si="580"/>
        <v>Correct</v>
      </c>
      <c r="Y264" t="str">
        <f t="shared" si="581"/>
        <v>25001-40000</v>
      </c>
      <c r="Z264" t="str">
        <f t="shared" ca="1" si="582"/>
        <v>Above 50 years</v>
      </c>
      <c r="AA264" t="str">
        <f t="shared" si="583"/>
        <v>Above 10 years</v>
      </c>
      <c r="AH264" t="str">
        <f t="shared" si="584"/>
        <v>Yes</v>
      </c>
      <c r="AI264" t="str">
        <f t="shared" si="585"/>
        <v>Yes</v>
      </c>
      <c r="AJ264" t="str">
        <f t="shared" si="585"/>
        <v>Yes</v>
      </c>
      <c r="AK264" t="str">
        <f t="shared" si="585"/>
        <v>Yes</v>
      </c>
      <c r="AL264" t="str">
        <f t="shared" si="585"/>
        <v>Yes</v>
      </c>
      <c r="AM264" t="str">
        <f t="shared" si="585"/>
        <v>Yes</v>
      </c>
      <c r="AN264" t="str">
        <f t="shared" si="585"/>
        <v>Yes</v>
      </c>
      <c r="AO264" t="str">
        <f t="shared" si="585"/>
        <v>Yes</v>
      </c>
      <c r="AP264" t="str">
        <f t="shared" si="585"/>
        <v>Yes</v>
      </c>
      <c r="AQ264" t="str">
        <f t="shared" si="585"/>
        <v>Yes</v>
      </c>
      <c r="AR264" t="str">
        <f t="shared" si="585"/>
        <v>Yes</v>
      </c>
      <c r="AS264" t="str">
        <f t="shared" si="585"/>
        <v>Yes</v>
      </c>
      <c r="AT264" t="str">
        <f t="shared" si="585"/>
        <v>Yes</v>
      </c>
      <c r="AV264" t="str">
        <f t="shared" ref="AV264:BF264" si="597">IF(AND($L264&gt;=AV$1,$L264&lt;AW$1),"Yes","No")</f>
        <v>No</v>
      </c>
      <c r="AW264" t="str">
        <f t="shared" si="597"/>
        <v>No</v>
      </c>
      <c r="AX264" t="str">
        <f t="shared" si="597"/>
        <v>No</v>
      </c>
      <c r="AY264" t="str">
        <f t="shared" si="597"/>
        <v>No</v>
      </c>
      <c r="AZ264" t="str">
        <f t="shared" si="597"/>
        <v>No</v>
      </c>
      <c r="BA264" t="str">
        <f t="shared" si="597"/>
        <v>No</v>
      </c>
      <c r="BB264" t="str">
        <f t="shared" si="597"/>
        <v>No</v>
      </c>
      <c r="BC264" t="str">
        <f t="shared" si="597"/>
        <v>No</v>
      </c>
      <c r="BD264" t="str">
        <f t="shared" si="597"/>
        <v>No</v>
      </c>
      <c r="BE264" t="str">
        <f t="shared" si="597"/>
        <v>No</v>
      </c>
      <c r="BF264" t="str">
        <f t="shared" si="597"/>
        <v>No</v>
      </c>
      <c r="BG264" t="str">
        <f t="shared" si="576"/>
        <v>No</v>
      </c>
      <c r="BI264" t="str">
        <f t="shared" si="587"/>
        <v>No</v>
      </c>
      <c r="BJ264" t="str">
        <f t="shared" ref="BJ264:BT264" si="598">IF(AND($M264&gt;=BJ$1,$M264&lt;BK$1),"Yes","No")</f>
        <v>No</v>
      </c>
      <c r="BK264" t="str">
        <f t="shared" si="598"/>
        <v>No</v>
      </c>
      <c r="BL264" t="str">
        <f t="shared" si="598"/>
        <v>No</v>
      </c>
      <c r="BM264" t="str">
        <f t="shared" si="598"/>
        <v>No</v>
      </c>
      <c r="BN264" t="str">
        <f t="shared" si="598"/>
        <v>No</v>
      </c>
      <c r="BO264" t="str">
        <f t="shared" si="598"/>
        <v>No</v>
      </c>
      <c r="BP264" t="str">
        <f t="shared" si="598"/>
        <v>No</v>
      </c>
      <c r="BQ264" t="str">
        <f t="shared" si="598"/>
        <v>No</v>
      </c>
      <c r="BR264" t="str">
        <f t="shared" si="598"/>
        <v>No</v>
      </c>
      <c r="BS264" t="str">
        <f t="shared" si="598"/>
        <v>No</v>
      </c>
      <c r="BT264" t="str">
        <f t="shared" si="598"/>
        <v>No</v>
      </c>
      <c r="BU264" t="str">
        <f t="shared" si="588"/>
        <v>No</v>
      </c>
      <c r="BW264" t="str">
        <f t="shared" si="578"/>
        <v>No</v>
      </c>
    </row>
    <row r="265" spans="1:75" x14ac:dyDescent="0.25">
      <c r="A265" s="7">
        <v>264</v>
      </c>
      <c r="B265" s="7" t="s">
        <v>295</v>
      </c>
      <c r="C265" s="7" t="s">
        <v>1007</v>
      </c>
      <c r="D265" s="7" t="s">
        <v>36</v>
      </c>
      <c r="E265" s="7" t="s">
        <v>796</v>
      </c>
      <c r="F265" s="8" t="s">
        <v>810</v>
      </c>
      <c r="G265" s="8" t="s">
        <v>799</v>
      </c>
      <c r="H265" s="7" t="s">
        <v>213</v>
      </c>
      <c r="I265" s="7" t="s">
        <v>12</v>
      </c>
      <c r="J265" s="7" t="s">
        <v>1196</v>
      </c>
      <c r="K265" s="9">
        <v>28685</v>
      </c>
      <c r="L265" s="9">
        <v>37068</v>
      </c>
      <c r="M265" s="9"/>
      <c r="N265" s="10">
        <f t="shared" ca="1" si="573"/>
        <v>21</v>
      </c>
      <c r="O265" s="10" t="s">
        <v>815</v>
      </c>
      <c r="P265" s="11" t="s">
        <v>16</v>
      </c>
      <c r="Q265" s="12">
        <v>66010</v>
      </c>
      <c r="R265" s="12">
        <f t="shared" ca="1" si="574"/>
        <v>10000</v>
      </c>
      <c r="S265" s="8">
        <v>5</v>
      </c>
      <c r="T265" t="str">
        <f t="shared" si="579"/>
        <v/>
      </c>
      <c r="U265" t="str">
        <f t="shared" si="580"/>
        <v>Correct</v>
      </c>
      <c r="Y265" t="str">
        <f t="shared" si="581"/>
        <v>Above 60000</v>
      </c>
      <c r="Z265" t="str">
        <f t="shared" ca="1" si="582"/>
        <v>40-50 years</v>
      </c>
      <c r="AA265" t="str">
        <f t="shared" si="583"/>
        <v>Above 10 years</v>
      </c>
      <c r="AH265" t="str">
        <f t="shared" si="584"/>
        <v>Yes</v>
      </c>
      <c r="AI265" t="str">
        <f t="shared" si="585"/>
        <v>Yes</v>
      </c>
      <c r="AJ265" t="str">
        <f t="shared" si="585"/>
        <v>Yes</v>
      </c>
      <c r="AK265" t="str">
        <f t="shared" si="585"/>
        <v>Yes</v>
      </c>
      <c r="AL265" t="str">
        <f t="shared" si="585"/>
        <v>Yes</v>
      </c>
      <c r="AM265" t="str">
        <f t="shared" si="585"/>
        <v>Yes</v>
      </c>
      <c r="AN265" t="str">
        <f t="shared" si="585"/>
        <v>Yes</v>
      </c>
      <c r="AO265" t="str">
        <f t="shared" si="585"/>
        <v>Yes</v>
      </c>
      <c r="AP265" t="str">
        <f t="shared" si="585"/>
        <v>Yes</v>
      </c>
      <c r="AQ265" t="str">
        <f t="shared" si="585"/>
        <v>Yes</v>
      </c>
      <c r="AR265" t="str">
        <f t="shared" si="585"/>
        <v>Yes</v>
      </c>
      <c r="AS265" t="str">
        <f t="shared" si="585"/>
        <v>Yes</v>
      </c>
      <c r="AT265" t="str">
        <f t="shared" si="585"/>
        <v>Yes</v>
      </c>
      <c r="AV265" t="str">
        <f t="shared" ref="AV265:BF265" si="599">IF(AND($L265&gt;=AV$1,$L265&lt;AW$1),"Yes","No")</f>
        <v>No</v>
      </c>
      <c r="AW265" t="str">
        <f t="shared" si="599"/>
        <v>No</v>
      </c>
      <c r="AX265" t="str">
        <f t="shared" si="599"/>
        <v>No</v>
      </c>
      <c r="AY265" t="str">
        <f t="shared" si="599"/>
        <v>No</v>
      </c>
      <c r="AZ265" t="str">
        <f t="shared" si="599"/>
        <v>No</v>
      </c>
      <c r="BA265" t="str">
        <f t="shared" si="599"/>
        <v>No</v>
      </c>
      <c r="BB265" t="str">
        <f t="shared" si="599"/>
        <v>No</v>
      </c>
      <c r="BC265" t="str">
        <f t="shared" si="599"/>
        <v>No</v>
      </c>
      <c r="BD265" t="str">
        <f t="shared" si="599"/>
        <v>No</v>
      </c>
      <c r="BE265" t="str">
        <f t="shared" si="599"/>
        <v>No</v>
      </c>
      <c r="BF265" t="str">
        <f t="shared" si="599"/>
        <v>No</v>
      </c>
      <c r="BG265" t="str">
        <f t="shared" si="576"/>
        <v>No</v>
      </c>
      <c r="BI265" t="str">
        <f t="shared" si="587"/>
        <v>No</v>
      </c>
      <c r="BJ265" t="str">
        <f t="shared" ref="BJ265:BT265" si="600">IF(AND($M265&gt;=BJ$1,$M265&lt;BK$1),"Yes","No")</f>
        <v>No</v>
      </c>
      <c r="BK265" t="str">
        <f t="shared" si="600"/>
        <v>No</v>
      </c>
      <c r="BL265" t="str">
        <f t="shared" si="600"/>
        <v>No</v>
      </c>
      <c r="BM265" t="str">
        <f t="shared" si="600"/>
        <v>No</v>
      </c>
      <c r="BN265" t="str">
        <f t="shared" si="600"/>
        <v>No</v>
      </c>
      <c r="BO265" t="str">
        <f t="shared" si="600"/>
        <v>No</v>
      </c>
      <c r="BP265" t="str">
        <f t="shared" si="600"/>
        <v>No</v>
      </c>
      <c r="BQ265" t="str">
        <f t="shared" si="600"/>
        <v>No</v>
      </c>
      <c r="BR265" t="str">
        <f t="shared" si="600"/>
        <v>No</v>
      </c>
      <c r="BS265" t="str">
        <f t="shared" si="600"/>
        <v>No</v>
      </c>
      <c r="BT265" t="str">
        <f t="shared" si="600"/>
        <v>No</v>
      </c>
      <c r="BU265" t="str">
        <f t="shared" si="588"/>
        <v>No</v>
      </c>
      <c r="BW265" t="str">
        <f t="shared" si="578"/>
        <v>No</v>
      </c>
    </row>
    <row r="266" spans="1:75" x14ac:dyDescent="0.25">
      <c r="A266" s="7">
        <v>265</v>
      </c>
      <c r="B266" s="7" t="s">
        <v>296</v>
      </c>
      <c r="C266" s="7" t="s">
        <v>895</v>
      </c>
      <c r="D266" s="7" t="s">
        <v>813</v>
      </c>
      <c r="E266" s="7" t="s">
        <v>791</v>
      </c>
      <c r="F266" s="8" t="s">
        <v>811</v>
      </c>
      <c r="G266" s="8" t="s">
        <v>799</v>
      </c>
      <c r="H266" s="7" t="s">
        <v>213</v>
      </c>
      <c r="I266" s="7" t="s">
        <v>12</v>
      </c>
      <c r="J266" s="7" t="s">
        <v>1196</v>
      </c>
      <c r="K266" s="9">
        <v>27947</v>
      </c>
      <c r="L266" s="9">
        <v>37436</v>
      </c>
      <c r="M266" s="9"/>
      <c r="N266" s="10">
        <f t="shared" ca="1" si="573"/>
        <v>20</v>
      </c>
      <c r="O266" s="10" t="s">
        <v>815</v>
      </c>
      <c r="P266" s="11" t="s">
        <v>21</v>
      </c>
      <c r="Q266" s="12">
        <v>64130</v>
      </c>
      <c r="R266" s="12">
        <f t="shared" ca="1" si="574"/>
        <v>3000</v>
      </c>
      <c r="S266" s="8">
        <v>1</v>
      </c>
      <c r="T266" t="str">
        <f t="shared" si="579"/>
        <v/>
      </c>
      <c r="U266" t="str">
        <f t="shared" si="580"/>
        <v>Correct</v>
      </c>
      <c r="Y266" t="str">
        <f t="shared" si="581"/>
        <v>Above 60000</v>
      </c>
      <c r="Z266" t="str">
        <f t="shared" ca="1" si="582"/>
        <v>40-50 years</v>
      </c>
      <c r="AA266" t="str">
        <f t="shared" si="583"/>
        <v>Above 10 years</v>
      </c>
      <c r="AH266" t="str">
        <f t="shared" si="584"/>
        <v>Yes</v>
      </c>
      <c r="AI266" t="str">
        <f t="shared" si="585"/>
        <v>Yes</v>
      </c>
      <c r="AJ266" t="str">
        <f t="shared" si="585"/>
        <v>Yes</v>
      </c>
      <c r="AK266" t="str">
        <f t="shared" si="585"/>
        <v>Yes</v>
      </c>
      <c r="AL266" t="str">
        <f t="shared" si="585"/>
        <v>Yes</v>
      </c>
      <c r="AM266" t="str">
        <f t="shared" si="585"/>
        <v>Yes</v>
      </c>
      <c r="AN266" t="str">
        <f t="shared" si="585"/>
        <v>Yes</v>
      </c>
      <c r="AO266" t="str">
        <f t="shared" si="585"/>
        <v>Yes</v>
      </c>
      <c r="AP266" t="str">
        <f t="shared" si="585"/>
        <v>Yes</v>
      </c>
      <c r="AQ266" t="str">
        <f t="shared" si="585"/>
        <v>Yes</v>
      </c>
      <c r="AR266" t="str">
        <f t="shared" si="585"/>
        <v>Yes</v>
      </c>
      <c r="AS266" t="str">
        <f t="shared" si="585"/>
        <v>Yes</v>
      </c>
      <c r="AT266" t="str">
        <f t="shared" si="585"/>
        <v>Yes</v>
      </c>
      <c r="AV266" t="str">
        <f t="shared" ref="AV266:BF266" si="601">IF(AND($L266&gt;=AV$1,$L266&lt;AW$1),"Yes","No")</f>
        <v>No</v>
      </c>
      <c r="AW266" t="str">
        <f t="shared" si="601"/>
        <v>No</v>
      </c>
      <c r="AX266" t="str">
        <f t="shared" si="601"/>
        <v>No</v>
      </c>
      <c r="AY266" t="str">
        <f t="shared" si="601"/>
        <v>No</v>
      </c>
      <c r="AZ266" t="str">
        <f t="shared" si="601"/>
        <v>No</v>
      </c>
      <c r="BA266" t="str">
        <f t="shared" si="601"/>
        <v>No</v>
      </c>
      <c r="BB266" t="str">
        <f t="shared" si="601"/>
        <v>No</v>
      </c>
      <c r="BC266" t="str">
        <f t="shared" si="601"/>
        <v>No</v>
      </c>
      <c r="BD266" t="str">
        <f t="shared" si="601"/>
        <v>No</v>
      </c>
      <c r="BE266" t="str">
        <f t="shared" si="601"/>
        <v>No</v>
      </c>
      <c r="BF266" t="str">
        <f t="shared" si="601"/>
        <v>No</v>
      </c>
      <c r="BG266" t="str">
        <f t="shared" si="576"/>
        <v>No</v>
      </c>
      <c r="BI266" t="str">
        <f t="shared" si="587"/>
        <v>No</v>
      </c>
      <c r="BJ266" t="str">
        <f t="shared" ref="BJ266:BT266" si="602">IF(AND($M266&gt;=BJ$1,$M266&lt;BK$1),"Yes","No")</f>
        <v>No</v>
      </c>
      <c r="BK266" t="str">
        <f t="shared" si="602"/>
        <v>No</v>
      </c>
      <c r="BL266" t="str">
        <f t="shared" si="602"/>
        <v>No</v>
      </c>
      <c r="BM266" t="str">
        <f t="shared" si="602"/>
        <v>No</v>
      </c>
      <c r="BN266" t="str">
        <f t="shared" si="602"/>
        <v>No</v>
      </c>
      <c r="BO266" t="str">
        <f t="shared" si="602"/>
        <v>No</v>
      </c>
      <c r="BP266" t="str">
        <f t="shared" si="602"/>
        <v>No</v>
      </c>
      <c r="BQ266" t="str">
        <f t="shared" si="602"/>
        <v>No</v>
      </c>
      <c r="BR266" t="str">
        <f t="shared" si="602"/>
        <v>No</v>
      </c>
      <c r="BS266" t="str">
        <f t="shared" si="602"/>
        <v>No</v>
      </c>
      <c r="BT266" t="str">
        <f t="shared" si="602"/>
        <v>No</v>
      </c>
      <c r="BU266" t="str">
        <f t="shared" si="588"/>
        <v>No</v>
      </c>
      <c r="BW266" t="str">
        <f t="shared" si="578"/>
        <v>No</v>
      </c>
    </row>
    <row r="267" spans="1:75" x14ac:dyDescent="0.25">
      <c r="A267" s="7">
        <v>266</v>
      </c>
      <c r="B267" s="7" t="s">
        <v>297</v>
      </c>
      <c r="C267" s="7" t="s">
        <v>1008</v>
      </c>
      <c r="D267" s="7" t="s">
        <v>36</v>
      </c>
      <c r="E267" s="7" t="s">
        <v>792</v>
      </c>
      <c r="F267" s="8" t="s">
        <v>811</v>
      </c>
      <c r="G267" s="8" t="s">
        <v>799</v>
      </c>
      <c r="H267" s="7" t="s">
        <v>213</v>
      </c>
      <c r="I267" s="7" t="s">
        <v>12</v>
      </c>
      <c r="J267" s="7" t="s">
        <v>1197</v>
      </c>
      <c r="K267" s="9">
        <v>29954</v>
      </c>
      <c r="L267" s="9">
        <v>38146</v>
      </c>
      <c r="M267" s="9"/>
      <c r="N267" s="10">
        <f t="shared" ca="1" si="573"/>
        <v>18</v>
      </c>
      <c r="O267" s="10" t="s">
        <v>815</v>
      </c>
      <c r="P267" s="11" t="s">
        <v>13</v>
      </c>
      <c r="Q267" s="12">
        <v>47340</v>
      </c>
      <c r="R267" s="12">
        <f t="shared" ca="1" si="574"/>
        <v>3000</v>
      </c>
      <c r="S267" s="8">
        <v>2</v>
      </c>
      <c r="T267" t="str">
        <f t="shared" si="579"/>
        <v/>
      </c>
      <c r="U267" t="str">
        <f t="shared" si="580"/>
        <v>Correct</v>
      </c>
      <c r="Y267" t="str">
        <f t="shared" si="581"/>
        <v>40001-60000</v>
      </c>
      <c r="Z267" t="str">
        <f t="shared" ca="1" si="582"/>
        <v>40-50 years</v>
      </c>
      <c r="AA267" t="str">
        <f t="shared" si="583"/>
        <v>6-10 years</v>
      </c>
      <c r="AH267" t="str">
        <f t="shared" si="584"/>
        <v>Yes</v>
      </c>
      <c r="AI267" t="str">
        <f t="shared" si="585"/>
        <v>Yes</v>
      </c>
      <c r="AJ267" t="str">
        <f t="shared" si="585"/>
        <v>Yes</v>
      </c>
      <c r="AK267" t="str">
        <f t="shared" si="585"/>
        <v>Yes</v>
      </c>
      <c r="AL267" t="str">
        <f t="shared" si="585"/>
        <v>Yes</v>
      </c>
      <c r="AM267" t="str">
        <f t="shared" si="585"/>
        <v>Yes</v>
      </c>
      <c r="AN267" t="str">
        <f t="shared" si="585"/>
        <v>Yes</v>
      </c>
      <c r="AO267" t="str">
        <f t="shared" si="585"/>
        <v>Yes</v>
      </c>
      <c r="AP267" t="str">
        <f t="shared" si="585"/>
        <v>Yes</v>
      </c>
      <c r="AQ267" t="str">
        <f t="shared" si="585"/>
        <v>Yes</v>
      </c>
      <c r="AR267" t="str">
        <f t="shared" si="585"/>
        <v>Yes</v>
      </c>
      <c r="AS267" t="str">
        <f t="shared" si="585"/>
        <v>Yes</v>
      </c>
      <c r="AT267" t="str">
        <f t="shared" si="585"/>
        <v>Yes</v>
      </c>
      <c r="AV267" t="str">
        <f t="shared" ref="AV267:BF267" si="603">IF(AND($L267&gt;=AV$1,$L267&lt;AW$1),"Yes","No")</f>
        <v>No</v>
      </c>
      <c r="AW267" t="str">
        <f t="shared" si="603"/>
        <v>No</v>
      </c>
      <c r="AX267" t="str">
        <f t="shared" si="603"/>
        <v>No</v>
      </c>
      <c r="AY267" t="str">
        <f t="shared" si="603"/>
        <v>No</v>
      </c>
      <c r="AZ267" t="str">
        <f t="shared" si="603"/>
        <v>No</v>
      </c>
      <c r="BA267" t="str">
        <f t="shared" si="603"/>
        <v>No</v>
      </c>
      <c r="BB267" t="str">
        <f t="shared" si="603"/>
        <v>No</v>
      </c>
      <c r="BC267" t="str">
        <f t="shared" si="603"/>
        <v>No</v>
      </c>
      <c r="BD267" t="str">
        <f t="shared" si="603"/>
        <v>No</v>
      </c>
      <c r="BE267" t="str">
        <f t="shared" si="603"/>
        <v>No</v>
      </c>
      <c r="BF267" t="str">
        <f t="shared" si="603"/>
        <v>No</v>
      </c>
      <c r="BG267" t="str">
        <f t="shared" si="576"/>
        <v>No</v>
      </c>
      <c r="BI267" t="str">
        <f t="shared" si="587"/>
        <v>No</v>
      </c>
      <c r="BJ267" t="str">
        <f t="shared" ref="BJ267:BT267" si="604">IF(AND($M267&gt;=BJ$1,$M267&lt;BK$1),"Yes","No")</f>
        <v>No</v>
      </c>
      <c r="BK267" t="str">
        <f t="shared" si="604"/>
        <v>No</v>
      </c>
      <c r="BL267" t="str">
        <f t="shared" si="604"/>
        <v>No</v>
      </c>
      <c r="BM267" t="str">
        <f t="shared" si="604"/>
        <v>No</v>
      </c>
      <c r="BN267" t="str">
        <f t="shared" si="604"/>
        <v>No</v>
      </c>
      <c r="BO267" t="str">
        <f t="shared" si="604"/>
        <v>No</v>
      </c>
      <c r="BP267" t="str">
        <f t="shared" si="604"/>
        <v>No</v>
      </c>
      <c r="BQ267" t="str">
        <f t="shared" si="604"/>
        <v>No</v>
      </c>
      <c r="BR267" t="str">
        <f t="shared" si="604"/>
        <v>No</v>
      </c>
      <c r="BS267" t="str">
        <f t="shared" si="604"/>
        <v>No</v>
      </c>
      <c r="BT267" t="str">
        <f t="shared" si="604"/>
        <v>No</v>
      </c>
      <c r="BU267" t="str">
        <f t="shared" si="588"/>
        <v>No</v>
      </c>
      <c r="BW267" t="str">
        <f t="shared" si="578"/>
        <v>No</v>
      </c>
    </row>
    <row r="268" spans="1:75" x14ac:dyDescent="0.25">
      <c r="A268" s="7">
        <v>267</v>
      </c>
      <c r="B268" s="7" t="s">
        <v>298</v>
      </c>
      <c r="C268" s="7" t="s">
        <v>1009</v>
      </c>
      <c r="D268" s="7" t="s">
        <v>36</v>
      </c>
      <c r="E268" s="7" t="s">
        <v>789</v>
      </c>
      <c r="F268" s="8" t="s">
        <v>811</v>
      </c>
      <c r="G268" s="8" t="s">
        <v>799</v>
      </c>
      <c r="H268" s="7" t="s">
        <v>213</v>
      </c>
      <c r="I268" s="7" t="s">
        <v>24</v>
      </c>
      <c r="J268" s="7" t="s">
        <v>1196</v>
      </c>
      <c r="K268" s="9">
        <v>29296</v>
      </c>
      <c r="L268" s="9">
        <v>39603</v>
      </c>
      <c r="M268" s="9">
        <v>40879</v>
      </c>
      <c r="N268" s="10">
        <f t="shared" ca="1" si="573"/>
        <v>14</v>
      </c>
      <c r="O268" s="10" t="s">
        <v>815</v>
      </c>
      <c r="P268" s="11"/>
      <c r="Q268" s="12">
        <v>40940</v>
      </c>
      <c r="R268" s="12">
        <f t="shared" ca="1" si="574"/>
        <v>3000</v>
      </c>
      <c r="S268" s="8">
        <v>2</v>
      </c>
      <c r="T268" t="str">
        <f t="shared" si="579"/>
        <v>Correct</v>
      </c>
      <c r="U268" t="str">
        <f t="shared" si="580"/>
        <v>Correct</v>
      </c>
      <c r="Y268" t="str">
        <f t="shared" si="581"/>
        <v>40001-60000</v>
      </c>
      <c r="Z268" t="str">
        <f t="shared" ca="1" si="582"/>
        <v>40-50 years</v>
      </c>
      <c r="AA268" t="str">
        <f t="shared" si="583"/>
        <v>4-6 years</v>
      </c>
      <c r="AH268" t="str">
        <f t="shared" si="584"/>
        <v>No</v>
      </c>
      <c r="AI268" t="str">
        <f t="shared" si="585"/>
        <v>No</v>
      </c>
      <c r="AJ268" t="str">
        <f t="shared" si="585"/>
        <v>No</v>
      </c>
      <c r="AK268" t="str">
        <f t="shared" si="585"/>
        <v>No</v>
      </c>
      <c r="AL268" t="str">
        <f t="shared" si="585"/>
        <v>No</v>
      </c>
      <c r="AM268" t="str">
        <f t="shared" si="585"/>
        <v>No</v>
      </c>
      <c r="AN268" t="str">
        <f t="shared" si="585"/>
        <v>No</v>
      </c>
      <c r="AO268" t="str">
        <f t="shared" si="585"/>
        <v>No</v>
      </c>
      <c r="AP268" t="str">
        <f t="shared" si="585"/>
        <v>No</v>
      </c>
      <c r="AQ268" t="str">
        <f t="shared" si="585"/>
        <v>No</v>
      </c>
      <c r="AR268" t="str">
        <f t="shared" si="585"/>
        <v>No</v>
      </c>
      <c r="AS268" t="str">
        <f t="shared" si="585"/>
        <v>No</v>
      </c>
      <c r="AT268" t="str">
        <f t="shared" si="585"/>
        <v>No</v>
      </c>
      <c r="AV268" t="str">
        <f t="shared" ref="AV268:BF268" si="605">IF(AND($L268&gt;=AV$1,$L268&lt;AW$1),"Yes","No")</f>
        <v>No</v>
      </c>
      <c r="AW268" t="str">
        <f t="shared" si="605"/>
        <v>No</v>
      </c>
      <c r="AX268" t="str">
        <f t="shared" si="605"/>
        <v>No</v>
      </c>
      <c r="AY268" t="str">
        <f t="shared" si="605"/>
        <v>No</v>
      </c>
      <c r="AZ268" t="str">
        <f t="shared" si="605"/>
        <v>No</v>
      </c>
      <c r="BA268" t="str">
        <f t="shared" si="605"/>
        <v>No</v>
      </c>
      <c r="BB268" t="str">
        <f t="shared" si="605"/>
        <v>No</v>
      </c>
      <c r="BC268" t="str">
        <f t="shared" si="605"/>
        <v>No</v>
      </c>
      <c r="BD268" t="str">
        <f t="shared" si="605"/>
        <v>No</v>
      </c>
      <c r="BE268" t="str">
        <f t="shared" si="605"/>
        <v>No</v>
      </c>
      <c r="BF268" t="str">
        <f t="shared" si="605"/>
        <v>No</v>
      </c>
      <c r="BG268" t="str">
        <f t="shared" si="576"/>
        <v>No</v>
      </c>
      <c r="BI268" t="str">
        <f t="shared" si="587"/>
        <v>No</v>
      </c>
      <c r="BJ268" t="str">
        <f t="shared" ref="BJ268:BT268" si="606">IF(AND($M268&gt;=BJ$1,$M268&lt;BK$1),"Yes","No")</f>
        <v>No</v>
      </c>
      <c r="BK268" t="str">
        <f t="shared" si="606"/>
        <v>No</v>
      </c>
      <c r="BL268" t="str">
        <f t="shared" si="606"/>
        <v>No</v>
      </c>
      <c r="BM268" t="str">
        <f t="shared" si="606"/>
        <v>No</v>
      </c>
      <c r="BN268" t="str">
        <f t="shared" si="606"/>
        <v>No</v>
      </c>
      <c r="BO268" t="str">
        <f t="shared" si="606"/>
        <v>No</v>
      </c>
      <c r="BP268" t="str">
        <f t="shared" si="606"/>
        <v>No</v>
      </c>
      <c r="BQ268" t="str">
        <f t="shared" si="606"/>
        <v>No</v>
      </c>
      <c r="BR268" t="str">
        <f t="shared" si="606"/>
        <v>No</v>
      </c>
      <c r="BS268" t="str">
        <f t="shared" si="606"/>
        <v>No</v>
      </c>
      <c r="BT268" t="str">
        <f t="shared" si="606"/>
        <v>No</v>
      </c>
      <c r="BU268" t="str">
        <f t="shared" si="588"/>
        <v>No</v>
      </c>
      <c r="BW268" t="str">
        <f t="shared" si="578"/>
        <v>No</v>
      </c>
    </row>
    <row r="269" spans="1:75" x14ac:dyDescent="0.25">
      <c r="A269" s="7">
        <v>268</v>
      </c>
      <c r="B269" s="7" t="s">
        <v>299</v>
      </c>
      <c r="C269" s="7" t="s">
        <v>870</v>
      </c>
      <c r="D269" s="7" t="s">
        <v>36</v>
      </c>
      <c r="E269" s="7" t="s">
        <v>795</v>
      </c>
      <c r="F269" s="8" t="s">
        <v>811</v>
      </c>
      <c r="G269" s="8" t="s">
        <v>799</v>
      </c>
      <c r="H269" s="7" t="s">
        <v>213</v>
      </c>
      <c r="I269" s="7" t="s">
        <v>24</v>
      </c>
      <c r="J269" s="7" t="s">
        <v>1196</v>
      </c>
      <c r="K269" s="9">
        <v>27492</v>
      </c>
      <c r="L269" s="9">
        <v>38874</v>
      </c>
      <c r="M269" s="9"/>
      <c r="N269" s="10">
        <f t="shared" ca="1" si="573"/>
        <v>16</v>
      </c>
      <c r="O269" t="s">
        <v>786</v>
      </c>
      <c r="P269" s="11"/>
      <c r="Q269" s="12">
        <v>59330</v>
      </c>
      <c r="R269" s="12">
        <f t="shared" ca="1" si="574"/>
        <v>5000</v>
      </c>
      <c r="S269" s="8">
        <v>4</v>
      </c>
      <c r="T269" t="str">
        <f t="shared" si="579"/>
        <v/>
      </c>
      <c r="U269" t="str">
        <f t="shared" si="580"/>
        <v>Correct</v>
      </c>
      <c r="Y269" t="str">
        <f t="shared" si="581"/>
        <v>40001-60000</v>
      </c>
      <c r="Z269" t="str">
        <f t="shared" ca="1" si="582"/>
        <v>40-50 years</v>
      </c>
      <c r="AA269" t="str">
        <f t="shared" si="583"/>
        <v>6-10 years</v>
      </c>
      <c r="AH269" t="str">
        <f t="shared" si="584"/>
        <v>Yes</v>
      </c>
      <c r="AI269" t="str">
        <f t="shared" si="585"/>
        <v>Yes</v>
      </c>
      <c r="AJ269" t="str">
        <f t="shared" si="585"/>
        <v>Yes</v>
      </c>
      <c r="AK269" t="str">
        <f t="shared" si="585"/>
        <v>Yes</v>
      </c>
      <c r="AL269" t="str">
        <f t="shared" si="585"/>
        <v>Yes</v>
      </c>
      <c r="AM269" t="str">
        <f t="shared" si="585"/>
        <v>Yes</v>
      </c>
      <c r="AN269" t="str">
        <f t="shared" si="585"/>
        <v>Yes</v>
      </c>
      <c r="AO269" t="str">
        <f t="shared" si="585"/>
        <v>Yes</v>
      </c>
      <c r="AP269" t="str">
        <f t="shared" si="585"/>
        <v>Yes</v>
      </c>
      <c r="AQ269" t="str">
        <f t="shared" si="585"/>
        <v>Yes</v>
      </c>
      <c r="AR269" t="str">
        <f t="shared" si="585"/>
        <v>Yes</v>
      </c>
      <c r="AS269" t="str">
        <f t="shared" si="585"/>
        <v>Yes</v>
      </c>
      <c r="AT269" t="str">
        <f t="shared" si="585"/>
        <v>Yes</v>
      </c>
      <c r="AV269" t="str">
        <f t="shared" ref="AV269:BF269" si="607">IF(AND($L269&gt;=AV$1,$L269&lt;AW$1),"Yes","No")</f>
        <v>No</v>
      </c>
      <c r="AW269" t="str">
        <f t="shared" si="607"/>
        <v>No</v>
      </c>
      <c r="AX269" t="str">
        <f t="shared" si="607"/>
        <v>No</v>
      </c>
      <c r="AY269" t="str">
        <f t="shared" si="607"/>
        <v>No</v>
      </c>
      <c r="AZ269" t="str">
        <f t="shared" si="607"/>
        <v>No</v>
      </c>
      <c r="BA269" t="str">
        <f t="shared" si="607"/>
        <v>No</v>
      </c>
      <c r="BB269" t="str">
        <f t="shared" si="607"/>
        <v>No</v>
      </c>
      <c r="BC269" t="str">
        <f t="shared" si="607"/>
        <v>No</v>
      </c>
      <c r="BD269" t="str">
        <f t="shared" si="607"/>
        <v>No</v>
      </c>
      <c r="BE269" t="str">
        <f t="shared" si="607"/>
        <v>No</v>
      </c>
      <c r="BF269" t="str">
        <f t="shared" si="607"/>
        <v>No</v>
      </c>
      <c r="BG269" t="str">
        <f t="shared" si="576"/>
        <v>No</v>
      </c>
      <c r="BI269" t="str">
        <f t="shared" si="587"/>
        <v>No</v>
      </c>
      <c r="BJ269" t="str">
        <f t="shared" ref="BJ269:BT269" si="608">IF(AND($M269&gt;=BJ$1,$M269&lt;BK$1),"Yes","No")</f>
        <v>No</v>
      </c>
      <c r="BK269" t="str">
        <f t="shared" si="608"/>
        <v>No</v>
      </c>
      <c r="BL269" t="str">
        <f t="shared" si="608"/>
        <v>No</v>
      </c>
      <c r="BM269" t="str">
        <f t="shared" si="608"/>
        <v>No</v>
      </c>
      <c r="BN269" t="str">
        <f t="shared" si="608"/>
        <v>No</v>
      </c>
      <c r="BO269" t="str">
        <f t="shared" si="608"/>
        <v>No</v>
      </c>
      <c r="BP269" t="str">
        <f t="shared" si="608"/>
        <v>No</v>
      </c>
      <c r="BQ269" t="str">
        <f t="shared" si="608"/>
        <v>No</v>
      </c>
      <c r="BR269" t="str">
        <f t="shared" si="608"/>
        <v>No</v>
      </c>
      <c r="BS269" t="str">
        <f t="shared" si="608"/>
        <v>No</v>
      </c>
      <c r="BT269" t="str">
        <f t="shared" si="608"/>
        <v>No</v>
      </c>
      <c r="BU269" t="str">
        <f t="shared" si="588"/>
        <v>No</v>
      </c>
      <c r="BW269" t="str">
        <f t="shared" si="578"/>
        <v>No</v>
      </c>
    </row>
    <row r="270" spans="1:75" x14ac:dyDescent="0.25">
      <c r="A270" s="7">
        <v>269</v>
      </c>
      <c r="B270" s="7" t="s">
        <v>300</v>
      </c>
      <c r="C270" s="7" t="s">
        <v>827</v>
      </c>
      <c r="D270" s="7" t="s">
        <v>812</v>
      </c>
      <c r="E270" s="7" t="s">
        <v>794</v>
      </c>
      <c r="F270" s="8" t="s">
        <v>811</v>
      </c>
      <c r="G270" s="8" t="s">
        <v>799</v>
      </c>
      <c r="H270" s="7" t="s">
        <v>213</v>
      </c>
      <c r="I270" s="7" t="s">
        <v>12</v>
      </c>
      <c r="J270" s="7" t="s">
        <v>1196</v>
      </c>
      <c r="K270" s="9">
        <v>29169</v>
      </c>
      <c r="L270" s="9">
        <v>39972</v>
      </c>
      <c r="M270" s="9"/>
      <c r="N270" s="10">
        <f t="shared" ca="1" si="573"/>
        <v>13</v>
      </c>
      <c r="O270" s="10" t="s">
        <v>815</v>
      </c>
      <c r="P270" s="11" t="s">
        <v>13</v>
      </c>
      <c r="Q270" s="12">
        <v>78170</v>
      </c>
      <c r="R270" s="12">
        <f t="shared" ca="1" si="574"/>
        <v>10000</v>
      </c>
      <c r="S270" s="8">
        <v>5</v>
      </c>
      <c r="T270" t="str">
        <f t="shared" si="579"/>
        <v/>
      </c>
      <c r="U270" t="str">
        <f t="shared" si="580"/>
        <v>Correct</v>
      </c>
      <c r="Y270" t="str">
        <f t="shared" si="581"/>
        <v>Above 60000</v>
      </c>
      <c r="Z270" t="str">
        <f t="shared" ca="1" si="582"/>
        <v>40-50 years</v>
      </c>
      <c r="AA270" t="str">
        <f t="shared" si="583"/>
        <v>2-4 years</v>
      </c>
      <c r="AH270" t="str">
        <f t="shared" si="584"/>
        <v>Yes</v>
      </c>
      <c r="AI270" t="str">
        <f t="shared" si="585"/>
        <v>Yes</v>
      </c>
      <c r="AJ270" t="str">
        <f t="shared" si="585"/>
        <v>Yes</v>
      </c>
      <c r="AK270" t="str">
        <f t="shared" si="585"/>
        <v>Yes</v>
      </c>
      <c r="AL270" t="str">
        <f t="shared" si="585"/>
        <v>Yes</v>
      </c>
      <c r="AM270" t="str">
        <f t="shared" si="585"/>
        <v>Yes</v>
      </c>
      <c r="AN270" t="str">
        <f t="shared" si="585"/>
        <v>Yes</v>
      </c>
      <c r="AO270" t="str">
        <f t="shared" si="585"/>
        <v>Yes</v>
      </c>
      <c r="AP270" t="str">
        <f t="shared" si="585"/>
        <v>Yes</v>
      </c>
      <c r="AQ270" t="str">
        <f t="shared" si="585"/>
        <v>Yes</v>
      </c>
      <c r="AR270" t="str">
        <f t="shared" si="585"/>
        <v>Yes</v>
      </c>
      <c r="AS270" t="str">
        <f t="shared" si="585"/>
        <v>Yes</v>
      </c>
      <c r="AT270" t="str">
        <f t="shared" si="585"/>
        <v>Yes</v>
      </c>
      <c r="AV270" t="str">
        <f t="shared" ref="AV270:BF270" si="609">IF(AND($L270&gt;=AV$1,$L270&lt;AW$1),"Yes","No")</f>
        <v>No</v>
      </c>
      <c r="AW270" t="str">
        <f t="shared" si="609"/>
        <v>No</v>
      </c>
      <c r="AX270" t="str">
        <f t="shared" si="609"/>
        <v>No</v>
      </c>
      <c r="AY270" t="str">
        <f t="shared" si="609"/>
        <v>No</v>
      </c>
      <c r="AZ270" t="str">
        <f t="shared" si="609"/>
        <v>No</v>
      </c>
      <c r="BA270" t="str">
        <f t="shared" si="609"/>
        <v>No</v>
      </c>
      <c r="BB270" t="str">
        <f t="shared" si="609"/>
        <v>No</v>
      </c>
      <c r="BC270" t="str">
        <f t="shared" si="609"/>
        <v>No</v>
      </c>
      <c r="BD270" t="str">
        <f t="shared" si="609"/>
        <v>No</v>
      </c>
      <c r="BE270" t="str">
        <f t="shared" si="609"/>
        <v>No</v>
      </c>
      <c r="BF270" t="str">
        <f t="shared" si="609"/>
        <v>No</v>
      </c>
      <c r="BG270" t="str">
        <f t="shared" si="576"/>
        <v>No</v>
      </c>
      <c r="BI270" t="str">
        <f t="shared" si="587"/>
        <v>No</v>
      </c>
      <c r="BJ270" t="str">
        <f t="shared" ref="BJ270:BT270" si="610">IF(AND($M270&gt;=BJ$1,$M270&lt;BK$1),"Yes","No")</f>
        <v>No</v>
      </c>
      <c r="BK270" t="str">
        <f t="shared" si="610"/>
        <v>No</v>
      </c>
      <c r="BL270" t="str">
        <f t="shared" si="610"/>
        <v>No</v>
      </c>
      <c r="BM270" t="str">
        <f t="shared" si="610"/>
        <v>No</v>
      </c>
      <c r="BN270" t="str">
        <f t="shared" si="610"/>
        <v>No</v>
      </c>
      <c r="BO270" t="str">
        <f t="shared" si="610"/>
        <v>No</v>
      </c>
      <c r="BP270" t="str">
        <f t="shared" si="610"/>
        <v>No</v>
      </c>
      <c r="BQ270" t="str">
        <f t="shared" si="610"/>
        <v>No</v>
      </c>
      <c r="BR270" t="str">
        <f t="shared" si="610"/>
        <v>No</v>
      </c>
      <c r="BS270" t="str">
        <f t="shared" si="610"/>
        <v>No</v>
      </c>
      <c r="BT270" t="str">
        <f t="shared" si="610"/>
        <v>No</v>
      </c>
      <c r="BU270" t="str">
        <f t="shared" si="588"/>
        <v>No</v>
      </c>
      <c r="BW270" t="str">
        <f t="shared" si="578"/>
        <v>No</v>
      </c>
    </row>
    <row r="271" spans="1:75" x14ac:dyDescent="0.25">
      <c r="A271" s="7">
        <v>270</v>
      </c>
      <c r="B271" s="7" t="s">
        <v>301</v>
      </c>
      <c r="C271" s="7" t="s">
        <v>1010</v>
      </c>
      <c r="D271" s="7" t="s">
        <v>812</v>
      </c>
      <c r="E271" s="7" t="s">
        <v>793</v>
      </c>
      <c r="F271" s="8" t="s">
        <v>811</v>
      </c>
      <c r="G271" s="8" t="s">
        <v>799</v>
      </c>
      <c r="H271" s="7" t="s">
        <v>213</v>
      </c>
      <c r="I271" s="7" t="s">
        <v>12</v>
      </c>
      <c r="J271" s="7" t="s">
        <v>1197</v>
      </c>
      <c r="K271" s="9">
        <v>32180</v>
      </c>
      <c r="L271" s="9">
        <v>39264</v>
      </c>
      <c r="M271" s="9"/>
      <c r="N271" s="10">
        <f t="shared" ca="1" si="573"/>
        <v>15</v>
      </c>
      <c r="O271" s="10" t="s">
        <v>815</v>
      </c>
      <c r="P271" s="11" t="s">
        <v>40</v>
      </c>
      <c r="Q271" s="12">
        <v>81980</v>
      </c>
      <c r="R271" s="12">
        <f t="shared" ca="1" si="574"/>
        <v>3000</v>
      </c>
      <c r="S271" s="8">
        <v>2</v>
      </c>
      <c r="T271" t="str">
        <f t="shared" si="579"/>
        <v/>
      </c>
      <c r="U271" t="str">
        <f t="shared" si="580"/>
        <v>Correct</v>
      </c>
      <c r="Y271" t="str">
        <f t="shared" si="581"/>
        <v>Above 60000</v>
      </c>
      <c r="Z271" t="str">
        <f t="shared" ca="1" si="582"/>
        <v>30-40 years</v>
      </c>
      <c r="AA271" t="str">
        <f t="shared" si="583"/>
        <v>4-6 years</v>
      </c>
      <c r="AH271" t="str">
        <f t="shared" si="584"/>
        <v>Yes</v>
      </c>
      <c r="AI271" t="str">
        <f t="shared" si="585"/>
        <v>Yes</v>
      </c>
      <c r="AJ271" t="str">
        <f t="shared" si="585"/>
        <v>Yes</v>
      </c>
      <c r="AK271" t="str">
        <f t="shared" si="585"/>
        <v>Yes</v>
      </c>
      <c r="AL271" t="str">
        <f t="shared" si="585"/>
        <v>Yes</v>
      </c>
      <c r="AM271" t="str">
        <f t="shared" si="585"/>
        <v>Yes</v>
      </c>
      <c r="AN271" t="str">
        <f t="shared" si="585"/>
        <v>Yes</v>
      </c>
      <c r="AO271" t="str">
        <f t="shared" si="585"/>
        <v>Yes</v>
      </c>
      <c r="AP271" t="str">
        <f t="shared" si="585"/>
        <v>Yes</v>
      </c>
      <c r="AQ271" t="str">
        <f t="shared" si="585"/>
        <v>Yes</v>
      </c>
      <c r="AR271" t="str">
        <f t="shared" si="585"/>
        <v>Yes</v>
      </c>
      <c r="AS271" t="str">
        <f t="shared" si="585"/>
        <v>Yes</v>
      </c>
      <c r="AT271" t="str">
        <f t="shared" si="585"/>
        <v>Yes</v>
      </c>
      <c r="AV271" t="str">
        <f t="shared" ref="AV271:BF271" si="611">IF(AND($L271&gt;=AV$1,$L271&lt;AW$1),"Yes","No")</f>
        <v>No</v>
      </c>
      <c r="AW271" t="str">
        <f t="shared" si="611"/>
        <v>No</v>
      </c>
      <c r="AX271" t="str">
        <f t="shared" si="611"/>
        <v>No</v>
      </c>
      <c r="AY271" t="str">
        <f t="shared" si="611"/>
        <v>No</v>
      </c>
      <c r="AZ271" t="str">
        <f t="shared" si="611"/>
        <v>No</v>
      </c>
      <c r="BA271" t="str">
        <f t="shared" si="611"/>
        <v>No</v>
      </c>
      <c r="BB271" t="str">
        <f t="shared" si="611"/>
        <v>No</v>
      </c>
      <c r="BC271" t="str">
        <f t="shared" si="611"/>
        <v>No</v>
      </c>
      <c r="BD271" t="str">
        <f t="shared" si="611"/>
        <v>No</v>
      </c>
      <c r="BE271" t="str">
        <f t="shared" si="611"/>
        <v>No</v>
      </c>
      <c r="BF271" t="str">
        <f t="shared" si="611"/>
        <v>No</v>
      </c>
      <c r="BG271" t="str">
        <f t="shared" si="576"/>
        <v>No</v>
      </c>
      <c r="BI271" t="str">
        <f t="shared" si="587"/>
        <v>No</v>
      </c>
      <c r="BJ271" t="str">
        <f t="shared" ref="BJ271:BT271" si="612">IF(AND($M271&gt;=BJ$1,$M271&lt;BK$1),"Yes","No")</f>
        <v>No</v>
      </c>
      <c r="BK271" t="str">
        <f t="shared" si="612"/>
        <v>No</v>
      </c>
      <c r="BL271" t="str">
        <f t="shared" si="612"/>
        <v>No</v>
      </c>
      <c r="BM271" t="str">
        <f t="shared" si="612"/>
        <v>No</v>
      </c>
      <c r="BN271" t="str">
        <f t="shared" si="612"/>
        <v>No</v>
      </c>
      <c r="BO271" t="str">
        <f t="shared" si="612"/>
        <v>No</v>
      </c>
      <c r="BP271" t="str">
        <f t="shared" si="612"/>
        <v>No</v>
      </c>
      <c r="BQ271" t="str">
        <f t="shared" si="612"/>
        <v>No</v>
      </c>
      <c r="BR271" t="str">
        <f t="shared" si="612"/>
        <v>No</v>
      </c>
      <c r="BS271" t="str">
        <f t="shared" si="612"/>
        <v>No</v>
      </c>
      <c r="BT271" t="str">
        <f t="shared" si="612"/>
        <v>No</v>
      </c>
      <c r="BU271" t="str">
        <f t="shared" si="588"/>
        <v>No</v>
      </c>
      <c r="BW271" t="str">
        <f t="shared" si="578"/>
        <v>No</v>
      </c>
    </row>
    <row r="272" spans="1:75" x14ac:dyDescent="0.25">
      <c r="A272" s="7">
        <v>271</v>
      </c>
      <c r="B272" s="7" t="s">
        <v>302</v>
      </c>
      <c r="C272" s="7" t="s">
        <v>1006</v>
      </c>
      <c r="D272" s="7" t="s">
        <v>36</v>
      </c>
      <c r="E272" s="7" t="s">
        <v>796</v>
      </c>
      <c r="F272" s="8" t="s">
        <v>810</v>
      </c>
      <c r="G272" s="8" t="s">
        <v>799</v>
      </c>
      <c r="H272" s="7" t="s">
        <v>213</v>
      </c>
      <c r="I272" s="7" t="s">
        <v>15</v>
      </c>
      <c r="J272" s="7" t="s">
        <v>1197</v>
      </c>
      <c r="K272" s="9">
        <v>30638</v>
      </c>
      <c r="L272" s="9">
        <v>39276</v>
      </c>
      <c r="M272" s="9"/>
      <c r="N272" s="10">
        <f t="shared" ca="1" si="573"/>
        <v>15</v>
      </c>
      <c r="O272" s="10" t="s">
        <v>815</v>
      </c>
      <c r="P272" s="11" t="s">
        <v>16</v>
      </c>
      <c r="Q272" s="12">
        <v>18895</v>
      </c>
      <c r="R272" s="12">
        <f t="shared" ca="1" si="574"/>
        <v>5000</v>
      </c>
      <c r="S272" s="8">
        <v>4</v>
      </c>
      <c r="T272" t="str">
        <f t="shared" si="579"/>
        <v/>
      </c>
      <c r="U272" t="str">
        <f t="shared" si="580"/>
        <v>Correct</v>
      </c>
      <c r="Y272" t="str">
        <f t="shared" si="581"/>
        <v>10001-25000</v>
      </c>
      <c r="Z272" t="str">
        <f t="shared" ca="1" si="582"/>
        <v>30-40 years</v>
      </c>
      <c r="AA272" t="str">
        <f t="shared" si="583"/>
        <v>4-6 years</v>
      </c>
      <c r="AH272" t="str">
        <f t="shared" si="584"/>
        <v>Yes</v>
      </c>
      <c r="AI272" t="str">
        <f t="shared" si="585"/>
        <v>Yes</v>
      </c>
      <c r="AJ272" t="str">
        <f t="shared" si="585"/>
        <v>Yes</v>
      </c>
      <c r="AK272" t="str">
        <f t="shared" si="585"/>
        <v>Yes</v>
      </c>
      <c r="AL272" t="str">
        <f t="shared" si="585"/>
        <v>Yes</v>
      </c>
      <c r="AM272" t="str">
        <f t="shared" si="585"/>
        <v>Yes</v>
      </c>
      <c r="AN272" t="str">
        <f t="shared" si="585"/>
        <v>Yes</v>
      </c>
      <c r="AO272" t="str">
        <f t="shared" si="585"/>
        <v>Yes</v>
      </c>
      <c r="AP272" t="str">
        <f t="shared" si="585"/>
        <v>Yes</v>
      </c>
      <c r="AQ272" t="str">
        <f t="shared" si="585"/>
        <v>Yes</v>
      </c>
      <c r="AR272" t="str">
        <f t="shared" si="585"/>
        <v>Yes</v>
      </c>
      <c r="AS272" t="str">
        <f t="shared" si="585"/>
        <v>Yes</v>
      </c>
      <c r="AT272" t="str">
        <f t="shared" si="585"/>
        <v>Yes</v>
      </c>
      <c r="AV272" t="str">
        <f t="shared" ref="AV272:BF272" si="613">IF(AND($L272&gt;=AV$1,$L272&lt;AW$1),"Yes","No")</f>
        <v>No</v>
      </c>
      <c r="AW272" t="str">
        <f t="shared" si="613"/>
        <v>No</v>
      </c>
      <c r="AX272" t="str">
        <f t="shared" si="613"/>
        <v>No</v>
      </c>
      <c r="AY272" t="str">
        <f t="shared" si="613"/>
        <v>No</v>
      </c>
      <c r="AZ272" t="str">
        <f t="shared" si="613"/>
        <v>No</v>
      </c>
      <c r="BA272" t="str">
        <f t="shared" si="613"/>
        <v>No</v>
      </c>
      <c r="BB272" t="str">
        <f t="shared" si="613"/>
        <v>No</v>
      </c>
      <c r="BC272" t="str">
        <f t="shared" si="613"/>
        <v>No</v>
      </c>
      <c r="BD272" t="str">
        <f t="shared" si="613"/>
        <v>No</v>
      </c>
      <c r="BE272" t="str">
        <f t="shared" si="613"/>
        <v>No</v>
      </c>
      <c r="BF272" t="str">
        <f t="shared" si="613"/>
        <v>No</v>
      </c>
      <c r="BG272" t="str">
        <f t="shared" si="576"/>
        <v>No</v>
      </c>
      <c r="BI272" t="str">
        <f t="shared" si="587"/>
        <v>No</v>
      </c>
      <c r="BJ272" t="str">
        <f t="shared" ref="BJ272:BT272" si="614">IF(AND($M272&gt;=BJ$1,$M272&lt;BK$1),"Yes","No")</f>
        <v>No</v>
      </c>
      <c r="BK272" t="str">
        <f t="shared" si="614"/>
        <v>No</v>
      </c>
      <c r="BL272" t="str">
        <f t="shared" si="614"/>
        <v>No</v>
      </c>
      <c r="BM272" t="str">
        <f t="shared" si="614"/>
        <v>No</v>
      </c>
      <c r="BN272" t="str">
        <f t="shared" si="614"/>
        <v>No</v>
      </c>
      <c r="BO272" t="str">
        <f t="shared" si="614"/>
        <v>No</v>
      </c>
      <c r="BP272" t="str">
        <f t="shared" si="614"/>
        <v>No</v>
      </c>
      <c r="BQ272" t="str">
        <f t="shared" si="614"/>
        <v>No</v>
      </c>
      <c r="BR272" t="str">
        <f t="shared" si="614"/>
        <v>No</v>
      </c>
      <c r="BS272" t="str">
        <f t="shared" si="614"/>
        <v>No</v>
      </c>
      <c r="BT272" t="str">
        <f t="shared" si="614"/>
        <v>No</v>
      </c>
      <c r="BU272" t="str">
        <f t="shared" si="588"/>
        <v>No</v>
      </c>
      <c r="BW272" t="str">
        <f t="shared" si="578"/>
        <v>No</v>
      </c>
    </row>
    <row r="273" spans="1:75" x14ac:dyDescent="0.25">
      <c r="A273" s="7">
        <v>272</v>
      </c>
      <c r="B273" s="7" t="s">
        <v>303</v>
      </c>
      <c r="C273" s="7" t="s">
        <v>839</v>
      </c>
      <c r="D273" s="7" t="s">
        <v>36</v>
      </c>
      <c r="E273" s="7" t="s">
        <v>790</v>
      </c>
      <c r="F273" s="8" t="s">
        <v>811</v>
      </c>
      <c r="G273" s="8" t="s">
        <v>799</v>
      </c>
      <c r="H273" s="7" t="s">
        <v>213</v>
      </c>
      <c r="I273" s="7" t="s">
        <v>19</v>
      </c>
      <c r="J273" s="7" t="s">
        <v>1197</v>
      </c>
      <c r="K273" s="9">
        <v>30656</v>
      </c>
      <c r="L273" s="9">
        <v>39278</v>
      </c>
      <c r="M273" s="9"/>
      <c r="N273" s="10">
        <f t="shared" ca="1" si="573"/>
        <v>15</v>
      </c>
      <c r="O273" s="10" t="s">
        <v>815</v>
      </c>
      <c r="P273" s="11"/>
      <c r="Q273" s="12">
        <v>30416</v>
      </c>
      <c r="R273" s="12">
        <f t="shared" ca="1" si="574"/>
        <v>3000</v>
      </c>
      <c r="S273" s="8">
        <v>1</v>
      </c>
      <c r="T273" t="str">
        <f t="shared" si="579"/>
        <v/>
      </c>
      <c r="U273" t="str">
        <f t="shared" si="580"/>
        <v>Correct</v>
      </c>
      <c r="Y273" t="str">
        <f t="shared" si="581"/>
        <v>25001-40000</v>
      </c>
      <c r="Z273" t="str">
        <f t="shared" ca="1" si="582"/>
        <v>30-40 years</v>
      </c>
      <c r="AA273" t="str">
        <f t="shared" si="583"/>
        <v>4-6 years</v>
      </c>
      <c r="AH273" t="str">
        <f t="shared" si="584"/>
        <v>Yes</v>
      </c>
      <c r="AI273" t="str">
        <f t="shared" si="585"/>
        <v>Yes</v>
      </c>
      <c r="AJ273" t="str">
        <f t="shared" si="585"/>
        <v>Yes</v>
      </c>
      <c r="AK273" t="str">
        <f t="shared" si="585"/>
        <v>Yes</v>
      </c>
      <c r="AL273" t="str">
        <f t="shared" si="585"/>
        <v>Yes</v>
      </c>
      <c r="AM273" t="str">
        <f t="shared" si="585"/>
        <v>Yes</v>
      </c>
      <c r="AN273" t="str">
        <f t="shared" si="585"/>
        <v>Yes</v>
      </c>
      <c r="AO273" t="str">
        <f t="shared" si="585"/>
        <v>Yes</v>
      </c>
      <c r="AP273" t="str">
        <f t="shared" si="585"/>
        <v>Yes</v>
      </c>
      <c r="AQ273" t="str">
        <f t="shared" si="585"/>
        <v>Yes</v>
      </c>
      <c r="AR273" t="str">
        <f t="shared" si="585"/>
        <v>Yes</v>
      </c>
      <c r="AS273" t="str">
        <f t="shared" si="585"/>
        <v>Yes</v>
      </c>
      <c r="AT273" t="str">
        <f t="shared" si="585"/>
        <v>Yes</v>
      </c>
      <c r="AV273" t="str">
        <f t="shared" ref="AV273:BF273" si="615">IF(AND($L273&gt;=AV$1,$L273&lt;AW$1),"Yes","No")</f>
        <v>No</v>
      </c>
      <c r="AW273" t="str">
        <f t="shared" si="615"/>
        <v>No</v>
      </c>
      <c r="AX273" t="str">
        <f t="shared" si="615"/>
        <v>No</v>
      </c>
      <c r="AY273" t="str">
        <f t="shared" si="615"/>
        <v>No</v>
      </c>
      <c r="AZ273" t="str">
        <f t="shared" si="615"/>
        <v>No</v>
      </c>
      <c r="BA273" t="str">
        <f t="shared" si="615"/>
        <v>No</v>
      </c>
      <c r="BB273" t="str">
        <f t="shared" si="615"/>
        <v>No</v>
      </c>
      <c r="BC273" t="str">
        <f t="shared" si="615"/>
        <v>No</v>
      </c>
      <c r="BD273" t="str">
        <f t="shared" si="615"/>
        <v>No</v>
      </c>
      <c r="BE273" t="str">
        <f t="shared" si="615"/>
        <v>No</v>
      </c>
      <c r="BF273" t="str">
        <f t="shared" si="615"/>
        <v>No</v>
      </c>
      <c r="BG273" t="str">
        <f t="shared" si="576"/>
        <v>No</v>
      </c>
      <c r="BI273" t="str">
        <f t="shared" si="587"/>
        <v>No</v>
      </c>
      <c r="BJ273" t="str">
        <f t="shared" ref="BJ273:BT273" si="616">IF(AND($M273&gt;=BJ$1,$M273&lt;BK$1),"Yes","No")</f>
        <v>No</v>
      </c>
      <c r="BK273" t="str">
        <f t="shared" si="616"/>
        <v>No</v>
      </c>
      <c r="BL273" t="str">
        <f t="shared" si="616"/>
        <v>No</v>
      </c>
      <c r="BM273" t="str">
        <f t="shared" si="616"/>
        <v>No</v>
      </c>
      <c r="BN273" t="str">
        <f t="shared" si="616"/>
        <v>No</v>
      </c>
      <c r="BO273" t="str">
        <f t="shared" si="616"/>
        <v>No</v>
      </c>
      <c r="BP273" t="str">
        <f t="shared" si="616"/>
        <v>No</v>
      </c>
      <c r="BQ273" t="str">
        <f t="shared" si="616"/>
        <v>No</v>
      </c>
      <c r="BR273" t="str">
        <f t="shared" si="616"/>
        <v>No</v>
      </c>
      <c r="BS273" t="str">
        <f t="shared" si="616"/>
        <v>No</v>
      </c>
      <c r="BT273" t="str">
        <f t="shared" si="616"/>
        <v>No</v>
      </c>
      <c r="BU273" t="str">
        <f t="shared" si="588"/>
        <v>No</v>
      </c>
      <c r="BW273" t="str">
        <f t="shared" si="578"/>
        <v>No</v>
      </c>
    </row>
    <row r="274" spans="1:75" x14ac:dyDescent="0.25">
      <c r="A274" s="7">
        <v>273</v>
      </c>
      <c r="B274" s="7" t="s">
        <v>304</v>
      </c>
      <c r="C274" s="7" t="s">
        <v>921</v>
      </c>
      <c r="D274" s="7" t="s">
        <v>36</v>
      </c>
      <c r="E274" s="7" t="s">
        <v>796</v>
      </c>
      <c r="F274" s="8" t="s">
        <v>810</v>
      </c>
      <c r="G274" s="8" t="s">
        <v>799</v>
      </c>
      <c r="H274" s="7" t="s">
        <v>213</v>
      </c>
      <c r="I274" s="7" t="s">
        <v>12</v>
      </c>
      <c r="J274" s="7" t="s">
        <v>1196</v>
      </c>
      <c r="K274" s="9">
        <v>27226</v>
      </c>
      <c r="L274" s="9">
        <v>39655</v>
      </c>
      <c r="M274" s="9"/>
      <c r="N274" s="10">
        <f t="shared" ca="1" si="573"/>
        <v>14</v>
      </c>
      <c r="O274" s="10" t="s">
        <v>815</v>
      </c>
      <c r="P274" s="11" t="s">
        <v>30</v>
      </c>
      <c r="Q274" s="12">
        <v>34480</v>
      </c>
      <c r="R274" s="12">
        <f t="shared" ca="1" si="574"/>
        <v>5000</v>
      </c>
      <c r="S274" s="8">
        <v>3</v>
      </c>
      <c r="T274" t="str">
        <f t="shared" si="579"/>
        <v/>
      </c>
      <c r="U274" t="str">
        <f t="shared" si="580"/>
        <v>Correct</v>
      </c>
      <c r="Y274" t="str">
        <f t="shared" si="581"/>
        <v>25001-40000</v>
      </c>
      <c r="Z274" t="str">
        <f t="shared" ca="1" si="582"/>
        <v>40-50 years</v>
      </c>
      <c r="AA274" t="str">
        <f t="shared" si="583"/>
        <v>4-6 years</v>
      </c>
      <c r="AH274" t="str">
        <f t="shared" si="584"/>
        <v>Yes</v>
      </c>
      <c r="AI274" t="str">
        <f t="shared" si="585"/>
        <v>Yes</v>
      </c>
      <c r="AJ274" t="str">
        <f t="shared" si="585"/>
        <v>Yes</v>
      </c>
      <c r="AK274" t="str">
        <f t="shared" si="585"/>
        <v>Yes</v>
      </c>
      <c r="AL274" t="str">
        <f t="shared" si="585"/>
        <v>Yes</v>
      </c>
      <c r="AM274" t="str">
        <f t="shared" si="585"/>
        <v>Yes</v>
      </c>
      <c r="AN274" t="str">
        <f t="shared" si="585"/>
        <v>Yes</v>
      </c>
      <c r="AO274" t="str">
        <f t="shared" si="585"/>
        <v>Yes</v>
      </c>
      <c r="AP274" t="str">
        <f t="shared" si="585"/>
        <v>Yes</v>
      </c>
      <c r="AQ274" t="str">
        <f t="shared" si="585"/>
        <v>Yes</v>
      </c>
      <c r="AR274" t="str">
        <f t="shared" si="585"/>
        <v>Yes</v>
      </c>
      <c r="AS274" t="str">
        <f t="shared" si="585"/>
        <v>Yes</v>
      </c>
      <c r="AT274" t="str">
        <f t="shared" si="585"/>
        <v>Yes</v>
      </c>
      <c r="AV274" t="str">
        <f t="shared" ref="AV274:BF274" si="617">IF(AND($L274&gt;=AV$1,$L274&lt;AW$1),"Yes","No")</f>
        <v>No</v>
      </c>
      <c r="AW274" t="str">
        <f t="shared" si="617"/>
        <v>No</v>
      </c>
      <c r="AX274" t="str">
        <f t="shared" si="617"/>
        <v>No</v>
      </c>
      <c r="AY274" t="str">
        <f t="shared" si="617"/>
        <v>No</v>
      </c>
      <c r="AZ274" t="str">
        <f t="shared" si="617"/>
        <v>No</v>
      </c>
      <c r="BA274" t="str">
        <f t="shared" si="617"/>
        <v>No</v>
      </c>
      <c r="BB274" t="str">
        <f t="shared" si="617"/>
        <v>No</v>
      </c>
      <c r="BC274" t="str">
        <f t="shared" si="617"/>
        <v>No</v>
      </c>
      <c r="BD274" t="str">
        <f t="shared" si="617"/>
        <v>No</v>
      </c>
      <c r="BE274" t="str">
        <f t="shared" si="617"/>
        <v>No</v>
      </c>
      <c r="BF274" t="str">
        <f t="shared" si="617"/>
        <v>No</v>
      </c>
      <c r="BG274" t="str">
        <f t="shared" si="576"/>
        <v>No</v>
      </c>
      <c r="BI274" t="str">
        <f t="shared" si="587"/>
        <v>No</v>
      </c>
      <c r="BJ274" t="str">
        <f t="shared" ref="BJ274:BT274" si="618">IF(AND($M274&gt;=BJ$1,$M274&lt;BK$1),"Yes","No")</f>
        <v>No</v>
      </c>
      <c r="BK274" t="str">
        <f t="shared" si="618"/>
        <v>No</v>
      </c>
      <c r="BL274" t="str">
        <f t="shared" si="618"/>
        <v>No</v>
      </c>
      <c r="BM274" t="str">
        <f t="shared" si="618"/>
        <v>No</v>
      </c>
      <c r="BN274" t="str">
        <f t="shared" si="618"/>
        <v>No</v>
      </c>
      <c r="BO274" t="str">
        <f t="shared" si="618"/>
        <v>No</v>
      </c>
      <c r="BP274" t="str">
        <f t="shared" si="618"/>
        <v>No</v>
      </c>
      <c r="BQ274" t="str">
        <f t="shared" si="618"/>
        <v>No</v>
      </c>
      <c r="BR274" t="str">
        <f t="shared" si="618"/>
        <v>No</v>
      </c>
      <c r="BS274" t="str">
        <f t="shared" si="618"/>
        <v>No</v>
      </c>
      <c r="BT274" t="str">
        <f t="shared" si="618"/>
        <v>No</v>
      </c>
      <c r="BU274" t="str">
        <f t="shared" si="588"/>
        <v>No</v>
      </c>
      <c r="BW274" t="str">
        <f t="shared" si="578"/>
        <v>No</v>
      </c>
    </row>
    <row r="275" spans="1:75" x14ac:dyDescent="0.25">
      <c r="A275" s="7">
        <v>274</v>
      </c>
      <c r="B275" s="7" t="s">
        <v>305</v>
      </c>
      <c r="C275" s="7" t="s">
        <v>1011</v>
      </c>
      <c r="D275" s="7" t="s">
        <v>813</v>
      </c>
      <c r="E275" s="7" t="s">
        <v>791</v>
      </c>
      <c r="F275" s="8" t="s">
        <v>811</v>
      </c>
      <c r="G275" s="8" t="s">
        <v>799</v>
      </c>
      <c r="H275" s="7" t="s">
        <v>213</v>
      </c>
      <c r="I275" s="7" t="s">
        <v>12</v>
      </c>
      <c r="J275" s="7" t="s">
        <v>1196</v>
      </c>
      <c r="K275" s="9">
        <v>26019</v>
      </c>
      <c r="L275" s="9">
        <v>39264</v>
      </c>
      <c r="M275" s="9"/>
      <c r="N275" s="10">
        <f t="shared" ca="1" si="573"/>
        <v>15</v>
      </c>
      <c r="O275" s="10" t="s">
        <v>815</v>
      </c>
      <c r="P275" s="11" t="s">
        <v>16</v>
      </c>
      <c r="Q275" s="12">
        <v>63070</v>
      </c>
      <c r="R275" s="12">
        <f t="shared" ca="1" si="574"/>
        <v>3000</v>
      </c>
      <c r="S275" s="8">
        <v>1</v>
      </c>
      <c r="T275" t="str">
        <f t="shared" si="579"/>
        <v/>
      </c>
      <c r="U275" t="str">
        <f t="shared" si="580"/>
        <v>Correct</v>
      </c>
      <c r="Y275" t="str">
        <f t="shared" si="581"/>
        <v>Above 60000</v>
      </c>
      <c r="Z275" t="str">
        <f t="shared" ca="1" si="582"/>
        <v>Above 50 years</v>
      </c>
      <c r="AA275" t="str">
        <f t="shared" si="583"/>
        <v>4-6 years</v>
      </c>
      <c r="AH275" t="str">
        <f t="shared" si="584"/>
        <v>Yes</v>
      </c>
      <c r="AI275" t="str">
        <f t="shared" ref="AI275:AT290" si="619">IF($L275&gt;AI$1,"No",IF($M275="","Yes",IF(AND($L275&lt;=AI$1,$M275&gt;AI$1),"Yes","No")))</f>
        <v>Yes</v>
      </c>
      <c r="AJ275" t="str">
        <f t="shared" si="619"/>
        <v>Yes</v>
      </c>
      <c r="AK275" t="str">
        <f t="shared" si="619"/>
        <v>Yes</v>
      </c>
      <c r="AL275" t="str">
        <f t="shared" si="619"/>
        <v>Yes</v>
      </c>
      <c r="AM275" t="str">
        <f t="shared" si="619"/>
        <v>Yes</v>
      </c>
      <c r="AN275" t="str">
        <f t="shared" si="619"/>
        <v>Yes</v>
      </c>
      <c r="AO275" t="str">
        <f t="shared" si="619"/>
        <v>Yes</v>
      </c>
      <c r="AP275" t="str">
        <f t="shared" si="619"/>
        <v>Yes</v>
      </c>
      <c r="AQ275" t="str">
        <f t="shared" si="619"/>
        <v>Yes</v>
      </c>
      <c r="AR275" t="str">
        <f t="shared" si="619"/>
        <v>Yes</v>
      </c>
      <c r="AS275" t="str">
        <f t="shared" si="619"/>
        <v>Yes</v>
      </c>
      <c r="AT275" t="str">
        <f t="shared" si="619"/>
        <v>Yes</v>
      </c>
      <c r="AV275" t="str">
        <f t="shared" ref="AV275:BF275" si="620">IF(AND($L275&gt;=AV$1,$L275&lt;AW$1),"Yes","No")</f>
        <v>No</v>
      </c>
      <c r="AW275" t="str">
        <f t="shared" si="620"/>
        <v>No</v>
      </c>
      <c r="AX275" t="str">
        <f t="shared" si="620"/>
        <v>No</v>
      </c>
      <c r="AY275" t="str">
        <f t="shared" si="620"/>
        <v>No</v>
      </c>
      <c r="AZ275" t="str">
        <f t="shared" si="620"/>
        <v>No</v>
      </c>
      <c r="BA275" t="str">
        <f t="shared" si="620"/>
        <v>No</v>
      </c>
      <c r="BB275" t="str">
        <f t="shared" si="620"/>
        <v>No</v>
      </c>
      <c r="BC275" t="str">
        <f t="shared" si="620"/>
        <v>No</v>
      </c>
      <c r="BD275" t="str">
        <f t="shared" si="620"/>
        <v>No</v>
      </c>
      <c r="BE275" t="str">
        <f t="shared" si="620"/>
        <v>No</v>
      </c>
      <c r="BF275" t="str">
        <f t="shared" si="620"/>
        <v>No</v>
      </c>
      <c r="BG275" t="str">
        <f t="shared" si="576"/>
        <v>No</v>
      </c>
      <c r="BI275" t="str">
        <f t="shared" si="587"/>
        <v>No</v>
      </c>
      <c r="BJ275" t="str">
        <f t="shared" ref="BJ275:BU290" si="621">IF(AND($M275&gt;=BJ$1,$M275&lt;BK$1),"Yes","No")</f>
        <v>No</v>
      </c>
      <c r="BK275" t="str">
        <f t="shared" si="621"/>
        <v>No</v>
      </c>
      <c r="BL275" t="str">
        <f t="shared" si="621"/>
        <v>No</v>
      </c>
      <c r="BM275" t="str">
        <f t="shared" si="621"/>
        <v>No</v>
      </c>
      <c r="BN275" t="str">
        <f t="shared" si="621"/>
        <v>No</v>
      </c>
      <c r="BO275" t="str">
        <f t="shared" si="621"/>
        <v>No</v>
      </c>
      <c r="BP275" t="str">
        <f t="shared" si="621"/>
        <v>No</v>
      </c>
      <c r="BQ275" t="str">
        <f t="shared" si="621"/>
        <v>No</v>
      </c>
      <c r="BR275" t="str">
        <f t="shared" si="621"/>
        <v>No</v>
      </c>
      <c r="BS275" t="str">
        <f t="shared" si="621"/>
        <v>No</v>
      </c>
      <c r="BT275" t="str">
        <f t="shared" si="621"/>
        <v>No</v>
      </c>
      <c r="BU275" t="str">
        <f t="shared" si="621"/>
        <v>No</v>
      </c>
      <c r="BW275" t="str">
        <f t="shared" si="578"/>
        <v>No</v>
      </c>
    </row>
    <row r="276" spans="1:75" x14ac:dyDescent="0.25">
      <c r="A276" s="7">
        <v>275</v>
      </c>
      <c r="B276" s="7" t="s">
        <v>306</v>
      </c>
      <c r="C276" s="7" t="s">
        <v>903</v>
      </c>
      <c r="D276" s="7" t="s">
        <v>36</v>
      </c>
      <c r="E276" s="7" t="s">
        <v>789</v>
      </c>
      <c r="F276" s="8" t="s">
        <v>811</v>
      </c>
      <c r="G276" s="8" t="s">
        <v>799</v>
      </c>
      <c r="H276" s="7" t="s">
        <v>213</v>
      </c>
      <c r="I276" s="7" t="s">
        <v>19</v>
      </c>
      <c r="J276" s="7" t="s">
        <v>1196</v>
      </c>
      <c r="K276" s="9">
        <v>27333</v>
      </c>
      <c r="L276" s="9">
        <v>35982</v>
      </c>
      <c r="M276" s="9"/>
      <c r="N276" s="10">
        <f t="shared" ca="1" si="573"/>
        <v>24</v>
      </c>
      <c r="O276" s="10" t="s">
        <v>815</v>
      </c>
      <c r="P276" s="11"/>
      <c r="Q276" s="12">
        <v>8904</v>
      </c>
      <c r="R276" s="12">
        <f t="shared" ca="1" si="574"/>
        <v>5000</v>
      </c>
      <c r="S276" s="8">
        <v>3</v>
      </c>
      <c r="T276" t="str">
        <f t="shared" si="579"/>
        <v/>
      </c>
      <c r="U276" t="str">
        <f t="shared" si="580"/>
        <v>Correct</v>
      </c>
      <c r="Y276" t="str">
        <f t="shared" si="581"/>
        <v>0-10000</v>
      </c>
      <c r="Z276" t="str">
        <f t="shared" ca="1" si="582"/>
        <v>40-50 years</v>
      </c>
      <c r="AA276" t="str">
        <f t="shared" si="583"/>
        <v>Above 10 years</v>
      </c>
      <c r="AH276" t="str">
        <f t="shared" si="584"/>
        <v>Yes</v>
      </c>
      <c r="AI276" t="str">
        <f t="shared" si="619"/>
        <v>Yes</v>
      </c>
      <c r="AJ276" t="str">
        <f t="shared" si="619"/>
        <v>Yes</v>
      </c>
      <c r="AK276" t="str">
        <f t="shared" si="619"/>
        <v>Yes</v>
      </c>
      <c r="AL276" t="str">
        <f t="shared" si="619"/>
        <v>Yes</v>
      </c>
      <c r="AM276" t="str">
        <f t="shared" si="619"/>
        <v>Yes</v>
      </c>
      <c r="AN276" t="str">
        <f t="shared" si="619"/>
        <v>Yes</v>
      </c>
      <c r="AO276" t="str">
        <f t="shared" si="619"/>
        <v>Yes</v>
      </c>
      <c r="AP276" t="str">
        <f t="shared" si="619"/>
        <v>Yes</v>
      </c>
      <c r="AQ276" t="str">
        <f t="shared" si="619"/>
        <v>Yes</v>
      </c>
      <c r="AR276" t="str">
        <f t="shared" si="619"/>
        <v>Yes</v>
      </c>
      <c r="AS276" t="str">
        <f t="shared" si="619"/>
        <v>Yes</v>
      </c>
      <c r="AT276" t="str">
        <f t="shared" si="619"/>
        <v>Yes</v>
      </c>
      <c r="AV276" t="str">
        <f t="shared" ref="AV276:BF276" si="622">IF(AND($L276&gt;=AV$1,$L276&lt;AW$1),"Yes","No")</f>
        <v>No</v>
      </c>
      <c r="AW276" t="str">
        <f t="shared" si="622"/>
        <v>No</v>
      </c>
      <c r="AX276" t="str">
        <f t="shared" si="622"/>
        <v>No</v>
      </c>
      <c r="AY276" t="str">
        <f t="shared" si="622"/>
        <v>No</v>
      </c>
      <c r="AZ276" t="str">
        <f t="shared" si="622"/>
        <v>No</v>
      </c>
      <c r="BA276" t="str">
        <f t="shared" si="622"/>
        <v>No</v>
      </c>
      <c r="BB276" t="str">
        <f t="shared" si="622"/>
        <v>No</v>
      </c>
      <c r="BC276" t="str">
        <f t="shared" si="622"/>
        <v>No</v>
      </c>
      <c r="BD276" t="str">
        <f t="shared" si="622"/>
        <v>No</v>
      </c>
      <c r="BE276" t="str">
        <f t="shared" si="622"/>
        <v>No</v>
      </c>
      <c r="BF276" t="str">
        <f t="shared" si="622"/>
        <v>No</v>
      </c>
      <c r="BG276" t="str">
        <f t="shared" si="576"/>
        <v>No</v>
      </c>
      <c r="BI276" t="str">
        <f t="shared" si="587"/>
        <v>No</v>
      </c>
      <c r="BJ276" t="str">
        <f t="shared" ref="BJ276:BT276" si="623">IF(AND($M276&gt;=BJ$1,$M276&lt;BK$1),"Yes","No")</f>
        <v>No</v>
      </c>
      <c r="BK276" t="str">
        <f t="shared" si="623"/>
        <v>No</v>
      </c>
      <c r="BL276" t="str">
        <f t="shared" si="623"/>
        <v>No</v>
      </c>
      <c r="BM276" t="str">
        <f t="shared" si="623"/>
        <v>No</v>
      </c>
      <c r="BN276" t="str">
        <f t="shared" si="623"/>
        <v>No</v>
      </c>
      <c r="BO276" t="str">
        <f t="shared" si="623"/>
        <v>No</v>
      </c>
      <c r="BP276" t="str">
        <f t="shared" si="623"/>
        <v>No</v>
      </c>
      <c r="BQ276" t="str">
        <f t="shared" si="623"/>
        <v>No</v>
      </c>
      <c r="BR276" t="str">
        <f t="shared" si="623"/>
        <v>No</v>
      </c>
      <c r="BS276" t="str">
        <f t="shared" si="623"/>
        <v>No</v>
      </c>
      <c r="BT276" t="str">
        <f t="shared" si="623"/>
        <v>No</v>
      </c>
      <c r="BU276" t="str">
        <f t="shared" si="621"/>
        <v>No</v>
      </c>
      <c r="BW276" t="str">
        <f t="shared" si="578"/>
        <v>No</v>
      </c>
    </row>
    <row r="277" spans="1:75" x14ac:dyDescent="0.25">
      <c r="A277" s="7">
        <v>276</v>
      </c>
      <c r="B277" s="7" t="s">
        <v>307</v>
      </c>
      <c r="C277" s="7" t="s">
        <v>959</v>
      </c>
      <c r="D277" s="7" t="s">
        <v>812</v>
      </c>
      <c r="E277" s="7" t="s">
        <v>793</v>
      </c>
      <c r="F277" s="8" t="s">
        <v>811</v>
      </c>
      <c r="G277" s="8" t="s">
        <v>799</v>
      </c>
      <c r="H277" s="7" t="s">
        <v>213</v>
      </c>
      <c r="I277" s="7" t="s">
        <v>24</v>
      </c>
      <c r="J277" s="7" t="s">
        <v>1196</v>
      </c>
      <c r="K277" s="9">
        <v>28588</v>
      </c>
      <c r="L277" s="9">
        <v>35992</v>
      </c>
      <c r="M277" s="9"/>
      <c r="N277" s="10">
        <f t="shared" ca="1" si="573"/>
        <v>24</v>
      </c>
      <c r="O277" s="10" t="s">
        <v>815</v>
      </c>
      <c r="P277" s="11"/>
      <c r="Q277" s="12">
        <v>68260</v>
      </c>
      <c r="R277" s="12">
        <f t="shared" ca="1" si="574"/>
        <v>10000</v>
      </c>
      <c r="S277" s="8">
        <v>5</v>
      </c>
      <c r="T277" t="str">
        <f t="shared" si="579"/>
        <v/>
      </c>
      <c r="U277" t="str">
        <f t="shared" si="580"/>
        <v>Correct</v>
      </c>
      <c r="Y277" t="str">
        <f t="shared" si="581"/>
        <v>Above 60000</v>
      </c>
      <c r="Z277" t="str">
        <f t="shared" ca="1" si="582"/>
        <v>40-50 years</v>
      </c>
      <c r="AA277" t="str">
        <f t="shared" si="583"/>
        <v>Above 10 years</v>
      </c>
      <c r="AH277" t="str">
        <f t="shared" si="584"/>
        <v>Yes</v>
      </c>
      <c r="AI277" t="str">
        <f t="shared" si="619"/>
        <v>Yes</v>
      </c>
      <c r="AJ277" t="str">
        <f t="shared" si="619"/>
        <v>Yes</v>
      </c>
      <c r="AK277" t="str">
        <f t="shared" si="619"/>
        <v>Yes</v>
      </c>
      <c r="AL277" t="str">
        <f t="shared" si="619"/>
        <v>Yes</v>
      </c>
      <c r="AM277" t="str">
        <f t="shared" si="619"/>
        <v>Yes</v>
      </c>
      <c r="AN277" t="str">
        <f t="shared" si="619"/>
        <v>Yes</v>
      </c>
      <c r="AO277" t="str">
        <f t="shared" si="619"/>
        <v>Yes</v>
      </c>
      <c r="AP277" t="str">
        <f t="shared" si="619"/>
        <v>Yes</v>
      </c>
      <c r="AQ277" t="str">
        <f t="shared" si="619"/>
        <v>Yes</v>
      </c>
      <c r="AR277" t="str">
        <f t="shared" si="619"/>
        <v>Yes</v>
      </c>
      <c r="AS277" t="str">
        <f t="shared" si="619"/>
        <v>Yes</v>
      </c>
      <c r="AT277" t="str">
        <f t="shared" si="619"/>
        <v>Yes</v>
      </c>
      <c r="AV277" t="str">
        <f t="shared" ref="AV277:BF277" si="624">IF(AND($L277&gt;=AV$1,$L277&lt;AW$1),"Yes","No")</f>
        <v>No</v>
      </c>
      <c r="AW277" t="str">
        <f t="shared" si="624"/>
        <v>No</v>
      </c>
      <c r="AX277" t="str">
        <f t="shared" si="624"/>
        <v>No</v>
      </c>
      <c r="AY277" t="str">
        <f t="shared" si="624"/>
        <v>No</v>
      </c>
      <c r="AZ277" t="str">
        <f t="shared" si="624"/>
        <v>No</v>
      </c>
      <c r="BA277" t="str">
        <f t="shared" si="624"/>
        <v>No</v>
      </c>
      <c r="BB277" t="str">
        <f t="shared" si="624"/>
        <v>No</v>
      </c>
      <c r="BC277" t="str">
        <f t="shared" si="624"/>
        <v>No</v>
      </c>
      <c r="BD277" t="str">
        <f t="shared" si="624"/>
        <v>No</v>
      </c>
      <c r="BE277" t="str">
        <f t="shared" si="624"/>
        <v>No</v>
      </c>
      <c r="BF277" t="str">
        <f t="shared" si="624"/>
        <v>No</v>
      </c>
      <c r="BG277" t="str">
        <f t="shared" si="576"/>
        <v>No</v>
      </c>
      <c r="BI277" t="str">
        <f t="shared" si="587"/>
        <v>No</v>
      </c>
      <c r="BJ277" t="str">
        <f t="shared" ref="BJ277:BT277" si="625">IF(AND($M277&gt;=BJ$1,$M277&lt;BK$1),"Yes","No")</f>
        <v>No</v>
      </c>
      <c r="BK277" t="str">
        <f t="shared" si="625"/>
        <v>No</v>
      </c>
      <c r="BL277" t="str">
        <f t="shared" si="625"/>
        <v>No</v>
      </c>
      <c r="BM277" t="str">
        <f t="shared" si="625"/>
        <v>No</v>
      </c>
      <c r="BN277" t="str">
        <f t="shared" si="625"/>
        <v>No</v>
      </c>
      <c r="BO277" t="str">
        <f t="shared" si="625"/>
        <v>No</v>
      </c>
      <c r="BP277" t="str">
        <f t="shared" si="625"/>
        <v>No</v>
      </c>
      <c r="BQ277" t="str">
        <f t="shared" si="625"/>
        <v>No</v>
      </c>
      <c r="BR277" t="str">
        <f t="shared" si="625"/>
        <v>No</v>
      </c>
      <c r="BS277" t="str">
        <f t="shared" si="625"/>
        <v>No</v>
      </c>
      <c r="BT277" t="str">
        <f t="shared" si="625"/>
        <v>No</v>
      </c>
      <c r="BU277" t="str">
        <f t="shared" si="621"/>
        <v>No</v>
      </c>
      <c r="BW277" t="str">
        <f t="shared" si="578"/>
        <v>No</v>
      </c>
    </row>
    <row r="278" spans="1:75" x14ac:dyDescent="0.25">
      <c r="A278" s="7">
        <v>277</v>
      </c>
      <c r="B278" s="7" t="s">
        <v>308</v>
      </c>
      <c r="C278" s="7" t="s">
        <v>1012</v>
      </c>
      <c r="D278" s="7" t="s">
        <v>812</v>
      </c>
      <c r="E278" s="7" t="s">
        <v>794</v>
      </c>
      <c r="F278" s="8" t="s">
        <v>811</v>
      </c>
      <c r="G278" s="8" t="s">
        <v>799</v>
      </c>
      <c r="H278" s="7" t="s">
        <v>213</v>
      </c>
      <c r="I278" s="7" t="s">
        <v>12</v>
      </c>
      <c r="J278" s="7" t="s">
        <v>1197</v>
      </c>
      <c r="K278" s="9">
        <v>28187</v>
      </c>
      <c r="L278" s="9">
        <v>35996</v>
      </c>
      <c r="M278" s="9"/>
      <c r="N278" s="10">
        <f t="shared" ca="1" si="573"/>
        <v>24</v>
      </c>
      <c r="O278" t="s">
        <v>783</v>
      </c>
      <c r="P278" s="11" t="s">
        <v>13</v>
      </c>
      <c r="Q278" s="12">
        <v>40340</v>
      </c>
      <c r="R278" s="12">
        <f t="shared" ca="1" si="574"/>
        <v>3000</v>
      </c>
      <c r="S278" s="8">
        <v>2</v>
      </c>
      <c r="T278" t="str">
        <f t="shared" si="579"/>
        <v/>
      </c>
      <c r="U278" t="str">
        <f t="shared" si="580"/>
        <v>Correct</v>
      </c>
      <c r="Y278" t="str">
        <f t="shared" si="581"/>
        <v>40001-60000</v>
      </c>
      <c r="Z278" t="str">
        <f t="shared" ca="1" si="582"/>
        <v>40-50 years</v>
      </c>
      <c r="AA278" t="str">
        <f t="shared" si="583"/>
        <v>Above 10 years</v>
      </c>
      <c r="AH278" t="str">
        <f t="shared" si="584"/>
        <v>Yes</v>
      </c>
      <c r="AI278" t="str">
        <f t="shared" si="619"/>
        <v>Yes</v>
      </c>
      <c r="AJ278" t="str">
        <f t="shared" si="619"/>
        <v>Yes</v>
      </c>
      <c r="AK278" t="str">
        <f t="shared" si="619"/>
        <v>Yes</v>
      </c>
      <c r="AL278" t="str">
        <f t="shared" si="619"/>
        <v>Yes</v>
      </c>
      <c r="AM278" t="str">
        <f t="shared" si="619"/>
        <v>Yes</v>
      </c>
      <c r="AN278" t="str">
        <f t="shared" si="619"/>
        <v>Yes</v>
      </c>
      <c r="AO278" t="str">
        <f t="shared" si="619"/>
        <v>Yes</v>
      </c>
      <c r="AP278" t="str">
        <f t="shared" si="619"/>
        <v>Yes</v>
      </c>
      <c r="AQ278" t="str">
        <f t="shared" si="619"/>
        <v>Yes</v>
      </c>
      <c r="AR278" t="str">
        <f t="shared" si="619"/>
        <v>Yes</v>
      </c>
      <c r="AS278" t="str">
        <f t="shared" si="619"/>
        <v>Yes</v>
      </c>
      <c r="AT278" t="str">
        <f t="shared" si="619"/>
        <v>Yes</v>
      </c>
      <c r="AV278" t="str">
        <f t="shared" ref="AV278:BF278" si="626">IF(AND($L278&gt;=AV$1,$L278&lt;AW$1),"Yes","No")</f>
        <v>No</v>
      </c>
      <c r="AW278" t="str">
        <f t="shared" si="626"/>
        <v>No</v>
      </c>
      <c r="AX278" t="str">
        <f t="shared" si="626"/>
        <v>No</v>
      </c>
      <c r="AY278" t="str">
        <f t="shared" si="626"/>
        <v>No</v>
      </c>
      <c r="AZ278" t="str">
        <f t="shared" si="626"/>
        <v>No</v>
      </c>
      <c r="BA278" t="str">
        <f t="shared" si="626"/>
        <v>No</v>
      </c>
      <c r="BB278" t="str">
        <f t="shared" si="626"/>
        <v>No</v>
      </c>
      <c r="BC278" t="str">
        <f t="shared" si="626"/>
        <v>No</v>
      </c>
      <c r="BD278" t="str">
        <f t="shared" si="626"/>
        <v>No</v>
      </c>
      <c r="BE278" t="str">
        <f t="shared" si="626"/>
        <v>No</v>
      </c>
      <c r="BF278" t="str">
        <f t="shared" si="626"/>
        <v>No</v>
      </c>
      <c r="BG278" t="str">
        <f t="shared" si="576"/>
        <v>No</v>
      </c>
      <c r="BI278" t="str">
        <f t="shared" si="587"/>
        <v>No</v>
      </c>
      <c r="BJ278" t="str">
        <f t="shared" ref="BJ278:BT278" si="627">IF(AND($M278&gt;=BJ$1,$M278&lt;BK$1),"Yes","No")</f>
        <v>No</v>
      </c>
      <c r="BK278" t="str">
        <f t="shared" si="627"/>
        <v>No</v>
      </c>
      <c r="BL278" t="str">
        <f t="shared" si="627"/>
        <v>No</v>
      </c>
      <c r="BM278" t="str">
        <f t="shared" si="627"/>
        <v>No</v>
      </c>
      <c r="BN278" t="str">
        <f t="shared" si="627"/>
        <v>No</v>
      </c>
      <c r="BO278" t="str">
        <f t="shared" si="627"/>
        <v>No</v>
      </c>
      <c r="BP278" t="str">
        <f t="shared" si="627"/>
        <v>No</v>
      </c>
      <c r="BQ278" t="str">
        <f t="shared" si="627"/>
        <v>No</v>
      </c>
      <c r="BR278" t="str">
        <f t="shared" si="627"/>
        <v>No</v>
      </c>
      <c r="BS278" t="str">
        <f t="shared" si="627"/>
        <v>No</v>
      </c>
      <c r="BT278" t="str">
        <f t="shared" si="627"/>
        <v>No</v>
      </c>
      <c r="BU278" t="str">
        <f t="shared" si="621"/>
        <v>No</v>
      </c>
      <c r="BW278" t="str">
        <f t="shared" si="578"/>
        <v>No</v>
      </c>
    </row>
    <row r="279" spans="1:75" x14ac:dyDescent="0.25">
      <c r="A279" s="7">
        <v>278</v>
      </c>
      <c r="B279" s="7" t="s">
        <v>309</v>
      </c>
      <c r="C279" s="7" t="s">
        <v>898</v>
      </c>
      <c r="D279" s="7" t="s">
        <v>812</v>
      </c>
      <c r="E279" s="7" t="s">
        <v>793</v>
      </c>
      <c r="F279" s="8" t="s">
        <v>811</v>
      </c>
      <c r="G279" s="8" t="s">
        <v>799</v>
      </c>
      <c r="H279" s="7" t="s">
        <v>213</v>
      </c>
      <c r="I279" s="7" t="s">
        <v>24</v>
      </c>
      <c r="J279" s="7" t="s">
        <v>1196</v>
      </c>
      <c r="K279" s="9">
        <v>29396</v>
      </c>
      <c r="L279" s="9">
        <v>35997</v>
      </c>
      <c r="M279" s="9"/>
      <c r="N279" s="10">
        <f t="shared" ca="1" si="573"/>
        <v>24</v>
      </c>
      <c r="O279" s="10" t="s">
        <v>815</v>
      </c>
      <c r="P279" s="11"/>
      <c r="Q279" s="12">
        <v>72520</v>
      </c>
      <c r="R279" s="12">
        <f t="shared" ca="1" si="574"/>
        <v>5000</v>
      </c>
      <c r="S279" s="8">
        <v>3</v>
      </c>
      <c r="T279" t="str">
        <f t="shared" si="579"/>
        <v/>
      </c>
      <c r="U279" t="str">
        <f t="shared" si="580"/>
        <v>Correct</v>
      </c>
      <c r="Y279" t="str">
        <f t="shared" si="581"/>
        <v>Above 60000</v>
      </c>
      <c r="Z279" t="str">
        <f t="shared" ca="1" si="582"/>
        <v>40-50 years</v>
      </c>
      <c r="AA279" t="str">
        <f t="shared" si="583"/>
        <v>Above 10 years</v>
      </c>
      <c r="AH279" t="str">
        <f t="shared" si="584"/>
        <v>Yes</v>
      </c>
      <c r="AI279" t="str">
        <f t="shared" si="619"/>
        <v>Yes</v>
      </c>
      <c r="AJ279" t="str">
        <f t="shared" si="619"/>
        <v>Yes</v>
      </c>
      <c r="AK279" t="str">
        <f t="shared" si="619"/>
        <v>Yes</v>
      </c>
      <c r="AL279" t="str">
        <f t="shared" si="619"/>
        <v>Yes</v>
      </c>
      <c r="AM279" t="str">
        <f t="shared" si="619"/>
        <v>Yes</v>
      </c>
      <c r="AN279" t="str">
        <f t="shared" si="619"/>
        <v>Yes</v>
      </c>
      <c r="AO279" t="str">
        <f t="shared" si="619"/>
        <v>Yes</v>
      </c>
      <c r="AP279" t="str">
        <f t="shared" si="619"/>
        <v>Yes</v>
      </c>
      <c r="AQ279" t="str">
        <f t="shared" si="619"/>
        <v>Yes</v>
      </c>
      <c r="AR279" t="str">
        <f t="shared" si="619"/>
        <v>Yes</v>
      </c>
      <c r="AS279" t="str">
        <f t="shared" si="619"/>
        <v>Yes</v>
      </c>
      <c r="AT279" t="str">
        <f t="shared" si="619"/>
        <v>Yes</v>
      </c>
      <c r="AV279" t="str">
        <f t="shared" ref="AV279:BF279" si="628">IF(AND($L279&gt;=AV$1,$L279&lt;AW$1),"Yes","No")</f>
        <v>No</v>
      </c>
      <c r="AW279" t="str">
        <f t="shared" si="628"/>
        <v>No</v>
      </c>
      <c r="AX279" t="str">
        <f t="shared" si="628"/>
        <v>No</v>
      </c>
      <c r="AY279" t="str">
        <f t="shared" si="628"/>
        <v>No</v>
      </c>
      <c r="AZ279" t="str">
        <f t="shared" si="628"/>
        <v>No</v>
      </c>
      <c r="BA279" t="str">
        <f t="shared" si="628"/>
        <v>No</v>
      </c>
      <c r="BB279" t="str">
        <f t="shared" si="628"/>
        <v>No</v>
      </c>
      <c r="BC279" t="str">
        <f t="shared" si="628"/>
        <v>No</v>
      </c>
      <c r="BD279" t="str">
        <f t="shared" si="628"/>
        <v>No</v>
      </c>
      <c r="BE279" t="str">
        <f t="shared" si="628"/>
        <v>No</v>
      </c>
      <c r="BF279" t="str">
        <f t="shared" si="628"/>
        <v>No</v>
      </c>
      <c r="BG279" t="str">
        <f t="shared" si="576"/>
        <v>No</v>
      </c>
      <c r="BI279" t="str">
        <f t="shared" si="587"/>
        <v>No</v>
      </c>
      <c r="BJ279" t="str">
        <f t="shared" ref="BJ279:BT279" si="629">IF(AND($M279&gt;=BJ$1,$M279&lt;BK$1),"Yes","No")</f>
        <v>No</v>
      </c>
      <c r="BK279" t="str">
        <f t="shared" si="629"/>
        <v>No</v>
      </c>
      <c r="BL279" t="str">
        <f t="shared" si="629"/>
        <v>No</v>
      </c>
      <c r="BM279" t="str">
        <f t="shared" si="629"/>
        <v>No</v>
      </c>
      <c r="BN279" t="str">
        <f t="shared" si="629"/>
        <v>No</v>
      </c>
      <c r="BO279" t="str">
        <f t="shared" si="629"/>
        <v>No</v>
      </c>
      <c r="BP279" t="str">
        <f t="shared" si="629"/>
        <v>No</v>
      </c>
      <c r="BQ279" t="str">
        <f t="shared" si="629"/>
        <v>No</v>
      </c>
      <c r="BR279" t="str">
        <f t="shared" si="629"/>
        <v>No</v>
      </c>
      <c r="BS279" t="str">
        <f t="shared" si="629"/>
        <v>No</v>
      </c>
      <c r="BT279" t="str">
        <f t="shared" si="629"/>
        <v>No</v>
      </c>
      <c r="BU279" t="str">
        <f t="shared" si="621"/>
        <v>No</v>
      </c>
      <c r="BW279" t="str">
        <f t="shared" si="578"/>
        <v>No</v>
      </c>
    </row>
    <row r="280" spans="1:75" x14ac:dyDescent="0.25">
      <c r="A280" s="7">
        <v>279</v>
      </c>
      <c r="B280" s="7" t="s">
        <v>310</v>
      </c>
      <c r="C280" s="7" t="s">
        <v>1013</v>
      </c>
      <c r="D280" s="7" t="s">
        <v>36</v>
      </c>
      <c r="E280" s="7" t="s">
        <v>789</v>
      </c>
      <c r="F280" s="8" t="s">
        <v>811</v>
      </c>
      <c r="G280" s="8" t="s">
        <v>799</v>
      </c>
      <c r="H280" s="7" t="s">
        <v>213</v>
      </c>
      <c r="I280" s="7" t="s">
        <v>24</v>
      </c>
      <c r="J280" s="7" t="s">
        <v>1197</v>
      </c>
      <c r="K280" s="9">
        <v>28640</v>
      </c>
      <c r="L280" s="9">
        <v>36350</v>
      </c>
      <c r="M280" s="9"/>
      <c r="N280" s="10">
        <f t="shared" ca="1" si="573"/>
        <v>23</v>
      </c>
      <c r="O280" s="10" t="s">
        <v>815</v>
      </c>
      <c r="P280" s="11"/>
      <c r="Q280" s="12">
        <v>27380</v>
      </c>
      <c r="R280" s="12">
        <f t="shared" ca="1" si="574"/>
        <v>5000</v>
      </c>
      <c r="S280" s="8">
        <v>3</v>
      </c>
      <c r="T280" t="str">
        <f t="shared" si="579"/>
        <v/>
      </c>
      <c r="U280" t="str">
        <f t="shared" si="580"/>
        <v>Correct</v>
      </c>
      <c r="Y280" t="str">
        <f t="shared" si="581"/>
        <v>25001-40000</v>
      </c>
      <c r="Z280" t="str">
        <f t="shared" ca="1" si="582"/>
        <v>40-50 years</v>
      </c>
      <c r="AA280" t="str">
        <f t="shared" si="583"/>
        <v>Above 10 years</v>
      </c>
      <c r="AH280" t="str">
        <f t="shared" si="584"/>
        <v>Yes</v>
      </c>
      <c r="AI280" t="str">
        <f t="shared" si="619"/>
        <v>Yes</v>
      </c>
      <c r="AJ280" t="str">
        <f t="shared" si="619"/>
        <v>Yes</v>
      </c>
      <c r="AK280" t="str">
        <f t="shared" si="619"/>
        <v>Yes</v>
      </c>
      <c r="AL280" t="str">
        <f t="shared" si="619"/>
        <v>Yes</v>
      </c>
      <c r="AM280" t="str">
        <f t="shared" si="619"/>
        <v>Yes</v>
      </c>
      <c r="AN280" t="str">
        <f t="shared" si="619"/>
        <v>Yes</v>
      </c>
      <c r="AO280" t="str">
        <f t="shared" si="619"/>
        <v>Yes</v>
      </c>
      <c r="AP280" t="str">
        <f t="shared" si="619"/>
        <v>Yes</v>
      </c>
      <c r="AQ280" t="str">
        <f t="shared" si="619"/>
        <v>Yes</v>
      </c>
      <c r="AR280" t="str">
        <f t="shared" si="619"/>
        <v>Yes</v>
      </c>
      <c r="AS280" t="str">
        <f t="shared" si="619"/>
        <v>Yes</v>
      </c>
      <c r="AT280" t="str">
        <f t="shared" si="619"/>
        <v>Yes</v>
      </c>
      <c r="AV280" t="str">
        <f t="shared" ref="AV280:BF280" si="630">IF(AND($L280&gt;=AV$1,$L280&lt;AW$1),"Yes","No")</f>
        <v>No</v>
      </c>
      <c r="AW280" t="str">
        <f t="shared" si="630"/>
        <v>No</v>
      </c>
      <c r="AX280" t="str">
        <f t="shared" si="630"/>
        <v>No</v>
      </c>
      <c r="AY280" t="str">
        <f t="shared" si="630"/>
        <v>No</v>
      </c>
      <c r="AZ280" t="str">
        <f t="shared" si="630"/>
        <v>No</v>
      </c>
      <c r="BA280" t="str">
        <f t="shared" si="630"/>
        <v>No</v>
      </c>
      <c r="BB280" t="str">
        <f t="shared" si="630"/>
        <v>No</v>
      </c>
      <c r="BC280" t="str">
        <f t="shared" si="630"/>
        <v>No</v>
      </c>
      <c r="BD280" t="str">
        <f t="shared" si="630"/>
        <v>No</v>
      </c>
      <c r="BE280" t="str">
        <f t="shared" si="630"/>
        <v>No</v>
      </c>
      <c r="BF280" t="str">
        <f t="shared" si="630"/>
        <v>No</v>
      </c>
      <c r="BG280" t="str">
        <f t="shared" si="576"/>
        <v>No</v>
      </c>
      <c r="BI280" t="str">
        <f t="shared" si="587"/>
        <v>No</v>
      </c>
      <c r="BJ280" t="str">
        <f t="shared" ref="BJ280:BT280" si="631">IF(AND($M280&gt;=BJ$1,$M280&lt;BK$1),"Yes","No")</f>
        <v>No</v>
      </c>
      <c r="BK280" t="str">
        <f t="shared" si="631"/>
        <v>No</v>
      </c>
      <c r="BL280" t="str">
        <f t="shared" si="631"/>
        <v>No</v>
      </c>
      <c r="BM280" t="str">
        <f t="shared" si="631"/>
        <v>No</v>
      </c>
      <c r="BN280" t="str">
        <f t="shared" si="631"/>
        <v>No</v>
      </c>
      <c r="BO280" t="str">
        <f t="shared" si="631"/>
        <v>No</v>
      </c>
      <c r="BP280" t="str">
        <f t="shared" si="631"/>
        <v>No</v>
      </c>
      <c r="BQ280" t="str">
        <f t="shared" si="631"/>
        <v>No</v>
      </c>
      <c r="BR280" t="str">
        <f t="shared" si="631"/>
        <v>No</v>
      </c>
      <c r="BS280" t="str">
        <f t="shared" si="631"/>
        <v>No</v>
      </c>
      <c r="BT280" t="str">
        <f t="shared" si="631"/>
        <v>No</v>
      </c>
      <c r="BU280" t="str">
        <f t="shared" si="621"/>
        <v>No</v>
      </c>
      <c r="BW280" t="str">
        <f t="shared" si="578"/>
        <v>No</v>
      </c>
    </row>
    <row r="281" spans="1:75" x14ac:dyDescent="0.25">
      <c r="A281" s="7">
        <v>280</v>
      </c>
      <c r="B281" s="7" t="s">
        <v>311</v>
      </c>
      <c r="C281" s="7" t="s">
        <v>989</v>
      </c>
      <c r="D281" s="7" t="s">
        <v>36</v>
      </c>
      <c r="E281" s="7" t="s">
        <v>796</v>
      </c>
      <c r="F281" s="8" t="s">
        <v>810</v>
      </c>
      <c r="G281" s="8" t="s">
        <v>799</v>
      </c>
      <c r="H281" s="7" t="s">
        <v>213</v>
      </c>
      <c r="I281" s="7" t="s">
        <v>15</v>
      </c>
      <c r="J281" s="7" t="s">
        <v>1197</v>
      </c>
      <c r="K281" s="9">
        <v>28432</v>
      </c>
      <c r="L281" s="9">
        <v>36360</v>
      </c>
      <c r="M281" s="9">
        <v>37909</v>
      </c>
      <c r="N281" s="10">
        <f t="shared" ca="1" si="573"/>
        <v>23</v>
      </c>
      <c r="O281" s="10" t="s">
        <v>815</v>
      </c>
      <c r="P281" s="11" t="s">
        <v>40</v>
      </c>
      <c r="Q281" s="12">
        <v>11065</v>
      </c>
      <c r="R281" s="12">
        <f t="shared" ca="1" si="574"/>
        <v>3000</v>
      </c>
      <c r="S281" s="8">
        <v>1</v>
      </c>
      <c r="T281" t="str">
        <f t="shared" si="579"/>
        <v>Correct</v>
      </c>
      <c r="U281" t="str">
        <f t="shared" si="580"/>
        <v>Correct</v>
      </c>
      <c r="Y281" t="str">
        <f t="shared" si="581"/>
        <v>10001-25000</v>
      </c>
      <c r="Z281" t="str">
        <f t="shared" ca="1" si="582"/>
        <v>40-50 years</v>
      </c>
      <c r="AA281" t="str">
        <f t="shared" si="583"/>
        <v>Above 10 years</v>
      </c>
      <c r="AH281" t="str">
        <f t="shared" si="584"/>
        <v>No</v>
      </c>
      <c r="AI281" t="str">
        <f t="shared" si="619"/>
        <v>No</v>
      </c>
      <c r="AJ281" t="str">
        <f t="shared" si="619"/>
        <v>No</v>
      </c>
      <c r="AK281" t="str">
        <f t="shared" si="619"/>
        <v>No</v>
      </c>
      <c r="AL281" t="str">
        <f t="shared" si="619"/>
        <v>No</v>
      </c>
      <c r="AM281" t="str">
        <f t="shared" si="619"/>
        <v>No</v>
      </c>
      <c r="AN281" t="str">
        <f t="shared" si="619"/>
        <v>No</v>
      </c>
      <c r="AO281" t="str">
        <f t="shared" si="619"/>
        <v>No</v>
      </c>
      <c r="AP281" t="str">
        <f t="shared" si="619"/>
        <v>No</v>
      </c>
      <c r="AQ281" t="str">
        <f t="shared" si="619"/>
        <v>No</v>
      </c>
      <c r="AR281" t="str">
        <f t="shared" si="619"/>
        <v>No</v>
      </c>
      <c r="AS281" t="str">
        <f t="shared" si="619"/>
        <v>No</v>
      </c>
      <c r="AT281" t="str">
        <f t="shared" si="619"/>
        <v>No</v>
      </c>
      <c r="AV281" t="str">
        <f t="shared" ref="AV281:BF281" si="632">IF(AND($L281&gt;=AV$1,$L281&lt;AW$1),"Yes","No")</f>
        <v>No</v>
      </c>
      <c r="AW281" t="str">
        <f t="shared" si="632"/>
        <v>No</v>
      </c>
      <c r="AX281" t="str">
        <f t="shared" si="632"/>
        <v>No</v>
      </c>
      <c r="AY281" t="str">
        <f t="shared" si="632"/>
        <v>No</v>
      </c>
      <c r="AZ281" t="str">
        <f t="shared" si="632"/>
        <v>No</v>
      </c>
      <c r="BA281" t="str">
        <f t="shared" si="632"/>
        <v>No</v>
      </c>
      <c r="BB281" t="str">
        <f t="shared" si="632"/>
        <v>No</v>
      </c>
      <c r="BC281" t="str">
        <f t="shared" si="632"/>
        <v>No</v>
      </c>
      <c r="BD281" t="str">
        <f t="shared" si="632"/>
        <v>No</v>
      </c>
      <c r="BE281" t="str">
        <f t="shared" si="632"/>
        <v>No</v>
      </c>
      <c r="BF281" t="str">
        <f t="shared" si="632"/>
        <v>No</v>
      </c>
      <c r="BG281" t="str">
        <f t="shared" si="576"/>
        <v>No</v>
      </c>
      <c r="BI281" t="str">
        <f t="shared" si="587"/>
        <v>No</v>
      </c>
      <c r="BJ281" t="str">
        <f t="shared" ref="BJ281:BT281" si="633">IF(AND($M281&gt;=BJ$1,$M281&lt;BK$1),"Yes","No")</f>
        <v>No</v>
      </c>
      <c r="BK281" t="str">
        <f t="shared" si="633"/>
        <v>No</v>
      </c>
      <c r="BL281" t="str">
        <f t="shared" si="633"/>
        <v>No</v>
      </c>
      <c r="BM281" t="str">
        <f t="shared" si="633"/>
        <v>No</v>
      </c>
      <c r="BN281" t="str">
        <f t="shared" si="633"/>
        <v>No</v>
      </c>
      <c r="BO281" t="str">
        <f t="shared" si="633"/>
        <v>No</v>
      </c>
      <c r="BP281" t="str">
        <f t="shared" si="633"/>
        <v>No</v>
      </c>
      <c r="BQ281" t="str">
        <f t="shared" si="633"/>
        <v>No</v>
      </c>
      <c r="BR281" t="str">
        <f t="shared" si="633"/>
        <v>No</v>
      </c>
      <c r="BS281" t="str">
        <f t="shared" si="633"/>
        <v>No</v>
      </c>
      <c r="BT281" t="str">
        <f t="shared" si="633"/>
        <v>No</v>
      </c>
      <c r="BU281" t="str">
        <f t="shared" si="621"/>
        <v>No</v>
      </c>
      <c r="BW281" t="str">
        <f t="shared" si="578"/>
        <v>No</v>
      </c>
    </row>
    <row r="282" spans="1:75" x14ac:dyDescent="0.25">
      <c r="A282" s="7">
        <v>281</v>
      </c>
      <c r="B282" s="7" t="s">
        <v>312</v>
      </c>
      <c r="C282" s="7" t="s">
        <v>1014</v>
      </c>
      <c r="D282" s="7" t="s">
        <v>812</v>
      </c>
      <c r="E282" s="7" t="s">
        <v>794</v>
      </c>
      <c r="F282" s="8" t="s">
        <v>811</v>
      </c>
      <c r="G282" s="8" t="s">
        <v>799</v>
      </c>
      <c r="H282" s="7" t="s">
        <v>213</v>
      </c>
      <c r="I282" s="7" t="s">
        <v>24</v>
      </c>
      <c r="J282" s="7" t="s">
        <v>1196</v>
      </c>
      <c r="K282" s="9">
        <v>24666</v>
      </c>
      <c r="L282" s="9">
        <v>36718</v>
      </c>
      <c r="M282" s="9"/>
      <c r="N282" s="10">
        <f t="shared" ca="1" si="573"/>
        <v>22</v>
      </c>
      <c r="O282" s="10" t="s">
        <v>815</v>
      </c>
      <c r="P282" s="11"/>
      <c r="Q282" s="12">
        <v>89520</v>
      </c>
      <c r="R282" s="12">
        <f t="shared" ca="1" si="574"/>
        <v>10000</v>
      </c>
      <c r="S282" s="8">
        <v>5</v>
      </c>
      <c r="T282" t="str">
        <f t="shared" si="579"/>
        <v/>
      </c>
      <c r="U282" t="str">
        <f t="shared" si="580"/>
        <v>Correct</v>
      </c>
      <c r="Y282" t="str">
        <f t="shared" si="581"/>
        <v>Above 60000</v>
      </c>
      <c r="Z282" t="str">
        <f t="shared" ca="1" si="582"/>
        <v>Above 50 years</v>
      </c>
      <c r="AA282" t="str">
        <f t="shared" si="583"/>
        <v>Above 10 years</v>
      </c>
      <c r="AH282" t="str">
        <f t="shared" si="584"/>
        <v>Yes</v>
      </c>
      <c r="AI282" t="str">
        <f t="shared" si="619"/>
        <v>Yes</v>
      </c>
      <c r="AJ282" t="str">
        <f t="shared" si="619"/>
        <v>Yes</v>
      </c>
      <c r="AK282" t="str">
        <f t="shared" si="619"/>
        <v>Yes</v>
      </c>
      <c r="AL282" t="str">
        <f t="shared" si="619"/>
        <v>Yes</v>
      </c>
      <c r="AM282" t="str">
        <f t="shared" si="619"/>
        <v>Yes</v>
      </c>
      <c r="AN282" t="str">
        <f t="shared" si="619"/>
        <v>Yes</v>
      </c>
      <c r="AO282" t="str">
        <f t="shared" si="619"/>
        <v>Yes</v>
      </c>
      <c r="AP282" t="str">
        <f t="shared" si="619"/>
        <v>Yes</v>
      </c>
      <c r="AQ282" t="str">
        <f t="shared" si="619"/>
        <v>Yes</v>
      </c>
      <c r="AR282" t="str">
        <f t="shared" si="619"/>
        <v>Yes</v>
      </c>
      <c r="AS282" t="str">
        <f t="shared" si="619"/>
        <v>Yes</v>
      </c>
      <c r="AT282" t="str">
        <f t="shared" si="619"/>
        <v>Yes</v>
      </c>
      <c r="AV282" t="str">
        <f t="shared" ref="AV282:BF282" si="634">IF(AND($L282&gt;=AV$1,$L282&lt;AW$1),"Yes","No")</f>
        <v>No</v>
      </c>
      <c r="AW282" t="str">
        <f t="shared" si="634"/>
        <v>No</v>
      </c>
      <c r="AX282" t="str">
        <f t="shared" si="634"/>
        <v>No</v>
      </c>
      <c r="AY282" t="str">
        <f t="shared" si="634"/>
        <v>No</v>
      </c>
      <c r="AZ282" t="str">
        <f t="shared" si="634"/>
        <v>No</v>
      </c>
      <c r="BA282" t="str">
        <f t="shared" si="634"/>
        <v>No</v>
      </c>
      <c r="BB282" t="str">
        <f t="shared" si="634"/>
        <v>No</v>
      </c>
      <c r="BC282" t="str">
        <f t="shared" si="634"/>
        <v>No</v>
      </c>
      <c r="BD282" t="str">
        <f t="shared" si="634"/>
        <v>No</v>
      </c>
      <c r="BE282" t="str">
        <f t="shared" si="634"/>
        <v>No</v>
      </c>
      <c r="BF282" t="str">
        <f t="shared" si="634"/>
        <v>No</v>
      </c>
      <c r="BG282" t="str">
        <f t="shared" si="576"/>
        <v>No</v>
      </c>
      <c r="BI282" t="str">
        <f t="shared" si="587"/>
        <v>No</v>
      </c>
      <c r="BJ282" t="str">
        <f t="shared" ref="BJ282:BT282" si="635">IF(AND($M282&gt;=BJ$1,$M282&lt;BK$1),"Yes","No")</f>
        <v>No</v>
      </c>
      <c r="BK282" t="str">
        <f t="shared" si="635"/>
        <v>No</v>
      </c>
      <c r="BL282" t="str">
        <f t="shared" si="635"/>
        <v>No</v>
      </c>
      <c r="BM282" t="str">
        <f t="shared" si="635"/>
        <v>No</v>
      </c>
      <c r="BN282" t="str">
        <f t="shared" si="635"/>
        <v>No</v>
      </c>
      <c r="BO282" t="str">
        <f t="shared" si="635"/>
        <v>No</v>
      </c>
      <c r="BP282" t="str">
        <f t="shared" si="635"/>
        <v>No</v>
      </c>
      <c r="BQ282" t="str">
        <f t="shared" si="635"/>
        <v>No</v>
      </c>
      <c r="BR282" t="str">
        <f t="shared" si="635"/>
        <v>No</v>
      </c>
      <c r="BS282" t="str">
        <f t="shared" si="635"/>
        <v>No</v>
      </c>
      <c r="BT282" t="str">
        <f t="shared" si="635"/>
        <v>No</v>
      </c>
      <c r="BU282" t="str">
        <f t="shared" si="621"/>
        <v>No</v>
      </c>
      <c r="BW282" t="str">
        <f t="shared" si="578"/>
        <v>No</v>
      </c>
    </row>
    <row r="283" spans="1:75" x14ac:dyDescent="0.25">
      <c r="A283" s="7">
        <v>282</v>
      </c>
      <c r="B283" s="7" t="s">
        <v>313</v>
      </c>
      <c r="C283" s="7" t="s">
        <v>1015</v>
      </c>
      <c r="D283" s="7" t="s">
        <v>10</v>
      </c>
      <c r="E283" s="7" t="s">
        <v>788</v>
      </c>
      <c r="F283" s="8" t="s">
        <v>811</v>
      </c>
      <c r="G283" s="8" t="s">
        <v>799</v>
      </c>
      <c r="H283" s="7" t="s">
        <v>213</v>
      </c>
      <c r="I283" s="7" t="s">
        <v>24</v>
      </c>
      <c r="J283" s="7" t="s">
        <v>1197</v>
      </c>
      <c r="K283" s="9">
        <v>23088</v>
      </c>
      <c r="L283" s="9">
        <v>36729</v>
      </c>
      <c r="M283" s="9"/>
      <c r="N283" s="10">
        <f t="shared" ca="1" si="573"/>
        <v>22</v>
      </c>
      <c r="O283" s="10" t="s">
        <v>815</v>
      </c>
      <c r="P283" s="11"/>
      <c r="Q283" s="12">
        <v>45420</v>
      </c>
      <c r="R283" s="12">
        <f t="shared" ca="1" si="574"/>
        <v>3000</v>
      </c>
      <c r="S283" s="8">
        <v>1</v>
      </c>
      <c r="T283" t="str">
        <f t="shared" si="579"/>
        <v/>
      </c>
      <c r="U283" t="str">
        <f t="shared" si="580"/>
        <v>Correct</v>
      </c>
      <c r="Y283" t="str">
        <f t="shared" si="581"/>
        <v>40001-60000</v>
      </c>
      <c r="Z283" t="str">
        <f t="shared" ca="1" si="582"/>
        <v>Above 50 years</v>
      </c>
      <c r="AA283" t="str">
        <f t="shared" si="583"/>
        <v>Above 10 years</v>
      </c>
      <c r="AH283" t="str">
        <f t="shared" si="584"/>
        <v>Yes</v>
      </c>
      <c r="AI283" t="str">
        <f t="shared" si="619"/>
        <v>Yes</v>
      </c>
      <c r="AJ283" t="str">
        <f t="shared" si="619"/>
        <v>Yes</v>
      </c>
      <c r="AK283" t="str">
        <f t="shared" si="619"/>
        <v>Yes</v>
      </c>
      <c r="AL283" t="str">
        <f t="shared" si="619"/>
        <v>Yes</v>
      </c>
      <c r="AM283" t="str">
        <f t="shared" si="619"/>
        <v>Yes</v>
      </c>
      <c r="AN283" t="str">
        <f t="shared" si="619"/>
        <v>Yes</v>
      </c>
      <c r="AO283" t="str">
        <f t="shared" si="619"/>
        <v>Yes</v>
      </c>
      <c r="AP283" t="str">
        <f t="shared" si="619"/>
        <v>Yes</v>
      </c>
      <c r="AQ283" t="str">
        <f t="shared" si="619"/>
        <v>Yes</v>
      </c>
      <c r="AR283" t="str">
        <f t="shared" si="619"/>
        <v>Yes</v>
      </c>
      <c r="AS283" t="str">
        <f t="shared" si="619"/>
        <v>Yes</v>
      </c>
      <c r="AT283" t="str">
        <f t="shared" si="619"/>
        <v>Yes</v>
      </c>
      <c r="AV283" t="str">
        <f t="shared" ref="AV283:BF283" si="636">IF(AND($L283&gt;=AV$1,$L283&lt;AW$1),"Yes","No")</f>
        <v>No</v>
      </c>
      <c r="AW283" t="str">
        <f t="shared" si="636"/>
        <v>No</v>
      </c>
      <c r="AX283" t="str">
        <f t="shared" si="636"/>
        <v>No</v>
      </c>
      <c r="AY283" t="str">
        <f t="shared" si="636"/>
        <v>No</v>
      </c>
      <c r="AZ283" t="str">
        <f t="shared" si="636"/>
        <v>No</v>
      </c>
      <c r="BA283" t="str">
        <f t="shared" si="636"/>
        <v>No</v>
      </c>
      <c r="BB283" t="str">
        <f t="shared" si="636"/>
        <v>No</v>
      </c>
      <c r="BC283" t="str">
        <f t="shared" si="636"/>
        <v>No</v>
      </c>
      <c r="BD283" t="str">
        <f t="shared" si="636"/>
        <v>No</v>
      </c>
      <c r="BE283" t="str">
        <f t="shared" si="636"/>
        <v>No</v>
      </c>
      <c r="BF283" t="str">
        <f t="shared" si="636"/>
        <v>No</v>
      </c>
      <c r="BG283" t="str">
        <f t="shared" si="576"/>
        <v>No</v>
      </c>
      <c r="BI283" t="str">
        <f t="shared" si="587"/>
        <v>No</v>
      </c>
      <c r="BJ283" t="str">
        <f t="shared" ref="BJ283:BT283" si="637">IF(AND($M283&gt;=BJ$1,$M283&lt;BK$1),"Yes","No")</f>
        <v>No</v>
      </c>
      <c r="BK283" t="str">
        <f t="shared" si="637"/>
        <v>No</v>
      </c>
      <c r="BL283" t="str">
        <f t="shared" si="637"/>
        <v>No</v>
      </c>
      <c r="BM283" t="str">
        <f t="shared" si="637"/>
        <v>No</v>
      </c>
      <c r="BN283" t="str">
        <f t="shared" si="637"/>
        <v>No</v>
      </c>
      <c r="BO283" t="str">
        <f t="shared" si="637"/>
        <v>No</v>
      </c>
      <c r="BP283" t="str">
        <f t="shared" si="637"/>
        <v>No</v>
      </c>
      <c r="BQ283" t="str">
        <f t="shared" si="637"/>
        <v>No</v>
      </c>
      <c r="BR283" t="str">
        <f t="shared" si="637"/>
        <v>No</v>
      </c>
      <c r="BS283" t="str">
        <f t="shared" si="637"/>
        <v>No</v>
      </c>
      <c r="BT283" t="str">
        <f t="shared" si="637"/>
        <v>No</v>
      </c>
      <c r="BU283" t="str">
        <f t="shared" si="621"/>
        <v>No</v>
      </c>
      <c r="BW283" t="str">
        <f t="shared" si="578"/>
        <v>No</v>
      </c>
    </row>
    <row r="284" spans="1:75" x14ac:dyDescent="0.25">
      <c r="A284" s="7">
        <v>283</v>
      </c>
      <c r="B284" s="7" t="s">
        <v>314</v>
      </c>
      <c r="C284" s="7" t="s">
        <v>974</v>
      </c>
      <c r="D284" s="7" t="s">
        <v>36</v>
      </c>
      <c r="E284" s="7" t="s">
        <v>790</v>
      </c>
      <c r="F284" s="8" t="s">
        <v>811</v>
      </c>
      <c r="G284" s="8" t="s">
        <v>799</v>
      </c>
      <c r="H284" s="7" t="s">
        <v>213</v>
      </c>
      <c r="I284" s="7" t="s">
        <v>24</v>
      </c>
      <c r="J284" s="7" t="s">
        <v>1196</v>
      </c>
      <c r="K284" s="9">
        <v>23236</v>
      </c>
      <c r="L284" s="9">
        <v>37820</v>
      </c>
      <c r="M284" s="9"/>
      <c r="N284" s="10">
        <f t="shared" ca="1" si="573"/>
        <v>19</v>
      </c>
      <c r="O284" t="s">
        <v>786</v>
      </c>
      <c r="P284" s="11"/>
      <c r="Q284" s="12">
        <v>75420</v>
      </c>
      <c r="R284" s="12">
        <f t="shared" ca="1" si="574"/>
        <v>3000</v>
      </c>
      <c r="S284" s="8">
        <v>1</v>
      </c>
      <c r="T284" t="str">
        <f t="shared" si="579"/>
        <v/>
      </c>
      <c r="U284" t="str">
        <f t="shared" si="580"/>
        <v>Correct</v>
      </c>
      <c r="Y284" t="str">
        <f t="shared" si="581"/>
        <v>Above 60000</v>
      </c>
      <c r="Z284" t="str">
        <f t="shared" ca="1" si="582"/>
        <v>Above 50 years</v>
      </c>
      <c r="AA284" t="str">
        <f t="shared" si="583"/>
        <v>6-10 years</v>
      </c>
      <c r="AH284" t="str">
        <f t="shared" si="584"/>
        <v>Yes</v>
      </c>
      <c r="AI284" t="str">
        <f t="shared" si="619"/>
        <v>Yes</v>
      </c>
      <c r="AJ284" t="str">
        <f t="shared" si="619"/>
        <v>Yes</v>
      </c>
      <c r="AK284" t="str">
        <f t="shared" si="619"/>
        <v>Yes</v>
      </c>
      <c r="AL284" t="str">
        <f t="shared" si="619"/>
        <v>Yes</v>
      </c>
      <c r="AM284" t="str">
        <f t="shared" si="619"/>
        <v>Yes</v>
      </c>
      <c r="AN284" t="str">
        <f t="shared" si="619"/>
        <v>Yes</v>
      </c>
      <c r="AO284" t="str">
        <f t="shared" si="619"/>
        <v>Yes</v>
      </c>
      <c r="AP284" t="str">
        <f t="shared" si="619"/>
        <v>Yes</v>
      </c>
      <c r="AQ284" t="str">
        <f t="shared" si="619"/>
        <v>Yes</v>
      </c>
      <c r="AR284" t="str">
        <f t="shared" si="619"/>
        <v>Yes</v>
      </c>
      <c r="AS284" t="str">
        <f t="shared" si="619"/>
        <v>Yes</v>
      </c>
      <c r="AT284" t="str">
        <f t="shared" si="619"/>
        <v>Yes</v>
      </c>
      <c r="AV284" t="str">
        <f t="shared" ref="AV284:BF284" si="638">IF(AND($L284&gt;=AV$1,$L284&lt;AW$1),"Yes","No")</f>
        <v>No</v>
      </c>
      <c r="AW284" t="str">
        <f t="shared" si="638"/>
        <v>No</v>
      </c>
      <c r="AX284" t="str">
        <f t="shared" si="638"/>
        <v>No</v>
      </c>
      <c r="AY284" t="str">
        <f t="shared" si="638"/>
        <v>No</v>
      </c>
      <c r="AZ284" t="str">
        <f t="shared" si="638"/>
        <v>No</v>
      </c>
      <c r="BA284" t="str">
        <f t="shared" si="638"/>
        <v>No</v>
      </c>
      <c r="BB284" t="str">
        <f t="shared" si="638"/>
        <v>No</v>
      </c>
      <c r="BC284" t="str">
        <f t="shared" si="638"/>
        <v>No</v>
      </c>
      <c r="BD284" t="str">
        <f t="shared" si="638"/>
        <v>No</v>
      </c>
      <c r="BE284" t="str">
        <f t="shared" si="638"/>
        <v>No</v>
      </c>
      <c r="BF284" t="str">
        <f t="shared" si="638"/>
        <v>No</v>
      </c>
      <c r="BG284" t="str">
        <f t="shared" si="576"/>
        <v>No</v>
      </c>
      <c r="BI284" t="str">
        <f t="shared" si="587"/>
        <v>No</v>
      </c>
      <c r="BJ284" t="str">
        <f t="shared" ref="BJ284:BT284" si="639">IF(AND($M284&gt;=BJ$1,$M284&lt;BK$1),"Yes","No")</f>
        <v>No</v>
      </c>
      <c r="BK284" t="str">
        <f t="shared" si="639"/>
        <v>No</v>
      </c>
      <c r="BL284" t="str">
        <f t="shared" si="639"/>
        <v>No</v>
      </c>
      <c r="BM284" t="str">
        <f t="shared" si="639"/>
        <v>No</v>
      </c>
      <c r="BN284" t="str">
        <f t="shared" si="639"/>
        <v>No</v>
      </c>
      <c r="BO284" t="str">
        <f t="shared" si="639"/>
        <v>No</v>
      </c>
      <c r="BP284" t="str">
        <f t="shared" si="639"/>
        <v>No</v>
      </c>
      <c r="BQ284" t="str">
        <f t="shared" si="639"/>
        <v>No</v>
      </c>
      <c r="BR284" t="str">
        <f t="shared" si="639"/>
        <v>No</v>
      </c>
      <c r="BS284" t="str">
        <f t="shared" si="639"/>
        <v>No</v>
      </c>
      <c r="BT284" t="str">
        <f t="shared" si="639"/>
        <v>No</v>
      </c>
      <c r="BU284" t="str">
        <f t="shared" si="621"/>
        <v>No</v>
      </c>
      <c r="BW284" t="str">
        <f t="shared" si="578"/>
        <v>No</v>
      </c>
    </row>
    <row r="285" spans="1:75" x14ac:dyDescent="0.25">
      <c r="A285" s="7">
        <v>284</v>
      </c>
      <c r="B285" s="7" t="s">
        <v>315</v>
      </c>
      <c r="C285" s="7" t="s">
        <v>921</v>
      </c>
      <c r="D285" s="7" t="s">
        <v>812</v>
      </c>
      <c r="E285" s="7" t="s">
        <v>793</v>
      </c>
      <c r="F285" s="8" t="s">
        <v>811</v>
      </c>
      <c r="G285" s="8" t="s">
        <v>799</v>
      </c>
      <c r="H285" s="7" t="s">
        <v>213</v>
      </c>
      <c r="I285" s="7" t="s">
        <v>24</v>
      </c>
      <c r="J285" s="7" t="s">
        <v>1196</v>
      </c>
      <c r="K285" s="9">
        <v>31357</v>
      </c>
      <c r="L285" s="9">
        <v>39633</v>
      </c>
      <c r="M285" s="9"/>
      <c r="N285" s="10">
        <f t="shared" ca="1" si="573"/>
        <v>14</v>
      </c>
      <c r="O285" s="10" t="s">
        <v>815</v>
      </c>
      <c r="P285" s="11"/>
      <c r="Q285" s="12">
        <v>39680</v>
      </c>
      <c r="R285" s="12">
        <f t="shared" ca="1" si="574"/>
        <v>3000</v>
      </c>
      <c r="S285" s="8">
        <v>1</v>
      </c>
      <c r="T285" t="str">
        <f t="shared" si="579"/>
        <v/>
      </c>
      <c r="U285" t="str">
        <f t="shared" si="580"/>
        <v>Correct</v>
      </c>
      <c r="Y285" t="str">
        <f t="shared" si="581"/>
        <v>25001-40000</v>
      </c>
      <c r="Z285" t="str">
        <f t="shared" ca="1" si="582"/>
        <v>30-40 years</v>
      </c>
      <c r="AA285" t="str">
        <f t="shared" si="583"/>
        <v>4-6 years</v>
      </c>
      <c r="AH285" t="str">
        <f t="shared" si="584"/>
        <v>Yes</v>
      </c>
      <c r="AI285" t="str">
        <f t="shared" si="619"/>
        <v>Yes</v>
      </c>
      <c r="AJ285" t="str">
        <f t="shared" si="619"/>
        <v>Yes</v>
      </c>
      <c r="AK285" t="str">
        <f t="shared" si="619"/>
        <v>Yes</v>
      </c>
      <c r="AL285" t="str">
        <f t="shared" si="619"/>
        <v>Yes</v>
      </c>
      <c r="AM285" t="str">
        <f t="shared" si="619"/>
        <v>Yes</v>
      </c>
      <c r="AN285" t="str">
        <f t="shared" si="619"/>
        <v>Yes</v>
      </c>
      <c r="AO285" t="str">
        <f t="shared" si="619"/>
        <v>Yes</v>
      </c>
      <c r="AP285" t="str">
        <f t="shared" si="619"/>
        <v>Yes</v>
      </c>
      <c r="AQ285" t="str">
        <f t="shared" si="619"/>
        <v>Yes</v>
      </c>
      <c r="AR285" t="str">
        <f t="shared" si="619"/>
        <v>Yes</v>
      </c>
      <c r="AS285" t="str">
        <f t="shared" si="619"/>
        <v>Yes</v>
      </c>
      <c r="AT285" t="str">
        <f t="shared" si="619"/>
        <v>Yes</v>
      </c>
      <c r="AV285" t="str">
        <f t="shared" ref="AV285:BF285" si="640">IF(AND($L285&gt;=AV$1,$L285&lt;AW$1),"Yes","No")</f>
        <v>No</v>
      </c>
      <c r="AW285" t="str">
        <f t="shared" si="640"/>
        <v>No</v>
      </c>
      <c r="AX285" t="str">
        <f t="shared" si="640"/>
        <v>No</v>
      </c>
      <c r="AY285" t="str">
        <f t="shared" si="640"/>
        <v>No</v>
      </c>
      <c r="AZ285" t="str">
        <f t="shared" si="640"/>
        <v>No</v>
      </c>
      <c r="BA285" t="str">
        <f t="shared" si="640"/>
        <v>No</v>
      </c>
      <c r="BB285" t="str">
        <f t="shared" si="640"/>
        <v>No</v>
      </c>
      <c r="BC285" t="str">
        <f t="shared" si="640"/>
        <v>No</v>
      </c>
      <c r="BD285" t="str">
        <f t="shared" si="640"/>
        <v>No</v>
      </c>
      <c r="BE285" t="str">
        <f t="shared" si="640"/>
        <v>No</v>
      </c>
      <c r="BF285" t="str">
        <f t="shared" si="640"/>
        <v>No</v>
      </c>
      <c r="BG285" t="str">
        <f t="shared" si="576"/>
        <v>No</v>
      </c>
      <c r="BI285" t="str">
        <f t="shared" si="587"/>
        <v>No</v>
      </c>
      <c r="BJ285" t="str">
        <f t="shared" ref="BJ285:BT285" si="641">IF(AND($M285&gt;=BJ$1,$M285&lt;BK$1),"Yes","No")</f>
        <v>No</v>
      </c>
      <c r="BK285" t="str">
        <f t="shared" si="641"/>
        <v>No</v>
      </c>
      <c r="BL285" t="str">
        <f t="shared" si="641"/>
        <v>No</v>
      </c>
      <c r="BM285" t="str">
        <f t="shared" si="641"/>
        <v>No</v>
      </c>
      <c r="BN285" t="str">
        <f t="shared" si="641"/>
        <v>No</v>
      </c>
      <c r="BO285" t="str">
        <f t="shared" si="641"/>
        <v>No</v>
      </c>
      <c r="BP285" t="str">
        <f t="shared" si="641"/>
        <v>No</v>
      </c>
      <c r="BQ285" t="str">
        <f t="shared" si="641"/>
        <v>No</v>
      </c>
      <c r="BR285" t="str">
        <f t="shared" si="641"/>
        <v>No</v>
      </c>
      <c r="BS285" t="str">
        <f t="shared" si="641"/>
        <v>No</v>
      </c>
      <c r="BT285" t="str">
        <f t="shared" si="641"/>
        <v>No</v>
      </c>
      <c r="BU285" t="str">
        <f t="shared" si="621"/>
        <v>No</v>
      </c>
      <c r="BW285" t="str">
        <f t="shared" si="578"/>
        <v>No</v>
      </c>
    </row>
    <row r="286" spans="1:75" x14ac:dyDescent="0.25">
      <c r="A286" s="7">
        <v>285</v>
      </c>
      <c r="B286" s="7" t="s">
        <v>316</v>
      </c>
      <c r="C286" s="7" t="s">
        <v>897</v>
      </c>
      <c r="D286" s="7" t="s">
        <v>10</v>
      </c>
      <c r="E286" s="7" t="s">
        <v>788</v>
      </c>
      <c r="F286" s="8" t="s">
        <v>811</v>
      </c>
      <c r="G286" s="8" t="s">
        <v>799</v>
      </c>
      <c r="H286" s="7" t="s">
        <v>213</v>
      </c>
      <c r="I286" s="7" t="s">
        <v>24</v>
      </c>
      <c r="J286" s="7" t="s">
        <v>1196</v>
      </c>
      <c r="K286" s="9">
        <v>30743</v>
      </c>
      <c r="L286" s="9">
        <v>38912</v>
      </c>
      <c r="M286" s="9"/>
      <c r="N286" s="10">
        <f t="shared" ca="1" si="573"/>
        <v>16</v>
      </c>
      <c r="O286" s="10" t="s">
        <v>815</v>
      </c>
      <c r="P286" s="11"/>
      <c r="Q286" s="12">
        <v>80330</v>
      </c>
      <c r="R286" s="12">
        <f t="shared" ca="1" si="574"/>
        <v>5000</v>
      </c>
      <c r="S286" s="8">
        <v>4</v>
      </c>
      <c r="T286" t="str">
        <f t="shared" si="579"/>
        <v/>
      </c>
      <c r="U286" t="str">
        <f t="shared" si="580"/>
        <v>Correct</v>
      </c>
      <c r="Y286" t="str">
        <f t="shared" si="581"/>
        <v>Above 60000</v>
      </c>
      <c r="Z286" t="str">
        <f t="shared" ca="1" si="582"/>
        <v>30-40 years</v>
      </c>
      <c r="AA286" t="str">
        <f t="shared" si="583"/>
        <v>6-10 years</v>
      </c>
      <c r="AH286" t="str">
        <f t="shared" si="584"/>
        <v>Yes</v>
      </c>
      <c r="AI286" t="str">
        <f t="shared" si="619"/>
        <v>Yes</v>
      </c>
      <c r="AJ286" t="str">
        <f t="shared" si="619"/>
        <v>Yes</v>
      </c>
      <c r="AK286" t="str">
        <f t="shared" si="619"/>
        <v>Yes</v>
      </c>
      <c r="AL286" t="str">
        <f t="shared" si="619"/>
        <v>Yes</v>
      </c>
      <c r="AM286" t="str">
        <f t="shared" si="619"/>
        <v>Yes</v>
      </c>
      <c r="AN286" t="str">
        <f t="shared" si="619"/>
        <v>Yes</v>
      </c>
      <c r="AO286" t="str">
        <f t="shared" si="619"/>
        <v>Yes</v>
      </c>
      <c r="AP286" t="str">
        <f t="shared" si="619"/>
        <v>Yes</v>
      </c>
      <c r="AQ286" t="str">
        <f t="shared" si="619"/>
        <v>Yes</v>
      </c>
      <c r="AR286" t="str">
        <f t="shared" si="619"/>
        <v>Yes</v>
      </c>
      <c r="AS286" t="str">
        <f t="shared" si="619"/>
        <v>Yes</v>
      </c>
      <c r="AT286" t="str">
        <f t="shared" si="619"/>
        <v>Yes</v>
      </c>
      <c r="AV286" t="str">
        <f t="shared" ref="AV286:BF286" si="642">IF(AND($L286&gt;=AV$1,$L286&lt;AW$1),"Yes","No")</f>
        <v>No</v>
      </c>
      <c r="AW286" t="str">
        <f t="shared" si="642"/>
        <v>No</v>
      </c>
      <c r="AX286" t="str">
        <f t="shared" si="642"/>
        <v>No</v>
      </c>
      <c r="AY286" t="str">
        <f t="shared" si="642"/>
        <v>No</v>
      </c>
      <c r="AZ286" t="str">
        <f t="shared" si="642"/>
        <v>No</v>
      </c>
      <c r="BA286" t="str">
        <f t="shared" si="642"/>
        <v>No</v>
      </c>
      <c r="BB286" t="str">
        <f t="shared" si="642"/>
        <v>No</v>
      </c>
      <c r="BC286" t="str">
        <f t="shared" si="642"/>
        <v>No</v>
      </c>
      <c r="BD286" t="str">
        <f t="shared" si="642"/>
        <v>No</v>
      </c>
      <c r="BE286" t="str">
        <f t="shared" si="642"/>
        <v>No</v>
      </c>
      <c r="BF286" t="str">
        <f t="shared" si="642"/>
        <v>No</v>
      </c>
      <c r="BG286" t="str">
        <f t="shared" si="576"/>
        <v>No</v>
      </c>
      <c r="BI286" t="str">
        <f t="shared" si="587"/>
        <v>No</v>
      </c>
      <c r="BJ286" t="str">
        <f t="shared" ref="BJ286:BT286" si="643">IF(AND($M286&gt;=BJ$1,$M286&lt;BK$1),"Yes","No")</f>
        <v>No</v>
      </c>
      <c r="BK286" t="str">
        <f t="shared" si="643"/>
        <v>No</v>
      </c>
      <c r="BL286" t="str">
        <f t="shared" si="643"/>
        <v>No</v>
      </c>
      <c r="BM286" t="str">
        <f t="shared" si="643"/>
        <v>No</v>
      </c>
      <c r="BN286" t="str">
        <f t="shared" si="643"/>
        <v>No</v>
      </c>
      <c r="BO286" t="str">
        <f t="shared" si="643"/>
        <v>No</v>
      </c>
      <c r="BP286" t="str">
        <f t="shared" si="643"/>
        <v>No</v>
      </c>
      <c r="BQ286" t="str">
        <f t="shared" si="643"/>
        <v>No</v>
      </c>
      <c r="BR286" t="str">
        <f t="shared" si="643"/>
        <v>No</v>
      </c>
      <c r="BS286" t="str">
        <f t="shared" si="643"/>
        <v>No</v>
      </c>
      <c r="BT286" t="str">
        <f t="shared" si="643"/>
        <v>No</v>
      </c>
      <c r="BU286" t="str">
        <f t="shared" si="621"/>
        <v>No</v>
      </c>
      <c r="BW286" t="str">
        <f t="shared" si="578"/>
        <v>No</v>
      </c>
    </row>
    <row r="287" spans="1:75" x14ac:dyDescent="0.25">
      <c r="A287" s="7">
        <v>286</v>
      </c>
      <c r="B287" s="7" t="s">
        <v>317</v>
      </c>
      <c r="C287" s="7" t="s">
        <v>1016</v>
      </c>
      <c r="D287" s="7" t="s">
        <v>36</v>
      </c>
      <c r="E287" s="7" t="s">
        <v>789</v>
      </c>
      <c r="F287" s="8" t="s">
        <v>811</v>
      </c>
      <c r="G287" s="8" t="s">
        <v>799</v>
      </c>
      <c r="H287" s="7" t="s">
        <v>213</v>
      </c>
      <c r="I287" s="7" t="s">
        <v>24</v>
      </c>
      <c r="J287" s="7" t="s">
        <v>1197</v>
      </c>
      <c r="K287" s="9">
        <v>28052</v>
      </c>
      <c r="L287" s="9">
        <v>41124</v>
      </c>
      <c r="M287" s="9"/>
      <c r="N287" s="10">
        <f t="shared" ca="1" si="573"/>
        <v>10</v>
      </c>
      <c r="O287" s="10" t="s">
        <v>815</v>
      </c>
      <c r="P287" s="11"/>
      <c r="Q287" s="12">
        <v>49530</v>
      </c>
      <c r="R287" s="12">
        <f t="shared" ca="1" si="574"/>
        <v>0</v>
      </c>
      <c r="S287" s="8">
        <v>2</v>
      </c>
      <c r="T287" t="str">
        <f t="shared" si="579"/>
        <v/>
      </c>
      <c r="U287" t="str">
        <f t="shared" si="580"/>
        <v>Correct</v>
      </c>
      <c r="Y287" t="str">
        <f t="shared" si="581"/>
        <v>40001-60000</v>
      </c>
      <c r="Z287" t="str">
        <f t="shared" ca="1" si="582"/>
        <v>40-50 years</v>
      </c>
      <c r="AA287" t="str">
        <f t="shared" si="583"/>
        <v>0-6 months</v>
      </c>
      <c r="AH287" t="str">
        <f t="shared" si="584"/>
        <v>No</v>
      </c>
      <c r="AI287" t="str">
        <f t="shared" si="619"/>
        <v>No</v>
      </c>
      <c r="AJ287" t="str">
        <f t="shared" si="619"/>
        <v>No</v>
      </c>
      <c r="AK287" t="str">
        <f t="shared" si="619"/>
        <v>No</v>
      </c>
      <c r="AL287" t="str">
        <f t="shared" si="619"/>
        <v>No</v>
      </c>
      <c r="AM287" t="str">
        <f t="shared" si="619"/>
        <v>No</v>
      </c>
      <c r="AN287" t="str">
        <f t="shared" si="619"/>
        <v>No</v>
      </c>
      <c r="AO287" t="str">
        <f t="shared" si="619"/>
        <v>No</v>
      </c>
      <c r="AP287" t="str">
        <f t="shared" si="619"/>
        <v>Yes</v>
      </c>
      <c r="AQ287" t="str">
        <f t="shared" si="619"/>
        <v>Yes</v>
      </c>
      <c r="AR287" t="str">
        <f t="shared" si="619"/>
        <v>Yes</v>
      </c>
      <c r="AS287" t="str">
        <f t="shared" si="619"/>
        <v>Yes</v>
      </c>
      <c r="AT287" t="str">
        <f t="shared" si="619"/>
        <v>Yes</v>
      </c>
      <c r="AV287" t="str">
        <f t="shared" ref="AV287:BF287" si="644">IF(AND($L287&gt;=AV$1,$L287&lt;AW$1),"Yes","No")</f>
        <v>No</v>
      </c>
      <c r="AW287" t="str">
        <f t="shared" si="644"/>
        <v>No</v>
      </c>
      <c r="AX287" t="str">
        <f t="shared" si="644"/>
        <v>No</v>
      </c>
      <c r="AY287" t="str">
        <f t="shared" si="644"/>
        <v>No</v>
      </c>
      <c r="AZ287" t="str">
        <f t="shared" si="644"/>
        <v>No</v>
      </c>
      <c r="BA287" t="str">
        <f t="shared" si="644"/>
        <v>No</v>
      </c>
      <c r="BB287" t="str">
        <f t="shared" si="644"/>
        <v>No</v>
      </c>
      <c r="BC287" t="str">
        <f t="shared" si="644"/>
        <v>Yes</v>
      </c>
      <c r="BD287" t="str">
        <f t="shared" si="644"/>
        <v>No</v>
      </c>
      <c r="BE287" t="str">
        <f t="shared" si="644"/>
        <v>No</v>
      </c>
      <c r="BF287" t="str">
        <f t="shared" si="644"/>
        <v>No</v>
      </c>
      <c r="BG287" t="str">
        <f t="shared" si="576"/>
        <v>No</v>
      </c>
      <c r="BI287" t="str">
        <f t="shared" si="587"/>
        <v>Yes</v>
      </c>
      <c r="BJ287" t="str">
        <f t="shared" ref="BJ287:BT287" si="645">IF(AND($M287&gt;=BJ$1,$M287&lt;BK$1),"Yes","No")</f>
        <v>No</v>
      </c>
      <c r="BK287" t="str">
        <f t="shared" si="645"/>
        <v>No</v>
      </c>
      <c r="BL287" t="str">
        <f t="shared" si="645"/>
        <v>No</v>
      </c>
      <c r="BM287" t="str">
        <f t="shared" si="645"/>
        <v>No</v>
      </c>
      <c r="BN287" t="str">
        <f t="shared" si="645"/>
        <v>No</v>
      </c>
      <c r="BO287" t="str">
        <f t="shared" si="645"/>
        <v>No</v>
      </c>
      <c r="BP287" t="str">
        <f t="shared" si="645"/>
        <v>No</v>
      </c>
      <c r="BQ287" t="str">
        <f t="shared" si="645"/>
        <v>No</v>
      </c>
      <c r="BR287" t="str">
        <f t="shared" si="645"/>
        <v>No</v>
      </c>
      <c r="BS287" t="str">
        <f t="shared" si="645"/>
        <v>No</v>
      </c>
      <c r="BT287" t="str">
        <f t="shared" si="645"/>
        <v>No</v>
      </c>
      <c r="BU287" t="str">
        <f t="shared" si="621"/>
        <v>No</v>
      </c>
      <c r="BW287" t="str">
        <f t="shared" si="578"/>
        <v>No</v>
      </c>
    </row>
    <row r="288" spans="1:75" x14ac:dyDescent="0.25">
      <c r="A288" s="7">
        <v>287</v>
      </c>
      <c r="B288" s="7" t="s">
        <v>318</v>
      </c>
      <c r="C288" s="7" t="s">
        <v>1017</v>
      </c>
      <c r="D288" s="7" t="s">
        <v>10</v>
      </c>
      <c r="E288" s="7" t="s">
        <v>788</v>
      </c>
      <c r="F288" s="8" t="s">
        <v>811</v>
      </c>
      <c r="G288" s="8" t="s">
        <v>799</v>
      </c>
      <c r="H288" s="7" t="s">
        <v>213</v>
      </c>
      <c r="I288" s="7" t="s">
        <v>12</v>
      </c>
      <c r="J288" s="7" t="s">
        <v>1197</v>
      </c>
      <c r="K288" s="9">
        <v>28167</v>
      </c>
      <c r="L288" s="9">
        <v>36009</v>
      </c>
      <c r="M288" s="9"/>
      <c r="N288" s="10">
        <f t="shared" ca="1" si="573"/>
        <v>24</v>
      </c>
      <c r="O288" s="10" t="s">
        <v>815</v>
      </c>
      <c r="P288" s="11" t="s">
        <v>13</v>
      </c>
      <c r="Q288" s="12">
        <v>75120</v>
      </c>
      <c r="R288" s="12">
        <f t="shared" ca="1" si="574"/>
        <v>10000</v>
      </c>
      <c r="S288" s="8">
        <v>5</v>
      </c>
      <c r="T288" t="str">
        <f t="shared" si="579"/>
        <v/>
      </c>
      <c r="U288" t="str">
        <f t="shared" si="580"/>
        <v>Correct</v>
      </c>
      <c r="Y288" t="str">
        <f t="shared" si="581"/>
        <v>Above 60000</v>
      </c>
      <c r="Z288" t="str">
        <f t="shared" ca="1" si="582"/>
        <v>40-50 years</v>
      </c>
      <c r="AA288" t="str">
        <f t="shared" si="583"/>
        <v>Above 10 years</v>
      </c>
      <c r="AH288" t="str">
        <f t="shared" si="584"/>
        <v>Yes</v>
      </c>
      <c r="AI288" t="str">
        <f t="shared" si="619"/>
        <v>Yes</v>
      </c>
      <c r="AJ288" t="str">
        <f t="shared" si="619"/>
        <v>Yes</v>
      </c>
      <c r="AK288" t="str">
        <f t="shared" si="619"/>
        <v>Yes</v>
      </c>
      <c r="AL288" t="str">
        <f t="shared" si="619"/>
        <v>Yes</v>
      </c>
      <c r="AM288" t="str">
        <f t="shared" si="619"/>
        <v>Yes</v>
      </c>
      <c r="AN288" t="str">
        <f t="shared" si="619"/>
        <v>Yes</v>
      </c>
      <c r="AO288" t="str">
        <f t="shared" si="619"/>
        <v>Yes</v>
      </c>
      <c r="AP288" t="str">
        <f t="shared" si="619"/>
        <v>Yes</v>
      </c>
      <c r="AQ288" t="str">
        <f t="shared" si="619"/>
        <v>Yes</v>
      </c>
      <c r="AR288" t="str">
        <f t="shared" si="619"/>
        <v>Yes</v>
      </c>
      <c r="AS288" t="str">
        <f t="shared" si="619"/>
        <v>Yes</v>
      </c>
      <c r="AT288" t="str">
        <f t="shared" si="619"/>
        <v>Yes</v>
      </c>
      <c r="AV288" t="str">
        <f t="shared" ref="AV288:BF288" si="646">IF(AND($L288&gt;=AV$1,$L288&lt;AW$1),"Yes","No")</f>
        <v>No</v>
      </c>
      <c r="AW288" t="str">
        <f t="shared" si="646"/>
        <v>No</v>
      </c>
      <c r="AX288" t="str">
        <f t="shared" si="646"/>
        <v>No</v>
      </c>
      <c r="AY288" t="str">
        <f t="shared" si="646"/>
        <v>No</v>
      </c>
      <c r="AZ288" t="str">
        <f t="shared" si="646"/>
        <v>No</v>
      </c>
      <c r="BA288" t="str">
        <f t="shared" si="646"/>
        <v>No</v>
      </c>
      <c r="BB288" t="str">
        <f t="shared" si="646"/>
        <v>No</v>
      </c>
      <c r="BC288" t="str">
        <f t="shared" si="646"/>
        <v>No</v>
      </c>
      <c r="BD288" t="str">
        <f t="shared" si="646"/>
        <v>No</v>
      </c>
      <c r="BE288" t="str">
        <f t="shared" si="646"/>
        <v>No</v>
      </c>
      <c r="BF288" t="str">
        <f t="shared" si="646"/>
        <v>No</v>
      </c>
      <c r="BG288" t="str">
        <f t="shared" si="576"/>
        <v>No</v>
      </c>
      <c r="BI288" t="str">
        <f t="shared" si="587"/>
        <v>No</v>
      </c>
      <c r="BJ288" t="str">
        <f t="shared" ref="BJ288:BT288" si="647">IF(AND($M288&gt;=BJ$1,$M288&lt;BK$1),"Yes","No")</f>
        <v>No</v>
      </c>
      <c r="BK288" t="str">
        <f t="shared" si="647"/>
        <v>No</v>
      </c>
      <c r="BL288" t="str">
        <f t="shared" si="647"/>
        <v>No</v>
      </c>
      <c r="BM288" t="str">
        <f t="shared" si="647"/>
        <v>No</v>
      </c>
      <c r="BN288" t="str">
        <f t="shared" si="647"/>
        <v>No</v>
      </c>
      <c r="BO288" t="str">
        <f t="shared" si="647"/>
        <v>No</v>
      </c>
      <c r="BP288" t="str">
        <f t="shared" si="647"/>
        <v>No</v>
      </c>
      <c r="BQ288" t="str">
        <f t="shared" si="647"/>
        <v>No</v>
      </c>
      <c r="BR288" t="str">
        <f t="shared" si="647"/>
        <v>No</v>
      </c>
      <c r="BS288" t="str">
        <f t="shared" si="647"/>
        <v>No</v>
      </c>
      <c r="BT288" t="str">
        <f t="shared" si="647"/>
        <v>No</v>
      </c>
      <c r="BU288" t="str">
        <f t="shared" si="621"/>
        <v>No</v>
      </c>
      <c r="BW288" t="str">
        <f t="shared" si="578"/>
        <v>No</v>
      </c>
    </row>
    <row r="289" spans="1:75" x14ac:dyDescent="0.25">
      <c r="A289" s="7">
        <v>288</v>
      </c>
      <c r="B289" s="7" t="s">
        <v>319</v>
      </c>
      <c r="C289" s="7" t="s">
        <v>1018</v>
      </c>
      <c r="D289" s="7" t="s">
        <v>36</v>
      </c>
      <c r="E289" s="7" t="s">
        <v>795</v>
      </c>
      <c r="F289" s="8" t="s">
        <v>811</v>
      </c>
      <c r="G289" s="8" t="s">
        <v>799</v>
      </c>
      <c r="H289" s="7" t="s">
        <v>213</v>
      </c>
      <c r="I289" s="7" t="s">
        <v>24</v>
      </c>
      <c r="J289" s="7" t="s">
        <v>1196</v>
      </c>
      <c r="K289" s="9">
        <v>26683</v>
      </c>
      <c r="L289" s="9">
        <v>36011</v>
      </c>
      <c r="M289" s="9"/>
      <c r="N289" s="10">
        <f t="shared" ca="1" si="573"/>
        <v>24</v>
      </c>
      <c r="O289" s="10" t="s">
        <v>815</v>
      </c>
      <c r="P289" s="11"/>
      <c r="Q289" s="12">
        <v>45050</v>
      </c>
      <c r="R289" s="12">
        <f t="shared" ca="1" si="574"/>
        <v>3000</v>
      </c>
      <c r="S289" s="8">
        <v>1</v>
      </c>
      <c r="T289" t="str">
        <f t="shared" si="579"/>
        <v/>
      </c>
      <c r="U289" t="str">
        <f t="shared" si="580"/>
        <v>Correct</v>
      </c>
      <c r="Y289" t="str">
        <f t="shared" si="581"/>
        <v>40001-60000</v>
      </c>
      <c r="Z289" t="str">
        <f t="shared" ca="1" si="582"/>
        <v>40-50 years</v>
      </c>
      <c r="AA289" t="str">
        <f t="shared" si="583"/>
        <v>Above 10 years</v>
      </c>
      <c r="AH289" t="str">
        <f t="shared" si="584"/>
        <v>Yes</v>
      </c>
      <c r="AI289" t="str">
        <f t="shared" si="619"/>
        <v>Yes</v>
      </c>
      <c r="AJ289" t="str">
        <f t="shared" si="619"/>
        <v>Yes</v>
      </c>
      <c r="AK289" t="str">
        <f t="shared" si="619"/>
        <v>Yes</v>
      </c>
      <c r="AL289" t="str">
        <f t="shared" si="619"/>
        <v>Yes</v>
      </c>
      <c r="AM289" t="str">
        <f t="shared" si="619"/>
        <v>Yes</v>
      </c>
      <c r="AN289" t="str">
        <f t="shared" si="619"/>
        <v>Yes</v>
      </c>
      <c r="AO289" t="str">
        <f t="shared" si="619"/>
        <v>Yes</v>
      </c>
      <c r="AP289" t="str">
        <f t="shared" si="619"/>
        <v>Yes</v>
      </c>
      <c r="AQ289" t="str">
        <f t="shared" si="619"/>
        <v>Yes</v>
      </c>
      <c r="AR289" t="str">
        <f t="shared" si="619"/>
        <v>Yes</v>
      </c>
      <c r="AS289" t="str">
        <f t="shared" si="619"/>
        <v>Yes</v>
      </c>
      <c r="AT289" t="str">
        <f t="shared" si="619"/>
        <v>Yes</v>
      </c>
      <c r="AV289" t="str">
        <f t="shared" ref="AV289:BF289" si="648">IF(AND($L289&gt;=AV$1,$L289&lt;AW$1),"Yes","No")</f>
        <v>No</v>
      </c>
      <c r="AW289" t="str">
        <f t="shared" si="648"/>
        <v>No</v>
      </c>
      <c r="AX289" t="str">
        <f t="shared" si="648"/>
        <v>No</v>
      </c>
      <c r="AY289" t="str">
        <f t="shared" si="648"/>
        <v>No</v>
      </c>
      <c r="AZ289" t="str">
        <f t="shared" si="648"/>
        <v>No</v>
      </c>
      <c r="BA289" t="str">
        <f t="shared" si="648"/>
        <v>No</v>
      </c>
      <c r="BB289" t="str">
        <f t="shared" si="648"/>
        <v>No</v>
      </c>
      <c r="BC289" t="str">
        <f t="shared" si="648"/>
        <v>No</v>
      </c>
      <c r="BD289" t="str">
        <f t="shared" si="648"/>
        <v>No</v>
      </c>
      <c r="BE289" t="str">
        <f t="shared" si="648"/>
        <v>No</v>
      </c>
      <c r="BF289" t="str">
        <f t="shared" si="648"/>
        <v>No</v>
      </c>
      <c r="BG289" t="str">
        <f t="shared" si="576"/>
        <v>No</v>
      </c>
      <c r="BI289" t="str">
        <f t="shared" si="587"/>
        <v>No</v>
      </c>
      <c r="BJ289" t="str">
        <f t="shared" ref="BJ289:BT289" si="649">IF(AND($M289&gt;=BJ$1,$M289&lt;BK$1),"Yes","No")</f>
        <v>No</v>
      </c>
      <c r="BK289" t="str">
        <f t="shared" si="649"/>
        <v>No</v>
      </c>
      <c r="BL289" t="str">
        <f t="shared" si="649"/>
        <v>No</v>
      </c>
      <c r="BM289" t="str">
        <f t="shared" si="649"/>
        <v>No</v>
      </c>
      <c r="BN289" t="str">
        <f t="shared" si="649"/>
        <v>No</v>
      </c>
      <c r="BO289" t="str">
        <f t="shared" si="649"/>
        <v>No</v>
      </c>
      <c r="BP289" t="str">
        <f t="shared" si="649"/>
        <v>No</v>
      </c>
      <c r="BQ289" t="str">
        <f t="shared" si="649"/>
        <v>No</v>
      </c>
      <c r="BR289" t="str">
        <f t="shared" si="649"/>
        <v>No</v>
      </c>
      <c r="BS289" t="str">
        <f t="shared" si="649"/>
        <v>No</v>
      </c>
      <c r="BT289" t="str">
        <f t="shared" si="649"/>
        <v>No</v>
      </c>
      <c r="BU289" t="str">
        <f t="shared" si="621"/>
        <v>No</v>
      </c>
      <c r="BW289" t="str">
        <f t="shared" si="578"/>
        <v>No</v>
      </c>
    </row>
    <row r="290" spans="1:75" x14ac:dyDescent="0.25">
      <c r="A290" s="7">
        <v>289</v>
      </c>
      <c r="B290" s="7" t="s">
        <v>320</v>
      </c>
      <c r="C290" s="7" t="s">
        <v>1019</v>
      </c>
      <c r="D290" s="7" t="s">
        <v>36</v>
      </c>
      <c r="E290" s="7" t="s">
        <v>796</v>
      </c>
      <c r="F290" s="8" t="s">
        <v>810</v>
      </c>
      <c r="G290" s="8" t="s">
        <v>799</v>
      </c>
      <c r="H290" s="7" t="s">
        <v>213</v>
      </c>
      <c r="I290" s="7" t="s">
        <v>12</v>
      </c>
      <c r="J290" s="7" t="s">
        <v>1197</v>
      </c>
      <c r="K290" s="9">
        <v>29242</v>
      </c>
      <c r="L290" s="9">
        <v>39312</v>
      </c>
      <c r="M290" s="9"/>
      <c r="N290" s="10">
        <f t="shared" ca="1" si="573"/>
        <v>15</v>
      </c>
      <c r="O290" s="10" t="s">
        <v>815</v>
      </c>
      <c r="P290" s="11" t="s">
        <v>16</v>
      </c>
      <c r="Q290" s="12">
        <v>71030</v>
      </c>
      <c r="R290" s="12">
        <f t="shared" ca="1" si="574"/>
        <v>5000</v>
      </c>
      <c r="S290" s="8">
        <v>3</v>
      </c>
      <c r="T290" t="str">
        <f t="shared" si="579"/>
        <v/>
      </c>
      <c r="U290" t="str">
        <f t="shared" si="580"/>
        <v>Correct</v>
      </c>
      <c r="Y290" t="str">
        <f t="shared" si="581"/>
        <v>Above 60000</v>
      </c>
      <c r="Z290" t="str">
        <f t="shared" ca="1" si="582"/>
        <v>40-50 years</v>
      </c>
      <c r="AA290" t="str">
        <f t="shared" si="583"/>
        <v>4-6 years</v>
      </c>
      <c r="AH290" t="str">
        <f t="shared" si="584"/>
        <v>Yes</v>
      </c>
      <c r="AI290" t="str">
        <f t="shared" si="619"/>
        <v>Yes</v>
      </c>
      <c r="AJ290" t="str">
        <f t="shared" si="619"/>
        <v>Yes</v>
      </c>
      <c r="AK290" t="str">
        <f t="shared" si="619"/>
        <v>Yes</v>
      </c>
      <c r="AL290" t="str">
        <f t="shared" si="619"/>
        <v>Yes</v>
      </c>
      <c r="AM290" t="str">
        <f t="shared" si="619"/>
        <v>Yes</v>
      </c>
      <c r="AN290" t="str">
        <f t="shared" si="619"/>
        <v>Yes</v>
      </c>
      <c r="AO290" t="str">
        <f t="shared" si="619"/>
        <v>Yes</v>
      </c>
      <c r="AP290" t="str">
        <f t="shared" si="619"/>
        <v>Yes</v>
      </c>
      <c r="AQ290" t="str">
        <f t="shared" si="619"/>
        <v>Yes</v>
      </c>
      <c r="AR290" t="str">
        <f t="shared" si="619"/>
        <v>Yes</v>
      </c>
      <c r="AS290" t="str">
        <f t="shared" si="619"/>
        <v>Yes</v>
      </c>
      <c r="AT290" t="str">
        <f t="shared" si="619"/>
        <v>Yes</v>
      </c>
      <c r="AV290" t="str">
        <f t="shared" ref="AV290:BF290" si="650">IF(AND($L290&gt;=AV$1,$L290&lt;AW$1),"Yes","No")</f>
        <v>No</v>
      </c>
      <c r="AW290" t="str">
        <f t="shared" si="650"/>
        <v>No</v>
      </c>
      <c r="AX290" t="str">
        <f t="shared" si="650"/>
        <v>No</v>
      </c>
      <c r="AY290" t="str">
        <f t="shared" si="650"/>
        <v>No</v>
      </c>
      <c r="AZ290" t="str">
        <f t="shared" si="650"/>
        <v>No</v>
      </c>
      <c r="BA290" t="str">
        <f t="shared" si="650"/>
        <v>No</v>
      </c>
      <c r="BB290" t="str">
        <f t="shared" si="650"/>
        <v>No</v>
      </c>
      <c r="BC290" t="str">
        <f t="shared" si="650"/>
        <v>No</v>
      </c>
      <c r="BD290" t="str">
        <f t="shared" si="650"/>
        <v>No</v>
      </c>
      <c r="BE290" t="str">
        <f t="shared" si="650"/>
        <v>No</v>
      </c>
      <c r="BF290" t="str">
        <f t="shared" si="650"/>
        <v>No</v>
      </c>
      <c r="BG290" t="str">
        <f t="shared" si="576"/>
        <v>No</v>
      </c>
      <c r="BI290" t="str">
        <f t="shared" si="587"/>
        <v>No</v>
      </c>
      <c r="BJ290" t="str">
        <f t="shared" ref="BJ290:BT290" si="651">IF(AND($M290&gt;=BJ$1,$M290&lt;BK$1),"Yes","No")</f>
        <v>No</v>
      </c>
      <c r="BK290" t="str">
        <f t="shared" si="651"/>
        <v>No</v>
      </c>
      <c r="BL290" t="str">
        <f t="shared" si="651"/>
        <v>No</v>
      </c>
      <c r="BM290" t="str">
        <f t="shared" si="651"/>
        <v>No</v>
      </c>
      <c r="BN290" t="str">
        <f t="shared" si="651"/>
        <v>No</v>
      </c>
      <c r="BO290" t="str">
        <f t="shared" si="651"/>
        <v>No</v>
      </c>
      <c r="BP290" t="str">
        <f t="shared" si="651"/>
        <v>No</v>
      </c>
      <c r="BQ290" t="str">
        <f t="shared" si="651"/>
        <v>No</v>
      </c>
      <c r="BR290" t="str">
        <f t="shared" si="651"/>
        <v>No</v>
      </c>
      <c r="BS290" t="str">
        <f t="shared" si="651"/>
        <v>No</v>
      </c>
      <c r="BT290" t="str">
        <f t="shared" si="651"/>
        <v>No</v>
      </c>
      <c r="BU290" t="str">
        <f t="shared" si="621"/>
        <v>No</v>
      </c>
      <c r="BW290" t="str">
        <f t="shared" si="578"/>
        <v>No</v>
      </c>
    </row>
    <row r="291" spans="1:75" x14ac:dyDescent="0.25">
      <c r="A291" s="7">
        <v>290</v>
      </c>
      <c r="B291" s="7" t="s">
        <v>321</v>
      </c>
      <c r="C291" s="7" t="s">
        <v>959</v>
      </c>
      <c r="D291" s="7" t="s">
        <v>36</v>
      </c>
      <c r="E291" s="7" t="s">
        <v>792</v>
      </c>
      <c r="F291" s="8" t="s">
        <v>811</v>
      </c>
      <c r="G291" s="8" t="s">
        <v>799</v>
      </c>
      <c r="H291" s="7" t="s">
        <v>213</v>
      </c>
      <c r="I291" s="7" t="s">
        <v>15</v>
      </c>
      <c r="J291" s="7" t="s">
        <v>1196</v>
      </c>
      <c r="K291" s="9">
        <v>29941</v>
      </c>
      <c r="L291" s="9">
        <v>39697</v>
      </c>
      <c r="M291" s="9"/>
      <c r="N291" s="10">
        <f t="shared" ca="1" si="573"/>
        <v>14</v>
      </c>
      <c r="O291" s="10" t="s">
        <v>815</v>
      </c>
      <c r="P291" s="11" t="s">
        <v>16</v>
      </c>
      <c r="Q291" s="12">
        <v>15260</v>
      </c>
      <c r="R291" s="12">
        <f t="shared" ca="1" si="574"/>
        <v>3000</v>
      </c>
      <c r="S291" s="8">
        <v>2</v>
      </c>
      <c r="T291" t="str">
        <f t="shared" si="579"/>
        <v/>
      </c>
      <c r="U291" t="str">
        <f t="shared" si="580"/>
        <v>Correct</v>
      </c>
      <c r="Y291" t="str">
        <f t="shared" si="581"/>
        <v>10001-25000</v>
      </c>
      <c r="Z291" t="str">
        <f t="shared" ca="1" si="582"/>
        <v>40-50 years</v>
      </c>
      <c r="AA291" t="str">
        <f t="shared" si="583"/>
        <v>4-6 years</v>
      </c>
      <c r="AH291" t="str">
        <f t="shared" si="584"/>
        <v>Yes</v>
      </c>
      <c r="AI291" t="str">
        <f t="shared" ref="AI291:AT306" si="652">IF($L291&gt;AI$1,"No",IF($M291="","Yes",IF(AND($L291&lt;=AI$1,$M291&gt;AI$1),"Yes","No")))</f>
        <v>Yes</v>
      </c>
      <c r="AJ291" t="str">
        <f t="shared" si="652"/>
        <v>Yes</v>
      </c>
      <c r="AK291" t="str">
        <f t="shared" si="652"/>
        <v>Yes</v>
      </c>
      <c r="AL291" t="str">
        <f t="shared" si="652"/>
        <v>Yes</v>
      </c>
      <c r="AM291" t="str">
        <f t="shared" si="652"/>
        <v>Yes</v>
      </c>
      <c r="AN291" t="str">
        <f t="shared" si="652"/>
        <v>Yes</v>
      </c>
      <c r="AO291" t="str">
        <f t="shared" si="652"/>
        <v>Yes</v>
      </c>
      <c r="AP291" t="str">
        <f t="shared" si="652"/>
        <v>Yes</v>
      </c>
      <c r="AQ291" t="str">
        <f t="shared" si="652"/>
        <v>Yes</v>
      </c>
      <c r="AR291" t="str">
        <f t="shared" si="652"/>
        <v>Yes</v>
      </c>
      <c r="AS291" t="str">
        <f t="shared" si="652"/>
        <v>Yes</v>
      </c>
      <c r="AT291" t="str">
        <f t="shared" si="652"/>
        <v>Yes</v>
      </c>
      <c r="AV291" t="str">
        <f t="shared" ref="AV291:BF291" si="653">IF(AND($L291&gt;=AV$1,$L291&lt;AW$1),"Yes","No")</f>
        <v>No</v>
      </c>
      <c r="AW291" t="str">
        <f t="shared" si="653"/>
        <v>No</v>
      </c>
      <c r="AX291" t="str">
        <f t="shared" si="653"/>
        <v>No</v>
      </c>
      <c r="AY291" t="str">
        <f t="shared" si="653"/>
        <v>No</v>
      </c>
      <c r="AZ291" t="str">
        <f t="shared" si="653"/>
        <v>No</v>
      </c>
      <c r="BA291" t="str">
        <f t="shared" si="653"/>
        <v>No</v>
      </c>
      <c r="BB291" t="str">
        <f t="shared" si="653"/>
        <v>No</v>
      </c>
      <c r="BC291" t="str">
        <f t="shared" si="653"/>
        <v>No</v>
      </c>
      <c r="BD291" t="str">
        <f t="shared" si="653"/>
        <v>No</v>
      </c>
      <c r="BE291" t="str">
        <f t="shared" si="653"/>
        <v>No</v>
      </c>
      <c r="BF291" t="str">
        <f t="shared" si="653"/>
        <v>No</v>
      </c>
      <c r="BG291" t="str">
        <f t="shared" si="576"/>
        <v>No</v>
      </c>
      <c r="BI291" t="str">
        <f t="shared" si="587"/>
        <v>No</v>
      </c>
      <c r="BJ291" t="str">
        <f t="shared" ref="BJ291:BU306" si="654">IF(AND($M291&gt;=BJ$1,$M291&lt;BK$1),"Yes","No")</f>
        <v>No</v>
      </c>
      <c r="BK291" t="str">
        <f t="shared" si="654"/>
        <v>No</v>
      </c>
      <c r="BL291" t="str">
        <f t="shared" si="654"/>
        <v>No</v>
      </c>
      <c r="BM291" t="str">
        <f t="shared" si="654"/>
        <v>No</v>
      </c>
      <c r="BN291" t="str">
        <f t="shared" si="654"/>
        <v>No</v>
      </c>
      <c r="BO291" t="str">
        <f t="shared" si="654"/>
        <v>No</v>
      </c>
      <c r="BP291" t="str">
        <f t="shared" si="654"/>
        <v>No</v>
      </c>
      <c r="BQ291" t="str">
        <f t="shared" si="654"/>
        <v>No</v>
      </c>
      <c r="BR291" t="str">
        <f t="shared" si="654"/>
        <v>No</v>
      </c>
      <c r="BS291" t="str">
        <f t="shared" si="654"/>
        <v>No</v>
      </c>
      <c r="BT291" t="str">
        <f t="shared" si="654"/>
        <v>No</v>
      </c>
      <c r="BU291" t="str">
        <f t="shared" si="654"/>
        <v>No</v>
      </c>
      <c r="BW291" t="str">
        <f t="shared" si="578"/>
        <v>No</v>
      </c>
    </row>
    <row r="292" spans="1:75" x14ac:dyDescent="0.25">
      <c r="A292" s="7">
        <v>291</v>
      </c>
      <c r="B292" s="7" t="s">
        <v>322</v>
      </c>
      <c r="C292" s="7" t="s">
        <v>1020</v>
      </c>
      <c r="D292" s="7" t="s">
        <v>813</v>
      </c>
      <c r="E292" s="7" t="s">
        <v>791</v>
      </c>
      <c r="F292" s="8" t="s">
        <v>811</v>
      </c>
      <c r="G292" s="8" t="s">
        <v>799</v>
      </c>
      <c r="H292" s="7" t="s">
        <v>213</v>
      </c>
      <c r="I292" s="7" t="s">
        <v>12</v>
      </c>
      <c r="J292" s="7" t="s">
        <v>1196</v>
      </c>
      <c r="K292" s="9">
        <v>32706</v>
      </c>
      <c r="L292" s="9">
        <v>39354</v>
      </c>
      <c r="M292" s="9"/>
      <c r="N292" s="10">
        <f t="shared" ca="1" si="573"/>
        <v>15</v>
      </c>
      <c r="O292" s="10" t="s">
        <v>815</v>
      </c>
      <c r="P292" s="11" t="s">
        <v>40</v>
      </c>
      <c r="Q292" s="12">
        <v>67050</v>
      </c>
      <c r="R292" s="12">
        <f t="shared" ca="1" si="574"/>
        <v>5000</v>
      </c>
      <c r="S292" s="8">
        <v>4</v>
      </c>
      <c r="T292" t="str">
        <f t="shared" si="579"/>
        <v/>
      </c>
      <c r="U292" t="str">
        <f t="shared" si="580"/>
        <v>Correct</v>
      </c>
      <c r="Y292" t="str">
        <f t="shared" si="581"/>
        <v>Above 60000</v>
      </c>
      <c r="Z292" t="str">
        <f t="shared" ca="1" si="582"/>
        <v>30-40 years</v>
      </c>
      <c r="AA292" t="str">
        <f t="shared" si="583"/>
        <v>4-6 years</v>
      </c>
      <c r="AH292" t="str">
        <f t="shared" si="584"/>
        <v>Yes</v>
      </c>
      <c r="AI292" t="str">
        <f t="shared" si="652"/>
        <v>Yes</v>
      </c>
      <c r="AJ292" t="str">
        <f t="shared" si="652"/>
        <v>Yes</v>
      </c>
      <c r="AK292" t="str">
        <f t="shared" si="652"/>
        <v>Yes</v>
      </c>
      <c r="AL292" t="str">
        <f t="shared" si="652"/>
        <v>Yes</v>
      </c>
      <c r="AM292" t="str">
        <f t="shared" si="652"/>
        <v>Yes</v>
      </c>
      <c r="AN292" t="str">
        <f t="shared" si="652"/>
        <v>Yes</v>
      </c>
      <c r="AO292" t="str">
        <f t="shared" si="652"/>
        <v>Yes</v>
      </c>
      <c r="AP292" t="str">
        <f t="shared" si="652"/>
        <v>Yes</v>
      </c>
      <c r="AQ292" t="str">
        <f t="shared" si="652"/>
        <v>Yes</v>
      </c>
      <c r="AR292" t="str">
        <f t="shared" si="652"/>
        <v>Yes</v>
      </c>
      <c r="AS292" t="str">
        <f t="shared" si="652"/>
        <v>Yes</v>
      </c>
      <c r="AT292" t="str">
        <f t="shared" si="652"/>
        <v>Yes</v>
      </c>
      <c r="AV292" t="str">
        <f t="shared" ref="AV292:BF292" si="655">IF(AND($L292&gt;=AV$1,$L292&lt;AW$1),"Yes","No")</f>
        <v>No</v>
      </c>
      <c r="AW292" t="str">
        <f t="shared" si="655"/>
        <v>No</v>
      </c>
      <c r="AX292" t="str">
        <f t="shared" si="655"/>
        <v>No</v>
      </c>
      <c r="AY292" t="str">
        <f t="shared" si="655"/>
        <v>No</v>
      </c>
      <c r="AZ292" t="str">
        <f t="shared" si="655"/>
        <v>No</v>
      </c>
      <c r="BA292" t="str">
        <f t="shared" si="655"/>
        <v>No</v>
      </c>
      <c r="BB292" t="str">
        <f t="shared" si="655"/>
        <v>No</v>
      </c>
      <c r="BC292" t="str">
        <f t="shared" si="655"/>
        <v>No</v>
      </c>
      <c r="BD292" t="str">
        <f t="shared" si="655"/>
        <v>No</v>
      </c>
      <c r="BE292" t="str">
        <f t="shared" si="655"/>
        <v>No</v>
      </c>
      <c r="BF292" t="str">
        <f t="shared" si="655"/>
        <v>No</v>
      </c>
      <c r="BG292" t="str">
        <f t="shared" si="576"/>
        <v>No</v>
      </c>
      <c r="BI292" t="str">
        <f t="shared" si="587"/>
        <v>No</v>
      </c>
      <c r="BJ292" t="str">
        <f t="shared" ref="BJ292:BT292" si="656">IF(AND($M292&gt;=BJ$1,$M292&lt;BK$1),"Yes","No")</f>
        <v>No</v>
      </c>
      <c r="BK292" t="str">
        <f t="shared" si="656"/>
        <v>No</v>
      </c>
      <c r="BL292" t="str">
        <f t="shared" si="656"/>
        <v>No</v>
      </c>
      <c r="BM292" t="str">
        <f t="shared" si="656"/>
        <v>No</v>
      </c>
      <c r="BN292" t="str">
        <f t="shared" si="656"/>
        <v>No</v>
      </c>
      <c r="BO292" t="str">
        <f t="shared" si="656"/>
        <v>No</v>
      </c>
      <c r="BP292" t="str">
        <f t="shared" si="656"/>
        <v>No</v>
      </c>
      <c r="BQ292" t="str">
        <f t="shared" si="656"/>
        <v>No</v>
      </c>
      <c r="BR292" t="str">
        <f t="shared" si="656"/>
        <v>No</v>
      </c>
      <c r="BS292" t="str">
        <f t="shared" si="656"/>
        <v>No</v>
      </c>
      <c r="BT292" t="str">
        <f t="shared" si="656"/>
        <v>No</v>
      </c>
      <c r="BU292" t="str">
        <f t="shared" si="654"/>
        <v>No</v>
      </c>
      <c r="BW292" t="str">
        <f t="shared" si="578"/>
        <v>No</v>
      </c>
    </row>
    <row r="293" spans="1:75" x14ac:dyDescent="0.25">
      <c r="A293" s="7">
        <v>292</v>
      </c>
      <c r="B293" s="7" t="s">
        <v>323</v>
      </c>
      <c r="C293" s="7" t="s">
        <v>1021</v>
      </c>
      <c r="D293" s="7" t="s">
        <v>36</v>
      </c>
      <c r="E293" s="7" t="s">
        <v>790</v>
      </c>
      <c r="F293" s="8" t="s">
        <v>811</v>
      </c>
      <c r="G293" s="8" t="s">
        <v>799</v>
      </c>
      <c r="H293" s="7" t="s">
        <v>213</v>
      </c>
      <c r="I293" s="7" t="s">
        <v>12</v>
      </c>
      <c r="J293" s="7" t="s">
        <v>1196</v>
      </c>
      <c r="K293" s="9">
        <v>26737</v>
      </c>
      <c r="L293" s="9">
        <v>40424</v>
      </c>
      <c r="M293" s="9"/>
      <c r="N293" s="10">
        <f t="shared" ca="1" si="573"/>
        <v>12</v>
      </c>
      <c r="O293" s="10" t="s">
        <v>815</v>
      </c>
      <c r="P293" s="11" t="s">
        <v>21</v>
      </c>
      <c r="Q293" s="12">
        <v>39520</v>
      </c>
      <c r="R293" s="12">
        <f t="shared" ca="1" si="574"/>
        <v>10000</v>
      </c>
      <c r="S293" s="8">
        <v>5</v>
      </c>
      <c r="T293" t="str">
        <f t="shared" si="579"/>
        <v/>
      </c>
      <c r="U293" t="str">
        <f t="shared" si="580"/>
        <v>Correct</v>
      </c>
      <c r="Y293" t="str">
        <f t="shared" si="581"/>
        <v>25001-40000</v>
      </c>
      <c r="Z293" t="str">
        <f t="shared" ca="1" si="582"/>
        <v>40-50 years</v>
      </c>
      <c r="AA293" t="str">
        <f t="shared" si="583"/>
        <v>2-4 years</v>
      </c>
      <c r="AH293" t="str">
        <f t="shared" si="584"/>
        <v>Yes</v>
      </c>
      <c r="AI293" t="str">
        <f t="shared" si="652"/>
        <v>Yes</v>
      </c>
      <c r="AJ293" t="str">
        <f t="shared" si="652"/>
        <v>Yes</v>
      </c>
      <c r="AK293" t="str">
        <f t="shared" si="652"/>
        <v>Yes</v>
      </c>
      <c r="AL293" t="str">
        <f t="shared" si="652"/>
        <v>Yes</v>
      </c>
      <c r="AM293" t="str">
        <f t="shared" si="652"/>
        <v>Yes</v>
      </c>
      <c r="AN293" t="str">
        <f t="shared" si="652"/>
        <v>Yes</v>
      </c>
      <c r="AO293" t="str">
        <f t="shared" si="652"/>
        <v>Yes</v>
      </c>
      <c r="AP293" t="str">
        <f t="shared" si="652"/>
        <v>Yes</v>
      </c>
      <c r="AQ293" t="str">
        <f t="shared" si="652"/>
        <v>Yes</v>
      </c>
      <c r="AR293" t="str">
        <f t="shared" si="652"/>
        <v>Yes</v>
      </c>
      <c r="AS293" t="str">
        <f t="shared" si="652"/>
        <v>Yes</v>
      </c>
      <c r="AT293" t="str">
        <f t="shared" si="652"/>
        <v>Yes</v>
      </c>
      <c r="AV293" t="str">
        <f t="shared" ref="AV293:BF293" si="657">IF(AND($L293&gt;=AV$1,$L293&lt;AW$1),"Yes","No")</f>
        <v>No</v>
      </c>
      <c r="AW293" t="str">
        <f t="shared" si="657"/>
        <v>No</v>
      </c>
      <c r="AX293" t="str">
        <f t="shared" si="657"/>
        <v>No</v>
      </c>
      <c r="AY293" t="str">
        <f t="shared" si="657"/>
        <v>No</v>
      </c>
      <c r="AZ293" t="str">
        <f t="shared" si="657"/>
        <v>No</v>
      </c>
      <c r="BA293" t="str">
        <f t="shared" si="657"/>
        <v>No</v>
      </c>
      <c r="BB293" t="str">
        <f t="shared" si="657"/>
        <v>No</v>
      </c>
      <c r="BC293" t="str">
        <f t="shared" si="657"/>
        <v>No</v>
      </c>
      <c r="BD293" t="str">
        <f t="shared" si="657"/>
        <v>No</v>
      </c>
      <c r="BE293" t="str">
        <f t="shared" si="657"/>
        <v>No</v>
      </c>
      <c r="BF293" t="str">
        <f t="shared" si="657"/>
        <v>No</v>
      </c>
      <c r="BG293" t="str">
        <f t="shared" si="576"/>
        <v>No</v>
      </c>
      <c r="BI293" t="str">
        <f t="shared" si="587"/>
        <v>No</v>
      </c>
      <c r="BJ293" t="str">
        <f t="shared" ref="BJ293:BT293" si="658">IF(AND($M293&gt;=BJ$1,$M293&lt;BK$1),"Yes","No")</f>
        <v>No</v>
      </c>
      <c r="BK293" t="str">
        <f t="shared" si="658"/>
        <v>No</v>
      </c>
      <c r="BL293" t="str">
        <f t="shared" si="658"/>
        <v>No</v>
      </c>
      <c r="BM293" t="str">
        <f t="shared" si="658"/>
        <v>No</v>
      </c>
      <c r="BN293" t="str">
        <f t="shared" si="658"/>
        <v>No</v>
      </c>
      <c r="BO293" t="str">
        <f t="shared" si="658"/>
        <v>No</v>
      </c>
      <c r="BP293" t="str">
        <f t="shared" si="658"/>
        <v>No</v>
      </c>
      <c r="BQ293" t="str">
        <f t="shared" si="658"/>
        <v>No</v>
      </c>
      <c r="BR293" t="str">
        <f t="shared" si="658"/>
        <v>No</v>
      </c>
      <c r="BS293" t="str">
        <f t="shared" si="658"/>
        <v>No</v>
      </c>
      <c r="BT293" t="str">
        <f t="shared" si="658"/>
        <v>No</v>
      </c>
      <c r="BU293" t="str">
        <f t="shared" si="654"/>
        <v>No</v>
      </c>
      <c r="BW293" t="str">
        <f t="shared" si="578"/>
        <v>No</v>
      </c>
    </row>
    <row r="294" spans="1:75" x14ac:dyDescent="0.25">
      <c r="A294" s="7">
        <v>293</v>
      </c>
      <c r="B294" s="7" t="s">
        <v>324</v>
      </c>
      <c r="C294" s="7" t="s">
        <v>1022</v>
      </c>
      <c r="D294" s="7" t="s">
        <v>813</v>
      </c>
      <c r="E294" s="7" t="s">
        <v>791</v>
      </c>
      <c r="F294" s="8" t="s">
        <v>811</v>
      </c>
      <c r="G294" s="8" t="s">
        <v>799</v>
      </c>
      <c r="H294" s="7" t="s">
        <v>213</v>
      </c>
      <c r="I294" s="7" t="s">
        <v>12</v>
      </c>
      <c r="J294" s="7" t="s">
        <v>1197</v>
      </c>
      <c r="K294" s="9">
        <v>27819</v>
      </c>
      <c r="L294" s="9">
        <v>38982</v>
      </c>
      <c r="M294" s="9"/>
      <c r="N294" s="10">
        <f t="shared" ca="1" si="573"/>
        <v>16</v>
      </c>
      <c r="O294" s="10" t="s">
        <v>815</v>
      </c>
      <c r="P294" s="11" t="s">
        <v>13</v>
      </c>
      <c r="Q294" s="12">
        <v>60100</v>
      </c>
      <c r="R294" s="12">
        <f t="shared" ca="1" si="574"/>
        <v>3000</v>
      </c>
      <c r="S294" s="8">
        <v>1</v>
      </c>
      <c r="T294" t="str">
        <f t="shared" si="579"/>
        <v/>
      </c>
      <c r="U294" t="str">
        <f t="shared" si="580"/>
        <v>Correct</v>
      </c>
      <c r="Y294" t="str">
        <f t="shared" si="581"/>
        <v>Above 60000</v>
      </c>
      <c r="Z294" t="str">
        <f t="shared" ca="1" si="582"/>
        <v>40-50 years</v>
      </c>
      <c r="AA294" t="str">
        <f t="shared" si="583"/>
        <v>6-10 years</v>
      </c>
      <c r="AH294" t="str">
        <f t="shared" si="584"/>
        <v>Yes</v>
      </c>
      <c r="AI294" t="str">
        <f t="shared" si="652"/>
        <v>Yes</v>
      </c>
      <c r="AJ294" t="str">
        <f t="shared" si="652"/>
        <v>Yes</v>
      </c>
      <c r="AK294" t="str">
        <f t="shared" si="652"/>
        <v>Yes</v>
      </c>
      <c r="AL294" t="str">
        <f t="shared" si="652"/>
        <v>Yes</v>
      </c>
      <c r="AM294" t="str">
        <f t="shared" si="652"/>
        <v>Yes</v>
      </c>
      <c r="AN294" t="str">
        <f t="shared" si="652"/>
        <v>Yes</v>
      </c>
      <c r="AO294" t="str">
        <f t="shared" si="652"/>
        <v>Yes</v>
      </c>
      <c r="AP294" t="str">
        <f t="shared" si="652"/>
        <v>Yes</v>
      </c>
      <c r="AQ294" t="str">
        <f t="shared" si="652"/>
        <v>Yes</v>
      </c>
      <c r="AR294" t="str">
        <f t="shared" si="652"/>
        <v>Yes</v>
      </c>
      <c r="AS294" t="str">
        <f t="shared" si="652"/>
        <v>Yes</v>
      </c>
      <c r="AT294" t="str">
        <f t="shared" si="652"/>
        <v>Yes</v>
      </c>
      <c r="AV294" t="str">
        <f t="shared" ref="AV294:BF294" si="659">IF(AND($L294&gt;=AV$1,$L294&lt;AW$1),"Yes","No")</f>
        <v>No</v>
      </c>
      <c r="AW294" t="str">
        <f t="shared" si="659"/>
        <v>No</v>
      </c>
      <c r="AX294" t="str">
        <f t="shared" si="659"/>
        <v>No</v>
      </c>
      <c r="AY294" t="str">
        <f t="shared" si="659"/>
        <v>No</v>
      </c>
      <c r="AZ294" t="str">
        <f t="shared" si="659"/>
        <v>No</v>
      </c>
      <c r="BA294" t="str">
        <f t="shared" si="659"/>
        <v>No</v>
      </c>
      <c r="BB294" t="str">
        <f t="shared" si="659"/>
        <v>No</v>
      </c>
      <c r="BC294" t="str">
        <f t="shared" si="659"/>
        <v>No</v>
      </c>
      <c r="BD294" t="str">
        <f t="shared" si="659"/>
        <v>No</v>
      </c>
      <c r="BE294" t="str">
        <f t="shared" si="659"/>
        <v>No</v>
      </c>
      <c r="BF294" t="str">
        <f t="shared" si="659"/>
        <v>No</v>
      </c>
      <c r="BG294" t="str">
        <f t="shared" si="576"/>
        <v>No</v>
      </c>
      <c r="BI294" t="str">
        <f t="shared" si="587"/>
        <v>No</v>
      </c>
      <c r="BJ294" t="str">
        <f t="shared" ref="BJ294:BT294" si="660">IF(AND($M294&gt;=BJ$1,$M294&lt;BK$1),"Yes","No")</f>
        <v>No</v>
      </c>
      <c r="BK294" t="str">
        <f t="shared" si="660"/>
        <v>No</v>
      </c>
      <c r="BL294" t="str">
        <f t="shared" si="660"/>
        <v>No</v>
      </c>
      <c r="BM294" t="str">
        <f t="shared" si="660"/>
        <v>No</v>
      </c>
      <c r="BN294" t="str">
        <f t="shared" si="660"/>
        <v>No</v>
      </c>
      <c r="BO294" t="str">
        <f t="shared" si="660"/>
        <v>No</v>
      </c>
      <c r="BP294" t="str">
        <f t="shared" si="660"/>
        <v>No</v>
      </c>
      <c r="BQ294" t="str">
        <f t="shared" si="660"/>
        <v>No</v>
      </c>
      <c r="BR294" t="str">
        <f t="shared" si="660"/>
        <v>No</v>
      </c>
      <c r="BS294" t="str">
        <f t="shared" si="660"/>
        <v>No</v>
      </c>
      <c r="BT294" t="str">
        <f t="shared" si="660"/>
        <v>No</v>
      </c>
      <c r="BU294" t="str">
        <f t="shared" si="654"/>
        <v>No</v>
      </c>
      <c r="BW294" t="str">
        <f t="shared" si="578"/>
        <v>No</v>
      </c>
    </row>
    <row r="295" spans="1:75" x14ac:dyDescent="0.25">
      <c r="A295" s="7">
        <v>294</v>
      </c>
      <c r="B295" s="7" t="s">
        <v>325</v>
      </c>
      <c r="C295" s="7" t="s">
        <v>1023</v>
      </c>
      <c r="D295" s="7" t="s">
        <v>812</v>
      </c>
      <c r="E295" s="7" t="s">
        <v>794</v>
      </c>
      <c r="F295" s="8" t="s">
        <v>811</v>
      </c>
      <c r="G295" s="8" t="s">
        <v>799</v>
      </c>
      <c r="H295" s="7" t="s">
        <v>213</v>
      </c>
      <c r="I295" s="7" t="s">
        <v>12</v>
      </c>
      <c r="J295" s="7" t="s">
        <v>1196</v>
      </c>
      <c r="K295" s="9">
        <v>28106</v>
      </c>
      <c r="L295" s="9">
        <v>38990</v>
      </c>
      <c r="M295" s="9"/>
      <c r="N295" s="10">
        <f t="shared" ca="1" si="573"/>
        <v>16</v>
      </c>
      <c r="O295" s="10" t="s">
        <v>815</v>
      </c>
      <c r="P295" s="11" t="s">
        <v>16</v>
      </c>
      <c r="Q295" s="12">
        <v>66430</v>
      </c>
      <c r="R295" s="12">
        <f t="shared" ca="1" si="574"/>
        <v>3000</v>
      </c>
      <c r="S295" s="8">
        <v>2</v>
      </c>
      <c r="T295" t="str">
        <f t="shared" si="579"/>
        <v/>
      </c>
      <c r="U295" t="str">
        <f t="shared" si="580"/>
        <v>Correct</v>
      </c>
      <c r="Y295" t="str">
        <f t="shared" si="581"/>
        <v>Above 60000</v>
      </c>
      <c r="Z295" t="str">
        <f t="shared" ca="1" si="582"/>
        <v>40-50 years</v>
      </c>
      <c r="AA295" t="str">
        <f t="shared" si="583"/>
        <v>6-10 years</v>
      </c>
      <c r="AH295" t="str">
        <f t="shared" si="584"/>
        <v>Yes</v>
      </c>
      <c r="AI295" t="str">
        <f t="shared" si="652"/>
        <v>Yes</v>
      </c>
      <c r="AJ295" t="str">
        <f t="shared" si="652"/>
        <v>Yes</v>
      </c>
      <c r="AK295" t="str">
        <f t="shared" si="652"/>
        <v>Yes</v>
      </c>
      <c r="AL295" t="str">
        <f t="shared" si="652"/>
        <v>Yes</v>
      </c>
      <c r="AM295" t="str">
        <f t="shared" si="652"/>
        <v>Yes</v>
      </c>
      <c r="AN295" t="str">
        <f t="shared" si="652"/>
        <v>Yes</v>
      </c>
      <c r="AO295" t="str">
        <f t="shared" si="652"/>
        <v>Yes</v>
      </c>
      <c r="AP295" t="str">
        <f t="shared" si="652"/>
        <v>Yes</v>
      </c>
      <c r="AQ295" t="str">
        <f t="shared" si="652"/>
        <v>Yes</v>
      </c>
      <c r="AR295" t="str">
        <f t="shared" si="652"/>
        <v>Yes</v>
      </c>
      <c r="AS295" t="str">
        <f t="shared" si="652"/>
        <v>Yes</v>
      </c>
      <c r="AT295" t="str">
        <f t="shared" si="652"/>
        <v>Yes</v>
      </c>
      <c r="AV295" t="str">
        <f t="shared" ref="AV295:BF295" si="661">IF(AND($L295&gt;=AV$1,$L295&lt;AW$1),"Yes","No")</f>
        <v>No</v>
      </c>
      <c r="AW295" t="str">
        <f t="shared" si="661"/>
        <v>No</v>
      </c>
      <c r="AX295" t="str">
        <f t="shared" si="661"/>
        <v>No</v>
      </c>
      <c r="AY295" t="str">
        <f t="shared" si="661"/>
        <v>No</v>
      </c>
      <c r="AZ295" t="str">
        <f t="shared" si="661"/>
        <v>No</v>
      </c>
      <c r="BA295" t="str">
        <f t="shared" si="661"/>
        <v>No</v>
      </c>
      <c r="BB295" t="str">
        <f t="shared" si="661"/>
        <v>No</v>
      </c>
      <c r="BC295" t="str">
        <f t="shared" si="661"/>
        <v>No</v>
      </c>
      <c r="BD295" t="str">
        <f t="shared" si="661"/>
        <v>No</v>
      </c>
      <c r="BE295" t="str">
        <f t="shared" si="661"/>
        <v>No</v>
      </c>
      <c r="BF295" t="str">
        <f t="shared" si="661"/>
        <v>No</v>
      </c>
      <c r="BG295" t="str">
        <f t="shared" si="576"/>
        <v>No</v>
      </c>
      <c r="BI295" t="str">
        <f t="shared" si="587"/>
        <v>No</v>
      </c>
      <c r="BJ295" t="str">
        <f t="shared" ref="BJ295:BT295" si="662">IF(AND($M295&gt;=BJ$1,$M295&lt;BK$1),"Yes","No")</f>
        <v>No</v>
      </c>
      <c r="BK295" t="str">
        <f t="shared" si="662"/>
        <v>No</v>
      </c>
      <c r="BL295" t="str">
        <f t="shared" si="662"/>
        <v>No</v>
      </c>
      <c r="BM295" t="str">
        <f t="shared" si="662"/>
        <v>No</v>
      </c>
      <c r="BN295" t="str">
        <f t="shared" si="662"/>
        <v>No</v>
      </c>
      <c r="BO295" t="str">
        <f t="shared" si="662"/>
        <v>No</v>
      </c>
      <c r="BP295" t="str">
        <f t="shared" si="662"/>
        <v>No</v>
      </c>
      <c r="BQ295" t="str">
        <f t="shared" si="662"/>
        <v>No</v>
      </c>
      <c r="BR295" t="str">
        <f t="shared" si="662"/>
        <v>No</v>
      </c>
      <c r="BS295" t="str">
        <f t="shared" si="662"/>
        <v>No</v>
      </c>
      <c r="BT295" t="str">
        <f t="shared" si="662"/>
        <v>No</v>
      </c>
      <c r="BU295" t="str">
        <f t="shared" si="654"/>
        <v>No</v>
      </c>
      <c r="BW295" t="str">
        <f t="shared" si="578"/>
        <v>No</v>
      </c>
    </row>
    <row r="296" spans="1:75" x14ac:dyDescent="0.25">
      <c r="A296" s="7">
        <v>295</v>
      </c>
      <c r="B296" s="7" t="s">
        <v>326</v>
      </c>
      <c r="C296" s="7" t="s">
        <v>823</v>
      </c>
      <c r="D296" s="7" t="s">
        <v>36</v>
      </c>
      <c r="E296" s="7" t="s">
        <v>789</v>
      </c>
      <c r="F296" s="8" t="s">
        <v>811</v>
      </c>
      <c r="G296" s="8" t="s">
        <v>799</v>
      </c>
      <c r="H296" s="7" t="s">
        <v>213</v>
      </c>
      <c r="I296" s="7" t="s">
        <v>19</v>
      </c>
      <c r="J296" s="7" t="s">
        <v>1196</v>
      </c>
      <c r="K296" s="9">
        <v>28395</v>
      </c>
      <c r="L296" s="9">
        <v>36067</v>
      </c>
      <c r="M296" s="9"/>
      <c r="N296" s="10">
        <f t="shared" ca="1" si="573"/>
        <v>24</v>
      </c>
      <c r="O296" s="10" t="s">
        <v>815</v>
      </c>
      <c r="P296" s="11"/>
      <c r="Q296" s="12">
        <v>37612</v>
      </c>
      <c r="R296" s="12">
        <f t="shared" ca="1" si="574"/>
        <v>5000</v>
      </c>
      <c r="S296" s="8">
        <v>4</v>
      </c>
      <c r="T296" t="str">
        <f t="shared" si="579"/>
        <v/>
      </c>
      <c r="U296" t="str">
        <f t="shared" si="580"/>
        <v>Correct</v>
      </c>
      <c r="Y296" t="str">
        <f t="shared" si="581"/>
        <v>25001-40000</v>
      </c>
      <c r="Z296" t="str">
        <f t="shared" ca="1" si="582"/>
        <v>40-50 years</v>
      </c>
      <c r="AA296" t="str">
        <f t="shared" si="583"/>
        <v>Above 10 years</v>
      </c>
      <c r="AH296" t="str">
        <f t="shared" si="584"/>
        <v>Yes</v>
      </c>
      <c r="AI296" t="str">
        <f t="shared" si="652"/>
        <v>Yes</v>
      </c>
      <c r="AJ296" t="str">
        <f t="shared" si="652"/>
        <v>Yes</v>
      </c>
      <c r="AK296" t="str">
        <f t="shared" si="652"/>
        <v>Yes</v>
      </c>
      <c r="AL296" t="str">
        <f t="shared" si="652"/>
        <v>Yes</v>
      </c>
      <c r="AM296" t="str">
        <f t="shared" si="652"/>
        <v>Yes</v>
      </c>
      <c r="AN296" t="str">
        <f t="shared" si="652"/>
        <v>Yes</v>
      </c>
      <c r="AO296" t="str">
        <f t="shared" si="652"/>
        <v>Yes</v>
      </c>
      <c r="AP296" t="str">
        <f t="shared" si="652"/>
        <v>Yes</v>
      </c>
      <c r="AQ296" t="str">
        <f t="shared" si="652"/>
        <v>Yes</v>
      </c>
      <c r="AR296" t="str">
        <f t="shared" si="652"/>
        <v>Yes</v>
      </c>
      <c r="AS296" t="str">
        <f t="shared" si="652"/>
        <v>Yes</v>
      </c>
      <c r="AT296" t="str">
        <f t="shared" si="652"/>
        <v>Yes</v>
      </c>
      <c r="AV296" t="str">
        <f t="shared" ref="AV296:BF296" si="663">IF(AND($L296&gt;=AV$1,$L296&lt;AW$1),"Yes","No")</f>
        <v>No</v>
      </c>
      <c r="AW296" t="str">
        <f t="shared" si="663"/>
        <v>No</v>
      </c>
      <c r="AX296" t="str">
        <f t="shared" si="663"/>
        <v>No</v>
      </c>
      <c r="AY296" t="str">
        <f t="shared" si="663"/>
        <v>No</v>
      </c>
      <c r="AZ296" t="str">
        <f t="shared" si="663"/>
        <v>No</v>
      </c>
      <c r="BA296" t="str">
        <f t="shared" si="663"/>
        <v>No</v>
      </c>
      <c r="BB296" t="str">
        <f t="shared" si="663"/>
        <v>No</v>
      </c>
      <c r="BC296" t="str">
        <f t="shared" si="663"/>
        <v>No</v>
      </c>
      <c r="BD296" t="str">
        <f t="shared" si="663"/>
        <v>No</v>
      </c>
      <c r="BE296" t="str">
        <f t="shared" si="663"/>
        <v>No</v>
      </c>
      <c r="BF296" t="str">
        <f t="shared" si="663"/>
        <v>No</v>
      </c>
      <c r="BG296" t="str">
        <f t="shared" si="576"/>
        <v>No</v>
      </c>
      <c r="BI296" t="str">
        <f t="shared" si="587"/>
        <v>No</v>
      </c>
      <c r="BJ296" t="str">
        <f t="shared" ref="BJ296:BT296" si="664">IF(AND($M296&gt;=BJ$1,$M296&lt;BK$1),"Yes","No")</f>
        <v>No</v>
      </c>
      <c r="BK296" t="str">
        <f t="shared" si="664"/>
        <v>No</v>
      </c>
      <c r="BL296" t="str">
        <f t="shared" si="664"/>
        <v>No</v>
      </c>
      <c r="BM296" t="str">
        <f t="shared" si="664"/>
        <v>No</v>
      </c>
      <c r="BN296" t="str">
        <f t="shared" si="664"/>
        <v>No</v>
      </c>
      <c r="BO296" t="str">
        <f t="shared" si="664"/>
        <v>No</v>
      </c>
      <c r="BP296" t="str">
        <f t="shared" si="664"/>
        <v>No</v>
      </c>
      <c r="BQ296" t="str">
        <f t="shared" si="664"/>
        <v>No</v>
      </c>
      <c r="BR296" t="str">
        <f t="shared" si="664"/>
        <v>No</v>
      </c>
      <c r="BS296" t="str">
        <f t="shared" si="664"/>
        <v>No</v>
      </c>
      <c r="BT296" t="str">
        <f t="shared" si="664"/>
        <v>No</v>
      </c>
      <c r="BU296" t="str">
        <f t="shared" si="654"/>
        <v>No</v>
      </c>
      <c r="BW296" t="str">
        <f t="shared" si="578"/>
        <v>No</v>
      </c>
    </row>
    <row r="297" spans="1:75" x14ac:dyDescent="0.25">
      <c r="A297" s="7">
        <v>296</v>
      </c>
      <c r="B297" s="7" t="s">
        <v>327</v>
      </c>
      <c r="C297" s="7" t="s">
        <v>1024</v>
      </c>
      <c r="D297" s="7" t="s">
        <v>10</v>
      </c>
      <c r="E297" s="7" t="s">
        <v>788</v>
      </c>
      <c r="F297" s="8" t="s">
        <v>811</v>
      </c>
      <c r="G297" s="8" t="s">
        <v>799</v>
      </c>
      <c r="H297" s="7" t="s">
        <v>213</v>
      </c>
      <c r="I297" s="7" t="s">
        <v>12</v>
      </c>
      <c r="J297" s="7" t="s">
        <v>1196</v>
      </c>
      <c r="K297" s="9">
        <v>27154</v>
      </c>
      <c r="L297" s="9">
        <v>36413</v>
      </c>
      <c r="M297" s="9"/>
      <c r="N297" s="10">
        <f t="shared" ca="1" si="573"/>
        <v>23</v>
      </c>
      <c r="O297" s="10" t="s">
        <v>815</v>
      </c>
      <c r="P297" s="11" t="s">
        <v>13</v>
      </c>
      <c r="Q297" s="12">
        <v>40060</v>
      </c>
      <c r="R297" s="12">
        <f t="shared" ca="1" si="574"/>
        <v>5000</v>
      </c>
      <c r="S297" s="8">
        <v>3</v>
      </c>
      <c r="T297" t="str">
        <f t="shared" si="579"/>
        <v/>
      </c>
      <c r="U297" t="str">
        <f t="shared" si="580"/>
        <v>Correct</v>
      </c>
      <c r="Y297" t="str">
        <f t="shared" si="581"/>
        <v>40001-60000</v>
      </c>
      <c r="Z297" t="str">
        <f t="shared" ca="1" si="582"/>
        <v>40-50 years</v>
      </c>
      <c r="AA297" t="str">
        <f t="shared" si="583"/>
        <v>Above 10 years</v>
      </c>
      <c r="AH297" t="str">
        <f t="shared" si="584"/>
        <v>Yes</v>
      </c>
      <c r="AI297" t="str">
        <f t="shared" si="652"/>
        <v>Yes</v>
      </c>
      <c r="AJ297" t="str">
        <f t="shared" si="652"/>
        <v>Yes</v>
      </c>
      <c r="AK297" t="str">
        <f t="shared" si="652"/>
        <v>Yes</v>
      </c>
      <c r="AL297" t="str">
        <f t="shared" si="652"/>
        <v>Yes</v>
      </c>
      <c r="AM297" t="str">
        <f t="shared" si="652"/>
        <v>Yes</v>
      </c>
      <c r="AN297" t="str">
        <f t="shared" si="652"/>
        <v>Yes</v>
      </c>
      <c r="AO297" t="str">
        <f t="shared" si="652"/>
        <v>Yes</v>
      </c>
      <c r="AP297" t="str">
        <f t="shared" si="652"/>
        <v>Yes</v>
      </c>
      <c r="AQ297" t="str">
        <f t="shared" si="652"/>
        <v>Yes</v>
      </c>
      <c r="AR297" t="str">
        <f t="shared" si="652"/>
        <v>Yes</v>
      </c>
      <c r="AS297" t="str">
        <f t="shared" si="652"/>
        <v>Yes</v>
      </c>
      <c r="AT297" t="str">
        <f t="shared" si="652"/>
        <v>Yes</v>
      </c>
      <c r="AV297" t="str">
        <f t="shared" ref="AV297:BF297" si="665">IF(AND($L297&gt;=AV$1,$L297&lt;AW$1),"Yes","No")</f>
        <v>No</v>
      </c>
      <c r="AW297" t="str">
        <f t="shared" si="665"/>
        <v>No</v>
      </c>
      <c r="AX297" t="str">
        <f t="shared" si="665"/>
        <v>No</v>
      </c>
      <c r="AY297" t="str">
        <f t="shared" si="665"/>
        <v>No</v>
      </c>
      <c r="AZ297" t="str">
        <f t="shared" si="665"/>
        <v>No</v>
      </c>
      <c r="BA297" t="str">
        <f t="shared" si="665"/>
        <v>No</v>
      </c>
      <c r="BB297" t="str">
        <f t="shared" si="665"/>
        <v>No</v>
      </c>
      <c r="BC297" t="str">
        <f t="shared" si="665"/>
        <v>No</v>
      </c>
      <c r="BD297" t="str">
        <f t="shared" si="665"/>
        <v>No</v>
      </c>
      <c r="BE297" t="str">
        <f t="shared" si="665"/>
        <v>No</v>
      </c>
      <c r="BF297" t="str">
        <f t="shared" si="665"/>
        <v>No</v>
      </c>
      <c r="BG297" t="str">
        <f t="shared" si="576"/>
        <v>No</v>
      </c>
      <c r="BI297" t="str">
        <f t="shared" si="587"/>
        <v>No</v>
      </c>
      <c r="BJ297" t="str">
        <f t="shared" ref="BJ297:BT297" si="666">IF(AND($M297&gt;=BJ$1,$M297&lt;BK$1),"Yes","No")</f>
        <v>No</v>
      </c>
      <c r="BK297" t="str">
        <f t="shared" si="666"/>
        <v>No</v>
      </c>
      <c r="BL297" t="str">
        <f t="shared" si="666"/>
        <v>No</v>
      </c>
      <c r="BM297" t="str">
        <f t="shared" si="666"/>
        <v>No</v>
      </c>
      <c r="BN297" t="str">
        <f t="shared" si="666"/>
        <v>No</v>
      </c>
      <c r="BO297" t="str">
        <f t="shared" si="666"/>
        <v>No</v>
      </c>
      <c r="BP297" t="str">
        <f t="shared" si="666"/>
        <v>No</v>
      </c>
      <c r="BQ297" t="str">
        <f t="shared" si="666"/>
        <v>No</v>
      </c>
      <c r="BR297" t="str">
        <f t="shared" si="666"/>
        <v>No</v>
      </c>
      <c r="BS297" t="str">
        <f t="shared" si="666"/>
        <v>No</v>
      </c>
      <c r="BT297" t="str">
        <f t="shared" si="666"/>
        <v>No</v>
      </c>
      <c r="BU297" t="str">
        <f t="shared" si="654"/>
        <v>No</v>
      </c>
      <c r="BW297" t="str">
        <f t="shared" si="578"/>
        <v>No</v>
      </c>
    </row>
    <row r="298" spans="1:75" x14ac:dyDescent="0.25">
      <c r="A298" s="7">
        <v>297</v>
      </c>
      <c r="B298" s="7" t="s">
        <v>328</v>
      </c>
      <c r="C298" s="7" t="s">
        <v>1025</v>
      </c>
      <c r="D298" s="7" t="s">
        <v>10</v>
      </c>
      <c r="E298" s="7" t="s">
        <v>787</v>
      </c>
      <c r="F298" s="8" t="s">
        <v>811</v>
      </c>
      <c r="G298" s="8" t="s">
        <v>799</v>
      </c>
      <c r="H298" s="7" t="s">
        <v>213</v>
      </c>
      <c r="I298" s="7" t="s">
        <v>15</v>
      </c>
      <c r="J298" s="7" t="s">
        <v>1196</v>
      </c>
      <c r="K298" s="9">
        <v>26982</v>
      </c>
      <c r="L298" s="9">
        <v>36422</v>
      </c>
      <c r="M298" s="9">
        <v>38638</v>
      </c>
      <c r="N298" s="10">
        <f t="shared" ca="1" si="573"/>
        <v>23</v>
      </c>
      <c r="O298" s="10" t="s">
        <v>815</v>
      </c>
      <c r="P298" s="11" t="s">
        <v>40</v>
      </c>
      <c r="Q298" s="12">
        <v>17270</v>
      </c>
      <c r="R298" s="12">
        <f t="shared" ca="1" si="574"/>
        <v>10000</v>
      </c>
      <c r="S298" s="8">
        <v>5</v>
      </c>
      <c r="T298" t="str">
        <f t="shared" si="579"/>
        <v>Correct</v>
      </c>
      <c r="U298" t="str">
        <f t="shared" si="580"/>
        <v>Correct</v>
      </c>
      <c r="Y298" t="str">
        <f t="shared" si="581"/>
        <v>10001-25000</v>
      </c>
      <c r="Z298" t="str">
        <f t="shared" ca="1" si="582"/>
        <v>40-50 years</v>
      </c>
      <c r="AA298" t="str">
        <f t="shared" si="583"/>
        <v>Above 10 years</v>
      </c>
      <c r="AH298" t="str">
        <f t="shared" si="584"/>
        <v>No</v>
      </c>
      <c r="AI298" t="str">
        <f t="shared" si="652"/>
        <v>No</v>
      </c>
      <c r="AJ298" t="str">
        <f t="shared" si="652"/>
        <v>No</v>
      </c>
      <c r="AK298" t="str">
        <f t="shared" si="652"/>
        <v>No</v>
      </c>
      <c r="AL298" t="str">
        <f t="shared" si="652"/>
        <v>No</v>
      </c>
      <c r="AM298" t="str">
        <f t="shared" si="652"/>
        <v>No</v>
      </c>
      <c r="AN298" t="str">
        <f t="shared" si="652"/>
        <v>No</v>
      </c>
      <c r="AO298" t="str">
        <f t="shared" si="652"/>
        <v>No</v>
      </c>
      <c r="AP298" t="str">
        <f t="shared" si="652"/>
        <v>No</v>
      </c>
      <c r="AQ298" t="str">
        <f t="shared" si="652"/>
        <v>No</v>
      </c>
      <c r="AR298" t="str">
        <f t="shared" si="652"/>
        <v>No</v>
      </c>
      <c r="AS298" t="str">
        <f t="shared" si="652"/>
        <v>No</v>
      </c>
      <c r="AT298" t="str">
        <f t="shared" si="652"/>
        <v>No</v>
      </c>
      <c r="AV298" t="str">
        <f t="shared" ref="AV298:BF298" si="667">IF(AND($L298&gt;=AV$1,$L298&lt;AW$1),"Yes","No")</f>
        <v>No</v>
      </c>
      <c r="AW298" t="str">
        <f t="shared" si="667"/>
        <v>No</v>
      </c>
      <c r="AX298" t="str">
        <f t="shared" si="667"/>
        <v>No</v>
      </c>
      <c r="AY298" t="str">
        <f t="shared" si="667"/>
        <v>No</v>
      </c>
      <c r="AZ298" t="str">
        <f t="shared" si="667"/>
        <v>No</v>
      </c>
      <c r="BA298" t="str">
        <f t="shared" si="667"/>
        <v>No</v>
      </c>
      <c r="BB298" t="str">
        <f t="shared" si="667"/>
        <v>No</v>
      </c>
      <c r="BC298" t="str">
        <f t="shared" si="667"/>
        <v>No</v>
      </c>
      <c r="BD298" t="str">
        <f t="shared" si="667"/>
        <v>No</v>
      </c>
      <c r="BE298" t="str">
        <f t="shared" si="667"/>
        <v>No</v>
      </c>
      <c r="BF298" t="str">
        <f t="shared" si="667"/>
        <v>No</v>
      </c>
      <c r="BG298" t="str">
        <f t="shared" si="576"/>
        <v>No</v>
      </c>
      <c r="BI298" t="str">
        <f t="shared" si="587"/>
        <v>No</v>
      </c>
      <c r="BJ298" t="str">
        <f t="shared" ref="BJ298:BT298" si="668">IF(AND($M298&gt;=BJ$1,$M298&lt;BK$1),"Yes","No")</f>
        <v>No</v>
      </c>
      <c r="BK298" t="str">
        <f t="shared" si="668"/>
        <v>No</v>
      </c>
      <c r="BL298" t="str">
        <f t="shared" si="668"/>
        <v>No</v>
      </c>
      <c r="BM298" t="str">
        <f t="shared" si="668"/>
        <v>No</v>
      </c>
      <c r="BN298" t="str">
        <f t="shared" si="668"/>
        <v>No</v>
      </c>
      <c r="BO298" t="str">
        <f t="shared" si="668"/>
        <v>No</v>
      </c>
      <c r="BP298" t="str">
        <f t="shared" si="668"/>
        <v>No</v>
      </c>
      <c r="BQ298" t="str">
        <f t="shared" si="668"/>
        <v>No</v>
      </c>
      <c r="BR298" t="str">
        <f t="shared" si="668"/>
        <v>No</v>
      </c>
      <c r="BS298" t="str">
        <f t="shared" si="668"/>
        <v>No</v>
      </c>
      <c r="BT298" t="str">
        <f t="shared" si="668"/>
        <v>No</v>
      </c>
      <c r="BU298" t="str">
        <f t="shared" si="654"/>
        <v>No</v>
      </c>
      <c r="BW298" t="str">
        <f t="shared" si="578"/>
        <v>No</v>
      </c>
    </row>
    <row r="299" spans="1:75" x14ac:dyDescent="0.25">
      <c r="A299" s="7">
        <v>298</v>
      </c>
      <c r="B299" s="7" t="s">
        <v>329</v>
      </c>
      <c r="C299" s="7" t="s">
        <v>939</v>
      </c>
      <c r="D299" s="7" t="s">
        <v>10</v>
      </c>
      <c r="E299" s="7" t="s">
        <v>787</v>
      </c>
      <c r="F299" s="8" t="s">
        <v>811</v>
      </c>
      <c r="G299" s="8" t="s">
        <v>799</v>
      </c>
      <c r="H299" s="7" t="s">
        <v>213</v>
      </c>
      <c r="I299" s="7" t="s">
        <v>12</v>
      </c>
      <c r="J299" s="7" t="s">
        <v>1196</v>
      </c>
      <c r="K299" s="9">
        <v>26583</v>
      </c>
      <c r="L299" s="9">
        <v>36431</v>
      </c>
      <c r="M299" s="9">
        <v>39107</v>
      </c>
      <c r="N299" s="10">
        <f t="shared" ca="1" si="573"/>
        <v>23</v>
      </c>
      <c r="O299" s="10" t="s">
        <v>815</v>
      </c>
      <c r="P299" s="11" t="s">
        <v>13</v>
      </c>
      <c r="Q299" s="12">
        <v>35820</v>
      </c>
      <c r="R299" s="12">
        <f t="shared" ca="1" si="574"/>
        <v>3000</v>
      </c>
      <c r="S299" s="8">
        <v>2</v>
      </c>
      <c r="T299" t="str">
        <f t="shared" si="579"/>
        <v>Correct</v>
      </c>
      <c r="U299" t="str">
        <f t="shared" si="580"/>
        <v>Correct</v>
      </c>
      <c r="Y299" t="str">
        <f t="shared" si="581"/>
        <v>25001-40000</v>
      </c>
      <c r="Z299" t="str">
        <f t="shared" ca="1" si="582"/>
        <v>Above 50 years</v>
      </c>
      <c r="AA299" t="str">
        <f t="shared" si="583"/>
        <v>Above 10 years</v>
      </c>
      <c r="AH299" t="str">
        <f t="shared" si="584"/>
        <v>No</v>
      </c>
      <c r="AI299" t="str">
        <f t="shared" si="652"/>
        <v>No</v>
      </c>
      <c r="AJ299" t="str">
        <f t="shared" si="652"/>
        <v>No</v>
      </c>
      <c r="AK299" t="str">
        <f t="shared" si="652"/>
        <v>No</v>
      </c>
      <c r="AL299" t="str">
        <f t="shared" si="652"/>
        <v>No</v>
      </c>
      <c r="AM299" t="str">
        <f t="shared" si="652"/>
        <v>No</v>
      </c>
      <c r="AN299" t="str">
        <f t="shared" si="652"/>
        <v>No</v>
      </c>
      <c r="AO299" t="str">
        <f t="shared" si="652"/>
        <v>No</v>
      </c>
      <c r="AP299" t="str">
        <f t="shared" si="652"/>
        <v>No</v>
      </c>
      <c r="AQ299" t="str">
        <f t="shared" si="652"/>
        <v>No</v>
      </c>
      <c r="AR299" t="str">
        <f t="shared" si="652"/>
        <v>No</v>
      </c>
      <c r="AS299" t="str">
        <f t="shared" si="652"/>
        <v>No</v>
      </c>
      <c r="AT299" t="str">
        <f t="shared" si="652"/>
        <v>No</v>
      </c>
      <c r="AV299" t="str">
        <f t="shared" ref="AV299:BF299" si="669">IF(AND($L299&gt;=AV$1,$L299&lt;AW$1),"Yes","No")</f>
        <v>No</v>
      </c>
      <c r="AW299" t="str">
        <f t="shared" si="669"/>
        <v>No</v>
      </c>
      <c r="AX299" t="str">
        <f t="shared" si="669"/>
        <v>No</v>
      </c>
      <c r="AY299" t="str">
        <f t="shared" si="669"/>
        <v>No</v>
      </c>
      <c r="AZ299" t="str">
        <f t="shared" si="669"/>
        <v>No</v>
      </c>
      <c r="BA299" t="str">
        <f t="shared" si="669"/>
        <v>No</v>
      </c>
      <c r="BB299" t="str">
        <f t="shared" si="669"/>
        <v>No</v>
      </c>
      <c r="BC299" t="str">
        <f t="shared" si="669"/>
        <v>No</v>
      </c>
      <c r="BD299" t="str">
        <f t="shared" si="669"/>
        <v>No</v>
      </c>
      <c r="BE299" t="str">
        <f t="shared" si="669"/>
        <v>No</v>
      </c>
      <c r="BF299" t="str">
        <f t="shared" si="669"/>
        <v>No</v>
      </c>
      <c r="BG299" t="str">
        <f t="shared" si="576"/>
        <v>No</v>
      </c>
      <c r="BI299" t="str">
        <f t="shared" si="587"/>
        <v>No</v>
      </c>
      <c r="BJ299" t="str">
        <f t="shared" ref="BJ299:BT299" si="670">IF(AND($M299&gt;=BJ$1,$M299&lt;BK$1),"Yes","No")</f>
        <v>No</v>
      </c>
      <c r="BK299" t="str">
        <f t="shared" si="670"/>
        <v>No</v>
      </c>
      <c r="BL299" t="str">
        <f t="shared" si="670"/>
        <v>No</v>
      </c>
      <c r="BM299" t="str">
        <f t="shared" si="670"/>
        <v>No</v>
      </c>
      <c r="BN299" t="str">
        <f t="shared" si="670"/>
        <v>No</v>
      </c>
      <c r="BO299" t="str">
        <f t="shared" si="670"/>
        <v>No</v>
      </c>
      <c r="BP299" t="str">
        <f t="shared" si="670"/>
        <v>No</v>
      </c>
      <c r="BQ299" t="str">
        <f t="shared" si="670"/>
        <v>No</v>
      </c>
      <c r="BR299" t="str">
        <f t="shared" si="670"/>
        <v>No</v>
      </c>
      <c r="BS299" t="str">
        <f t="shared" si="670"/>
        <v>No</v>
      </c>
      <c r="BT299" t="str">
        <f t="shared" si="670"/>
        <v>No</v>
      </c>
      <c r="BU299" t="str">
        <f t="shared" si="654"/>
        <v>No</v>
      </c>
      <c r="BW299" t="str">
        <f t="shared" si="578"/>
        <v>No</v>
      </c>
    </row>
    <row r="300" spans="1:75" x14ac:dyDescent="0.25">
      <c r="A300" s="7">
        <v>299</v>
      </c>
      <c r="B300" s="7" t="s">
        <v>330</v>
      </c>
      <c r="C300" s="7" t="s">
        <v>1026</v>
      </c>
      <c r="D300" s="7" t="s">
        <v>812</v>
      </c>
      <c r="E300" s="7" t="s">
        <v>794</v>
      </c>
      <c r="F300" s="8" t="s">
        <v>811</v>
      </c>
      <c r="G300" s="8" t="s">
        <v>799</v>
      </c>
      <c r="H300" s="7" t="s">
        <v>213</v>
      </c>
      <c r="I300" s="7" t="s">
        <v>12</v>
      </c>
      <c r="J300" s="7" t="s">
        <v>1197</v>
      </c>
      <c r="K300" s="9">
        <v>30793</v>
      </c>
      <c r="L300" s="9">
        <v>37509</v>
      </c>
      <c r="M300" s="9"/>
      <c r="N300" s="10">
        <f t="shared" ca="1" si="573"/>
        <v>20</v>
      </c>
      <c r="O300" t="s">
        <v>786</v>
      </c>
      <c r="P300" s="11" t="s">
        <v>40</v>
      </c>
      <c r="Q300" s="12">
        <v>69080</v>
      </c>
      <c r="R300" s="12">
        <f t="shared" ca="1" si="574"/>
        <v>5000</v>
      </c>
      <c r="S300" s="8">
        <v>3</v>
      </c>
      <c r="T300" t="str">
        <f t="shared" si="579"/>
        <v/>
      </c>
      <c r="U300" t="str">
        <f t="shared" si="580"/>
        <v>Correct</v>
      </c>
      <c r="Y300" t="str">
        <f t="shared" si="581"/>
        <v>Above 60000</v>
      </c>
      <c r="Z300" t="str">
        <f t="shared" ca="1" si="582"/>
        <v>30-40 years</v>
      </c>
      <c r="AA300" t="str">
        <f t="shared" si="583"/>
        <v>Above 10 years</v>
      </c>
      <c r="AH300" t="str">
        <f t="shared" si="584"/>
        <v>Yes</v>
      </c>
      <c r="AI300" t="str">
        <f t="shared" si="652"/>
        <v>Yes</v>
      </c>
      <c r="AJ300" t="str">
        <f t="shared" si="652"/>
        <v>Yes</v>
      </c>
      <c r="AK300" t="str">
        <f t="shared" si="652"/>
        <v>Yes</v>
      </c>
      <c r="AL300" t="str">
        <f t="shared" si="652"/>
        <v>Yes</v>
      </c>
      <c r="AM300" t="str">
        <f t="shared" si="652"/>
        <v>Yes</v>
      </c>
      <c r="AN300" t="str">
        <f t="shared" si="652"/>
        <v>Yes</v>
      </c>
      <c r="AO300" t="str">
        <f t="shared" si="652"/>
        <v>Yes</v>
      </c>
      <c r="AP300" t="str">
        <f t="shared" si="652"/>
        <v>Yes</v>
      </c>
      <c r="AQ300" t="str">
        <f t="shared" si="652"/>
        <v>Yes</v>
      </c>
      <c r="AR300" t="str">
        <f t="shared" si="652"/>
        <v>Yes</v>
      </c>
      <c r="AS300" t="str">
        <f t="shared" si="652"/>
        <v>Yes</v>
      </c>
      <c r="AT300" t="str">
        <f t="shared" si="652"/>
        <v>Yes</v>
      </c>
      <c r="AV300" t="str">
        <f t="shared" ref="AV300:BF300" si="671">IF(AND($L300&gt;=AV$1,$L300&lt;AW$1),"Yes","No")</f>
        <v>No</v>
      </c>
      <c r="AW300" t="str">
        <f t="shared" si="671"/>
        <v>No</v>
      </c>
      <c r="AX300" t="str">
        <f t="shared" si="671"/>
        <v>No</v>
      </c>
      <c r="AY300" t="str">
        <f t="shared" si="671"/>
        <v>No</v>
      </c>
      <c r="AZ300" t="str">
        <f t="shared" si="671"/>
        <v>No</v>
      </c>
      <c r="BA300" t="str">
        <f t="shared" si="671"/>
        <v>No</v>
      </c>
      <c r="BB300" t="str">
        <f t="shared" si="671"/>
        <v>No</v>
      </c>
      <c r="BC300" t="str">
        <f t="shared" si="671"/>
        <v>No</v>
      </c>
      <c r="BD300" t="str">
        <f t="shared" si="671"/>
        <v>No</v>
      </c>
      <c r="BE300" t="str">
        <f t="shared" si="671"/>
        <v>No</v>
      </c>
      <c r="BF300" t="str">
        <f t="shared" si="671"/>
        <v>No</v>
      </c>
      <c r="BG300" t="str">
        <f t="shared" si="576"/>
        <v>No</v>
      </c>
      <c r="BI300" t="str">
        <f t="shared" si="587"/>
        <v>No</v>
      </c>
      <c r="BJ300" t="str">
        <f t="shared" ref="BJ300:BT300" si="672">IF(AND($M300&gt;=BJ$1,$M300&lt;BK$1),"Yes","No")</f>
        <v>No</v>
      </c>
      <c r="BK300" t="str">
        <f t="shared" si="672"/>
        <v>No</v>
      </c>
      <c r="BL300" t="str">
        <f t="shared" si="672"/>
        <v>No</v>
      </c>
      <c r="BM300" t="str">
        <f t="shared" si="672"/>
        <v>No</v>
      </c>
      <c r="BN300" t="str">
        <f t="shared" si="672"/>
        <v>No</v>
      </c>
      <c r="BO300" t="str">
        <f t="shared" si="672"/>
        <v>No</v>
      </c>
      <c r="BP300" t="str">
        <f t="shared" si="672"/>
        <v>No</v>
      </c>
      <c r="BQ300" t="str">
        <f t="shared" si="672"/>
        <v>No</v>
      </c>
      <c r="BR300" t="str">
        <f t="shared" si="672"/>
        <v>No</v>
      </c>
      <c r="BS300" t="str">
        <f t="shared" si="672"/>
        <v>No</v>
      </c>
      <c r="BT300" t="str">
        <f t="shared" si="672"/>
        <v>No</v>
      </c>
      <c r="BU300" t="str">
        <f t="shared" si="654"/>
        <v>No</v>
      </c>
      <c r="BW300" t="str">
        <f t="shared" si="578"/>
        <v>No</v>
      </c>
    </row>
    <row r="301" spans="1:75" x14ac:dyDescent="0.25">
      <c r="A301" s="7">
        <v>300</v>
      </c>
      <c r="B301" s="7" t="s">
        <v>331</v>
      </c>
      <c r="C301" s="7" t="s">
        <v>956</v>
      </c>
      <c r="D301" s="7" t="s">
        <v>36</v>
      </c>
      <c r="E301" s="7" t="s">
        <v>796</v>
      </c>
      <c r="F301" s="8" t="s">
        <v>810</v>
      </c>
      <c r="G301" s="8" t="s">
        <v>799</v>
      </c>
      <c r="H301" s="7" t="s">
        <v>213</v>
      </c>
      <c r="I301" s="7" t="s">
        <v>12</v>
      </c>
      <c r="J301" s="7" t="s">
        <v>1196</v>
      </c>
      <c r="K301" s="9">
        <v>27602</v>
      </c>
      <c r="L301" s="9">
        <v>37866</v>
      </c>
      <c r="M301" s="9"/>
      <c r="N301" s="10">
        <f t="shared" ca="1" si="573"/>
        <v>19</v>
      </c>
      <c r="O301" s="10" t="s">
        <v>815</v>
      </c>
      <c r="P301" s="11" t="s">
        <v>16</v>
      </c>
      <c r="Q301" s="12">
        <v>54230</v>
      </c>
      <c r="R301" s="12">
        <f t="shared" ca="1" si="574"/>
        <v>10000</v>
      </c>
      <c r="S301" s="8">
        <v>5</v>
      </c>
      <c r="T301" t="str">
        <f t="shared" si="579"/>
        <v/>
      </c>
      <c r="U301" t="str">
        <f t="shared" si="580"/>
        <v>Correct</v>
      </c>
      <c r="Y301" t="str">
        <f t="shared" si="581"/>
        <v>40001-60000</v>
      </c>
      <c r="Z301" t="str">
        <f t="shared" ca="1" si="582"/>
        <v>40-50 years</v>
      </c>
      <c r="AA301" t="str">
        <f t="shared" si="583"/>
        <v>6-10 years</v>
      </c>
      <c r="AH301" t="str">
        <f t="shared" si="584"/>
        <v>Yes</v>
      </c>
      <c r="AI301" t="str">
        <f t="shared" si="652"/>
        <v>Yes</v>
      </c>
      <c r="AJ301" t="str">
        <f t="shared" si="652"/>
        <v>Yes</v>
      </c>
      <c r="AK301" t="str">
        <f t="shared" si="652"/>
        <v>Yes</v>
      </c>
      <c r="AL301" t="str">
        <f t="shared" si="652"/>
        <v>Yes</v>
      </c>
      <c r="AM301" t="str">
        <f t="shared" si="652"/>
        <v>Yes</v>
      </c>
      <c r="AN301" t="str">
        <f t="shared" si="652"/>
        <v>Yes</v>
      </c>
      <c r="AO301" t="str">
        <f t="shared" si="652"/>
        <v>Yes</v>
      </c>
      <c r="AP301" t="str">
        <f t="shared" si="652"/>
        <v>Yes</v>
      </c>
      <c r="AQ301" t="str">
        <f t="shared" si="652"/>
        <v>Yes</v>
      </c>
      <c r="AR301" t="str">
        <f t="shared" si="652"/>
        <v>Yes</v>
      </c>
      <c r="AS301" t="str">
        <f t="shared" si="652"/>
        <v>Yes</v>
      </c>
      <c r="AT301" t="str">
        <f t="shared" si="652"/>
        <v>Yes</v>
      </c>
      <c r="AV301" t="str">
        <f t="shared" ref="AV301:BF301" si="673">IF(AND($L301&gt;=AV$1,$L301&lt;AW$1),"Yes","No")</f>
        <v>No</v>
      </c>
      <c r="AW301" t="str">
        <f t="shared" si="673"/>
        <v>No</v>
      </c>
      <c r="AX301" t="str">
        <f t="shared" si="673"/>
        <v>No</v>
      </c>
      <c r="AY301" t="str">
        <f t="shared" si="673"/>
        <v>No</v>
      </c>
      <c r="AZ301" t="str">
        <f t="shared" si="673"/>
        <v>No</v>
      </c>
      <c r="BA301" t="str">
        <f t="shared" si="673"/>
        <v>No</v>
      </c>
      <c r="BB301" t="str">
        <f t="shared" si="673"/>
        <v>No</v>
      </c>
      <c r="BC301" t="str">
        <f t="shared" si="673"/>
        <v>No</v>
      </c>
      <c r="BD301" t="str">
        <f t="shared" si="673"/>
        <v>No</v>
      </c>
      <c r="BE301" t="str">
        <f t="shared" si="673"/>
        <v>No</v>
      </c>
      <c r="BF301" t="str">
        <f t="shared" si="673"/>
        <v>No</v>
      </c>
      <c r="BG301" t="str">
        <f t="shared" si="576"/>
        <v>No</v>
      </c>
      <c r="BI301" t="str">
        <f t="shared" si="587"/>
        <v>No</v>
      </c>
      <c r="BJ301" t="str">
        <f t="shared" ref="BJ301:BT301" si="674">IF(AND($M301&gt;=BJ$1,$M301&lt;BK$1),"Yes","No")</f>
        <v>No</v>
      </c>
      <c r="BK301" t="str">
        <f t="shared" si="674"/>
        <v>No</v>
      </c>
      <c r="BL301" t="str">
        <f t="shared" si="674"/>
        <v>No</v>
      </c>
      <c r="BM301" t="str">
        <f t="shared" si="674"/>
        <v>No</v>
      </c>
      <c r="BN301" t="str">
        <f t="shared" si="674"/>
        <v>No</v>
      </c>
      <c r="BO301" t="str">
        <f t="shared" si="674"/>
        <v>No</v>
      </c>
      <c r="BP301" t="str">
        <f t="shared" si="674"/>
        <v>No</v>
      </c>
      <c r="BQ301" t="str">
        <f t="shared" si="674"/>
        <v>No</v>
      </c>
      <c r="BR301" t="str">
        <f t="shared" si="674"/>
        <v>No</v>
      </c>
      <c r="BS301" t="str">
        <f t="shared" si="674"/>
        <v>No</v>
      </c>
      <c r="BT301" t="str">
        <f t="shared" si="674"/>
        <v>No</v>
      </c>
      <c r="BU301" t="str">
        <f t="shared" si="654"/>
        <v>No</v>
      </c>
      <c r="BW301" t="str">
        <f t="shared" si="578"/>
        <v>No</v>
      </c>
    </row>
    <row r="302" spans="1:75" x14ac:dyDescent="0.25">
      <c r="A302" s="7">
        <v>301</v>
      </c>
      <c r="B302" s="7" t="s">
        <v>332</v>
      </c>
      <c r="C302" s="7" t="s">
        <v>1027</v>
      </c>
      <c r="D302" s="7" t="s">
        <v>36</v>
      </c>
      <c r="E302" s="7" t="s">
        <v>790</v>
      </c>
      <c r="F302" s="8" t="s">
        <v>811</v>
      </c>
      <c r="G302" s="8" t="s">
        <v>799</v>
      </c>
      <c r="H302" s="7" t="s">
        <v>213</v>
      </c>
      <c r="I302" s="7" t="s">
        <v>12</v>
      </c>
      <c r="J302" s="7" t="s">
        <v>1197</v>
      </c>
      <c r="K302" s="9">
        <v>27944</v>
      </c>
      <c r="L302" s="9">
        <v>39348</v>
      </c>
      <c r="M302" s="9"/>
      <c r="N302" s="10">
        <f t="shared" ca="1" si="573"/>
        <v>15</v>
      </c>
      <c r="O302" s="10" t="s">
        <v>815</v>
      </c>
      <c r="P302" s="11" t="s">
        <v>13</v>
      </c>
      <c r="Q302" s="12">
        <v>46220</v>
      </c>
      <c r="R302" s="12">
        <f t="shared" ca="1" si="574"/>
        <v>3000</v>
      </c>
      <c r="S302" s="8">
        <v>2</v>
      </c>
      <c r="T302" t="str">
        <f t="shared" si="579"/>
        <v/>
      </c>
      <c r="U302" t="str">
        <f t="shared" si="580"/>
        <v>Correct</v>
      </c>
      <c r="Y302" t="str">
        <f t="shared" si="581"/>
        <v>40001-60000</v>
      </c>
      <c r="Z302" t="str">
        <f t="shared" ca="1" si="582"/>
        <v>40-50 years</v>
      </c>
      <c r="AA302" t="str">
        <f t="shared" si="583"/>
        <v>4-6 years</v>
      </c>
      <c r="AH302" t="str">
        <f t="shared" si="584"/>
        <v>Yes</v>
      </c>
      <c r="AI302" t="str">
        <f t="shared" si="652"/>
        <v>Yes</v>
      </c>
      <c r="AJ302" t="str">
        <f t="shared" si="652"/>
        <v>Yes</v>
      </c>
      <c r="AK302" t="str">
        <f t="shared" si="652"/>
        <v>Yes</v>
      </c>
      <c r="AL302" t="str">
        <f t="shared" si="652"/>
        <v>Yes</v>
      </c>
      <c r="AM302" t="str">
        <f t="shared" si="652"/>
        <v>Yes</v>
      </c>
      <c r="AN302" t="str">
        <f t="shared" si="652"/>
        <v>Yes</v>
      </c>
      <c r="AO302" t="str">
        <f t="shared" si="652"/>
        <v>Yes</v>
      </c>
      <c r="AP302" t="str">
        <f t="shared" si="652"/>
        <v>Yes</v>
      </c>
      <c r="AQ302" t="str">
        <f t="shared" si="652"/>
        <v>Yes</v>
      </c>
      <c r="AR302" t="str">
        <f t="shared" si="652"/>
        <v>Yes</v>
      </c>
      <c r="AS302" t="str">
        <f t="shared" si="652"/>
        <v>Yes</v>
      </c>
      <c r="AT302" t="str">
        <f t="shared" si="652"/>
        <v>Yes</v>
      </c>
      <c r="AV302" t="str">
        <f t="shared" ref="AV302:BF302" si="675">IF(AND($L302&gt;=AV$1,$L302&lt;AW$1),"Yes","No")</f>
        <v>No</v>
      </c>
      <c r="AW302" t="str">
        <f t="shared" si="675"/>
        <v>No</v>
      </c>
      <c r="AX302" t="str">
        <f t="shared" si="675"/>
        <v>No</v>
      </c>
      <c r="AY302" t="str">
        <f t="shared" si="675"/>
        <v>No</v>
      </c>
      <c r="AZ302" t="str">
        <f t="shared" si="675"/>
        <v>No</v>
      </c>
      <c r="BA302" t="str">
        <f t="shared" si="675"/>
        <v>No</v>
      </c>
      <c r="BB302" t="str">
        <f t="shared" si="675"/>
        <v>No</v>
      </c>
      <c r="BC302" t="str">
        <f t="shared" si="675"/>
        <v>No</v>
      </c>
      <c r="BD302" t="str">
        <f t="shared" si="675"/>
        <v>No</v>
      </c>
      <c r="BE302" t="str">
        <f t="shared" si="675"/>
        <v>No</v>
      </c>
      <c r="BF302" t="str">
        <f t="shared" si="675"/>
        <v>No</v>
      </c>
      <c r="BG302" t="str">
        <f t="shared" si="576"/>
        <v>No</v>
      </c>
      <c r="BI302" t="str">
        <f t="shared" si="587"/>
        <v>No</v>
      </c>
      <c r="BJ302" t="str">
        <f t="shared" ref="BJ302:BT302" si="676">IF(AND($M302&gt;=BJ$1,$M302&lt;BK$1),"Yes","No")</f>
        <v>No</v>
      </c>
      <c r="BK302" t="str">
        <f t="shared" si="676"/>
        <v>No</v>
      </c>
      <c r="BL302" t="str">
        <f t="shared" si="676"/>
        <v>No</v>
      </c>
      <c r="BM302" t="str">
        <f t="shared" si="676"/>
        <v>No</v>
      </c>
      <c r="BN302" t="str">
        <f t="shared" si="676"/>
        <v>No</v>
      </c>
      <c r="BO302" t="str">
        <f t="shared" si="676"/>
        <v>No</v>
      </c>
      <c r="BP302" t="str">
        <f t="shared" si="676"/>
        <v>No</v>
      </c>
      <c r="BQ302" t="str">
        <f t="shared" si="676"/>
        <v>No</v>
      </c>
      <c r="BR302" t="str">
        <f t="shared" si="676"/>
        <v>No</v>
      </c>
      <c r="BS302" t="str">
        <f t="shared" si="676"/>
        <v>No</v>
      </c>
      <c r="BT302" t="str">
        <f t="shared" si="676"/>
        <v>No</v>
      </c>
      <c r="BU302" t="str">
        <f t="shared" si="654"/>
        <v>No</v>
      </c>
      <c r="BW302" t="str">
        <f t="shared" si="578"/>
        <v>No</v>
      </c>
    </row>
    <row r="303" spans="1:75" x14ac:dyDescent="0.25">
      <c r="A303" s="7">
        <v>302</v>
      </c>
      <c r="B303" s="7" t="s">
        <v>333</v>
      </c>
      <c r="C303" s="7" t="s">
        <v>928</v>
      </c>
      <c r="D303" s="7" t="s">
        <v>36</v>
      </c>
      <c r="E303" s="7" t="s">
        <v>789</v>
      </c>
      <c r="F303" s="8" t="s">
        <v>811</v>
      </c>
      <c r="G303" s="8" t="s">
        <v>799</v>
      </c>
      <c r="H303" s="7" t="s">
        <v>213</v>
      </c>
      <c r="I303" s="7" t="s">
        <v>12</v>
      </c>
      <c r="J303" s="7" t="s">
        <v>1196</v>
      </c>
      <c r="K303" s="9">
        <v>27218</v>
      </c>
      <c r="L303" s="9">
        <v>39696</v>
      </c>
      <c r="M303" s="9"/>
      <c r="N303" s="10">
        <f t="shared" ca="1" si="573"/>
        <v>14</v>
      </c>
      <c r="O303" t="s">
        <v>785</v>
      </c>
      <c r="P303" s="11" t="s">
        <v>13</v>
      </c>
      <c r="Q303" s="12">
        <v>69320</v>
      </c>
      <c r="R303" s="12">
        <f t="shared" ca="1" si="574"/>
        <v>5000</v>
      </c>
      <c r="S303" s="8">
        <v>3</v>
      </c>
      <c r="T303" t="str">
        <f t="shared" si="579"/>
        <v/>
      </c>
      <c r="U303" t="str">
        <f t="shared" si="580"/>
        <v>Correct</v>
      </c>
      <c r="Y303" t="str">
        <f t="shared" si="581"/>
        <v>Above 60000</v>
      </c>
      <c r="Z303" t="str">
        <f t="shared" ca="1" si="582"/>
        <v>40-50 years</v>
      </c>
      <c r="AA303" t="str">
        <f t="shared" si="583"/>
        <v>4-6 years</v>
      </c>
      <c r="AH303" t="str">
        <f t="shared" si="584"/>
        <v>Yes</v>
      </c>
      <c r="AI303" t="str">
        <f t="shared" si="652"/>
        <v>Yes</v>
      </c>
      <c r="AJ303" t="str">
        <f t="shared" si="652"/>
        <v>Yes</v>
      </c>
      <c r="AK303" t="str">
        <f t="shared" si="652"/>
        <v>Yes</v>
      </c>
      <c r="AL303" t="str">
        <f t="shared" si="652"/>
        <v>Yes</v>
      </c>
      <c r="AM303" t="str">
        <f t="shared" si="652"/>
        <v>Yes</v>
      </c>
      <c r="AN303" t="str">
        <f t="shared" si="652"/>
        <v>Yes</v>
      </c>
      <c r="AO303" t="str">
        <f t="shared" si="652"/>
        <v>Yes</v>
      </c>
      <c r="AP303" t="str">
        <f t="shared" si="652"/>
        <v>Yes</v>
      </c>
      <c r="AQ303" t="str">
        <f t="shared" si="652"/>
        <v>Yes</v>
      </c>
      <c r="AR303" t="str">
        <f t="shared" si="652"/>
        <v>Yes</v>
      </c>
      <c r="AS303" t="str">
        <f t="shared" si="652"/>
        <v>Yes</v>
      </c>
      <c r="AT303" t="str">
        <f t="shared" si="652"/>
        <v>Yes</v>
      </c>
      <c r="AV303" t="str">
        <f t="shared" ref="AV303:BF303" si="677">IF(AND($L303&gt;=AV$1,$L303&lt;AW$1),"Yes","No")</f>
        <v>No</v>
      </c>
      <c r="AW303" t="str">
        <f t="shared" si="677"/>
        <v>No</v>
      </c>
      <c r="AX303" t="str">
        <f t="shared" si="677"/>
        <v>No</v>
      </c>
      <c r="AY303" t="str">
        <f t="shared" si="677"/>
        <v>No</v>
      </c>
      <c r="AZ303" t="str">
        <f t="shared" si="677"/>
        <v>No</v>
      </c>
      <c r="BA303" t="str">
        <f t="shared" si="677"/>
        <v>No</v>
      </c>
      <c r="BB303" t="str">
        <f t="shared" si="677"/>
        <v>No</v>
      </c>
      <c r="BC303" t="str">
        <f t="shared" si="677"/>
        <v>No</v>
      </c>
      <c r="BD303" t="str">
        <f t="shared" si="677"/>
        <v>No</v>
      </c>
      <c r="BE303" t="str">
        <f t="shared" si="677"/>
        <v>No</v>
      </c>
      <c r="BF303" t="str">
        <f t="shared" si="677"/>
        <v>No</v>
      </c>
      <c r="BG303" t="str">
        <f t="shared" si="576"/>
        <v>No</v>
      </c>
      <c r="BI303" t="str">
        <f t="shared" si="587"/>
        <v>No</v>
      </c>
      <c r="BJ303" t="str">
        <f t="shared" ref="BJ303:BT303" si="678">IF(AND($M303&gt;=BJ$1,$M303&lt;BK$1),"Yes","No")</f>
        <v>No</v>
      </c>
      <c r="BK303" t="str">
        <f t="shared" si="678"/>
        <v>No</v>
      </c>
      <c r="BL303" t="str">
        <f t="shared" si="678"/>
        <v>No</v>
      </c>
      <c r="BM303" t="str">
        <f t="shared" si="678"/>
        <v>No</v>
      </c>
      <c r="BN303" t="str">
        <f t="shared" si="678"/>
        <v>No</v>
      </c>
      <c r="BO303" t="str">
        <f t="shared" si="678"/>
        <v>No</v>
      </c>
      <c r="BP303" t="str">
        <f t="shared" si="678"/>
        <v>No</v>
      </c>
      <c r="BQ303" t="str">
        <f t="shared" si="678"/>
        <v>No</v>
      </c>
      <c r="BR303" t="str">
        <f t="shared" si="678"/>
        <v>No</v>
      </c>
      <c r="BS303" t="str">
        <f t="shared" si="678"/>
        <v>No</v>
      </c>
      <c r="BT303" t="str">
        <f t="shared" si="678"/>
        <v>No</v>
      </c>
      <c r="BU303" t="str">
        <f t="shared" si="654"/>
        <v>No</v>
      </c>
      <c r="BW303" t="str">
        <f t="shared" si="578"/>
        <v>No</v>
      </c>
    </row>
    <row r="304" spans="1:75" x14ac:dyDescent="0.25">
      <c r="A304" s="7">
        <v>303</v>
      </c>
      <c r="B304" s="7" t="s">
        <v>334</v>
      </c>
      <c r="C304" s="7" t="s">
        <v>1028</v>
      </c>
      <c r="D304" s="7" t="s">
        <v>812</v>
      </c>
      <c r="E304" s="7" t="s">
        <v>793</v>
      </c>
      <c r="F304" s="8" t="s">
        <v>811</v>
      </c>
      <c r="G304" s="8" t="s">
        <v>799</v>
      </c>
      <c r="H304" s="7" t="s">
        <v>213</v>
      </c>
      <c r="I304" s="7" t="s">
        <v>24</v>
      </c>
      <c r="J304" s="7" t="s">
        <v>1196</v>
      </c>
      <c r="K304" s="13">
        <v>30555</v>
      </c>
      <c r="L304" s="13">
        <v>40449</v>
      </c>
      <c r="M304" s="9"/>
      <c r="N304" s="10">
        <f t="shared" ca="1" si="573"/>
        <v>12</v>
      </c>
      <c r="O304" s="10" t="s">
        <v>815</v>
      </c>
      <c r="P304" s="11"/>
      <c r="Q304" s="12">
        <v>88840</v>
      </c>
      <c r="R304" s="12">
        <f t="shared" ca="1" si="574"/>
        <v>10000</v>
      </c>
      <c r="S304" s="8">
        <v>5</v>
      </c>
      <c r="T304" t="str">
        <f t="shared" si="579"/>
        <v/>
      </c>
      <c r="U304" t="str">
        <f t="shared" si="580"/>
        <v>Correct</v>
      </c>
      <c r="Y304" t="str">
        <f t="shared" si="581"/>
        <v>Above 60000</v>
      </c>
      <c r="Z304" t="str">
        <f t="shared" ca="1" si="582"/>
        <v>30-40 years</v>
      </c>
      <c r="AA304" t="str">
        <f t="shared" si="583"/>
        <v>2-4 years</v>
      </c>
      <c r="AH304" t="str">
        <f t="shared" si="584"/>
        <v>Yes</v>
      </c>
      <c r="AI304" t="str">
        <f t="shared" si="652"/>
        <v>Yes</v>
      </c>
      <c r="AJ304" t="str">
        <f t="shared" si="652"/>
        <v>Yes</v>
      </c>
      <c r="AK304" t="str">
        <f t="shared" si="652"/>
        <v>Yes</v>
      </c>
      <c r="AL304" t="str">
        <f t="shared" si="652"/>
        <v>Yes</v>
      </c>
      <c r="AM304" t="str">
        <f t="shared" si="652"/>
        <v>Yes</v>
      </c>
      <c r="AN304" t="str">
        <f t="shared" si="652"/>
        <v>Yes</v>
      </c>
      <c r="AO304" t="str">
        <f t="shared" si="652"/>
        <v>Yes</v>
      </c>
      <c r="AP304" t="str">
        <f t="shared" si="652"/>
        <v>Yes</v>
      </c>
      <c r="AQ304" t="str">
        <f t="shared" si="652"/>
        <v>Yes</v>
      </c>
      <c r="AR304" t="str">
        <f t="shared" si="652"/>
        <v>Yes</v>
      </c>
      <c r="AS304" t="str">
        <f t="shared" si="652"/>
        <v>Yes</v>
      </c>
      <c r="AT304" t="str">
        <f t="shared" si="652"/>
        <v>Yes</v>
      </c>
      <c r="AV304" t="str">
        <f t="shared" ref="AV304:BF304" si="679">IF(AND($L304&gt;=AV$1,$L304&lt;AW$1),"Yes","No")</f>
        <v>No</v>
      </c>
      <c r="AW304" t="str">
        <f t="shared" si="679"/>
        <v>No</v>
      </c>
      <c r="AX304" t="str">
        <f t="shared" si="679"/>
        <v>No</v>
      </c>
      <c r="AY304" t="str">
        <f t="shared" si="679"/>
        <v>No</v>
      </c>
      <c r="AZ304" t="str">
        <f t="shared" si="679"/>
        <v>No</v>
      </c>
      <c r="BA304" t="str">
        <f t="shared" si="679"/>
        <v>No</v>
      </c>
      <c r="BB304" t="str">
        <f t="shared" si="679"/>
        <v>No</v>
      </c>
      <c r="BC304" t="str">
        <f t="shared" si="679"/>
        <v>No</v>
      </c>
      <c r="BD304" t="str">
        <f t="shared" si="679"/>
        <v>No</v>
      </c>
      <c r="BE304" t="str">
        <f t="shared" si="679"/>
        <v>No</v>
      </c>
      <c r="BF304" t="str">
        <f t="shared" si="679"/>
        <v>No</v>
      </c>
      <c r="BG304" t="str">
        <f t="shared" si="576"/>
        <v>No</v>
      </c>
      <c r="BI304" t="str">
        <f t="shared" si="587"/>
        <v>No</v>
      </c>
      <c r="BJ304" t="str">
        <f t="shared" ref="BJ304:BT304" si="680">IF(AND($M304&gt;=BJ$1,$M304&lt;BK$1),"Yes","No")</f>
        <v>No</v>
      </c>
      <c r="BK304" t="str">
        <f t="shared" si="680"/>
        <v>No</v>
      </c>
      <c r="BL304" t="str">
        <f t="shared" si="680"/>
        <v>No</v>
      </c>
      <c r="BM304" t="str">
        <f t="shared" si="680"/>
        <v>No</v>
      </c>
      <c r="BN304" t="str">
        <f t="shared" si="680"/>
        <v>No</v>
      </c>
      <c r="BO304" t="str">
        <f t="shared" si="680"/>
        <v>No</v>
      </c>
      <c r="BP304" t="str">
        <f t="shared" si="680"/>
        <v>No</v>
      </c>
      <c r="BQ304" t="str">
        <f t="shared" si="680"/>
        <v>No</v>
      </c>
      <c r="BR304" t="str">
        <f t="shared" si="680"/>
        <v>No</v>
      </c>
      <c r="BS304" t="str">
        <f t="shared" si="680"/>
        <v>No</v>
      </c>
      <c r="BT304" t="str">
        <f t="shared" si="680"/>
        <v>No</v>
      </c>
      <c r="BU304" t="str">
        <f t="shared" si="654"/>
        <v>No</v>
      </c>
      <c r="BW304" t="str">
        <f t="shared" si="578"/>
        <v>No</v>
      </c>
    </row>
    <row r="305" spans="1:75" x14ac:dyDescent="0.25">
      <c r="A305" s="7">
        <v>304</v>
      </c>
      <c r="B305" s="7" t="s">
        <v>335</v>
      </c>
      <c r="C305" s="7" t="s">
        <v>928</v>
      </c>
      <c r="D305" s="7" t="s">
        <v>36</v>
      </c>
      <c r="E305" s="7" t="s">
        <v>796</v>
      </c>
      <c r="F305" s="8" t="s">
        <v>810</v>
      </c>
      <c r="G305" s="8" t="s">
        <v>799</v>
      </c>
      <c r="H305" s="7" t="s">
        <v>213</v>
      </c>
      <c r="I305" s="7" t="s">
        <v>24</v>
      </c>
      <c r="J305" s="7" t="s">
        <v>1196</v>
      </c>
      <c r="K305" s="9">
        <v>28908</v>
      </c>
      <c r="L305" s="9">
        <v>39378</v>
      </c>
      <c r="M305" s="9"/>
      <c r="N305" s="10">
        <f t="shared" ca="1" si="573"/>
        <v>15</v>
      </c>
      <c r="O305" s="10" t="s">
        <v>815</v>
      </c>
      <c r="P305" s="11"/>
      <c r="Q305" s="12">
        <v>35460</v>
      </c>
      <c r="R305" s="12">
        <f t="shared" ca="1" si="574"/>
        <v>5000</v>
      </c>
      <c r="S305" s="8">
        <v>3</v>
      </c>
      <c r="T305" t="str">
        <f t="shared" si="579"/>
        <v/>
      </c>
      <c r="U305" t="str">
        <f t="shared" si="580"/>
        <v>Correct</v>
      </c>
      <c r="Y305" t="str">
        <f t="shared" si="581"/>
        <v>25001-40000</v>
      </c>
      <c r="Z305" t="str">
        <f t="shared" ca="1" si="582"/>
        <v>40-50 years</v>
      </c>
      <c r="AA305" t="str">
        <f t="shared" si="583"/>
        <v>4-6 years</v>
      </c>
      <c r="AH305" t="str">
        <f t="shared" si="584"/>
        <v>Yes</v>
      </c>
      <c r="AI305" t="str">
        <f t="shared" si="652"/>
        <v>Yes</v>
      </c>
      <c r="AJ305" t="str">
        <f t="shared" si="652"/>
        <v>Yes</v>
      </c>
      <c r="AK305" t="str">
        <f t="shared" si="652"/>
        <v>Yes</v>
      </c>
      <c r="AL305" t="str">
        <f t="shared" si="652"/>
        <v>Yes</v>
      </c>
      <c r="AM305" t="str">
        <f t="shared" si="652"/>
        <v>Yes</v>
      </c>
      <c r="AN305" t="str">
        <f t="shared" si="652"/>
        <v>Yes</v>
      </c>
      <c r="AO305" t="str">
        <f t="shared" si="652"/>
        <v>Yes</v>
      </c>
      <c r="AP305" t="str">
        <f t="shared" si="652"/>
        <v>Yes</v>
      </c>
      <c r="AQ305" t="str">
        <f t="shared" si="652"/>
        <v>Yes</v>
      </c>
      <c r="AR305" t="str">
        <f t="shared" si="652"/>
        <v>Yes</v>
      </c>
      <c r="AS305" t="str">
        <f t="shared" si="652"/>
        <v>Yes</v>
      </c>
      <c r="AT305" t="str">
        <f t="shared" si="652"/>
        <v>Yes</v>
      </c>
      <c r="AV305" t="str">
        <f t="shared" ref="AV305:BF305" si="681">IF(AND($L305&gt;=AV$1,$L305&lt;AW$1),"Yes","No")</f>
        <v>No</v>
      </c>
      <c r="AW305" t="str">
        <f t="shared" si="681"/>
        <v>No</v>
      </c>
      <c r="AX305" t="str">
        <f t="shared" si="681"/>
        <v>No</v>
      </c>
      <c r="AY305" t="str">
        <f t="shared" si="681"/>
        <v>No</v>
      </c>
      <c r="AZ305" t="str">
        <f t="shared" si="681"/>
        <v>No</v>
      </c>
      <c r="BA305" t="str">
        <f t="shared" si="681"/>
        <v>No</v>
      </c>
      <c r="BB305" t="str">
        <f t="shared" si="681"/>
        <v>No</v>
      </c>
      <c r="BC305" t="str">
        <f t="shared" si="681"/>
        <v>No</v>
      </c>
      <c r="BD305" t="str">
        <f t="shared" si="681"/>
        <v>No</v>
      </c>
      <c r="BE305" t="str">
        <f t="shared" si="681"/>
        <v>No</v>
      </c>
      <c r="BF305" t="str">
        <f t="shared" si="681"/>
        <v>No</v>
      </c>
      <c r="BG305" t="str">
        <f t="shared" si="576"/>
        <v>No</v>
      </c>
      <c r="BI305" t="str">
        <f t="shared" si="587"/>
        <v>No</v>
      </c>
      <c r="BJ305" t="str">
        <f t="shared" ref="BJ305:BT305" si="682">IF(AND($M305&gt;=BJ$1,$M305&lt;BK$1),"Yes","No")</f>
        <v>No</v>
      </c>
      <c r="BK305" t="str">
        <f t="shared" si="682"/>
        <v>No</v>
      </c>
      <c r="BL305" t="str">
        <f t="shared" si="682"/>
        <v>No</v>
      </c>
      <c r="BM305" t="str">
        <f t="shared" si="682"/>
        <v>No</v>
      </c>
      <c r="BN305" t="str">
        <f t="shared" si="682"/>
        <v>No</v>
      </c>
      <c r="BO305" t="str">
        <f t="shared" si="682"/>
        <v>No</v>
      </c>
      <c r="BP305" t="str">
        <f t="shared" si="682"/>
        <v>No</v>
      </c>
      <c r="BQ305" t="str">
        <f t="shared" si="682"/>
        <v>No</v>
      </c>
      <c r="BR305" t="str">
        <f t="shared" si="682"/>
        <v>No</v>
      </c>
      <c r="BS305" t="str">
        <f t="shared" si="682"/>
        <v>No</v>
      </c>
      <c r="BT305" t="str">
        <f t="shared" si="682"/>
        <v>No</v>
      </c>
      <c r="BU305" t="str">
        <f t="shared" si="654"/>
        <v>No</v>
      </c>
      <c r="BW305" t="str">
        <f t="shared" si="578"/>
        <v>No</v>
      </c>
    </row>
    <row r="306" spans="1:75" x14ac:dyDescent="0.25">
      <c r="A306" s="7">
        <v>305</v>
      </c>
      <c r="B306" s="7" t="s">
        <v>336</v>
      </c>
      <c r="C306" s="7" t="s">
        <v>821</v>
      </c>
      <c r="D306" s="7" t="s">
        <v>36</v>
      </c>
      <c r="E306" s="7" t="s">
        <v>789</v>
      </c>
      <c r="F306" s="8" t="s">
        <v>811</v>
      </c>
      <c r="G306" s="8" t="s">
        <v>799</v>
      </c>
      <c r="H306" s="7" t="s">
        <v>213</v>
      </c>
      <c r="I306" s="7" t="s">
        <v>15</v>
      </c>
      <c r="J306" s="7" t="s">
        <v>1196</v>
      </c>
      <c r="K306" s="9">
        <v>29975</v>
      </c>
      <c r="L306" s="9">
        <v>40456</v>
      </c>
      <c r="M306" s="9"/>
      <c r="N306" s="10">
        <f t="shared" ca="1" si="573"/>
        <v>12</v>
      </c>
      <c r="O306" s="10" t="s">
        <v>815</v>
      </c>
      <c r="P306" s="11" t="s">
        <v>13</v>
      </c>
      <c r="Q306" s="12">
        <v>46645</v>
      </c>
      <c r="R306" s="12">
        <f t="shared" ca="1" si="574"/>
        <v>10000</v>
      </c>
      <c r="S306" s="8">
        <v>5</v>
      </c>
      <c r="T306" t="str">
        <f t="shared" si="579"/>
        <v/>
      </c>
      <c r="U306" t="str">
        <f t="shared" si="580"/>
        <v>Correct</v>
      </c>
      <c r="Y306" t="str">
        <f t="shared" si="581"/>
        <v>40001-60000</v>
      </c>
      <c r="Z306" t="str">
        <f t="shared" ca="1" si="582"/>
        <v>40-50 years</v>
      </c>
      <c r="AA306" t="str">
        <f t="shared" si="583"/>
        <v>2-4 years</v>
      </c>
      <c r="AH306" t="str">
        <f t="shared" si="584"/>
        <v>Yes</v>
      </c>
      <c r="AI306" t="str">
        <f t="shared" si="652"/>
        <v>Yes</v>
      </c>
      <c r="AJ306" t="str">
        <f t="shared" si="652"/>
        <v>Yes</v>
      </c>
      <c r="AK306" t="str">
        <f t="shared" si="652"/>
        <v>Yes</v>
      </c>
      <c r="AL306" t="str">
        <f t="shared" si="652"/>
        <v>Yes</v>
      </c>
      <c r="AM306" t="str">
        <f t="shared" si="652"/>
        <v>Yes</v>
      </c>
      <c r="AN306" t="str">
        <f t="shared" si="652"/>
        <v>Yes</v>
      </c>
      <c r="AO306" t="str">
        <f t="shared" si="652"/>
        <v>Yes</v>
      </c>
      <c r="AP306" t="str">
        <f t="shared" si="652"/>
        <v>Yes</v>
      </c>
      <c r="AQ306" t="str">
        <f t="shared" si="652"/>
        <v>Yes</v>
      </c>
      <c r="AR306" t="str">
        <f t="shared" si="652"/>
        <v>Yes</v>
      </c>
      <c r="AS306" t="str">
        <f t="shared" si="652"/>
        <v>Yes</v>
      </c>
      <c r="AT306" t="str">
        <f t="shared" si="652"/>
        <v>Yes</v>
      </c>
      <c r="AV306" t="str">
        <f t="shared" ref="AV306:BF306" si="683">IF(AND($L306&gt;=AV$1,$L306&lt;AW$1),"Yes","No")</f>
        <v>No</v>
      </c>
      <c r="AW306" t="str">
        <f t="shared" si="683"/>
        <v>No</v>
      </c>
      <c r="AX306" t="str">
        <f t="shared" si="683"/>
        <v>No</v>
      </c>
      <c r="AY306" t="str">
        <f t="shared" si="683"/>
        <v>No</v>
      </c>
      <c r="AZ306" t="str">
        <f t="shared" si="683"/>
        <v>No</v>
      </c>
      <c r="BA306" t="str">
        <f t="shared" si="683"/>
        <v>No</v>
      </c>
      <c r="BB306" t="str">
        <f t="shared" si="683"/>
        <v>No</v>
      </c>
      <c r="BC306" t="str">
        <f t="shared" si="683"/>
        <v>No</v>
      </c>
      <c r="BD306" t="str">
        <f t="shared" si="683"/>
        <v>No</v>
      </c>
      <c r="BE306" t="str">
        <f t="shared" si="683"/>
        <v>No</v>
      </c>
      <c r="BF306" t="str">
        <f t="shared" si="683"/>
        <v>No</v>
      </c>
      <c r="BG306" t="str">
        <f t="shared" si="576"/>
        <v>No</v>
      </c>
      <c r="BI306" t="str">
        <f t="shared" si="587"/>
        <v>No</v>
      </c>
      <c r="BJ306" t="str">
        <f t="shared" ref="BJ306:BT306" si="684">IF(AND($M306&gt;=BJ$1,$M306&lt;BK$1),"Yes","No")</f>
        <v>No</v>
      </c>
      <c r="BK306" t="str">
        <f t="shared" si="684"/>
        <v>No</v>
      </c>
      <c r="BL306" t="str">
        <f t="shared" si="684"/>
        <v>No</v>
      </c>
      <c r="BM306" t="str">
        <f t="shared" si="684"/>
        <v>No</v>
      </c>
      <c r="BN306" t="str">
        <f t="shared" si="684"/>
        <v>No</v>
      </c>
      <c r="BO306" t="str">
        <f t="shared" si="684"/>
        <v>No</v>
      </c>
      <c r="BP306" t="str">
        <f t="shared" si="684"/>
        <v>No</v>
      </c>
      <c r="BQ306" t="str">
        <f t="shared" si="684"/>
        <v>No</v>
      </c>
      <c r="BR306" t="str">
        <f t="shared" si="684"/>
        <v>No</v>
      </c>
      <c r="BS306" t="str">
        <f t="shared" si="684"/>
        <v>No</v>
      </c>
      <c r="BT306" t="str">
        <f t="shared" si="684"/>
        <v>No</v>
      </c>
      <c r="BU306" t="str">
        <f t="shared" si="654"/>
        <v>No</v>
      </c>
      <c r="BW306" t="str">
        <f t="shared" si="578"/>
        <v>No</v>
      </c>
    </row>
    <row r="307" spans="1:75" x14ac:dyDescent="0.25">
      <c r="A307" s="7">
        <v>306</v>
      </c>
      <c r="B307" s="7" t="s">
        <v>337</v>
      </c>
      <c r="C307" s="7" t="s">
        <v>911</v>
      </c>
      <c r="D307" s="7" t="s">
        <v>36</v>
      </c>
      <c r="E307" s="7" t="s">
        <v>792</v>
      </c>
      <c r="F307" s="8" t="s">
        <v>811</v>
      </c>
      <c r="G307" s="8" t="s">
        <v>799</v>
      </c>
      <c r="H307" s="7" t="s">
        <v>213</v>
      </c>
      <c r="I307" s="7" t="s">
        <v>24</v>
      </c>
      <c r="J307" s="7" t="s">
        <v>1196</v>
      </c>
      <c r="K307" s="9">
        <v>27609</v>
      </c>
      <c r="L307" s="9">
        <v>40462</v>
      </c>
      <c r="M307" s="9"/>
      <c r="N307" s="10">
        <f t="shared" ca="1" si="573"/>
        <v>12</v>
      </c>
      <c r="O307" s="10" t="s">
        <v>815</v>
      </c>
      <c r="P307" s="11"/>
      <c r="Q307" s="12">
        <v>52940</v>
      </c>
      <c r="R307" s="12">
        <f t="shared" ca="1" si="574"/>
        <v>5000</v>
      </c>
      <c r="S307" s="8">
        <v>4</v>
      </c>
      <c r="T307" t="str">
        <f t="shared" si="579"/>
        <v/>
      </c>
      <c r="U307" t="str">
        <f t="shared" si="580"/>
        <v>Correct</v>
      </c>
      <c r="Y307" t="str">
        <f t="shared" si="581"/>
        <v>40001-60000</v>
      </c>
      <c r="Z307" t="str">
        <f t="shared" ca="1" si="582"/>
        <v>40-50 years</v>
      </c>
      <c r="AA307" t="str">
        <f t="shared" si="583"/>
        <v>2-4 years</v>
      </c>
      <c r="AH307" t="str">
        <f t="shared" si="584"/>
        <v>Yes</v>
      </c>
      <c r="AI307" t="str">
        <f t="shared" ref="AI307:AT322" si="685">IF($L307&gt;AI$1,"No",IF($M307="","Yes",IF(AND($L307&lt;=AI$1,$M307&gt;AI$1),"Yes","No")))</f>
        <v>Yes</v>
      </c>
      <c r="AJ307" t="str">
        <f t="shared" si="685"/>
        <v>Yes</v>
      </c>
      <c r="AK307" t="str">
        <f t="shared" si="685"/>
        <v>Yes</v>
      </c>
      <c r="AL307" t="str">
        <f t="shared" si="685"/>
        <v>Yes</v>
      </c>
      <c r="AM307" t="str">
        <f t="shared" si="685"/>
        <v>Yes</v>
      </c>
      <c r="AN307" t="str">
        <f t="shared" si="685"/>
        <v>Yes</v>
      </c>
      <c r="AO307" t="str">
        <f t="shared" si="685"/>
        <v>Yes</v>
      </c>
      <c r="AP307" t="str">
        <f t="shared" si="685"/>
        <v>Yes</v>
      </c>
      <c r="AQ307" t="str">
        <f t="shared" si="685"/>
        <v>Yes</v>
      </c>
      <c r="AR307" t="str">
        <f t="shared" si="685"/>
        <v>Yes</v>
      </c>
      <c r="AS307" t="str">
        <f t="shared" si="685"/>
        <v>Yes</v>
      </c>
      <c r="AT307" t="str">
        <f t="shared" si="685"/>
        <v>Yes</v>
      </c>
      <c r="AV307" t="str">
        <f t="shared" ref="AV307:BF307" si="686">IF(AND($L307&gt;=AV$1,$L307&lt;AW$1),"Yes","No")</f>
        <v>No</v>
      </c>
      <c r="AW307" t="str">
        <f t="shared" si="686"/>
        <v>No</v>
      </c>
      <c r="AX307" t="str">
        <f t="shared" si="686"/>
        <v>No</v>
      </c>
      <c r="AY307" t="str">
        <f t="shared" si="686"/>
        <v>No</v>
      </c>
      <c r="AZ307" t="str">
        <f t="shared" si="686"/>
        <v>No</v>
      </c>
      <c r="BA307" t="str">
        <f t="shared" si="686"/>
        <v>No</v>
      </c>
      <c r="BB307" t="str">
        <f t="shared" si="686"/>
        <v>No</v>
      </c>
      <c r="BC307" t="str">
        <f t="shared" si="686"/>
        <v>No</v>
      </c>
      <c r="BD307" t="str">
        <f t="shared" si="686"/>
        <v>No</v>
      </c>
      <c r="BE307" t="str">
        <f t="shared" si="686"/>
        <v>No</v>
      </c>
      <c r="BF307" t="str">
        <f t="shared" si="686"/>
        <v>No</v>
      </c>
      <c r="BG307" t="str">
        <f t="shared" si="576"/>
        <v>No</v>
      </c>
      <c r="BI307" t="str">
        <f t="shared" si="587"/>
        <v>No</v>
      </c>
      <c r="BJ307" t="str">
        <f t="shared" ref="BJ307:BU322" si="687">IF(AND($M307&gt;=BJ$1,$M307&lt;BK$1),"Yes","No")</f>
        <v>No</v>
      </c>
      <c r="BK307" t="str">
        <f t="shared" si="687"/>
        <v>No</v>
      </c>
      <c r="BL307" t="str">
        <f t="shared" si="687"/>
        <v>No</v>
      </c>
      <c r="BM307" t="str">
        <f t="shared" si="687"/>
        <v>No</v>
      </c>
      <c r="BN307" t="str">
        <f t="shared" si="687"/>
        <v>No</v>
      </c>
      <c r="BO307" t="str">
        <f t="shared" si="687"/>
        <v>No</v>
      </c>
      <c r="BP307" t="str">
        <f t="shared" si="687"/>
        <v>No</v>
      </c>
      <c r="BQ307" t="str">
        <f t="shared" si="687"/>
        <v>No</v>
      </c>
      <c r="BR307" t="str">
        <f t="shared" si="687"/>
        <v>No</v>
      </c>
      <c r="BS307" t="str">
        <f t="shared" si="687"/>
        <v>No</v>
      </c>
      <c r="BT307" t="str">
        <f t="shared" si="687"/>
        <v>No</v>
      </c>
      <c r="BU307" t="str">
        <f t="shared" si="687"/>
        <v>No</v>
      </c>
      <c r="BW307" t="str">
        <f t="shared" si="578"/>
        <v>No</v>
      </c>
    </row>
    <row r="308" spans="1:75" x14ac:dyDescent="0.25">
      <c r="A308" s="7">
        <v>307</v>
      </c>
      <c r="B308" s="7" t="s">
        <v>338</v>
      </c>
      <c r="C308" s="7" t="s">
        <v>884</v>
      </c>
      <c r="D308" s="7" t="s">
        <v>36</v>
      </c>
      <c r="E308" s="7" t="s">
        <v>796</v>
      </c>
      <c r="F308" s="8" t="s">
        <v>810</v>
      </c>
      <c r="G308" s="8" t="s">
        <v>799</v>
      </c>
      <c r="H308" s="7" t="s">
        <v>213</v>
      </c>
      <c r="I308" s="7" t="s">
        <v>12</v>
      </c>
      <c r="J308" s="7" t="s">
        <v>1196</v>
      </c>
      <c r="K308" s="9">
        <v>27591</v>
      </c>
      <c r="L308" s="9">
        <v>40469</v>
      </c>
      <c r="M308" s="9"/>
      <c r="N308" s="10">
        <f t="shared" ca="1" si="573"/>
        <v>12</v>
      </c>
      <c r="O308" s="10" t="s">
        <v>815</v>
      </c>
      <c r="P308" s="11" t="s">
        <v>16</v>
      </c>
      <c r="Q308" s="12">
        <v>45480</v>
      </c>
      <c r="R308" s="12">
        <f t="shared" ca="1" si="574"/>
        <v>5000</v>
      </c>
      <c r="S308" s="8">
        <v>4</v>
      </c>
      <c r="T308" t="str">
        <f t="shared" si="579"/>
        <v/>
      </c>
      <c r="U308" t="str">
        <f t="shared" si="580"/>
        <v>Correct</v>
      </c>
      <c r="Y308" t="str">
        <f t="shared" si="581"/>
        <v>40001-60000</v>
      </c>
      <c r="Z308" t="str">
        <f t="shared" ca="1" si="582"/>
        <v>40-50 years</v>
      </c>
      <c r="AA308" t="str">
        <f t="shared" si="583"/>
        <v>2-4 years</v>
      </c>
      <c r="AH308" t="str">
        <f t="shared" si="584"/>
        <v>Yes</v>
      </c>
      <c r="AI308" t="str">
        <f t="shared" si="685"/>
        <v>Yes</v>
      </c>
      <c r="AJ308" t="str">
        <f t="shared" si="685"/>
        <v>Yes</v>
      </c>
      <c r="AK308" t="str">
        <f t="shared" si="685"/>
        <v>Yes</v>
      </c>
      <c r="AL308" t="str">
        <f t="shared" si="685"/>
        <v>Yes</v>
      </c>
      <c r="AM308" t="str">
        <f t="shared" si="685"/>
        <v>Yes</v>
      </c>
      <c r="AN308" t="str">
        <f t="shared" si="685"/>
        <v>Yes</v>
      </c>
      <c r="AO308" t="str">
        <f t="shared" si="685"/>
        <v>Yes</v>
      </c>
      <c r="AP308" t="str">
        <f t="shared" si="685"/>
        <v>Yes</v>
      </c>
      <c r="AQ308" t="str">
        <f t="shared" si="685"/>
        <v>Yes</v>
      </c>
      <c r="AR308" t="str">
        <f t="shared" si="685"/>
        <v>Yes</v>
      </c>
      <c r="AS308" t="str">
        <f t="shared" si="685"/>
        <v>Yes</v>
      </c>
      <c r="AT308" t="str">
        <f t="shared" si="685"/>
        <v>Yes</v>
      </c>
      <c r="AV308" t="str">
        <f t="shared" ref="AV308:BF308" si="688">IF(AND($L308&gt;=AV$1,$L308&lt;AW$1),"Yes","No")</f>
        <v>No</v>
      </c>
      <c r="AW308" t="str">
        <f t="shared" si="688"/>
        <v>No</v>
      </c>
      <c r="AX308" t="str">
        <f t="shared" si="688"/>
        <v>No</v>
      </c>
      <c r="AY308" t="str">
        <f t="shared" si="688"/>
        <v>No</v>
      </c>
      <c r="AZ308" t="str">
        <f t="shared" si="688"/>
        <v>No</v>
      </c>
      <c r="BA308" t="str">
        <f t="shared" si="688"/>
        <v>No</v>
      </c>
      <c r="BB308" t="str">
        <f t="shared" si="688"/>
        <v>No</v>
      </c>
      <c r="BC308" t="str">
        <f t="shared" si="688"/>
        <v>No</v>
      </c>
      <c r="BD308" t="str">
        <f t="shared" si="688"/>
        <v>No</v>
      </c>
      <c r="BE308" t="str">
        <f t="shared" si="688"/>
        <v>No</v>
      </c>
      <c r="BF308" t="str">
        <f t="shared" si="688"/>
        <v>No</v>
      </c>
      <c r="BG308" t="str">
        <f t="shared" si="576"/>
        <v>No</v>
      </c>
      <c r="BI308" t="str">
        <f t="shared" si="587"/>
        <v>No</v>
      </c>
      <c r="BJ308" t="str">
        <f t="shared" ref="BJ308:BT308" si="689">IF(AND($M308&gt;=BJ$1,$M308&lt;BK$1),"Yes","No")</f>
        <v>No</v>
      </c>
      <c r="BK308" t="str">
        <f t="shared" si="689"/>
        <v>No</v>
      </c>
      <c r="BL308" t="str">
        <f t="shared" si="689"/>
        <v>No</v>
      </c>
      <c r="BM308" t="str">
        <f t="shared" si="689"/>
        <v>No</v>
      </c>
      <c r="BN308" t="str">
        <f t="shared" si="689"/>
        <v>No</v>
      </c>
      <c r="BO308" t="str">
        <f t="shared" si="689"/>
        <v>No</v>
      </c>
      <c r="BP308" t="str">
        <f t="shared" si="689"/>
        <v>No</v>
      </c>
      <c r="BQ308" t="str">
        <f t="shared" si="689"/>
        <v>No</v>
      </c>
      <c r="BR308" t="str">
        <f t="shared" si="689"/>
        <v>No</v>
      </c>
      <c r="BS308" t="str">
        <f t="shared" si="689"/>
        <v>No</v>
      </c>
      <c r="BT308" t="str">
        <f t="shared" si="689"/>
        <v>No</v>
      </c>
      <c r="BU308" t="str">
        <f t="shared" si="687"/>
        <v>No</v>
      </c>
      <c r="BW308" t="str">
        <f t="shared" si="578"/>
        <v>No</v>
      </c>
    </row>
    <row r="309" spans="1:75" x14ac:dyDescent="0.25">
      <c r="A309" s="7">
        <v>308</v>
      </c>
      <c r="B309" s="7" t="s">
        <v>339</v>
      </c>
      <c r="C309" s="7" t="s">
        <v>829</v>
      </c>
      <c r="D309" s="7" t="s">
        <v>812</v>
      </c>
      <c r="E309" s="7" t="s">
        <v>793</v>
      </c>
      <c r="F309" s="8" t="s">
        <v>811</v>
      </c>
      <c r="G309" s="8" t="s">
        <v>799</v>
      </c>
      <c r="H309" s="7" t="s">
        <v>213</v>
      </c>
      <c r="I309" s="7" t="s">
        <v>24</v>
      </c>
      <c r="J309" s="7" t="s">
        <v>1196</v>
      </c>
      <c r="K309" s="9">
        <v>32345</v>
      </c>
      <c r="L309" s="9">
        <v>40473</v>
      </c>
      <c r="M309" s="9"/>
      <c r="N309" s="10">
        <f t="shared" ca="1" si="573"/>
        <v>12</v>
      </c>
      <c r="O309" s="10" t="s">
        <v>815</v>
      </c>
      <c r="P309" s="11"/>
      <c r="Q309" s="12">
        <v>28260</v>
      </c>
      <c r="R309" s="12">
        <f t="shared" ca="1" si="574"/>
        <v>10000</v>
      </c>
      <c r="S309" s="8">
        <v>5</v>
      </c>
      <c r="T309" t="str">
        <f t="shared" si="579"/>
        <v/>
      </c>
      <c r="U309" t="str">
        <f t="shared" si="580"/>
        <v>Correct</v>
      </c>
      <c r="Y309" t="str">
        <f t="shared" si="581"/>
        <v>25001-40000</v>
      </c>
      <c r="Z309" t="str">
        <f t="shared" ca="1" si="582"/>
        <v>30-40 years</v>
      </c>
      <c r="AA309" t="str">
        <f t="shared" si="583"/>
        <v>2-4 years</v>
      </c>
      <c r="AH309" t="str">
        <f t="shared" si="584"/>
        <v>Yes</v>
      </c>
      <c r="AI309" t="str">
        <f t="shared" si="685"/>
        <v>Yes</v>
      </c>
      <c r="AJ309" t="str">
        <f t="shared" si="685"/>
        <v>Yes</v>
      </c>
      <c r="AK309" t="str">
        <f t="shared" si="685"/>
        <v>Yes</v>
      </c>
      <c r="AL309" t="str">
        <f t="shared" si="685"/>
        <v>Yes</v>
      </c>
      <c r="AM309" t="str">
        <f t="shared" si="685"/>
        <v>Yes</v>
      </c>
      <c r="AN309" t="str">
        <f t="shared" si="685"/>
        <v>Yes</v>
      </c>
      <c r="AO309" t="str">
        <f t="shared" si="685"/>
        <v>Yes</v>
      </c>
      <c r="AP309" t="str">
        <f t="shared" si="685"/>
        <v>Yes</v>
      </c>
      <c r="AQ309" t="str">
        <f t="shared" si="685"/>
        <v>Yes</v>
      </c>
      <c r="AR309" t="str">
        <f t="shared" si="685"/>
        <v>Yes</v>
      </c>
      <c r="AS309" t="str">
        <f t="shared" si="685"/>
        <v>Yes</v>
      </c>
      <c r="AT309" t="str">
        <f t="shared" si="685"/>
        <v>Yes</v>
      </c>
      <c r="AV309" t="str">
        <f t="shared" ref="AV309:BF309" si="690">IF(AND($L309&gt;=AV$1,$L309&lt;AW$1),"Yes","No")</f>
        <v>No</v>
      </c>
      <c r="AW309" t="str">
        <f t="shared" si="690"/>
        <v>No</v>
      </c>
      <c r="AX309" t="str">
        <f t="shared" si="690"/>
        <v>No</v>
      </c>
      <c r="AY309" t="str">
        <f t="shared" si="690"/>
        <v>No</v>
      </c>
      <c r="AZ309" t="str">
        <f t="shared" si="690"/>
        <v>No</v>
      </c>
      <c r="BA309" t="str">
        <f t="shared" si="690"/>
        <v>No</v>
      </c>
      <c r="BB309" t="str">
        <f t="shared" si="690"/>
        <v>No</v>
      </c>
      <c r="BC309" t="str">
        <f t="shared" si="690"/>
        <v>No</v>
      </c>
      <c r="BD309" t="str">
        <f t="shared" si="690"/>
        <v>No</v>
      </c>
      <c r="BE309" t="str">
        <f t="shared" si="690"/>
        <v>No</v>
      </c>
      <c r="BF309" t="str">
        <f t="shared" si="690"/>
        <v>No</v>
      </c>
      <c r="BG309" t="str">
        <f t="shared" si="576"/>
        <v>No</v>
      </c>
      <c r="BI309" t="str">
        <f t="shared" si="587"/>
        <v>No</v>
      </c>
      <c r="BJ309" t="str">
        <f t="shared" ref="BJ309:BT309" si="691">IF(AND($M309&gt;=BJ$1,$M309&lt;BK$1),"Yes","No")</f>
        <v>No</v>
      </c>
      <c r="BK309" t="str">
        <f t="shared" si="691"/>
        <v>No</v>
      </c>
      <c r="BL309" t="str">
        <f t="shared" si="691"/>
        <v>No</v>
      </c>
      <c r="BM309" t="str">
        <f t="shared" si="691"/>
        <v>No</v>
      </c>
      <c r="BN309" t="str">
        <f t="shared" si="691"/>
        <v>No</v>
      </c>
      <c r="BO309" t="str">
        <f t="shared" si="691"/>
        <v>No</v>
      </c>
      <c r="BP309" t="str">
        <f t="shared" si="691"/>
        <v>No</v>
      </c>
      <c r="BQ309" t="str">
        <f t="shared" si="691"/>
        <v>No</v>
      </c>
      <c r="BR309" t="str">
        <f t="shared" si="691"/>
        <v>No</v>
      </c>
      <c r="BS309" t="str">
        <f t="shared" si="691"/>
        <v>No</v>
      </c>
      <c r="BT309" t="str">
        <f t="shared" si="691"/>
        <v>No</v>
      </c>
      <c r="BU309" t="str">
        <f t="shared" si="687"/>
        <v>No</v>
      </c>
      <c r="BW309" t="str">
        <f t="shared" si="578"/>
        <v>No</v>
      </c>
    </row>
    <row r="310" spans="1:75" x14ac:dyDescent="0.25">
      <c r="A310" s="7">
        <v>309</v>
      </c>
      <c r="B310" s="7" t="s">
        <v>340</v>
      </c>
      <c r="C310" s="7" t="s">
        <v>1029</v>
      </c>
      <c r="D310" s="7" t="s">
        <v>36</v>
      </c>
      <c r="E310" s="7" t="s">
        <v>790</v>
      </c>
      <c r="F310" s="8" t="s">
        <v>811</v>
      </c>
      <c r="G310" s="8" t="s">
        <v>799</v>
      </c>
      <c r="H310" s="7" t="s">
        <v>213</v>
      </c>
      <c r="I310" s="7" t="s">
        <v>12</v>
      </c>
      <c r="J310" s="7" t="s">
        <v>1197</v>
      </c>
      <c r="K310" s="9">
        <v>31520</v>
      </c>
      <c r="L310" s="9">
        <v>40474</v>
      </c>
      <c r="M310" s="9"/>
      <c r="N310" s="10">
        <f t="shared" ca="1" si="573"/>
        <v>12</v>
      </c>
      <c r="O310" s="10" t="s">
        <v>815</v>
      </c>
      <c r="P310" s="11" t="s">
        <v>13</v>
      </c>
      <c r="Q310" s="12">
        <v>59320</v>
      </c>
      <c r="R310" s="12">
        <f t="shared" ca="1" si="574"/>
        <v>5000</v>
      </c>
      <c r="S310" s="8">
        <v>4</v>
      </c>
      <c r="T310" t="str">
        <f t="shared" si="579"/>
        <v/>
      </c>
      <c r="U310" t="str">
        <f t="shared" si="580"/>
        <v>Correct</v>
      </c>
      <c r="Y310" t="str">
        <f t="shared" si="581"/>
        <v>40001-60000</v>
      </c>
      <c r="Z310" t="str">
        <f t="shared" ca="1" si="582"/>
        <v>30-40 years</v>
      </c>
      <c r="AA310" t="str">
        <f t="shared" si="583"/>
        <v>2-4 years</v>
      </c>
      <c r="AH310" t="str">
        <f t="shared" si="584"/>
        <v>Yes</v>
      </c>
      <c r="AI310" t="str">
        <f t="shared" si="685"/>
        <v>Yes</v>
      </c>
      <c r="AJ310" t="str">
        <f t="shared" si="685"/>
        <v>Yes</v>
      </c>
      <c r="AK310" t="str">
        <f t="shared" si="685"/>
        <v>Yes</v>
      </c>
      <c r="AL310" t="str">
        <f t="shared" si="685"/>
        <v>Yes</v>
      </c>
      <c r="AM310" t="str">
        <f t="shared" si="685"/>
        <v>Yes</v>
      </c>
      <c r="AN310" t="str">
        <f t="shared" si="685"/>
        <v>Yes</v>
      </c>
      <c r="AO310" t="str">
        <f t="shared" si="685"/>
        <v>Yes</v>
      </c>
      <c r="AP310" t="str">
        <f t="shared" si="685"/>
        <v>Yes</v>
      </c>
      <c r="AQ310" t="str">
        <f t="shared" si="685"/>
        <v>Yes</v>
      </c>
      <c r="AR310" t="str">
        <f t="shared" si="685"/>
        <v>Yes</v>
      </c>
      <c r="AS310" t="str">
        <f t="shared" si="685"/>
        <v>Yes</v>
      </c>
      <c r="AT310" t="str">
        <f t="shared" si="685"/>
        <v>Yes</v>
      </c>
      <c r="AV310" t="str">
        <f t="shared" ref="AV310:BF310" si="692">IF(AND($L310&gt;=AV$1,$L310&lt;AW$1),"Yes","No")</f>
        <v>No</v>
      </c>
      <c r="AW310" t="str">
        <f t="shared" si="692"/>
        <v>No</v>
      </c>
      <c r="AX310" t="str">
        <f t="shared" si="692"/>
        <v>No</v>
      </c>
      <c r="AY310" t="str">
        <f t="shared" si="692"/>
        <v>No</v>
      </c>
      <c r="AZ310" t="str">
        <f t="shared" si="692"/>
        <v>No</v>
      </c>
      <c r="BA310" t="str">
        <f t="shared" si="692"/>
        <v>No</v>
      </c>
      <c r="BB310" t="str">
        <f t="shared" si="692"/>
        <v>No</v>
      </c>
      <c r="BC310" t="str">
        <f t="shared" si="692"/>
        <v>No</v>
      </c>
      <c r="BD310" t="str">
        <f t="shared" si="692"/>
        <v>No</v>
      </c>
      <c r="BE310" t="str">
        <f t="shared" si="692"/>
        <v>No</v>
      </c>
      <c r="BF310" t="str">
        <f t="shared" si="692"/>
        <v>No</v>
      </c>
      <c r="BG310" t="str">
        <f t="shared" si="576"/>
        <v>No</v>
      </c>
      <c r="BI310" t="str">
        <f t="shared" si="587"/>
        <v>No</v>
      </c>
      <c r="BJ310" t="str">
        <f t="shared" ref="BJ310:BT310" si="693">IF(AND($M310&gt;=BJ$1,$M310&lt;BK$1),"Yes","No")</f>
        <v>No</v>
      </c>
      <c r="BK310" t="str">
        <f t="shared" si="693"/>
        <v>No</v>
      </c>
      <c r="BL310" t="str">
        <f t="shared" si="693"/>
        <v>No</v>
      </c>
      <c r="BM310" t="str">
        <f t="shared" si="693"/>
        <v>No</v>
      </c>
      <c r="BN310" t="str">
        <f t="shared" si="693"/>
        <v>No</v>
      </c>
      <c r="BO310" t="str">
        <f t="shared" si="693"/>
        <v>No</v>
      </c>
      <c r="BP310" t="str">
        <f t="shared" si="693"/>
        <v>No</v>
      </c>
      <c r="BQ310" t="str">
        <f t="shared" si="693"/>
        <v>No</v>
      </c>
      <c r="BR310" t="str">
        <f t="shared" si="693"/>
        <v>No</v>
      </c>
      <c r="BS310" t="str">
        <f t="shared" si="693"/>
        <v>No</v>
      </c>
      <c r="BT310" t="str">
        <f t="shared" si="693"/>
        <v>No</v>
      </c>
      <c r="BU310" t="str">
        <f t="shared" si="687"/>
        <v>No</v>
      </c>
      <c r="BW310" t="str">
        <f t="shared" si="578"/>
        <v>No</v>
      </c>
    </row>
    <row r="311" spans="1:75" x14ac:dyDescent="0.25">
      <c r="A311" s="7">
        <v>310</v>
      </c>
      <c r="B311" s="7" t="s">
        <v>341</v>
      </c>
      <c r="C311" s="7" t="s">
        <v>1030</v>
      </c>
      <c r="D311" s="7" t="s">
        <v>36</v>
      </c>
      <c r="E311" s="7" t="s">
        <v>795</v>
      </c>
      <c r="F311" s="8" t="s">
        <v>811</v>
      </c>
      <c r="G311" s="8" t="s">
        <v>799</v>
      </c>
      <c r="H311" s="7" t="s">
        <v>213</v>
      </c>
      <c r="I311" s="7" t="s">
        <v>12</v>
      </c>
      <c r="J311" s="7" t="s">
        <v>1197</v>
      </c>
      <c r="K311" s="9">
        <v>31249</v>
      </c>
      <c r="L311" s="9">
        <v>39001</v>
      </c>
      <c r="M311" s="9"/>
      <c r="N311" s="10">
        <f t="shared" ca="1" si="573"/>
        <v>16</v>
      </c>
      <c r="O311" s="10" t="s">
        <v>815</v>
      </c>
      <c r="P311" s="11" t="s">
        <v>16</v>
      </c>
      <c r="Q311" s="12">
        <v>70020</v>
      </c>
      <c r="R311" s="12">
        <f t="shared" ca="1" si="574"/>
        <v>5000</v>
      </c>
      <c r="S311" s="8">
        <v>3</v>
      </c>
      <c r="T311" t="str">
        <f t="shared" si="579"/>
        <v/>
      </c>
      <c r="U311" t="str">
        <f t="shared" si="580"/>
        <v>Correct</v>
      </c>
      <c r="Y311" t="str">
        <f t="shared" si="581"/>
        <v>Above 60000</v>
      </c>
      <c r="Z311" t="str">
        <f t="shared" ca="1" si="582"/>
        <v>30-40 years</v>
      </c>
      <c r="AA311" t="str">
        <f t="shared" si="583"/>
        <v>6-10 years</v>
      </c>
      <c r="AH311" t="str">
        <f t="shared" si="584"/>
        <v>Yes</v>
      </c>
      <c r="AI311" t="str">
        <f t="shared" si="685"/>
        <v>Yes</v>
      </c>
      <c r="AJ311" t="str">
        <f t="shared" si="685"/>
        <v>Yes</v>
      </c>
      <c r="AK311" t="str">
        <f t="shared" si="685"/>
        <v>Yes</v>
      </c>
      <c r="AL311" t="str">
        <f t="shared" si="685"/>
        <v>Yes</v>
      </c>
      <c r="AM311" t="str">
        <f t="shared" si="685"/>
        <v>Yes</v>
      </c>
      <c r="AN311" t="str">
        <f t="shared" si="685"/>
        <v>Yes</v>
      </c>
      <c r="AO311" t="str">
        <f t="shared" si="685"/>
        <v>Yes</v>
      </c>
      <c r="AP311" t="str">
        <f t="shared" si="685"/>
        <v>Yes</v>
      </c>
      <c r="AQ311" t="str">
        <f t="shared" si="685"/>
        <v>Yes</v>
      </c>
      <c r="AR311" t="str">
        <f t="shared" si="685"/>
        <v>Yes</v>
      </c>
      <c r="AS311" t="str">
        <f t="shared" si="685"/>
        <v>Yes</v>
      </c>
      <c r="AT311" t="str">
        <f t="shared" si="685"/>
        <v>Yes</v>
      </c>
      <c r="AV311" t="str">
        <f t="shared" ref="AV311:BF311" si="694">IF(AND($L311&gt;=AV$1,$L311&lt;AW$1),"Yes","No")</f>
        <v>No</v>
      </c>
      <c r="AW311" t="str">
        <f t="shared" si="694"/>
        <v>No</v>
      </c>
      <c r="AX311" t="str">
        <f t="shared" si="694"/>
        <v>No</v>
      </c>
      <c r="AY311" t="str">
        <f t="shared" si="694"/>
        <v>No</v>
      </c>
      <c r="AZ311" t="str">
        <f t="shared" si="694"/>
        <v>No</v>
      </c>
      <c r="BA311" t="str">
        <f t="shared" si="694"/>
        <v>No</v>
      </c>
      <c r="BB311" t="str">
        <f t="shared" si="694"/>
        <v>No</v>
      </c>
      <c r="BC311" t="str">
        <f t="shared" si="694"/>
        <v>No</v>
      </c>
      <c r="BD311" t="str">
        <f t="shared" si="694"/>
        <v>No</v>
      </c>
      <c r="BE311" t="str">
        <f t="shared" si="694"/>
        <v>No</v>
      </c>
      <c r="BF311" t="str">
        <f t="shared" si="694"/>
        <v>No</v>
      </c>
      <c r="BG311" t="str">
        <f t="shared" si="576"/>
        <v>No</v>
      </c>
      <c r="BI311" t="str">
        <f t="shared" si="587"/>
        <v>No</v>
      </c>
      <c r="BJ311" t="str">
        <f t="shared" ref="BJ311:BT311" si="695">IF(AND($M311&gt;=BJ$1,$M311&lt;BK$1),"Yes","No")</f>
        <v>No</v>
      </c>
      <c r="BK311" t="str">
        <f t="shared" si="695"/>
        <v>No</v>
      </c>
      <c r="BL311" t="str">
        <f t="shared" si="695"/>
        <v>No</v>
      </c>
      <c r="BM311" t="str">
        <f t="shared" si="695"/>
        <v>No</v>
      </c>
      <c r="BN311" t="str">
        <f t="shared" si="695"/>
        <v>No</v>
      </c>
      <c r="BO311" t="str">
        <f t="shared" si="695"/>
        <v>No</v>
      </c>
      <c r="BP311" t="str">
        <f t="shared" si="695"/>
        <v>No</v>
      </c>
      <c r="BQ311" t="str">
        <f t="shared" si="695"/>
        <v>No</v>
      </c>
      <c r="BR311" t="str">
        <f t="shared" si="695"/>
        <v>No</v>
      </c>
      <c r="BS311" t="str">
        <f t="shared" si="695"/>
        <v>No</v>
      </c>
      <c r="BT311" t="str">
        <f t="shared" si="695"/>
        <v>No</v>
      </c>
      <c r="BU311" t="str">
        <f t="shared" si="687"/>
        <v>No</v>
      </c>
      <c r="BW311" t="str">
        <f t="shared" si="578"/>
        <v>No</v>
      </c>
    </row>
    <row r="312" spans="1:75" x14ac:dyDescent="0.25">
      <c r="A312" s="7">
        <v>311</v>
      </c>
      <c r="B312" s="7" t="s">
        <v>342</v>
      </c>
      <c r="C312" s="7" t="s">
        <v>1031</v>
      </c>
      <c r="D312" s="7" t="s">
        <v>813</v>
      </c>
      <c r="E312" s="7" t="s">
        <v>791</v>
      </c>
      <c r="F312" s="8" t="s">
        <v>811</v>
      </c>
      <c r="G312" s="8" t="s">
        <v>799</v>
      </c>
      <c r="H312" s="7" t="s">
        <v>213</v>
      </c>
      <c r="I312" s="7" t="s">
        <v>12</v>
      </c>
      <c r="J312" s="7" t="s">
        <v>1197</v>
      </c>
      <c r="K312" s="9">
        <v>28238</v>
      </c>
      <c r="L312" s="9">
        <v>36084</v>
      </c>
      <c r="M312" s="9"/>
      <c r="N312" s="10">
        <f t="shared" ca="1" si="573"/>
        <v>24</v>
      </c>
      <c r="O312" t="s">
        <v>783</v>
      </c>
      <c r="P312" s="11" t="s">
        <v>13</v>
      </c>
      <c r="Q312" s="12">
        <v>33210</v>
      </c>
      <c r="R312" s="12">
        <f t="shared" ca="1" si="574"/>
        <v>5000</v>
      </c>
      <c r="S312" s="8">
        <v>4</v>
      </c>
      <c r="T312" t="str">
        <f t="shared" si="579"/>
        <v/>
      </c>
      <c r="U312" t="str">
        <f t="shared" si="580"/>
        <v>Correct</v>
      </c>
      <c r="Y312" t="str">
        <f t="shared" si="581"/>
        <v>25001-40000</v>
      </c>
      <c r="Z312" t="str">
        <f t="shared" ca="1" si="582"/>
        <v>40-50 years</v>
      </c>
      <c r="AA312" t="str">
        <f t="shared" si="583"/>
        <v>Above 10 years</v>
      </c>
      <c r="AH312" t="str">
        <f t="shared" si="584"/>
        <v>Yes</v>
      </c>
      <c r="AI312" t="str">
        <f t="shared" si="685"/>
        <v>Yes</v>
      </c>
      <c r="AJ312" t="str">
        <f t="shared" si="685"/>
        <v>Yes</v>
      </c>
      <c r="AK312" t="str">
        <f t="shared" si="685"/>
        <v>Yes</v>
      </c>
      <c r="AL312" t="str">
        <f t="shared" si="685"/>
        <v>Yes</v>
      </c>
      <c r="AM312" t="str">
        <f t="shared" si="685"/>
        <v>Yes</v>
      </c>
      <c r="AN312" t="str">
        <f t="shared" si="685"/>
        <v>Yes</v>
      </c>
      <c r="AO312" t="str">
        <f t="shared" si="685"/>
        <v>Yes</v>
      </c>
      <c r="AP312" t="str">
        <f t="shared" si="685"/>
        <v>Yes</v>
      </c>
      <c r="AQ312" t="str">
        <f t="shared" si="685"/>
        <v>Yes</v>
      </c>
      <c r="AR312" t="str">
        <f t="shared" si="685"/>
        <v>Yes</v>
      </c>
      <c r="AS312" t="str">
        <f t="shared" si="685"/>
        <v>Yes</v>
      </c>
      <c r="AT312" t="str">
        <f t="shared" si="685"/>
        <v>Yes</v>
      </c>
      <c r="AV312" t="str">
        <f t="shared" ref="AV312:BF312" si="696">IF(AND($L312&gt;=AV$1,$L312&lt;AW$1),"Yes","No")</f>
        <v>No</v>
      </c>
      <c r="AW312" t="str">
        <f t="shared" si="696"/>
        <v>No</v>
      </c>
      <c r="AX312" t="str">
        <f t="shared" si="696"/>
        <v>No</v>
      </c>
      <c r="AY312" t="str">
        <f t="shared" si="696"/>
        <v>No</v>
      </c>
      <c r="AZ312" t="str">
        <f t="shared" si="696"/>
        <v>No</v>
      </c>
      <c r="BA312" t="str">
        <f t="shared" si="696"/>
        <v>No</v>
      </c>
      <c r="BB312" t="str">
        <f t="shared" si="696"/>
        <v>No</v>
      </c>
      <c r="BC312" t="str">
        <f t="shared" si="696"/>
        <v>No</v>
      </c>
      <c r="BD312" t="str">
        <f t="shared" si="696"/>
        <v>No</v>
      </c>
      <c r="BE312" t="str">
        <f t="shared" si="696"/>
        <v>No</v>
      </c>
      <c r="BF312" t="str">
        <f t="shared" si="696"/>
        <v>No</v>
      </c>
      <c r="BG312" t="str">
        <f t="shared" si="576"/>
        <v>No</v>
      </c>
      <c r="BI312" t="str">
        <f t="shared" si="587"/>
        <v>No</v>
      </c>
      <c r="BJ312" t="str">
        <f t="shared" ref="BJ312:BT312" si="697">IF(AND($M312&gt;=BJ$1,$M312&lt;BK$1),"Yes","No")</f>
        <v>No</v>
      </c>
      <c r="BK312" t="str">
        <f t="shared" si="697"/>
        <v>No</v>
      </c>
      <c r="BL312" t="str">
        <f t="shared" si="697"/>
        <v>No</v>
      </c>
      <c r="BM312" t="str">
        <f t="shared" si="697"/>
        <v>No</v>
      </c>
      <c r="BN312" t="str">
        <f t="shared" si="697"/>
        <v>No</v>
      </c>
      <c r="BO312" t="str">
        <f t="shared" si="697"/>
        <v>No</v>
      </c>
      <c r="BP312" t="str">
        <f t="shared" si="697"/>
        <v>No</v>
      </c>
      <c r="BQ312" t="str">
        <f t="shared" si="697"/>
        <v>No</v>
      </c>
      <c r="BR312" t="str">
        <f t="shared" si="697"/>
        <v>No</v>
      </c>
      <c r="BS312" t="str">
        <f t="shared" si="697"/>
        <v>No</v>
      </c>
      <c r="BT312" t="str">
        <f t="shared" si="697"/>
        <v>No</v>
      </c>
      <c r="BU312" t="str">
        <f t="shared" si="687"/>
        <v>No</v>
      </c>
      <c r="BW312" t="str">
        <f t="shared" si="578"/>
        <v>No</v>
      </c>
    </row>
    <row r="313" spans="1:75" x14ac:dyDescent="0.25">
      <c r="A313" s="7">
        <v>312</v>
      </c>
      <c r="B313" s="7" t="s">
        <v>343</v>
      </c>
      <c r="C313" s="7" t="s">
        <v>1032</v>
      </c>
      <c r="D313" s="7" t="s">
        <v>812</v>
      </c>
      <c r="E313" s="7" t="s">
        <v>793</v>
      </c>
      <c r="F313" s="8" t="s">
        <v>811</v>
      </c>
      <c r="G313" s="8" t="s">
        <v>799</v>
      </c>
      <c r="H313" s="7" t="s">
        <v>213</v>
      </c>
      <c r="I313" s="7" t="s">
        <v>12</v>
      </c>
      <c r="J313" s="7" t="s">
        <v>1196</v>
      </c>
      <c r="K313" s="9">
        <v>28569</v>
      </c>
      <c r="L313" s="9">
        <v>36444</v>
      </c>
      <c r="M313" s="9"/>
      <c r="N313" s="10">
        <f t="shared" ca="1" si="573"/>
        <v>23</v>
      </c>
      <c r="O313" s="10" t="s">
        <v>815</v>
      </c>
      <c r="P313" s="11" t="s">
        <v>13</v>
      </c>
      <c r="Q313" s="12">
        <v>67280</v>
      </c>
      <c r="R313" s="12">
        <f t="shared" ca="1" si="574"/>
        <v>5000</v>
      </c>
      <c r="S313" s="8">
        <v>3</v>
      </c>
      <c r="T313" t="str">
        <f t="shared" si="579"/>
        <v/>
      </c>
      <c r="U313" t="str">
        <f t="shared" si="580"/>
        <v>Correct</v>
      </c>
      <c r="Y313" t="str">
        <f t="shared" si="581"/>
        <v>Above 60000</v>
      </c>
      <c r="Z313" t="str">
        <f t="shared" ca="1" si="582"/>
        <v>40-50 years</v>
      </c>
      <c r="AA313" t="str">
        <f t="shared" si="583"/>
        <v>Above 10 years</v>
      </c>
      <c r="AH313" t="str">
        <f t="shared" si="584"/>
        <v>Yes</v>
      </c>
      <c r="AI313" t="str">
        <f t="shared" si="685"/>
        <v>Yes</v>
      </c>
      <c r="AJ313" t="str">
        <f t="shared" si="685"/>
        <v>Yes</v>
      </c>
      <c r="AK313" t="str">
        <f t="shared" si="685"/>
        <v>Yes</v>
      </c>
      <c r="AL313" t="str">
        <f t="shared" si="685"/>
        <v>Yes</v>
      </c>
      <c r="AM313" t="str">
        <f t="shared" si="685"/>
        <v>Yes</v>
      </c>
      <c r="AN313" t="str">
        <f t="shared" si="685"/>
        <v>Yes</v>
      </c>
      <c r="AO313" t="str">
        <f t="shared" si="685"/>
        <v>Yes</v>
      </c>
      <c r="AP313" t="str">
        <f t="shared" si="685"/>
        <v>Yes</v>
      </c>
      <c r="AQ313" t="str">
        <f t="shared" si="685"/>
        <v>Yes</v>
      </c>
      <c r="AR313" t="str">
        <f t="shared" si="685"/>
        <v>Yes</v>
      </c>
      <c r="AS313" t="str">
        <f t="shared" si="685"/>
        <v>Yes</v>
      </c>
      <c r="AT313" t="str">
        <f t="shared" si="685"/>
        <v>Yes</v>
      </c>
      <c r="AV313" t="str">
        <f t="shared" ref="AV313:BF313" si="698">IF(AND($L313&gt;=AV$1,$L313&lt;AW$1),"Yes","No")</f>
        <v>No</v>
      </c>
      <c r="AW313" t="str">
        <f t="shared" si="698"/>
        <v>No</v>
      </c>
      <c r="AX313" t="str">
        <f t="shared" si="698"/>
        <v>No</v>
      </c>
      <c r="AY313" t="str">
        <f t="shared" si="698"/>
        <v>No</v>
      </c>
      <c r="AZ313" t="str">
        <f t="shared" si="698"/>
        <v>No</v>
      </c>
      <c r="BA313" t="str">
        <f t="shared" si="698"/>
        <v>No</v>
      </c>
      <c r="BB313" t="str">
        <f t="shared" si="698"/>
        <v>No</v>
      </c>
      <c r="BC313" t="str">
        <f t="shared" si="698"/>
        <v>No</v>
      </c>
      <c r="BD313" t="str">
        <f t="shared" si="698"/>
        <v>No</v>
      </c>
      <c r="BE313" t="str">
        <f t="shared" si="698"/>
        <v>No</v>
      </c>
      <c r="BF313" t="str">
        <f t="shared" si="698"/>
        <v>No</v>
      </c>
      <c r="BG313" t="str">
        <f t="shared" si="576"/>
        <v>No</v>
      </c>
      <c r="BI313" t="str">
        <f t="shared" si="587"/>
        <v>No</v>
      </c>
      <c r="BJ313" t="str">
        <f t="shared" ref="BJ313:BT313" si="699">IF(AND($M313&gt;=BJ$1,$M313&lt;BK$1),"Yes","No")</f>
        <v>No</v>
      </c>
      <c r="BK313" t="str">
        <f t="shared" si="699"/>
        <v>No</v>
      </c>
      <c r="BL313" t="str">
        <f t="shared" si="699"/>
        <v>No</v>
      </c>
      <c r="BM313" t="str">
        <f t="shared" si="699"/>
        <v>No</v>
      </c>
      <c r="BN313" t="str">
        <f t="shared" si="699"/>
        <v>No</v>
      </c>
      <c r="BO313" t="str">
        <f t="shared" si="699"/>
        <v>No</v>
      </c>
      <c r="BP313" t="str">
        <f t="shared" si="699"/>
        <v>No</v>
      </c>
      <c r="BQ313" t="str">
        <f t="shared" si="699"/>
        <v>No</v>
      </c>
      <c r="BR313" t="str">
        <f t="shared" si="699"/>
        <v>No</v>
      </c>
      <c r="BS313" t="str">
        <f t="shared" si="699"/>
        <v>No</v>
      </c>
      <c r="BT313" t="str">
        <f t="shared" si="699"/>
        <v>No</v>
      </c>
      <c r="BU313" t="str">
        <f t="shared" si="687"/>
        <v>No</v>
      </c>
      <c r="BW313" t="str">
        <f t="shared" si="578"/>
        <v>No</v>
      </c>
    </row>
    <row r="314" spans="1:75" x14ac:dyDescent="0.25">
      <c r="A314" s="7">
        <v>313</v>
      </c>
      <c r="B314" s="7" t="s">
        <v>344</v>
      </c>
      <c r="C314" s="7" t="s">
        <v>928</v>
      </c>
      <c r="D314" s="7" t="s">
        <v>36</v>
      </c>
      <c r="E314" s="7" t="s">
        <v>796</v>
      </c>
      <c r="F314" s="8" t="s">
        <v>810</v>
      </c>
      <c r="G314" s="8" t="s">
        <v>799</v>
      </c>
      <c r="H314" s="7" t="s">
        <v>213</v>
      </c>
      <c r="I314" s="7" t="s">
        <v>24</v>
      </c>
      <c r="J314" s="7" t="s">
        <v>1196</v>
      </c>
      <c r="K314" s="9">
        <v>23352</v>
      </c>
      <c r="L314" s="9">
        <v>36455</v>
      </c>
      <c r="M314" s="9">
        <v>38533</v>
      </c>
      <c r="N314" s="10">
        <f t="shared" ca="1" si="573"/>
        <v>23</v>
      </c>
      <c r="O314" s="10" t="s">
        <v>815</v>
      </c>
      <c r="P314" s="11"/>
      <c r="Q314" s="12">
        <v>23810</v>
      </c>
      <c r="R314" s="12">
        <f t="shared" ca="1" si="574"/>
        <v>5000</v>
      </c>
      <c r="S314" s="8">
        <v>4</v>
      </c>
      <c r="T314" t="str">
        <f t="shared" si="579"/>
        <v>Correct</v>
      </c>
      <c r="U314" t="str">
        <f t="shared" si="580"/>
        <v>Correct</v>
      </c>
      <c r="Y314" t="str">
        <f t="shared" si="581"/>
        <v>10001-25000</v>
      </c>
      <c r="Z314" t="str">
        <f t="shared" ca="1" si="582"/>
        <v>Above 50 years</v>
      </c>
      <c r="AA314" t="str">
        <f t="shared" si="583"/>
        <v>Above 10 years</v>
      </c>
      <c r="AH314" t="str">
        <f t="shared" si="584"/>
        <v>No</v>
      </c>
      <c r="AI314" t="str">
        <f t="shared" si="685"/>
        <v>No</v>
      </c>
      <c r="AJ314" t="str">
        <f t="shared" si="685"/>
        <v>No</v>
      </c>
      <c r="AK314" t="str">
        <f t="shared" si="685"/>
        <v>No</v>
      </c>
      <c r="AL314" t="str">
        <f t="shared" si="685"/>
        <v>No</v>
      </c>
      <c r="AM314" t="str">
        <f t="shared" si="685"/>
        <v>No</v>
      </c>
      <c r="AN314" t="str">
        <f t="shared" si="685"/>
        <v>No</v>
      </c>
      <c r="AO314" t="str">
        <f t="shared" si="685"/>
        <v>No</v>
      </c>
      <c r="AP314" t="str">
        <f t="shared" si="685"/>
        <v>No</v>
      </c>
      <c r="AQ314" t="str">
        <f t="shared" si="685"/>
        <v>No</v>
      </c>
      <c r="AR314" t="str">
        <f t="shared" si="685"/>
        <v>No</v>
      </c>
      <c r="AS314" t="str">
        <f t="shared" si="685"/>
        <v>No</v>
      </c>
      <c r="AT314" t="str">
        <f t="shared" si="685"/>
        <v>No</v>
      </c>
      <c r="AV314" t="str">
        <f t="shared" ref="AV314:BF314" si="700">IF(AND($L314&gt;=AV$1,$L314&lt;AW$1),"Yes","No")</f>
        <v>No</v>
      </c>
      <c r="AW314" t="str">
        <f t="shared" si="700"/>
        <v>No</v>
      </c>
      <c r="AX314" t="str">
        <f t="shared" si="700"/>
        <v>No</v>
      </c>
      <c r="AY314" t="str">
        <f t="shared" si="700"/>
        <v>No</v>
      </c>
      <c r="AZ314" t="str">
        <f t="shared" si="700"/>
        <v>No</v>
      </c>
      <c r="BA314" t="str">
        <f t="shared" si="700"/>
        <v>No</v>
      </c>
      <c r="BB314" t="str">
        <f t="shared" si="700"/>
        <v>No</v>
      </c>
      <c r="BC314" t="str">
        <f t="shared" si="700"/>
        <v>No</v>
      </c>
      <c r="BD314" t="str">
        <f t="shared" si="700"/>
        <v>No</v>
      </c>
      <c r="BE314" t="str">
        <f t="shared" si="700"/>
        <v>No</v>
      </c>
      <c r="BF314" t="str">
        <f t="shared" si="700"/>
        <v>No</v>
      </c>
      <c r="BG314" t="str">
        <f t="shared" si="576"/>
        <v>No</v>
      </c>
      <c r="BI314" t="str">
        <f t="shared" si="587"/>
        <v>No</v>
      </c>
      <c r="BJ314" t="str">
        <f t="shared" ref="BJ314:BT314" si="701">IF(AND($M314&gt;=BJ$1,$M314&lt;BK$1),"Yes","No")</f>
        <v>No</v>
      </c>
      <c r="BK314" t="str">
        <f t="shared" si="701"/>
        <v>No</v>
      </c>
      <c r="BL314" t="str">
        <f t="shared" si="701"/>
        <v>No</v>
      </c>
      <c r="BM314" t="str">
        <f t="shared" si="701"/>
        <v>No</v>
      </c>
      <c r="BN314" t="str">
        <f t="shared" si="701"/>
        <v>No</v>
      </c>
      <c r="BO314" t="str">
        <f t="shared" si="701"/>
        <v>No</v>
      </c>
      <c r="BP314" t="str">
        <f t="shared" si="701"/>
        <v>No</v>
      </c>
      <c r="BQ314" t="str">
        <f t="shared" si="701"/>
        <v>No</v>
      </c>
      <c r="BR314" t="str">
        <f t="shared" si="701"/>
        <v>No</v>
      </c>
      <c r="BS314" t="str">
        <f t="shared" si="701"/>
        <v>No</v>
      </c>
      <c r="BT314" t="str">
        <f t="shared" si="701"/>
        <v>No</v>
      </c>
      <c r="BU314" t="str">
        <f t="shared" si="687"/>
        <v>No</v>
      </c>
      <c r="BW314" t="str">
        <f t="shared" si="578"/>
        <v>No</v>
      </c>
    </row>
    <row r="315" spans="1:75" x14ac:dyDescent="0.25">
      <c r="A315" s="7">
        <v>314</v>
      </c>
      <c r="B315" s="7" t="s">
        <v>345</v>
      </c>
      <c r="C315" s="7" t="s">
        <v>953</v>
      </c>
      <c r="D315" s="7" t="s">
        <v>36</v>
      </c>
      <c r="E315" s="7" t="s">
        <v>796</v>
      </c>
      <c r="F315" s="8" t="s">
        <v>810</v>
      </c>
      <c r="G315" s="8" t="s">
        <v>799</v>
      </c>
      <c r="H315" s="7" t="s">
        <v>213</v>
      </c>
      <c r="I315" s="7" t="s">
        <v>24</v>
      </c>
      <c r="J315" s="7" t="s">
        <v>1196</v>
      </c>
      <c r="K315" s="9">
        <v>26018</v>
      </c>
      <c r="L315" s="9">
        <v>37899</v>
      </c>
      <c r="M315" s="9"/>
      <c r="N315" s="10">
        <f t="shared" ca="1" si="573"/>
        <v>19</v>
      </c>
      <c r="O315" s="10" t="s">
        <v>815</v>
      </c>
      <c r="P315" s="11"/>
      <c r="Q315" s="12">
        <v>64220</v>
      </c>
      <c r="R315" s="12">
        <f t="shared" ca="1" si="574"/>
        <v>10000</v>
      </c>
      <c r="S315" s="8">
        <v>5</v>
      </c>
      <c r="T315" t="str">
        <f t="shared" si="579"/>
        <v/>
      </c>
      <c r="U315" t="str">
        <f t="shared" si="580"/>
        <v>Correct</v>
      </c>
      <c r="Y315" t="str">
        <f t="shared" si="581"/>
        <v>Above 60000</v>
      </c>
      <c r="Z315" t="str">
        <f t="shared" ca="1" si="582"/>
        <v>Above 50 years</v>
      </c>
      <c r="AA315" t="str">
        <f t="shared" si="583"/>
        <v>6-10 years</v>
      </c>
      <c r="AH315" t="str">
        <f t="shared" si="584"/>
        <v>Yes</v>
      </c>
      <c r="AI315" t="str">
        <f t="shared" si="685"/>
        <v>Yes</v>
      </c>
      <c r="AJ315" t="str">
        <f t="shared" si="685"/>
        <v>Yes</v>
      </c>
      <c r="AK315" t="str">
        <f t="shared" si="685"/>
        <v>Yes</v>
      </c>
      <c r="AL315" t="str">
        <f t="shared" si="685"/>
        <v>Yes</v>
      </c>
      <c r="AM315" t="str">
        <f t="shared" si="685"/>
        <v>Yes</v>
      </c>
      <c r="AN315" t="str">
        <f t="shared" si="685"/>
        <v>Yes</v>
      </c>
      <c r="AO315" t="str">
        <f t="shared" si="685"/>
        <v>Yes</v>
      </c>
      <c r="AP315" t="str">
        <f t="shared" si="685"/>
        <v>Yes</v>
      </c>
      <c r="AQ315" t="str">
        <f t="shared" si="685"/>
        <v>Yes</v>
      </c>
      <c r="AR315" t="str">
        <f t="shared" si="685"/>
        <v>Yes</v>
      </c>
      <c r="AS315" t="str">
        <f t="shared" si="685"/>
        <v>Yes</v>
      </c>
      <c r="AT315" t="str">
        <f t="shared" si="685"/>
        <v>Yes</v>
      </c>
      <c r="AV315" t="str">
        <f t="shared" ref="AV315:BF315" si="702">IF(AND($L315&gt;=AV$1,$L315&lt;AW$1),"Yes","No")</f>
        <v>No</v>
      </c>
      <c r="AW315" t="str">
        <f t="shared" si="702"/>
        <v>No</v>
      </c>
      <c r="AX315" t="str">
        <f t="shared" si="702"/>
        <v>No</v>
      </c>
      <c r="AY315" t="str">
        <f t="shared" si="702"/>
        <v>No</v>
      </c>
      <c r="AZ315" t="str">
        <f t="shared" si="702"/>
        <v>No</v>
      </c>
      <c r="BA315" t="str">
        <f t="shared" si="702"/>
        <v>No</v>
      </c>
      <c r="BB315" t="str">
        <f t="shared" si="702"/>
        <v>No</v>
      </c>
      <c r="BC315" t="str">
        <f t="shared" si="702"/>
        <v>No</v>
      </c>
      <c r="BD315" t="str">
        <f t="shared" si="702"/>
        <v>No</v>
      </c>
      <c r="BE315" t="str">
        <f t="shared" si="702"/>
        <v>No</v>
      </c>
      <c r="BF315" t="str">
        <f t="shared" si="702"/>
        <v>No</v>
      </c>
      <c r="BG315" t="str">
        <f t="shared" si="576"/>
        <v>No</v>
      </c>
      <c r="BI315" t="str">
        <f t="shared" si="587"/>
        <v>No</v>
      </c>
      <c r="BJ315" t="str">
        <f t="shared" ref="BJ315:BT315" si="703">IF(AND($M315&gt;=BJ$1,$M315&lt;BK$1),"Yes","No")</f>
        <v>No</v>
      </c>
      <c r="BK315" t="str">
        <f t="shared" si="703"/>
        <v>No</v>
      </c>
      <c r="BL315" t="str">
        <f t="shared" si="703"/>
        <v>No</v>
      </c>
      <c r="BM315" t="str">
        <f t="shared" si="703"/>
        <v>No</v>
      </c>
      <c r="BN315" t="str">
        <f t="shared" si="703"/>
        <v>No</v>
      </c>
      <c r="BO315" t="str">
        <f t="shared" si="703"/>
        <v>No</v>
      </c>
      <c r="BP315" t="str">
        <f t="shared" si="703"/>
        <v>No</v>
      </c>
      <c r="BQ315" t="str">
        <f t="shared" si="703"/>
        <v>No</v>
      </c>
      <c r="BR315" t="str">
        <f t="shared" si="703"/>
        <v>No</v>
      </c>
      <c r="BS315" t="str">
        <f t="shared" si="703"/>
        <v>No</v>
      </c>
      <c r="BT315" t="str">
        <f t="shared" si="703"/>
        <v>No</v>
      </c>
      <c r="BU315" t="str">
        <f t="shared" si="687"/>
        <v>No</v>
      </c>
      <c r="BW315" t="str">
        <f t="shared" si="578"/>
        <v>No</v>
      </c>
    </row>
    <row r="316" spans="1:75" x14ac:dyDescent="0.25">
      <c r="A316" s="7">
        <v>315</v>
      </c>
      <c r="B316" s="7" t="s">
        <v>346</v>
      </c>
      <c r="C316" s="7" t="s">
        <v>851</v>
      </c>
      <c r="D316" s="7" t="s">
        <v>36</v>
      </c>
      <c r="E316" s="7" t="s">
        <v>792</v>
      </c>
      <c r="F316" s="8" t="s">
        <v>811</v>
      </c>
      <c r="G316" s="8" t="s">
        <v>799</v>
      </c>
      <c r="H316" s="7" t="s">
        <v>213</v>
      </c>
      <c r="I316" s="7" t="s">
        <v>24</v>
      </c>
      <c r="J316" s="7" t="s">
        <v>1196</v>
      </c>
      <c r="K316" s="9">
        <v>27004</v>
      </c>
      <c r="L316" s="9">
        <v>38289</v>
      </c>
      <c r="M316" s="9"/>
      <c r="N316" s="10">
        <f t="shared" ca="1" si="573"/>
        <v>18</v>
      </c>
      <c r="O316" t="s">
        <v>786</v>
      </c>
      <c r="P316" s="11"/>
      <c r="Q316" s="12">
        <v>71830</v>
      </c>
      <c r="R316" s="12">
        <f t="shared" ca="1" si="574"/>
        <v>5000</v>
      </c>
      <c r="S316" s="8">
        <v>3</v>
      </c>
      <c r="T316" t="str">
        <f t="shared" si="579"/>
        <v/>
      </c>
      <c r="U316" t="str">
        <f t="shared" si="580"/>
        <v>Correct</v>
      </c>
      <c r="Y316" t="str">
        <f t="shared" si="581"/>
        <v>Above 60000</v>
      </c>
      <c r="Z316" t="str">
        <f t="shared" ca="1" si="582"/>
        <v>40-50 years</v>
      </c>
      <c r="AA316" t="str">
        <f t="shared" si="583"/>
        <v>6-10 years</v>
      </c>
      <c r="AH316" t="str">
        <f t="shared" si="584"/>
        <v>Yes</v>
      </c>
      <c r="AI316" t="str">
        <f t="shared" si="685"/>
        <v>Yes</v>
      </c>
      <c r="AJ316" t="str">
        <f t="shared" si="685"/>
        <v>Yes</v>
      </c>
      <c r="AK316" t="str">
        <f t="shared" si="685"/>
        <v>Yes</v>
      </c>
      <c r="AL316" t="str">
        <f t="shared" si="685"/>
        <v>Yes</v>
      </c>
      <c r="AM316" t="str">
        <f t="shared" si="685"/>
        <v>Yes</v>
      </c>
      <c r="AN316" t="str">
        <f t="shared" si="685"/>
        <v>Yes</v>
      </c>
      <c r="AO316" t="str">
        <f t="shared" si="685"/>
        <v>Yes</v>
      </c>
      <c r="AP316" t="str">
        <f t="shared" si="685"/>
        <v>Yes</v>
      </c>
      <c r="AQ316" t="str">
        <f t="shared" si="685"/>
        <v>Yes</v>
      </c>
      <c r="AR316" t="str">
        <f t="shared" si="685"/>
        <v>Yes</v>
      </c>
      <c r="AS316" t="str">
        <f t="shared" si="685"/>
        <v>Yes</v>
      </c>
      <c r="AT316" t="str">
        <f t="shared" si="685"/>
        <v>Yes</v>
      </c>
      <c r="AV316" t="str">
        <f t="shared" ref="AV316:BF316" si="704">IF(AND($L316&gt;=AV$1,$L316&lt;AW$1),"Yes","No")</f>
        <v>No</v>
      </c>
      <c r="AW316" t="str">
        <f t="shared" si="704"/>
        <v>No</v>
      </c>
      <c r="AX316" t="str">
        <f t="shared" si="704"/>
        <v>No</v>
      </c>
      <c r="AY316" t="str">
        <f t="shared" si="704"/>
        <v>No</v>
      </c>
      <c r="AZ316" t="str">
        <f t="shared" si="704"/>
        <v>No</v>
      </c>
      <c r="BA316" t="str">
        <f t="shared" si="704"/>
        <v>No</v>
      </c>
      <c r="BB316" t="str">
        <f t="shared" si="704"/>
        <v>No</v>
      </c>
      <c r="BC316" t="str">
        <f t="shared" si="704"/>
        <v>No</v>
      </c>
      <c r="BD316" t="str">
        <f t="shared" si="704"/>
        <v>No</v>
      </c>
      <c r="BE316" t="str">
        <f t="shared" si="704"/>
        <v>No</v>
      </c>
      <c r="BF316" t="str">
        <f t="shared" si="704"/>
        <v>No</v>
      </c>
      <c r="BG316" t="str">
        <f t="shared" si="576"/>
        <v>No</v>
      </c>
      <c r="BI316" t="str">
        <f t="shared" si="587"/>
        <v>No</v>
      </c>
      <c r="BJ316" t="str">
        <f t="shared" ref="BJ316:BT316" si="705">IF(AND($M316&gt;=BJ$1,$M316&lt;BK$1),"Yes","No")</f>
        <v>No</v>
      </c>
      <c r="BK316" t="str">
        <f t="shared" si="705"/>
        <v>No</v>
      </c>
      <c r="BL316" t="str">
        <f t="shared" si="705"/>
        <v>No</v>
      </c>
      <c r="BM316" t="str">
        <f t="shared" si="705"/>
        <v>No</v>
      </c>
      <c r="BN316" t="str">
        <f t="shared" si="705"/>
        <v>No</v>
      </c>
      <c r="BO316" t="str">
        <f t="shared" si="705"/>
        <v>No</v>
      </c>
      <c r="BP316" t="str">
        <f t="shared" si="705"/>
        <v>No</v>
      </c>
      <c r="BQ316" t="str">
        <f t="shared" si="705"/>
        <v>No</v>
      </c>
      <c r="BR316" t="str">
        <f t="shared" si="705"/>
        <v>No</v>
      </c>
      <c r="BS316" t="str">
        <f t="shared" si="705"/>
        <v>No</v>
      </c>
      <c r="BT316" t="str">
        <f t="shared" si="705"/>
        <v>No</v>
      </c>
      <c r="BU316" t="str">
        <f t="shared" si="687"/>
        <v>No</v>
      </c>
      <c r="BW316" t="str">
        <f t="shared" si="578"/>
        <v>No</v>
      </c>
    </row>
    <row r="317" spans="1:75" x14ac:dyDescent="0.25">
      <c r="A317" s="7">
        <v>316</v>
      </c>
      <c r="B317" s="7" t="s">
        <v>347</v>
      </c>
      <c r="C317" s="7" t="s">
        <v>820</v>
      </c>
      <c r="D317" s="7" t="s">
        <v>812</v>
      </c>
      <c r="E317" s="7" t="s">
        <v>794</v>
      </c>
      <c r="F317" s="8" t="s">
        <v>811</v>
      </c>
      <c r="G317" s="8" t="s">
        <v>799</v>
      </c>
      <c r="H317" s="7" t="s">
        <v>213</v>
      </c>
      <c r="I317" s="7" t="s">
        <v>19</v>
      </c>
      <c r="J317" s="7" t="s">
        <v>1196</v>
      </c>
      <c r="K317" s="9">
        <v>27885</v>
      </c>
      <c r="L317" s="9">
        <v>39747</v>
      </c>
      <c r="M317" s="9"/>
      <c r="N317" s="10">
        <f t="shared" ca="1" si="573"/>
        <v>14</v>
      </c>
      <c r="O317" t="s">
        <v>785</v>
      </c>
      <c r="P317" s="11"/>
      <c r="Q317" s="12">
        <v>10572</v>
      </c>
      <c r="R317" s="12">
        <f t="shared" ca="1" si="574"/>
        <v>5000</v>
      </c>
      <c r="S317" s="8">
        <v>4</v>
      </c>
      <c r="T317" t="str">
        <f t="shared" si="579"/>
        <v/>
      </c>
      <c r="U317" t="str">
        <f t="shared" si="580"/>
        <v>Correct</v>
      </c>
      <c r="Y317" t="str">
        <f t="shared" si="581"/>
        <v>10001-25000</v>
      </c>
      <c r="Z317" t="str">
        <f t="shared" ca="1" si="582"/>
        <v>40-50 years</v>
      </c>
      <c r="AA317" t="str">
        <f t="shared" si="583"/>
        <v>4-6 years</v>
      </c>
      <c r="AH317" t="str">
        <f t="shared" si="584"/>
        <v>Yes</v>
      </c>
      <c r="AI317" t="str">
        <f t="shared" si="685"/>
        <v>Yes</v>
      </c>
      <c r="AJ317" t="str">
        <f t="shared" si="685"/>
        <v>Yes</v>
      </c>
      <c r="AK317" t="str">
        <f t="shared" si="685"/>
        <v>Yes</v>
      </c>
      <c r="AL317" t="str">
        <f t="shared" si="685"/>
        <v>Yes</v>
      </c>
      <c r="AM317" t="str">
        <f t="shared" si="685"/>
        <v>Yes</v>
      </c>
      <c r="AN317" t="str">
        <f t="shared" si="685"/>
        <v>Yes</v>
      </c>
      <c r="AO317" t="str">
        <f t="shared" si="685"/>
        <v>Yes</v>
      </c>
      <c r="AP317" t="str">
        <f t="shared" si="685"/>
        <v>Yes</v>
      </c>
      <c r="AQ317" t="str">
        <f t="shared" si="685"/>
        <v>Yes</v>
      </c>
      <c r="AR317" t="str">
        <f t="shared" si="685"/>
        <v>Yes</v>
      </c>
      <c r="AS317" t="str">
        <f t="shared" si="685"/>
        <v>Yes</v>
      </c>
      <c r="AT317" t="str">
        <f t="shared" si="685"/>
        <v>Yes</v>
      </c>
      <c r="AV317" t="str">
        <f t="shared" ref="AV317:BF317" si="706">IF(AND($L317&gt;=AV$1,$L317&lt;AW$1),"Yes","No")</f>
        <v>No</v>
      </c>
      <c r="AW317" t="str">
        <f t="shared" si="706"/>
        <v>No</v>
      </c>
      <c r="AX317" t="str">
        <f t="shared" si="706"/>
        <v>No</v>
      </c>
      <c r="AY317" t="str">
        <f t="shared" si="706"/>
        <v>No</v>
      </c>
      <c r="AZ317" t="str">
        <f t="shared" si="706"/>
        <v>No</v>
      </c>
      <c r="BA317" t="str">
        <f t="shared" si="706"/>
        <v>No</v>
      </c>
      <c r="BB317" t="str">
        <f t="shared" si="706"/>
        <v>No</v>
      </c>
      <c r="BC317" t="str">
        <f t="shared" si="706"/>
        <v>No</v>
      </c>
      <c r="BD317" t="str">
        <f t="shared" si="706"/>
        <v>No</v>
      </c>
      <c r="BE317" t="str">
        <f t="shared" si="706"/>
        <v>No</v>
      </c>
      <c r="BF317" t="str">
        <f t="shared" si="706"/>
        <v>No</v>
      </c>
      <c r="BG317" t="str">
        <f t="shared" si="576"/>
        <v>No</v>
      </c>
      <c r="BI317" t="str">
        <f t="shared" si="587"/>
        <v>No</v>
      </c>
      <c r="BJ317" t="str">
        <f t="shared" ref="BJ317:BT317" si="707">IF(AND($M317&gt;=BJ$1,$M317&lt;BK$1),"Yes","No")</f>
        <v>No</v>
      </c>
      <c r="BK317" t="str">
        <f t="shared" si="707"/>
        <v>No</v>
      </c>
      <c r="BL317" t="str">
        <f t="shared" si="707"/>
        <v>No</v>
      </c>
      <c r="BM317" t="str">
        <f t="shared" si="707"/>
        <v>No</v>
      </c>
      <c r="BN317" t="str">
        <f t="shared" si="707"/>
        <v>No</v>
      </c>
      <c r="BO317" t="str">
        <f t="shared" si="707"/>
        <v>No</v>
      </c>
      <c r="BP317" t="str">
        <f t="shared" si="707"/>
        <v>No</v>
      </c>
      <c r="BQ317" t="str">
        <f t="shared" si="707"/>
        <v>No</v>
      </c>
      <c r="BR317" t="str">
        <f t="shared" si="707"/>
        <v>No</v>
      </c>
      <c r="BS317" t="str">
        <f t="shared" si="707"/>
        <v>No</v>
      </c>
      <c r="BT317" t="str">
        <f t="shared" si="707"/>
        <v>No</v>
      </c>
      <c r="BU317" t="str">
        <f t="shared" si="687"/>
        <v>No</v>
      </c>
      <c r="BW317" t="str">
        <f t="shared" si="578"/>
        <v>No</v>
      </c>
    </row>
    <row r="318" spans="1:75" x14ac:dyDescent="0.25">
      <c r="A318" s="7">
        <v>317</v>
      </c>
      <c r="B318" s="7" t="s">
        <v>348</v>
      </c>
      <c r="C318" s="7" t="s">
        <v>1033</v>
      </c>
      <c r="D318" s="7" t="s">
        <v>36</v>
      </c>
      <c r="E318" s="7" t="s">
        <v>792</v>
      </c>
      <c r="F318" s="8" t="s">
        <v>811</v>
      </c>
      <c r="G318" s="8" t="s">
        <v>799</v>
      </c>
      <c r="H318" s="7" t="s">
        <v>213</v>
      </c>
      <c r="I318" s="7" t="s">
        <v>24</v>
      </c>
      <c r="J318" s="7" t="s">
        <v>1197</v>
      </c>
      <c r="K318" s="9">
        <v>30046</v>
      </c>
      <c r="L318" s="9">
        <v>40470</v>
      </c>
      <c r="M318" s="9"/>
      <c r="N318" s="10">
        <f t="shared" ca="1" si="573"/>
        <v>12</v>
      </c>
      <c r="O318" s="10" t="s">
        <v>815</v>
      </c>
      <c r="P318" s="11"/>
      <c r="Q318" s="12">
        <v>37840</v>
      </c>
      <c r="R318" s="12">
        <f t="shared" ca="1" si="574"/>
        <v>3000</v>
      </c>
      <c r="S318" s="8">
        <v>1</v>
      </c>
      <c r="T318" t="str">
        <f t="shared" si="579"/>
        <v/>
      </c>
      <c r="U318" t="str">
        <f t="shared" si="580"/>
        <v>Correct</v>
      </c>
      <c r="Y318" t="str">
        <f t="shared" si="581"/>
        <v>25001-40000</v>
      </c>
      <c r="Z318" t="str">
        <f t="shared" ca="1" si="582"/>
        <v>40-50 years</v>
      </c>
      <c r="AA318" t="str">
        <f t="shared" si="583"/>
        <v>2-4 years</v>
      </c>
      <c r="AH318" t="str">
        <f t="shared" si="584"/>
        <v>Yes</v>
      </c>
      <c r="AI318" t="str">
        <f t="shared" si="685"/>
        <v>Yes</v>
      </c>
      <c r="AJ318" t="str">
        <f t="shared" si="685"/>
        <v>Yes</v>
      </c>
      <c r="AK318" t="str">
        <f t="shared" si="685"/>
        <v>Yes</v>
      </c>
      <c r="AL318" t="str">
        <f t="shared" si="685"/>
        <v>Yes</v>
      </c>
      <c r="AM318" t="str">
        <f t="shared" si="685"/>
        <v>Yes</v>
      </c>
      <c r="AN318" t="str">
        <f t="shared" si="685"/>
        <v>Yes</v>
      </c>
      <c r="AO318" t="str">
        <f t="shared" si="685"/>
        <v>Yes</v>
      </c>
      <c r="AP318" t="str">
        <f t="shared" si="685"/>
        <v>Yes</v>
      </c>
      <c r="AQ318" t="str">
        <f t="shared" si="685"/>
        <v>Yes</v>
      </c>
      <c r="AR318" t="str">
        <f t="shared" si="685"/>
        <v>Yes</v>
      </c>
      <c r="AS318" t="str">
        <f t="shared" si="685"/>
        <v>Yes</v>
      </c>
      <c r="AT318" t="str">
        <f t="shared" si="685"/>
        <v>Yes</v>
      </c>
      <c r="AV318" t="str">
        <f t="shared" ref="AV318:BF318" si="708">IF(AND($L318&gt;=AV$1,$L318&lt;AW$1),"Yes","No")</f>
        <v>No</v>
      </c>
      <c r="AW318" t="str">
        <f t="shared" si="708"/>
        <v>No</v>
      </c>
      <c r="AX318" t="str">
        <f t="shared" si="708"/>
        <v>No</v>
      </c>
      <c r="AY318" t="str">
        <f t="shared" si="708"/>
        <v>No</v>
      </c>
      <c r="AZ318" t="str">
        <f t="shared" si="708"/>
        <v>No</v>
      </c>
      <c r="BA318" t="str">
        <f t="shared" si="708"/>
        <v>No</v>
      </c>
      <c r="BB318" t="str">
        <f t="shared" si="708"/>
        <v>No</v>
      </c>
      <c r="BC318" t="str">
        <f t="shared" si="708"/>
        <v>No</v>
      </c>
      <c r="BD318" t="str">
        <f t="shared" si="708"/>
        <v>No</v>
      </c>
      <c r="BE318" t="str">
        <f t="shared" si="708"/>
        <v>No</v>
      </c>
      <c r="BF318" t="str">
        <f t="shared" si="708"/>
        <v>No</v>
      </c>
      <c r="BG318" t="str">
        <f t="shared" si="576"/>
        <v>No</v>
      </c>
      <c r="BI318" t="str">
        <f t="shared" si="587"/>
        <v>No</v>
      </c>
      <c r="BJ318" t="str">
        <f t="shared" ref="BJ318:BT318" si="709">IF(AND($M318&gt;=BJ$1,$M318&lt;BK$1),"Yes","No")</f>
        <v>No</v>
      </c>
      <c r="BK318" t="str">
        <f t="shared" si="709"/>
        <v>No</v>
      </c>
      <c r="BL318" t="str">
        <f t="shared" si="709"/>
        <v>No</v>
      </c>
      <c r="BM318" t="str">
        <f t="shared" si="709"/>
        <v>No</v>
      </c>
      <c r="BN318" t="str">
        <f t="shared" si="709"/>
        <v>No</v>
      </c>
      <c r="BO318" t="str">
        <f t="shared" si="709"/>
        <v>No</v>
      </c>
      <c r="BP318" t="str">
        <f t="shared" si="709"/>
        <v>No</v>
      </c>
      <c r="BQ318" t="str">
        <f t="shared" si="709"/>
        <v>No</v>
      </c>
      <c r="BR318" t="str">
        <f t="shared" si="709"/>
        <v>No</v>
      </c>
      <c r="BS318" t="str">
        <f t="shared" si="709"/>
        <v>No</v>
      </c>
      <c r="BT318" t="str">
        <f t="shared" si="709"/>
        <v>No</v>
      </c>
      <c r="BU318" t="str">
        <f t="shared" si="687"/>
        <v>No</v>
      </c>
      <c r="BW318" t="str">
        <f t="shared" si="578"/>
        <v>No</v>
      </c>
    </row>
    <row r="319" spans="1:75" x14ac:dyDescent="0.25">
      <c r="A319" s="7">
        <v>318</v>
      </c>
      <c r="B319" s="7" t="s">
        <v>349</v>
      </c>
      <c r="C319" s="7" t="s">
        <v>1034</v>
      </c>
      <c r="D319" s="7" t="s">
        <v>10</v>
      </c>
      <c r="E319" s="7" t="s">
        <v>787</v>
      </c>
      <c r="F319" s="8" t="s">
        <v>811</v>
      </c>
      <c r="G319" s="8" t="s">
        <v>799</v>
      </c>
      <c r="H319" s="7" t="s">
        <v>213</v>
      </c>
      <c r="I319" s="7" t="s">
        <v>12</v>
      </c>
      <c r="J319" s="7" t="s">
        <v>1197</v>
      </c>
      <c r="K319" s="9">
        <v>27811</v>
      </c>
      <c r="L319" s="9">
        <v>39403</v>
      </c>
      <c r="M319" s="9"/>
      <c r="N319" s="10">
        <f t="shared" ca="1" si="573"/>
        <v>15</v>
      </c>
      <c r="O319" s="10" t="s">
        <v>815</v>
      </c>
      <c r="P319" s="11" t="s">
        <v>16</v>
      </c>
      <c r="Q319" s="12">
        <v>38940</v>
      </c>
      <c r="R319" s="12">
        <f t="shared" ca="1" si="574"/>
        <v>3000</v>
      </c>
      <c r="S319" s="8">
        <v>2</v>
      </c>
      <c r="T319" t="str">
        <f t="shared" si="579"/>
        <v/>
      </c>
      <c r="U319" t="str">
        <f t="shared" si="580"/>
        <v>Correct</v>
      </c>
      <c r="Y319" t="str">
        <f t="shared" si="581"/>
        <v>25001-40000</v>
      </c>
      <c r="Z319" t="str">
        <f t="shared" ca="1" si="582"/>
        <v>40-50 years</v>
      </c>
      <c r="AA319" t="str">
        <f t="shared" si="583"/>
        <v>4-6 years</v>
      </c>
      <c r="AH319" t="str">
        <f t="shared" si="584"/>
        <v>Yes</v>
      </c>
      <c r="AI319" t="str">
        <f t="shared" si="685"/>
        <v>Yes</v>
      </c>
      <c r="AJ319" t="str">
        <f t="shared" si="685"/>
        <v>Yes</v>
      </c>
      <c r="AK319" t="str">
        <f t="shared" si="685"/>
        <v>Yes</v>
      </c>
      <c r="AL319" t="str">
        <f t="shared" si="685"/>
        <v>Yes</v>
      </c>
      <c r="AM319" t="str">
        <f t="shared" si="685"/>
        <v>Yes</v>
      </c>
      <c r="AN319" t="str">
        <f t="shared" si="685"/>
        <v>Yes</v>
      </c>
      <c r="AO319" t="str">
        <f t="shared" si="685"/>
        <v>Yes</v>
      </c>
      <c r="AP319" t="str">
        <f t="shared" si="685"/>
        <v>Yes</v>
      </c>
      <c r="AQ319" t="str">
        <f t="shared" si="685"/>
        <v>Yes</v>
      </c>
      <c r="AR319" t="str">
        <f t="shared" si="685"/>
        <v>Yes</v>
      </c>
      <c r="AS319" t="str">
        <f t="shared" si="685"/>
        <v>Yes</v>
      </c>
      <c r="AT319" t="str">
        <f t="shared" si="685"/>
        <v>Yes</v>
      </c>
      <c r="AV319" t="str">
        <f t="shared" ref="AV319:BF319" si="710">IF(AND($L319&gt;=AV$1,$L319&lt;AW$1),"Yes","No")</f>
        <v>No</v>
      </c>
      <c r="AW319" t="str">
        <f t="shared" si="710"/>
        <v>No</v>
      </c>
      <c r="AX319" t="str">
        <f t="shared" si="710"/>
        <v>No</v>
      </c>
      <c r="AY319" t="str">
        <f t="shared" si="710"/>
        <v>No</v>
      </c>
      <c r="AZ319" t="str">
        <f t="shared" si="710"/>
        <v>No</v>
      </c>
      <c r="BA319" t="str">
        <f t="shared" si="710"/>
        <v>No</v>
      </c>
      <c r="BB319" t="str">
        <f t="shared" si="710"/>
        <v>No</v>
      </c>
      <c r="BC319" t="str">
        <f t="shared" si="710"/>
        <v>No</v>
      </c>
      <c r="BD319" t="str">
        <f t="shared" si="710"/>
        <v>No</v>
      </c>
      <c r="BE319" t="str">
        <f t="shared" si="710"/>
        <v>No</v>
      </c>
      <c r="BF319" t="str">
        <f t="shared" si="710"/>
        <v>No</v>
      </c>
      <c r="BG319" t="str">
        <f t="shared" si="576"/>
        <v>No</v>
      </c>
      <c r="BI319" t="str">
        <f t="shared" si="587"/>
        <v>No</v>
      </c>
      <c r="BJ319" t="str">
        <f t="shared" ref="BJ319:BT319" si="711">IF(AND($M319&gt;=BJ$1,$M319&lt;BK$1),"Yes","No")</f>
        <v>No</v>
      </c>
      <c r="BK319" t="str">
        <f t="shared" si="711"/>
        <v>No</v>
      </c>
      <c r="BL319" t="str">
        <f t="shared" si="711"/>
        <v>No</v>
      </c>
      <c r="BM319" t="str">
        <f t="shared" si="711"/>
        <v>No</v>
      </c>
      <c r="BN319" t="str">
        <f t="shared" si="711"/>
        <v>No</v>
      </c>
      <c r="BO319" t="str">
        <f t="shared" si="711"/>
        <v>No</v>
      </c>
      <c r="BP319" t="str">
        <f t="shared" si="711"/>
        <v>No</v>
      </c>
      <c r="BQ319" t="str">
        <f t="shared" si="711"/>
        <v>No</v>
      </c>
      <c r="BR319" t="str">
        <f t="shared" si="711"/>
        <v>No</v>
      </c>
      <c r="BS319" t="str">
        <f t="shared" si="711"/>
        <v>No</v>
      </c>
      <c r="BT319" t="str">
        <f t="shared" si="711"/>
        <v>No</v>
      </c>
      <c r="BU319" t="str">
        <f t="shared" si="687"/>
        <v>No</v>
      </c>
      <c r="BW319" t="str">
        <f t="shared" si="578"/>
        <v>No</v>
      </c>
    </row>
    <row r="320" spans="1:75" x14ac:dyDescent="0.25">
      <c r="A320" s="7">
        <v>319</v>
      </c>
      <c r="B320" s="7" t="s">
        <v>350</v>
      </c>
      <c r="C320" s="7" t="s">
        <v>1035</v>
      </c>
      <c r="D320" s="7" t="s">
        <v>36</v>
      </c>
      <c r="E320" s="7" t="s">
        <v>789</v>
      </c>
      <c r="F320" s="8" t="s">
        <v>811</v>
      </c>
      <c r="G320" s="8" t="s">
        <v>799</v>
      </c>
      <c r="H320" s="7" t="s">
        <v>213</v>
      </c>
      <c r="I320" s="7" t="s">
        <v>12</v>
      </c>
      <c r="J320" s="7" t="s">
        <v>1196</v>
      </c>
      <c r="K320" s="9">
        <v>29917</v>
      </c>
      <c r="L320" s="9">
        <v>39407</v>
      </c>
      <c r="M320" s="9"/>
      <c r="N320" s="10">
        <f t="shared" ca="1" si="573"/>
        <v>15</v>
      </c>
      <c r="O320" s="10" t="s">
        <v>815</v>
      </c>
      <c r="P320" s="11" t="s">
        <v>40</v>
      </c>
      <c r="Q320" s="12">
        <v>73072</v>
      </c>
      <c r="R320" s="12">
        <f t="shared" ca="1" si="574"/>
        <v>10000</v>
      </c>
      <c r="S320" s="8">
        <v>5</v>
      </c>
      <c r="T320" t="str">
        <f t="shared" si="579"/>
        <v/>
      </c>
      <c r="U320" t="str">
        <f t="shared" si="580"/>
        <v>Correct</v>
      </c>
      <c r="Y320" t="str">
        <f t="shared" si="581"/>
        <v>Above 60000</v>
      </c>
      <c r="Z320" t="str">
        <f t="shared" ca="1" si="582"/>
        <v>40-50 years</v>
      </c>
      <c r="AA320" t="str">
        <f t="shared" si="583"/>
        <v>4-6 years</v>
      </c>
      <c r="AH320" t="str">
        <f t="shared" si="584"/>
        <v>Yes</v>
      </c>
      <c r="AI320" t="str">
        <f t="shared" si="685"/>
        <v>Yes</v>
      </c>
      <c r="AJ320" t="str">
        <f t="shared" si="685"/>
        <v>Yes</v>
      </c>
      <c r="AK320" t="str">
        <f t="shared" si="685"/>
        <v>Yes</v>
      </c>
      <c r="AL320" t="str">
        <f t="shared" si="685"/>
        <v>Yes</v>
      </c>
      <c r="AM320" t="str">
        <f t="shared" si="685"/>
        <v>Yes</v>
      </c>
      <c r="AN320" t="str">
        <f t="shared" si="685"/>
        <v>Yes</v>
      </c>
      <c r="AO320" t="str">
        <f t="shared" si="685"/>
        <v>Yes</v>
      </c>
      <c r="AP320" t="str">
        <f t="shared" si="685"/>
        <v>Yes</v>
      </c>
      <c r="AQ320" t="str">
        <f t="shared" si="685"/>
        <v>Yes</v>
      </c>
      <c r="AR320" t="str">
        <f t="shared" si="685"/>
        <v>Yes</v>
      </c>
      <c r="AS320" t="str">
        <f t="shared" si="685"/>
        <v>Yes</v>
      </c>
      <c r="AT320" t="str">
        <f t="shared" si="685"/>
        <v>Yes</v>
      </c>
      <c r="AV320" t="str">
        <f t="shared" ref="AV320:BF320" si="712">IF(AND($L320&gt;=AV$1,$L320&lt;AW$1),"Yes","No")</f>
        <v>No</v>
      </c>
      <c r="AW320" t="str">
        <f t="shared" si="712"/>
        <v>No</v>
      </c>
      <c r="AX320" t="str">
        <f t="shared" si="712"/>
        <v>No</v>
      </c>
      <c r="AY320" t="str">
        <f t="shared" si="712"/>
        <v>No</v>
      </c>
      <c r="AZ320" t="str">
        <f t="shared" si="712"/>
        <v>No</v>
      </c>
      <c r="BA320" t="str">
        <f t="shared" si="712"/>
        <v>No</v>
      </c>
      <c r="BB320" t="str">
        <f t="shared" si="712"/>
        <v>No</v>
      </c>
      <c r="BC320" t="str">
        <f t="shared" si="712"/>
        <v>No</v>
      </c>
      <c r="BD320" t="str">
        <f t="shared" si="712"/>
        <v>No</v>
      </c>
      <c r="BE320" t="str">
        <f t="shared" si="712"/>
        <v>No</v>
      </c>
      <c r="BF320" t="str">
        <f t="shared" si="712"/>
        <v>No</v>
      </c>
      <c r="BG320" t="str">
        <f t="shared" si="576"/>
        <v>No</v>
      </c>
      <c r="BI320" t="str">
        <f t="shared" si="587"/>
        <v>No</v>
      </c>
      <c r="BJ320" t="str">
        <f t="shared" ref="BJ320:BT320" si="713">IF(AND($M320&gt;=BJ$1,$M320&lt;BK$1),"Yes","No")</f>
        <v>No</v>
      </c>
      <c r="BK320" t="str">
        <f t="shared" si="713"/>
        <v>No</v>
      </c>
      <c r="BL320" t="str">
        <f t="shared" si="713"/>
        <v>No</v>
      </c>
      <c r="BM320" t="str">
        <f t="shared" si="713"/>
        <v>No</v>
      </c>
      <c r="BN320" t="str">
        <f t="shared" si="713"/>
        <v>No</v>
      </c>
      <c r="BO320" t="str">
        <f t="shared" si="713"/>
        <v>No</v>
      </c>
      <c r="BP320" t="str">
        <f t="shared" si="713"/>
        <v>No</v>
      </c>
      <c r="BQ320" t="str">
        <f t="shared" si="713"/>
        <v>No</v>
      </c>
      <c r="BR320" t="str">
        <f t="shared" si="713"/>
        <v>No</v>
      </c>
      <c r="BS320" t="str">
        <f t="shared" si="713"/>
        <v>No</v>
      </c>
      <c r="BT320" t="str">
        <f t="shared" si="713"/>
        <v>No</v>
      </c>
      <c r="BU320" t="str">
        <f t="shared" si="687"/>
        <v>No</v>
      </c>
      <c r="BW320" t="str">
        <f t="shared" si="578"/>
        <v>No</v>
      </c>
    </row>
    <row r="321" spans="1:75" x14ac:dyDescent="0.25">
      <c r="A321" s="7">
        <v>320</v>
      </c>
      <c r="B321" s="7" t="s">
        <v>351</v>
      </c>
      <c r="C321" s="7" t="s">
        <v>1036</v>
      </c>
      <c r="D321" s="7" t="s">
        <v>812</v>
      </c>
      <c r="E321" s="7" t="s">
        <v>793</v>
      </c>
      <c r="F321" s="8" t="s">
        <v>811</v>
      </c>
      <c r="G321" s="8" t="s">
        <v>799</v>
      </c>
      <c r="H321" s="7" t="s">
        <v>213</v>
      </c>
      <c r="I321" s="7" t="s">
        <v>24</v>
      </c>
      <c r="J321" s="7" t="s">
        <v>1197</v>
      </c>
      <c r="K321" s="9">
        <v>28419</v>
      </c>
      <c r="L321" s="9">
        <v>40492</v>
      </c>
      <c r="M321" s="9"/>
      <c r="N321" s="10">
        <f t="shared" ca="1" si="573"/>
        <v>12</v>
      </c>
      <c r="O321" s="10" t="s">
        <v>815</v>
      </c>
      <c r="P321" s="11"/>
      <c r="Q321" s="12">
        <v>66010</v>
      </c>
      <c r="R321" s="12">
        <f t="shared" ca="1" si="574"/>
        <v>3000</v>
      </c>
      <c r="S321" s="8">
        <v>2</v>
      </c>
      <c r="T321" t="str">
        <f t="shared" si="579"/>
        <v/>
      </c>
      <c r="U321" t="str">
        <f t="shared" si="580"/>
        <v>Correct</v>
      </c>
      <c r="Y321" t="str">
        <f t="shared" si="581"/>
        <v>Above 60000</v>
      </c>
      <c r="Z321" t="str">
        <f t="shared" ca="1" si="582"/>
        <v>40-50 years</v>
      </c>
      <c r="AA321" t="str">
        <f t="shared" si="583"/>
        <v>2-4 years</v>
      </c>
      <c r="AH321" t="str">
        <f t="shared" si="584"/>
        <v>Yes</v>
      </c>
      <c r="AI321" t="str">
        <f t="shared" si="685"/>
        <v>Yes</v>
      </c>
      <c r="AJ321" t="str">
        <f t="shared" si="685"/>
        <v>Yes</v>
      </c>
      <c r="AK321" t="str">
        <f t="shared" si="685"/>
        <v>Yes</v>
      </c>
      <c r="AL321" t="str">
        <f t="shared" si="685"/>
        <v>Yes</v>
      </c>
      <c r="AM321" t="str">
        <f t="shared" si="685"/>
        <v>Yes</v>
      </c>
      <c r="AN321" t="str">
        <f t="shared" si="685"/>
        <v>Yes</v>
      </c>
      <c r="AO321" t="str">
        <f t="shared" si="685"/>
        <v>Yes</v>
      </c>
      <c r="AP321" t="str">
        <f t="shared" si="685"/>
        <v>Yes</v>
      </c>
      <c r="AQ321" t="str">
        <f t="shared" si="685"/>
        <v>Yes</v>
      </c>
      <c r="AR321" t="str">
        <f t="shared" si="685"/>
        <v>Yes</v>
      </c>
      <c r="AS321" t="str">
        <f t="shared" si="685"/>
        <v>Yes</v>
      </c>
      <c r="AT321" t="str">
        <f t="shared" si="685"/>
        <v>Yes</v>
      </c>
      <c r="AV321" t="str">
        <f t="shared" ref="AV321:BF321" si="714">IF(AND($L321&gt;=AV$1,$L321&lt;AW$1),"Yes","No")</f>
        <v>No</v>
      </c>
      <c r="AW321" t="str">
        <f t="shared" si="714"/>
        <v>No</v>
      </c>
      <c r="AX321" t="str">
        <f t="shared" si="714"/>
        <v>No</v>
      </c>
      <c r="AY321" t="str">
        <f t="shared" si="714"/>
        <v>No</v>
      </c>
      <c r="AZ321" t="str">
        <f t="shared" si="714"/>
        <v>No</v>
      </c>
      <c r="BA321" t="str">
        <f t="shared" si="714"/>
        <v>No</v>
      </c>
      <c r="BB321" t="str">
        <f t="shared" si="714"/>
        <v>No</v>
      </c>
      <c r="BC321" t="str">
        <f t="shared" si="714"/>
        <v>No</v>
      </c>
      <c r="BD321" t="str">
        <f t="shared" si="714"/>
        <v>No</v>
      </c>
      <c r="BE321" t="str">
        <f t="shared" si="714"/>
        <v>No</v>
      </c>
      <c r="BF321" t="str">
        <f t="shared" si="714"/>
        <v>No</v>
      </c>
      <c r="BG321" t="str">
        <f t="shared" si="576"/>
        <v>No</v>
      </c>
      <c r="BI321" t="str">
        <f t="shared" si="587"/>
        <v>No</v>
      </c>
      <c r="BJ321" t="str">
        <f t="shared" ref="BJ321:BT321" si="715">IF(AND($M321&gt;=BJ$1,$M321&lt;BK$1),"Yes","No")</f>
        <v>No</v>
      </c>
      <c r="BK321" t="str">
        <f t="shared" si="715"/>
        <v>No</v>
      </c>
      <c r="BL321" t="str">
        <f t="shared" si="715"/>
        <v>No</v>
      </c>
      <c r="BM321" t="str">
        <f t="shared" si="715"/>
        <v>No</v>
      </c>
      <c r="BN321" t="str">
        <f t="shared" si="715"/>
        <v>No</v>
      </c>
      <c r="BO321" t="str">
        <f t="shared" si="715"/>
        <v>No</v>
      </c>
      <c r="BP321" t="str">
        <f t="shared" si="715"/>
        <v>No</v>
      </c>
      <c r="BQ321" t="str">
        <f t="shared" si="715"/>
        <v>No</v>
      </c>
      <c r="BR321" t="str">
        <f t="shared" si="715"/>
        <v>No</v>
      </c>
      <c r="BS321" t="str">
        <f t="shared" si="715"/>
        <v>No</v>
      </c>
      <c r="BT321" t="str">
        <f t="shared" si="715"/>
        <v>No</v>
      </c>
      <c r="BU321" t="str">
        <f t="shared" si="687"/>
        <v>No</v>
      </c>
      <c r="BW321" t="str">
        <f t="shared" si="578"/>
        <v>No</v>
      </c>
    </row>
    <row r="322" spans="1:75" x14ac:dyDescent="0.25">
      <c r="A322" s="7">
        <v>321</v>
      </c>
      <c r="B322" s="7" t="s">
        <v>352</v>
      </c>
      <c r="C322" s="7" t="s">
        <v>861</v>
      </c>
      <c r="D322" s="7" t="s">
        <v>10</v>
      </c>
      <c r="E322" s="7" t="s">
        <v>788</v>
      </c>
      <c r="F322" s="8" t="s">
        <v>811</v>
      </c>
      <c r="G322" s="8" t="s">
        <v>799</v>
      </c>
      <c r="H322" s="7" t="s">
        <v>213</v>
      </c>
      <c r="I322" s="7" t="s">
        <v>12</v>
      </c>
      <c r="J322" s="7" t="s">
        <v>1197</v>
      </c>
      <c r="K322" s="9">
        <v>27003</v>
      </c>
      <c r="L322" s="9">
        <v>36101</v>
      </c>
      <c r="M322" s="9"/>
      <c r="N322" s="10">
        <f t="shared" ref="N322:N385" ca="1" si="716">DATEDIF(L322,TODAY(),"Y")</f>
        <v>24</v>
      </c>
      <c r="O322" s="10" t="s">
        <v>815</v>
      </c>
      <c r="P322" s="11" t="s">
        <v>13</v>
      </c>
      <c r="Q322" s="12">
        <v>88240</v>
      </c>
      <c r="R322" s="12">
        <f t="shared" ref="R322:R385" ca="1" si="717">IF(AND(VLOOKUP($S322,$AC$1:$AD$3,2,1)=0,N322&gt;10),3000,VLOOKUP($S322,$AC$1:$AD$3,2,1))</f>
        <v>10000</v>
      </c>
      <c r="S322" s="8">
        <v>5</v>
      </c>
      <c r="T322" t="str">
        <f t="shared" si="579"/>
        <v/>
      </c>
      <c r="U322" t="str">
        <f t="shared" si="580"/>
        <v>Correct</v>
      </c>
      <c r="Y322" t="str">
        <f t="shared" si="581"/>
        <v>Above 60000</v>
      </c>
      <c r="Z322" t="str">
        <f t="shared" ca="1" si="582"/>
        <v>40-50 years</v>
      </c>
      <c r="AA322" t="str">
        <f t="shared" si="583"/>
        <v>Above 10 years</v>
      </c>
      <c r="AH322" t="str">
        <f t="shared" si="584"/>
        <v>Yes</v>
      </c>
      <c r="AI322" t="str">
        <f t="shared" si="685"/>
        <v>Yes</v>
      </c>
      <c r="AJ322" t="str">
        <f t="shared" si="685"/>
        <v>Yes</v>
      </c>
      <c r="AK322" t="str">
        <f t="shared" si="685"/>
        <v>Yes</v>
      </c>
      <c r="AL322" t="str">
        <f t="shared" si="685"/>
        <v>Yes</v>
      </c>
      <c r="AM322" t="str">
        <f t="shared" si="685"/>
        <v>Yes</v>
      </c>
      <c r="AN322" t="str">
        <f t="shared" si="685"/>
        <v>Yes</v>
      </c>
      <c r="AO322" t="str">
        <f t="shared" si="685"/>
        <v>Yes</v>
      </c>
      <c r="AP322" t="str">
        <f t="shared" si="685"/>
        <v>Yes</v>
      </c>
      <c r="AQ322" t="str">
        <f t="shared" si="685"/>
        <v>Yes</v>
      </c>
      <c r="AR322" t="str">
        <f t="shared" si="685"/>
        <v>Yes</v>
      </c>
      <c r="AS322" t="str">
        <f t="shared" si="685"/>
        <v>Yes</v>
      </c>
      <c r="AT322" t="str">
        <f t="shared" si="685"/>
        <v>Yes</v>
      </c>
      <c r="AV322" t="str">
        <f t="shared" ref="AV322:BF322" si="718">IF(AND($L322&gt;=AV$1,$L322&lt;AW$1),"Yes","No")</f>
        <v>No</v>
      </c>
      <c r="AW322" t="str">
        <f t="shared" si="718"/>
        <v>No</v>
      </c>
      <c r="AX322" t="str">
        <f t="shared" si="718"/>
        <v>No</v>
      </c>
      <c r="AY322" t="str">
        <f t="shared" si="718"/>
        <v>No</v>
      </c>
      <c r="AZ322" t="str">
        <f t="shared" si="718"/>
        <v>No</v>
      </c>
      <c r="BA322" t="str">
        <f t="shared" si="718"/>
        <v>No</v>
      </c>
      <c r="BB322" t="str">
        <f t="shared" si="718"/>
        <v>No</v>
      </c>
      <c r="BC322" t="str">
        <f t="shared" si="718"/>
        <v>No</v>
      </c>
      <c r="BD322" t="str">
        <f t="shared" si="718"/>
        <v>No</v>
      </c>
      <c r="BE322" t="str">
        <f t="shared" si="718"/>
        <v>No</v>
      </c>
      <c r="BF322" t="str">
        <f t="shared" si="718"/>
        <v>No</v>
      </c>
      <c r="BG322" t="str">
        <f t="shared" ref="BG322:BG385" si="719">IF(AND($L322&gt;=BG$1,$L322&lt;BI$1),"Yes","No")</f>
        <v>No</v>
      </c>
      <c r="BI322" t="str">
        <f t="shared" si="587"/>
        <v>No</v>
      </c>
      <c r="BJ322" t="str">
        <f t="shared" ref="BJ322:BT322" si="720">IF(AND($M322&gt;=BJ$1,$M322&lt;BK$1),"Yes","No")</f>
        <v>No</v>
      </c>
      <c r="BK322" t="str">
        <f t="shared" si="720"/>
        <v>No</v>
      </c>
      <c r="BL322" t="str">
        <f t="shared" si="720"/>
        <v>No</v>
      </c>
      <c r="BM322" t="str">
        <f t="shared" si="720"/>
        <v>No</v>
      </c>
      <c r="BN322" t="str">
        <f t="shared" si="720"/>
        <v>No</v>
      </c>
      <c r="BO322" t="str">
        <f t="shared" si="720"/>
        <v>No</v>
      </c>
      <c r="BP322" t="str">
        <f t="shared" si="720"/>
        <v>No</v>
      </c>
      <c r="BQ322" t="str">
        <f t="shared" si="720"/>
        <v>No</v>
      </c>
      <c r="BR322" t="str">
        <f t="shared" si="720"/>
        <v>No</v>
      </c>
      <c r="BS322" t="str">
        <f t="shared" si="720"/>
        <v>No</v>
      </c>
      <c r="BT322" t="str">
        <f t="shared" si="720"/>
        <v>No</v>
      </c>
      <c r="BU322" t="str">
        <f t="shared" si="687"/>
        <v>No</v>
      </c>
      <c r="BW322" t="str">
        <f t="shared" ref="BW322:BW385" si="721">IF(COUNTIFS(BJ322:BU322,"Yes")&gt;0,"Yes","No")</f>
        <v>No</v>
      </c>
    </row>
    <row r="323" spans="1:75" x14ac:dyDescent="0.25">
      <c r="A323" s="7">
        <v>322</v>
      </c>
      <c r="B323" s="7" t="s">
        <v>353</v>
      </c>
      <c r="C323" s="7" t="s">
        <v>897</v>
      </c>
      <c r="D323" s="7" t="s">
        <v>36</v>
      </c>
      <c r="E323" s="7" t="s">
        <v>792</v>
      </c>
      <c r="F323" s="8" t="s">
        <v>811</v>
      </c>
      <c r="G323" s="8" t="s">
        <v>799</v>
      </c>
      <c r="H323" s="7" t="s">
        <v>213</v>
      </c>
      <c r="I323" s="7" t="s">
        <v>12</v>
      </c>
      <c r="J323" s="7" t="s">
        <v>1196</v>
      </c>
      <c r="K323" s="9">
        <v>24630</v>
      </c>
      <c r="L323" s="9">
        <v>36122</v>
      </c>
      <c r="M323" s="9"/>
      <c r="N323" s="10">
        <f t="shared" ca="1" si="716"/>
        <v>24</v>
      </c>
      <c r="O323" s="10" t="s">
        <v>815</v>
      </c>
      <c r="P323" s="11" t="s">
        <v>16</v>
      </c>
      <c r="Q323" s="12">
        <v>22660</v>
      </c>
      <c r="R323" s="12">
        <f t="shared" ca="1" si="717"/>
        <v>3000</v>
      </c>
      <c r="S323" s="8">
        <v>2</v>
      </c>
      <c r="T323" t="str">
        <f t="shared" ref="T323:T386" si="722">IF(M323="","",IF(M323&lt;L323,"Error","Correct"))</f>
        <v/>
      </c>
      <c r="U323" t="str">
        <f t="shared" ref="U323:U386" si="723">IF(K323="","",IF((L323-K323)/365&lt;18,"Error","Correct"))</f>
        <v>Correct</v>
      </c>
      <c r="Y323" t="str">
        <f t="shared" ref="Y323:Y386" si="724">VLOOKUP(Q323,$AC$32:$AD$36,2,1)</f>
        <v>10001-25000</v>
      </c>
      <c r="Z323" t="str">
        <f t="shared" ref="Z323:Z386" ca="1" si="725">VLOOKUP(YEARFRAC(K323,TODAY()),$AC$17:$AD$22,2,1)</f>
        <v>Above 50 years</v>
      </c>
      <c r="AA323" t="str">
        <f t="shared" ref="AA323:AA386" si="726">VLOOKUP(YEARFRAC(L323,$AB$1),$AC$24:$AD$30,2,1)</f>
        <v>Above 10 years</v>
      </c>
      <c r="AH323" t="str">
        <f t="shared" ref="AH323:AH386" si="727">IF($L323&gt;AH$1,"No",IF($M323="","Yes",IF(AND($L323&lt;=AH$1,$M323&gt;AH$1),"Yes","No")))</f>
        <v>Yes</v>
      </c>
      <c r="AI323" t="str">
        <f t="shared" ref="AI323:AT338" si="728">IF($L323&gt;AI$1,"No",IF($M323="","Yes",IF(AND($L323&lt;=AI$1,$M323&gt;AI$1),"Yes","No")))</f>
        <v>Yes</v>
      </c>
      <c r="AJ323" t="str">
        <f t="shared" si="728"/>
        <v>Yes</v>
      </c>
      <c r="AK323" t="str">
        <f t="shared" si="728"/>
        <v>Yes</v>
      </c>
      <c r="AL323" t="str">
        <f t="shared" si="728"/>
        <v>Yes</v>
      </c>
      <c r="AM323" t="str">
        <f t="shared" si="728"/>
        <v>Yes</v>
      </c>
      <c r="AN323" t="str">
        <f t="shared" si="728"/>
        <v>Yes</v>
      </c>
      <c r="AO323" t="str">
        <f t="shared" si="728"/>
        <v>Yes</v>
      </c>
      <c r="AP323" t="str">
        <f t="shared" si="728"/>
        <v>Yes</v>
      </c>
      <c r="AQ323" t="str">
        <f t="shared" si="728"/>
        <v>Yes</v>
      </c>
      <c r="AR323" t="str">
        <f t="shared" si="728"/>
        <v>Yes</v>
      </c>
      <c r="AS323" t="str">
        <f t="shared" si="728"/>
        <v>Yes</v>
      </c>
      <c r="AT323" t="str">
        <f t="shared" si="728"/>
        <v>Yes</v>
      </c>
      <c r="AV323" t="str">
        <f t="shared" ref="AV323:BF323" si="729">IF(AND($L323&gt;=AV$1,$L323&lt;AW$1),"Yes","No")</f>
        <v>No</v>
      </c>
      <c r="AW323" t="str">
        <f t="shared" si="729"/>
        <v>No</v>
      </c>
      <c r="AX323" t="str">
        <f t="shared" si="729"/>
        <v>No</v>
      </c>
      <c r="AY323" t="str">
        <f t="shared" si="729"/>
        <v>No</v>
      </c>
      <c r="AZ323" t="str">
        <f t="shared" si="729"/>
        <v>No</v>
      </c>
      <c r="BA323" t="str">
        <f t="shared" si="729"/>
        <v>No</v>
      </c>
      <c r="BB323" t="str">
        <f t="shared" si="729"/>
        <v>No</v>
      </c>
      <c r="BC323" t="str">
        <f t="shared" si="729"/>
        <v>No</v>
      </c>
      <c r="BD323" t="str">
        <f t="shared" si="729"/>
        <v>No</v>
      </c>
      <c r="BE323" t="str">
        <f t="shared" si="729"/>
        <v>No</v>
      </c>
      <c r="BF323" t="str">
        <f t="shared" si="729"/>
        <v>No</v>
      </c>
      <c r="BG323" t="str">
        <f t="shared" si="719"/>
        <v>No</v>
      </c>
      <c r="BI323" t="str">
        <f t="shared" ref="BI323:BI386" si="730">IF(COUNTIFS(AV323:BG323,"Yes")&gt;0,"Yes","No")</f>
        <v>No</v>
      </c>
      <c r="BJ323" t="str">
        <f t="shared" ref="BJ323:BU338" si="731">IF(AND($M323&gt;=BJ$1,$M323&lt;BK$1),"Yes","No")</f>
        <v>No</v>
      </c>
      <c r="BK323" t="str">
        <f t="shared" si="731"/>
        <v>No</v>
      </c>
      <c r="BL323" t="str">
        <f t="shared" si="731"/>
        <v>No</v>
      </c>
      <c r="BM323" t="str">
        <f t="shared" si="731"/>
        <v>No</v>
      </c>
      <c r="BN323" t="str">
        <f t="shared" si="731"/>
        <v>No</v>
      </c>
      <c r="BO323" t="str">
        <f t="shared" si="731"/>
        <v>No</v>
      </c>
      <c r="BP323" t="str">
        <f t="shared" si="731"/>
        <v>No</v>
      </c>
      <c r="BQ323" t="str">
        <f t="shared" si="731"/>
        <v>No</v>
      </c>
      <c r="BR323" t="str">
        <f t="shared" si="731"/>
        <v>No</v>
      </c>
      <c r="BS323" t="str">
        <f t="shared" si="731"/>
        <v>No</v>
      </c>
      <c r="BT323" t="str">
        <f t="shared" si="731"/>
        <v>No</v>
      </c>
      <c r="BU323" t="str">
        <f t="shared" si="731"/>
        <v>No</v>
      </c>
      <c r="BW323" t="str">
        <f t="shared" si="721"/>
        <v>No</v>
      </c>
    </row>
    <row r="324" spans="1:75" x14ac:dyDescent="0.25">
      <c r="A324" s="7">
        <v>323</v>
      </c>
      <c r="B324" s="7" t="s">
        <v>354</v>
      </c>
      <c r="C324" s="7" t="s">
        <v>907</v>
      </c>
      <c r="D324" s="7" t="s">
        <v>812</v>
      </c>
      <c r="E324" s="7" t="s">
        <v>793</v>
      </c>
      <c r="F324" s="8" t="s">
        <v>811</v>
      </c>
      <c r="G324" s="8" t="s">
        <v>799</v>
      </c>
      <c r="H324" s="7" t="s">
        <v>213</v>
      </c>
      <c r="I324" s="7" t="s">
        <v>12</v>
      </c>
      <c r="J324" s="7" t="s">
        <v>1197</v>
      </c>
      <c r="K324" s="9">
        <v>26980</v>
      </c>
      <c r="L324" s="9">
        <v>37936</v>
      </c>
      <c r="M324" s="9"/>
      <c r="N324" s="10">
        <f t="shared" ca="1" si="716"/>
        <v>19</v>
      </c>
      <c r="O324" s="10" t="s">
        <v>815</v>
      </c>
      <c r="P324" s="11" t="s">
        <v>40</v>
      </c>
      <c r="Q324" s="12">
        <v>30920</v>
      </c>
      <c r="R324" s="12">
        <f t="shared" ca="1" si="717"/>
        <v>10000</v>
      </c>
      <c r="S324" s="8">
        <v>5</v>
      </c>
      <c r="T324" t="str">
        <f t="shared" si="722"/>
        <v/>
      </c>
      <c r="U324" t="str">
        <f t="shared" si="723"/>
        <v>Correct</v>
      </c>
      <c r="Y324" t="str">
        <f t="shared" si="724"/>
        <v>25001-40000</v>
      </c>
      <c r="Z324" t="str">
        <f t="shared" ca="1" si="725"/>
        <v>40-50 years</v>
      </c>
      <c r="AA324" t="str">
        <f t="shared" si="726"/>
        <v>6-10 years</v>
      </c>
      <c r="AH324" t="str">
        <f t="shared" si="727"/>
        <v>Yes</v>
      </c>
      <c r="AI324" t="str">
        <f t="shared" si="728"/>
        <v>Yes</v>
      </c>
      <c r="AJ324" t="str">
        <f t="shared" si="728"/>
        <v>Yes</v>
      </c>
      <c r="AK324" t="str">
        <f t="shared" si="728"/>
        <v>Yes</v>
      </c>
      <c r="AL324" t="str">
        <f t="shared" si="728"/>
        <v>Yes</v>
      </c>
      <c r="AM324" t="str">
        <f t="shared" si="728"/>
        <v>Yes</v>
      </c>
      <c r="AN324" t="str">
        <f t="shared" si="728"/>
        <v>Yes</v>
      </c>
      <c r="AO324" t="str">
        <f t="shared" si="728"/>
        <v>Yes</v>
      </c>
      <c r="AP324" t="str">
        <f t="shared" si="728"/>
        <v>Yes</v>
      </c>
      <c r="AQ324" t="str">
        <f t="shared" si="728"/>
        <v>Yes</v>
      </c>
      <c r="AR324" t="str">
        <f t="shared" si="728"/>
        <v>Yes</v>
      </c>
      <c r="AS324" t="str">
        <f t="shared" si="728"/>
        <v>Yes</v>
      </c>
      <c r="AT324" t="str">
        <f t="shared" si="728"/>
        <v>Yes</v>
      </c>
      <c r="AV324" t="str">
        <f t="shared" ref="AV324:BF324" si="732">IF(AND($L324&gt;=AV$1,$L324&lt;AW$1),"Yes","No")</f>
        <v>No</v>
      </c>
      <c r="AW324" t="str">
        <f t="shared" si="732"/>
        <v>No</v>
      </c>
      <c r="AX324" t="str">
        <f t="shared" si="732"/>
        <v>No</v>
      </c>
      <c r="AY324" t="str">
        <f t="shared" si="732"/>
        <v>No</v>
      </c>
      <c r="AZ324" t="str">
        <f t="shared" si="732"/>
        <v>No</v>
      </c>
      <c r="BA324" t="str">
        <f t="shared" si="732"/>
        <v>No</v>
      </c>
      <c r="BB324" t="str">
        <f t="shared" si="732"/>
        <v>No</v>
      </c>
      <c r="BC324" t="str">
        <f t="shared" si="732"/>
        <v>No</v>
      </c>
      <c r="BD324" t="str">
        <f t="shared" si="732"/>
        <v>No</v>
      </c>
      <c r="BE324" t="str">
        <f t="shared" si="732"/>
        <v>No</v>
      </c>
      <c r="BF324" t="str">
        <f t="shared" si="732"/>
        <v>No</v>
      </c>
      <c r="BG324" t="str">
        <f t="shared" si="719"/>
        <v>No</v>
      </c>
      <c r="BI324" t="str">
        <f t="shared" si="730"/>
        <v>No</v>
      </c>
      <c r="BJ324" t="str">
        <f t="shared" ref="BJ324:BT324" si="733">IF(AND($M324&gt;=BJ$1,$M324&lt;BK$1),"Yes","No")</f>
        <v>No</v>
      </c>
      <c r="BK324" t="str">
        <f t="shared" si="733"/>
        <v>No</v>
      </c>
      <c r="BL324" t="str">
        <f t="shared" si="733"/>
        <v>No</v>
      </c>
      <c r="BM324" t="str">
        <f t="shared" si="733"/>
        <v>No</v>
      </c>
      <c r="BN324" t="str">
        <f t="shared" si="733"/>
        <v>No</v>
      </c>
      <c r="BO324" t="str">
        <f t="shared" si="733"/>
        <v>No</v>
      </c>
      <c r="BP324" t="str">
        <f t="shared" si="733"/>
        <v>No</v>
      </c>
      <c r="BQ324" t="str">
        <f t="shared" si="733"/>
        <v>No</v>
      </c>
      <c r="BR324" t="str">
        <f t="shared" si="733"/>
        <v>No</v>
      </c>
      <c r="BS324" t="str">
        <f t="shared" si="733"/>
        <v>No</v>
      </c>
      <c r="BT324" t="str">
        <f t="shared" si="733"/>
        <v>No</v>
      </c>
      <c r="BU324" t="str">
        <f t="shared" si="731"/>
        <v>No</v>
      </c>
      <c r="BW324" t="str">
        <f t="shared" si="721"/>
        <v>No</v>
      </c>
    </row>
    <row r="325" spans="1:75" x14ac:dyDescent="0.25">
      <c r="A325" s="7">
        <v>324</v>
      </c>
      <c r="B325" s="7" t="s">
        <v>355</v>
      </c>
      <c r="C325" s="7" t="s">
        <v>928</v>
      </c>
      <c r="D325" s="7" t="s">
        <v>10</v>
      </c>
      <c r="E325" s="7" t="s">
        <v>788</v>
      </c>
      <c r="F325" s="8" t="s">
        <v>811</v>
      </c>
      <c r="G325" s="8" t="s">
        <v>799</v>
      </c>
      <c r="H325" s="7" t="s">
        <v>213</v>
      </c>
      <c r="I325" s="7" t="s">
        <v>12</v>
      </c>
      <c r="J325" s="7" t="s">
        <v>1196</v>
      </c>
      <c r="K325" s="9">
        <v>28971</v>
      </c>
      <c r="L325" s="9">
        <v>37943</v>
      </c>
      <c r="M325" s="9"/>
      <c r="N325" s="10">
        <f t="shared" ca="1" si="716"/>
        <v>19</v>
      </c>
      <c r="O325" s="10" t="s">
        <v>815</v>
      </c>
      <c r="P325" s="11" t="s">
        <v>13</v>
      </c>
      <c r="Q325" s="12">
        <v>75176</v>
      </c>
      <c r="R325" s="12">
        <f t="shared" ca="1" si="717"/>
        <v>5000</v>
      </c>
      <c r="S325" s="8">
        <v>3</v>
      </c>
      <c r="T325" t="str">
        <f t="shared" si="722"/>
        <v/>
      </c>
      <c r="U325" t="str">
        <f t="shared" si="723"/>
        <v>Correct</v>
      </c>
      <c r="Y325" t="str">
        <f t="shared" si="724"/>
        <v>Above 60000</v>
      </c>
      <c r="Z325" t="str">
        <f t="shared" ca="1" si="725"/>
        <v>40-50 years</v>
      </c>
      <c r="AA325" t="str">
        <f t="shared" si="726"/>
        <v>6-10 years</v>
      </c>
      <c r="AH325" t="str">
        <f t="shared" si="727"/>
        <v>Yes</v>
      </c>
      <c r="AI325" t="str">
        <f t="shared" si="728"/>
        <v>Yes</v>
      </c>
      <c r="AJ325" t="str">
        <f t="shared" si="728"/>
        <v>Yes</v>
      </c>
      <c r="AK325" t="str">
        <f t="shared" si="728"/>
        <v>Yes</v>
      </c>
      <c r="AL325" t="str">
        <f t="shared" si="728"/>
        <v>Yes</v>
      </c>
      <c r="AM325" t="str">
        <f t="shared" si="728"/>
        <v>Yes</v>
      </c>
      <c r="AN325" t="str">
        <f t="shared" si="728"/>
        <v>Yes</v>
      </c>
      <c r="AO325" t="str">
        <f t="shared" si="728"/>
        <v>Yes</v>
      </c>
      <c r="AP325" t="str">
        <f t="shared" si="728"/>
        <v>Yes</v>
      </c>
      <c r="AQ325" t="str">
        <f t="shared" si="728"/>
        <v>Yes</v>
      </c>
      <c r="AR325" t="str">
        <f t="shared" si="728"/>
        <v>Yes</v>
      </c>
      <c r="AS325" t="str">
        <f t="shared" si="728"/>
        <v>Yes</v>
      </c>
      <c r="AT325" t="str">
        <f t="shared" si="728"/>
        <v>Yes</v>
      </c>
      <c r="AV325" t="str">
        <f t="shared" ref="AV325:BF325" si="734">IF(AND($L325&gt;=AV$1,$L325&lt;AW$1),"Yes","No")</f>
        <v>No</v>
      </c>
      <c r="AW325" t="str">
        <f t="shared" si="734"/>
        <v>No</v>
      </c>
      <c r="AX325" t="str">
        <f t="shared" si="734"/>
        <v>No</v>
      </c>
      <c r="AY325" t="str">
        <f t="shared" si="734"/>
        <v>No</v>
      </c>
      <c r="AZ325" t="str">
        <f t="shared" si="734"/>
        <v>No</v>
      </c>
      <c r="BA325" t="str">
        <f t="shared" si="734"/>
        <v>No</v>
      </c>
      <c r="BB325" t="str">
        <f t="shared" si="734"/>
        <v>No</v>
      </c>
      <c r="BC325" t="str">
        <f t="shared" si="734"/>
        <v>No</v>
      </c>
      <c r="BD325" t="str">
        <f t="shared" si="734"/>
        <v>No</v>
      </c>
      <c r="BE325" t="str">
        <f t="shared" si="734"/>
        <v>No</v>
      </c>
      <c r="BF325" t="str">
        <f t="shared" si="734"/>
        <v>No</v>
      </c>
      <c r="BG325" t="str">
        <f t="shared" si="719"/>
        <v>No</v>
      </c>
      <c r="BI325" t="str">
        <f t="shared" si="730"/>
        <v>No</v>
      </c>
      <c r="BJ325" t="str">
        <f t="shared" ref="BJ325:BT325" si="735">IF(AND($M325&gt;=BJ$1,$M325&lt;BK$1),"Yes","No")</f>
        <v>No</v>
      </c>
      <c r="BK325" t="str">
        <f t="shared" si="735"/>
        <v>No</v>
      </c>
      <c r="BL325" t="str">
        <f t="shared" si="735"/>
        <v>No</v>
      </c>
      <c r="BM325" t="str">
        <f t="shared" si="735"/>
        <v>No</v>
      </c>
      <c r="BN325" t="str">
        <f t="shared" si="735"/>
        <v>No</v>
      </c>
      <c r="BO325" t="str">
        <f t="shared" si="735"/>
        <v>No</v>
      </c>
      <c r="BP325" t="str">
        <f t="shared" si="735"/>
        <v>No</v>
      </c>
      <c r="BQ325" t="str">
        <f t="shared" si="735"/>
        <v>No</v>
      </c>
      <c r="BR325" t="str">
        <f t="shared" si="735"/>
        <v>No</v>
      </c>
      <c r="BS325" t="str">
        <f t="shared" si="735"/>
        <v>No</v>
      </c>
      <c r="BT325" t="str">
        <f t="shared" si="735"/>
        <v>No</v>
      </c>
      <c r="BU325" t="str">
        <f t="shared" si="731"/>
        <v>No</v>
      </c>
      <c r="BW325" t="str">
        <f t="shared" si="721"/>
        <v>No</v>
      </c>
    </row>
    <row r="326" spans="1:75" x14ac:dyDescent="0.25">
      <c r="A326" s="7">
        <v>325</v>
      </c>
      <c r="B326" s="7" t="s">
        <v>356</v>
      </c>
      <c r="C326" s="7" t="s">
        <v>1037</v>
      </c>
      <c r="D326" s="7" t="s">
        <v>812</v>
      </c>
      <c r="E326" s="7" t="s">
        <v>793</v>
      </c>
      <c r="F326" s="8" t="s">
        <v>811</v>
      </c>
      <c r="G326" s="8" t="s">
        <v>799</v>
      </c>
      <c r="H326" s="7" t="s">
        <v>213</v>
      </c>
      <c r="I326" s="7" t="s">
        <v>24</v>
      </c>
      <c r="J326" s="7" t="s">
        <v>1197</v>
      </c>
      <c r="K326" s="9">
        <v>25832</v>
      </c>
      <c r="L326" s="9">
        <v>38321</v>
      </c>
      <c r="M326" s="9"/>
      <c r="N326" s="10">
        <f t="shared" ca="1" si="716"/>
        <v>18</v>
      </c>
      <c r="O326" s="10" t="s">
        <v>815</v>
      </c>
      <c r="P326" s="11"/>
      <c r="Q326" s="12">
        <v>37980</v>
      </c>
      <c r="R326" s="12">
        <f t="shared" ca="1" si="717"/>
        <v>5000</v>
      </c>
      <c r="S326" s="8">
        <v>4</v>
      </c>
      <c r="T326" t="str">
        <f t="shared" si="722"/>
        <v/>
      </c>
      <c r="U326" t="str">
        <f t="shared" si="723"/>
        <v>Correct</v>
      </c>
      <c r="Y326" t="str">
        <f t="shared" si="724"/>
        <v>25001-40000</v>
      </c>
      <c r="Z326" t="str">
        <f t="shared" ca="1" si="725"/>
        <v>Above 50 years</v>
      </c>
      <c r="AA326" t="str">
        <f t="shared" si="726"/>
        <v>6-10 years</v>
      </c>
      <c r="AH326" t="str">
        <f t="shared" si="727"/>
        <v>Yes</v>
      </c>
      <c r="AI326" t="str">
        <f t="shared" si="728"/>
        <v>Yes</v>
      </c>
      <c r="AJ326" t="str">
        <f t="shared" si="728"/>
        <v>Yes</v>
      </c>
      <c r="AK326" t="str">
        <f t="shared" si="728"/>
        <v>Yes</v>
      </c>
      <c r="AL326" t="str">
        <f t="shared" si="728"/>
        <v>Yes</v>
      </c>
      <c r="AM326" t="str">
        <f t="shared" si="728"/>
        <v>Yes</v>
      </c>
      <c r="AN326" t="str">
        <f t="shared" si="728"/>
        <v>Yes</v>
      </c>
      <c r="AO326" t="str">
        <f t="shared" si="728"/>
        <v>Yes</v>
      </c>
      <c r="AP326" t="str">
        <f t="shared" si="728"/>
        <v>Yes</v>
      </c>
      <c r="AQ326" t="str">
        <f t="shared" si="728"/>
        <v>Yes</v>
      </c>
      <c r="AR326" t="str">
        <f t="shared" si="728"/>
        <v>Yes</v>
      </c>
      <c r="AS326" t="str">
        <f t="shared" si="728"/>
        <v>Yes</v>
      </c>
      <c r="AT326" t="str">
        <f t="shared" si="728"/>
        <v>Yes</v>
      </c>
      <c r="AV326" t="str">
        <f t="shared" ref="AV326:BF326" si="736">IF(AND($L326&gt;=AV$1,$L326&lt;AW$1),"Yes","No")</f>
        <v>No</v>
      </c>
      <c r="AW326" t="str">
        <f t="shared" si="736"/>
        <v>No</v>
      </c>
      <c r="AX326" t="str">
        <f t="shared" si="736"/>
        <v>No</v>
      </c>
      <c r="AY326" t="str">
        <f t="shared" si="736"/>
        <v>No</v>
      </c>
      <c r="AZ326" t="str">
        <f t="shared" si="736"/>
        <v>No</v>
      </c>
      <c r="BA326" t="str">
        <f t="shared" si="736"/>
        <v>No</v>
      </c>
      <c r="BB326" t="str">
        <f t="shared" si="736"/>
        <v>No</v>
      </c>
      <c r="BC326" t="str">
        <f t="shared" si="736"/>
        <v>No</v>
      </c>
      <c r="BD326" t="str">
        <f t="shared" si="736"/>
        <v>No</v>
      </c>
      <c r="BE326" t="str">
        <f t="shared" si="736"/>
        <v>No</v>
      </c>
      <c r="BF326" t="str">
        <f t="shared" si="736"/>
        <v>No</v>
      </c>
      <c r="BG326" t="str">
        <f t="shared" si="719"/>
        <v>No</v>
      </c>
      <c r="BI326" t="str">
        <f t="shared" si="730"/>
        <v>No</v>
      </c>
      <c r="BJ326" t="str">
        <f t="shared" ref="BJ326:BT326" si="737">IF(AND($M326&gt;=BJ$1,$M326&lt;BK$1),"Yes","No")</f>
        <v>No</v>
      </c>
      <c r="BK326" t="str">
        <f t="shared" si="737"/>
        <v>No</v>
      </c>
      <c r="BL326" t="str">
        <f t="shared" si="737"/>
        <v>No</v>
      </c>
      <c r="BM326" t="str">
        <f t="shared" si="737"/>
        <v>No</v>
      </c>
      <c r="BN326" t="str">
        <f t="shared" si="737"/>
        <v>No</v>
      </c>
      <c r="BO326" t="str">
        <f t="shared" si="737"/>
        <v>No</v>
      </c>
      <c r="BP326" t="str">
        <f t="shared" si="737"/>
        <v>No</v>
      </c>
      <c r="BQ326" t="str">
        <f t="shared" si="737"/>
        <v>No</v>
      </c>
      <c r="BR326" t="str">
        <f t="shared" si="737"/>
        <v>No</v>
      </c>
      <c r="BS326" t="str">
        <f t="shared" si="737"/>
        <v>No</v>
      </c>
      <c r="BT326" t="str">
        <f t="shared" si="737"/>
        <v>No</v>
      </c>
      <c r="BU326" t="str">
        <f t="shared" si="731"/>
        <v>No</v>
      </c>
      <c r="BW326" t="str">
        <f t="shared" si="721"/>
        <v>No</v>
      </c>
    </row>
    <row r="327" spans="1:75" x14ac:dyDescent="0.25">
      <c r="A327" s="7">
        <v>326</v>
      </c>
      <c r="B327" s="7" t="s">
        <v>357</v>
      </c>
      <c r="C327" s="7" t="s">
        <v>890</v>
      </c>
      <c r="D327" s="7" t="s">
        <v>36</v>
      </c>
      <c r="E327" s="7" t="s">
        <v>789</v>
      </c>
      <c r="F327" s="8" t="s">
        <v>811</v>
      </c>
      <c r="G327" s="8" t="s">
        <v>799</v>
      </c>
      <c r="H327" s="7" t="s">
        <v>213</v>
      </c>
      <c r="I327" s="7" t="s">
        <v>12</v>
      </c>
      <c r="J327" s="7" t="s">
        <v>1197</v>
      </c>
      <c r="K327" s="9">
        <v>25830</v>
      </c>
      <c r="L327" s="9">
        <v>38321</v>
      </c>
      <c r="M327" s="9"/>
      <c r="N327" s="10">
        <f t="shared" ca="1" si="716"/>
        <v>18</v>
      </c>
      <c r="O327" t="s">
        <v>786</v>
      </c>
      <c r="P327" s="11" t="s">
        <v>16</v>
      </c>
      <c r="Q327" s="12">
        <v>70760</v>
      </c>
      <c r="R327" s="12">
        <f t="shared" ca="1" si="717"/>
        <v>3000</v>
      </c>
      <c r="S327" s="8">
        <v>1</v>
      </c>
      <c r="T327" t="str">
        <f t="shared" si="722"/>
        <v/>
      </c>
      <c r="U327" t="str">
        <f t="shared" si="723"/>
        <v>Correct</v>
      </c>
      <c r="Y327" t="str">
        <f t="shared" si="724"/>
        <v>Above 60000</v>
      </c>
      <c r="Z327" t="str">
        <f t="shared" ca="1" si="725"/>
        <v>Above 50 years</v>
      </c>
      <c r="AA327" t="str">
        <f t="shared" si="726"/>
        <v>6-10 years</v>
      </c>
      <c r="AH327" t="str">
        <f t="shared" si="727"/>
        <v>Yes</v>
      </c>
      <c r="AI327" t="str">
        <f t="shared" si="728"/>
        <v>Yes</v>
      </c>
      <c r="AJ327" t="str">
        <f t="shared" si="728"/>
        <v>Yes</v>
      </c>
      <c r="AK327" t="str">
        <f t="shared" si="728"/>
        <v>Yes</v>
      </c>
      <c r="AL327" t="str">
        <f t="shared" si="728"/>
        <v>Yes</v>
      </c>
      <c r="AM327" t="str">
        <f t="shared" si="728"/>
        <v>Yes</v>
      </c>
      <c r="AN327" t="str">
        <f t="shared" si="728"/>
        <v>Yes</v>
      </c>
      <c r="AO327" t="str">
        <f t="shared" si="728"/>
        <v>Yes</v>
      </c>
      <c r="AP327" t="str">
        <f t="shared" si="728"/>
        <v>Yes</v>
      </c>
      <c r="AQ327" t="str">
        <f t="shared" si="728"/>
        <v>Yes</v>
      </c>
      <c r="AR327" t="str">
        <f t="shared" si="728"/>
        <v>Yes</v>
      </c>
      <c r="AS327" t="str">
        <f t="shared" si="728"/>
        <v>Yes</v>
      </c>
      <c r="AT327" t="str">
        <f t="shared" si="728"/>
        <v>Yes</v>
      </c>
      <c r="AV327" t="str">
        <f t="shared" ref="AV327:BF327" si="738">IF(AND($L327&gt;=AV$1,$L327&lt;AW$1),"Yes","No")</f>
        <v>No</v>
      </c>
      <c r="AW327" t="str">
        <f t="shared" si="738"/>
        <v>No</v>
      </c>
      <c r="AX327" t="str">
        <f t="shared" si="738"/>
        <v>No</v>
      </c>
      <c r="AY327" t="str">
        <f t="shared" si="738"/>
        <v>No</v>
      </c>
      <c r="AZ327" t="str">
        <f t="shared" si="738"/>
        <v>No</v>
      </c>
      <c r="BA327" t="str">
        <f t="shared" si="738"/>
        <v>No</v>
      </c>
      <c r="BB327" t="str">
        <f t="shared" si="738"/>
        <v>No</v>
      </c>
      <c r="BC327" t="str">
        <f t="shared" si="738"/>
        <v>No</v>
      </c>
      <c r="BD327" t="str">
        <f t="shared" si="738"/>
        <v>No</v>
      </c>
      <c r="BE327" t="str">
        <f t="shared" si="738"/>
        <v>No</v>
      </c>
      <c r="BF327" t="str">
        <f t="shared" si="738"/>
        <v>No</v>
      </c>
      <c r="BG327" t="str">
        <f t="shared" si="719"/>
        <v>No</v>
      </c>
      <c r="BI327" t="str">
        <f t="shared" si="730"/>
        <v>No</v>
      </c>
      <c r="BJ327" t="str">
        <f t="shared" ref="BJ327:BT327" si="739">IF(AND($M327&gt;=BJ$1,$M327&lt;BK$1),"Yes","No")</f>
        <v>No</v>
      </c>
      <c r="BK327" t="str">
        <f t="shared" si="739"/>
        <v>No</v>
      </c>
      <c r="BL327" t="str">
        <f t="shared" si="739"/>
        <v>No</v>
      </c>
      <c r="BM327" t="str">
        <f t="shared" si="739"/>
        <v>No</v>
      </c>
      <c r="BN327" t="str">
        <f t="shared" si="739"/>
        <v>No</v>
      </c>
      <c r="BO327" t="str">
        <f t="shared" si="739"/>
        <v>No</v>
      </c>
      <c r="BP327" t="str">
        <f t="shared" si="739"/>
        <v>No</v>
      </c>
      <c r="BQ327" t="str">
        <f t="shared" si="739"/>
        <v>No</v>
      </c>
      <c r="BR327" t="str">
        <f t="shared" si="739"/>
        <v>No</v>
      </c>
      <c r="BS327" t="str">
        <f t="shared" si="739"/>
        <v>No</v>
      </c>
      <c r="BT327" t="str">
        <f t="shared" si="739"/>
        <v>No</v>
      </c>
      <c r="BU327" t="str">
        <f t="shared" si="731"/>
        <v>No</v>
      </c>
      <c r="BW327" t="str">
        <f t="shared" si="721"/>
        <v>No</v>
      </c>
    </row>
    <row r="328" spans="1:75" x14ac:dyDescent="0.25">
      <c r="A328" s="7">
        <v>327</v>
      </c>
      <c r="B328" s="7" t="s">
        <v>358</v>
      </c>
      <c r="C328" s="7" t="s">
        <v>961</v>
      </c>
      <c r="D328" s="7" t="s">
        <v>36</v>
      </c>
      <c r="E328" s="7" t="s">
        <v>796</v>
      </c>
      <c r="F328" s="8" t="s">
        <v>810</v>
      </c>
      <c r="G328" s="8" t="s">
        <v>799</v>
      </c>
      <c r="H328" s="7" t="s">
        <v>213</v>
      </c>
      <c r="I328" s="7" t="s">
        <v>12</v>
      </c>
      <c r="J328" s="7" t="s">
        <v>1197</v>
      </c>
      <c r="K328" s="9">
        <v>30274</v>
      </c>
      <c r="L328" s="9">
        <v>39760</v>
      </c>
      <c r="M328" s="9"/>
      <c r="N328" s="10">
        <f t="shared" ca="1" si="716"/>
        <v>14</v>
      </c>
      <c r="O328" s="10" t="s">
        <v>815</v>
      </c>
      <c r="P328" s="11" t="s">
        <v>13</v>
      </c>
      <c r="Q328" s="12">
        <v>61060</v>
      </c>
      <c r="R328" s="12">
        <f t="shared" ca="1" si="717"/>
        <v>10000</v>
      </c>
      <c r="S328" s="8">
        <v>5</v>
      </c>
      <c r="T328" t="str">
        <f t="shared" si="722"/>
        <v/>
      </c>
      <c r="U328" t="str">
        <f t="shared" si="723"/>
        <v>Correct</v>
      </c>
      <c r="Y328" t="str">
        <f t="shared" si="724"/>
        <v>Above 60000</v>
      </c>
      <c r="Z328" t="str">
        <f t="shared" ca="1" si="725"/>
        <v>40-50 years</v>
      </c>
      <c r="AA328" t="str">
        <f t="shared" si="726"/>
        <v>4-6 years</v>
      </c>
      <c r="AH328" t="str">
        <f t="shared" si="727"/>
        <v>Yes</v>
      </c>
      <c r="AI328" t="str">
        <f t="shared" si="728"/>
        <v>Yes</v>
      </c>
      <c r="AJ328" t="str">
        <f t="shared" si="728"/>
        <v>Yes</v>
      </c>
      <c r="AK328" t="str">
        <f t="shared" si="728"/>
        <v>Yes</v>
      </c>
      <c r="AL328" t="str">
        <f t="shared" si="728"/>
        <v>Yes</v>
      </c>
      <c r="AM328" t="str">
        <f t="shared" si="728"/>
        <v>Yes</v>
      </c>
      <c r="AN328" t="str">
        <f t="shared" si="728"/>
        <v>Yes</v>
      </c>
      <c r="AO328" t="str">
        <f t="shared" si="728"/>
        <v>Yes</v>
      </c>
      <c r="AP328" t="str">
        <f t="shared" si="728"/>
        <v>Yes</v>
      </c>
      <c r="AQ328" t="str">
        <f t="shared" si="728"/>
        <v>Yes</v>
      </c>
      <c r="AR328" t="str">
        <f t="shared" si="728"/>
        <v>Yes</v>
      </c>
      <c r="AS328" t="str">
        <f t="shared" si="728"/>
        <v>Yes</v>
      </c>
      <c r="AT328" t="str">
        <f t="shared" si="728"/>
        <v>Yes</v>
      </c>
      <c r="AV328" t="str">
        <f t="shared" ref="AV328:BF328" si="740">IF(AND($L328&gt;=AV$1,$L328&lt;AW$1),"Yes","No")</f>
        <v>No</v>
      </c>
      <c r="AW328" t="str">
        <f t="shared" si="740"/>
        <v>No</v>
      </c>
      <c r="AX328" t="str">
        <f t="shared" si="740"/>
        <v>No</v>
      </c>
      <c r="AY328" t="str">
        <f t="shared" si="740"/>
        <v>No</v>
      </c>
      <c r="AZ328" t="str">
        <f t="shared" si="740"/>
        <v>No</v>
      </c>
      <c r="BA328" t="str">
        <f t="shared" si="740"/>
        <v>No</v>
      </c>
      <c r="BB328" t="str">
        <f t="shared" si="740"/>
        <v>No</v>
      </c>
      <c r="BC328" t="str">
        <f t="shared" si="740"/>
        <v>No</v>
      </c>
      <c r="BD328" t="str">
        <f t="shared" si="740"/>
        <v>No</v>
      </c>
      <c r="BE328" t="str">
        <f t="shared" si="740"/>
        <v>No</v>
      </c>
      <c r="BF328" t="str">
        <f t="shared" si="740"/>
        <v>No</v>
      </c>
      <c r="BG328" t="str">
        <f t="shared" si="719"/>
        <v>No</v>
      </c>
      <c r="BI328" t="str">
        <f t="shared" si="730"/>
        <v>No</v>
      </c>
      <c r="BJ328" t="str">
        <f t="shared" ref="BJ328:BT328" si="741">IF(AND($M328&gt;=BJ$1,$M328&lt;BK$1),"Yes","No")</f>
        <v>No</v>
      </c>
      <c r="BK328" t="str">
        <f t="shared" si="741"/>
        <v>No</v>
      </c>
      <c r="BL328" t="str">
        <f t="shared" si="741"/>
        <v>No</v>
      </c>
      <c r="BM328" t="str">
        <f t="shared" si="741"/>
        <v>No</v>
      </c>
      <c r="BN328" t="str">
        <f t="shared" si="741"/>
        <v>No</v>
      </c>
      <c r="BO328" t="str">
        <f t="shared" si="741"/>
        <v>No</v>
      </c>
      <c r="BP328" t="str">
        <f t="shared" si="741"/>
        <v>No</v>
      </c>
      <c r="BQ328" t="str">
        <f t="shared" si="741"/>
        <v>No</v>
      </c>
      <c r="BR328" t="str">
        <f t="shared" si="741"/>
        <v>No</v>
      </c>
      <c r="BS328" t="str">
        <f t="shared" si="741"/>
        <v>No</v>
      </c>
      <c r="BT328" t="str">
        <f t="shared" si="741"/>
        <v>No</v>
      </c>
      <c r="BU328" t="str">
        <f t="shared" si="731"/>
        <v>No</v>
      </c>
      <c r="BW328" t="str">
        <f t="shared" si="721"/>
        <v>No</v>
      </c>
    </row>
    <row r="329" spans="1:75" x14ac:dyDescent="0.25">
      <c r="A329" s="7">
        <v>328</v>
      </c>
      <c r="B329" s="7" t="s">
        <v>359</v>
      </c>
      <c r="C329" s="7" t="s">
        <v>937</v>
      </c>
      <c r="D329" s="7" t="s">
        <v>36</v>
      </c>
      <c r="E329" s="7" t="s">
        <v>792</v>
      </c>
      <c r="F329" s="8" t="s">
        <v>811</v>
      </c>
      <c r="G329" s="8" t="s">
        <v>799</v>
      </c>
      <c r="H329" s="7" t="s">
        <v>213</v>
      </c>
      <c r="I329" s="7" t="s">
        <v>12</v>
      </c>
      <c r="J329" s="7" t="s">
        <v>1196</v>
      </c>
      <c r="K329" s="9">
        <v>32278</v>
      </c>
      <c r="L329" s="9">
        <v>39390</v>
      </c>
      <c r="M329" s="9"/>
      <c r="N329" s="10">
        <f t="shared" ca="1" si="716"/>
        <v>15</v>
      </c>
      <c r="O329" s="10" t="s">
        <v>815</v>
      </c>
      <c r="P329" s="11" t="s">
        <v>21</v>
      </c>
      <c r="Q329" s="12">
        <v>71490</v>
      </c>
      <c r="R329" s="12">
        <f t="shared" ca="1" si="717"/>
        <v>10000</v>
      </c>
      <c r="S329" s="8">
        <v>5</v>
      </c>
      <c r="T329" t="str">
        <f t="shared" si="722"/>
        <v/>
      </c>
      <c r="U329" t="str">
        <f t="shared" si="723"/>
        <v>Correct</v>
      </c>
      <c r="Y329" t="str">
        <f t="shared" si="724"/>
        <v>Above 60000</v>
      </c>
      <c r="Z329" t="str">
        <f t="shared" ca="1" si="725"/>
        <v>30-40 years</v>
      </c>
      <c r="AA329" t="str">
        <f t="shared" si="726"/>
        <v>4-6 years</v>
      </c>
      <c r="AH329" t="str">
        <f t="shared" si="727"/>
        <v>Yes</v>
      </c>
      <c r="AI329" t="str">
        <f t="shared" si="728"/>
        <v>Yes</v>
      </c>
      <c r="AJ329" t="str">
        <f t="shared" si="728"/>
        <v>Yes</v>
      </c>
      <c r="AK329" t="str">
        <f t="shared" si="728"/>
        <v>Yes</v>
      </c>
      <c r="AL329" t="str">
        <f t="shared" si="728"/>
        <v>Yes</v>
      </c>
      <c r="AM329" t="str">
        <f t="shared" si="728"/>
        <v>Yes</v>
      </c>
      <c r="AN329" t="str">
        <f t="shared" si="728"/>
        <v>Yes</v>
      </c>
      <c r="AO329" t="str">
        <f t="shared" si="728"/>
        <v>Yes</v>
      </c>
      <c r="AP329" t="str">
        <f t="shared" si="728"/>
        <v>Yes</v>
      </c>
      <c r="AQ329" t="str">
        <f t="shared" si="728"/>
        <v>Yes</v>
      </c>
      <c r="AR329" t="str">
        <f t="shared" si="728"/>
        <v>Yes</v>
      </c>
      <c r="AS329" t="str">
        <f t="shared" si="728"/>
        <v>Yes</v>
      </c>
      <c r="AT329" t="str">
        <f t="shared" si="728"/>
        <v>Yes</v>
      </c>
      <c r="AV329" t="str">
        <f t="shared" ref="AV329:BF329" si="742">IF(AND($L329&gt;=AV$1,$L329&lt;AW$1),"Yes","No")</f>
        <v>No</v>
      </c>
      <c r="AW329" t="str">
        <f t="shared" si="742"/>
        <v>No</v>
      </c>
      <c r="AX329" t="str">
        <f t="shared" si="742"/>
        <v>No</v>
      </c>
      <c r="AY329" t="str">
        <f t="shared" si="742"/>
        <v>No</v>
      </c>
      <c r="AZ329" t="str">
        <f t="shared" si="742"/>
        <v>No</v>
      </c>
      <c r="BA329" t="str">
        <f t="shared" si="742"/>
        <v>No</v>
      </c>
      <c r="BB329" t="str">
        <f t="shared" si="742"/>
        <v>No</v>
      </c>
      <c r="BC329" t="str">
        <f t="shared" si="742"/>
        <v>No</v>
      </c>
      <c r="BD329" t="str">
        <f t="shared" si="742"/>
        <v>No</v>
      </c>
      <c r="BE329" t="str">
        <f t="shared" si="742"/>
        <v>No</v>
      </c>
      <c r="BF329" t="str">
        <f t="shared" si="742"/>
        <v>No</v>
      </c>
      <c r="BG329" t="str">
        <f t="shared" si="719"/>
        <v>No</v>
      </c>
      <c r="BI329" t="str">
        <f t="shared" si="730"/>
        <v>No</v>
      </c>
      <c r="BJ329" t="str">
        <f t="shared" ref="BJ329:BT329" si="743">IF(AND($M329&gt;=BJ$1,$M329&lt;BK$1),"Yes","No")</f>
        <v>No</v>
      </c>
      <c r="BK329" t="str">
        <f t="shared" si="743"/>
        <v>No</v>
      </c>
      <c r="BL329" t="str">
        <f t="shared" si="743"/>
        <v>No</v>
      </c>
      <c r="BM329" t="str">
        <f t="shared" si="743"/>
        <v>No</v>
      </c>
      <c r="BN329" t="str">
        <f t="shared" si="743"/>
        <v>No</v>
      </c>
      <c r="BO329" t="str">
        <f t="shared" si="743"/>
        <v>No</v>
      </c>
      <c r="BP329" t="str">
        <f t="shared" si="743"/>
        <v>No</v>
      </c>
      <c r="BQ329" t="str">
        <f t="shared" si="743"/>
        <v>No</v>
      </c>
      <c r="BR329" t="str">
        <f t="shared" si="743"/>
        <v>No</v>
      </c>
      <c r="BS329" t="str">
        <f t="shared" si="743"/>
        <v>No</v>
      </c>
      <c r="BT329" t="str">
        <f t="shared" si="743"/>
        <v>No</v>
      </c>
      <c r="BU329" t="str">
        <f t="shared" si="731"/>
        <v>No</v>
      </c>
      <c r="BW329" t="str">
        <f t="shared" si="721"/>
        <v>No</v>
      </c>
    </row>
    <row r="330" spans="1:75" x14ac:dyDescent="0.25">
      <c r="A330" s="7">
        <v>329</v>
      </c>
      <c r="B330" s="7" t="s">
        <v>360</v>
      </c>
      <c r="C330" s="7" t="s">
        <v>967</v>
      </c>
      <c r="D330" s="7" t="s">
        <v>36</v>
      </c>
      <c r="E330" s="7" t="s">
        <v>792</v>
      </c>
      <c r="F330" s="8" t="s">
        <v>811</v>
      </c>
      <c r="G330" s="8" t="s">
        <v>799</v>
      </c>
      <c r="H330" s="7" t="s">
        <v>213</v>
      </c>
      <c r="I330" s="7" t="s">
        <v>24</v>
      </c>
      <c r="J330" s="7" t="s">
        <v>1197</v>
      </c>
      <c r="K330" s="9">
        <v>28475</v>
      </c>
      <c r="L330" s="9">
        <v>39785</v>
      </c>
      <c r="M330" s="9"/>
      <c r="N330" s="10">
        <f t="shared" ca="1" si="716"/>
        <v>14</v>
      </c>
      <c r="O330" s="10" t="s">
        <v>815</v>
      </c>
      <c r="P330" s="11"/>
      <c r="Q330" s="12">
        <v>80690</v>
      </c>
      <c r="R330" s="12">
        <f t="shared" ca="1" si="717"/>
        <v>5000</v>
      </c>
      <c r="S330" s="8">
        <v>3</v>
      </c>
      <c r="T330" t="str">
        <f t="shared" si="722"/>
        <v/>
      </c>
      <c r="U330" t="str">
        <f t="shared" si="723"/>
        <v>Correct</v>
      </c>
      <c r="Y330" t="str">
        <f t="shared" si="724"/>
        <v>Above 60000</v>
      </c>
      <c r="Z330" t="str">
        <f t="shared" ca="1" si="725"/>
        <v>40-50 years</v>
      </c>
      <c r="AA330" t="str">
        <f t="shared" si="726"/>
        <v>4-6 years</v>
      </c>
      <c r="AH330" t="str">
        <f t="shared" si="727"/>
        <v>Yes</v>
      </c>
      <c r="AI330" t="str">
        <f t="shared" si="728"/>
        <v>Yes</v>
      </c>
      <c r="AJ330" t="str">
        <f t="shared" si="728"/>
        <v>Yes</v>
      </c>
      <c r="AK330" t="str">
        <f t="shared" si="728"/>
        <v>Yes</v>
      </c>
      <c r="AL330" t="str">
        <f t="shared" si="728"/>
        <v>Yes</v>
      </c>
      <c r="AM330" t="str">
        <f t="shared" si="728"/>
        <v>Yes</v>
      </c>
      <c r="AN330" t="str">
        <f t="shared" si="728"/>
        <v>Yes</v>
      </c>
      <c r="AO330" t="str">
        <f t="shared" si="728"/>
        <v>Yes</v>
      </c>
      <c r="AP330" t="str">
        <f t="shared" si="728"/>
        <v>Yes</v>
      </c>
      <c r="AQ330" t="str">
        <f t="shared" si="728"/>
        <v>Yes</v>
      </c>
      <c r="AR330" t="str">
        <f t="shared" si="728"/>
        <v>Yes</v>
      </c>
      <c r="AS330" t="str">
        <f t="shared" si="728"/>
        <v>Yes</v>
      </c>
      <c r="AT330" t="str">
        <f t="shared" si="728"/>
        <v>Yes</v>
      </c>
      <c r="AV330" t="str">
        <f t="shared" ref="AV330:BF330" si="744">IF(AND($L330&gt;=AV$1,$L330&lt;AW$1),"Yes","No")</f>
        <v>No</v>
      </c>
      <c r="AW330" t="str">
        <f t="shared" si="744"/>
        <v>No</v>
      </c>
      <c r="AX330" t="str">
        <f t="shared" si="744"/>
        <v>No</v>
      </c>
      <c r="AY330" t="str">
        <f t="shared" si="744"/>
        <v>No</v>
      </c>
      <c r="AZ330" t="str">
        <f t="shared" si="744"/>
        <v>No</v>
      </c>
      <c r="BA330" t="str">
        <f t="shared" si="744"/>
        <v>No</v>
      </c>
      <c r="BB330" t="str">
        <f t="shared" si="744"/>
        <v>No</v>
      </c>
      <c r="BC330" t="str">
        <f t="shared" si="744"/>
        <v>No</v>
      </c>
      <c r="BD330" t="str">
        <f t="shared" si="744"/>
        <v>No</v>
      </c>
      <c r="BE330" t="str">
        <f t="shared" si="744"/>
        <v>No</v>
      </c>
      <c r="BF330" t="str">
        <f t="shared" si="744"/>
        <v>No</v>
      </c>
      <c r="BG330" t="str">
        <f t="shared" si="719"/>
        <v>No</v>
      </c>
      <c r="BI330" t="str">
        <f t="shared" si="730"/>
        <v>No</v>
      </c>
      <c r="BJ330" t="str">
        <f t="shared" ref="BJ330:BT330" si="745">IF(AND($M330&gt;=BJ$1,$M330&lt;BK$1),"Yes","No")</f>
        <v>No</v>
      </c>
      <c r="BK330" t="str">
        <f t="shared" si="745"/>
        <v>No</v>
      </c>
      <c r="BL330" t="str">
        <f t="shared" si="745"/>
        <v>No</v>
      </c>
      <c r="BM330" t="str">
        <f t="shared" si="745"/>
        <v>No</v>
      </c>
      <c r="BN330" t="str">
        <f t="shared" si="745"/>
        <v>No</v>
      </c>
      <c r="BO330" t="str">
        <f t="shared" si="745"/>
        <v>No</v>
      </c>
      <c r="BP330" t="str">
        <f t="shared" si="745"/>
        <v>No</v>
      </c>
      <c r="BQ330" t="str">
        <f t="shared" si="745"/>
        <v>No</v>
      </c>
      <c r="BR330" t="str">
        <f t="shared" si="745"/>
        <v>No</v>
      </c>
      <c r="BS330" t="str">
        <f t="shared" si="745"/>
        <v>No</v>
      </c>
      <c r="BT330" t="str">
        <f t="shared" si="745"/>
        <v>No</v>
      </c>
      <c r="BU330" t="str">
        <f t="shared" si="731"/>
        <v>No</v>
      </c>
      <c r="BW330" t="str">
        <f t="shared" si="721"/>
        <v>No</v>
      </c>
    </row>
    <row r="331" spans="1:75" x14ac:dyDescent="0.25">
      <c r="A331" s="7">
        <v>330</v>
      </c>
      <c r="B331" s="7" t="s">
        <v>361</v>
      </c>
      <c r="C331" s="7" t="s">
        <v>1038</v>
      </c>
      <c r="D331" s="7" t="s">
        <v>36</v>
      </c>
      <c r="E331" s="7" t="s">
        <v>789</v>
      </c>
      <c r="F331" s="8" t="s">
        <v>811</v>
      </c>
      <c r="G331" s="8" t="s">
        <v>799</v>
      </c>
      <c r="H331" s="7" t="s">
        <v>213</v>
      </c>
      <c r="I331" s="7" t="s">
        <v>15</v>
      </c>
      <c r="J331" s="7" t="s">
        <v>1197</v>
      </c>
      <c r="K331" s="9">
        <v>29662</v>
      </c>
      <c r="L331" s="9">
        <v>36503</v>
      </c>
      <c r="M331" s="9"/>
      <c r="N331" s="10">
        <f t="shared" ca="1" si="716"/>
        <v>23</v>
      </c>
      <c r="O331" s="10" t="s">
        <v>815</v>
      </c>
      <c r="P331" s="11" t="s">
        <v>21</v>
      </c>
      <c r="Q331" s="12">
        <v>41615</v>
      </c>
      <c r="R331" s="12">
        <f t="shared" ca="1" si="717"/>
        <v>3000</v>
      </c>
      <c r="S331" s="8">
        <v>1</v>
      </c>
      <c r="T331" t="str">
        <f t="shared" si="722"/>
        <v/>
      </c>
      <c r="U331" t="str">
        <f t="shared" si="723"/>
        <v>Correct</v>
      </c>
      <c r="Y331" t="str">
        <f t="shared" si="724"/>
        <v>40001-60000</v>
      </c>
      <c r="Z331" t="str">
        <f t="shared" ca="1" si="725"/>
        <v>40-50 years</v>
      </c>
      <c r="AA331" t="str">
        <f t="shared" si="726"/>
        <v>Above 10 years</v>
      </c>
      <c r="AH331" t="str">
        <f t="shared" si="727"/>
        <v>Yes</v>
      </c>
      <c r="AI331" t="str">
        <f t="shared" si="728"/>
        <v>Yes</v>
      </c>
      <c r="AJ331" t="str">
        <f t="shared" si="728"/>
        <v>Yes</v>
      </c>
      <c r="AK331" t="str">
        <f t="shared" si="728"/>
        <v>Yes</v>
      </c>
      <c r="AL331" t="str">
        <f t="shared" si="728"/>
        <v>Yes</v>
      </c>
      <c r="AM331" t="str">
        <f t="shared" si="728"/>
        <v>Yes</v>
      </c>
      <c r="AN331" t="str">
        <f t="shared" si="728"/>
        <v>Yes</v>
      </c>
      <c r="AO331" t="str">
        <f t="shared" si="728"/>
        <v>Yes</v>
      </c>
      <c r="AP331" t="str">
        <f t="shared" si="728"/>
        <v>Yes</v>
      </c>
      <c r="AQ331" t="str">
        <f t="shared" si="728"/>
        <v>Yes</v>
      </c>
      <c r="AR331" t="str">
        <f t="shared" si="728"/>
        <v>Yes</v>
      </c>
      <c r="AS331" t="str">
        <f t="shared" si="728"/>
        <v>Yes</v>
      </c>
      <c r="AT331" t="str">
        <f t="shared" si="728"/>
        <v>Yes</v>
      </c>
      <c r="AV331" t="str">
        <f t="shared" ref="AV331:BF331" si="746">IF(AND($L331&gt;=AV$1,$L331&lt;AW$1),"Yes","No")</f>
        <v>No</v>
      </c>
      <c r="AW331" t="str">
        <f t="shared" si="746"/>
        <v>No</v>
      </c>
      <c r="AX331" t="str">
        <f t="shared" si="746"/>
        <v>No</v>
      </c>
      <c r="AY331" t="str">
        <f t="shared" si="746"/>
        <v>No</v>
      </c>
      <c r="AZ331" t="str">
        <f t="shared" si="746"/>
        <v>No</v>
      </c>
      <c r="BA331" t="str">
        <f t="shared" si="746"/>
        <v>No</v>
      </c>
      <c r="BB331" t="str">
        <f t="shared" si="746"/>
        <v>No</v>
      </c>
      <c r="BC331" t="str">
        <f t="shared" si="746"/>
        <v>No</v>
      </c>
      <c r="BD331" t="str">
        <f t="shared" si="746"/>
        <v>No</v>
      </c>
      <c r="BE331" t="str">
        <f t="shared" si="746"/>
        <v>No</v>
      </c>
      <c r="BF331" t="str">
        <f t="shared" si="746"/>
        <v>No</v>
      </c>
      <c r="BG331" t="str">
        <f t="shared" si="719"/>
        <v>No</v>
      </c>
      <c r="BI331" t="str">
        <f t="shared" si="730"/>
        <v>No</v>
      </c>
      <c r="BJ331" t="str">
        <f t="shared" ref="BJ331:BT331" si="747">IF(AND($M331&gt;=BJ$1,$M331&lt;BK$1),"Yes","No")</f>
        <v>No</v>
      </c>
      <c r="BK331" t="str">
        <f t="shared" si="747"/>
        <v>No</v>
      </c>
      <c r="BL331" t="str">
        <f t="shared" si="747"/>
        <v>No</v>
      </c>
      <c r="BM331" t="str">
        <f t="shared" si="747"/>
        <v>No</v>
      </c>
      <c r="BN331" t="str">
        <f t="shared" si="747"/>
        <v>No</v>
      </c>
      <c r="BO331" t="str">
        <f t="shared" si="747"/>
        <v>No</v>
      </c>
      <c r="BP331" t="str">
        <f t="shared" si="747"/>
        <v>No</v>
      </c>
      <c r="BQ331" t="str">
        <f t="shared" si="747"/>
        <v>No</v>
      </c>
      <c r="BR331" t="str">
        <f t="shared" si="747"/>
        <v>No</v>
      </c>
      <c r="BS331" t="str">
        <f t="shared" si="747"/>
        <v>No</v>
      </c>
      <c r="BT331" t="str">
        <f t="shared" si="747"/>
        <v>No</v>
      </c>
      <c r="BU331" t="str">
        <f t="shared" si="731"/>
        <v>No</v>
      </c>
      <c r="BW331" t="str">
        <f t="shared" si="721"/>
        <v>No</v>
      </c>
    </row>
    <row r="332" spans="1:75" x14ac:dyDescent="0.25">
      <c r="A332" s="7">
        <v>331</v>
      </c>
      <c r="B332" s="7" t="s">
        <v>362</v>
      </c>
      <c r="C332" s="7" t="s">
        <v>840</v>
      </c>
      <c r="D332" s="7" t="s">
        <v>36</v>
      </c>
      <c r="E332" s="7" t="s">
        <v>792</v>
      </c>
      <c r="F332" s="8" t="s">
        <v>811</v>
      </c>
      <c r="G332" s="8" t="s">
        <v>799</v>
      </c>
      <c r="H332" s="7" t="s">
        <v>213</v>
      </c>
      <c r="I332" s="7" t="s">
        <v>12</v>
      </c>
      <c r="J332" s="7" t="s">
        <v>1196</v>
      </c>
      <c r="K332" s="9">
        <v>27397</v>
      </c>
      <c r="L332" s="9">
        <v>37229</v>
      </c>
      <c r="M332" s="9"/>
      <c r="N332" s="10">
        <f t="shared" ca="1" si="716"/>
        <v>21</v>
      </c>
      <c r="O332" s="10" t="s">
        <v>815</v>
      </c>
      <c r="P332" s="11" t="s">
        <v>40</v>
      </c>
      <c r="Q332" s="12">
        <v>25310</v>
      </c>
      <c r="R332" s="12">
        <f t="shared" ca="1" si="717"/>
        <v>5000</v>
      </c>
      <c r="S332" s="8">
        <v>4</v>
      </c>
      <c r="T332" t="str">
        <f t="shared" si="722"/>
        <v/>
      </c>
      <c r="U332" t="str">
        <f t="shared" si="723"/>
        <v>Correct</v>
      </c>
      <c r="Y332" t="str">
        <f t="shared" si="724"/>
        <v>25001-40000</v>
      </c>
      <c r="Z332" t="str">
        <f t="shared" ca="1" si="725"/>
        <v>40-50 years</v>
      </c>
      <c r="AA332" t="str">
        <f t="shared" si="726"/>
        <v>Above 10 years</v>
      </c>
      <c r="AH332" t="str">
        <f t="shared" si="727"/>
        <v>Yes</v>
      </c>
      <c r="AI332" t="str">
        <f t="shared" si="728"/>
        <v>Yes</v>
      </c>
      <c r="AJ332" t="str">
        <f t="shared" si="728"/>
        <v>Yes</v>
      </c>
      <c r="AK332" t="str">
        <f t="shared" si="728"/>
        <v>Yes</v>
      </c>
      <c r="AL332" t="str">
        <f t="shared" si="728"/>
        <v>Yes</v>
      </c>
      <c r="AM332" t="str">
        <f t="shared" si="728"/>
        <v>Yes</v>
      </c>
      <c r="AN332" t="str">
        <f t="shared" si="728"/>
        <v>Yes</v>
      </c>
      <c r="AO332" t="str">
        <f t="shared" si="728"/>
        <v>Yes</v>
      </c>
      <c r="AP332" t="str">
        <f t="shared" si="728"/>
        <v>Yes</v>
      </c>
      <c r="AQ332" t="str">
        <f t="shared" si="728"/>
        <v>Yes</v>
      </c>
      <c r="AR332" t="str">
        <f t="shared" si="728"/>
        <v>Yes</v>
      </c>
      <c r="AS332" t="str">
        <f t="shared" si="728"/>
        <v>Yes</v>
      </c>
      <c r="AT332" t="str">
        <f t="shared" si="728"/>
        <v>Yes</v>
      </c>
      <c r="AV332" t="str">
        <f t="shared" ref="AV332:BF332" si="748">IF(AND($L332&gt;=AV$1,$L332&lt;AW$1),"Yes","No")</f>
        <v>No</v>
      </c>
      <c r="AW332" t="str">
        <f t="shared" si="748"/>
        <v>No</v>
      </c>
      <c r="AX332" t="str">
        <f t="shared" si="748"/>
        <v>No</v>
      </c>
      <c r="AY332" t="str">
        <f t="shared" si="748"/>
        <v>No</v>
      </c>
      <c r="AZ332" t="str">
        <f t="shared" si="748"/>
        <v>No</v>
      </c>
      <c r="BA332" t="str">
        <f t="shared" si="748"/>
        <v>No</v>
      </c>
      <c r="BB332" t="str">
        <f t="shared" si="748"/>
        <v>No</v>
      </c>
      <c r="BC332" t="str">
        <f t="shared" si="748"/>
        <v>No</v>
      </c>
      <c r="BD332" t="str">
        <f t="shared" si="748"/>
        <v>No</v>
      </c>
      <c r="BE332" t="str">
        <f t="shared" si="748"/>
        <v>No</v>
      </c>
      <c r="BF332" t="str">
        <f t="shared" si="748"/>
        <v>No</v>
      </c>
      <c r="BG332" t="str">
        <f t="shared" si="719"/>
        <v>No</v>
      </c>
      <c r="BI332" t="str">
        <f t="shared" si="730"/>
        <v>No</v>
      </c>
      <c r="BJ332" t="str">
        <f t="shared" ref="BJ332:BT332" si="749">IF(AND($M332&gt;=BJ$1,$M332&lt;BK$1),"Yes","No")</f>
        <v>No</v>
      </c>
      <c r="BK332" t="str">
        <f t="shared" si="749"/>
        <v>No</v>
      </c>
      <c r="BL332" t="str">
        <f t="shared" si="749"/>
        <v>No</v>
      </c>
      <c r="BM332" t="str">
        <f t="shared" si="749"/>
        <v>No</v>
      </c>
      <c r="BN332" t="str">
        <f t="shared" si="749"/>
        <v>No</v>
      </c>
      <c r="BO332" t="str">
        <f t="shared" si="749"/>
        <v>No</v>
      </c>
      <c r="BP332" t="str">
        <f t="shared" si="749"/>
        <v>No</v>
      </c>
      <c r="BQ332" t="str">
        <f t="shared" si="749"/>
        <v>No</v>
      </c>
      <c r="BR332" t="str">
        <f t="shared" si="749"/>
        <v>No</v>
      </c>
      <c r="BS332" t="str">
        <f t="shared" si="749"/>
        <v>No</v>
      </c>
      <c r="BT332" t="str">
        <f t="shared" si="749"/>
        <v>No</v>
      </c>
      <c r="BU332" t="str">
        <f t="shared" si="731"/>
        <v>No</v>
      </c>
      <c r="BW332" t="str">
        <f t="shared" si="721"/>
        <v>No</v>
      </c>
    </row>
    <row r="333" spans="1:75" x14ac:dyDescent="0.25">
      <c r="A333" s="7">
        <v>332</v>
      </c>
      <c r="B333" s="7" t="s">
        <v>363</v>
      </c>
      <c r="C333" s="7" t="s">
        <v>1039</v>
      </c>
      <c r="D333" s="7" t="s">
        <v>36</v>
      </c>
      <c r="E333" s="7" t="s">
        <v>790</v>
      </c>
      <c r="F333" s="8" t="s">
        <v>811</v>
      </c>
      <c r="G333" s="8" t="s">
        <v>799</v>
      </c>
      <c r="H333" s="7" t="s">
        <v>213</v>
      </c>
      <c r="I333" s="7" t="s">
        <v>15</v>
      </c>
      <c r="J333" s="7" t="s">
        <v>1196</v>
      </c>
      <c r="K333" s="9">
        <v>25782</v>
      </c>
      <c r="L333" s="9">
        <v>37620</v>
      </c>
      <c r="M333" s="9"/>
      <c r="N333" s="10">
        <f t="shared" ca="1" si="716"/>
        <v>20</v>
      </c>
      <c r="O333" t="s">
        <v>786</v>
      </c>
      <c r="P333" s="11" t="s">
        <v>13</v>
      </c>
      <c r="Q333" s="12">
        <v>24460</v>
      </c>
      <c r="R333" s="12">
        <f t="shared" ca="1" si="717"/>
        <v>3000</v>
      </c>
      <c r="S333" s="8">
        <v>1</v>
      </c>
      <c r="T333" t="str">
        <f t="shared" si="722"/>
        <v/>
      </c>
      <c r="U333" t="str">
        <f t="shared" si="723"/>
        <v>Correct</v>
      </c>
      <c r="Y333" t="str">
        <f t="shared" si="724"/>
        <v>10001-25000</v>
      </c>
      <c r="Z333" t="str">
        <f t="shared" ca="1" si="725"/>
        <v>Above 50 years</v>
      </c>
      <c r="AA333" t="str">
        <f t="shared" si="726"/>
        <v>Above 10 years</v>
      </c>
      <c r="AH333" t="str">
        <f t="shared" si="727"/>
        <v>Yes</v>
      </c>
      <c r="AI333" t="str">
        <f t="shared" si="728"/>
        <v>Yes</v>
      </c>
      <c r="AJ333" t="str">
        <f t="shared" si="728"/>
        <v>Yes</v>
      </c>
      <c r="AK333" t="str">
        <f t="shared" si="728"/>
        <v>Yes</v>
      </c>
      <c r="AL333" t="str">
        <f t="shared" si="728"/>
        <v>Yes</v>
      </c>
      <c r="AM333" t="str">
        <f t="shared" si="728"/>
        <v>Yes</v>
      </c>
      <c r="AN333" t="str">
        <f t="shared" si="728"/>
        <v>Yes</v>
      </c>
      <c r="AO333" t="str">
        <f t="shared" si="728"/>
        <v>Yes</v>
      </c>
      <c r="AP333" t="str">
        <f t="shared" si="728"/>
        <v>Yes</v>
      </c>
      <c r="AQ333" t="str">
        <f t="shared" si="728"/>
        <v>Yes</v>
      </c>
      <c r="AR333" t="str">
        <f t="shared" si="728"/>
        <v>Yes</v>
      </c>
      <c r="AS333" t="str">
        <f t="shared" si="728"/>
        <v>Yes</v>
      </c>
      <c r="AT333" t="str">
        <f t="shared" si="728"/>
        <v>Yes</v>
      </c>
      <c r="AV333" t="str">
        <f t="shared" ref="AV333:BF333" si="750">IF(AND($L333&gt;=AV$1,$L333&lt;AW$1),"Yes","No")</f>
        <v>No</v>
      </c>
      <c r="AW333" t="str">
        <f t="shared" si="750"/>
        <v>No</v>
      </c>
      <c r="AX333" t="str">
        <f t="shared" si="750"/>
        <v>No</v>
      </c>
      <c r="AY333" t="str">
        <f t="shared" si="750"/>
        <v>No</v>
      </c>
      <c r="AZ333" t="str">
        <f t="shared" si="750"/>
        <v>No</v>
      </c>
      <c r="BA333" t="str">
        <f t="shared" si="750"/>
        <v>No</v>
      </c>
      <c r="BB333" t="str">
        <f t="shared" si="750"/>
        <v>No</v>
      </c>
      <c r="BC333" t="str">
        <f t="shared" si="750"/>
        <v>No</v>
      </c>
      <c r="BD333" t="str">
        <f t="shared" si="750"/>
        <v>No</v>
      </c>
      <c r="BE333" t="str">
        <f t="shared" si="750"/>
        <v>No</v>
      </c>
      <c r="BF333" t="str">
        <f t="shared" si="750"/>
        <v>No</v>
      </c>
      <c r="BG333" t="str">
        <f t="shared" si="719"/>
        <v>No</v>
      </c>
      <c r="BI333" t="str">
        <f t="shared" si="730"/>
        <v>No</v>
      </c>
      <c r="BJ333" t="str">
        <f t="shared" ref="BJ333:BT333" si="751">IF(AND($M333&gt;=BJ$1,$M333&lt;BK$1),"Yes","No")</f>
        <v>No</v>
      </c>
      <c r="BK333" t="str">
        <f t="shared" si="751"/>
        <v>No</v>
      </c>
      <c r="BL333" t="str">
        <f t="shared" si="751"/>
        <v>No</v>
      </c>
      <c r="BM333" t="str">
        <f t="shared" si="751"/>
        <v>No</v>
      </c>
      <c r="BN333" t="str">
        <f t="shared" si="751"/>
        <v>No</v>
      </c>
      <c r="BO333" t="str">
        <f t="shared" si="751"/>
        <v>No</v>
      </c>
      <c r="BP333" t="str">
        <f t="shared" si="751"/>
        <v>No</v>
      </c>
      <c r="BQ333" t="str">
        <f t="shared" si="751"/>
        <v>No</v>
      </c>
      <c r="BR333" t="str">
        <f t="shared" si="751"/>
        <v>No</v>
      </c>
      <c r="BS333" t="str">
        <f t="shared" si="751"/>
        <v>No</v>
      </c>
      <c r="BT333" t="str">
        <f t="shared" si="751"/>
        <v>No</v>
      </c>
      <c r="BU333" t="str">
        <f t="shared" si="731"/>
        <v>No</v>
      </c>
      <c r="BW333" t="str">
        <f t="shared" si="721"/>
        <v>No</v>
      </c>
    </row>
    <row r="334" spans="1:75" x14ac:dyDescent="0.25">
      <c r="A334" s="7">
        <v>333</v>
      </c>
      <c r="B334" s="7" t="s">
        <v>364</v>
      </c>
      <c r="C334" s="7" t="s">
        <v>925</v>
      </c>
      <c r="D334" s="7" t="s">
        <v>812</v>
      </c>
      <c r="E334" s="7" t="s">
        <v>793</v>
      </c>
      <c r="F334" s="8" t="s">
        <v>811</v>
      </c>
      <c r="G334" s="8" t="s">
        <v>799</v>
      </c>
      <c r="H334" s="7" t="s">
        <v>213</v>
      </c>
      <c r="I334" s="7" t="s">
        <v>12</v>
      </c>
      <c r="J334" s="7" t="s">
        <v>1197</v>
      </c>
      <c r="K334" s="9">
        <v>27044</v>
      </c>
      <c r="L334" s="9">
        <v>40175</v>
      </c>
      <c r="M334" s="9"/>
      <c r="N334" s="10">
        <f t="shared" ca="1" si="716"/>
        <v>13</v>
      </c>
      <c r="O334" s="10" t="s">
        <v>815</v>
      </c>
      <c r="P334" s="11" t="s">
        <v>21</v>
      </c>
      <c r="Q334" s="12">
        <v>34690</v>
      </c>
      <c r="R334" s="12">
        <f t="shared" ca="1" si="717"/>
        <v>3000</v>
      </c>
      <c r="S334" s="8">
        <v>2</v>
      </c>
      <c r="T334" t="str">
        <f t="shared" si="722"/>
        <v/>
      </c>
      <c r="U334" t="str">
        <f t="shared" si="723"/>
        <v>Correct</v>
      </c>
      <c r="Y334" t="str">
        <f t="shared" si="724"/>
        <v>25001-40000</v>
      </c>
      <c r="Z334" t="str">
        <f t="shared" ca="1" si="725"/>
        <v>40-50 years</v>
      </c>
      <c r="AA334" t="str">
        <f t="shared" si="726"/>
        <v>2-4 years</v>
      </c>
      <c r="AH334" t="str">
        <f t="shared" si="727"/>
        <v>Yes</v>
      </c>
      <c r="AI334" t="str">
        <f t="shared" si="728"/>
        <v>Yes</v>
      </c>
      <c r="AJ334" t="str">
        <f t="shared" si="728"/>
        <v>Yes</v>
      </c>
      <c r="AK334" t="str">
        <f t="shared" si="728"/>
        <v>Yes</v>
      </c>
      <c r="AL334" t="str">
        <f t="shared" si="728"/>
        <v>Yes</v>
      </c>
      <c r="AM334" t="str">
        <f t="shared" si="728"/>
        <v>Yes</v>
      </c>
      <c r="AN334" t="str">
        <f t="shared" si="728"/>
        <v>Yes</v>
      </c>
      <c r="AO334" t="str">
        <f t="shared" si="728"/>
        <v>Yes</v>
      </c>
      <c r="AP334" t="str">
        <f t="shared" si="728"/>
        <v>Yes</v>
      </c>
      <c r="AQ334" t="str">
        <f t="shared" si="728"/>
        <v>Yes</v>
      </c>
      <c r="AR334" t="str">
        <f t="shared" si="728"/>
        <v>Yes</v>
      </c>
      <c r="AS334" t="str">
        <f t="shared" si="728"/>
        <v>Yes</v>
      </c>
      <c r="AT334" t="str">
        <f t="shared" si="728"/>
        <v>Yes</v>
      </c>
      <c r="AV334" t="str">
        <f t="shared" ref="AV334:BF334" si="752">IF(AND($L334&gt;=AV$1,$L334&lt;AW$1),"Yes","No")</f>
        <v>No</v>
      </c>
      <c r="AW334" t="str">
        <f t="shared" si="752"/>
        <v>No</v>
      </c>
      <c r="AX334" t="str">
        <f t="shared" si="752"/>
        <v>No</v>
      </c>
      <c r="AY334" t="str">
        <f t="shared" si="752"/>
        <v>No</v>
      </c>
      <c r="AZ334" t="str">
        <f t="shared" si="752"/>
        <v>No</v>
      </c>
      <c r="BA334" t="str">
        <f t="shared" si="752"/>
        <v>No</v>
      </c>
      <c r="BB334" t="str">
        <f t="shared" si="752"/>
        <v>No</v>
      </c>
      <c r="BC334" t="str">
        <f t="shared" si="752"/>
        <v>No</v>
      </c>
      <c r="BD334" t="str">
        <f t="shared" si="752"/>
        <v>No</v>
      </c>
      <c r="BE334" t="str">
        <f t="shared" si="752"/>
        <v>No</v>
      </c>
      <c r="BF334" t="str">
        <f t="shared" si="752"/>
        <v>No</v>
      </c>
      <c r="BG334" t="str">
        <f t="shared" si="719"/>
        <v>No</v>
      </c>
      <c r="BI334" t="str">
        <f t="shared" si="730"/>
        <v>No</v>
      </c>
      <c r="BJ334" t="str">
        <f t="shared" ref="BJ334:BT334" si="753">IF(AND($M334&gt;=BJ$1,$M334&lt;BK$1),"Yes","No")</f>
        <v>No</v>
      </c>
      <c r="BK334" t="str">
        <f t="shared" si="753"/>
        <v>No</v>
      </c>
      <c r="BL334" t="str">
        <f t="shared" si="753"/>
        <v>No</v>
      </c>
      <c r="BM334" t="str">
        <f t="shared" si="753"/>
        <v>No</v>
      </c>
      <c r="BN334" t="str">
        <f t="shared" si="753"/>
        <v>No</v>
      </c>
      <c r="BO334" t="str">
        <f t="shared" si="753"/>
        <v>No</v>
      </c>
      <c r="BP334" t="str">
        <f t="shared" si="753"/>
        <v>No</v>
      </c>
      <c r="BQ334" t="str">
        <f t="shared" si="753"/>
        <v>No</v>
      </c>
      <c r="BR334" t="str">
        <f t="shared" si="753"/>
        <v>No</v>
      </c>
      <c r="BS334" t="str">
        <f t="shared" si="753"/>
        <v>No</v>
      </c>
      <c r="BT334" t="str">
        <f t="shared" si="753"/>
        <v>No</v>
      </c>
      <c r="BU334" t="str">
        <f t="shared" si="731"/>
        <v>No</v>
      </c>
      <c r="BW334" t="str">
        <f t="shared" si="721"/>
        <v>No</v>
      </c>
    </row>
    <row r="335" spans="1:75" x14ac:dyDescent="0.25">
      <c r="A335" s="7">
        <v>334</v>
      </c>
      <c r="B335" s="7" t="s">
        <v>365</v>
      </c>
      <c r="C335" s="7" t="s">
        <v>845</v>
      </c>
      <c r="D335" s="7" t="s">
        <v>36</v>
      </c>
      <c r="E335" s="7" t="s">
        <v>796</v>
      </c>
      <c r="F335" s="8" t="s">
        <v>810</v>
      </c>
      <c r="G335" s="8" t="s">
        <v>805</v>
      </c>
      <c r="H335" s="8" t="s">
        <v>805</v>
      </c>
      <c r="I335" s="7" t="s">
        <v>24</v>
      </c>
      <c r="J335" s="7" t="s">
        <v>1196</v>
      </c>
      <c r="K335" s="13">
        <v>27590</v>
      </c>
      <c r="L335" s="13">
        <v>40292</v>
      </c>
      <c r="M335" s="9"/>
      <c r="N335" s="10">
        <f t="shared" ca="1" si="716"/>
        <v>12</v>
      </c>
      <c r="O335" t="s">
        <v>785</v>
      </c>
      <c r="P335" s="11"/>
      <c r="Q335" s="12">
        <v>61890</v>
      </c>
      <c r="R335" s="12">
        <f t="shared" ca="1" si="717"/>
        <v>3000</v>
      </c>
      <c r="S335" s="8">
        <v>2</v>
      </c>
      <c r="T335" t="str">
        <f t="shared" si="722"/>
        <v/>
      </c>
      <c r="U335" t="str">
        <f t="shared" si="723"/>
        <v>Correct</v>
      </c>
      <c r="Y335" t="str">
        <f t="shared" si="724"/>
        <v>Above 60000</v>
      </c>
      <c r="Z335" t="str">
        <f t="shared" ca="1" si="725"/>
        <v>40-50 years</v>
      </c>
      <c r="AA335" t="str">
        <f t="shared" si="726"/>
        <v>2-4 years</v>
      </c>
      <c r="AH335" t="str">
        <f t="shared" si="727"/>
        <v>Yes</v>
      </c>
      <c r="AI335" t="str">
        <f t="shared" si="728"/>
        <v>Yes</v>
      </c>
      <c r="AJ335" t="str">
        <f t="shared" si="728"/>
        <v>Yes</v>
      </c>
      <c r="AK335" t="str">
        <f t="shared" si="728"/>
        <v>Yes</v>
      </c>
      <c r="AL335" t="str">
        <f t="shared" si="728"/>
        <v>Yes</v>
      </c>
      <c r="AM335" t="str">
        <f t="shared" si="728"/>
        <v>Yes</v>
      </c>
      <c r="AN335" t="str">
        <f t="shared" si="728"/>
        <v>Yes</v>
      </c>
      <c r="AO335" t="str">
        <f t="shared" si="728"/>
        <v>Yes</v>
      </c>
      <c r="AP335" t="str">
        <f t="shared" si="728"/>
        <v>Yes</v>
      </c>
      <c r="AQ335" t="str">
        <f t="shared" si="728"/>
        <v>Yes</v>
      </c>
      <c r="AR335" t="str">
        <f t="shared" si="728"/>
        <v>Yes</v>
      </c>
      <c r="AS335" t="str">
        <f t="shared" si="728"/>
        <v>Yes</v>
      </c>
      <c r="AT335" t="str">
        <f t="shared" si="728"/>
        <v>Yes</v>
      </c>
      <c r="AV335" t="str">
        <f t="shared" ref="AV335:BF335" si="754">IF(AND($L335&gt;=AV$1,$L335&lt;AW$1),"Yes","No")</f>
        <v>No</v>
      </c>
      <c r="AW335" t="str">
        <f t="shared" si="754"/>
        <v>No</v>
      </c>
      <c r="AX335" t="str">
        <f t="shared" si="754"/>
        <v>No</v>
      </c>
      <c r="AY335" t="str">
        <f t="shared" si="754"/>
        <v>No</v>
      </c>
      <c r="AZ335" t="str">
        <f t="shared" si="754"/>
        <v>No</v>
      </c>
      <c r="BA335" t="str">
        <f t="shared" si="754"/>
        <v>No</v>
      </c>
      <c r="BB335" t="str">
        <f t="shared" si="754"/>
        <v>No</v>
      </c>
      <c r="BC335" t="str">
        <f t="shared" si="754"/>
        <v>No</v>
      </c>
      <c r="BD335" t="str">
        <f t="shared" si="754"/>
        <v>No</v>
      </c>
      <c r="BE335" t="str">
        <f t="shared" si="754"/>
        <v>No</v>
      </c>
      <c r="BF335" t="str">
        <f t="shared" si="754"/>
        <v>No</v>
      </c>
      <c r="BG335" t="str">
        <f t="shared" si="719"/>
        <v>No</v>
      </c>
      <c r="BI335" t="str">
        <f t="shared" si="730"/>
        <v>No</v>
      </c>
      <c r="BJ335" t="str">
        <f t="shared" ref="BJ335:BT335" si="755">IF(AND($M335&gt;=BJ$1,$M335&lt;BK$1),"Yes","No")</f>
        <v>No</v>
      </c>
      <c r="BK335" t="str">
        <f t="shared" si="755"/>
        <v>No</v>
      </c>
      <c r="BL335" t="str">
        <f t="shared" si="755"/>
        <v>No</v>
      </c>
      <c r="BM335" t="str">
        <f t="shared" si="755"/>
        <v>No</v>
      </c>
      <c r="BN335" t="str">
        <f t="shared" si="755"/>
        <v>No</v>
      </c>
      <c r="BO335" t="str">
        <f t="shared" si="755"/>
        <v>No</v>
      </c>
      <c r="BP335" t="str">
        <f t="shared" si="755"/>
        <v>No</v>
      </c>
      <c r="BQ335" t="str">
        <f t="shared" si="755"/>
        <v>No</v>
      </c>
      <c r="BR335" t="str">
        <f t="shared" si="755"/>
        <v>No</v>
      </c>
      <c r="BS335" t="str">
        <f t="shared" si="755"/>
        <v>No</v>
      </c>
      <c r="BT335" t="str">
        <f t="shared" si="755"/>
        <v>No</v>
      </c>
      <c r="BU335" t="str">
        <f t="shared" si="731"/>
        <v>No</v>
      </c>
      <c r="BW335" t="str">
        <f t="shared" si="721"/>
        <v>No</v>
      </c>
    </row>
    <row r="336" spans="1:75" x14ac:dyDescent="0.25">
      <c r="A336" s="7">
        <v>335</v>
      </c>
      <c r="B336" s="7" t="s">
        <v>366</v>
      </c>
      <c r="C336" s="7" t="s">
        <v>822</v>
      </c>
      <c r="D336" s="7" t="s">
        <v>36</v>
      </c>
      <c r="E336" s="7" t="s">
        <v>796</v>
      </c>
      <c r="F336" s="8" t="s">
        <v>810</v>
      </c>
      <c r="G336" s="8" t="s">
        <v>805</v>
      </c>
      <c r="H336" s="8" t="s">
        <v>805</v>
      </c>
      <c r="I336" s="7" t="s">
        <v>12</v>
      </c>
      <c r="J336" s="7" t="s">
        <v>1196</v>
      </c>
      <c r="K336" s="9">
        <v>30334</v>
      </c>
      <c r="L336" s="9">
        <v>37407</v>
      </c>
      <c r="M336" s="9">
        <v>37620</v>
      </c>
      <c r="N336" s="10">
        <f t="shared" ca="1" si="716"/>
        <v>20</v>
      </c>
      <c r="O336" s="10" t="s">
        <v>815</v>
      </c>
      <c r="P336" s="11" t="s">
        <v>13</v>
      </c>
      <c r="Q336" s="12">
        <v>59140</v>
      </c>
      <c r="R336" s="12">
        <f t="shared" ca="1" si="717"/>
        <v>10000</v>
      </c>
      <c r="S336" s="8">
        <v>5</v>
      </c>
      <c r="T336" t="str">
        <f t="shared" si="722"/>
        <v>Correct</v>
      </c>
      <c r="U336" t="str">
        <f t="shared" si="723"/>
        <v>Correct</v>
      </c>
      <c r="Y336" t="str">
        <f t="shared" si="724"/>
        <v>40001-60000</v>
      </c>
      <c r="Z336" t="str">
        <f t="shared" ca="1" si="725"/>
        <v>30-40 years</v>
      </c>
      <c r="AA336" t="str">
        <f t="shared" si="726"/>
        <v>Above 10 years</v>
      </c>
      <c r="AH336" t="str">
        <f t="shared" si="727"/>
        <v>No</v>
      </c>
      <c r="AI336" t="str">
        <f t="shared" si="728"/>
        <v>No</v>
      </c>
      <c r="AJ336" t="str">
        <f t="shared" si="728"/>
        <v>No</v>
      </c>
      <c r="AK336" t="str">
        <f t="shared" si="728"/>
        <v>No</v>
      </c>
      <c r="AL336" t="str">
        <f t="shared" si="728"/>
        <v>No</v>
      </c>
      <c r="AM336" t="str">
        <f t="shared" si="728"/>
        <v>No</v>
      </c>
      <c r="AN336" t="str">
        <f t="shared" si="728"/>
        <v>No</v>
      </c>
      <c r="AO336" t="str">
        <f t="shared" si="728"/>
        <v>No</v>
      </c>
      <c r="AP336" t="str">
        <f t="shared" si="728"/>
        <v>No</v>
      </c>
      <c r="AQ336" t="str">
        <f t="shared" si="728"/>
        <v>No</v>
      </c>
      <c r="AR336" t="str">
        <f t="shared" si="728"/>
        <v>No</v>
      </c>
      <c r="AS336" t="str">
        <f t="shared" si="728"/>
        <v>No</v>
      </c>
      <c r="AT336" t="str">
        <f t="shared" si="728"/>
        <v>No</v>
      </c>
      <c r="AV336" t="str">
        <f t="shared" ref="AV336:BF336" si="756">IF(AND($L336&gt;=AV$1,$L336&lt;AW$1),"Yes","No")</f>
        <v>No</v>
      </c>
      <c r="AW336" t="str">
        <f t="shared" si="756"/>
        <v>No</v>
      </c>
      <c r="AX336" t="str">
        <f t="shared" si="756"/>
        <v>No</v>
      </c>
      <c r="AY336" t="str">
        <f t="shared" si="756"/>
        <v>No</v>
      </c>
      <c r="AZ336" t="str">
        <f t="shared" si="756"/>
        <v>No</v>
      </c>
      <c r="BA336" t="str">
        <f t="shared" si="756"/>
        <v>No</v>
      </c>
      <c r="BB336" t="str">
        <f t="shared" si="756"/>
        <v>No</v>
      </c>
      <c r="BC336" t="str">
        <f t="shared" si="756"/>
        <v>No</v>
      </c>
      <c r="BD336" t="str">
        <f t="shared" si="756"/>
        <v>No</v>
      </c>
      <c r="BE336" t="str">
        <f t="shared" si="756"/>
        <v>No</v>
      </c>
      <c r="BF336" t="str">
        <f t="shared" si="756"/>
        <v>No</v>
      </c>
      <c r="BG336" t="str">
        <f t="shared" si="719"/>
        <v>No</v>
      </c>
      <c r="BI336" t="str">
        <f t="shared" si="730"/>
        <v>No</v>
      </c>
      <c r="BJ336" t="str">
        <f t="shared" ref="BJ336:BT336" si="757">IF(AND($M336&gt;=BJ$1,$M336&lt;BK$1),"Yes","No")</f>
        <v>No</v>
      </c>
      <c r="BK336" t="str">
        <f t="shared" si="757"/>
        <v>No</v>
      </c>
      <c r="BL336" t="str">
        <f t="shared" si="757"/>
        <v>No</v>
      </c>
      <c r="BM336" t="str">
        <f t="shared" si="757"/>
        <v>No</v>
      </c>
      <c r="BN336" t="str">
        <f t="shared" si="757"/>
        <v>No</v>
      </c>
      <c r="BO336" t="str">
        <f t="shared" si="757"/>
        <v>No</v>
      </c>
      <c r="BP336" t="str">
        <f t="shared" si="757"/>
        <v>No</v>
      </c>
      <c r="BQ336" t="str">
        <f t="shared" si="757"/>
        <v>No</v>
      </c>
      <c r="BR336" t="str">
        <f t="shared" si="757"/>
        <v>No</v>
      </c>
      <c r="BS336" t="str">
        <f t="shared" si="757"/>
        <v>No</v>
      </c>
      <c r="BT336" t="str">
        <f t="shared" si="757"/>
        <v>No</v>
      </c>
      <c r="BU336" t="str">
        <f t="shared" si="731"/>
        <v>No</v>
      </c>
      <c r="BW336" t="str">
        <f t="shared" si="721"/>
        <v>No</v>
      </c>
    </row>
    <row r="337" spans="1:75" x14ac:dyDescent="0.25">
      <c r="A337" s="7">
        <v>336</v>
      </c>
      <c r="B337" s="7" t="s">
        <v>367</v>
      </c>
      <c r="C337" s="7" t="s">
        <v>851</v>
      </c>
      <c r="D337" s="7" t="s">
        <v>36</v>
      </c>
      <c r="E337" s="7" t="s">
        <v>796</v>
      </c>
      <c r="F337" s="8" t="s">
        <v>810</v>
      </c>
      <c r="G337" s="8" t="s">
        <v>805</v>
      </c>
      <c r="H337" s="8" t="s">
        <v>805</v>
      </c>
      <c r="I337" s="7" t="s">
        <v>12</v>
      </c>
      <c r="J337" s="7" t="s">
        <v>1196</v>
      </c>
      <c r="K337" s="13">
        <v>32391</v>
      </c>
      <c r="L337" s="13">
        <v>40313</v>
      </c>
      <c r="M337" s="9"/>
      <c r="N337" s="10">
        <f t="shared" ca="1" si="716"/>
        <v>12</v>
      </c>
      <c r="O337" s="10" t="s">
        <v>815</v>
      </c>
      <c r="P337" s="11" t="s">
        <v>40</v>
      </c>
      <c r="Q337" s="12">
        <v>27250</v>
      </c>
      <c r="R337" s="12">
        <f t="shared" ca="1" si="717"/>
        <v>10000</v>
      </c>
      <c r="S337" s="8">
        <v>5</v>
      </c>
      <c r="T337" t="str">
        <f t="shared" si="722"/>
        <v/>
      </c>
      <c r="U337" t="str">
        <f t="shared" si="723"/>
        <v>Correct</v>
      </c>
      <c r="Y337" t="str">
        <f t="shared" si="724"/>
        <v>25001-40000</v>
      </c>
      <c r="Z337" t="str">
        <f t="shared" ca="1" si="725"/>
        <v>30-40 years</v>
      </c>
      <c r="AA337" t="str">
        <f t="shared" si="726"/>
        <v>2-4 years</v>
      </c>
      <c r="AH337" t="str">
        <f t="shared" si="727"/>
        <v>Yes</v>
      </c>
      <c r="AI337" t="str">
        <f t="shared" si="728"/>
        <v>Yes</v>
      </c>
      <c r="AJ337" t="str">
        <f t="shared" si="728"/>
        <v>Yes</v>
      </c>
      <c r="AK337" t="str">
        <f t="shared" si="728"/>
        <v>Yes</v>
      </c>
      <c r="AL337" t="str">
        <f t="shared" si="728"/>
        <v>Yes</v>
      </c>
      <c r="AM337" t="str">
        <f t="shared" si="728"/>
        <v>Yes</v>
      </c>
      <c r="AN337" t="str">
        <f t="shared" si="728"/>
        <v>Yes</v>
      </c>
      <c r="AO337" t="str">
        <f t="shared" si="728"/>
        <v>Yes</v>
      </c>
      <c r="AP337" t="str">
        <f t="shared" si="728"/>
        <v>Yes</v>
      </c>
      <c r="AQ337" t="str">
        <f t="shared" si="728"/>
        <v>Yes</v>
      </c>
      <c r="AR337" t="str">
        <f t="shared" si="728"/>
        <v>Yes</v>
      </c>
      <c r="AS337" t="str">
        <f t="shared" si="728"/>
        <v>Yes</v>
      </c>
      <c r="AT337" t="str">
        <f t="shared" si="728"/>
        <v>Yes</v>
      </c>
      <c r="AV337" t="str">
        <f t="shared" ref="AV337:BF337" si="758">IF(AND($L337&gt;=AV$1,$L337&lt;AW$1),"Yes","No")</f>
        <v>No</v>
      </c>
      <c r="AW337" t="str">
        <f t="shared" si="758"/>
        <v>No</v>
      </c>
      <c r="AX337" t="str">
        <f t="shared" si="758"/>
        <v>No</v>
      </c>
      <c r="AY337" t="str">
        <f t="shared" si="758"/>
        <v>No</v>
      </c>
      <c r="AZ337" t="str">
        <f t="shared" si="758"/>
        <v>No</v>
      </c>
      <c r="BA337" t="str">
        <f t="shared" si="758"/>
        <v>No</v>
      </c>
      <c r="BB337" t="str">
        <f t="shared" si="758"/>
        <v>No</v>
      </c>
      <c r="BC337" t="str">
        <f t="shared" si="758"/>
        <v>No</v>
      </c>
      <c r="BD337" t="str">
        <f t="shared" si="758"/>
        <v>No</v>
      </c>
      <c r="BE337" t="str">
        <f t="shared" si="758"/>
        <v>No</v>
      </c>
      <c r="BF337" t="str">
        <f t="shared" si="758"/>
        <v>No</v>
      </c>
      <c r="BG337" t="str">
        <f t="shared" si="719"/>
        <v>No</v>
      </c>
      <c r="BI337" t="str">
        <f t="shared" si="730"/>
        <v>No</v>
      </c>
      <c r="BJ337" t="str">
        <f t="shared" ref="BJ337:BT337" si="759">IF(AND($M337&gt;=BJ$1,$M337&lt;BK$1),"Yes","No")</f>
        <v>No</v>
      </c>
      <c r="BK337" t="str">
        <f t="shared" si="759"/>
        <v>No</v>
      </c>
      <c r="BL337" t="str">
        <f t="shared" si="759"/>
        <v>No</v>
      </c>
      <c r="BM337" t="str">
        <f t="shared" si="759"/>
        <v>No</v>
      </c>
      <c r="BN337" t="str">
        <f t="shared" si="759"/>
        <v>No</v>
      </c>
      <c r="BO337" t="str">
        <f t="shared" si="759"/>
        <v>No</v>
      </c>
      <c r="BP337" t="str">
        <f t="shared" si="759"/>
        <v>No</v>
      </c>
      <c r="BQ337" t="str">
        <f t="shared" si="759"/>
        <v>No</v>
      </c>
      <c r="BR337" t="str">
        <f t="shared" si="759"/>
        <v>No</v>
      </c>
      <c r="BS337" t="str">
        <f t="shared" si="759"/>
        <v>No</v>
      </c>
      <c r="BT337" t="str">
        <f t="shared" si="759"/>
        <v>No</v>
      </c>
      <c r="BU337" t="str">
        <f t="shared" si="731"/>
        <v>No</v>
      </c>
      <c r="BW337" t="str">
        <f t="shared" si="721"/>
        <v>No</v>
      </c>
    </row>
    <row r="338" spans="1:75" x14ac:dyDescent="0.25">
      <c r="A338" s="7">
        <v>337</v>
      </c>
      <c r="B338" s="7" t="s">
        <v>368</v>
      </c>
      <c r="C338" s="7" t="s">
        <v>1040</v>
      </c>
      <c r="D338" s="7" t="s">
        <v>36</v>
      </c>
      <c r="E338" s="7" t="s">
        <v>796</v>
      </c>
      <c r="F338" s="8" t="s">
        <v>810</v>
      </c>
      <c r="G338" s="8" t="s">
        <v>805</v>
      </c>
      <c r="H338" s="8" t="s">
        <v>805</v>
      </c>
      <c r="I338" s="7" t="s">
        <v>12</v>
      </c>
      <c r="J338" s="7" t="s">
        <v>1197</v>
      </c>
      <c r="K338" s="9">
        <v>31389</v>
      </c>
      <c r="L338" s="9">
        <v>41137</v>
      </c>
      <c r="M338" s="9"/>
      <c r="N338" s="10">
        <f t="shared" ca="1" si="716"/>
        <v>10</v>
      </c>
      <c r="O338" s="10" t="s">
        <v>815</v>
      </c>
      <c r="P338" s="11" t="s">
        <v>13</v>
      </c>
      <c r="Q338" s="12">
        <v>39160</v>
      </c>
      <c r="R338" s="12">
        <f t="shared" ca="1" si="717"/>
        <v>5000</v>
      </c>
      <c r="S338" s="8">
        <v>3</v>
      </c>
      <c r="T338" t="str">
        <f t="shared" si="722"/>
        <v/>
      </c>
      <c r="U338" t="str">
        <f t="shared" si="723"/>
        <v>Correct</v>
      </c>
      <c r="Y338" t="str">
        <f t="shared" si="724"/>
        <v>25001-40000</v>
      </c>
      <c r="Z338" t="str">
        <f t="shared" ca="1" si="725"/>
        <v>30-40 years</v>
      </c>
      <c r="AA338" t="str">
        <f t="shared" si="726"/>
        <v>0-6 months</v>
      </c>
      <c r="AH338" t="str">
        <f t="shared" si="727"/>
        <v>No</v>
      </c>
      <c r="AI338" t="str">
        <f t="shared" si="728"/>
        <v>No</v>
      </c>
      <c r="AJ338" t="str">
        <f t="shared" si="728"/>
        <v>No</v>
      </c>
      <c r="AK338" t="str">
        <f t="shared" si="728"/>
        <v>No</v>
      </c>
      <c r="AL338" t="str">
        <f t="shared" si="728"/>
        <v>No</v>
      </c>
      <c r="AM338" t="str">
        <f t="shared" si="728"/>
        <v>No</v>
      </c>
      <c r="AN338" t="str">
        <f t="shared" si="728"/>
        <v>No</v>
      </c>
      <c r="AO338" t="str">
        <f t="shared" si="728"/>
        <v>No</v>
      </c>
      <c r="AP338" t="str">
        <f t="shared" si="728"/>
        <v>Yes</v>
      </c>
      <c r="AQ338" t="str">
        <f t="shared" si="728"/>
        <v>Yes</v>
      </c>
      <c r="AR338" t="str">
        <f t="shared" si="728"/>
        <v>Yes</v>
      </c>
      <c r="AS338" t="str">
        <f t="shared" si="728"/>
        <v>Yes</v>
      </c>
      <c r="AT338" t="str">
        <f t="shared" si="728"/>
        <v>Yes</v>
      </c>
      <c r="AV338" t="str">
        <f t="shared" ref="AV338:BF338" si="760">IF(AND($L338&gt;=AV$1,$L338&lt;AW$1),"Yes","No")</f>
        <v>No</v>
      </c>
      <c r="AW338" t="str">
        <f t="shared" si="760"/>
        <v>No</v>
      </c>
      <c r="AX338" t="str">
        <f t="shared" si="760"/>
        <v>No</v>
      </c>
      <c r="AY338" t="str">
        <f t="shared" si="760"/>
        <v>No</v>
      </c>
      <c r="AZ338" t="str">
        <f t="shared" si="760"/>
        <v>No</v>
      </c>
      <c r="BA338" t="str">
        <f t="shared" si="760"/>
        <v>No</v>
      </c>
      <c r="BB338" t="str">
        <f t="shared" si="760"/>
        <v>No</v>
      </c>
      <c r="BC338" t="str">
        <f t="shared" si="760"/>
        <v>Yes</v>
      </c>
      <c r="BD338" t="str">
        <f t="shared" si="760"/>
        <v>No</v>
      </c>
      <c r="BE338" t="str">
        <f t="shared" si="760"/>
        <v>No</v>
      </c>
      <c r="BF338" t="str">
        <f t="shared" si="760"/>
        <v>No</v>
      </c>
      <c r="BG338" t="str">
        <f t="shared" si="719"/>
        <v>No</v>
      </c>
      <c r="BI338" t="str">
        <f t="shared" si="730"/>
        <v>Yes</v>
      </c>
      <c r="BJ338" t="str">
        <f t="shared" ref="BJ338:BT338" si="761">IF(AND($M338&gt;=BJ$1,$M338&lt;BK$1),"Yes","No")</f>
        <v>No</v>
      </c>
      <c r="BK338" t="str">
        <f t="shared" si="761"/>
        <v>No</v>
      </c>
      <c r="BL338" t="str">
        <f t="shared" si="761"/>
        <v>No</v>
      </c>
      <c r="BM338" t="str">
        <f t="shared" si="761"/>
        <v>No</v>
      </c>
      <c r="BN338" t="str">
        <f t="shared" si="761"/>
        <v>No</v>
      </c>
      <c r="BO338" t="str">
        <f t="shared" si="761"/>
        <v>No</v>
      </c>
      <c r="BP338" t="str">
        <f t="shared" si="761"/>
        <v>No</v>
      </c>
      <c r="BQ338" t="str">
        <f t="shared" si="761"/>
        <v>No</v>
      </c>
      <c r="BR338" t="str">
        <f t="shared" si="761"/>
        <v>No</v>
      </c>
      <c r="BS338" t="str">
        <f t="shared" si="761"/>
        <v>No</v>
      </c>
      <c r="BT338" t="str">
        <f t="shared" si="761"/>
        <v>No</v>
      </c>
      <c r="BU338" t="str">
        <f t="shared" si="731"/>
        <v>No</v>
      </c>
      <c r="BW338" t="str">
        <f t="shared" si="721"/>
        <v>No</v>
      </c>
    </row>
    <row r="339" spans="1:75" x14ac:dyDescent="0.25">
      <c r="A339" s="7">
        <v>338</v>
      </c>
      <c r="B339" s="7" t="s">
        <v>369</v>
      </c>
      <c r="C339" s="7" t="s">
        <v>840</v>
      </c>
      <c r="D339" s="7" t="s">
        <v>36</v>
      </c>
      <c r="E339" s="7" t="s">
        <v>796</v>
      </c>
      <c r="F339" s="8" t="s">
        <v>810</v>
      </c>
      <c r="G339" s="8" t="s">
        <v>805</v>
      </c>
      <c r="H339" s="8" t="s">
        <v>805</v>
      </c>
      <c r="I339" s="7" t="s">
        <v>24</v>
      </c>
      <c r="J339" s="7" t="s">
        <v>1196</v>
      </c>
      <c r="K339" s="9">
        <v>22552</v>
      </c>
      <c r="L339" s="9">
        <v>36765</v>
      </c>
      <c r="M339" s="9"/>
      <c r="N339" s="10">
        <f t="shared" ca="1" si="716"/>
        <v>22</v>
      </c>
      <c r="O339" s="10" t="s">
        <v>815</v>
      </c>
      <c r="P339" s="11"/>
      <c r="Q339" s="12">
        <v>74500</v>
      </c>
      <c r="R339" s="12">
        <f t="shared" ca="1" si="717"/>
        <v>5000</v>
      </c>
      <c r="S339" s="8">
        <v>4</v>
      </c>
      <c r="T339" t="str">
        <f t="shared" si="722"/>
        <v/>
      </c>
      <c r="U339" t="str">
        <f t="shared" si="723"/>
        <v>Correct</v>
      </c>
      <c r="Y339" t="str">
        <f t="shared" si="724"/>
        <v>Above 60000</v>
      </c>
      <c r="Z339" t="str">
        <f t="shared" ca="1" si="725"/>
        <v>Above 50 years</v>
      </c>
      <c r="AA339" t="str">
        <f t="shared" si="726"/>
        <v>Above 10 years</v>
      </c>
      <c r="AH339" t="str">
        <f t="shared" si="727"/>
        <v>Yes</v>
      </c>
      <c r="AI339" t="str">
        <f t="shared" ref="AI339:AT354" si="762">IF($L339&gt;AI$1,"No",IF($M339="","Yes",IF(AND($L339&lt;=AI$1,$M339&gt;AI$1),"Yes","No")))</f>
        <v>Yes</v>
      </c>
      <c r="AJ339" t="str">
        <f t="shared" si="762"/>
        <v>Yes</v>
      </c>
      <c r="AK339" t="str">
        <f t="shared" si="762"/>
        <v>Yes</v>
      </c>
      <c r="AL339" t="str">
        <f t="shared" si="762"/>
        <v>Yes</v>
      </c>
      <c r="AM339" t="str">
        <f t="shared" si="762"/>
        <v>Yes</v>
      </c>
      <c r="AN339" t="str">
        <f t="shared" si="762"/>
        <v>Yes</v>
      </c>
      <c r="AO339" t="str">
        <f t="shared" si="762"/>
        <v>Yes</v>
      </c>
      <c r="AP339" t="str">
        <f t="shared" si="762"/>
        <v>Yes</v>
      </c>
      <c r="AQ339" t="str">
        <f t="shared" si="762"/>
        <v>Yes</v>
      </c>
      <c r="AR339" t="str">
        <f t="shared" si="762"/>
        <v>Yes</v>
      </c>
      <c r="AS339" t="str">
        <f t="shared" si="762"/>
        <v>Yes</v>
      </c>
      <c r="AT339" t="str">
        <f t="shared" si="762"/>
        <v>Yes</v>
      </c>
      <c r="AV339" t="str">
        <f t="shared" ref="AV339:BF339" si="763">IF(AND($L339&gt;=AV$1,$L339&lt;AW$1),"Yes","No")</f>
        <v>No</v>
      </c>
      <c r="AW339" t="str">
        <f t="shared" si="763"/>
        <v>No</v>
      </c>
      <c r="AX339" t="str">
        <f t="shared" si="763"/>
        <v>No</v>
      </c>
      <c r="AY339" t="str">
        <f t="shared" si="763"/>
        <v>No</v>
      </c>
      <c r="AZ339" t="str">
        <f t="shared" si="763"/>
        <v>No</v>
      </c>
      <c r="BA339" t="str">
        <f t="shared" si="763"/>
        <v>No</v>
      </c>
      <c r="BB339" t="str">
        <f t="shared" si="763"/>
        <v>No</v>
      </c>
      <c r="BC339" t="str">
        <f t="shared" si="763"/>
        <v>No</v>
      </c>
      <c r="BD339" t="str">
        <f t="shared" si="763"/>
        <v>No</v>
      </c>
      <c r="BE339" t="str">
        <f t="shared" si="763"/>
        <v>No</v>
      </c>
      <c r="BF339" t="str">
        <f t="shared" si="763"/>
        <v>No</v>
      </c>
      <c r="BG339" t="str">
        <f t="shared" si="719"/>
        <v>No</v>
      </c>
      <c r="BI339" t="str">
        <f t="shared" si="730"/>
        <v>No</v>
      </c>
      <c r="BJ339" t="str">
        <f t="shared" ref="BJ339:BU354" si="764">IF(AND($M339&gt;=BJ$1,$M339&lt;BK$1),"Yes","No")</f>
        <v>No</v>
      </c>
      <c r="BK339" t="str">
        <f t="shared" si="764"/>
        <v>No</v>
      </c>
      <c r="BL339" t="str">
        <f t="shared" si="764"/>
        <v>No</v>
      </c>
      <c r="BM339" t="str">
        <f t="shared" si="764"/>
        <v>No</v>
      </c>
      <c r="BN339" t="str">
        <f t="shared" si="764"/>
        <v>No</v>
      </c>
      <c r="BO339" t="str">
        <f t="shared" si="764"/>
        <v>No</v>
      </c>
      <c r="BP339" t="str">
        <f t="shared" si="764"/>
        <v>No</v>
      </c>
      <c r="BQ339" t="str">
        <f t="shared" si="764"/>
        <v>No</v>
      </c>
      <c r="BR339" t="str">
        <f t="shared" si="764"/>
        <v>No</v>
      </c>
      <c r="BS339" t="str">
        <f t="shared" si="764"/>
        <v>No</v>
      </c>
      <c r="BT339" t="str">
        <f t="shared" si="764"/>
        <v>No</v>
      </c>
      <c r="BU339" t="str">
        <f t="shared" si="764"/>
        <v>No</v>
      </c>
      <c r="BW339" t="str">
        <f t="shared" si="721"/>
        <v>No</v>
      </c>
    </row>
    <row r="340" spans="1:75" x14ac:dyDescent="0.25">
      <c r="A340" s="7">
        <v>339</v>
      </c>
      <c r="B340" s="7" t="s">
        <v>370</v>
      </c>
      <c r="C340" s="7" t="s">
        <v>1041</v>
      </c>
      <c r="D340" s="7" t="s">
        <v>36</v>
      </c>
      <c r="E340" s="7" t="s">
        <v>796</v>
      </c>
      <c r="F340" s="8" t="s">
        <v>810</v>
      </c>
      <c r="G340" s="8" t="s">
        <v>805</v>
      </c>
      <c r="H340" s="8" t="s">
        <v>805</v>
      </c>
      <c r="I340" s="7" t="s">
        <v>12</v>
      </c>
      <c r="J340" s="7" t="s">
        <v>1196</v>
      </c>
      <c r="K340" s="9">
        <v>30383</v>
      </c>
      <c r="L340" s="9">
        <v>37936</v>
      </c>
      <c r="M340" s="9"/>
      <c r="N340" s="10">
        <f t="shared" ca="1" si="716"/>
        <v>19</v>
      </c>
      <c r="O340" s="10" t="s">
        <v>815</v>
      </c>
      <c r="P340" s="11" t="s">
        <v>40</v>
      </c>
      <c r="Q340" s="12">
        <v>53870</v>
      </c>
      <c r="R340" s="12">
        <f t="shared" ca="1" si="717"/>
        <v>3000</v>
      </c>
      <c r="S340" s="8">
        <v>2</v>
      </c>
      <c r="T340" t="str">
        <f t="shared" si="722"/>
        <v/>
      </c>
      <c r="U340" t="str">
        <f t="shared" si="723"/>
        <v>Correct</v>
      </c>
      <c r="Y340" t="str">
        <f t="shared" si="724"/>
        <v>40001-60000</v>
      </c>
      <c r="Z340" t="str">
        <f t="shared" ca="1" si="725"/>
        <v>30-40 years</v>
      </c>
      <c r="AA340" t="str">
        <f t="shared" si="726"/>
        <v>6-10 years</v>
      </c>
      <c r="AH340" t="str">
        <f t="shared" si="727"/>
        <v>Yes</v>
      </c>
      <c r="AI340" t="str">
        <f t="shared" si="762"/>
        <v>Yes</v>
      </c>
      <c r="AJ340" t="str">
        <f t="shared" si="762"/>
        <v>Yes</v>
      </c>
      <c r="AK340" t="str">
        <f t="shared" si="762"/>
        <v>Yes</v>
      </c>
      <c r="AL340" t="str">
        <f t="shared" si="762"/>
        <v>Yes</v>
      </c>
      <c r="AM340" t="str">
        <f t="shared" si="762"/>
        <v>Yes</v>
      </c>
      <c r="AN340" t="str">
        <f t="shared" si="762"/>
        <v>Yes</v>
      </c>
      <c r="AO340" t="str">
        <f t="shared" si="762"/>
        <v>Yes</v>
      </c>
      <c r="AP340" t="str">
        <f t="shared" si="762"/>
        <v>Yes</v>
      </c>
      <c r="AQ340" t="str">
        <f t="shared" si="762"/>
        <v>Yes</v>
      </c>
      <c r="AR340" t="str">
        <f t="shared" si="762"/>
        <v>Yes</v>
      </c>
      <c r="AS340" t="str">
        <f t="shared" si="762"/>
        <v>Yes</v>
      </c>
      <c r="AT340" t="str">
        <f t="shared" si="762"/>
        <v>Yes</v>
      </c>
      <c r="AV340" t="str">
        <f t="shared" ref="AV340:BF340" si="765">IF(AND($L340&gt;=AV$1,$L340&lt;AW$1),"Yes","No")</f>
        <v>No</v>
      </c>
      <c r="AW340" t="str">
        <f t="shared" si="765"/>
        <v>No</v>
      </c>
      <c r="AX340" t="str">
        <f t="shared" si="765"/>
        <v>No</v>
      </c>
      <c r="AY340" t="str">
        <f t="shared" si="765"/>
        <v>No</v>
      </c>
      <c r="AZ340" t="str">
        <f t="shared" si="765"/>
        <v>No</v>
      </c>
      <c r="BA340" t="str">
        <f t="shared" si="765"/>
        <v>No</v>
      </c>
      <c r="BB340" t="str">
        <f t="shared" si="765"/>
        <v>No</v>
      </c>
      <c r="BC340" t="str">
        <f t="shared" si="765"/>
        <v>No</v>
      </c>
      <c r="BD340" t="str">
        <f t="shared" si="765"/>
        <v>No</v>
      </c>
      <c r="BE340" t="str">
        <f t="shared" si="765"/>
        <v>No</v>
      </c>
      <c r="BF340" t="str">
        <f t="shared" si="765"/>
        <v>No</v>
      </c>
      <c r="BG340" t="str">
        <f t="shared" si="719"/>
        <v>No</v>
      </c>
      <c r="BI340" t="str">
        <f t="shared" si="730"/>
        <v>No</v>
      </c>
      <c r="BJ340" t="str">
        <f t="shared" ref="BJ340:BT340" si="766">IF(AND($M340&gt;=BJ$1,$M340&lt;BK$1),"Yes","No")</f>
        <v>No</v>
      </c>
      <c r="BK340" t="str">
        <f t="shared" si="766"/>
        <v>No</v>
      </c>
      <c r="BL340" t="str">
        <f t="shared" si="766"/>
        <v>No</v>
      </c>
      <c r="BM340" t="str">
        <f t="shared" si="766"/>
        <v>No</v>
      </c>
      <c r="BN340" t="str">
        <f t="shared" si="766"/>
        <v>No</v>
      </c>
      <c r="BO340" t="str">
        <f t="shared" si="766"/>
        <v>No</v>
      </c>
      <c r="BP340" t="str">
        <f t="shared" si="766"/>
        <v>No</v>
      </c>
      <c r="BQ340" t="str">
        <f t="shared" si="766"/>
        <v>No</v>
      </c>
      <c r="BR340" t="str">
        <f t="shared" si="766"/>
        <v>No</v>
      </c>
      <c r="BS340" t="str">
        <f t="shared" si="766"/>
        <v>No</v>
      </c>
      <c r="BT340" t="str">
        <f t="shared" si="766"/>
        <v>No</v>
      </c>
      <c r="BU340" t="str">
        <f t="shared" si="764"/>
        <v>No</v>
      </c>
      <c r="BW340" t="str">
        <f t="shared" si="721"/>
        <v>No</v>
      </c>
    </row>
    <row r="341" spans="1:75" x14ac:dyDescent="0.25">
      <c r="A341" s="7">
        <v>340</v>
      </c>
      <c r="B341" s="7" t="s">
        <v>371</v>
      </c>
      <c r="C341" s="7" t="s">
        <v>1042</v>
      </c>
      <c r="D341" s="7" t="s">
        <v>36</v>
      </c>
      <c r="E341" s="7" t="s">
        <v>796</v>
      </c>
      <c r="F341" s="8" t="s">
        <v>810</v>
      </c>
      <c r="G341" s="8" t="s">
        <v>805</v>
      </c>
      <c r="H341" s="8" t="s">
        <v>805</v>
      </c>
      <c r="I341" s="7" t="s">
        <v>12</v>
      </c>
      <c r="J341" s="7" t="s">
        <v>1196</v>
      </c>
      <c r="K341" s="9">
        <v>30540</v>
      </c>
      <c r="L341" s="9">
        <v>39038</v>
      </c>
      <c r="M341" s="9"/>
      <c r="N341" s="10">
        <f t="shared" ca="1" si="716"/>
        <v>16</v>
      </c>
      <c r="O341" s="10" t="s">
        <v>815</v>
      </c>
      <c r="P341" s="11" t="s">
        <v>30</v>
      </c>
      <c r="Q341" s="12">
        <v>71400</v>
      </c>
      <c r="R341" s="12">
        <f t="shared" ca="1" si="717"/>
        <v>5000</v>
      </c>
      <c r="S341" s="8">
        <v>4</v>
      </c>
      <c r="T341" t="str">
        <f t="shared" si="722"/>
        <v/>
      </c>
      <c r="U341" t="str">
        <f t="shared" si="723"/>
        <v>Correct</v>
      </c>
      <c r="Y341" t="str">
        <f t="shared" si="724"/>
        <v>Above 60000</v>
      </c>
      <c r="Z341" t="str">
        <f t="shared" ca="1" si="725"/>
        <v>30-40 years</v>
      </c>
      <c r="AA341" t="str">
        <f t="shared" si="726"/>
        <v>6-10 years</v>
      </c>
      <c r="AH341" t="str">
        <f t="shared" si="727"/>
        <v>Yes</v>
      </c>
      <c r="AI341" t="str">
        <f t="shared" si="762"/>
        <v>Yes</v>
      </c>
      <c r="AJ341" t="str">
        <f t="shared" si="762"/>
        <v>Yes</v>
      </c>
      <c r="AK341" t="str">
        <f t="shared" si="762"/>
        <v>Yes</v>
      </c>
      <c r="AL341" t="str">
        <f t="shared" si="762"/>
        <v>Yes</v>
      </c>
      <c r="AM341" t="str">
        <f t="shared" si="762"/>
        <v>Yes</v>
      </c>
      <c r="AN341" t="str">
        <f t="shared" si="762"/>
        <v>Yes</v>
      </c>
      <c r="AO341" t="str">
        <f t="shared" si="762"/>
        <v>Yes</v>
      </c>
      <c r="AP341" t="str">
        <f t="shared" si="762"/>
        <v>Yes</v>
      </c>
      <c r="AQ341" t="str">
        <f t="shared" si="762"/>
        <v>Yes</v>
      </c>
      <c r="AR341" t="str">
        <f t="shared" si="762"/>
        <v>Yes</v>
      </c>
      <c r="AS341" t="str">
        <f t="shared" si="762"/>
        <v>Yes</v>
      </c>
      <c r="AT341" t="str">
        <f t="shared" si="762"/>
        <v>Yes</v>
      </c>
      <c r="AV341" t="str">
        <f t="shared" ref="AV341:BF341" si="767">IF(AND($L341&gt;=AV$1,$L341&lt;AW$1),"Yes","No")</f>
        <v>No</v>
      </c>
      <c r="AW341" t="str">
        <f t="shared" si="767"/>
        <v>No</v>
      </c>
      <c r="AX341" t="str">
        <f t="shared" si="767"/>
        <v>No</v>
      </c>
      <c r="AY341" t="str">
        <f t="shared" si="767"/>
        <v>No</v>
      </c>
      <c r="AZ341" t="str">
        <f t="shared" si="767"/>
        <v>No</v>
      </c>
      <c r="BA341" t="str">
        <f t="shared" si="767"/>
        <v>No</v>
      </c>
      <c r="BB341" t="str">
        <f t="shared" si="767"/>
        <v>No</v>
      </c>
      <c r="BC341" t="str">
        <f t="shared" si="767"/>
        <v>No</v>
      </c>
      <c r="BD341" t="str">
        <f t="shared" si="767"/>
        <v>No</v>
      </c>
      <c r="BE341" t="str">
        <f t="shared" si="767"/>
        <v>No</v>
      </c>
      <c r="BF341" t="str">
        <f t="shared" si="767"/>
        <v>No</v>
      </c>
      <c r="BG341" t="str">
        <f t="shared" si="719"/>
        <v>No</v>
      </c>
      <c r="BI341" t="str">
        <f t="shared" si="730"/>
        <v>No</v>
      </c>
      <c r="BJ341" t="str">
        <f t="shared" ref="BJ341:BT341" si="768">IF(AND($M341&gt;=BJ$1,$M341&lt;BK$1),"Yes","No")</f>
        <v>No</v>
      </c>
      <c r="BK341" t="str">
        <f t="shared" si="768"/>
        <v>No</v>
      </c>
      <c r="BL341" t="str">
        <f t="shared" si="768"/>
        <v>No</v>
      </c>
      <c r="BM341" t="str">
        <f t="shared" si="768"/>
        <v>No</v>
      </c>
      <c r="BN341" t="str">
        <f t="shared" si="768"/>
        <v>No</v>
      </c>
      <c r="BO341" t="str">
        <f t="shared" si="768"/>
        <v>No</v>
      </c>
      <c r="BP341" t="str">
        <f t="shared" si="768"/>
        <v>No</v>
      </c>
      <c r="BQ341" t="str">
        <f t="shared" si="768"/>
        <v>No</v>
      </c>
      <c r="BR341" t="str">
        <f t="shared" si="768"/>
        <v>No</v>
      </c>
      <c r="BS341" t="str">
        <f t="shared" si="768"/>
        <v>No</v>
      </c>
      <c r="BT341" t="str">
        <f t="shared" si="768"/>
        <v>No</v>
      </c>
      <c r="BU341" t="str">
        <f t="shared" si="764"/>
        <v>No</v>
      </c>
      <c r="BW341" t="str">
        <f t="shared" si="721"/>
        <v>No</v>
      </c>
    </row>
    <row r="342" spans="1:75" x14ac:dyDescent="0.25">
      <c r="A342" s="7">
        <v>341</v>
      </c>
      <c r="B342" s="7" t="s">
        <v>372</v>
      </c>
      <c r="C342" s="7" t="s">
        <v>1043</v>
      </c>
      <c r="D342" s="7" t="s">
        <v>36</v>
      </c>
      <c r="E342" s="7" t="s">
        <v>789</v>
      </c>
      <c r="F342" s="8" t="s">
        <v>811</v>
      </c>
      <c r="G342" s="8" t="s">
        <v>804</v>
      </c>
      <c r="H342" s="7" t="s">
        <v>802</v>
      </c>
      <c r="I342" s="7" t="s">
        <v>12</v>
      </c>
      <c r="J342" s="7" t="s">
        <v>1196</v>
      </c>
      <c r="K342" s="9">
        <v>26449</v>
      </c>
      <c r="L342" s="9">
        <v>40552</v>
      </c>
      <c r="M342" s="9"/>
      <c r="N342" s="10">
        <f t="shared" ca="1" si="716"/>
        <v>11</v>
      </c>
      <c r="O342" s="10" t="s">
        <v>815</v>
      </c>
      <c r="P342" s="11" t="s">
        <v>13</v>
      </c>
      <c r="Q342" s="12">
        <v>62740</v>
      </c>
      <c r="R342" s="12">
        <f t="shared" ca="1" si="717"/>
        <v>5000</v>
      </c>
      <c r="S342" s="8">
        <v>4</v>
      </c>
      <c r="T342" t="str">
        <f t="shared" si="722"/>
        <v/>
      </c>
      <c r="U342" t="str">
        <f t="shared" si="723"/>
        <v>Correct</v>
      </c>
      <c r="Y342" t="str">
        <f t="shared" si="724"/>
        <v>Above 60000</v>
      </c>
      <c r="Z342" t="str">
        <f t="shared" ca="1" si="725"/>
        <v>Above 50 years</v>
      </c>
      <c r="AA342" t="str">
        <f t="shared" si="726"/>
        <v>1-2 years</v>
      </c>
      <c r="AH342" t="str">
        <f t="shared" si="727"/>
        <v>Yes</v>
      </c>
      <c r="AI342" t="str">
        <f t="shared" si="762"/>
        <v>Yes</v>
      </c>
      <c r="AJ342" t="str">
        <f t="shared" si="762"/>
        <v>Yes</v>
      </c>
      <c r="AK342" t="str">
        <f t="shared" si="762"/>
        <v>Yes</v>
      </c>
      <c r="AL342" t="str">
        <f t="shared" si="762"/>
        <v>Yes</v>
      </c>
      <c r="AM342" t="str">
        <f t="shared" si="762"/>
        <v>Yes</v>
      </c>
      <c r="AN342" t="str">
        <f t="shared" si="762"/>
        <v>Yes</v>
      </c>
      <c r="AO342" t="str">
        <f t="shared" si="762"/>
        <v>Yes</v>
      </c>
      <c r="AP342" t="str">
        <f t="shared" si="762"/>
        <v>Yes</v>
      </c>
      <c r="AQ342" t="str">
        <f t="shared" si="762"/>
        <v>Yes</v>
      </c>
      <c r="AR342" t="str">
        <f t="shared" si="762"/>
        <v>Yes</v>
      </c>
      <c r="AS342" t="str">
        <f t="shared" si="762"/>
        <v>Yes</v>
      </c>
      <c r="AT342" t="str">
        <f t="shared" si="762"/>
        <v>Yes</v>
      </c>
      <c r="AV342" t="str">
        <f t="shared" ref="AV342:BF342" si="769">IF(AND($L342&gt;=AV$1,$L342&lt;AW$1),"Yes","No")</f>
        <v>No</v>
      </c>
      <c r="AW342" t="str">
        <f t="shared" si="769"/>
        <v>No</v>
      </c>
      <c r="AX342" t="str">
        <f t="shared" si="769"/>
        <v>No</v>
      </c>
      <c r="AY342" t="str">
        <f t="shared" si="769"/>
        <v>No</v>
      </c>
      <c r="AZ342" t="str">
        <f t="shared" si="769"/>
        <v>No</v>
      </c>
      <c r="BA342" t="str">
        <f t="shared" si="769"/>
        <v>No</v>
      </c>
      <c r="BB342" t="str">
        <f t="shared" si="769"/>
        <v>No</v>
      </c>
      <c r="BC342" t="str">
        <f t="shared" si="769"/>
        <v>No</v>
      </c>
      <c r="BD342" t="str">
        <f t="shared" si="769"/>
        <v>No</v>
      </c>
      <c r="BE342" t="str">
        <f t="shared" si="769"/>
        <v>No</v>
      </c>
      <c r="BF342" t="str">
        <f t="shared" si="769"/>
        <v>No</v>
      </c>
      <c r="BG342" t="str">
        <f t="shared" si="719"/>
        <v>No</v>
      </c>
      <c r="BI342" t="str">
        <f t="shared" si="730"/>
        <v>No</v>
      </c>
      <c r="BJ342" t="str">
        <f t="shared" ref="BJ342:BT342" si="770">IF(AND($M342&gt;=BJ$1,$M342&lt;BK$1),"Yes","No")</f>
        <v>No</v>
      </c>
      <c r="BK342" t="str">
        <f t="shared" si="770"/>
        <v>No</v>
      </c>
      <c r="BL342" t="str">
        <f t="shared" si="770"/>
        <v>No</v>
      </c>
      <c r="BM342" t="str">
        <f t="shared" si="770"/>
        <v>No</v>
      </c>
      <c r="BN342" t="str">
        <f t="shared" si="770"/>
        <v>No</v>
      </c>
      <c r="BO342" t="str">
        <f t="shared" si="770"/>
        <v>No</v>
      </c>
      <c r="BP342" t="str">
        <f t="shared" si="770"/>
        <v>No</v>
      </c>
      <c r="BQ342" t="str">
        <f t="shared" si="770"/>
        <v>No</v>
      </c>
      <c r="BR342" t="str">
        <f t="shared" si="770"/>
        <v>No</v>
      </c>
      <c r="BS342" t="str">
        <f t="shared" si="770"/>
        <v>No</v>
      </c>
      <c r="BT342" t="str">
        <f t="shared" si="770"/>
        <v>No</v>
      </c>
      <c r="BU342" t="str">
        <f t="shared" si="764"/>
        <v>No</v>
      </c>
      <c r="BW342" t="str">
        <f t="shared" si="721"/>
        <v>No</v>
      </c>
    </row>
    <row r="343" spans="1:75" x14ac:dyDescent="0.25">
      <c r="A343" s="7">
        <v>342</v>
      </c>
      <c r="B343" s="7" t="s">
        <v>373</v>
      </c>
      <c r="C343" s="7" t="s">
        <v>1044</v>
      </c>
      <c r="D343" s="7" t="s">
        <v>10</v>
      </c>
      <c r="E343" s="7" t="s">
        <v>787</v>
      </c>
      <c r="F343" s="8" t="s">
        <v>811</v>
      </c>
      <c r="G343" s="8" t="s">
        <v>804</v>
      </c>
      <c r="H343" s="7" t="s">
        <v>802</v>
      </c>
      <c r="I343" s="7" t="s">
        <v>12</v>
      </c>
      <c r="J343" s="7" t="s">
        <v>1196</v>
      </c>
      <c r="K343" s="9">
        <v>26636</v>
      </c>
      <c r="L343" s="9">
        <v>40911</v>
      </c>
      <c r="M343" s="9"/>
      <c r="N343" s="10">
        <f t="shared" ca="1" si="716"/>
        <v>10</v>
      </c>
      <c r="O343" s="10" t="s">
        <v>815</v>
      </c>
      <c r="P343" s="11" t="s">
        <v>16</v>
      </c>
      <c r="Q343" s="12">
        <v>87120</v>
      </c>
      <c r="R343" s="12">
        <f t="shared" ca="1" si="717"/>
        <v>5000</v>
      </c>
      <c r="S343" s="8">
        <v>3</v>
      </c>
      <c r="T343" t="str">
        <f t="shared" si="722"/>
        <v/>
      </c>
      <c r="U343" t="str">
        <f t="shared" si="723"/>
        <v>Correct</v>
      </c>
      <c r="Y343" t="str">
        <f t="shared" si="724"/>
        <v>Above 60000</v>
      </c>
      <c r="Z343" t="str">
        <f t="shared" ca="1" si="725"/>
        <v>Above 50 years</v>
      </c>
      <c r="AA343" t="str">
        <f t="shared" si="726"/>
        <v>6-12 months</v>
      </c>
      <c r="AH343" t="str">
        <f t="shared" si="727"/>
        <v>No</v>
      </c>
      <c r="AI343" t="str">
        <f t="shared" si="762"/>
        <v>Yes</v>
      </c>
      <c r="AJ343" t="str">
        <f t="shared" si="762"/>
        <v>Yes</v>
      </c>
      <c r="AK343" t="str">
        <f t="shared" si="762"/>
        <v>Yes</v>
      </c>
      <c r="AL343" t="str">
        <f t="shared" si="762"/>
        <v>Yes</v>
      </c>
      <c r="AM343" t="str">
        <f t="shared" si="762"/>
        <v>Yes</v>
      </c>
      <c r="AN343" t="str">
        <f t="shared" si="762"/>
        <v>Yes</v>
      </c>
      <c r="AO343" t="str">
        <f t="shared" si="762"/>
        <v>Yes</v>
      </c>
      <c r="AP343" t="str">
        <f t="shared" si="762"/>
        <v>Yes</v>
      </c>
      <c r="AQ343" t="str">
        <f t="shared" si="762"/>
        <v>Yes</v>
      </c>
      <c r="AR343" t="str">
        <f t="shared" si="762"/>
        <v>Yes</v>
      </c>
      <c r="AS343" t="str">
        <f t="shared" si="762"/>
        <v>Yes</v>
      </c>
      <c r="AT343" t="str">
        <f t="shared" si="762"/>
        <v>Yes</v>
      </c>
      <c r="AV343" t="str">
        <f t="shared" ref="AV343:BF343" si="771">IF(AND($L343&gt;=AV$1,$L343&lt;AW$1),"Yes","No")</f>
        <v>Yes</v>
      </c>
      <c r="AW343" t="str">
        <f t="shared" si="771"/>
        <v>No</v>
      </c>
      <c r="AX343" t="str">
        <f t="shared" si="771"/>
        <v>No</v>
      </c>
      <c r="AY343" t="str">
        <f t="shared" si="771"/>
        <v>No</v>
      </c>
      <c r="AZ343" t="str">
        <f t="shared" si="771"/>
        <v>No</v>
      </c>
      <c r="BA343" t="str">
        <f t="shared" si="771"/>
        <v>No</v>
      </c>
      <c r="BB343" t="str">
        <f t="shared" si="771"/>
        <v>No</v>
      </c>
      <c r="BC343" t="str">
        <f t="shared" si="771"/>
        <v>No</v>
      </c>
      <c r="BD343" t="str">
        <f t="shared" si="771"/>
        <v>No</v>
      </c>
      <c r="BE343" t="str">
        <f t="shared" si="771"/>
        <v>No</v>
      </c>
      <c r="BF343" t="str">
        <f t="shared" si="771"/>
        <v>No</v>
      </c>
      <c r="BG343" t="str">
        <f t="shared" si="719"/>
        <v>No</v>
      </c>
      <c r="BI343" t="str">
        <f t="shared" si="730"/>
        <v>Yes</v>
      </c>
      <c r="BJ343" t="str">
        <f t="shared" ref="BJ343:BT343" si="772">IF(AND($M343&gt;=BJ$1,$M343&lt;BK$1),"Yes","No")</f>
        <v>No</v>
      </c>
      <c r="BK343" t="str">
        <f t="shared" si="772"/>
        <v>No</v>
      </c>
      <c r="BL343" t="str">
        <f t="shared" si="772"/>
        <v>No</v>
      </c>
      <c r="BM343" t="str">
        <f t="shared" si="772"/>
        <v>No</v>
      </c>
      <c r="BN343" t="str">
        <f t="shared" si="772"/>
        <v>No</v>
      </c>
      <c r="BO343" t="str">
        <f t="shared" si="772"/>
        <v>No</v>
      </c>
      <c r="BP343" t="str">
        <f t="shared" si="772"/>
        <v>No</v>
      </c>
      <c r="BQ343" t="str">
        <f t="shared" si="772"/>
        <v>No</v>
      </c>
      <c r="BR343" t="str">
        <f t="shared" si="772"/>
        <v>No</v>
      </c>
      <c r="BS343" t="str">
        <f t="shared" si="772"/>
        <v>No</v>
      </c>
      <c r="BT343" t="str">
        <f t="shared" si="772"/>
        <v>No</v>
      </c>
      <c r="BU343" t="str">
        <f t="shared" si="764"/>
        <v>No</v>
      </c>
      <c r="BW343" t="str">
        <f t="shared" si="721"/>
        <v>No</v>
      </c>
    </row>
    <row r="344" spans="1:75" x14ac:dyDescent="0.25">
      <c r="A344" s="7">
        <v>343</v>
      </c>
      <c r="B344" s="7" t="s">
        <v>374</v>
      </c>
      <c r="C344" s="7" t="s">
        <v>1045</v>
      </c>
      <c r="D344" s="7" t="s">
        <v>812</v>
      </c>
      <c r="E344" s="7" t="s">
        <v>794</v>
      </c>
      <c r="F344" s="8" t="s">
        <v>811</v>
      </c>
      <c r="G344" s="8" t="s">
        <v>804</v>
      </c>
      <c r="H344" s="7" t="s">
        <v>802</v>
      </c>
      <c r="I344" s="7" t="s">
        <v>15</v>
      </c>
      <c r="J344" s="7" t="s">
        <v>1196</v>
      </c>
      <c r="K344" s="9">
        <v>26136</v>
      </c>
      <c r="L344" s="9">
        <v>39457</v>
      </c>
      <c r="M344" s="9"/>
      <c r="N344" s="10">
        <f t="shared" ca="1" si="716"/>
        <v>14</v>
      </c>
      <c r="O344" s="10" t="s">
        <v>815</v>
      </c>
      <c r="P344" s="11" t="s">
        <v>13</v>
      </c>
      <c r="Q344" s="12">
        <v>31255</v>
      </c>
      <c r="R344" s="12">
        <f t="shared" ca="1" si="717"/>
        <v>10000</v>
      </c>
      <c r="S344" s="8">
        <v>5</v>
      </c>
      <c r="T344" t="str">
        <f t="shared" si="722"/>
        <v/>
      </c>
      <c r="U344" t="str">
        <f t="shared" si="723"/>
        <v>Correct</v>
      </c>
      <c r="Y344" t="str">
        <f t="shared" si="724"/>
        <v>25001-40000</v>
      </c>
      <c r="Z344" t="str">
        <f t="shared" ca="1" si="725"/>
        <v>Above 50 years</v>
      </c>
      <c r="AA344" t="str">
        <f t="shared" si="726"/>
        <v>4-6 years</v>
      </c>
      <c r="AH344" t="str">
        <f t="shared" si="727"/>
        <v>Yes</v>
      </c>
      <c r="AI344" t="str">
        <f t="shared" si="762"/>
        <v>Yes</v>
      </c>
      <c r="AJ344" t="str">
        <f t="shared" si="762"/>
        <v>Yes</v>
      </c>
      <c r="AK344" t="str">
        <f t="shared" si="762"/>
        <v>Yes</v>
      </c>
      <c r="AL344" t="str">
        <f t="shared" si="762"/>
        <v>Yes</v>
      </c>
      <c r="AM344" t="str">
        <f t="shared" si="762"/>
        <v>Yes</v>
      </c>
      <c r="AN344" t="str">
        <f t="shared" si="762"/>
        <v>Yes</v>
      </c>
      <c r="AO344" t="str">
        <f t="shared" si="762"/>
        <v>Yes</v>
      </c>
      <c r="AP344" t="str">
        <f t="shared" si="762"/>
        <v>Yes</v>
      </c>
      <c r="AQ344" t="str">
        <f t="shared" si="762"/>
        <v>Yes</v>
      </c>
      <c r="AR344" t="str">
        <f t="shared" si="762"/>
        <v>Yes</v>
      </c>
      <c r="AS344" t="str">
        <f t="shared" si="762"/>
        <v>Yes</v>
      </c>
      <c r="AT344" t="str">
        <f t="shared" si="762"/>
        <v>Yes</v>
      </c>
      <c r="AV344" t="str">
        <f t="shared" ref="AV344:BF344" si="773">IF(AND($L344&gt;=AV$1,$L344&lt;AW$1),"Yes","No")</f>
        <v>No</v>
      </c>
      <c r="AW344" t="str">
        <f t="shared" si="773"/>
        <v>No</v>
      </c>
      <c r="AX344" t="str">
        <f t="shared" si="773"/>
        <v>No</v>
      </c>
      <c r="AY344" t="str">
        <f t="shared" si="773"/>
        <v>No</v>
      </c>
      <c r="AZ344" t="str">
        <f t="shared" si="773"/>
        <v>No</v>
      </c>
      <c r="BA344" t="str">
        <f t="shared" si="773"/>
        <v>No</v>
      </c>
      <c r="BB344" t="str">
        <f t="shared" si="773"/>
        <v>No</v>
      </c>
      <c r="BC344" t="str">
        <f t="shared" si="773"/>
        <v>No</v>
      </c>
      <c r="BD344" t="str">
        <f t="shared" si="773"/>
        <v>No</v>
      </c>
      <c r="BE344" t="str">
        <f t="shared" si="773"/>
        <v>No</v>
      </c>
      <c r="BF344" t="str">
        <f t="shared" si="773"/>
        <v>No</v>
      </c>
      <c r="BG344" t="str">
        <f t="shared" si="719"/>
        <v>No</v>
      </c>
      <c r="BI344" t="str">
        <f t="shared" si="730"/>
        <v>No</v>
      </c>
      <c r="BJ344" t="str">
        <f t="shared" ref="BJ344:BT344" si="774">IF(AND($M344&gt;=BJ$1,$M344&lt;BK$1),"Yes","No")</f>
        <v>No</v>
      </c>
      <c r="BK344" t="str">
        <f t="shared" si="774"/>
        <v>No</v>
      </c>
      <c r="BL344" t="str">
        <f t="shared" si="774"/>
        <v>No</v>
      </c>
      <c r="BM344" t="str">
        <f t="shared" si="774"/>
        <v>No</v>
      </c>
      <c r="BN344" t="str">
        <f t="shared" si="774"/>
        <v>No</v>
      </c>
      <c r="BO344" t="str">
        <f t="shared" si="774"/>
        <v>No</v>
      </c>
      <c r="BP344" t="str">
        <f t="shared" si="774"/>
        <v>No</v>
      </c>
      <c r="BQ344" t="str">
        <f t="shared" si="774"/>
        <v>No</v>
      </c>
      <c r="BR344" t="str">
        <f t="shared" si="774"/>
        <v>No</v>
      </c>
      <c r="BS344" t="str">
        <f t="shared" si="774"/>
        <v>No</v>
      </c>
      <c r="BT344" t="str">
        <f t="shared" si="774"/>
        <v>No</v>
      </c>
      <c r="BU344" t="str">
        <f t="shared" si="764"/>
        <v>No</v>
      </c>
      <c r="BW344" t="str">
        <f t="shared" si="721"/>
        <v>No</v>
      </c>
    </row>
    <row r="345" spans="1:75" x14ac:dyDescent="0.25">
      <c r="A345" s="7">
        <v>344</v>
      </c>
      <c r="B345" s="7" t="s">
        <v>375</v>
      </c>
      <c r="C345" s="7" t="s">
        <v>959</v>
      </c>
      <c r="D345" s="7" t="s">
        <v>36</v>
      </c>
      <c r="E345" s="7" t="s">
        <v>790</v>
      </c>
      <c r="F345" s="8" t="s">
        <v>811</v>
      </c>
      <c r="G345" s="8" t="s">
        <v>804</v>
      </c>
      <c r="H345" s="7" t="s">
        <v>802</v>
      </c>
      <c r="I345" s="7" t="s">
        <v>15</v>
      </c>
      <c r="J345" s="7" t="s">
        <v>1196</v>
      </c>
      <c r="K345" s="9">
        <v>30917</v>
      </c>
      <c r="L345" s="9">
        <v>39098</v>
      </c>
      <c r="M345" s="9"/>
      <c r="N345" s="10">
        <f t="shared" ca="1" si="716"/>
        <v>15</v>
      </c>
      <c r="O345" s="10" t="s">
        <v>815</v>
      </c>
      <c r="P345" s="11" t="s">
        <v>40</v>
      </c>
      <c r="Q345" s="12">
        <v>47705</v>
      </c>
      <c r="R345" s="12">
        <f t="shared" ca="1" si="717"/>
        <v>10000</v>
      </c>
      <c r="S345" s="8">
        <v>5</v>
      </c>
      <c r="T345" t="str">
        <f t="shared" si="722"/>
        <v/>
      </c>
      <c r="U345" t="str">
        <f t="shared" si="723"/>
        <v>Correct</v>
      </c>
      <c r="Y345" t="str">
        <f t="shared" si="724"/>
        <v>40001-60000</v>
      </c>
      <c r="Z345" t="str">
        <f t="shared" ca="1" si="725"/>
        <v>30-40 years</v>
      </c>
      <c r="AA345" t="str">
        <f t="shared" si="726"/>
        <v>4-6 years</v>
      </c>
      <c r="AH345" t="str">
        <f t="shared" si="727"/>
        <v>Yes</v>
      </c>
      <c r="AI345" t="str">
        <f t="shared" si="762"/>
        <v>Yes</v>
      </c>
      <c r="AJ345" t="str">
        <f t="shared" si="762"/>
        <v>Yes</v>
      </c>
      <c r="AK345" t="str">
        <f t="shared" si="762"/>
        <v>Yes</v>
      </c>
      <c r="AL345" t="str">
        <f t="shared" si="762"/>
        <v>Yes</v>
      </c>
      <c r="AM345" t="str">
        <f t="shared" si="762"/>
        <v>Yes</v>
      </c>
      <c r="AN345" t="str">
        <f t="shared" si="762"/>
        <v>Yes</v>
      </c>
      <c r="AO345" t="str">
        <f t="shared" si="762"/>
        <v>Yes</v>
      </c>
      <c r="AP345" t="str">
        <f t="shared" si="762"/>
        <v>Yes</v>
      </c>
      <c r="AQ345" t="str">
        <f t="shared" si="762"/>
        <v>Yes</v>
      </c>
      <c r="AR345" t="str">
        <f t="shared" si="762"/>
        <v>Yes</v>
      </c>
      <c r="AS345" t="str">
        <f t="shared" si="762"/>
        <v>Yes</v>
      </c>
      <c r="AT345" t="str">
        <f t="shared" si="762"/>
        <v>Yes</v>
      </c>
      <c r="AV345" t="str">
        <f t="shared" ref="AV345:BF345" si="775">IF(AND($L345&gt;=AV$1,$L345&lt;AW$1),"Yes","No")</f>
        <v>No</v>
      </c>
      <c r="AW345" t="str">
        <f t="shared" si="775"/>
        <v>No</v>
      </c>
      <c r="AX345" t="str">
        <f t="shared" si="775"/>
        <v>No</v>
      </c>
      <c r="AY345" t="str">
        <f t="shared" si="775"/>
        <v>No</v>
      </c>
      <c r="AZ345" t="str">
        <f t="shared" si="775"/>
        <v>No</v>
      </c>
      <c r="BA345" t="str">
        <f t="shared" si="775"/>
        <v>No</v>
      </c>
      <c r="BB345" t="str">
        <f t="shared" si="775"/>
        <v>No</v>
      </c>
      <c r="BC345" t="str">
        <f t="shared" si="775"/>
        <v>No</v>
      </c>
      <c r="BD345" t="str">
        <f t="shared" si="775"/>
        <v>No</v>
      </c>
      <c r="BE345" t="str">
        <f t="shared" si="775"/>
        <v>No</v>
      </c>
      <c r="BF345" t="str">
        <f t="shared" si="775"/>
        <v>No</v>
      </c>
      <c r="BG345" t="str">
        <f t="shared" si="719"/>
        <v>No</v>
      </c>
      <c r="BI345" t="str">
        <f t="shared" si="730"/>
        <v>No</v>
      </c>
      <c r="BJ345" t="str">
        <f t="shared" ref="BJ345:BT345" si="776">IF(AND($M345&gt;=BJ$1,$M345&lt;BK$1),"Yes","No")</f>
        <v>No</v>
      </c>
      <c r="BK345" t="str">
        <f t="shared" si="776"/>
        <v>No</v>
      </c>
      <c r="BL345" t="str">
        <f t="shared" si="776"/>
        <v>No</v>
      </c>
      <c r="BM345" t="str">
        <f t="shared" si="776"/>
        <v>No</v>
      </c>
      <c r="BN345" t="str">
        <f t="shared" si="776"/>
        <v>No</v>
      </c>
      <c r="BO345" t="str">
        <f t="shared" si="776"/>
        <v>No</v>
      </c>
      <c r="BP345" t="str">
        <f t="shared" si="776"/>
        <v>No</v>
      </c>
      <c r="BQ345" t="str">
        <f t="shared" si="776"/>
        <v>No</v>
      </c>
      <c r="BR345" t="str">
        <f t="shared" si="776"/>
        <v>No</v>
      </c>
      <c r="BS345" t="str">
        <f t="shared" si="776"/>
        <v>No</v>
      </c>
      <c r="BT345" t="str">
        <f t="shared" si="776"/>
        <v>No</v>
      </c>
      <c r="BU345" t="str">
        <f t="shared" si="764"/>
        <v>No</v>
      </c>
      <c r="BW345" t="str">
        <f t="shared" si="721"/>
        <v>No</v>
      </c>
    </row>
    <row r="346" spans="1:75" x14ac:dyDescent="0.25">
      <c r="A346" s="7">
        <v>345</v>
      </c>
      <c r="B346" s="7" t="s">
        <v>376</v>
      </c>
      <c r="C346" s="7" t="s">
        <v>818</v>
      </c>
      <c r="D346" s="7" t="s">
        <v>36</v>
      </c>
      <c r="E346" s="7" t="s">
        <v>792</v>
      </c>
      <c r="F346" s="8" t="s">
        <v>811</v>
      </c>
      <c r="G346" s="8" t="s">
        <v>804</v>
      </c>
      <c r="H346" s="7" t="s">
        <v>802</v>
      </c>
      <c r="I346" s="7" t="s">
        <v>12</v>
      </c>
      <c r="J346" s="7" t="s">
        <v>1197</v>
      </c>
      <c r="K346" s="9">
        <v>27484</v>
      </c>
      <c r="L346" s="9">
        <v>40209</v>
      </c>
      <c r="M346" s="9"/>
      <c r="N346" s="10">
        <f t="shared" ca="1" si="716"/>
        <v>12</v>
      </c>
      <c r="O346" s="10" t="s">
        <v>815</v>
      </c>
      <c r="P346" s="11" t="s">
        <v>40</v>
      </c>
      <c r="Q346" s="12">
        <v>45260</v>
      </c>
      <c r="R346" s="12">
        <f t="shared" ca="1" si="717"/>
        <v>5000</v>
      </c>
      <c r="S346" s="8">
        <v>4</v>
      </c>
      <c r="T346" t="str">
        <f t="shared" si="722"/>
        <v/>
      </c>
      <c r="U346" t="str">
        <f t="shared" si="723"/>
        <v>Correct</v>
      </c>
      <c r="Y346" t="str">
        <f t="shared" si="724"/>
        <v>40001-60000</v>
      </c>
      <c r="Z346" t="str">
        <f t="shared" ca="1" si="725"/>
        <v>40-50 years</v>
      </c>
      <c r="AA346" t="str">
        <f t="shared" si="726"/>
        <v>2-4 years</v>
      </c>
      <c r="AH346" t="str">
        <f t="shared" si="727"/>
        <v>Yes</v>
      </c>
      <c r="AI346" t="str">
        <f t="shared" si="762"/>
        <v>Yes</v>
      </c>
      <c r="AJ346" t="str">
        <f t="shared" si="762"/>
        <v>Yes</v>
      </c>
      <c r="AK346" t="str">
        <f t="shared" si="762"/>
        <v>Yes</v>
      </c>
      <c r="AL346" t="str">
        <f t="shared" si="762"/>
        <v>Yes</v>
      </c>
      <c r="AM346" t="str">
        <f t="shared" si="762"/>
        <v>Yes</v>
      </c>
      <c r="AN346" t="str">
        <f t="shared" si="762"/>
        <v>Yes</v>
      </c>
      <c r="AO346" t="str">
        <f t="shared" si="762"/>
        <v>Yes</v>
      </c>
      <c r="AP346" t="str">
        <f t="shared" si="762"/>
        <v>Yes</v>
      </c>
      <c r="AQ346" t="str">
        <f t="shared" si="762"/>
        <v>Yes</v>
      </c>
      <c r="AR346" t="str">
        <f t="shared" si="762"/>
        <v>Yes</v>
      </c>
      <c r="AS346" t="str">
        <f t="shared" si="762"/>
        <v>Yes</v>
      </c>
      <c r="AT346" t="str">
        <f t="shared" si="762"/>
        <v>Yes</v>
      </c>
      <c r="AV346" t="str">
        <f t="shared" ref="AV346:BF346" si="777">IF(AND($L346&gt;=AV$1,$L346&lt;AW$1),"Yes","No")</f>
        <v>No</v>
      </c>
      <c r="AW346" t="str">
        <f t="shared" si="777"/>
        <v>No</v>
      </c>
      <c r="AX346" t="str">
        <f t="shared" si="777"/>
        <v>No</v>
      </c>
      <c r="AY346" t="str">
        <f t="shared" si="777"/>
        <v>No</v>
      </c>
      <c r="AZ346" t="str">
        <f t="shared" si="777"/>
        <v>No</v>
      </c>
      <c r="BA346" t="str">
        <f t="shared" si="777"/>
        <v>No</v>
      </c>
      <c r="BB346" t="str">
        <f t="shared" si="777"/>
        <v>No</v>
      </c>
      <c r="BC346" t="str">
        <f t="shared" si="777"/>
        <v>No</v>
      </c>
      <c r="BD346" t="str">
        <f t="shared" si="777"/>
        <v>No</v>
      </c>
      <c r="BE346" t="str">
        <f t="shared" si="777"/>
        <v>No</v>
      </c>
      <c r="BF346" t="str">
        <f t="shared" si="777"/>
        <v>No</v>
      </c>
      <c r="BG346" t="str">
        <f t="shared" si="719"/>
        <v>No</v>
      </c>
      <c r="BI346" t="str">
        <f t="shared" si="730"/>
        <v>No</v>
      </c>
      <c r="BJ346" t="str">
        <f t="shared" ref="BJ346:BT346" si="778">IF(AND($M346&gt;=BJ$1,$M346&lt;BK$1),"Yes","No")</f>
        <v>No</v>
      </c>
      <c r="BK346" t="str">
        <f t="shared" si="778"/>
        <v>No</v>
      </c>
      <c r="BL346" t="str">
        <f t="shared" si="778"/>
        <v>No</v>
      </c>
      <c r="BM346" t="str">
        <f t="shared" si="778"/>
        <v>No</v>
      </c>
      <c r="BN346" t="str">
        <f t="shared" si="778"/>
        <v>No</v>
      </c>
      <c r="BO346" t="str">
        <f t="shared" si="778"/>
        <v>No</v>
      </c>
      <c r="BP346" t="str">
        <f t="shared" si="778"/>
        <v>No</v>
      </c>
      <c r="BQ346" t="str">
        <f t="shared" si="778"/>
        <v>No</v>
      </c>
      <c r="BR346" t="str">
        <f t="shared" si="778"/>
        <v>No</v>
      </c>
      <c r="BS346" t="str">
        <f t="shared" si="778"/>
        <v>No</v>
      </c>
      <c r="BT346" t="str">
        <f t="shared" si="778"/>
        <v>No</v>
      </c>
      <c r="BU346" t="str">
        <f t="shared" si="764"/>
        <v>No</v>
      </c>
      <c r="BW346" t="str">
        <f t="shared" si="721"/>
        <v>No</v>
      </c>
    </row>
    <row r="347" spans="1:75" x14ac:dyDescent="0.25">
      <c r="A347" s="7">
        <v>346</v>
      </c>
      <c r="B347" s="7" t="s">
        <v>377</v>
      </c>
      <c r="C347" s="7" t="s">
        <v>976</v>
      </c>
      <c r="D347" s="7" t="s">
        <v>10</v>
      </c>
      <c r="E347" s="7" t="s">
        <v>787</v>
      </c>
      <c r="F347" s="8" t="s">
        <v>811</v>
      </c>
      <c r="G347" s="8" t="s">
        <v>804</v>
      </c>
      <c r="H347" s="7" t="s">
        <v>802</v>
      </c>
      <c r="I347" s="7" t="s">
        <v>24</v>
      </c>
      <c r="J347" s="7" t="s">
        <v>1196</v>
      </c>
      <c r="K347" s="9">
        <v>25341</v>
      </c>
      <c r="L347" s="9">
        <v>36192</v>
      </c>
      <c r="M347" s="9"/>
      <c r="N347" s="10">
        <f t="shared" ca="1" si="716"/>
        <v>23</v>
      </c>
      <c r="O347" s="10" t="s">
        <v>815</v>
      </c>
      <c r="P347" s="11"/>
      <c r="Q347" s="12">
        <v>47620</v>
      </c>
      <c r="R347" s="12">
        <f t="shared" ca="1" si="717"/>
        <v>10000</v>
      </c>
      <c r="S347" s="8">
        <v>5</v>
      </c>
      <c r="T347" t="str">
        <f t="shared" si="722"/>
        <v/>
      </c>
      <c r="U347" t="str">
        <f t="shared" si="723"/>
        <v>Correct</v>
      </c>
      <c r="Y347" t="str">
        <f t="shared" si="724"/>
        <v>40001-60000</v>
      </c>
      <c r="Z347" t="str">
        <f t="shared" ca="1" si="725"/>
        <v>Above 50 years</v>
      </c>
      <c r="AA347" t="str">
        <f t="shared" si="726"/>
        <v>Above 10 years</v>
      </c>
      <c r="AH347" t="str">
        <f t="shared" si="727"/>
        <v>Yes</v>
      </c>
      <c r="AI347" t="str">
        <f t="shared" si="762"/>
        <v>Yes</v>
      </c>
      <c r="AJ347" t="str">
        <f t="shared" si="762"/>
        <v>Yes</v>
      </c>
      <c r="AK347" t="str">
        <f t="shared" si="762"/>
        <v>Yes</v>
      </c>
      <c r="AL347" t="str">
        <f t="shared" si="762"/>
        <v>Yes</v>
      </c>
      <c r="AM347" t="str">
        <f t="shared" si="762"/>
        <v>Yes</v>
      </c>
      <c r="AN347" t="str">
        <f t="shared" si="762"/>
        <v>Yes</v>
      </c>
      <c r="AO347" t="str">
        <f t="shared" si="762"/>
        <v>Yes</v>
      </c>
      <c r="AP347" t="str">
        <f t="shared" si="762"/>
        <v>Yes</v>
      </c>
      <c r="AQ347" t="str">
        <f t="shared" si="762"/>
        <v>Yes</v>
      </c>
      <c r="AR347" t="str">
        <f t="shared" si="762"/>
        <v>Yes</v>
      </c>
      <c r="AS347" t="str">
        <f t="shared" si="762"/>
        <v>Yes</v>
      </c>
      <c r="AT347" t="str">
        <f t="shared" si="762"/>
        <v>Yes</v>
      </c>
      <c r="AV347" t="str">
        <f t="shared" ref="AV347:BF347" si="779">IF(AND($L347&gt;=AV$1,$L347&lt;AW$1),"Yes","No")</f>
        <v>No</v>
      </c>
      <c r="AW347" t="str">
        <f t="shared" si="779"/>
        <v>No</v>
      </c>
      <c r="AX347" t="str">
        <f t="shared" si="779"/>
        <v>No</v>
      </c>
      <c r="AY347" t="str">
        <f t="shared" si="779"/>
        <v>No</v>
      </c>
      <c r="AZ347" t="str">
        <f t="shared" si="779"/>
        <v>No</v>
      </c>
      <c r="BA347" t="str">
        <f t="shared" si="779"/>
        <v>No</v>
      </c>
      <c r="BB347" t="str">
        <f t="shared" si="779"/>
        <v>No</v>
      </c>
      <c r="BC347" t="str">
        <f t="shared" si="779"/>
        <v>No</v>
      </c>
      <c r="BD347" t="str">
        <f t="shared" si="779"/>
        <v>No</v>
      </c>
      <c r="BE347" t="str">
        <f t="shared" si="779"/>
        <v>No</v>
      </c>
      <c r="BF347" t="str">
        <f t="shared" si="779"/>
        <v>No</v>
      </c>
      <c r="BG347" t="str">
        <f t="shared" si="719"/>
        <v>No</v>
      </c>
      <c r="BI347" t="str">
        <f t="shared" si="730"/>
        <v>No</v>
      </c>
      <c r="BJ347" t="str">
        <f t="shared" ref="BJ347:BT347" si="780">IF(AND($M347&gt;=BJ$1,$M347&lt;BK$1),"Yes","No")</f>
        <v>No</v>
      </c>
      <c r="BK347" t="str">
        <f t="shared" si="780"/>
        <v>No</v>
      </c>
      <c r="BL347" t="str">
        <f t="shared" si="780"/>
        <v>No</v>
      </c>
      <c r="BM347" t="str">
        <f t="shared" si="780"/>
        <v>No</v>
      </c>
      <c r="BN347" t="str">
        <f t="shared" si="780"/>
        <v>No</v>
      </c>
      <c r="BO347" t="str">
        <f t="shared" si="780"/>
        <v>No</v>
      </c>
      <c r="BP347" t="str">
        <f t="shared" si="780"/>
        <v>No</v>
      </c>
      <c r="BQ347" t="str">
        <f t="shared" si="780"/>
        <v>No</v>
      </c>
      <c r="BR347" t="str">
        <f t="shared" si="780"/>
        <v>No</v>
      </c>
      <c r="BS347" t="str">
        <f t="shared" si="780"/>
        <v>No</v>
      </c>
      <c r="BT347" t="str">
        <f t="shared" si="780"/>
        <v>No</v>
      </c>
      <c r="BU347" t="str">
        <f t="shared" si="764"/>
        <v>No</v>
      </c>
      <c r="BW347" t="str">
        <f t="shared" si="721"/>
        <v>No</v>
      </c>
    </row>
    <row r="348" spans="1:75" x14ac:dyDescent="0.25">
      <c r="A348" s="7">
        <v>347</v>
      </c>
      <c r="B348" s="7" t="s">
        <v>378</v>
      </c>
      <c r="C348" s="7" t="s">
        <v>1046</v>
      </c>
      <c r="D348" s="7" t="s">
        <v>36</v>
      </c>
      <c r="E348" s="7" t="s">
        <v>792</v>
      </c>
      <c r="F348" s="8" t="s">
        <v>811</v>
      </c>
      <c r="G348" s="8" t="s">
        <v>804</v>
      </c>
      <c r="H348" s="7" t="s">
        <v>802</v>
      </c>
      <c r="I348" s="7" t="s">
        <v>24</v>
      </c>
      <c r="J348" s="7" t="s">
        <v>1197</v>
      </c>
      <c r="K348" s="9">
        <v>28370</v>
      </c>
      <c r="L348" s="9">
        <v>36199</v>
      </c>
      <c r="M348" s="9"/>
      <c r="N348" s="10">
        <f t="shared" ca="1" si="716"/>
        <v>23</v>
      </c>
      <c r="O348" s="10" t="s">
        <v>815</v>
      </c>
      <c r="P348" s="11"/>
      <c r="Q348" s="12">
        <v>31270</v>
      </c>
      <c r="R348" s="12">
        <f t="shared" ca="1" si="717"/>
        <v>10000</v>
      </c>
      <c r="S348" s="8">
        <v>5</v>
      </c>
      <c r="T348" t="str">
        <f t="shared" si="722"/>
        <v/>
      </c>
      <c r="U348" t="str">
        <f t="shared" si="723"/>
        <v>Correct</v>
      </c>
      <c r="Y348" t="str">
        <f t="shared" si="724"/>
        <v>25001-40000</v>
      </c>
      <c r="Z348" t="str">
        <f t="shared" ca="1" si="725"/>
        <v>40-50 years</v>
      </c>
      <c r="AA348" t="str">
        <f t="shared" si="726"/>
        <v>Above 10 years</v>
      </c>
      <c r="AH348" t="str">
        <f t="shared" si="727"/>
        <v>Yes</v>
      </c>
      <c r="AI348" t="str">
        <f t="shared" si="762"/>
        <v>Yes</v>
      </c>
      <c r="AJ348" t="str">
        <f t="shared" si="762"/>
        <v>Yes</v>
      </c>
      <c r="AK348" t="str">
        <f t="shared" si="762"/>
        <v>Yes</v>
      </c>
      <c r="AL348" t="str">
        <f t="shared" si="762"/>
        <v>Yes</v>
      </c>
      <c r="AM348" t="str">
        <f t="shared" si="762"/>
        <v>Yes</v>
      </c>
      <c r="AN348" t="str">
        <f t="shared" si="762"/>
        <v>Yes</v>
      </c>
      <c r="AO348" t="str">
        <f t="shared" si="762"/>
        <v>Yes</v>
      </c>
      <c r="AP348" t="str">
        <f t="shared" si="762"/>
        <v>Yes</v>
      </c>
      <c r="AQ348" t="str">
        <f t="shared" si="762"/>
        <v>Yes</v>
      </c>
      <c r="AR348" t="str">
        <f t="shared" si="762"/>
        <v>Yes</v>
      </c>
      <c r="AS348" t="str">
        <f t="shared" si="762"/>
        <v>Yes</v>
      </c>
      <c r="AT348" t="str">
        <f t="shared" si="762"/>
        <v>Yes</v>
      </c>
      <c r="AV348" t="str">
        <f t="shared" ref="AV348:BF348" si="781">IF(AND($L348&gt;=AV$1,$L348&lt;AW$1),"Yes","No")</f>
        <v>No</v>
      </c>
      <c r="AW348" t="str">
        <f t="shared" si="781"/>
        <v>No</v>
      </c>
      <c r="AX348" t="str">
        <f t="shared" si="781"/>
        <v>No</v>
      </c>
      <c r="AY348" t="str">
        <f t="shared" si="781"/>
        <v>No</v>
      </c>
      <c r="AZ348" t="str">
        <f t="shared" si="781"/>
        <v>No</v>
      </c>
      <c r="BA348" t="str">
        <f t="shared" si="781"/>
        <v>No</v>
      </c>
      <c r="BB348" t="str">
        <f t="shared" si="781"/>
        <v>No</v>
      </c>
      <c r="BC348" t="str">
        <f t="shared" si="781"/>
        <v>No</v>
      </c>
      <c r="BD348" t="str">
        <f t="shared" si="781"/>
        <v>No</v>
      </c>
      <c r="BE348" t="str">
        <f t="shared" si="781"/>
        <v>No</v>
      </c>
      <c r="BF348" t="str">
        <f t="shared" si="781"/>
        <v>No</v>
      </c>
      <c r="BG348" t="str">
        <f t="shared" si="719"/>
        <v>No</v>
      </c>
      <c r="BI348" t="str">
        <f t="shared" si="730"/>
        <v>No</v>
      </c>
      <c r="BJ348" t="str">
        <f t="shared" ref="BJ348:BT348" si="782">IF(AND($M348&gt;=BJ$1,$M348&lt;BK$1),"Yes","No")</f>
        <v>No</v>
      </c>
      <c r="BK348" t="str">
        <f t="shared" si="782"/>
        <v>No</v>
      </c>
      <c r="BL348" t="str">
        <f t="shared" si="782"/>
        <v>No</v>
      </c>
      <c r="BM348" t="str">
        <f t="shared" si="782"/>
        <v>No</v>
      </c>
      <c r="BN348" t="str">
        <f t="shared" si="782"/>
        <v>No</v>
      </c>
      <c r="BO348" t="str">
        <f t="shared" si="782"/>
        <v>No</v>
      </c>
      <c r="BP348" t="str">
        <f t="shared" si="782"/>
        <v>No</v>
      </c>
      <c r="BQ348" t="str">
        <f t="shared" si="782"/>
        <v>No</v>
      </c>
      <c r="BR348" t="str">
        <f t="shared" si="782"/>
        <v>No</v>
      </c>
      <c r="BS348" t="str">
        <f t="shared" si="782"/>
        <v>No</v>
      </c>
      <c r="BT348" t="str">
        <f t="shared" si="782"/>
        <v>No</v>
      </c>
      <c r="BU348" t="str">
        <f t="shared" si="764"/>
        <v>No</v>
      </c>
      <c r="BW348" t="str">
        <f t="shared" si="721"/>
        <v>No</v>
      </c>
    </row>
    <row r="349" spans="1:75" x14ac:dyDescent="0.25">
      <c r="A349" s="7">
        <v>348</v>
      </c>
      <c r="B349" s="7" t="s">
        <v>379</v>
      </c>
      <c r="C349" s="7" t="s">
        <v>1047</v>
      </c>
      <c r="D349" s="7" t="s">
        <v>36</v>
      </c>
      <c r="E349" s="7" t="s">
        <v>790</v>
      </c>
      <c r="F349" s="8" t="s">
        <v>811</v>
      </c>
      <c r="G349" s="8" t="s">
        <v>804</v>
      </c>
      <c r="H349" s="7" t="s">
        <v>802</v>
      </c>
      <c r="I349" s="7" t="s">
        <v>12</v>
      </c>
      <c r="J349" s="7" t="s">
        <v>1197</v>
      </c>
      <c r="K349" s="9">
        <v>24137</v>
      </c>
      <c r="L349" s="9">
        <v>36940</v>
      </c>
      <c r="M349" s="9"/>
      <c r="N349" s="10">
        <f t="shared" ca="1" si="716"/>
        <v>21</v>
      </c>
      <c r="O349" s="10" t="s">
        <v>815</v>
      </c>
      <c r="P349" s="11" t="s">
        <v>13</v>
      </c>
      <c r="Q349" s="12">
        <v>48990</v>
      </c>
      <c r="R349" s="12">
        <f t="shared" ca="1" si="717"/>
        <v>10000</v>
      </c>
      <c r="S349" s="8">
        <v>5</v>
      </c>
      <c r="T349" t="str">
        <f t="shared" si="722"/>
        <v/>
      </c>
      <c r="U349" t="str">
        <f t="shared" si="723"/>
        <v>Correct</v>
      </c>
      <c r="Y349" t="str">
        <f t="shared" si="724"/>
        <v>40001-60000</v>
      </c>
      <c r="Z349" t="str">
        <f t="shared" ca="1" si="725"/>
        <v>Above 50 years</v>
      </c>
      <c r="AA349" t="str">
        <f t="shared" si="726"/>
        <v>Above 10 years</v>
      </c>
      <c r="AH349" t="str">
        <f t="shared" si="727"/>
        <v>Yes</v>
      </c>
      <c r="AI349" t="str">
        <f t="shared" si="762"/>
        <v>Yes</v>
      </c>
      <c r="AJ349" t="str">
        <f t="shared" si="762"/>
        <v>Yes</v>
      </c>
      <c r="AK349" t="str">
        <f t="shared" si="762"/>
        <v>Yes</v>
      </c>
      <c r="AL349" t="str">
        <f t="shared" si="762"/>
        <v>Yes</v>
      </c>
      <c r="AM349" t="str">
        <f t="shared" si="762"/>
        <v>Yes</v>
      </c>
      <c r="AN349" t="str">
        <f t="shared" si="762"/>
        <v>Yes</v>
      </c>
      <c r="AO349" t="str">
        <f t="shared" si="762"/>
        <v>Yes</v>
      </c>
      <c r="AP349" t="str">
        <f t="shared" si="762"/>
        <v>Yes</v>
      </c>
      <c r="AQ349" t="str">
        <f t="shared" si="762"/>
        <v>Yes</v>
      </c>
      <c r="AR349" t="str">
        <f t="shared" si="762"/>
        <v>Yes</v>
      </c>
      <c r="AS349" t="str">
        <f t="shared" si="762"/>
        <v>Yes</v>
      </c>
      <c r="AT349" t="str">
        <f t="shared" si="762"/>
        <v>Yes</v>
      </c>
      <c r="AV349" t="str">
        <f t="shared" ref="AV349:BF349" si="783">IF(AND($L349&gt;=AV$1,$L349&lt;AW$1),"Yes","No")</f>
        <v>No</v>
      </c>
      <c r="AW349" t="str">
        <f t="shared" si="783"/>
        <v>No</v>
      </c>
      <c r="AX349" t="str">
        <f t="shared" si="783"/>
        <v>No</v>
      </c>
      <c r="AY349" t="str">
        <f t="shared" si="783"/>
        <v>No</v>
      </c>
      <c r="AZ349" t="str">
        <f t="shared" si="783"/>
        <v>No</v>
      </c>
      <c r="BA349" t="str">
        <f t="shared" si="783"/>
        <v>No</v>
      </c>
      <c r="BB349" t="str">
        <f t="shared" si="783"/>
        <v>No</v>
      </c>
      <c r="BC349" t="str">
        <f t="shared" si="783"/>
        <v>No</v>
      </c>
      <c r="BD349" t="str">
        <f t="shared" si="783"/>
        <v>No</v>
      </c>
      <c r="BE349" t="str">
        <f t="shared" si="783"/>
        <v>No</v>
      </c>
      <c r="BF349" t="str">
        <f t="shared" si="783"/>
        <v>No</v>
      </c>
      <c r="BG349" t="str">
        <f t="shared" si="719"/>
        <v>No</v>
      </c>
      <c r="BI349" t="str">
        <f t="shared" si="730"/>
        <v>No</v>
      </c>
      <c r="BJ349" t="str">
        <f t="shared" ref="BJ349:BT349" si="784">IF(AND($M349&gt;=BJ$1,$M349&lt;BK$1),"Yes","No")</f>
        <v>No</v>
      </c>
      <c r="BK349" t="str">
        <f t="shared" si="784"/>
        <v>No</v>
      </c>
      <c r="BL349" t="str">
        <f t="shared" si="784"/>
        <v>No</v>
      </c>
      <c r="BM349" t="str">
        <f t="shared" si="784"/>
        <v>No</v>
      </c>
      <c r="BN349" t="str">
        <f t="shared" si="784"/>
        <v>No</v>
      </c>
      <c r="BO349" t="str">
        <f t="shared" si="784"/>
        <v>No</v>
      </c>
      <c r="BP349" t="str">
        <f t="shared" si="784"/>
        <v>No</v>
      </c>
      <c r="BQ349" t="str">
        <f t="shared" si="784"/>
        <v>No</v>
      </c>
      <c r="BR349" t="str">
        <f t="shared" si="784"/>
        <v>No</v>
      </c>
      <c r="BS349" t="str">
        <f t="shared" si="784"/>
        <v>No</v>
      </c>
      <c r="BT349" t="str">
        <f t="shared" si="784"/>
        <v>No</v>
      </c>
      <c r="BU349" t="str">
        <f t="shared" si="764"/>
        <v>No</v>
      </c>
      <c r="BW349" t="str">
        <f t="shared" si="721"/>
        <v>No</v>
      </c>
    </row>
    <row r="350" spans="1:75" x14ac:dyDescent="0.25">
      <c r="A350" s="7">
        <v>349</v>
      </c>
      <c r="B350" s="7" t="s">
        <v>380</v>
      </c>
      <c r="C350" s="7" t="s">
        <v>1048</v>
      </c>
      <c r="D350" s="7" t="s">
        <v>813</v>
      </c>
      <c r="E350" s="7" t="s">
        <v>791</v>
      </c>
      <c r="F350" s="8" t="s">
        <v>811</v>
      </c>
      <c r="G350" s="8" t="s">
        <v>804</v>
      </c>
      <c r="H350" s="7" t="s">
        <v>802</v>
      </c>
      <c r="I350" s="7" t="s">
        <v>15</v>
      </c>
      <c r="J350" s="7" t="s">
        <v>1196</v>
      </c>
      <c r="K350" s="9">
        <v>28807</v>
      </c>
      <c r="L350" s="9">
        <v>39871</v>
      </c>
      <c r="M350" s="9"/>
      <c r="N350" s="10">
        <f t="shared" ca="1" si="716"/>
        <v>13</v>
      </c>
      <c r="O350" s="10" t="s">
        <v>815</v>
      </c>
      <c r="P350" s="11" t="s">
        <v>21</v>
      </c>
      <c r="Q350" s="12">
        <v>38575</v>
      </c>
      <c r="R350" s="12">
        <f t="shared" ca="1" si="717"/>
        <v>3000</v>
      </c>
      <c r="S350" s="8">
        <v>2</v>
      </c>
      <c r="T350" t="str">
        <f t="shared" si="722"/>
        <v/>
      </c>
      <c r="U350" t="str">
        <f t="shared" si="723"/>
        <v>Correct</v>
      </c>
      <c r="Y350" t="str">
        <f t="shared" si="724"/>
        <v>25001-40000</v>
      </c>
      <c r="Z350" t="str">
        <f t="shared" ca="1" si="725"/>
        <v>40-50 years</v>
      </c>
      <c r="AA350" t="str">
        <f t="shared" si="726"/>
        <v>2-4 years</v>
      </c>
      <c r="AH350" t="str">
        <f t="shared" si="727"/>
        <v>Yes</v>
      </c>
      <c r="AI350" t="str">
        <f t="shared" si="762"/>
        <v>Yes</v>
      </c>
      <c r="AJ350" t="str">
        <f t="shared" si="762"/>
        <v>Yes</v>
      </c>
      <c r="AK350" t="str">
        <f t="shared" si="762"/>
        <v>Yes</v>
      </c>
      <c r="AL350" t="str">
        <f t="shared" si="762"/>
        <v>Yes</v>
      </c>
      <c r="AM350" t="str">
        <f t="shared" si="762"/>
        <v>Yes</v>
      </c>
      <c r="AN350" t="str">
        <f t="shared" si="762"/>
        <v>Yes</v>
      </c>
      <c r="AO350" t="str">
        <f t="shared" si="762"/>
        <v>Yes</v>
      </c>
      <c r="AP350" t="str">
        <f t="shared" si="762"/>
        <v>Yes</v>
      </c>
      <c r="AQ350" t="str">
        <f t="shared" si="762"/>
        <v>Yes</v>
      </c>
      <c r="AR350" t="str">
        <f t="shared" si="762"/>
        <v>Yes</v>
      </c>
      <c r="AS350" t="str">
        <f t="shared" si="762"/>
        <v>Yes</v>
      </c>
      <c r="AT350" t="str">
        <f t="shared" si="762"/>
        <v>Yes</v>
      </c>
      <c r="AV350" t="str">
        <f t="shared" ref="AV350:BF350" si="785">IF(AND($L350&gt;=AV$1,$L350&lt;AW$1),"Yes","No")</f>
        <v>No</v>
      </c>
      <c r="AW350" t="str">
        <f t="shared" si="785"/>
        <v>No</v>
      </c>
      <c r="AX350" t="str">
        <f t="shared" si="785"/>
        <v>No</v>
      </c>
      <c r="AY350" t="str">
        <f t="shared" si="785"/>
        <v>No</v>
      </c>
      <c r="AZ350" t="str">
        <f t="shared" si="785"/>
        <v>No</v>
      </c>
      <c r="BA350" t="str">
        <f t="shared" si="785"/>
        <v>No</v>
      </c>
      <c r="BB350" t="str">
        <f t="shared" si="785"/>
        <v>No</v>
      </c>
      <c r="BC350" t="str">
        <f t="shared" si="785"/>
        <v>No</v>
      </c>
      <c r="BD350" t="str">
        <f t="shared" si="785"/>
        <v>No</v>
      </c>
      <c r="BE350" t="str">
        <f t="shared" si="785"/>
        <v>No</v>
      </c>
      <c r="BF350" t="str">
        <f t="shared" si="785"/>
        <v>No</v>
      </c>
      <c r="BG350" t="str">
        <f t="shared" si="719"/>
        <v>No</v>
      </c>
      <c r="BI350" t="str">
        <f t="shared" si="730"/>
        <v>No</v>
      </c>
      <c r="BJ350" t="str">
        <f t="shared" ref="BJ350:BT350" si="786">IF(AND($M350&gt;=BJ$1,$M350&lt;BK$1),"Yes","No")</f>
        <v>No</v>
      </c>
      <c r="BK350" t="str">
        <f t="shared" si="786"/>
        <v>No</v>
      </c>
      <c r="BL350" t="str">
        <f t="shared" si="786"/>
        <v>No</v>
      </c>
      <c r="BM350" t="str">
        <f t="shared" si="786"/>
        <v>No</v>
      </c>
      <c r="BN350" t="str">
        <f t="shared" si="786"/>
        <v>No</v>
      </c>
      <c r="BO350" t="str">
        <f t="shared" si="786"/>
        <v>No</v>
      </c>
      <c r="BP350" t="str">
        <f t="shared" si="786"/>
        <v>No</v>
      </c>
      <c r="BQ350" t="str">
        <f t="shared" si="786"/>
        <v>No</v>
      </c>
      <c r="BR350" t="str">
        <f t="shared" si="786"/>
        <v>No</v>
      </c>
      <c r="BS350" t="str">
        <f t="shared" si="786"/>
        <v>No</v>
      </c>
      <c r="BT350" t="str">
        <f t="shared" si="786"/>
        <v>No</v>
      </c>
      <c r="BU350" t="str">
        <f t="shared" si="764"/>
        <v>No</v>
      </c>
      <c r="BW350" t="str">
        <f t="shared" si="721"/>
        <v>No</v>
      </c>
    </row>
    <row r="351" spans="1:75" x14ac:dyDescent="0.25">
      <c r="A351" s="7">
        <v>350</v>
      </c>
      <c r="B351" s="7" t="s">
        <v>381</v>
      </c>
      <c r="C351" s="7" t="s">
        <v>1049</v>
      </c>
      <c r="D351" s="7" t="s">
        <v>36</v>
      </c>
      <c r="E351" s="7" t="s">
        <v>796</v>
      </c>
      <c r="F351" s="8" t="s">
        <v>810</v>
      </c>
      <c r="G351" s="8" t="s">
        <v>804</v>
      </c>
      <c r="H351" s="7" t="s">
        <v>802</v>
      </c>
      <c r="I351" s="7" t="s">
        <v>19</v>
      </c>
      <c r="J351" s="7" t="s">
        <v>1196</v>
      </c>
      <c r="K351" s="9">
        <v>27607</v>
      </c>
      <c r="L351" s="9">
        <v>40610</v>
      </c>
      <c r="M351" s="9"/>
      <c r="N351" s="10">
        <f t="shared" ca="1" si="716"/>
        <v>11</v>
      </c>
      <c r="O351" s="10" t="s">
        <v>815</v>
      </c>
      <c r="P351" s="11"/>
      <c r="Q351" s="12">
        <v>36844</v>
      </c>
      <c r="R351" s="12">
        <f t="shared" ca="1" si="717"/>
        <v>5000</v>
      </c>
      <c r="S351" s="8">
        <v>4</v>
      </c>
      <c r="T351" t="str">
        <f t="shared" si="722"/>
        <v/>
      </c>
      <c r="U351" t="str">
        <f t="shared" si="723"/>
        <v>Correct</v>
      </c>
      <c r="Y351" t="str">
        <f t="shared" si="724"/>
        <v>25001-40000</v>
      </c>
      <c r="Z351" t="str">
        <f t="shared" ca="1" si="725"/>
        <v>40-50 years</v>
      </c>
      <c r="AA351" t="str">
        <f t="shared" si="726"/>
        <v>1-2 years</v>
      </c>
      <c r="AH351" t="str">
        <f t="shared" si="727"/>
        <v>Yes</v>
      </c>
      <c r="AI351" t="str">
        <f t="shared" si="762"/>
        <v>Yes</v>
      </c>
      <c r="AJ351" t="str">
        <f t="shared" si="762"/>
        <v>Yes</v>
      </c>
      <c r="AK351" t="str">
        <f t="shared" si="762"/>
        <v>Yes</v>
      </c>
      <c r="AL351" t="str">
        <f t="shared" si="762"/>
        <v>Yes</v>
      </c>
      <c r="AM351" t="str">
        <f t="shared" si="762"/>
        <v>Yes</v>
      </c>
      <c r="AN351" t="str">
        <f t="shared" si="762"/>
        <v>Yes</v>
      </c>
      <c r="AO351" t="str">
        <f t="shared" si="762"/>
        <v>Yes</v>
      </c>
      <c r="AP351" t="str">
        <f t="shared" si="762"/>
        <v>Yes</v>
      </c>
      <c r="AQ351" t="str">
        <f t="shared" si="762"/>
        <v>Yes</v>
      </c>
      <c r="AR351" t="str">
        <f t="shared" si="762"/>
        <v>Yes</v>
      </c>
      <c r="AS351" t="str">
        <f t="shared" si="762"/>
        <v>Yes</v>
      </c>
      <c r="AT351" t="str">
        <f t="shared" si="762"/>
        <v>Yes</v>
      </c>
      <c r="AV351" t="str">
        <f t="shared" ref="AV351:BF351" si="787">IF(AND($L351&gt;=AV$1,$L351&lt;AW$1),"Yes","No")</f>
        <v>No</v>
      </c>
      <c r="AW351" t="str">
        <f t="shared" si="787"/>
        <v>No</v>
      </c>
      <c r="AX351" t="str">
        <f t="shared" si="787"/>
        <v>No</v>
      </c>
      <c r="AY351" t="str">
        <f t="shared" si="787"/>
        <v>No</v>
      </c>
      <c r="AZ351" t="str">
        <f t="shared" si="787"/>
        <v>No</v>
      </c>
      <c r="BA351" t="str">
        <f t="shared" si="787"/>
        <v>No</v>
      </c>
      <c r="BB351" t="str">
        <f t="shared" si="787"/>
        <v>No</v>
      </c>
      <c r="BC351" t="str">
        <f t="shared" si="787"/>
        <v>No</v>
      </c>
      <c r="BD351" t="str">
        <f t="shared" si="787"/>
        <v>No</v>
      </c>
      <c r="BE351" t="str">
        <f t="shared" si="787"/>
        <v>No</v>
      </c>
      <c r="BF351" t="str">
        <f t="shared" si="787"/>
        <v>No</v>
      </c>
      <c r="BG351" t="str">
        <f t="shared" si="719"/>
        <v>No</v>
      </c>
      <c r="BI351" t="str">
        <f t="shared" si="730"/>
        <v>No</v>
      </c>
      <c r="BJ351" t="str">
        <f t="shared" ref="BJ351:BT351" si="788">IF(AND($M351&gt;=BJ$1,$M351&lt;BK$1),"Yes","No")</f>
        <v>No</v>
      </c>
      <c r="BK351" t="str">
        <f t="shared" si="788"/>
        <v>No</v>
      </c>
      <c r="BL351" t="str">
        <f t="shared" si="788"/>
        <v>No</v>
      </c>
      <c r="BM351" t="str">
        <f t="shared" si="788"/>
        <v>No</v>
      </c>
      <c r="BN351" t="str">
        <f t="shared" si="788"/>
        <v>No</v>
      </c>
      <c r="BO351" t="str">
        <f t="shared" si="788"/>
        <v>No</v>
      </c>
      <c r="BP351" t="str">
        <f t="shared" si="788"/>
        <v>No</v>
      </c>
      <c r="BQ351" t="str">
        <f t="shared" si="788"/>
        <v>No</v>
      </c>
      <c r="BR351" t="str">
        <f t="shared" si="788"/>
        <v>No</v>
      </c>
      <c r="BS351" t="str">
        <f t="shared" si="788"/>
        <v>No</v>
      </c>
      <c r="BT351" t="str">
        <f t="shared" si="788"/>
        <v>No</v>
      </c>
      <c r="BU351" t="str">
        <f t="shared" si="764"/>
        <v>No</v>
      </c>
      <c r="BW351" t="str">
        <f t="shared" si="721"/>
        <v>No</v>
      </c>
    </row>
    <row r="352" spans="1:75" x14ac:dyDescent="0.25">
      <c r="A352" s="7">
        <v>351</v>
      </c>
      <c r="B352" s="7" t="s">
        <v>382</v>
      </c>
      <c r="C352" s="7" t="s">
        <v>1050</v>
      </c>
      <c r="D352" s="7" t="s">
        <v>812</v>
      </c>
      <c r="E352" s="7" t="s">
        <v>794</v>
      </c>
      <c r="F352" s="8" t="s">
        <v>811</v>
      </c>
      <c r="G352" s="8" t="s">
        <v>804</v>
      </c>
      <c r="H352" s="7" t="s">
        <v>803</v>
      </c>
      <c r="I352" s="7" t="s">
        <v>15</v>
      </c>
      <c r="J352" s="7" t="s">
        <v>1196</v>
      </c>
      <c r="K352" s="9">
        <v>27440</v>
      </c>
      <c r="L352" s="9">
        <v>40624</v>
      </c>
      <c r="M352" s="9"/>
      <c r="N352" s="10">
        <f t="shared" ca="1" si="716"/>
        <v>11</v>
      </c>
      <c r="O352" s="10" t="s">
        <v>815</v>
      </c>
      <c r="P352" s="11" t="s">
        <v>21</v>
      </c>
      <c r="Q352" s="12">
        <v>13090</v>
      </c>
      <c r="R352" s="12">
        <f t="shared" ca="1" si="717"/>
        <v>5000</v>
      </c>
      <c r="S352" s="8">
        <v>4</v>
      </c>
      <c r="T352" t="str">
        <f t="shared" si="722"/>
        <v/>
      </c>
      <c r="U352" t="str">
        <f t="shared" si="723"/>
        <v>Correct</v>
      </c>
      <c r="Y352" t="str">
        <f t="shared" si="724"/>
        <v>10001-25000</v>
      </c>
      <c r="Z352" t="str">
        <f t="shared" ca="1" si="725"/>
        <v>40-50 years</v>
      </c>
      <c r="AA352" t="str">
        <f t="shared" si="726"/>
        <v>1-2 years</v>
      </c>
      <c r="AH352" t="str">
        <f t="shared" si="727"/>
        <v>Yes</v>
      </c>
      <c r="AI352" t="str">
        <f t="shared" si="762"/>
        <v>Yes</v>
      </c>
      <c r="AJ352" t="str">
        <f t="shared" si="762"/>
        <v>Yes</v>
      </c>
      <c r="AK352" t="str">
        <f t="shared" si="762"/>
        <v>Yes</v>
      </c>
      <c r="AL352" t="str">
        <f t="shared" si="762"/>
        <v>Yes</v>
      </c>
      <c r="AM352" t="str">
        <f t="shared" si="762"/>
        <v>Yes</v>
      </c>
      <c r="AN352" t="str">
        <f t="shared" si="762"/>
        <v>Yes</v>
      </c>
      <c r="AO352" t="str">
        <f t="shared" si="762"/>
        <v>Yes</v>
      </c>
      <c r="AP352" t="str">
        <f t="shared" si="762"/>
        <v>Yes</v>
      </c>
      <c r="AQ352" t="str">
        <f t="shared" si="762"/>
        <v>Yes</v>
      </c>
      <c r="AR352" t="str">
        <f t="shared" si="762"/>
        <v>Yes</v>
      </c>
      <c r="AS352" t="str">
        <f t="shared" si="762"/>
        <v>Yes</v>
      </c>
      <c r="AT352" t="str">
        <f t="shared" si="762"/>
        <v>Yes</v>
      </c>
      <c r="AV352" t="str">
        <f t="shared" ref="AV352:BF352" si="789">IF(AND($L352&gt;=AV$1,$L352&lt;AW$1),"Yes","No")</f>
        <v>No</v>
      </c>
      <c r="AW352" t="str">
        <f t="shared" si="789"/>
        <v>No</v>
      </c>
      <c r="AX352" t="str">
        <f t="shared" si="789"/>
        <v>No</v>
      </c>
      <c r="AY352" t="str">
        <f t="shared" si="789"/>
        <v>No</v>
      </c>
      <c r="AZ352" t="str">
        <f t="shared" si="789"/>
        <v>No</v>
      </c>
      <c r="BA352" t="str">
        <f t="shared" si="789"/>
        <v>No</v>
      </c>
      <c r="BB352" t="str">
        <f t="shared" si="789"/>
        <v>No</v>
      </c>
      <c r="BC352" t="str">
        <f t="shared" si="789"/>
        <v>No</v>
      </c>
      <c r="BD352" t="str">
        <f t="shared" si="789"/>
        <v>No</v>
      </c>
      <c r="BE352" t="str">
        <f t="shared" si="789"/>
        <v>No</v>
      </c>
      <c r="BF352" t="str">
        <f t="shared" si="789"/>
        <v>No</v>
      </c>
      <c r="BG352" t="str">
        <f t="shared" si="719"/>
        <v>No</v>
      </c>
      <c r="BI352" t="str">
        <f t="shared" si="730"/>
        <v>No</v>
      </c>
      <c r="BJ352" t="str">
        <f t="shared" ref="BJ352:BT352" si="790">IF(AND($M352&gt;=BJ$1,$M352&lt;BK$1),"Yes","No")</f>
        <v>No</v>
      </c>
      <c r="BK352" t="str">
        <f t="shared" si="790"/>
        <v>No</v>
      </c>
      <c r="BL352" t="str">
        <f t="shared" si="790"/>
        <v>No</v>
      </c>
      <c r="BM352" t="str">
        <f t="shared" si="790"/>
        <v>No</v>
      </c>
      <c r="BN352" t="str">
        <f t="shared" si="790"/>
        <v>No</v>
      </c>
      <c r="BO352" t="str">
        <f t="shared" si="790"/>
        <v>No</v>
      </c>
      <c r="BP352" t="str">
        <f t="shared" si="790"/>
        <v>No</v>
      </c>
      <c r="BQ352" t="str">
        <f t="shared" si="790"/>
        <v>No</v>
      </c>
      <c r="BR352" t="str">
        <f t="shared" si="790"/>
        <v>No</v>
      </c>
      <c r="BS352" t="str">
        <f t="shared" si="790"/>
        <v>No</v>
      </c>
      <c r="BT352" t="str">
        <f t="shared" si="790"/>
        <v>No</v>
      </c>
      <c r="BU352" t="str">
        <f t="shared" si="764"/>
        <v>No</v>
      </c>
      <c r="BW352" t="str">
        <f t="shared" si="721"/>
        <v>No</v>
      </c>
    </row>
    <row r="353" spans="1:75" x14ac:dyDescent="0.25">
      <c r="A353" s="7">
        <v>352</v>
      </c>
      <c r="B353" s="7" t="s">
        <v>383</v>
      </c>
      <c r="C353" s="7" t="s">
        <v>911</v>
      </c>
      <c r="D353" s="7" t="s">
        <v>36</v>
      </c>
      <c r="E353" s="7" t="s">
        <v>789</v>
      </c>
      <c r="F353" s="8" t="s">
        <v>811</v>
      </c>
      <c r="G353" s="8" t="s">
        <v>804</v>
      </c>
      <c r="H353" s="7" t="s">
        <v>803</v>
      </c>
      <c r="I353" s="7" t="s">
        <v>12</v>
      </c>
      <c r="J353" s="7" t="s">
        <v>1196</v>
      </c>
      <c r="K353" s="9">
        <v>30112</v>
      </c>
      <c r="L353" s="9">
        <v>39147</v>
      </c>
      <c r="M353" s="9"/>
      <c r="N353" s="10">
        <f t="shared" ca="1" si="716"/>
        <v>15</v>
      </c>
      <c r="O353" s="10" t="s">
        <v>815</v>
      </c>
      <c r="P353" s="11" t="s">
        <v>21</v>
      </c>
      <c r="Q353" s="12">
        <v>45180</v>
      </c>
      <c r="R353" s="12">
        <f t="shared" ca="1" si="717"/>
        <v>10000</v>
      </c>
      <c r="S353" s="8">
        <v>5</v>
      </c>
      <c r="T353" t="str">
        <f t="shared" si="722"/>
        <v/>
      </c>
      <c r="U353" t="str">
        <f t="shared" si="723"/>
        <v>Correct</v>
      </c>
      <c r="Y353" t="str">
        <f t="shared" si="724"/>
        <v>40001-60000</v>
      </c>
      <c r="Z353" t="str">
        <f t="shared" ca="1" si="725"/>
        <v>40-50 years</v>
      </c>
      <c r="AA353" t="str">
        <f t="shared" si="726"/>
        <v>4-6 years</v>
      </c>
      <c r="AH353" t="str">
        <f t="shared" si="727"/>
        <v>Yes</v>
      </c>
      <c r="AI353" t="str">
        <f t="shared" si="762"/>
        <v>Yes</v>
      </c>
      <c r="AJ353" t="str">
        <f t="shared" si="762"/>
        <v>Yes</v>
      </c>
      <c r="AK353" t="str">
        <f t="shared" si="762"/>
        <v>Yes</v>
      </c>
      <c r="AL353" t="str">
        <f t="shared" si="762"/>
        <v>Yes</v>
      </c>
      <c r="AM353" t="str">
        <f t="shared" si="762"/>
        <v>Yes</v>
      </c>
      <c r="AN353" t="str">
        <f t="shared" si="762"/>
        <v>Yes</v>
      </c>
      <c r="AO353" t="str">
        <f t="shared" si="762"/>
        <v>Yes</v>
      </c>
      <c r="AP353" t="str">
        <f t="shared" si="762"/>
        <v>Yes</v>
      </c>
      <c r="AQ353" t="str">
        <f t="shared" si="762"/>
        <v>Yes</v>
      </c>
      <c r="AR353" t="str">
        <f t="shared" si="762"/>
        <v>Yes</v>
      </c>
      <c r="AS353" t="str">
        <f t="shared" si="762"/>
        <v>Yes</v>
      </c>
      <c r="AT353" t="str">
        <f t="shared" si="762"/>
        <v>Yes</v>
      </c>
      <c r="AV353" t="str">
        <f t="shared" ref="AV353:BF353" si="791">IF(AND($L353&gt;=AV$1,$L353&lt;AW$1),"Yes","No")</f>
        <v>No</v>
      </c>
      <c r="AW353" t="str">
        <f t="shared" si="791"/>
        <v>No</v>
      </c>
      <c r="AX353" t="str">
        <f t="shared" si="791"/>
        <v>No</v>
      </c>
      <c r="AY353" t="str">
        <f t="shared" si="791"/>
        <v>No</v>
      </c>
      <c r="AZ353" t="str">
        <f t="shared" si="791"/>
        <v>No</v>
      </c>
      <c r="BA353" t="str">
        <f t="shared" si="791"/>
        <v>No</v>
      </c>
      <c r="BB353" t="str">
        <f t="shared" si="791"/>
        <v>No</v>
      </c>
      <c r="BC353" t="str">
        <f t="shared" si="791"/>
        <v>No</v>
      </c>
      <c r="BD353" t="str">
        <f t="shared" si="791"/>
        <v>No</v>
      </c>
      <c r="BE353" t="str">
        <f t="shared" si="791"/>
        <v>No</v>
      </c>
      <c r="BF353" t="str">
        <f t="shared" si="791"/>
        <v>No</v>
      </c>
      <c r="BG353" t="str">
        <f t="shared" si="719"/>
        <v>No</v>
      </c>
      <c r="BI353" t="str">
        <f t="shared" si="730"/>
        <v>No</v>
      </c>
      <c r="BJ353" t="str">
        <f t="shared" ref="BJ353:BT353" si="792">IF(AND($M353&gt;=BJ$1,$M353&lt;BK$1),"Yes","No")</f>
        <v>No</v>
      </c>
      <c r="BK353" t="str">
        <f t="shared" si="792"/>
        <v>No</v>
      </c>
      <c r="BL353" t="str">
        <f t="shared" si="792"/>
        <v>No</v>
      </c>
      <c r="BM353" t="str">
        <f t="shared" si="792"/>
        <v>No</v>
      </c>
      <c r="BN353" t="str">
        <f t="shared" si="792"/>
        <v>No</v>
      </c>
      <c r="BO353" t="str">
        <f t="shared" si="792"/>
        <v>No</v>
      </c>
      <c r="BP353" t="str">
        <f t="shared" si="792"/>
        <v>No</v>
      </c>
      <c r="BQ353" t="str">
        <f t="shared" si="792"/>
        <v>No</v>
      </c>
      <c r="BR353" t="str">
        <f t="shared" si="792"/>
        <v>No</v>
      </c>
      <c r="BS353" t="str">
        <f t="shared" si="792"/>
        <v>No</v>
      </c>
      <c r="BT353" t="str">
        <f t="shared" si="792"/>
        <v>No</v>
      </c>
      <c r="BU353" t="str">
        <f t="shared" si="764"/>
        <v>No</v>
      </c>
      <c r="BW353" t="str">
        <f t="shared" si="721"/>
        <v>No</v>
      </c>
    </row>
    <row r="354" spans="1:75" x14ac:dyDescent="0.25">
      <c r="A354" s="7">
        <v>353</v>
      </c>
      <c r="B354" s="7" t="s">
        <v>384</v>
      </c>
      <c r="C354" s="7" t="s">
        <v>1051</v>
      </c>
      <c r="D354" s="7" t="s">
        <v>812</v>
      </c>
      <c r="E354" s="7" t="s">
        <v>793</v>
      </c>
      <c r="F354" s="8" t="s">
        <v>811</v>
      </c>
      <c r="G354" s="8" t="s">
        <v>804</v>
      </c>
      <c r="H354" s="7" t="s">
        <v>803</v>
      </c>
      <c r="I354" s="7" t="s">
        <v>24</v>
      </c>
      <c r="J354" s="7" t="s">
        <v>1197</v>
      </c>
      <c r="K354" s="9">
        <v>30027</v>
      </c>
      <c r="L354" s="9">
        <v>39167</v>
      </c>
      <c r="M354" s="9"/>
      <c r="N354" s="10">
        <f t="shared" ca="1" si="716"/>
        <v>15</v>
      </c>
      <c r="O354" s="10" t="s">
        <v>815</v>
      </c>
      <c r="P354" s="11"/>
      <c r="Q354" s="12">
        <v>29000</v>
      </c>
      <c r="R354" s="12">
        <f t="shared" ca="1" si="717"/>
        <v>10000</v>
      </c>
      <c r="S354" s="8">
        <v>5</v>
      </c>
      <c r="T354" t="str">
        <f t="shared" si="722"/>
        <v/>
      </c>
      <c r="U354" t="str">
        <f t="shared" si="723"/>
        <v>Correct</v>
      </c>
      <c r="Y354" t="str">
        <f t="shared" si="724"/>
        <v>25001-40000</v>
      </c>
      <c r="Z354" t="str">
        <f t="shared" ca="1" si="725"/>
        <v>40-50 years</v>
      </c>
      <c r="AA354" t="str">
        <f t="shared" si="726"/>
        <v>4-6 years</v>
      </c>
      <c r="AH354" t="str">
        <f t="shared" si="727"/>
        <v>Yes</v>
      </c>
      <c r="AI354" t="str">
        <f t="shared" si="762"/>
        <v>Yes</v>
      </c>
      <c r="AJ354" t="str">
        <f t="shared" si="762"/>
        <v>Yes</v>
      </c>
      <c r="AK354" t="str">
        <f t="shared" si="762"/>
        <v>Yes</v>
      </c>
      <c r="AL354" t="str">
        <f t="shared" si="762"/>
        <v>Yes</v>
      </c>
      <c r="AM354" t="str">
        <f t="shared" si="762"/>
        <v>Yes</v>
      </c>
      <c r="AN354" t="str">
        <f t="shared" si="762"/>
        <v>Yes</v>
      </c>
      <c r="AO354" t="str">
        <f t="shared" si="762"/>
        <v>Yes</v>
      </c>
      <c r="AP354" t="str">
        <f t="shared" si="762"/>
        <v>Yes</v>
      </c>
      <c r="AQ354" t="str">
        <f t="shared" si="762"/>
        <v>Yes</v>
      </c>
      <c r="AR354" t="str">
        <f t="shared" si="762"/>
        <v>Yes</v>
      </c>
      <c r="AS354" t="str">
        <f t="shared" si="762"/>
        <v>Yes</v>
      </c>
      <c r="AT354" t="str">
        <f t="shared" si="762"/>
        <v>Yes</v>
      </c>
      <c r="AV354" t="str">
        <f t="shared" ref="AV354:BF354" si="793">IF(AND($L354&gt;=AV$1,$L354&lt;AW$1),"Yes","No")</f>
        <v>No</v>
      </c>
      <c r="AW354" t="str">
        <f t="shared" si="793"/>
        <v>No</v>
      </c>
      <c r="AX354" t="str">
        <f t="shared" si="793"/>
        <v>No</v>
      </c>
      <c r="AY354" t="str">
        <f t="shared" si="793"/>
        <v>No</v>
      </c>
      <c r="AZ354" t="str">
        <f t="shared" si="793"/>
        <v>No</v>
      </c>
      <c r="BA354" t="str">
        <f t="shared" si="793"/>
        <v>No</v>
      </c>
      <c r="BB354" t="str">
        <f t="shared" si="793"/>
        <v>No</v>
      </c>
      <c r="BC354" t="str">
        <f t="shared" si="793"/>
        <v>No</v>
      </c>
      <c r="BD354" t="str">
        <f t="shared" si="793"/>
        <v>No</v>
      </c>
      <c r="BE354" t="str">
        <f t="shared" si="793"/>
        <v>No</v>
      </c>
      <c r="BF354" t="str">
        <f t="shared" si="793"/>
        <v>No</v>
      </c>
      <c r="BG354" t="str">
        <f t="shared" si="719"/>
        <v>No</v>
      </c>
      <c r="BI354" t="str">
        <f t="shared" si="730"/>
        <v>No</v>
      </c>
      <c r="BJ354" t="str">
        <f t="shared" ref="BJ354:BT354" si="794">IF(AND($M354&gt;=BJ$1,$M354&lt;BK$1),"Yes","No")</f>
        <v>No</v>
      </c>
      <c r="BK354" t="str">
        <f t="shared" si="794"/>
        <v>No</v>
      </c>
      <c r="BL354" t="str">
        <f t="shared" si="794"/>
        <v>No</v>
      </c>
      <c r="BM354" t="str">
        <f t="shared" si="794"/>
        <v>No</v>
      </c>
      <c r="BN354" t="str">
        <f t="shared" si="794"/>
        <v>No</v>
      </c>
      <c r="BO354" t="str">
        <f t="shared" si="794"/>
        <v>No</v>
      </c>
      <c r="BP354" t="str">
        <f t="shared" si="794"/>
        <v>No</v>
      </c>
      <c r="BQ354" t="str">
        <f t="shared" si="794"/>
        <v>No</v>
      </c>
      <c r="BR354" t="str">
        <f t="shared" si="794"/>
        <v>No</v>
      </c>
      <c r="BS354" t="str">
        <f t="shared" si="794"/>
        <v>No</v>
      </c>
      <c r="BT354" t="str">
        <f t="shared" si="794"/>
        <v>No</v>
      </c>
      <c r="BU354" t="str">
        <f t="shared" si="764"/>
        <v>No</v>
      </c>
      <c r="BW354" t="str">
        <f t="shared" si="721"/>
        <v>No</v>
      </c>
    </row>
    <row r="355" spans="1:75" x14ac:dyDescent="0.25">
      <c r="A355" s="7">
        <v>354</v>
      </c>
      <c r="B355" s="7" t="s">
        <v>385</v>
      </c>
      <c r="C355" s="7" t="s">
        <v>1052</v>
      </c>
      <c r="D355" s="7" t="s">
        <v>36</v>
      </c>
      <c r="E355" s="7" t="s">
        <v>790</v>
      </c>
      <c r="F355" s="8" t="s">
        <v>811</v>
      </c>
      <c r="G355" s="8" t="s">
        <v>804</v>
      </c>
      <c r="H355" s="7" t="s">
        <v>803</v>
      </c>
      <c r="I355" s="7" t="s">
        <v>24</v>
      </c>
      <c r="J355" s="7" t="s">
        <v>1196</v>
      </c>
      <c r="K355" s="9">
        <v>25778</v>
      </c>
      <c r="L355" s="9">
        <v>38805</v>
      </c>
      <c r="M355" s="9">
        <v>40427</v>
      </c>
      <c r="N355" s="10">
        <f t="shared" ca="1" si="716"/>
        <v>16</v>
      </c>
      <c r="O355" s="10" t="s">
        <v>815</v>
      </c>
      <c r="P355" s="11"/>
      <c r="Q355" s="12">
        <v>53870</v>
      </c>
      <c r="R355" s="12">
        <f t="shared" ca="1" si="717"/>
        <v>3000</v>
      </c>
      <c r="S355" s="8">
        <v>2</v>
      </c>
      <c r="T355" t="str">
        <f t="shared" si="722"/>
        <v>Correct</v>
      </c>
      <c r="U355" t="str">
        <f t="shared" si="723"/>
        <v>Correct</v>
      </c>
      <c r="Y355" t="str">
        <f t="shared" si="724"/>
        <v>40001-60000</v>
      </c>
      <c r="Z355" t="str">
        <f t="shared" ca="1" si="725"/>
        <v>Above 50 years</v>
      </c>
      <c r="AA355" t="str">
        <f t="shared" si="726"/>
        <v>6-10 years</v>
      </c>
      <c r="AH355" t="str">
        <f t="shared" si="727"/>
        <v>No</v>
      </c>
      <c r="AI355" t="str">
        <f t="shared" ref="AI355:AT370" si="795">IF($L355&gt;AI$1,"No",IF($M355="","Yes",IF(AND($L355&lt;=AI$1,$M355&gt;AI$1),"Yes","No")))</f>
        <v>No</v>
      </c>
      <c r="AJ355" t="str">
        <f t="shared" si="795"/>
        <v>No</v>
      </c>
      <c r="AK355" t="str">
        <f t="shared" si="795"/>
        <v>No</v>
      </c>
      <c r="AL355" t="str">
        <f t="shared" si="795"/>
        <v>No</v>
      </c>
      <c r="AM355" t="str">
        <f t="shared" si="795"/>
        <v>No</v>
      </c>
      <c r="AN355" t="str">
        <f t="shared" si="795"/>
        <v>No</v>
      </c>
      <c r="AO355" t="str">
        <f t="shared" si="795"/>
        <v>No</v>
      </c>
      <c r="AP355" t="str">
        <f t="shared" si="795"/>
        <v>No</v>
      </c>
      <c r="AQ355" t="str">
        <f t="shared" si="795"/>
        <v>No</v>
      </c>
      <c r="AR355" t="str">
        <f t="shared" si="795"/>
        <v>No</v>
      </c>
      <c r="AS355" t="str">
        <f t="shared" si="795"/>
        <v>No</v>
      </c>
      <c r="AT355" t="str">
        <f t="shared" si="795"/>
        <v>No</v>
      </c>
      <c r="AV355" t="str">
        <f t="shared" ref="AV355:BF355" si="796">IF(AND($L355&gt;=AV$1,$L355&lt;AW$1),"Yes","No")</f>
        <v>No</v>
      </c>
      <c r="AW355" t="str">
        <f t="shared" si="796"/>
        <v>No</v>
      </c>
      <c r="AX355" t="str">
        <f t="shared" si="796"/>
        <v>No</v>
      </c>
      <c r="AY355" t="str">
        <f t="shared" si="796"/>
        <v>No</v>
      </c>
      <c r="AZ355" t="str">
        <f t="shared" si="796"/>
        <v>No</v>
      </c>
      <c r="BA355" t="str">
        <f t="shared" si="796"/>
        <v>No</v>
      </c>
      <c r="BB355" t="str">
        <f t="shared" si="796"/>
        <v>No</v>
      </c>
      <c r="BC355" t="str">
        <f t="shared" si="796"/>
        <v>No</v>
      </c>
      <c r="BD355" t="str">
        <f t="shared" si="796"/>
        <v>No</v>
      </c>
      <c r="BE355" t="str">
        <f t="shared" si="796"/>
        <v>No</v>
      </c>
      <c r="BF355" t="str">
        <f t="shared" si="796"/>
        <v>No</v>
      </c>
      <c r="BG355" t="str">
        <f t="shared" si="719"/>
        <v>No</v>
      </c>
      <c r="BI355" t="str">
        <f t="shared" si="730"/>
        <v>No</v>
      </c>
      <c r="BJ355" t="str">
        <f t="shared" ref="BJ355:BU370" si="797">IF(AND($M355&gt;=BJ$1,$M355&lt;BK$1),"Yes","No")</f>
        <v>No</v>
      </c>
      <c r="BK355" t="str">
        <f t="shared" si="797"/>
        <v>No</v>
      </c>
      <c r="BL355" t="str">
        <f t="shared" si="797"/>
        <v>No</v>
      </c>
      <c r="BM355" t="str">
        <f t="shared" si="797"/>
        <v>No</v>
      </c>
      <c r="BN355" t="str">
        <f t="shared" si="797"/>
        <v>No</v>
      </c>
      <c r="BO355" t="str">
        <f t="shared" si="797"/>
        <v>No</v>
      </c>
      <c r="BP355" t="str">
        <f t="shared" si="797"/>
        <v>No</v>
      </c>
      <c r="BQ355" t="str">
        <f t="shared" si="797"/>
        <v>No</v>
      </c>
      <c r="BR355" t="str">
        <f t="shared" si="797"/>
        <v>No</v>
      </c>
      <c r="BS355" t="str">
        <f t="shared" si="797"/>
        <v>No</v>
      </c>
      <c r="BT355" t="str">
        <f t="shared" si="797"/>
        <v>No</v>
      </c>
      <c r="BU355" t="str">
        <f t="shared" si="797"/>
        <v>No</v>
      </c>
      <c r="BW355" t="str">
        <f t="shared" si="721"/>
        <v>No</v>
      </c>
    </row>
    <row r="356" spans="1:75" x14ac:dyDescent="0.25">
      <c r="A356" s="7">
        <v>355</v>
      </c>
      <c r="B356" s="7" t="s">
        <v>386</v>
      </c>
      <c r="C356" s="7" t="s">
        <v>1053</v>
      </c>
      <c r="D356" s="7" t="s">
        <v>812</v>
      </c>
      <c r="E356" s="7" t="s">
        <v>794</v>
      </c>
      <c r="F356" s="8" t="s">
        <v>811</v>
      </c>
      <c r="G356" s="8" t="s">
        <v>804</v>
      </c>
      <c r="H356" s="7" t="s">
        <v>803</v>
      </c>
      <c r="I356" s="7" t="s">
        <v>12</v>
      </c>
      <c r="J356" s="7" t="s">
        <v>1196</v>
      </c>
      <c r="K356" s="9">
        <v>22309</v>
      </c>
      <c r="L356" s="9">
        <v>35856</v>
      </c>
      <c r="M356" s="9"/>
      <c r="N356" s="10">
        <f t="shared" ca="1" si="716"/>
        <v>24</v>
      </c>
      <c r="O356" s="10" t="s">
        <v>815</v>
      </c>
      <c r="P356" s="11" t="s">
        <v>30</v>
      </c>
      <c r="Q356" s="12">
        <v>86830</v>
      </c>
      <c r="R356" s="12">
        <f t="shared" ca="1" si="717"/>
        <v>5000</v>
      </c>
      <c r="S356" s="8">
        <v>3</v>
      </c>
      <c r="T356" t="str">
        <f t="shared" si="722"/>
        <v/>
      </c>
      <c r="U356" t="str">
        <f t="shared" si="723"/>
        <v>Correct</v>
      </c>
      <c r="Y356" t="str">
        <f t="shared" si="724"/>
        <v>Above 60000</v>
      </c>
      <c r="Z356" t="str">
        <f t="shared" ca="1" si="725"/>
        <v>Above 50 years</v>
      </c>
      <c r="AA356" t="str">
        <f t="shared" si="726"/>
        <v>Above 10 years</v>
      </c>
      <c r="AH356" t="str">
        <f t="shared" si="727"/>
        <v>Yes</v>
      </c>
      <c r="AI356" t="str">
        <f t="shared" si="795"/>
        <v>Yes</v>
      </c>
      <c r="AJ356" t="str">
        <f t="shared" si="795"/>
        <v>Yes</v>
      </c>
      <c r="AK356" t="str">
        <f t="shared" si="795"/>
        <v>Yes</v>
      </c>
      <c r="AL356" t="str">
        <f t="shared" si="795"/>
        <v>Yes</v>
      </c>
      <c r="AM356" t="str">
        <f t="shared" si="795"/>
        <v>Yes</v>
      </c>
      <c r="AN356" t="str">
        <f t="shared" si="795"/>
        <v>Yes</v>
      </c>
      <c r="AO356" t="str">
        <f t="shared" si="795"/>
        <v>Yes</v>
      </c>
      <c r="AP356" t="str">
        <f t="shared" si="795"/>
        <v>Yes</v>
      </c>
      <c r="AQ356" t="str">
        <f t="shared" si="795"/>
        <v>Yes</v>
      </c>
      <c r="AR356" t="str">
        <f t="shared" si="795"/>
        <v>Yes</v>
      </c>
      <c r="AS356" t="str">
        <f t="shared" si="795"/>
        <v>Yes</v>
      </c>
      <c r="AT356" t="str">
        <f t="shared" si="795"/>
        <v>Yes</v>
      </c>
      <c r="AV356" t="str">
        <f t="shared" ref="AV356:BF356" si="798">IF(AND($L356&gt;=AV$1,$L356&lt;AW$1),"Yes","No")</f>
        <v>No</v>
      </c>
      <c r="AW356" t="str">
        <f t="shared" si="798"/>
        <v>No</v>
      </c>
      <c r="AX356" t="str">
        <f t="shared" si="798"/>
        <v>No</v>
      </c>
      <c r="AY356" t="str">
        <f t="shared" si="798"/>
        <v>No</v>
      </c>
      <c r="AZ356" t="str">
        <f t="shared" si="798"/>
        <v>No</v>
      </c>
      <c r="BA356" t="str">
        <f t="shared" si="798"/>
        <v>No</v>
      </c>
      <c r="BB356" t="str">
        <f t="shared" si="798"/>
        <v>No</v>
      </c>
      <c r="BC356" t="str">
        <f t="shared" si="798"/>
        <v>No</v>
      </c>
      <c r="BD356" t="str">
        <f t="shared" si="798"/>
        <v>No</v>
      </c>
      <c r="BE356" t="str">
        <f t="shared" si="798"/>
        <v>No</v>
      </c>
      <c r="BF356" t="str">
        <f t="shared" si="798"/>
        <v>No</v>
      </c>
      <c r="BG356" t="str">
        <f t="shared" si="719"/>
        <v>No</v>
      </c>
      <c r="BI356" t="str">
        <f t="shared" si="730"/>
        <v>No</v>
      </c>
      <c r="BJ356" t="str">
        <f t="shared" ref="BJ356:BT356" si="799">IF(AND($M356&gt;=BJ$1,$M356&lt;BK$1),"Yes","No")</f>
        <v>No</v>
      </c>
      <c r="BK356" t="str">
        <f t="shared" si="799"/>
        <v>No</v>
      </c>
      <c r="BL356" t="str">
        <f t="shared" si="799"/>
        <v>No</v>
      </c>
      <c r="BM356" t="str">
        <f t="shared" si="799"/>
        <v>No</v>
      </c>
      <c r="BN356" t="str">
        <f t="shared" si="799"/>
        <v>No</v>
      </c>
      <c r="BO356" t="str">
        <f t="shared" si="799"/>
        <v>No</v>
      </c>
      <c r="BP356" t="str">
        <f t="shared" si="799"/>
        <v>No</v>
      </c>
      <c r="BQ356" t="str">
        <f t="shared" si="799"/>
        <v>No</v>
      </c>
      <c r="BR356" t="str">
        <f t="shared" si="799"/>
        <v>No</v>
      </c>
      <c r="BS356" t="str">
        <f t="shared" si="799"/>
        <v>No</v>
      </c>
      <c r="BT356" t="str">
        <f t="shared" si="799"/>
        <v>No</v>
      </c>
      <c r="BU356" t="str">
        <f t="shared" si="797"/>
        <v>No</v>
      </c>
      <c r="BW356" t="str">
        <f t="shared" si="721"/>
        <v>No</v>
      </c>
    </row>
    <row r="357" spans="1:75" x14ac:dyDescent="0.25">
      <c r="A357" s="7">
        <v>356</v>
      </c>
      <c r="B357" s="7" t="s">
        <v>387</v>
      </c>
      <c r="C357" s="7" t="s">
        <v>976</v>
      </c>
      <c r="D357" s="7" t="s">
        <v>36</v>
      </c>
      <c r="E357" s="7" t="s">
        <v>792</v>
      </c>
      <c r="F357" s="8" t="s">
        <v>811</v>
      </c>
      <c r="G357" s="8" t="s">
        <v>804</v>
      </c>
      <c r="H357" s="7" t="s">
        <v>803</v>
      </c>
      <c r="I357" s="7" t="s">
        <v>12</v>
      </c>
      <c r="J357" s="7" t="s">
        <v>1196</v>
      </c>
      <c r="K357" s="9">
        <v>23586</v>
      </c>
      <c r="L357" s="9">
        <v>35857</v>
      </c>
      <c r="M357" s="9"/>
      <c r="N357" s="10">
        <f t="shared" ca="1" si="716"/>
        <v>24</v>
      </c>
      <c r="O357" s="10" t="s">
        <v>815</v>
      </c>
      <c r="P357" s="11" t="s">
        <v>40</v>
      </c>
      <c r="Q357" s="12">
        <v>82110</v>
      </c>
      <c r="R357" s="12">
        <f t="shared" ca="1" si="717"/>
        <v>5000</v>
      </c>
      <c r="S357" s="8">
        <v>3</v>
      </c>
      <c r="T357" t="str">
        <f t="shared" si="722"/>
        <v/>
      </c>
      <c r="U357" t="str">
        <f t="shared" si="723"/>
        <v>Correct</v>
      </c>
      <c r="Y357" t="str">
        <f t="shared" si="724"/>
        <v>Above 60000</v>
      </c>
      <c r="Z357" t="str">
        <f t="shared" ca="1" si="725"/>
        <v>Above 50 years</v>
      </c>
      <c r="AA357" t="str">
        <f t="shared" si="726"/>
        <v>Above 10 years</v>
      </c>
      <c r="AH357" t="str">
        <f t="shared" si="727"/>
        <v>Yes</v>
      </c>
      <c r="AI357" t="str">
        <f t="shared" si="795"/>
        <v>Yes</v>
      </c>
      <c r="AJ357" t="str">
        <f t="shared" si="795"/>
        <v>Yes</v>
      </c>
      <c r="AK357" t="str">
        <f t="shared" si="795"/>
        <v>Yes</v>
      </c>
      <c r="AL357" t="str">
        <f t="shared" si="795"/>
        <v>Yes</v>
      </c>
      <c r="AM357" t="str">
        <f t="shared" si="795"/>
        <v>Yes</v>
      </c>
      <c r="AN357" t="str">
        <f t="shared" si="795"/>
        <v>Yes</v>
      </c>
      <c r="AO357" t="str">
        <f t="shared" si="795"/>
        <v>Yes</v>
      </c>
      <c r="AP357" t="str">
        <f t="shared" si="795"/>
        <v>Yes</v>
      </c>
      <c r="AQ357" t="str">
        <f t="shared" si="795"/>
        <v>Yes</v>
      </c>
      <c r="AR357" t="str">
        <f t="shared" si="795"/>
        <v>Yes</v>
      </c>
      <c r="AS357" t="str">
        <f t="shared" si="795"/>
        <v>Yes</v>
      </c>
      <c r="AT357" t="str">
        <f t="shared" si="795"/>
        <v>Yes</v>
      </c>
      <c r="AV357" t="str">
        <f t="shared" ref="AV357:BF357" si="800">IF(AND($L357&gt;=AV$1,$L357&lt;AW$1),"Yes","No")</f>
        <v>No</v>
      </c>
      <c r="AW357" t="str">
        <f t="shared" si="800"/>
        <v>No</v>
      </c>
      <c r="AX357" t="str">
        <f t="shared" si="800"/>
        <v>No</v>
      </c>
      <c r="AY357" t="str">
        <f t="shared" si="800"/>
        <v>No</v>
      </c>
      <c r="AZ357" t="str">
        <f t="shared" si="800"/>
        <v>No</v>
      </c>
      <c r="BA357" t="str">
        <f t="shared" si="800"/>
        <v>No</v>
      </c>
      <c r="BB357" t="str">
        <f t="shared" si="800"/>
        <v>No</v>
      </c>
      <c r="BC357" t="str">
        <f t="shared" si="800"/>
        <v>No</v>
      </c>
      <c r="BD357" t="str">
        <f t="shared" si="800"/>
        <v>No</v>
      </c>
      <c r="BE357" t="str">
        <f t="shared" si="800"/>
        <v>No</v>
      </c>
      <c r="BF357" t="str">
        <f t="shared" si="800"/>
        <v>No</v>
      </c>
      <c r="BG357" t="str">
        <f t="shared" si="719"/>
        <v>No</v>
      </c>
      <c r="BI357" t="str">
        <f t="shared" si="730"/>
        <v>No</v>
      </c>
      <c r="BJ357" t="str">
        <f t="shared" ref="BJ357:BT357" si="801">IF(AND($M357&gt;=BJ$1,$M357&lt;BK$1),"Yes","No")</f>
        <v>No</v>
      </c>
      <c r="BK357" t="str">
        <f t="shared" si="801"/>
        <v>No</v>
      </c>
      <c r="BL357" t="str">
        <f t="shared" si="801"/>
        <v>No</v>
      </c>
      <c r="BM357" t="str">
        <f t="shared" si="801"/>
        <v>No</v>
      </c>
      <c r="BN357" t="str">
        <f t="shared" si="801"/>
        <v>No</v>
      </c>
      <c r="BO357" t="str">
        <f t="shared" si="801"/>
        <v>No</v>
      </c>
      <c r="BP357" t="str">
        <f t="shared" si="801"/>
        <v>No</v>
      </c>
      <c r="BQ357" t="str">
        <f t="shared" si="801"/>
        <v>No</v>
      </c>
      <c r="BR357" t="str">
        <f t="shared" si="801"/>
        <v>No</v>
      </c>
      <c r="BS357" t="str">
        <f t="shared" si="801"/>
        <v>No</v>
      </c>
      <c r="BT357" t="str">
        <f t="shared" si="801"/>
        <v>No</v>
      </c>
      <c r="BU357" t="str">
        <f t="shared" si="797"/>
        <v>No</v>
      </c>
      <c r="BW357" t="str">
        <f t="shared" si="721"/>
        <v>No</v>
      </c>
    </row>
    <row r="358" spans="1:75" x14ac:dyDescent="0.25">
      <c r="A358" s="7">
        <v>357</v>
      </c>
      <c r="B358" s="7" t="s">
        <v>388</v>
      </c>
      <c r="C358" s="7" t="s">
        <v>1054</v>
      </c>
      <c r="D358" s="7" t="s">
        <v>10</v>
      </c>
      <c r="E358" s="7" t="s">
        <v>787</v>
      </c>
      <c r="F358" s="8" t="s">
        <v>811</v>
      </c>
      <c r="G358" s="8" t="s">
        <v>804</v>
      </c>
      <c r="H358" s="7" t="s">
        <v>803</v>
      </c>
      <c r="I358" s="7" t="s">
        <v>12</v>
      </c>
      <c r="J358" s="7" t="s">
        <v>1197</v>
      </c>
      <c r="K358" s="9">
        <v>27470</v>
      </c>
      <c r="L358" s="9">
        <v>39157</v>
      </c>
      <c r="M358" s="9"/>
      <c r="N358" s="10">
        <f t="shared" ca="1" si="716"/>
        <v>15</v>
      </c>
      <c r="O358" t="s">
        <v>785</v>
      </c>
      <c r="P358" s="11" t="s">
        <v>40</v>
      </c>
      <c r="Q358" s="12">
        <v>47610</v>
      </c>
      <c r="R358" s="12">
        <f t="shared" ca="1" si="717"/>
        <v>5000</v>
      </c>
      <c r="S358" s="8">
        <v>4</v>
      </c>
      <c r="T358" t="str">
        <f t="shared" si="722"/>
        <v/>
      </c>
      <c r="U358" t="str">
        <f t="shared" si="723"/>
        <v>Correct</v>
      </c>
      <c r="Y358" t="str">
        <f t="shared" si="724"/>
        <v>40001-60000</v>
      </c>
      <c r="Z358" t="str">
        <f t="shared" ca="1" si="725"/>
        <v>40-50 years</v>
      </c>
      <c r="AA358" t="str">
        <f t="shared" si="726"/>
        <v>4-6 years</v>
      </c>
      <c r="AH358" t="str">
        <f t="shared" si="727"/>
        <v>Yes</v>
      </c>
      <c r="AI358" t="str">
        <f t="shared" si="795"/>
        <v>Yes</v>
      </c>
      <c r="AJ358" t="str">
        <f t="shared" si="795"/>
        <v>Yes</v>
      </c>
      <c r="AK358" t="str">
        <f t="shared" si="795"/>
        <v>Yes</v>
      </c>
      <c r="AL358" t="str">
        <f t="shared" si="795"/>
        <v>Yes</v>
      </c>
      <c r="AM358" t="str">
        <f t="shared" si="795"/>
        <v>Yes</v>
      </c>
      <c r="AN358" t="str">
        <f t="shared" si="795"/>
        <v>Yes</v>
      </c>
      <c r="AO358" t="str">
        <f t="shared" si="795"/>
        <v>Yes</v>
      </c>
      <c r="AP358" t="str">
        <f t="shared" si="795"/>
        <v>Yes</v>
      </c>
      <c r="AQ358" t="str">
        <f t="shared" si="795"/>
        <v>Yes</v>
      </c>
      <c r="AR358" t="str">
        <f t="shared" si="795"/>
        <v>Yes</v>
      </c>
      <c r="AS358" t="str">
        <f t="shared" si="795"/>
        <v>Yes</v>
      </c>
      <c r="AT358" t="str">
        <f t="shared" si="795"/>
        <v>Yes</v>
      </c>
      <c r="AV358" t="str">
        <f t="shared" ref="AV358:BF358" si="802">IF(AND($L358&gt;=AV$1,$L358&lt;AW$1),"Yes","No")</f>
        <v>No</v>
      </c>
      <c r="AW358" t="str">
        <f t="shared" si="802"/>
        <v>No</v>
      </c>
      <c r="AX358" t="str">
        <f t="shared" si="802"/>
        <v>No</v>
      </c>
      <c r="AY358" t="str">
        <f t="shared" si="802"/>
        <v>No</v>
      </c>
      <c r="AZ358" t="str">
        <f t="shared" si="802"/>
        <v>No</v>
      </c>
      <c r="BA358" t="str">
        <f t="shared" si="802"/>
        <v>No</v>
      </c>
      <c r="BB358" t="str">
        <f t="shared" si="802"/>
        <v>No</v>
      </c>
      <c r="BC358" t="str">
        <f t="shared" si="802"/>
        <v>No</v>
      </c>
      <c r="BD358" t="str">
        <f t="shared" si="802"/>
        <v>No</v>
      </c>
      <c r="BE358" t="str">
        <f t="shared" si="802"/>
        <v>No</v>
      </c>
      <c r="BF358" t="str">
        <f t="shared" si="802"/>
        <v>No</v>
      </c>
      <c r="BG358" t="str">
        <f t="shared" si="719"/>
        <v>No</v>
      </c>
      <c r="BI358" t="str">
        <f t="shared" si="730"/>
        <v>No</v>
      </c>
      <c r="BJ358" t="str">
        <f t="shared" ref="BJ358:BT358" si="803">IF(AND($M358&gt;=BJ$1,$M358&lt;BK$1),"Yes","No")</f>
        <v>No</v>
      </c>
      <c r="BK358" t="str">
        <f t="shared" si="803"/>
        <v>No</v>
      </c>
      <c r="BL358" t="str">
        <f t="shared" si="803"/>
        <v>No</v>
      </c>
      <c r="BM358" t="str">
        <f t="shared" si="803"/>
        <v>No</v>
      </c>
      <c r="BN358" t="str">
        <f t="shared" si="803"/>
        <v>No</v>
      </c>
      <c r="BO358" t="str">
        <f t="shared" si="803"/>
        <v>No</v>
      </c>
      <c r="BP358" t="str">
        <f t="shared" si="803"/>
        <v>No</v>
      </c>
      <c r="BQ358" t="str">
        <f t="shared" si="803"/>
        <v>No</v>
      </c>
      <c r="BR358" t="str">
        <f t="shared" si="803"/>
        <v>No</v>
      </c>
      <c r="BS358" t="str">
        <f t="shared" si="803"/>
        <v>No</v>
      </c>
      <c r="BT358" t="str">
        <f t="shared" si="803"/>
        <v>No</v>
      </c>
      <c r="BU358" t="str">
        <f t="shared" si="797"/>
        <v>No</v>
      </c>
      <c r="BW358" t="str">
        <f t="shared" si="721"/>
        <v>No</v>
      </c>
    </row>
    <row r="359" spans="1:75" x14ac:dyDescent="0.25">
      <c r="A359" s="7">
        <v>358</v>
      </c>
      <c r="B359" s="7" t="s">
        <v>389</v>
      </c>
      <c r="C359" s="7" t="s">
        <v>831</v>
      </c>
      <c r="D359" s="7" t="s">
        <v>36</v>
      </c>
      <c r="E359" s="7" t="s">
        <v>796</v>
      </c>
      <c r="F359" s="8" t="s">
        <v>810</v>
      </c>
      <c r="G359" s="8" t="s">
        <v>804</v>
      </c>
      <c r="H359" s="7" t="s">
        <v>803</v>
      </c>
      <c r="I359" s="7" t="s">
        <v>12</v>
      </c>
      <c r="J359" s="7" t="s">
        <v>1196</v>
      </c>
      <c r="K359" s="9">
        <v>30208</v>
      </c>
      <c r="L359" s="9">
        <v>41000</v>
      </c>
      <c r="M359" s="9"/>
      <c r="N359" s="10">
        <f t="shared" ca="1" si="716"/>
        <v>10</v>
      </c>
      <c r="O359" s="10" t="s">
        <v>815</v>
      </c>
      <c r="P359" s="11" t="s">
        <v>16</v>
      </c>
      <c r="Q359" s="12">
        <v>60560</v>
      </c>
      <c r="R359" s="12">
        <f t="shared" ca="1" si="717"/>
        <v>5000</v>
      </c>
      <c r="S359" s="8">
        <v>4</v>
      </c>
      <c r="T359" t="str">
        <f t="shared" si="722"/>
        <v/>
      </c>
      <c r="U359" t="str">
        <f t="shared" si="723"/>
        <v>Correct</v>
      </c>
      <c r="Y359" t="str">
        <f t="shared" si="724"/>
        <v>Above 60000</v>
      </c>
      <c r="Z359" t="str">
        <f t="shared" ca="1" si="725"/>
        <v>40-50 years</v>
      </c>
      <c r="AA359" t="str">
        <f t="shared" si="726"/>
        <v>6-12 months</v>
      </c>
      <c r="AH359" t="str">
        <f t="shared" si="727"/>
        <v>No</v>
      </c>
      <c r="AI359" t="str">
        <f t="shared" si="795"/>
        <v>No</v>
      </c>
      <c r="AJ359" t="str">
        <f t="shared" si="795"/>
        <v>No</v>
      </c>
      <c r="AK359" t="str">
        <f t="shared" si="795"/>
        <v>No</v>
      </c>
      <c r="AL359" t="str">
        <f t="shared" si="795"/>
        <v>Yes</v>
      </c>
      <c r="AM359" t="str">
        <f t="shared" si="795"/>
        <v>Yes</v>
      </c>
      <c r="AN359" t="str">
        <f t="shared" si="795"/>
        <v>Yes</v>
      </c>
      <c r="AO359" t="str">
        <f t="shared" si="795"/>
        <v>Yes</v>
      </c>
      <c r="AP359" t="str">
        <f t="shared" si="795"/>
        <v>Yes</v>
      </c>
      <c r="AQ359" t="str">
        <f t="shared" si="795"/>
        <v>Yes</v>
      </c>
      <c r="AR359" t="str">
        <f t="shared" si="795"/>
        <v>Yes</v>
      </c>
      <c r="AS359" t="str">
        <f t="shared" si="795"/>
        <v>Yes</v>
      </c>
      <c r="AT359" t="str">
        <f t="shared" si="795"/>
        <v>Yes</v>
      </c>
      <c r="AV359" t="str">
        <f t="shared" ref="AV359:BF359" si="804">IF(AND($L359&gt;=AV$1,$L359&lt;AW$1),"Yes","No")</f>
        <v>No</v>
      </c>
      <c r="AW359" t="str">
        <f t="shared" si="804"/>
        <v>No</v>
      </c>
      <c r="AX359" t="str">
        <f t="shared" si="804"/>
        <v>No</v>
      </c>
      <c r="AY359" t="str">
        <f t="shared" si="804"/>
        <v>Yes</v>
      </c>
      <c r="AZ359" t="str">
        <f t="shared" si="804"/>
        <v>No</v>
      </c>
      <c r="BA359" t="str">
        <f t="shared" si="804"/>
        <v>No</v>
      </c>
      <c r="BB359" t="str">
        <f t="shared" si="804"/>
        <v>No</v>
      </c>
      <c r="BC359" t="str">
        <f t="shared" si="804"/>
        <v>No</v>
      </c>
      <c r="BD359" t="str">
        <f t="shared" si="804"/>
        <v>No</v>
      </c>
      <c r="BE359" t="str">
        <f t="shared" si="804"/>
        <v>No</v>
      </c>
      <c r="BF359" t="str">
        <f t="shared" si="804"/>
        <v>No</v>
      </c>
      <c r="BG359" t="str">
        <f t="shared" si="719"/>
        <v>No</v>
      </c>
      <c r="BI359" t="str">
        <f t="shared" si="730"/>
        <v>Yes</v>
      </c>
      <c r="BJ359" t="str">
        <f t="shared" ref="BJ359:BT359" si="805">IF(AND($M359&gt;=BJ$1,$M359&lt;BK$1),"Yes","No")</f>
        <v>No</v>
      </c>
      <c r="BK359" t="str">
        <f t="shared" si="805"/>
        <v>No</v>
      </c>
      <c r="BL359" t="str">
        <f t="shared" si="805"/>
        <v>No</v>
      </c>
      <c r="BM359" t="str">
        <f t="shared" si="805"/>
        <v>No</v>
      </c>
      <c r="BN359" t="str">
        <f t="shared" si="805"/>
        <v>No</v>
      </c>
      <c r="BO359" t="str">
        <f t="shared" si="805"/>
        <v>No</v>
      </c>
      <c r="BP359" t="str">
        <f t="shared" si="805"/>
        <v>No</v>
      </c>
      <c r="BQ359" t="str">
        <f t="shared" si="805"/>
        <v>No</v>
      </c>
      <c r="BR359" t="str">
        <f t="shared" si="805"/>
        <v>No</v>
      </c>
      <c r="BS359" t="str">
        <f t="shared" si="805"/>
        <v>No</v>
      </c>
      <c r="BT359" t="str">
        <f t="shared" si="805"/>
        <v>No</v>
      </c>
      <c r="BU359" t="str">
        <f t="shared" si="797"/>
        <v>No</v>
      </c>
      <c r="BW359" t="str">
        <f t="shared" si="721"/>
        <v>No</v>
      </c>
    </row>
    <row r="360" spans="1:75" x14ac:dyDescent="0.25">
      <c r="A360" s="7">
        <v>359</v>
      </c>
      <c r="B360" s="7" t="s">
        <v>390</v>
      </c>
      <c r="C360" s="7" t="s">
        <v>884</v>
      </c>
      <c r="D360" s="7" t="s">
        <v>36</v>
      </c>
      <c r="E360" s="7" t="s">
        <v>792</v>
      </c>
      <c r="F360" s="8" t="s">
        <v>811</v>
      </c>
      <c r="G360" s="8" t="s">
        <v>804</v>
      </c>
      <c r="H360" s="7" t="s">
        <v>803</v>
      </c>
      <c r="I360" s="7" t="s">
        <v>12</v>
      </c>
      <c r="J360" s="7" t="s">
        <v>1196</v>
      </c>
      <c r="K360" s="9">
        <v>32737</v>
      </c>
      <c r="L360" s="9">
        <v>41007</v>
      </c>
      <c r="M360" s="9"/>
      <c r="N360" s="10">
        <f t="shared" ca="1" si="716"/>
        <v>10</v>
      </c>
      <c r="O360" s="10" t="s">
        <v>815</v>
      </c>
      <c r="P360" s="11" t="s">
        <v>13</v>
      </c>
      <c r="Q360" s="12">
        <v>37020</v>
      </c>
      <c r="R360" s="12">
        <f t="shared" ca="1" si="717"/>
        <v>0</v>
      </c>
      <c r="S360" s="8">
        <v>2</v>
      </c>
      <c r="T360" t="str">
        <f t="shared" si="722"/>
        <v/>
      </c>
      <c r="U360" t="str">
        <f t="shared" si="723"/>
        <v>Correct</v>
      </c>
      <c r="Y360" t="str">
        <f t="shared" si="724"/>
        <v>25001-40000</v>
      </c>
      <c r="Z360" t="str">
        <f t="shared" ca="1" si="725"/>
        <v>30-40 years</v>
      </c>
      <c r="AA360" t="str">
        <f t="shared" si="726"/>
        <v>6-12 months</v>
      </c>
      <c r="AH360" t="str">
        <f t="shared" si="727"/>
        <v>No</v>
      </c>
      <c r="AI360" t="str">
        <f t="shared" si="795"/>
        <v>No</v>
      </c>
      <c r="AJ360" t="str">
        <f t="shared" si="795"/>
        <v>No</v>
      </c>
      <c r="AK360" t="str">
        <f t="shared" si="795"/>
        <v>No</v>
      </c>
      <c r="AL360" t="str">
        <f t="shared" si="795"/>
        <v>Yes</v>
      </c>
      <c r="AM360" t="str">
        <f t="shared" si="795"/>
        <v>Yes</v>
      </c>
      <c r="AN360" t="str">
        <f t="shared" si="795"/>
        <v>Yes</v>
      </c>
      <c r="AO360" t="str">
        <f t="shared" si="795"/>
        <v>Yes</v>
      </c>
      <c r="AP360" t="str">
        <f t="shared" si="795"/>
        <v>Yes</v>
      </c>
      <c r="AQ360" t="str">
        <f t="shared" si="795"/>
        <v>Yes</v>
      </c>
      <c r="AR360" t="str">
        <f t="shared" si="795"/>
        <v>Yes</v>
      </c>
      <c r="AS360" t="str">
        <f t="shared" si="795"/>
        <v>Yes</v>
      </c>
      <c r="AT360" t="str">
        <f t="shared" si="795"/>
        <v>Yes</v>
      </c>
      <c r="AV360" t="str">
        <f t="shared" ref="AV360:BF360" si="806">IF(AND($L360&gt;=AV$1,$L360&lt;AW$1),"Yes","No")</f>
        <v>No</v>
      </c>
      <c r="AW360" t="str">
        <f t="shared" si="806"/>
        <v>No</v>
      </c>
      <c r="AX360" t="str">
        <f t="shared" si="806"/>
        <v>No</v>
      </c>
      <c r="AY360" t="str">
        <f t="shared" si="806"/>
        <v>Yes</v>
      </c>
      <c r="AZ360" t="str">
        <f t="shared" si="806"/>
        <v>No</v>
      </c>
      <c r="BA360" t="str">
        <f t="shared" si="806"/>
        <v>No</v>
      </c>
      <c r="BB360" t="str">
        <f t="shared" si="806"/>
        <v>No</v>
      </c>
      <c r="BC360" t="str">
        <f t="shared" si="806"/>
        <v>No</v>
      </c>
      <c r="BD360" t="str">
        <f t="shared" si="806"/>
        <v>No</v>
      </c>
      <c r="BE360" t="str">
        <f t="shared" si="806"/>
        <v>No</v>
      </c>
      <c r="BF360" t="str">
        <f t="shared" si="806"/>
        <v>No</v>
      </c>
      <c r="BG360" t="str">
        <f t="shared" si="719"/>
        <v>No</v>
      </c>
      <c r="BI360" t="str">
        <f t="shared" si="730"/>
        <v>Yes</v>
      </c>
      <c r="BJ360" t="str">
        <f t="shared" ref="BJ360:BT360" si="807">IF(AND($M360&gt;=BJ$1,$M360&lt;BK$1),"Yes","No")</f>
        <v>No</v>
      </c>
      <c r="BK360" t="str">
        <f t="shared" si="807"/>
        <v>No</v>
      </c>
      <c r="BL360" t="str">
        <f t="shared" si="807"/>
        <v>No</v>
      </c>
      <c r="BM360" t="str">
        <f t="shared" si="807"/>
        <v>No</v>
      </c>
      <c r="BN360" t="str">
        <f t="shared" si="807"/>
        <v>No</v>
      </c>
      <c r="BO360" t="str">
        <f t="shared" si="807"/>
        <v>No</v>
      </c>
      <c r="BP360" t="str">
        <f t="shared" si="807"/>
        <v>No</v>
      </c>
      <c r="BQ360" t="str">
        <f t="shared" si="807"/>
        <v>No</v>
      </c>
      <c r="BR360" t="str">
        <f t="shared" si="807"/>
        <v>No</v>
      </c>
      <c r="BS360" t="str">
        <f t="shared" si="807"/>
        <v>No</v>
      </c>
      <c r="BT360" t="str">
        <f t="shared" si="807"/>
        <v>No</v>
      </c>
      <c r="BU360" t="str">
        <f t="shared" si="797"/>
        <v>No</v>
      </c>
      <c r="BW360" t="str">
        <f t="shared" si="721"/>
        <v>No</v>
      </c>
    </row>
    <row r="361" spans="1:75" x14ac:dyDescent="0.25">
      <c r="A361" s="7">
        <v>360</v>
      </c>
      <c r="B361" s="7" t="s">
        <v>391</v>
      </c>
      <c r="C361" s="7" t="s">
        <v>1055</v>
      </c>
      <c r="D361" s="7" t="s">
        <v>813</v>
      </c>
      <c r="E361" s="7" t="s">
        <v>791</v>
      </c>
      <c r="F361" s="8" t="s">
        <v>811</v>
      </c>
      <c r="G361" s="8" t="s">
        <v>804</v>
      </c>
      <c r="H361" s="7" t="s">
        <v>803</v>
      </c>
      <c r="I361" s="7" t="s">
        <v>12</v>
      </c>
      <c r="J361" s="7" t="s">
        <v>1197</v>
      </c>
      <c r="K361" s="9">
        <v>31847</v>
      </c>
      <c r="L361" s="9">
        <v>39180</v>
      </c>
      <c r="M361" s="9"/>
      <c r="N361" s="10">
        <f t="shared" ca="1" si="716"/>
        <v>15</v>
      </c>
      <c r="O361" s="10" t="s">
        <v>815</v>
      </c>
      <c r="P361" s="11" t="s">
        <v>21</v>
      </c>
      <c r="Q361" s="12">
        <v>86540</v>
      </c>
      <c r="R361" s="12">
        <f t="shared" ca="1" si="717"/>
        <v>5000</v>
      </c>
      <c r="S361" s="8">
        <v>4</v>
      </c>
      <c r="T361" t="str">
        <f t="shared" si="722"/>
        <v/>
      </c>
      <c r="U361" t="str">
        <f t="shared" si="723"/>
        <v>Correct</v>
      </c>
      <c r="Y361" t="str">
        <f t="shared" si="724"/>
        <v>Above 60000</v>
      </c>
      <c r="Z361" t="str">
        <f t="shared" ca="1" si="725"/>
        <v>30-40 years</v>
      </c>
      <c r="AA361" t="str">
        <f t="shared" si="726"/>
        <v>4-6 years</v>
      </c>
      <c r="AH361" t="str">
        <f t="shared" si="727"/>
        <v>Yes</v>
      </c>
      <c r="AI361" t="str">
        <f t="shared" si="795"/>
        <v>Yes</v>
      </c>
      <c r="AJ361" t="str">
        <f t="shared" si="795"/>
        <v>Yes</v>
      </c>
      <c r="AK361" t="str">
        <f t="shared" si="795"/>
        <v>Yes</v>
      </c>
      <c r="AL361" t="str">
        <f t="shared" si="795"/>
        <v>Yes</v>
      </c>
      <c r="AM361" t="str">
        <f t="shared" si="795"/>
        <v>Yes</v>
      </c>
      <c r="AN361" t="str">
        <f t="shared" si="795"/>
        <v>Yes</v>
      </c>
      <c r="AO361" t="str">
        <f t="shared" si="795"/>
        <v>Yes</v>
      </c>
      <c r="AP361" t="str">
        <f t="shared" si="795"/>
        <v>Yes</v>
      </c>
      <c r="AQ361" t="str">
        <f t="shared" si="795"/>
        <v>Yes</v>
      </c>
      <c r="AR361" t="str">
        <f t="shared" si="795"/>
        <v>Yes</v>
      </c>
      <c r="AS361" t="str">
        <f t="shared" si="795"/>
        <v>Yes</v>
      </c>
      <c r="AT361" t="str">
        <f t="shared" si="795"/>
        <v>Yes</v>
      </c>
      <c r="AV361" t="str">
        <f t="shared" ref="AV361:BF361" si="808">IF(AND($L361&gt;=AV$1,$L361&lt;AW$1),"Yes","No")</f>
        <v>No</v>
      </c>
      <c r="AW361" t="str">
        <f t="shared" si="808"/>
        <v>No</v>
      </c>
      <c r="AX361" t="str">
        <f t="shared" si="808"/>
        <v>No</v>
      </c>
      <c r="AY361" t="str">
        <f t="shared" si="808"/>
        <v>No</v>
      </c>
      <c r="AZ361" t="str">
        <f t="shared" si="808"/>
        <v>No</v>
      </c>
      <c r="BA361" t="str">
        <f t="shared" si="808"/>
        <v>No</v>
      </c>
      <c r="BB361" t="str">
        <f t="shared" si="808"/>
        <v>No</v>
      </c>
      <c r="BC361" t="str">
        <f t="shared" si="808"/>
        <v>No</v>
      </c>
      <c r="BD361" t="str">
        <f t="shared" si="808"/>
        <v>No</v>
      </c>
      <c r="BE361" t="str">
        <f t="shared" si="808"/>
        <v>No</v>
      </c>
      <c r="BF361" t="str">
        <f t="shared" si="808"/>
        <v>No</v>
      </c>
      <c r="BG361" t="str">
        <f t="shared" si="719"/>
        <v>No</v>
      </c>
      <c r="BI361" t="str">
        <f t="shared" si="730"/>
        <v>No</v>
      </c>
      <c r="BJ361" t="str">
        <f t="shared" ref="BJ361:BT361" si="809">IF(AND($M361&gt;=BJ$1,$M361&lt;BK$1),"Yes","No")</f>
        <v>No</v>
      </c>
      <c r="BK361" t="str">
        <f t="shared" si="809"/>
        <v>No</v>
      </c>
      <c r="BL361" t="str">
        <f t="shared" si="809"/>
        <v>No</v>
      </c>
      <c r="BM361" t="str">
        <f t="shared" si="809"/>
        <v>No</v>
      </c>
      <c r="BN361" t="str">
        <f t="shared" si="809"/>
        <v>No</v>
      </c>
      <c r="BO361" t="str">
        <f t="shared" si="809"/>
        <v>No</v>
      </c>
      <c r="BP361" t="str">
        <f t="shared" si="809"/>
        <v>No</v>
      </c>
      <c r="BQ361" t="str">
        <f t="shared" si="809"/>
        <v>No</v>
      </c>
      <c r="BR361" t="str">
        <f t="shared" si="809"/>
        <v>No</v>
      </c>
      <c r="BS361" t="str">
        <f t="shared" si="809"/>
        <v>No</v>
      </c>
      <c r="BT361" t="str">
        <f t="shared" si="809"/>
        <v>No</v>
      </c>
      <c r="BU361" t="str">
        <f t="shared" si="797"/>
        <v>No</v>
      </c>
      <c r="BW361" t="str">
        <f t="shared" si="721"/>
        <v>No</v>
      </c>
    </row>
    <row r="362" spans="1:75" x14ac:dyDescent="0.25">
      <c r="A362" s="7">
        <v>361</v>
      </c>
      <c r="B362" s="7" t="s">
        <v>392</v>
      </c>
      <c r="C362" s="7" t="s">
        <v>822</v>
      </c>
      <c r="D362" s="7" t="s">
        <v>36</v>
      </c>
      <c r="E362" s="7" t="s">
        <v>789</v>
      </c>
      <c r="F362" s="8" t="s">
        <v>811</v>
      </c>
      <c r="G362" s="8" t="s">
        <v>804</v>
      </c>
      <c r="H362" s="7" t="s">
        <v>803</v>
      </c>
      <c r="I362" s="7" t="s">
        <v>12</v>
      </c>
      <c r="J362" s="7" t="s">
        <v>1196</v>
      </c>
      <c r="K362" s="9">
        <v>29564</v>
      </c>
      <c r="L362" s="9">
        <v>38834</v>
      </c>
      <c r="M362" s="9"/>
      <c r="N362" s="10">
        <f t="shared" ca="1" si="716"/>
        <v>16</v>
      </c>
      <c r="O362" t="s">
        <v>786</v>
      </c>
      <c r="P362" s="11" t="s">
        <v>13</v>
      </c>
      <c r="Q362" s="12">
        <v>81640</v>
      </c>
      <c r="R362" s="12">
        <f t="shared" ca="1" si="717"/>
        <v>5000</v>
      </c>
      <c r="S362" s="8">
        <v>4</v>
      </c>
      <c r="T362" t="str">
        <f t="shared" si="722"/>
        <v/>
      </c>
      <c r="U362" t="str">
        <f t="shared" si="723"/>
        <v>Correct</v>
      </c>
      <c r="Y362" t="str">
        <f t="shared" si="724"/>
        <v>Above 60000</v>
      </c>
      <c r="Z362" t="str">
        <f t="shared" ca="1" si="725"/>
        <v>40-50 years</v>
      </c>
      <c r="AA362" t="str">
        <f t="shared" si="726"/>
        <v>6-10 years</v>
      </c>
      <c r="AH362" t="str">
        <f t="shared" si="727"/>
        <v>Yes</v>
      </c>
      <c r="AI362" t="str">
        <f t="shared" si="795"/>
        <v>Yes</v>
      </c>
      <c r="AJ362" t="str">
        <f t="shared" si="795"/>
        <v>Yes</v>
      </c>
      <c r="AK362" t="str">
        <f t="shared" si="795"/>
        <v>Yes</v>
      </c>
      <c r="AL362" t="str">
        <f t="shared" si="795"/>
        <v>Yes</v>
      </c>
      <c r="AM362" t="str">
        <f t="shared" si="795"/>
        <v>Yes</v>
      </c>
      <c r="AN362" t="str">
        <f t="shared" si="795"/>
        <v>Yes</v>
      </c>
      <c r="AO362" t="str">
        <f t="shared" si="795"/>
        <v>Yes</v>
      </c>
      <c r="AP362" t="str">
        <f t="shared" si="795"/>
        <v>Yes</v>
      </c>
      <c r="AQ362" t="str">
        <f t="shared" si="795"/>
        <v>Yes</v>
      </c>
      <c r="AR362" t="str">
        <f t="shared" si="795"/>
        <v>Yes</v>
      </c>
      <c r="AS362" t="str">
        <f t="shared" si="795"/>
        <v>Yes</v>
      </c>
      <c r="AT362" t="str">
        <f t="shared" si="795"/>
        <v>Yes</v>
      </c>
      <c r="AV362" t="str">
        <f t="shared" ref="AV362:BF362" si="810">IF(AND($L362&gt;=AV$1,$L362&lt;AW$1),"Yes","No")</f>
        <v>No</v>
      </c>
      <c r="AW362" t="str">
        <f t="shared" si="810"/>
        <v>No</v>
      </c>
      <c r="AX362" t="str">
        <f t="shared" si="810"/>
        <v>No</v>
      </c>
      <c r="AY362" t="str">
        <f t="shared" si="810"/>
        <v>No</v>
      </c>
      <c r="AZ362" t="str">
        <f t="shared" si="810"/>
        <v>No</v>
      </c>
      <c r="BA362" t="str">
        <f t="shared" si="810"/>
        <v>No</v>
      </c>
      <c r="BB362" t="str">
        <f t="shared" si="810"/>
        <v>No</v>
      </c>
      <c r="BC362" t="str">
        <f t="shared" si="810"/>
        <v>No</v>
      </c>
      <c r="BD362" t="str">
        <f t="shared" si="810"/>
        <v>No</v>
      </c>
      <c r="BE362" t="str">
        <f t="shared" si="810"/>
        <v>No</v>
      </c>
      <c r="BF362" t="str">
        <f t="shared" si="810"/>
        <v>No</v>
      </c>
      <c r="BG362" t="str">
        <f t="shared" si="719"/>
        <v>No</v>
      </c>
      <c r="BI362" t="str">
        <f t="shared" si="730"/>
        <v>No</v>
      </c>
      <c r="BJ362" t="str">
        <f t="shared" ref="BJ362:BT362" si="811">IF(AND($M362&gt;=BJ$1,$M362&lt;BK$1),"Yes","No")</f>
        <v>No</v>
      </c>
      <c r="BK362" t="str">
        <f t="shared" si="811"/>
        <v>No</v>
      </c>
      <c r="BL362" t="str">
        <f t="shared" si="811"/>
        <v>No</v>
      </c>
      <c r="BM362" t="str">
        <f t="shared" si="811"/>
        <v>No</v>
      </c>
      <c r="BN362" t="str">
        <f t="shared" si="811"/>
        <v>No</v>
      </c>
      <c r="BO362" t="str">
        <f t="shared" si="811"/>
        <v>No</v>
      </c>
      <c r="BP362" t="str">
        <f t="shared" si="811"/>
        <v>No</v>
      </c>
      <c r="BQ362" t="str">
        <f t="shared" si="811"/>
        <v>No</v>
      </c>
      <c r="BR362" t="str">
        <f t="shared" si="811"/>
        <v>No</v>
      </c>
      <c r="BS362" t="str">
        <f t="shared" si="811"/>
        <v>No</v>
      </c>
      <c r="BT362" t="str">
        <f t="shared" si="811"/>
        <v>No</v>
      </c>
      <c r="BU362" t="str">
        <f t="shared" si="797"/>
        <v>No</v>
      </c>
      <c r="BW362" t="str">
        <f t="shared" si="721"/>
        <v>No</v>
      </c>
    </row>
    <row r="363" spans="1:75" x14ac:dyDescent="0.25">
      <c r="A363" s="7">
        <v>362</v>
      </c>
      <c r="B363" s="7" t="s">
        <v>393</v>
      </c>
      <c r="C363" s="7" t="s">
        <v>1056</v>
      </c>
      <c r="D363" s="7" t="s">
        <v>813</v>
      </c>
      <c r="E363" s="7" t="s">
        <v>791</v>
      </c>
      <c r="F363" s="8" t="s">
        <v>811</v>
      </c>
      <c r="G363" s="8" t="s">
        <v>804</v>
      </c>
      <c r="H363" s="7" t="s">
        <v>803</v>
      </c>
      <c r="I363" s="7" t="s">
        <v>12</v>
      </c>
      <c r="J363" s="7" t="s">
        <v>1196</v>
      </c>
      <c r="K363" s="9">
        <v>28746</v>
      </c>
      <c r="L363" s="9">
        <v>36297</v>
      </c>
      <c r="M363" s="9"/>
      <c r="N363" s="10">
        <f t="shared" ca="1" si="716"/>
        <v>23</v>
      </c>
      <c r="O363" t="s">
        <v>783</v>
      </c>
      <c r="P363" s="11" t="s">
        <v>13</v>
      </c>
      <c r="Q363" s="12">
        <v>46030</v>
      </c>
      <c r="R363" s="12">
        <f t="shared" ca="1" si="717"/>
        <v>3000</v>
      </c>
      <c r="S363" s="8">
        <v>2</v>
      </c>
      <c r="T363" t="str">
        <f t="shared" si="722"/>
        <v/>
      </c>
      <c r="U363" t="str">
        <f t="shared" si="723"/>
        <v>Correct</v>
      </c>
      <c r="Y363" t="str">
        <f t="shared" si="724"/>
        <v>40001-60000</v>
      </c>
      <c r="Z363" t="str">
        <f t="shared" ca="1" si="725"/>
        <v>40-50 years</v>
      </c>
      <c r="AA363" t="str">
        <f t="shared" si="726"/>
        <v>Above 10 years</v>
      </c>
      <c r="AH363" t="str">
        <f t="shared" si="727"/>
        <v>Yes</v>
      </c>
      <c r="AI363" t="str">
        <f t="shared" si="795"/>
        <v>Yes</v>
      </c>
      <c r="AJ363" t="str">
        <f t="shared" si="795"/>
        <v>Yes</v>
      </c>
      <c r="AK363" t="str">
        <f t="shared" si="795"/>
        <v>Yes</v>
      </c>
      <c r="AL363" t="str">
        <f t="shared" si="795"/>
        <v>Yes</v>
      </c>
      <c r="AM363" t="str">
        <f t="shared" si="795"/>
        <v>Yes</v>
      </c>
      <c r="AN363" t="str">
        <f t="shared" si="795"/>
        <v>Yes</v>
      </c>
      <c r="AO363" t="str">
        <f t="shared" si="795"/>
        <v>Yes</v>
      </c>
      <c r="AP363" t="str">
        <f t="shared" si="795"/>
        <v>Yes</v>
      </c>
      <c r="AQ363" t="str">
        <f t="shared" si="795"/>
        <v>Yes</v>
      </c>
      <c r="AR363" t="str">
        <f t="shared" si="795"/>
        <v>Yes</v>
      </c>
      <c r="AS363" t="str">
        <f t="shared" si="795"/>
        <v>Yes</v>
      </c>
      <c r="AT363" t="str">
        <f t="shared" si="795"/>
        <v>Yes</v>
      </c>
      <c r="AV363" t="str">
        <f t="shared" ref="AV363:BF363" si="812">IF(AND($L363&gt;=AV$1,$L363&lt;AW$1),"Yes","No")</f>
        <v>No</v>
      </c>
      <c r="AW363" t="str">
        <f t="shared" si="812"/>
        <v>No</v>
      </c>
      <c r="AX363" t="str">
        <f t="shared" si="812"/>
        <v>No</v>
      </c>
      <c r="AY363" t="str">
        <f t="shared" si="812"/>
        <v>No</v>
      </c>
      <c r="AZ363" t="str">
        <f t="shared" si="812"/>
        <v>No</v>
      </c>
      <c r="BA363" t="str">
        <f t="shared" si="812"/>
        <v>No</v>
      </c>
      <c r="BB363" t="str">
        <f t="shared" si="812"/>
        <v>No</v>
      </c>
      <c r="BC363" t="str">
        <f t="shared" si="812"/>
        <v>No</v>
      </c>
      <c r="BD363" t="str">
        <f t="shared" si="812"/>
        <v>No</v>
      </c>
      <c r="BE363" t="str">
        <f t="shared" si="812"/>
        <v>No</v>
      </c>
      <c r="BF363" t="str">
        <f t="shared" si="812"/>
        <v>No</v>
      </c>
      <c r="BG363" t="str">
        <f t="shared" si="719"/>
        <v>No</v>
      </c>
      <c r="BI363" t="str">
        <f t="shared" si="730"/>
        <v>No</v>
      </c>
      <c r="BJ363" t="str">
        <f t="shared" ref="BJ363:BT363" si="813">IF(AND($M363&gt;=BJ$1,$M363&lt;BK$1),"Yes","No")</f>
        <v>No</v>
      </c>
      <c r="BK363" t="str">
        <f t="shared" si="813"/>
        <v>No</v>
      </c>
      <c r="BL363" t="str">
        <f t="shared" si="813"/>
        <v>No</v>
      </c>
      <c r="BM363" t="str">
        <f t="shared" si="813"/>
        <v>No</v>
      </c>
      <c r="BN363" t="str">
        <f t="shared" si="813"/>
        <v>No</v>
      </c>
      <c r="BO363" t="str">
        <f t="shared" si="813"/>
        <v>No</v>
      </c>
      <c r="BP363" t="str">
        <f t="shared" si="813"/>
        <v>No</v>
      </c>
      <c r="BQ363" t="str">
        <f t="shared" si="813"/>
        <v>No</v>
      </c>
      <c r="BR363" t="str">
        <f t="shared" si="813"/>
        <v>No</v>
      </c>
      <c r="BS363" t="str">
        <f t="shared" si="813"/>
        <v>No</v>
      </c>
      <c r="BT363" t="str">
        <f t="shared" si="813"/>
        <v>No</v>
      </c>
      <c r="BU363" t="str">
        <f t="shared" si="797"/>
        <v>No</v>
      </c>
      <c r="BW363" t="str">
        <f t="shared" si="721"/>
        <v>No</v>
      </c>
    </row>
    <row r="364" spans="1:75" x14ac:dyDescent="0.25">
      <c r="A364" s="7">
        <v>363</v>
      </c>
      <c r="B364" s="7" t="s">
        <v>394</v>
      </c>
      <c r="C364" s="7" t="s">
        <v>921</v>
      </c>
      <c r="D364" s="7" t="s">
        <v>36</v>
      </c>
      <c r="E364" s="7" t="s">
        <v>790</v>
      </c>
      <c r="F364" s="8" t="s">
        <v>811</v>
      </c>
      <c r="G364" s="8" t="s">
        <v>804</v>
      </c>
      <c r="H364" s="7" t="s">
        <v>803</v>
      </c>
      <c r="I364" s="7" t="s">
        <v>12</v>
      </c>
      <c r="J364" s="7" t="s">
        <v>1196</v>
      </c>
      <c r="K364" s="9">
        <v>24297</v>
      </c>
      <c r="L364" s="9">
        <v>36662</v>
      </c>
      <c r="M364" s="9"/>
      <c r="N364" s="10">
        <f t="shared" ca="1" si="716"/>
        <v>22</v>
      </c>
      <c r="O364" s="10" t="s">
        <v>815</v>
      </c>
      <c r="P364" s="11" t="s">
        <v>40</v>
      </c>
      <c r="Q364" s="12">
        <v>52490</v>
      </c>
      <c r="R364" s="12">
        <f t="shared" ca="1" si="717"/>
        <v>5000</v>
      </c>
      <c r="S364" s="8">
        <v>4</v>
      </c>
      <c r="T364" t="str">
        <f t="shared" si="722"/>
        <v/>
      </c>
      <c r="U364" t="str">
        <f t="shared" si="723"/>
        <v>Correct</v>
      </c>
      <c r="Y364" t="str">
        <f t="shared" si="724"/>
        <v>40001-60000</v>
      </c>
      <c r="Z364" t="str">
        <f t="shared" ca="1" si="725"/>
        <v>Above 50 years</v>
      </c>
      <c r="AA364" t="str">
        <f t="shared" si="726"/>
        <v>Above 10 years</v>
      </c>
      <c r="AH364" t="str">
        <f t="shared" si="727"/>
        <v>Yes</v>
      </c>
      <c r="AI364" t="str">
        <f t="shared" si="795"/>
        <v>Yes</v>
      </c>
      <c r="AJ364" t="str">
        <f t="shared" si="795"/>
        <v>Yes</v>
      </c>
      <c r="AK364" t="str">
        <f t="shared" si="795"/>
        <v>Yes</v>
      </c>
      <c r="AL364" t="str">
        <f t="shared" si="795"/>
        <v>Yes</v>
      </c>
      <c r="AM364" t="str">
        <f t="shared" si="795"/>
        <v>Yes</v>
      </c>
      <c r="AN364" t="str">
        <f t="shared" si="795"/>
        <v>Yes</v>
      </c>
      <c r="AO364" t="str">
        <f t="shared" si="795"/>
        <v>Yes</v>
      </c>
      <c r="AP364" t="str">
        <f t="shared" si="795"/>
        <v>Yes</v>
      </c>
      <c r="AQ364" t="str">
        <f t="shared" si="795"/>
        <v>Yes</v>
      </c>
      <c r="AR364" t="str">
        <f t="shared" si="795"/>
        <v>Yes</v>
      </c>
      <c r="AS364" t="str">
        <f t="shared" si="795"/>
        <v>Yes</v>
      </c>
      <c r="AT364" t="str">
        <f t="shared" si="795"/>
        <v>Yes</v>
      </c>
      <c r="AV364" t="str">
        <f t="shared" ref="AV364:BF364" si="814">IF(AND($L364&gt;=AV$1,$L364&lt;AW$1),"Yes","No")</f>
        <v>No</v>
      </c>
      <c r="AW364" t="str">
        <f t="shared" si="814"/>
        <v>No</v>
      </c>
      <c r="AX364" t="str">
        <f t="shared" si="814"/>
        <v>No</v>
      </c>
      <c r="AY364" t="str">
        <f t="shared" si="814"/>
        <v>No</v>
      </c>
      <c r="AZ364" t="str">
        <f t="shared" si="814"/>
        <v>No</v>
      </c>
      <c r="BA364" t="str">
        <f t="shared" si="814"/>
        <v>No</v>
      </c>
      <c r="BB364" t="str">
        <f t="shared" si="814"/>
        <v>No</v>
      </c>
      <c r="BC364" t="str">
        <f t="shared" si="814"/>
        <v>No</v>
      </c>
      <c r="BD364" t="str">
        <f t="shared" si="814"/>
        <v>No</v>
      </c>
      <c r="BE364" t="str">
        <f t="shared" si="814"/>
        <v>No</v>
      </c>
      <c r="BF364" t="str">
        <f t="shared" si="814"/>
        <v>No</v>
      </c>
      <c r="BG364" t="str">
        <f t="shared" si="719"/>
        <v>No</v>
      </c>
      <c r="BI364" t="str">
        <f t="shared" si="730"/>
        <v>No</v>
      </c>
      <c r="BJ364" t="str">
        <f t="shared" ref="BJ364:BT364" si="815">IF(AND($M364&gt;=BJ$1,$M364&lt;BK$1),"Yes","No")</f>
        <v>No</v>
      </c>
      <c r="BK364" t="str">
        <f t="shared" si="815"/>
        <v>No</v>
      </c>
      <c r="BL364" t="str">
        <f t="shared" si="815"/>
        <v>No</v>
      </c>
      <c r="BM364" t="str">
        <f t="shared" si="815"/>
        <v>No</v>
      </c>
      <c r="BN364" t="str">
        <f t="shared" si="815"/>
        <v>No</v>
      </c>
      <c r="BO364" t="str">
        <f t="shared" si="815"/>
        <v>No</v>
      </c>
      <c r="BP364" t="str">
        <f t="shared" si="815"/>
        <v>No</v>
      </c>
      <c r="BQ364" t="str">
        <f t="shared" si="815"/>
        <v>No</v>
      </c>
      <c r="BR364" t="str">
        <f t="shared" si="815"/>
        <v>No</v>
      </c>
      <c r="BS364" t="str">
        <f t="shared" si="815"/>
        <v>No</v>
      </c>
      <c r="BT364" t="str">
        <f t="shared" si="815"/>
        <v>No</v>
      </c>
      <c r="BU364" t="str">
        <f t="shared" si="797"/>
        <v>No</v>
      </c>
      <c r="BW364" t="str">
        <f t="shared" si="721"/>
        <v>No</v>
      </c>
    </row>
    <row r="365" spans="1:75" x14ac:dyDescent="0.25">
      <c r="A365" s="7">
        <v>364</v>
      </c>
      <c r="B365" s="7" t="s">
        <v>395</v>
      </c>
      <c r="C365" s="7" t="s">
        <v>1057</v>
      </c>
      <c r="D365" s="7" t="s">
        <v>36</v>
      </c>
      <c r="E365" s="7" t="s">
        <v>790</v>
      </c>
      <c r="F365" s="8" t="s">
        <v>811</v>
      </c>
      <c r="G365" s="8" t="s">
        <v>804</v>
      </c>
      <c r="H365" s="7" t="s">
        <v>424</v>
      </c>
      <c r="I365" s="7" t="s">
        <v>24</v>
      </c>
      <c r="J365" s="7" t="s">
        <v>1197</v>
      </c>
      <c r="K365" s="9">
        <v>29838</v>
      </c>
      <c r="L365" s="9">
        <v>39592</v>
      </c>
      <c r="M365" s="9"/>
      <c r="N365" s="10">
        <f t="shared" ca="1" si="716"/>
        <v>14</v>
      </c>
      <c r="O365" s="10" t="s">
        <v>815</v>
      </c>
      <c r="P365" s="11"/>
      <c r="Q365" s="12">
        <v>57520</v>
      </c>
      <c r="R365" s="12">
        <f t="shared" ca="1" si="717"/>
        <v>5000</v>
      </c>
      <c r="S365" s="8">
        <v>3</v>
      </c>
      <c r="T365" t="str">
        <f t="shared" si="722"/>
        <v/>
      </c>
      <c r="U365" t="str">
        <f t="shared" si="723"/>
        <v>Correct</v>
      </c>
      <c r="Y365" t="str">
        <f t="shared" si="724"/>
        <v>40001-60000</v>
      </c>
      <c r="Z365" t="str">
        <f t="shared" ca="1" si="725"/>
        <v>40-50 years</v>
      </c>
      <c r="AA365" t="str">
        <f t="shared" si="726"/>
        <v>4-6 years</v>
      </c>
      <c r="AH365" t="str">
        <f t="shared" si="727"/>
        <v>Yes</v>
      </c>
      <c r="AI365" t="str">
        <f t="shared" si="795"/>
        <v>Yes</v>
      </c>
      <c r="AJ365" t="str">
        <f t="shared" si="795"/>
        <v>Yes</v>
      </c>
      <c r="AK365" t="str">
        <f t="shared" si="795"/>
        <v>Yes</v>
      </c>
      <c r="AL365" t="str">
        <f t="shared" si="795"/>
        <v>Yes</v>
      </c>
      <c r="AM365" t="str">
        <f t="shared" si="795"/>
        <v>Yes</v>
      </c>
      <c r="AN365" t="str">
        <f t="shared" si="795"/>
        <v>Yes</v>
      </c>
      <c r="AO365" t="str">
        <f t="shared" si="795"/>
        <v>Yes</v>
      </c>
      <c r="AP365" t="str">
        <f t="shared" si="795"/>
        <v>Yes</v>
      </c>
      <c r="AQ365" t="str">
        <f t="shared" si="795"/>
        <v>Yes</v>
      </c>
      <c r="AR365" t="str">
        <f t="shared" si="795"/>
        <v>Yes</v>
      </c>
      <c r="AS365" t="str">
        <f t="shared" si="795"/>
        <v>Yes</v>
      </c>
      <c r="AT365" t="str">
        <f t="shared" si="795"/>
        <v>Yes</v>
      </c>
      <c r="AV365" t="str">
        <f t="shared" ref="AV365:BF365" si="816">IF(AND($L365&gt;=AV$1,$L365&lt;AW$1),"Yes","No")</f>
        <v>No</v>
      </c>
      <c r="AW365" t="str">
        <f t="shared" si="816"/>
        <v>No</v>
      </c>
      <c r="AX365" t="str">
        <f t="shared" si="816"/>
        <v>No</v>
      </c>
      <c r="AY365" t="str">
        <f t="shared" si="816"/>
        <v>No</v>
      </c>
      <c r="AZ365" t="str">
        <f t="shared" si="816"/>
        <v>No</v>
      </c>
      <c r="BA365" t="str">
        <f t="shared" si="816"/>
        <v>No</v>
      </c>
      <c r="BB365" t="str">
        <f t="shared" si="816"/>
        <v>No</v>
      </c>
      <c r="BC365" t="str">
        <f t="shared" si="816"/>
        <v>No</v>
      </c>
      <c r="BD365" t="str">
        <f t="shared" si="816"/>
        <v>No</v>
      </c>
      <c r="BE365" t="str">
        <f t="shared" si="816"/>
        <v>No</v>
      </c>
      <c r="BF365" t="str">
        <f t="shared" si="816"/>
        <v>No</v>
      </c>
      <c r="BG365" t="str">
        <f t="shared" si="719"/>
        <v>No</v>
      </c>
      <c r="BI365" t="str">
        <f t="shared" si="730"/>
        <v>No</v>
      </c>
      <c r="BJ365" t="str">
        <f t="shared" ref="BJ365:BT365" si="817">IF(AND($M365&gt;=BJ$1,$M365&lt;BK$1),"Yes","No")</f>
        <v>No</v>
      </c>
      <c r="BK365" t="str">
        <f t="shared" si="817"/>
        <v>No</v>
      </c>
      <c r="BL365" t="str">
        <f t="shared" si="817"/>
        <v>No</v>
      </c>
      <c r="BM365" t="str">
        <f t="shared" si="817"/>
        <v>No</v>
      </c>
      <c r="BN365" t="str">
        <f t="shared" si="817"/>
        <v>No</v>
      </c>
      <c r="BO365" t="str">
        <f t="shared" si="817"/>
        <v>No</v>
      </c>
      <c r="BP365" t="str">
        <f t="shared" si="817"/>
        <v>No</v>
      </c>
      <c r="BQ365" t="str">
        <f t="shared" si="817"/>
        <v>No</v>
      </c>
      <c r="BR365" t="str">
        <f t="shared" si="817"/>
        <v>No</v>
      </c>
      <c r="BS365" t="str">
        <f t="shared" si="817"/>
        <v>No</v>
      </c>
      <c r="BT365" t="str">
        <f t="shared" si="817"/>
        <v>No</v>
      </c>
      <c r="BU365" t="str">
        <f t="shared" si="797"/>
        <v>No</v>
      </c>
      <c r="BW365" t="str">
        <f t="shared" si="721"/>
        <v>No</v>
      </c>
    </row>
    <row r="366" spans="1:75" x14ac:dyDescent="0.25">
      <c r="A366" s="7">
        <v>365</v>
      </c>
      <c r="B366" s="7" t="s">
        <v>396</v>
      </c>
      <c r="C366" s="7" t="s">
        <v>1058</v>
      </c>
      <c r="D366" s="7" t="s">
        <v>812</v>
      </c>
      <c r="E366" s="7" t="s">
        <v>793</v>
      </c>
      <c r="F366" s="8" t="s">
        <v>811</v>
      </c>
      <c r="G366" s="8" t="s">
        <v>804</v>
      </c>
      <c r="H366" s="7" t="s">
        <v>424</v>
      </c>
      <c r="I366" s="7" t="s">
        <v>12</v>
      </c>
      <c r="J366" s="7" t="s">
        <v>1196</v>
      </c>
      <c r="K366" s="9">
        <v>29445</v>
      </c>
      <c r="L366" s="9">
        <v>40712</v>
      </c>
      <c r="M366" s="9"/>
      <c r="N366" s="10">
        <f t="shared" ca="1" si="716"/>
        <v>11</v>
      </c>
      <c r="O366" s="10" t="s">
        <v>815</v>
      </c>
      <c r="P366" s="11" t="s">
        <v>13</v>
      </c>
      <c r="Q366" s="12">
        <v>22900</v>
      </c>
      <c r="R366" s="12">
        <f t="shared" ca="1" si="717"/>
        <v>3000</v>
      </c>
      <c r="S366" s="8">
        <v>1</v>
      </c>
      <c r="T366" t="str">
        <f t="shared" si="722"/>
        <v/>
      </c>
      <c r="U366" t="str">
        <f t="shared" si="723"/>
        <v>Correct</v>
      </c>
      <c r="Y366" t="str">
        <f t="shared" si="724"/>
        <v>10001-25000</v>
      </c>
      <c r="Z366" t="str">
        <f t="shared" ca="1" si="725"/>
        <v>40-50 years</v>
      </c>
      <c r="AA366" t="str">
        <f t="shared" si="726"/>
        <v>1-2 years</v>
      </c>
      <c r="AH366" t="str">
        <f t="shared" si="727"/>
        <v>Yes</v>
      </c>
      <c r="AI366" t="str">
        <f t="shared" si="795"/>
        <v>Yes</v>
      </c>
      <c r="AJ366" t="str">
        <f t="shared" si="795"/>
        <v>Yes</v>
      </c>
      <c r="AK366" t="str">
        <f t="shared" si="795"/>
        <v>Yes</v>
      </c>
      <c r="AL366" t="str">
        <f t="shared" si="795"/>
        <v>Yes</v>
      </c>
      <c r="AM366" t="str">
        <f t="shared" si="795"/>
        <v>Yes</v>
      </c>
      <c r="AN366" t="str">
        <f t="shared" si="795"/>
        <v>Yes</v>
      </c>
      <c r="AO366" t="str">
        <f t="shared" si="795"/>
        <v>Yes</v>
      </c>
      <c r="AP366" t="str">
        <f t="shared" si="795"/>
        <v>Yes</v>
      </c>
      <c r="AQ366" t="str">
        <f t="shared" si="795"/>
        <v>Yes</v>
      </c>
      <c r="AR366" t="str">
        <f t="shared" si="795"/>
        <v>Yes</v>
      </c>
      <c r="AS366" t="str">
        <f t="shared" si="795"/>
        <v>Yes</v>
      </c>
      <c r="AT366" t="str">
        <f t="shared" si="795"/>
        <v>Yes</v>
      </c>
      <c r="AV366" t="str">
        <f t="shared" ref="AV366:BF366" si="818">IF(AND($L366&gt;=AV$1,$L366&lt;AW$1),"Yes","No")</f>
        <v>No</v>
      </c>
      <c r="AW366" t="str">
        <f t="shared" si="818"/>
        <v>No</v>
      </c>
      <c r="AX366" t="str">
        <f t="shared" si="818"/>
        <v>No</v>
      </c>
      <c r="AY366" t="str">
        <f t="shared" si="818"/>
        <v>No</v>
      </c>
      <c r="AZ366" t="str">
        <f t="shared" si="818"/>
        <v>No</v>
      </c>
      <c r="BA366" t="str">
        <f t="shared" si="818"/>
        <v>No</v>
      </c>
      <c r="BB366" t="str">
        <f t="shared" si="818"/>
        <v>No</v>
      </c>
      <c r="BC366" t="str">
        <f t="shared" si="818"/>
        <v>No</v>
      </c>
      <c r="BD366" t="str">
        <f t="shared" si="818"/>
        <v>No</v>
      </c>
      <c r="BE366" t="str">
        <f t="shared" si="818"/>
        <v>No</v>
      </c>
      <c r="BF366" t="str">
        <f t="shared" si="818"/>
        <v>No</v>
      </c>
      <c r="BG366" t="str">
        <f t="shared" si="719"/>
        <v>No</v>
      </c>
      <c r="BI366" t="str">
        <f t="shared" si="730"/>
        <v>No</v>
      </c>
      <c r="BJ366" t="str">
        <f t="shared" ref="BJ366:BT366" si="819">IF(AND($M366&gt;=BJ$1,$M366&lt;BK$1),"Yes","No")</f>
        <v>No</v>
      </c>
      <c r="BK366" t="str">
        <f t="shared" si="819"/>
        <v>No</v>
      </c>
      <c r="BL366" t="str">
        <f t="shared" si="819"/>
        <v>No</v>
      </c>
      <c r="BM366" t="str">
        <f t="shared" si="819"/>
        <v>No</v>
      </c>
      <c r="BN366" t="str">
        <f t="shared" si="819"/>
        <v>No</v>
      </c>
      <c r="BO366" t="str">
        <f t="shared" si="819"/>
        <v>No</v>
      </c>
      <c r="BP366" t="str">
        <f t="shared" si="819"/>
        <v>No</v>
      </c>
      <c r="BQ366" t="str">
        <f t="shared" si="819"/>
        <v>No</v>
      </c>
      <c r="BR366" t="str">
        <f t="shared" si="819"/>
        <v>No</v>
      </c>
      <c r="BS366" t="str">
        <f t="shared" si="819"/>
        <v>No</v>
      </c>
      <c r="BT366" t="str">
        <f t="shared" si="819"/>
        <v>No</v>
      </c>
      <c r="BU366" t="str">
        <f t="shared" si="797"/>
        <v>No</v>
      </c>
      <c r="BW366" t="str">
        <f t="shared" si="721"/>
        <v>No</v>
      </c>
    </row>
    <row r="367" spans="1:75" x14ac:dyDescent="0.25">
      <c r="A367" s="7">
        <v>366</v>
      </c>
      <c r="B367" s="7" t="s">
        <v>397</v>
      </c>
      <c r="C367" s="7" t="s">
        <v>879</v>
      </c>
      <c r="D367" s="7" t="s">
        <v>812</v>
      </c>
      <c r="E367" s="7" t="s">
        <v>794</v>
      </c>
      <c r="F367" s="8" t="s">
        <v>811</v>
      </c>
      <c r="G367" s="8" t="s">
        <v>804</v>
      </c>
      <c r="H367" s="7" t="s">
        <v>424</v>
      </c>
      <c r="I367" s="7" t="s">
        <v>12</v>
      </c>
      <c r="J367" s="7" t="s">
        <v>1197</v>
      </c>
      <c r="K367" s="9">
        <v>28946</v>
      </c>
      <c r="L367" s="9">
        <v>41070</v>
      </c>
      <c r="M367" s="9"/>
      <c r="N367" s="10">
        <f t="shared" ca="1" si="716"/>
        <v>10</v>
      </c>
      <c r="O367" s="10" t="s">
        <v>815</v>
      </c>
      <c r="P367" s="11" t="s">
        <v>16</v>
      </c>
      <c r="Q367" s="12">
        <v>73930</v>
      </c>
      <c r="R367" s="12">
        <f t="shared" ca="1" si="717"/>
        <v>0</v>
      </c>
      <c r="S367" s="8">
        <v>1</v>
      </c>
      <c r="T367" t="str">
        <f t="shared" si="722"/>
        <v/>
      </c>
      <c r="U367" t="str">
        <f t="shared" si="723"/>
        <v>Correct</v>
      </c>
      <c r="Y367" t="str">
        <f t="shared" si="724"/>
        <v>Above 60000</v>
      </c>
      <c r="Z367" t="str">
        <f t="shared" ca="1" si="725"/>
        <v>40-50 years</v>
      </c>
      <c r="AA367" t="str">
        <f t="shared" si="726"/>
        <v>6-12 months</v>
      </c>
      <c r="AH367" t="str">
        <f t="shared" si="727"/>
        <v>No</v>
      </c>
      <c r="AI367" t="str">
        <f t="shared" si="795"/>
        <v>No</v>
      </c>
      <c r="AJ367" t="str">
        <f t="shared" si="795"/>
        <v>No</v>
      </c>
      <c r="AK367" t="str">
        <f t="shared" si="795"/>
        <v>No</v>
      </c>
      <c r="AL367" t="str">
        <f t="shared" si="795"/>
        <v>No</v>
      </c>
      <c r="AM367" t="str">
        <f t="shared" si="795"/>
        <v>No</v>
      </c>
      <c r="AN367" t="str">
        <f t="shared" si="795"/>
        <v>Yes</v>
      </c>
      <c r="AO367" t="str">
        <f t="shared" si="795"/>
        <v>Yes</v>
      </c>
      <c r="AP367" t="str">
        <f t="shared" si="795"/>
        <v>Yes</v>
      </c>
      <c r="AQ367" t="str">
        <f t="shared" si="795"/>
        <v>Yes</v>
      </c>
      <c r="AR367" t="str">
        <f t="shared" si="795"/>
        <v>Yes</v>
      </c>
      <c r="AS367" t="str">
        <f t="shared" si="795"/>
        <v>Yes</v>
      </c>
      <c r="AT367" t="str">
        <f t="shared" si="795"/>
        <v>Yes</v>
      </c>
      <c r="AV367" t="str">
        <f t="shared" ref="AV367:BF367" si="820">IF(AND($L367&gt;=AV$1,$L367&lt;AW$1),"Yes","No")</f>
        <v>No</v>
      </c>
      <c r="AW367" t="str">
        <f t="shared" si="820"/>
        <v>No</v>
      </c>
      <c r="AX367" t="str">
        <f t="shared" si="820"/>
        <v>No</v>
      </c>
      <c r="AY367" t="str">
        <f t="shared" si="820"/>
        <v>No</v>
      </c>
      <c r="AZ367" t="str">
        <f t="shared" si="820"/>
        <v>No</v>
      </c>
      <c r="BA367" t="str">
        <f t="shared" si="820"/>
        <v>Yes</v>
      </c>
      <c r="BB367" t="str">
        <f t="shared" si="820"/>
        <v>No</v>
      </c>
      <c r="BC367" t="str">
        <f t="shared" si="820"/>
        <v>No</v>
      </c>
      <c r="BD367" t="str">
        <f t="shared" si="820"/>
        <v>No</v>
      </c>
      <c r="BE367" t="str">
        <f t="shared" si="820"/>
        <v>No</v>
      </c>
      <c r="BF367" t="str">
        <f t="shared" si="820"/>
        <v>No</v>
      </c>
      <c r="BG367" t="str">
        <f t="shared" si="719"/>
        <v>No</v>
      </c>
      <c r="BI367" t="str">
        <f t="shared" si="730"/>
        <v>Yes</v>
      </c>
      <c r="BJ367" t="str">
        <f t="shared" ref="BJ367:BT367" si="821">IF(AND($M367&gt;=BJ$1,$M367&lt;BK$1),"Yes","No")</f>
        <v>No</v>
      </c>
      <c r="BK367" t="str">
        <f t="shared" si="821"/>
        <v>No</v>
      </c>
      <c r="BL367" t="str">
        <f t="shared" si="821"/>
        <v>No</v>
      </c>
      <c r="BM367" t="str">
        <f t="shared" si="821"/>
        <v>No</v>
      </c>
      <c r="BN367" t="str">
        <f t="shared" si="821"/>
        <v>No</v>
      </c>
      <c r="BO367" t="str">
        <f t="shared" si="821"/>
        <v>No</v>
      </c>
      <c r="BP367" t="str">
        <f t="shared" si="821"/>
        <v>No</v>
      </c>
      <c r="BQ367" t="str">
        <f t="shared" si="821"/>
        <v>No</v>
      </c>
      <c r="BR367" t="str">
        <f t="shared" si="821"/>
        <v>No</v>
      </c>
      <c r="BS367" t="str">
        <f t="shared" si="821"/>
        <v>No</v>
      </c>
      <c r="BT367" t="str">
        <f t="shared" si="821"/>
        <v>No</v>
      </c>
      <c r="BU367" t="str">
        <f t="shared" si="797"/>
        <v>No</v>
      </c>
      <c r="BW367" t="str">
        <f t="shared" si="721"/>
        <v>No</v>
      </c>
    </row>
    <row r="368" spans="1:75" x14ac:dyDescent="0.25">
      <c r="A368" s="7">
        <v>367</v>
      </c>
      <c r="B368" s="7" t="s">
        <v>398</v>
      </c>
      <c r="C368" s="7" t="s">
        <v>928</v>
      </c>
      <c r="D368" s="7" t="s">
        <v>36</v>
      </c>
      <c r="E368" s="7" t="s">
        <v>796</v>
      </c>
      <c r="F368" s="8" t="s">
        <v>810</v>
      </c>
      <c r="G368" s="8" t="s">
        <v>804</v>
      </c>
      <c r="H368" s="7" t="s">
        <v>424</v>
      </c>
      <c r="I368" s="7" t="s">
        <v>12</v>
      </c>
      <c r="J368" s="7" t="s">
        <v>1196</v>
      </c>
      <c r="K368" s="9">
        <v>26304</v>
      </c>
      <c r="L368" s="9">
        <v>39258</v>
      </c>
      <c r="M368" s="9"/>
      <c r="N368" s="10">
        <f t="shared" ca="1" si="716"/>
        <v>15</v>
      </c>
      <c r="O368" s="10" t="s">
        <v>815</v>
      </c>
      <c r="P368" s="11" t="s">
        <v>30</v>
      </c>
      <c r="Q368" s="12">
        <v>66920</v>
      </c>
      <c r="R368" s="12">
        <f t="shared" ca="1" si="717"/>
        <v>3000</v>
      </c>
      <c r="S368" s="8">
        <v>2</v>
      </c>
      <c r="T368" t="str">
        <f t="shared" si="722"/>
        <v/>
      </c>
      <c r="U368" t="str">
        <f t="shared" si="723"/>
        <v>Correct</v>
      </c>
      <c r="Y368" t="str">
        <f t="shared" si="724"/>
        <v>Above 60000</v>
      </c>
      <c r="Z368" t="str">
        <f t="shared" ca="1" si="725"/>
        <v>Above 50 years</v>
      </c>
      <c r="AA368" t="str">
        <f t="shared" si="726"/>
        <v>4-6 years</v>
      </c>
      <c r="AH368" t="str">
        <f t="shared" si="727"/>
        <v>Yes</v>
      </c>
      <c r="AI368" t="str">
        <f t="shared" si="795"/>
        <v>Yes</v>
      </c>
      <c r="AJ368" t="str">
        <f t="shared" si="795"/>
        <v>Yes</v>
      </c>
      <c r="AK368" t="str">
        <f t="shared" si="795"/>
        <v>Yes</v>
      </c>
      <c r="AL368" t="str">
        <f t="shared" si="795"/>
        <v>Yes</v>
      </c>
      <c r="AM368" t="str">
        <f t="shared" si="795"/>
        <v>Yes</v>
      </c>
      <c r="AN368" t="str">
        <f t="shared" si="795"/>
        <v>Yes</v>
      </c>
      <c r="AO368" t="str">
        <f t="shared" si="795"/>
        <v>Yes</v>
      </c>
      <c r="AP368" t="str">
        <f t="shared" si="795"/>
        <v>Yes</v>
      </c>
      <c r="AQ368" t="str">
        <f t="shared" si="795"/>
        <v>Yes</v>
      </c>
      <c r="AR368" t="str">
        <f t="shared" si="795"/>
        <v>Yes</v>
      </c>
      <c r="AS368" t="str">
        <f t="shared" si="795"/>
        <v>Yes</v>
      </c>
      <c r="AT368" t="str">
        <f t="shared" si="795"/>
        <v>Yes</v>
      </c>
      <c r="AV368" t="str">
        <f t="shared" ref="AV368:BF368" si="822">IF(AND($L368&gt;=AV$1,$L368&lt;AW$1),"Yes","No")</f>
        <v>No</v>
      </c>
      <c r="AW368" t="str">
        <f t="shared" si="822"/>
        <v>No</v>
      </c>
      <c r="AX368" t="str">
        <f t="shared" si="822"/>
        <v>No</v>
      </c>
      <c r="AY368" t="str">
        <f t="shared" si="822"/>
        <v>No</v>
      </c>
      <c r="AZ368" t="str">
        <f t="shared" si="822"/>
        <v>No</v>
      </c>
      <c r="BA368" t="str">
        <f t="shared" si="822"/>
        <v>No</v>
      </c>
      <c r="BB368" t="str">
        <f t="shared" si="822"/>
        <v>No</v>
      </c>
      <c r="BC368" t="str">
        <f t="shared" si="822"/>
        <v>No</v>
      </c>
      <c r="BD368" t="str">
        <f t="shared" si="822"/>
        <v>No</v>
      </c>
      <c r="BE368" t="str">
        <f t="shared" si="822"/>
        <v>No</v>
      </c>
      <c r="BF368" t="str">
        <f t="shared" si="822"/>
        <v>No</v>
      </c>
      <c r="BG368" t="str">
        <f t="shared" si="719"/>
        <v>No</v>
      </c>
      <c r="BI368" t="str">
        <f t="shared" si="730"/>
        <v>No</v>
      </c>
      <c r="BJ368" t="str">
        <f t="shared" ref="BJ368:BT368" si="823">IF(AND($M368&gt;=BJ$1,$M368&lt;BK$1),"Yes","No")</f>
        <v>No</v>
      </c>
      <c r="BK368" t="str">
        <f t="shared" si="823"/>
        <v>No</v>
      </c>
      <c r="BL368" t="str">
        <f t="shared" si="823"/>
        <v>No</v>
      </c>
      <c r="BM368" t="str">
        <f t="shared" si="823"/>
        <v>No</v>
      </c>
      <c r="BN368" t="str">
        <f t="shared" si="823"/>
        <v>No</v>
      </c>
      <c r="BO368" t="str">
        <f t="shared" si="823"/>
        <v>No</v>
      </c>
      <c r="BP368" t="str">
        <f t="shared" si="823"/>
        <v>No</v>
      </c>
      <c r="BQ368" t="str">
        <f t="shared" si="823"/>
        <v>No</v>
      </c>
      <c r="BR368" t="str">
        <f t="shared" si="823"/>
        <v>No</v>
      </c>
      <c r="BS368" t="str">
        <f t="shared" si="823"/>
        <v>No</v>
      </c>
      <c r="BT368" t="str">
        <f t="shared" si="823"/>
        <v>No</v>
      </c>
      <c r="BU368" t="str">
        <f t="shared" si="797"/>
        <v>No</v>
      </c>
      <c r="BW368" t="str">
        <f t="shared" si="721"/>
        <v>No</v>
      </c>
    </row>
    <row r="369" spans="1:75" x14ac:dyDescent="0.25">
      <c r="A369" s="7">
        <v>368</v>
      </c>
      <c r="B369" s="7" t="s">
        <v>399</v>
      </c>
      <c r="C369" s="7" t="s">
        <v>1059</v>
      </c>
      <c r="D369" s="7" t="s">
        <v>10</v>
      </c>
      <c r="E369" s="7" t="s">
        <v>788</v>
      </c>
      <c r="F369" s="8" t="s">
        <v>811</v>
      </c>
      <c r="G369" s="8" t="s">
        <v>804</v>
      </c>
      <c r="H369" s="7" t="s">
        <v>424</v>
      </c>
      <c r="I369" s="7" t="s">
        <v>12</v>
      </c>
      <c r="J369" s="7" t="s">
        <v>1197</v>
      </c>
      <c r="K369" s="9">
        <v>28537</v>
      </c>
      <c r="L369" s="9">
        <v>40333</v>
      </c>
      <c r="M369" s="9"/>
      <c r="N369" s="10">
        <f t="shared" ca="1" si="716"/>
        <v>12</v>
      </c>
      <c r="O369" s="10" t="s">
        <v>815</v>
      </c>
      <c r="P369" s="11" t="s">
        <v>21</v>
      </c>
      <c r="Q369" s="12">
        <v>70480</v>
      </c>
      <c r="R369" s="12">
        <f t="shared" ca="1" si="717"/>
        <v>5000</v>
      </c>
      <c r="S369" s="8">
        <v>4</v>
      </c>
      <c r="T369" t="str">
        <f t="shared" si="722"/>
        <v/>
      </c>
      <c r="U369" t="str">
        <f t="shared" si="723"/>
        <v>Correct</v>
      </c>
      <c r="Y369" t="str">
        <f t="shared" si="724"/>
        <v>Above 60000</v>
      </c>
      <c r="Z369" t="str">
        <f t="shared" ca="1" si="725"/>
        <v>40-50 years</v>
      </c>
      <c r="AA369" t="str">
        <f t="shared" si="726"/>
        <v>2-4 years</v>
      </c>
      <c r="AH369" t="str">
        <f t="shared" si="727"/>
        <v>Yes</v>
      </c>
      <c r="AI369" t="str">
        <f t="shared" si="795"/>
        <v>Yes</v>
      </c>
      <c r="AJ369" t="str">
        <f t="shared" si="795"/>
        <v>Yes</v>
      </c>
      <c r="AK369" t="str">
        <f t="shared" si="795"/>
        <v>Yes</v>
      </c>
      <c r="AL369" t="str">
        <f t="shared" si="795"/>
        <v>Yes</v>
      </c>
      <c r="AM369" t="str">
        <f t="shared" si="795"/>
        <v>Yes</v>
      </c>
      <c r="AN369" t="str">
        <f t="shared" si="795"/>
        <v>Yes</v>
      </c>
      <c r="AO369" t="str">
        <f t="shared" si="795"/>
        <v>Yes</v>
      </c>
      <c r="AP369" t="str">
        <f t="shared" si="795"/>
        <v>Yes</v>
      </c>
      <c r="AQ369" t="str">
        <f t="shared" si="795"/>
        <v>Yes</v>
      </c>
      <c r="AR369" t="str">
        <f t="shared" si="795"/>
        <v>Yes</v>
      </c>
      <c r="AS369" t="str">
        <f t="shared" si="795"/>
        <v>Yes</v>
      </c>
      <c r="AT369" t="str">
        <f t="shared" si="795"/>
        <v>Yes</v>
      </c>
      <c r="AV369" t="str">
        <f t="shared" ref="AV369:BF369" si="824">IF(AND($L369&gt;=AV$1,$L369&lt;AW$1),"Yes","No")</f>
        <v>No</v>
      </c>
      <c r="AW369" t="str">
        <f t="shared" si="824"/>
        <v>No</v>
      </c>
      <c r="AX369" t="str">
        <f t="shared" si="824"/>
        <v>No</v>
      </c>
      <c r="AY369" t="str">
        <f t="shared" si="824"/>
        <v>No</v>
      </c>
      <c r="AZ369" t="str">
        <f t="shared" si="824"/>
        <v>No</v>
      </c>
      <c r="BA369" t="str">
        <f t="shared" si="824"/>
        <v>No</v>
      </c>
      <c r="BB369" t="str">
        <f t="shared" si="824"/>
        <v>No</v>
      </c>
      <c r="BC369" t="str">
        <f t="shared" si="824"/>
        <v>No</v>
      </c>
      <c r="BD369" t="str">
        <f t="shared" si="824"/>
        <v>No</v>
      </c>
      <c r="BE369" t="str">
        <f t="shared" si="824"/>
        <v>No</v>
      </c>
      <c r="BF369" t="str">
        <f t="shared" si="824"/>
        <v>No</v>
      </c>
      <c r="BG369" t="str">
        <f t="shared" si="719"/>
        <v>No</v>
      </c>
      <c r="BI369" t="str">
        <f t="shared" si="730"/>
        <v>No</v>
      </c>
      <c r="BJ369" t="str">
        <f t="shared" ref="BJ369:BT369" si="825">IF(AND($M369&gt;=BJ$1,$M369&lt;BK$1),"Yes","No")</f>
        <v>No</v>
      </c>
      <c r="BK369" t="str">
        <f t="shared" si="825"/>
        <v>No</v>
      </c>
      <c r="BL369" t="str">
        <f t="shared" si="825"/>
        <v>No</v>
      </c>
      <c r="BM369" t="str">
        <f t="shared" si="825"/>
        <v>No</v>
      </c>
      <c r="BN369" t="str">
        <f t="shared" si="825"/>
        <v>No</v>
      </c>
      <c r="BO369" t="str">
        <f t="shared" si="825"/>
        <v>No</v>
      </c>
      <c r="BP369" t="str">
        <f t="shared" si="825"/>
        <v>No</v>
      </c>
      <c r="BQ369" t="str">
        <f t="shared" si="825"/>
        <v>No</v>
      </c>
      <c r="BR369" t="str">
        <f t="shared" si="825"/>
        <v>No</v>
      </c>
      <c r="BS369" t="str">
        <f t="shared" si="825"/>
        <v>No</v>
      </c>
      <c r="BT369" t="str">
        <f t="shared" si="825"/>
        <v>No</v>
      </c>
      <c r="BU369" t="str">
        <f t="shared" si="797"/>
        <v>No</v>
      </c>
      <c r="BW369" t="str">
        <f t="shared" si="721"/>
        <v>No</v>
      </c>
    </row>
    <row r="370" spans="1:75" x14ac:dyDescent="0.25">
      <c r="A370" s="7">
        <v>369</v>
      </c>
      <c r="B370" s="7" t="s">
        <v>400</v>
      </c>
      <c r="C370" s="7" t="s">
        <v>959</v>
      </c>
      <c r="D370" s="7" t="s">
        <v>813</v>
      </c>
      <c r="E370" s="7" t="s">
        <v>791</v>
      </c>
      <c r="F370" s="8" t="s">
        <v>811</v>
      </c>
      <c r="G370" s="8" t="s">
        <v>804</v>
      </c>
      <c r="H370" s="7" t="s">
        <v>424</v>
      </c>
      <c r="I370" s="7" t="s">
        <v>24</v>
      </c>
      <c r="J370" s="7" t="s">
        <v>1196</v>
      </c>
      <c r="K370" s="9">
        <v>29224</v>
      </c>
      <c r="L370" s="9">
        <v>36703</v>
      </c>
      <c r="M370" s="9"/>
      <c r="N370" s="10">
        <f t="shared" ca="1" si="716"/>
        <v>22</v>
      </c>
      <c r="O370" s="10" t="s">
        <v>815</v>
      </c>
      <c r="P370" s="11"/>
      <c r="Q370" s="12">
        <v>50200</v>
      </c>
      <c r="R370" s="12">
        <f t="shared" ca="1" si="717"/>
        <v>5000</v>
      </c>
      <c r="S370" s="8">
        <v>4</v>
      </c>
      <c r="T370" t="str">
        <f t="shared" si="722"/>
        <v/>
      </c>
      <c r="U370" t="str">
        <f t="shared" si="723"/>
        <v>Correct</v>
      </c>
      <c r="Y370" t="str">
        <f t="shared" si="724"/>
        <v>40001-60000</v>
      </c>
      <c r="Z370" t="str">
        <f t="shared" ca="1" si="725"/>
        <v>40-50 years</v>
      </c>
      <c r="AA370" t="str">
        <f t="shared" si="726"/>
        <v>Above 10 years</v>
      </c>
      <c r="AH370" t="str">
        <f t="shared" si="727"/>
        <v>Yes</v>
      </c>
      <c r="AI370" t="str">
        <f t="shared" si="795"/>
        <v>Yes</v>
      </c>
      <c r="AJ370" t="str">
        <f t="shared" si="795"/>
        <v>Yes</v>
      </c>
      <c r="AK370" t="str">
        <f t="shared" si="795"/>
        <v>Yes</v>
      </c>
      <c r="AL370" t="str">
        <f t="shared" si="795"/>
        <v>Yes</v>
      </c>
      <c r="AM370" t="str">
        <f t="shared" si="795"/>
        <v>Yes</v>
      </c>
      <c r="AN370" t="str">
        <f t="shared" si="795"/>
        <v>Yes</v>
      </c>
      <c r="AO370" t="str">
        <f t="shared" si="795"/>
        <v>Yes</v>
      </c>
      <c r="AP370" t="str">
        <f t="shared" si="795"/>
        <v>Yes</v>
      </c>
      <c r="AQ370" t="str">
        <f t="shared" si="795"/>
        <v>Yes</v>
      </c>
      <c r="AR370" t="str">
        <f t="shared" si="795"/>
        <v>Yes</v>
      </c>
      <c r="AS370" t="str">
        <f t="shared" si="795"/>
        <v>Yes</v>
      </c>
      <c r="AT370" t="str">
        <f t="shared" si="795"/>
        <v>Yes</v>
      </c>
      <c r="AV370" t="str">
        <f t="shared" ref="AV370:BF370" si="826">IF(AND($L370&gt;=AV$1,$L370&lt;AW$1),"Yes","No")</f>
        <v>No</v>
      </c>
      <c r="AW370" t="str">
        <f t="shared" si="826"/>
        <v>No</v>
      </c>
      <c r="AX370" t="str">
        <f t="shared" si="826"/>
        <v>No</v>
      </c>
      <c r="AY370" t="str">
        <f t="shared" si="826"/>
        <v>No</v>
      </c>
      <c r="AZ370" t="str">
        <f t="shared" si="826"/>
        <v>No</v>
      </c>
      <c r="BA370" t="str">
        <f t="shared" si="826"/>
        <v>No</v>
      </c>
      <c r="BB370" t="str">
        <f t="shared" si="826"/>
        <v>No</v>
      </c>
      <c r="BC370" t="str">
        <f t="shared" si="826"/>
        <v>No</v>
      </c>
      <c r="BD370" t="str">
        <f t="shared" si="826"/>
        <v>No</v>
      </c>
      <c r="BE370" t="str">
        <f t="shared" si="826"/>
        <v>No</v>
      </c>
      <c r="BF370" t="str">
        <f t="shared" si="826"/>
        <v>No</v>
      </c>
      <c r="BG370" t="str">
        <f t="shared" si="719"/>
        <v>No</v>
      </c>
      <c r="BI370" t="str">
        <f t="shared" si="730"/>
        <v>No</v>
      </c>
      <c r="BJ370" t="str">
        <f t="shared" ref="BJ370:BT370" si="827">IF(AND($M370&gt;=BJ$1,$M370&lt;BK$1),"Yes","No")</f>
        <v>No</v>
      </c>
      <c r="BK370" t="str">
        <f t="shared" si="827"/>
        <v>No</v>
      </c>
      <c r="BL370" t="str">
        <f t="shared" si="827"/>
        <v>No</v>
      </c>
      <c r="BM370" t="str">
        <f t="shared" si="827"/>
        <v>No</v>
      </c>
      <c r="BN370" t="str">
        <f t="shared" si="827"/>
        <v>No</v>
      </c>
      <c r="BO370" t="str">
        <f t="shared" si="827"/>
        <v>No</v>
      </c>
      <c r="BP370" t="str">
        <f t="shared" si="827"/>
        <v>No</v>
      </c>
      <c r="BQ370" t="str">
        <f t="shared" si="827"/>
        <v>No</v>
      </c>
      <c r="BR370" t="str">
        <f t="shared" si="827"/>
        <v>No</v>
      </c>
      <c r="BS370" t="str">
        <f t="shared" si="827"/>
        <v>No</v>
      </c>
      <c r="BT370" t="str">
        <f t="shared" si="827"/>
        <v>No</v>
      </c>
      <c r="BU370" t="str">
        <f t="shared" si="797"/>
        <v>No</v>
      </c>
      <c r="BW370" t="str">
        <f t="shared" si="721"/>
        <v>No</v>
      </c>
    </row>
    <row r="371" spans="1:75" x14ac:dyDescent="0.25">
      <c r="A371" s="7">
        <v>370</v>
      </c>
      <c r="B371" s="7" t="s">
        <v>401</v>
      </c>
      <c r="C371" s="7" t="s">
        <v>1060</v>
      </c>
      <c r="D371" s="7" t="s">
        <v>36</v>
      </c>
      <c r="E371" s="7" t="s">
        <v>795</v>
      </c>
      <c r="F371" s="8" t="s">
        <v>811</v>
      </c>
      <c r="G371" s="8" t="s">
        <v>804</v>
      </c>
      <c r="H371" s="7" t="s">
        <v>424</v>
      </c>
      <c r="I371" s="7" t="s">
        <v>15</v>
      </c>
      <c r="J371" s="7" t="s">
        <v>1196</v>
      </c>
      <c r="K371" s="9">
        <v>30994</v>
      </c>
      <c r="L371" s="9">
        <v>40351</v>
      </c>
      <c r="M371" s="9"/>
      <c r="N371" s="10">
        <f t="shared" ca="1" si="716"/>
        <v>12</v>
      </c>
      <c r="O371" s="10" t="s">
        <v>815</v>
      </c>
      <c r="P371" s="11" t="s">
        <v>40</v>
      </c>
      <c r="Q371" s="12">
        <v>20040</v>
      </c>
      <c r="R371" s="12">
        <f t="shared" ca="1" si="717"/>
        <v>5000</v>
      </c>
      <c r="S371" s="8">
        <v>3</v>
      </c>
      <c r="T371" t="str">
        <f t="shared" si="722"/>
        <v/>
      </c>
      <c r="U371" t="str">
        <f t="shared" si="723"/>
        <v>Correct</v>
      </c>
      <c r="Y371" t="str">
        <f t="shared" si="724"/>
        <v>10001-25000</v>
      </c>
      <c r="Z371" t="str">
        <f t="shared" ca="1" si="725"/>
        <v>30-40 years</v>
      </c>
      <c r="AA371" t="str">
        <f t="shared" si="726"/>
        <v>2-4 years</v>
      </c>
      <c r="AH371" t="str">
        <f t="shared" si="727"/>
        <v>Yes</v>
      </c>
      <c r="AI371" t="str">
        <f t="shared" ref="AI371:AT386" si="828">IF($L371&gt;AI$1,"No",IF($M371="","Yes",IF(AND($L371&lt;=AI$1,$M371&gt;AI$1),"Yes","No")))</f>
        <v>Yes</v>
      </c>
      <c r="AJ371" t="str">
        <f t="shared" si="828"/>
        <v>Yes</v>
      </c>
      <c r="AK371" t="str">
        <f t="shared" si="828"/>
        <v>Yes</v>
      </c>
      <c r="AL371" t="str">
        <f t="shared" si="828"/>
        <v>Yes</v>
      </c>
      <c r="AM371" t="str">
        <f t="shared" si="828"/>
        <v>Yes</v>
      </c>
      <c r="AN371" t="str">
        <f t="shared" si="828"/>
        <v>Yes</v>
      </c>
      <c r="AO371" t="str">
        <f t="shared" si="828"/>
        <v>Yes</v>
      </c>
      <c r="AP371" t="str">
        <f t="shared" si="828"/>
        <v>Yes</v>
      </c>
      <c r="AQ371" t="str">
        <f t="shared" si="828"/>
        <v>Yes</v>
      </c>
      <c r="AR371" t="str">
        <f t="shared" si="828"/>
        <v>Yes</v>
      </c>
      <c r="AS371" t="str">
        <f t="shared" si="828"/>
        <v>Yes</v>
      </c>
      <c r="AT371" t="str">
        <f t="shared" si="828"/>
        <v>Yes</v>
      </c>
      <c r="AV371" t="str">
        <f t="shared" ref="AV371:BF371" si="829">IF(AND($L371&gt;=AV$1,$L371&lt;AW$1),"Yes","No")</f>
        <v>No</v>
      </c>
      <c r="AW371" t="str">
        <f t="shared" si="829"/>
        <v>No</v>
      </c>
      <c r="AX371" t="str">
        <f t="shared" si="829"/>
        <v>No</v>
      </c>
      <c r="AY371" t="str">
        <f t="shared" si="829"/>
        <v>No</v>
      </c>
      <c r="AZ371" t="str">
        <f t="shared" si="829"/>
        <v>No</v>
      </c>
      <c r="BA371" t="str">
        <f t="shared" si="829"/>
        <v>No</v>
      </c>
      <c r="BB371" t="str">
        <f t="shared" si="829"/>
        <v>No</v>
      </c>
      <c r="BC371" t="str">
        <f t="shared" si="829"/>
        <v>No</v>
      </c>
      <c r="BD371" t="str">
        <f t="shared" si="829"/>
        <v>No</v>
      </c>
      <c r="BE371" t="str">
        <f t="shared" si="829"/>
        <v>No</v>
      </c>
      <c r="BF371" t="str">
        <f t="shared" si="829"/>
        <v>No</v>
      </c>
      <c r="BG371" t="str">
        <f t="shared" si="719"/>
        <v>No</v>
      </c>
      <c r="BI371" t="str">
        <f t="shared" si="730"/>
        <v>No</v>
      </c>
      <c r="BJ371" t="str">
        <f t="shared" ref="BJ371:BU386" si="830">IF(AND($M371&gt;=BJ$1,$M371&lt;BK$1),"Yes","No")</f>
        <v>No</v>
      </c>
      <c r="BK371" t="str">
        <f t="shared" si="830"/>
        <v>No</v>
      </c>
      <c r="BL371" t="str">
        <f t="shared" si="830"/>
        <v>No</v>
      </c>
      <c r="BM371" t="str">
        <f t="shared" si="830"/>
        <v>No</v>
      </c>
      <c r="BN371" t="str">
        <f t="shared" si="830"/>
        <v>No</v>
      </c>
      <c r="BO371" t="str">
        <f t="shared" si="830"/>
        <v>No</v>
      </c>
      <c r="BP371" t="str">
        <f t="shared" si="830"/>
        <v>No</v>
      </c>
      <c r="BQ371" t="str">
        <f t="shared" si="830"/>
        <v>No</v>
      </c>
      <c r="BR371" t="str">
        <f t="shared" si="830"/>
        <v>No</v>
      </c>
      <c r="BS371" t="str">
        <f t="shared" si="830"/>
        <v>No</v>
      </c>
      <c r="BT371" t="str">
        <f t="shared" si="830"/>
        <v>No</v>
      </c>
      <c r="BU371" t="str">
        <f t="shared" si="830"/>
        <v>No</v>
      </c>
      <c r="BW371" t="str">
        <f t="shared" si="721"/>
        <v>No</v>
      </c>
    </row>
    <row r="372" spans="1:75" x14ac:dyDescent="0.25">
      <c r="A372" s="7">
        <v>371</v>
      </c>
      <c r="B372" s="7" t="s">
        <v>402</v>
      </c>
      <c r="C372" s="7" t="s">
        <v>840</v>
      </c>
      <c r="D372" s="7" t="s">
        <v>36</v>
      </c>
      <c r="E372" s="7" t="s">
        <v>790</v>
      </c>
      <c r="F372" s="8" t="s">
        <v>811</v>
      </c>
      <c r="G372" s="8" t="s">
        <v>804</v>
      </c>
      <c r="H372" s="7" t="s">
        <v>424</v>
      </c>
      <c r="I372" s="7" t="s">
        <v>12</v>
      </c>
      <c r="J372" s="7" t="s">
        <v>1196</v>
      </c>
      <c r="K372" s="9">
        <v>27314</v>
      </c>
      <c r="L372" s="9">
        <v>39290</v>
      </c>
      <c r="M372" s="9"/>
      <c r="N372" s="10">
        <f t="shared" ca="1" si="716"/>
        <v>15</v>
      </c>
      <c r="O372" s="10" t="s">
        <v>815</v>
      </c>
      <c r="P372" s="11" t="s">
        <v>40</v>
      </c>
      <c r="Q372" s="12">
        <v>65250</v>
      </c>
      <c r="R372" s="12">
        <f t="shared" ca="1" si="717"/>
        <v>3000</v>
      </c>
      <c r="S372" s="8">
        <v>2</v>
      </c>
      <c r="T372" t="str">
        <f t="shared" si="722"/>
        <v/>
      </c>
      <c r="U372" t="str">
        <f t="shared" si="723"/>
        <v>Correct</v>
      </c>
      <c r="Y372" t="str">
        <f t="shared" si="724"/>
        <v>Above 60000</v>
      </c>
      <c r="Z372" t="str">
        <f t="shared" ca="1" si="725"/>
        <v>40-50 years</v>
      </c>
      <c r="AA372" t="str">
        <f t="shared" si="726"/>
        <v>4-6 years</v>
      </c>
      <c r="AH372" t="str">
        <f t="shared" si="727"/>
        <v>Yes</v>
      </c>
      <c r="AI372" t="str">
        <f t="shared" si="828"/>
        <v>Yes</v>
      </c>
      <c r="AJ372" t="str">
        <f t="shared" si="828"/>
        <v>Yes</v>
      </c>
      <c r="AK372" t="str">
        <f t="shared" si="828"/>
        <v>Yes</v>
      </c>
      <c r="AL372" t="str">
        <f t="shared" si="828"/>
        <v>Yes</v>
      </c>
      <c r="AM372" t="str">
        <f t="shared" si="828"/>
        <v>Yes</v>
      </c>
      <c r="AN372" t="str">
        <f t="shared" si="828"/>
        <v>Yes</v>
      </c>
      <c r="AO372" t="str">
        <f t="shared" si="828"/>
        <v>Yes</v>
      </c>
      <c r="AP372" t="str">
        <f t="shared" si="828"/>
        <v>Yes</v>
      </c>
      <c r="AQ372" t="str">
        <f t="shared" si="828"/>
        <v>Yes</v>
      </c>
      <c r="AR372" t="str">
        <f t="shared" si="828"/>
        <v>Yes</v>
      </c>
      <c r="AS372" t="str">
        <f t="shared" si="828"/>
        <v>Yes</v>
      </c>
      <c r="AT372" t="str">
        <f t="shared" si="828"/>
        <v>Yes</v>
      </c>
      <c r="AV372" t="str">
        <f t="shared" ref="AV372:BF372" si="831">IF(AND($L372&gt;=AV$1,$L372&lt;AW$1),"Yes","No")</f>
        <v>No</v>
      </c>
      <c r="AW372" t="str">
        <f t="shared" si="831"/>
        <v>No</v>
      </c>
      <c r="AX372" t="str">
        <f t="shared" si="831"/>
        <v>No</v>
      </c>
      <c r="AY372" t="str">
        <f t="shared" si="831"/>
        <v>No</v>
      </c>
      <c r="AZ372" t="str">
        <f t="shared" si="831"/>
        <v>No</v>
      </c>
      <c r="BA372" t="str">
        <f t="shared" si="831"/>
        <v>No</v>
      </c>
      <c r="BB372" t="str">
        <f t="shared" si="831"/>
        <v>No</v>
      </c>
      <c r="BC372" t="str">
        <f t="shared" si="831"/>
        <v>No</v>
      </c>
      <c r="BD372" t="str">
        <f t="shared" si="831"/>
        <v>No</v>
      </c>
      <c r="BE372" t="str">
        <f t="shared" si="831"/>
        <v>No</v>
      </c>
      <c r="BF372" t="str">
        <f t="shared" si="831"/>
        <v>No</v>
      </c>
      <c r="BG372" t="str">
        <f t="shared" si="719"/>
        <v>No</v>
      </c>
      <c r="BI372" t="str">
        <f t="shared" si="730"/>
        <v>No</v>
      </c>
      <c r="BJ372" t="str">
        <f t="shared" ref="BJ372:BT372" si="832">IF(AND($M372&gt;=BJ$1,$M372&lt;BK$1),"Yes","No")</f>
        <v>No</v>
      </c>
      <c r="BK372" t="str">
        <f t="shared" si="832"/>
        <v>No</v>
      </c>
      <c r="BL372" t="str">
        <f t="shared" si="832"/>
        <v>No</v>
      </c>
      <c r="BM372" t="str">
        <f t="shared" si="832"/>
        <v>No</v>
      </c>
      <c r="BN372" t="str">
        <f t="shared" si="832"/>
        <v>No</v>
      </c>
      <c r="BO372" t="str">
        <f t="shared" si="832"/>
        <v>No</v>
      </c>
      <c r="BP372" t="str">
        <f t="shared" si="832"/>
        <v>No</v>
      </c>
      <c r="BQ372" t="str">
        <f t="shared" si="832"/>
        <v>No</v>
      </c>
      <c r="BR372" t="str">
        <f t="shared" si="832"/>
        <v>No</v>
      </c>
      <c r="BS372" t="str">
        <f t="shared" si="832"/>
        <v>No</v>
      </c>
      <c r="BT372" t="str">
        <f t="shared" si="832"/>
        <v>No</v>
      </c>
      <c r="BU372" t="str">
        <f t="shared" si="830"/>
        <v>No</v>
      </c>
      <c r="BW372" t="str">
        <f t="shared" si="721"/>
        <v>No</v>
      </c>
    </row>
    <row r="373" spans="1:75" x14ac:dyDescent="0.25">
      <c r="A373" s="7">
        <v>372</v>
      </c>
      <c r="B373" s="7" t="s">
        <v>403</v>
      </c>
      <c r="C373" s="7" t="s">
        <v>1061</v>
      </c>
      <c r="D373" s="7" t="s">
        <v>36</v>
      </c>
      <c r="E373" s="7" t="s">
        <v>795</v>
      </c>
      <c r="F373" s="8" t="s">
        <v>811</v>
      </c>
      <c r="G373" s="8" t="s">
        <v>804</v>
      </c>
      <c r="H373" s="7" t="s">
        <v>424</v>
      </c>
      <c r="I373" s="7" t="s">
        <v>12</v>
      </c>
      <c r="J373" s="7" t="s">
        <v>1196</v>
      </c>
      <c r="K373" s="9">
        <v>32074</v>
      </c>
      <c r="L373" s="9">
        <v>40367</v>
      </c>
      <c r="M373" s="9">
        <v>40932</v>
      </c>
      <c r="N373" s="10">
        <f t="shared" ca="1" si="716"/>
        <v>12</v>
      </c>
      <c r="O373" t="s">
        <v>785</v>
      </c>
      <c r="P373" s="11" t="s">
        <v>13</v>
      </c>
      <c r="Q373" s="12">
        <v>48800</v>
      </c>
      <c r="R373" s="12">
        <f t="shared" ca="1" si="717"/>
        <v>5000</v>
      </c>
      <c r="S373" s="8">
        <v>4</v>
      </c>
      <c r="T373" t="str">
        <f t="shared" si="722"/>
        <v>Correct</v>
      </c>
      <c r="U373" t="str">
        <f t="shared" si="723"/>
        <v>Correct</v>
      </c>
      <c r="Y373" t="str">
        <f t="shared" si="724"/>
        <v>40001-60000</v>
      </c>
      <c r="Z373" t="str">
        <f t="shared" ca="1" si="725"/>
        <v>30-40 years</v>
      </c>
      <c r="AA373" t="str">
        <f t="shared" si="726"/>
        <v>2-4 years</v>
      </c>
      <c r="AH373" t="str">
        <f t="shared" si="727"/>
        <v>Yes</v>
      </c>
      <c r="AI373" t="str">
        <f t="shared" si="828"/>
        <v>No</v>
      </c>
      <c r="AJ373" t="str">
        <f t="shared" si="828"/>
        <v>No</v>
      </c>
      <c r="AK373" t="str">
        <f t="shared" si="828"/>
        <v>No</v>
      </c>
      <c r="AL373" t="str">
        <f t="shared" si="828"/>
        <v>No</v>
      </c>
      <c r="AM373" t="str">
        <f t="shared" si="828"/>
        <v>No</v>
      </c>
      <c r="AN373" t="str">
        <f t="shared" si="828"/>
        <v>No</v>
      </c>
      <c r="AO373" t="str">
        <f t="shared" si="828"/>
        <v>No</v>
      </c>
      <c r="AP373" t="str">
        <f t="shared" si="828"/>
        <v>No</v>
      </c>
      <c r="AQ373" t="str">
        <f t="shared" si="828"/>
        <v>No</v>
      </c>
      <c r="AR373" t="str">
        <f t="shared" si="828"/>
        <v>No</v>
      </c>
      <c r="AS373" t="str">
        <f t="shared" si="828"/>
        <v>No</v>
      </c>
      <c r="AT373" t="str">
        <f t="shared" si="828"/>
        <v>No</v>
      </c>
      <c r="AV373" t="str">
        <f t="shared" ref="AV373:BF373" si="833">IF(AND($L373&gt;=AV$1,$L373&lt;AW$1),"Yes","No")</f>
        <v>No</v>
      </c>
      <c r="AW373" t="str">
        <f t="shared" si="833"/>
        <v>No</v>
      </c>
      <c r="AX373" t="str">
        <f t="shared" si="833"/>
        <v>No</v>
      </c>
      <c r="AY373" t="str">
        <f t="shared" si="833"/>
        <v>No</v>
      </c>
      <c r="AZ373" t="str">
        <f t="shared" si="833"/>
        <v>No</v>
      </c>
      <c r="BA373" t="str">
        <f t="shared" si="833"/>
        <v>No</v>
      </c>
      <c r="BB373" t="str">
        <f t="shared" si="833"/>
        <v>No</v>
      </c>
      <c r="BC373" t="str">
        <f t="shared" si="833"/>
        <v>No</v>
      </c>
      <c r="BD373" t="str">
        <f t="shared" si="833"/>
        <v>No</v>
      </c>
      <c r="BE373" t="str">
        <f t="shared" si="833"/>
        <v>No</v>
      </c>
      <c r="BF373" t="str">
        <f t="shared" si="833"/>
        <v>No</v>
      </c>
      <c r="BG373" t="str">
        <f t="shared" si="719"/>
        <v>No</v>
      </c>
      <c r="BI373" t="str">
        <f t="shared" si="730"/>
        <v>No</v>
      </c>
      <c r="BJ373" t="str">
        <f t="shared" ref="BJ373:BT373" si="834">IF(AND($M373&gt;=BJ$1,$M373&lt;BK$1),"Yes","No")</f>
        <v>Yes</v>
      </c>
      <c r="BK373" t="str">
        <f t="shared" si="834"/>
        <v>No</v>
      </c>
      <c r="BL373" t="str">
        <f t="shared" si="834"/>
        <v>No</v>
      </c>
      <c r="BM373" t="str">
        <f t="shared" si="834"/>
        <v>No</v>
      </c>
      <c r="BN373" t="str">
        <f t="shared" si="834"/>
        <v>No</v>
      </c>
      <c r="BO373" t="str">
        <f t="shared" si="834"/>
        <v>No</v>
      </c>
      <c r="BP373" t="str">
        <f t="shared" si="834"/>
        <v>No</v>
      </c>
      <c r="BQ373" t="str">
        <f t="shared" si="834"/>
        <v>No</v>
      </c>
      <c r="BR373" t="str">
        <f t="shared" si="834"/>
        <v>No</v>
      </c>
      <c r="BS373" t="str">
        <f t="shared" si="834"/>
        <v>No</v>
      </c>
      <c r="BT373" t="str">
        <f t="shared" si="834"/>
        <v>No</v>
      </c>
      <c r="BU373" t="str">
        <f t="shared" si="830"/>
        <v>No</v>
      </c>
      <c r="BW373" t="str">
        <f t="shared" si="721"/>
        <v>Yes</v>
      </c>
    </row>
    <row r="374" spans="1:75" x14ac:dyDescent="0.25">
      <c r="A374" s="7">
        <v>373</v>
      </c>
      <c r="B374" s="7" t="s">
        <v>404</v>
      </c>
      <c r="C374" s="7" t="s">
        <v>1062</v>
      </c>
      <c r="D374" s="7" t="s">
        <v>10</v>
      </c>
      <c r="E374" s="7" t="s">
        <v>787</v>
      </c>
      <c r="F374" s="8" t="s">
        <v>811</v>
      </c>
      <c r="G374" s="8" t="s">
        <v>804</v>
      </c>
      <c r="H374" s="7" t="s">
        <v>424</v>
      </c>
      <c r="I374" s="7" t="s">
        <v>15</v>
      </c>
      <c r="J374" s="7" t="s">
        <v>1197</v>
      </c>
      <c r="K374" s="9">
        <v>28231</v>
      </c>
      <c r="L374" s="9">
        <v>36371</v>
      </c>
      <c r="M374" s="9"/>
      <c r="N374" s="10">
        <f t="shared" ca="1" si="716"/>
        <v>23</v>
      </c>
      <c r="O374" s="10" t="s">
        <v>815</v>
      </c>
      <c r="P374" s="11" t="s">
        <v>40</v>
      </c>
      <c r="Q374" s="12">
        <v>26790</v>
      </c>
      <c r="R374" s="12">
        <f t="shared" ca="1" si="717"/>
        <v>3000</v>
      </c>
      <c r="S374" s="8">
        <v>2</v>
      </c>
      <c r="T374" t="str">
        <f t="shared" si="722"/>
        <v/>
      </c>
      <c r="U374" t="str">
        <f t="shared" si="723"/>
        <v>Correct</v>
      </c>
      <c r="Y374" t="str">
        <f t="shared" si="724"/>
        <v>25001-40000</v>
      </c>
      <c r="Z374" t="str">
        <f t="shared" ca="1" si="725"/>
        <v>40-50 years</v>
      </c>
      <c r="AA374" t="str">
        <f t="shared" si="726"/>
        <v>Above 10 years</v>
      </c>
      <c r="AH374" t="str">
        <f t="shared" si="727"/>
        <v>Yes</v>
      </c>
      <c r="AI374" t="str">
        <f t="shared" si="828"/>
        <v>Yes</v>
      </c>
      <c r="AJ374" t="str">
        <f t="shared" si="828"/>
        <v>Yes</v>
      </c>
      <c r="AK374" t="str">
        <f t="shared" si="828"/>
        <v>Yes</v>
      </c>
      <c r="AL374" t="str">
        <f t="shared" si="828"/>
        <v>Yes</v>
      </c>
      <c r="AM374" t="str">
        <f t="shared" si="828"/>
        <v>Yes</v>
      </c>
      <c r="AN374" t="str">
        <f t="shared" si="828"/>
        <v>Yes</v>
      </c>
      <c r="AO374" t="str">
        <f t="shared" si="828"/>
        <v>Yes</v>
      </c>
      <c r="AP374" t="str">
        <f t="shared" si="828"/>
        <v>Yes</v>
      </c>
      <c r="AQ374" t="str">
        <f t="shared" si="828"/>
        <v>Yes</v>
      </c>
      <c r="AR374" t="str">
        <f t="shared" si="828"/>
        <v>Yes</v>
      </c>
      <c r="AS374" t="str">
        <f t="shared" si="828"/>
        <v>Yes</v>
      </c>
      <c r="AT374" t="str">
        <f t="shared" si="828"/>
        <v>Yes</v>
      </c>
      <c r="AV374" t="str">
        <f t="shared" ref="AV374:BF374" si="835">IF(AND($L374&gt;=AV$1,$L374&lt;AW$1),"Yes","No")</f>
        <v>No</v>
      </c>
      <c r="AW374" t="str">
        <f t="shared" si="835"/>
        <v>No</v>
      </c>
      <c r="AX374" t="str">
        <f t="shared" si="835"/>
        <v>No</v>
      </c>
      <c r="AY374" t="str">
        <f t="shared" si="835"/>
        <v>No</v>
      </c>
      <c r="AZ374" t="str">
        <f t="shared" si="835"/>
        <v>No</v>
      </c>
      <c r="BA374" t="str">
        <f t="shared" si="835"/>
        <v>No</v>
      </c>
      <c r="BB374" t="str">
        <f t="shared" si="835"/>
        <v>No</v>
      </c>
      <c r="BC374" t="str">
        <f t="shared" si="835"/>
        <v>No</v>
      </c>
      <c r="BD374" t="str">
        <f t="shared" si="835"/>
        <v>No</v>
      </c>
      <c r="BE374" t="str">
        <f t="shared" si="835"/>
        <v>No</v>
      </c>
      <c r="BF374" t="str">
        <f t="shared" si="835"/>
        <v>No</v>
      </c>
      <c r="BG374" t="str">
        <f t="shared" si="719"/>
        <v>No</v>
      </c>
      <c r="BI374" t="str">
        <f t="shared" si="730"/>
        <v>No</v>
      </c>
      <c r="BJ374" t="str">
        <f t="shared" ref="BJ374:BT374" si="836">IF(AND($M374&gt;=BJ$1,$M374&lt;BK$1),"Yes","No")</f>
        <v>No</v>
      </c>
      <c r="BK374" t="str">
        <f t="shared" si="836"/>
        <v>No</v>
      </c>
      <c r="BL374" t="str">
        <f t="shared" si="836"/>
        <v>No</v>
      </c>
      <c r="BM374" t="str">
        <f t="shared" si="836"/>
        <v>No</v>
      </c>
      <c r="BN374" t="str">
        <f t="shared" si="836"/>
        <v>No</v>
      </c>
      <c r="BO374" t="str">
        <f t="shared" si="836"/>
        <v>No</v>
      </c>
      <c r="BP374" t="str">
        <f t="shared" si="836"/>
        <v>No</v>
      </c>
      <c r="BQ374" t="str">
        <f t="shared" si="836"/>
        <v>No</v>
      </c>
      <c r="BR374" t="str">
        <f t="shared" si="836"/>
        <v>No</v>
      </c>
      <c r="BS374" t="str">
        <f t="shared" si="836"/>
        <v>No</v>
      </c>
      <c r="BT374" t="str">
        <f t="shared" si="836"/>
        <v>No</v>
      </c>
      <c r="BU374" t="str">
        <f t="shared" si="830"/>
        <v>No</v>
      </c>
      <c r="BW374" t="str">
        <f t="shared" si="721"/>
        <v>No</v>
      </c>
    </row>
    <row r="375" spans="1:75" x14ac:dyDescent="0.25">
      <c r="A375" s="7">
        <v>374</v>
      </c>
      <c r="B375" s="7" t="s">
        <v>405</v>
      </c>
      <c r="C375" s="7" t="s">
        <v>840</v>
      </c>
      <c r="D375" s="7" t="s">
        <v>36</v>
      </c>
      <c r="E375" s="7" t="s">
        <v>796</v>
      </c>
      <c r="F375" s="8" t="s">
        <v>810</v>
      </c>
      <c r="G375" s="8" t="s">
        <v>804</v>
      </c>
      <c r="H375" s="7" t="s">
        <v>424</v>
      </c>
      <c r="I375" s="7" t="s">
        <v>24</v>
      </c>
      <c r="J375" s="7" t="s">
        <v>1196</v>
      </c>
      <c r="K375" s="9">
        <v>32447</v>
      </c>
      <c r="L375" s="9">
        <v>39283</v>
      </c>
      <c r="M375" s="9"/>
      <c r="N375" s="10">
        <f t="shared" ca="1" si="716"/>
        <v>15</v>
      </c>
      <c r="O375" s="10" t="s">
        <v>815</v>
      </c>
      <c r="P375" s="11"/>
      <c r="Q375" s="12">
        <v>74470</v>
      </c>
      <c r="R375" s="12">
        <f t="shared" ca="1" si="717"/>
        <v>5000</v>
      </c>
      <c r="S375" s="8">
        <v>3</v>
      </c>
      <c r="T375" t="str">
        <f t="shared" si="722"/>
        <v/>
      </c>
      <c r="U375" t="str">
        <f t="shared" si="723"/>
        <v>Correct</v>
      </c>
      <c r="Y375" t="str">
        <f t="shared" si="724"/>
        <v>Above 60000</v>
      </c>
      <c r="Z375" t="str">
        <f t="shared" ca="1" si="725"/>
        <v>30-40 years</v>
      </c>
      <c r="AA375" t="str">
        <f t="shared" si="726"/>
        <v>4-6 years</v>
      </c>
      <c r="AH375" t="str">
        <f t="shared" si="727"/>
        <v>Yes</v>
      </c>
      <c r="AI375" t="str">
        <f t="shared" si="828"/>
        <v>Yes</v>
      </c>
      <c r="AJ375" t="str">
        <f t="shared" si="828"/>
        <v>Yes</v>
      </c>
      <c r="AK375" t="str">
        <f t="shared" si="828"/>
        <v>Yes</v>
      </c>
      <c r="AL375" t="str">
        <f t="shared" si="828"/>
        <v>Yes</v>
      </c>
      <c r="AM375" t="str">
        <f t="shared" si="828"/>
        <v>Yes</v>
      </c>
      <c r="AN375" t="str">
        <f t="shared" si="828"/>
        <v>Yes</v>
      </c>
      <c r="AO375" t="str">
        <f t="shared" si="828"/>
        <v>Yes</v>
      </c>
      <c r="AP375" t="str">
        <f t="shared" si="828"/>
        <v>Yes</v>
      </c>
      <c r="AQ375" t="str">
        <f t="shared" si="828"/>
        <v>Yes</v>
      </c>
      <c r="AR375" t="str">
        <f t="shared" si="828"/>
        <v>Yes</v>
      </c>
      <c r="AS375" t="str">
        <f t="shared" si="828"/>
        <v>Yes</v>
      </c>
      <c r="AT375" t="str">
        <f t="shared" si="828"/>
        <v>Yes</v>
      </c>
      <c r="AV375" t="str">
        <f t="shared" ref="AV375:BF375" si="837">IF(AND($L375&gt;=AV$1,$L375&lt;AW$1),"Yes","No")</f>
        <v>No</v>
      </c>
      <c r="AW375" t="str">
        <f t="shared" si="837"/>
        <v>No</v>
      </c>
      <c r="AX375" t="str">
        <f t="shared" si="837"/>
        <v>No</v>
      </c>
      <c r="AY375" t="str">
        <f t="shared" si="837"/>
        <v>No</v>
      </c>
      <c r="AZ375" t="str">
        <f t="shared" si="837"/>
        <v>No</v>
      </c>
      <c r="BA375" t="str">
        <f t="shared" si="837"/>
        <v>No</v>
      </c>
      <c r="BB375" t="str">
        <f t="shared" si="837"/>
        <v>No</v>
      </c>
      <c r="BC375" t="str">
        <f t="shared" si="837"/>
        <v>No</v>
      </c>
      <c r="BD375" t="str">
        <f t="shared" si="837"/>
        <v>No</v>
      </c>
      <c r="BE375" t="str">
        <f t="shared" si="837"/>
        <v>No</v>
      </c>
      <c r="BF375" t="str">
        <f t="shared" si="837"/>
        <v>No</v>
      </c>
      <c r="BG375" t="str">
        <f t="shared" si="719"/>
        <v>No</v>
      </c>
      <c r="BI375" t="str">
        <f t="shared" si="730"/>
        <v>No</v>
      </c>
      <c r="BJ375" t="str">
        <f t="shared" ref="BJ375:BT375" si="838">IF(AND($M375&gt;=BJ$1,$M375&lt;BK$1),"Yes","No")</f>
        <v>No</v>
      </c>
      <c r="BK375" t="str">
        <f t="shared" si="838"/>
        <v>No</v>
      </c>
      <c r="BL375" t="str">
        <f t="shared" si="838"/>
        <v>No</v>
      </c>
      <c r="BM375" t="str">
        <f t="shared" si="838"/>
        <v>No</v>
      </c>
      <c r="BN375" t="str">
        <f t="shared" si="838"/>
        <v>No</v>
      </c>
      <c r="BO375" t="str">
        <f t="shared" si="838"/>
        <v>No</v>
      </c>
      <c r="BP375" t="str">
        <f t="shared" si="838"/>
        <v>No</v>
      </c>
      <c r="BQ375" t="str">
        <f t="shared" si="838"/>
        <v>No</v>
      </c>
      <c r="BR375" t="str">
        <f t="shared" si="838"/>
        <v>No</v>
      </c>
      <c r="BS375" t="str">
        <f t="shared" si="838"/>
        <v>No</v>
      </c>
      <c r="BT375" t="str">
        <f t="shared" si="838"/>
        <v>No</v>
      </c>
      <c r="BU375" t="str">
        <f t="shared" si="830"/>
        <v>No</v>
      </c>
      <c r="BW375" t="str">
        <f t="shared" si="721"/>
        <v>No</v>
      </c>
    </row>
    <row r="376" spans="1:75" x14ac:dyDescent="0.25">
      <c r="A376" s="7">
        <v>375</v>
      </c>
      <c r="B376" s="7" t="s">
        <v>406</v>
      </c>
      <c r="C376" s="7" t="s">
        <v>928</v>
      </c>
      <c r="D376" s="7" t="s">
        <v>812</v>
      </c>
      <c r="E376" s="7" t="s">
        <v>794</v>
      </c>
      <c r="F376" s="8" t="s">
        <v>811</v>
      </c>
      <c r="G376" s="8" t="s">
        <v>804</v>
      </c>
      <c r="H376" s="7" t="s">
        <v>424</v>
      </c>
      <c r="I376" s="7" t="s">
        <v>12</v>
      </c>
      <c r="J376" s="7" t="s">
        <v>1196</v>
      </c>
      <c r="K376" s="9">
        <v>29139</v>
      </c>
      <c r="L376" s="9">
        <v>40361</v>
      </c>
      <c r="M376" s="9"/>
      <c r="N376" s="10">
        <f t="shared" ca="1" si="716"/>
        <v>12</v>
      </c>
      <c r="O376" s="10" t="s">
        <v>815</v>
      </c>
      <c r="P376" s="11" t="s">
        <v>21</v>
      </c>
      <c r="Q376" s="12">
        <v>75780</v>
      </c>
      <c r="R376" s="12">
        <f t="shared" ca="1" si="717"/>
        <v>3000</v>
      </c>
      <c r="S376" s="8">
        <v>2</v>
      </c>
      <c r="T376" t="str">
        <f t="shared" si="722"/>
        <v/>
      </c>
      <c r="U376" t="str">
        <f t="shared" si="723"/>
        <v>Correct</v>
      </c>
      <c r="Y376" t="str">
        <f t="shared" si="724"/>
        <v>Above 60000</v>
      </c>
      <c r="Z376" t="str">
        <f t="shared" ca="1" si="725"/>
        <v>40-50 years</v>
      </c>
      <c r="AA376" t="str">
        <f t="shared" si="726"/>
        <v>2-4 years</v>
      </c>
      <c r="AH376" t="str">
        <f t="shared" si="727"/>
        <v>Yes</v>
      </c>
      <c r="AI376" t="str">
        <f t="shared" si="828"/>
        <v>Yes</v>
      </c>
      <c r="AJ376" t="str">
        <f t="shared" si="828"/>
        <v>Yes</v>
      </c>
      <c r="AK376" t="str">
        <f t="shared" si="828"/>
        <v>Yes</v>
      </c>
      <c r="AL376" t="str">
        <f t="shared" si="828"/>
        <v>Yes</v>
      </c>
      <c r="AM376" t="str">
        <f t="shared" si="828"/>
        <v>Yes</v>
      </c>
      <c r="AN376" t="str">
        <f t="shared" si="828"/>
        <v>Yes</v>
      </c>
      <c r="AO376" t="str">
        <f t="shared" si="828"/>
        <v>Yes</v>
      </c>
      <c r="AP376" t="str">
        <f t="shared" si="828"/>
        <v>Yes</v>
      </c>
      <c r="AQ376" t="str">
        <f t="shared" si="828"/>
        <v>Yes</v>
      </c>
      <c r="AR376" t="str">
        <f t="shared" si="828"/>
        <v>Yes</v>
      </c>
      <c r="AS376" t="str">
        <f t="shared" si="828"/>
        <v>Yes</v>
      </c>
      <c r="AT376" t="str">
        <f t="shared" si="828"/>
        <v>Yes</v>
      </c>
      <c r="AV376" t="str">
        <f t="shared" ref="AV376:BF376" si="839">IF(AND($L376&gt;=AV$1,$L376&lt;AW$1),"Yes","No")</f>
        <v>No</v>
      </c>
      <c r="AW376" t="str">
        <f t="shared" si="839"/>
        <v>No</v>
      </c>
      <c r="AX376" t="str">
        <f t="shared" si="839"/>
        <v>No</v>
      </c>
      <c r="AY376" t="str">
        <f t="shared" si="839"/>
        <v>No</v>
      </c>
      <c r="AZ376" t="str">
        <f t="shared" si="839"/>
        <v>No</v>
      </c>
      <c r="BA376" t="str">
        <f t="shared" si="839"/>
        <v>No</v>
      </c>
      <c r="BB376" t="str">
        <f t="shared" si="839"/>
        <v>No</v>
      </c>
      <c r="BC376" t="str">
        <f t="shared" si="839"/>
        <v>No</v>
      </c>
      <c r="BD376" t="str">
        <f t="shared" si="839"/>
        <v>No</v>
      </c>
      <c r="BE376" t="str">
        <f t="shared" si="839"/>
        <v>No</v>
      </c>
      <c r="BF376" t="str">
        <f t="shared" si="839"/>
        <v>No</v>
      </c>
      <c r="BG376" t="str">
        <f t="shared" si="719"/>
        <v>No</v>
      </c>
      <c r="BI376" t="str">
        <f t="shared" si="730"/>
        <v>No</v>
      </c>
      <c r="BJ376" t="str">
        <f t="shared" ref="BJ376:BT376" si="840">IF(AND($M376&gt;=BJ$1,$M376&lt;BK$1),"Yes","No")</f>
        <v>No</v>
      </c>
      <c r="BK376" t="str">
        <f t="shared" si="840"/>
        <v>No</v>
      </c>
      <c r="BL376" t="str">
        <f t="shared" si="840"/>
        <v>No</v>
      </c>
      <c r="BM376" t="str">
        <f t="shared" si="840"/>
        <v>No</v>
      </c>
      <c r="BN376" t="str">
        <f t="shared" si="840"/>
        <v>No</v>
      </c>
      <c r="BO376" t="str">
        <f t="shared" si="840"/>
        <v>No</v>
      </c>
      <c r="BP376" t="str">
        <f t="shared" si="840"/>
        <v>No</v>
      </c>
      <c r="BQ376" t="str">
        <f t="shared" si="840"/>
        <v>No</v>
      </c>
      <c r="BR376" t="str">
        <f t="shared" si="840"/>
        <v>No</v>
      </c>
      <c r="BS376" t="str">
        <f t="shared" si="840"/>
        <v>No</v>
      </c>
      <c r="BT376" t="str">
        <f t="shared" si="840"/>
        <v>No</v>
      </c>
      <c r="BU376" t="str">
        <f t="shared" si="830"/>
        <v>No</v>
      </c>
      <c r="BW376" t="str">
        <f t="shared" si="721"/>
        <v>No</v>
      </c>
    </row>
    <row r="377" spans="1:75" x14ac:dyDescent="0.25">
      <c r="A377" s="7">
        <v>376</v>
      </c>
      <c r="B377" s="7" t="s">
        <v>407</v>
      </c>
      <c r="C377" s="7" t="s">
        <v>1063</v>
      </c>
      <c r="D377" s="7" t="s">
        <v>36</v>
      </c>
      <c r="E377" s="7" t="s">
        <v>796</v>
      </c>
      <c r="F377" s="8" t="s">
        <v>810</v>
      </c>
      <c r="G377" s="8" t="s">
        <v>804</v>
      </c>
      <c r="H377" s="7" t="s">
        <v>424</v>
      </c>
      <c r="I377" s="7" t="s">
        <v>12</v>
      </c>
      <c r="J377" s="7" t="s">
        <v>1197</v>
      </c>
      <c r="K377" s="9">
        <v>28725</v>
      </c>
      <c r="L377" s="9">
        <v>40395</v>
      </c>
      <c r="M377" s="9"/>
      <c r="N377" s="10">
        <f t="shared" ca="1" si="716"/>
        <v>12</v>
      </c>
      <c r="O377" s="10" t="s">
        <v>815</v>
      </c>
      <c r="P377" s="11" t="s">
        <v>13</v>
      </c>
      <c r="Q377" s="12">
        <v>57560</v>
      </c>
      <c r="R377" s="12">
        <f t="shared" ca="1" si="717"/>
        <v>5000</v>
      </c>
      <c r="S377" s="8">
        <v>4</v>
      </c>
      <c r="T377" t="str">
        <f t="shared" si="722"/>
        <v/>
      </c>
      <c r="U377" t="str">
        <f t="shared" si="723"/>
        <v>Correct</v>
      </c>
      <c r="Y377" t="str">
        <f t="shared" si="724"/>
        <v>40001-60000</v>
      </c>
      <c r="Z377" t="str">
        <f t="shared" ca="1" si="725"/>
        <v>40-50 years</v>
      </c>
      <c r="AA377" t="str">
        <f t="shared" si="726"/>
        <v>2-4 years</v>
      </c>
      <c r="AH377" t="str">
        <f t="shared" si="727"/>
        <v>Yes</v>
      </c>
      <c r="AI377" t="str">
        <f t="shared" si="828"/>
        <v>Yes</v>
      </c>
      <c r="AJ377" t="str">
        <f t="shared" si="828"/>
        <v>Yes</v>
      </c>
      <c r="AK377" t="str">
        <f t="shared" si="828"/>
        <v>Yes</v>
      </c>
      <c r="AL377" t="str">
        <f t="shared" si="828"/>
        <v>Yes</v>
      </c>
      <c r="AM377" t="str">
        <f t="shared" si="828"/>
        <v>Yes</v>
      </c>
      <c r="AN377" t="str">
        <f t="shared" si="828"/>
        <v>Yes</v>
      </c>
      <c r="AO377" t="str">
        <f t="shared" si="828"/>
        <v>Yes</v>
      </c>
      <c r="AP377" t="str">
        <f t="shared" si="828"/>
        <v>Yes</v>
      </c>
      <c r="AQ377" t="str">
        <f t="shared" si="828"/>
        <v>Yes</v>
      </c>
      <c r="AR377" t="str">
        <f t="shared" si="828"/>
        <v>Yes</v>
      </c>
      <c r="AS377" t="str">
        <f t="shared" si="828"/>
        <v>Yes</v>
      </c>
      <c r="AT377" t="str">
        <f t="shared" si="828"/>
        <v>Yes</v>
      </c>
      <c r="AV377" t="str">
        <f t="shared" ref="AV377:BF377" si="841">IF(AND($L377&gt;=AV$1,$L377&lt;AW$1),"Yes","No")</f>
        <v>No</v>
      </c>
      <c r="AW377" t="str">
        <f t="shared" si="841"/>
        <v>No</v>
      </c>
      <c r="AX377" t="str">
        <f t="shared" si="841"/>
        <v>No</v>
      </c>
      <c r="AY377" t="str">
        <f t="shared" si="841"/>
        <v>No</v>
      </c>
      <c r="AZ377" t="str">
        <f t="shared" si="841"/>
        <v>No</v>
      </c>
      <c r="BA377" t="str">
        <f t="shared" si="841"/>
        <v>No</v>
      </c>
      <c r="BB377" t="str">
        <f t="shared" si="841"/>
        <v>No</v>
      </c>
      <c r="BC377" t="str">
        <f t="shared" si="841"/>
        <v>No</v>
      </c>
      <c r="BD377" t="str">
        <f t="shared" si="841"/>
        <v>No</v>
      </c>
      <c r="BE377" t="str">
        <f t="shared" si="841"/>
        <v>No</v>
      </c>
      <c r="BF377" t="str">
        <f t="shared" si="841"/>
        <v>No</v>
      </c>
      <c r="BG377" t="str">
        <f t="shared" si="719"/>
        <v>No</v>
      </c>
      <c r="BI377" t="str">
        <f t="shared" si="730"/>
        <v>No</v>
      </c>
      <c r="BJ377" t="str">
        <f t="shared" ref="BJ377:BT377" si="842">IF(AND($M377&gt;=BJ$1,$M377&lt;BK$1),"Yes","No")</f>
        <v>No</v>
      </c>
      <c r="BK377" t="str">
        <f t="shared" si="842"/>
        <v>No</v>
      </c>
      <c r="BL377" t="str">
        <f t="shared" si="842"/>
        <v>No</v>
      </c>
      <c r="BM377" t="str">
        <f t="shared" si="842"/>
        <v>No</v>
      </c>
      <c r="BN377" t="str">
        <f t="shared" si="842"/>
        <v>No</v>
      </c>
      <c r="BO377" t="str">
        <f t="shared" si="842"/>
        <v>No</v>
      </c>
      <c r="BP377" t="str">
        <f t="shared" si="842"/>
        <v>No</v>
      </c>
      <c r="BQ377" t="str">
        <f t="shared" si="842"/>
        <v>No</v>
      </c>
      <c r="BR377" t="str">
        <f t="shared" si="842"/>
        <v>No</v>
      </c>
      <c r="BS377" t="str">
        <f t="shared" si="842"/>
        <v>No</v>
      </c>
      <c r="BT377" t="str">
        <f t="shared" si="842"/>
        <v>No</v>
      </c>
      <c r="BU377" t="str">
        <f t="shared" si="830"/>
        <v>No</v>
      </c>
      <c r="BW377" t="str">
        <f t="shared" si="721"/>
        <v>No</v>
      </c>
    </row>
    <row r="378" spans="1:75" x14ac:dyDescent="0.25">
      <c r="A378" s="7">
        <v>377</v>
      </c>
      <c r="B378" s="7" t="s">
        <v>408</v>
      </c>
      <c r="C378" s="7" t="s">
        <v>851</v>
      </c>
      <c r="D378" s="7" t="s">
        <v>36</v>
      </c>
      <c r="E378" s="7" t="s">
        <v>789</v>
      </c>
      <c r="F378" s="8" t="s">
        <v>811</v>
      </c>
      <c r="G378" s="8" t="s">
        <v>804</v>
      </c>
      <c r="H378" s="7" t="s">
        <v>424</v>
      </c>
      <c r="I378" s="7" t="s">
        <v>12</v>
      </c>
      <c r="J378" s="7" t="s">
        <v>1196</v>
      </c>
      <c r="K378" s="9">
        <v>26171</v>
      </c>
      <c r="L378" s="9">
        <v>36392</v>
      </c>
      <c r="M378" s="9"/>
      <c r="N378" s="10">
        <f t="shared" ca="1" si="716"/>
        <v>23</v>
      </c>
      <c r="O378" s="10" t="s">
        <v>815</v>
      </c>
      <c r="P378" s="11" t="s">
        <v>40</v>
      </c>
      <c r="Q378" s="12">
        <v>51410</v>
      </c>
      <c r="R378" s="12">
        <f t="shared" ca="1" si="717"/>
        <v>5000</v>
      </c>
      <c r="S378" s="8">
        <v>4</v>
      </c>
      <c r="T378" t="str">
        <f t="shared" si="722"/>
        <v/>
      </c>
      <c r="U378" t="str">
        <f t="shared" si="723"/>
        <v>Correct</v>
      </c>
      <c r="Y378" t="str">
        <f t="shared" si="724"/>
        <v>40001-60000</v>
      </c>
      <c r="Z378" t="str">
        <f t="shared" ca="1" si="725"/>
        <v>Above 50 years</v>
      </c>
      <c r="AA378" t="str">
        <f t="shared" si="726"/>
        <v>Above 10 years</v>
      </c>
      <c r="AH378" t="str">
        <f t="shared" si="727"/>
        <v>Yes</v>
      </c>
      <c r="AI378" t="str">
        <f t="shared" si="828"/>
        <v>Yes</v>
      </c>
      <c r="AJ378" t="str">
        <f t="shared" si="828"/>
        <v>Yes</v>
      </c>
      <c r="AK378" t="str">
        <f t="shared" si="828"/>
        <v>Yes</v>
      </c>
      <c r="AL378" t="str">
        <f t="shared" si="828"/>
        <v>Yes</v>
      </c>
      <c r="AM378" t="str">
        <f t="shared" si="828"/>
        <v>Yes</v>
      </c>
      <c r="AN378" t="str">
        <f t="shared" si="828"/>
        <v>Yes</v>
      </c>
      <c r="AO378" t="str">
        <f t="shared" si="828"/>
        <v>Yes</v>
      </c>
      <c r="AP378" t="str">
        <f t="shared" si="828"/>
        <v>Yes</v>
      </c>
      <c r="AQ378" t="str">
        <f t="shared" si="828"/>
        <v>Yes</v>
      </c>
      <c r="AR378" t="str">
        <f t="shared" si="828"/>
        <v>Yes</v>
      </c>
      <c r="AS378" t="str">
        <f t="shared" si="828"/>
        <v>Yes</v>
      </c>
      <c r="AT378" t="str">
        <f t="shared" si="828"/>
        <v>Yes</v>
      </c>
      <c r="AV378" t="str">
        <f t="shared" ref="AV378:BF378" si="843">IF(AND($L378&gt;=AV$1,$L378&lt;AW$1),"Yes","No")</f>
        <v>No</v>
      </c>
      <c r="AW378" t="str">
        <f t="shared" si="843"/>
        <v>No</v>
      </c>
      <c r="AX378" t="str">
        <f t="shared" si="843"/>
        <v>No</v>
      </c>
      <c r="AY378" t="str">
        <f t="shared" si="843"/>
        <v>No</v>
      </c>
      <c r="AZ378" t="str">
        <f t="shared" si="843"/>
        <v>No</v>
      </c>
      <c r="BA378" t="str">
        <f t="shared" si="843"/>
        <v>No</v>
      </c>
      <c r="BB378" t="str">
        <f t="shared" si="843"/>
        <v>No</v>
      </c>
      <c r="BC378" t="str">
        <f t="shared" si="843"/>
        <v>No</v>
      </c>
      <c r="BD378" t="str">
        <f t="shared" si="843"/>
        <v>No</v>
      </c>
      <c r="BE378" t="str">
        <f t="shared" si="843"/>
        <v>No</v>
      </c>
      <c r="BF378" t="str">
        <f t="shared" si="843"/>
        <v>No</v>
      </c>
      <c r="BG378" t="str">
        <f t="shared" si="719"/>
        <v>No</v>
      </c>
      <c r="BI378" t="str">
        <f t="shared" si="730"/>
        <v>No</v>
      </c>
      <c r="BJ378" t="str">
        <f t="shared" ref="BJ378:BT378" si="844">IF(AND($M378&gt;=BJ$1,$M378&lt;BK$1),"Yes","No")</f>
        <v>No</v>
      </c>
      <c r="BK378" t="str">
        <f t="shared" si="844"/>
        <v>No</v>
      </c>
      <c r="BL378" t="str">
        <f t="shared" si="844"/>
        <v>No</v>
      </c>
      <c r="BM378" t="str">
        <f t="shared" si="844"/>
        <v>No</v>
      </c>
      <c r="BN378" t="str">
        <f t="shared" si="844"/>
        <v>No</v>
      </c>
      <c r="BO378" t="str">
        <f t="shared" si="844"/>
        <v>No</v>
      </c>
      <c r="BP378" t="str">
        <f t="shared" si="844"/>
        <v>No</v>
      </c>
      <c r="BQ378" t="str">
        <f t="shared" si="844"/>
        <v>No</v>
      </c>
      <c r="BR378" t="str">
        <f t="shared" si="844"/>
        <v>No</v>
      </c>
      <c r="BS378" t="str">
        <f t="shared" si="844"/>
        <v>No</v>
      </c>
      <c r="BT378" t="str">
        <f t="shared" si="844"/>
        <v>No</v>
      </c>
      <c r="BU378" t="str">
        <f t="shared" si="830"/>
        <v>No</v>
      </c>
      <c r="BW378" t="str">
        <f t="shared" si="721"/>
        <v>No</v>
      </c>
    </row>
    <row r="379" spans="1:75" x14ac:dyDescent="0.25">
      <c r="A379" s="7">
        <v>378</v>
      </c>
      <c r="B379" s="7" t="s">
        <v>409</v>
      </c>
      <c r="C379" s="7" t="s">
        <v>1064</v>
      </c>
      <c r="D379" s="7" t="s">
        <v>813</v>
      </c>
      <c r="E379" s="7" t="s">
        <v>791</v>
      </c>
      <c r="F379" s="8" t="s">
        <v>811</v>
      </c>
      <c r="G379" s="8" t="s">
        <v>804</v>
      </c>
      <c r="H379" s="7" t="s">
        <v>424</v>
      </c>
      <c r="I379" s="7" t="s">
        <v>24</v>
      </c>
      <c r="J379" s="7" t="s">
        <v>1197</v>
      </c>
      <c r="K379" s="9">
        <v>28142</v>
      </c>
      <c r="L379" s="9">
        <v>39330</v>
      </c>
      <c r="M379" s="9"/>
      <c r="N379" s="10">
        <f t="shared" ca="1" si="716"/>
        <v>15</v>
      </c>
      <c r="O379" t="s">
        <v>785</v>
      </c>
      <c r="P379" s="11"/>
      <c r="Q379" s="12">
        <v>81930</v>
      </c>
      <c r="R379" s="12">
        <f t="shared" ca="1" si="717"/>
        <v>10000</v>
      </c>
      <c r="S379" s="8">
        <v>5</v>
      </c>
      <c r="T379" t="str">
        <f t="shared" si="722"/>
        <v/>
      </c>
      <c r="U379" t="str">
        <f t="shared" si="723"/>
        <v>Correct</v>
      </c>
      <c r="Y379" t="str">
        <f t="shared" si="724"/>
        <v>Above 60000</v>
      </c>
      <c r="Z379" t="str">
        <f t="shared" ca="1" si="725"/>
        <v>40-50 years</v>
      </c>
      <c r="AA379" t="str">
        <f t="shared" si="726"/>
        <v>4-6 years</v>
      </c>
      <c r="AH379" t="str">
        <f t="shared" si="727"/>
        <v>Yes</v>
      </c>
      <c r="AI379" t="str">
        <f t="shared" si="828"/>
        <v>Yes</v>
      </c>
      <c r="AJ379" t="str">
        <f t="shared" si="828"/>
        <v>Yes</v>
      </c>
      <c r="AK379" t="str">
        <f t="shared" si="828"/>
        <v>Yes</v>
      </c>
      <c r="AL379" t="str">
        <f t="shared" si="828"/>
        <v>Yes</v>
      </c>
      <c r="AM379" t="str">
        <f t="shared" si="828"/>
        <v>Yes</v>
      </c>
      <c r="AN379" t="str">
        <f t="shared" si="828"/>
        <v>Yes</v>
      </c>
      <c r="AO379" t="str">
        <f t="shared" si="828"/>
        <v>Yes</v>
      </c>
      <c r="AP379" t="str">
        <f t="shared" si="828"/>
        <v>Yes</v>
      </c>
      <c r="AQ379" t="str">
        <f t="shared" si="828"/>
        <v>Yes</v>
      </c>
      <c r="AR379" t="str">
        <f t="shared" si="828"/>
        <v>Yes</v>
      </c>
      <c r="AS379" t="str">
        <f t="shared" si="828"/>
        <v>Yes</v>
      </c>
      <c r="AT379" t="str">
        <f t="shared" si="828"/>
        <v>Yes</v>
      </c>
      <c r="AV379" t="str">
        <f t="shared" ref="AV379:BF379" si="845">IF(AND($L379&gt;=AV$1,$L379&lt;AW$1),"Yes","No")</f>
        <v>No</v>
      </c>
      <c r="AW379" t="str">
        <f t="shared" si="845"/>
        <v>No</v>
      </c>
      <c r="AX379" t="str">
        <f t="shared" si="845"/>
        <v>No</v>
      </c>
      <c r="AY379" t="str">
        <f t="shared" si="845"/>
        <v>No</v>
      </c>
      <c r="AZ379" t="str">
        <f t="shared" si="845"/>
        <v>No</v>
      </c>
      <c r="BA379" t="str">
        <f t="shared" si="845"/>
        <v>No</v>
      </c>
      <c r="BB379" t="str">
        <f t="shared" si="845"/>
        <v>No</v>
      </c>
      <c r="BC379" t="str">
        <f t="shared" si="845"/>
        <v>No</v>
      </c>
      <c r="BD379" t="str">
        <f t="shared" si="845"/>
        <v>No</v>
      </c>
      <c r="BE379" t="str">
        <f t="shared" si="845"/>
        <v>No</v>
      </c>
      <c r="BF379" t="str">
        <f t="shared" si="845"/>
        <v>No</v>
      </c>
      <c r="BG379" t="str">
        <f t="shared" si="719"/>
        <v>No</v>
      </c>
      <c r="BI379" t="str">
        <f t="shared" si="730"/>
        <v>No</v>
      </c>
      <c r="BJ379" t="str">
        <f t="shared" ref="BJ379:BT379" si="846">IF(AND($M379&gt;=BJ$1,$M379&lt;BK$1),"Yes","No")</f>
        <v>No</v>
      </c>
      <c r="BK379" t="str">
        <f t="shared" si="846"/>
        <v>No</v>
      </c>
      <c r="BL379" t="str">
        <f t="shared" si="846"/>
        <v>No</v>
      </c>
      <c r="BM379" t="str">
        <f t="shared" si="846"/>
        <v>No</v>
      </c>
      <c r="BN379" t="str">
        <f t="shared" si="846"/>
        <v>No</v>
      </c>
      <c r="BO379" t="str">
        <f t="shared" si="846"/>
        <v>No</v>
      </c>
      <c r="BP379" t="str">
        <f t="shared" si="846"/>
        <v>No</v>
      </c>
      <c r="BQ379" t="str">
        <f t="shared" si="846"/>
        <v>No</v>
      </c>
      <c r="BR379" t="str">
        <f t="shared" si="846"/>
        <v>No</v>
      </c>
      <c r="BS379" t="str">
        <f t="shared" si="846"/>
        <v>No</v>
      </c>
      <c r="BT379" t="str">
        <f t="shared" si="846"/>
        <v>No</v>
      </c>
      <c r="BU379" t="str">
        <f t="shared" si="830"/>
        <v>No</v>
      </c>
      <c r="BW379" t="str">
        <f t="shared" si="721"/>
        <v>No</v>
      </c>
    </row>
    <row r="380" spans="1:75" x14ac:dyDescent="0.25">
      <c r="A380" s="7">
        <v>379</v>
      </c>
      <c r="B380" s="7" t="s">
        <v>410</v>
      </c>
      <c r="C380" s="7" t="s">
        <v>1065</v>
      </c>
      <c r="D380" s="7" t="s">
        <v>812</v>
      </c>
      <c r="E380" s="7" t="s">
        <v>793</v>
      </c>
      <c r="F380" s="8" t="s">
        <v>811</v>
      </c>
      <c r="G380" s="8" t="s">
        <v>804</v>
      </c>
      <c r="H380" s="7" t="s">
        <v>424</v>
      </c>
      <c r="I380" s="7" t="s">
        <v>24</v>
      </c>
      <c r="J380" s="7" t="s">
        <v>1197</v>
      </c>
      <c r="K380" s="9">
        <v>26296</v>
      </c>
      <c r="L380" s="9">
        <v>38969</v>
      </c>
      <c r="M380" s="9"/>
      <c r="N380" s="10">
        <f t="shared" ca="1" si="716"/>
        <v>16</v>
      </c>
      <c r="O380" s="10" t="s">
        <v>815</v>
      </c>
      <c r="P380" s="11"/>
      <c r="Q380" s="12">
        <v>63850</v>
      </c>
      <c r="R380" s="12">
        <f t="shared" ca="1" si="717"/>
        <v>3000</v>
      </c>
      <c r="S380" s="8">
        <v>2</v>
      </c>
      <c r="T380" t="str">
        <f t="shared" si="722"/>
        <v/>
      </c>
      <c r="U380" t="str">
        <f t="shared" si="723"/>
        <v>Correct</v>
      </c>
      <c r="Y380" t="str">
        <f t="shared" si="724"/>
        <v>Above 60000</v>
      </c>
      <c r="Z380" t="str">
        <f t="shared" ca="1" si="725"/>
        <v>Above 50 years</v>
      </c>
      <c r="AA380" t="str">
        <f t="shared" si="726"/>
        <v>6-10 years</v>
      </c>
      <c r="AH380" t="str">
        <f t="shared" si="727"/>
        <v>Yes</v>
      </c>
      <c r="AI380" t="str">
        <f t="shared" si="828"/>
        <v>Yes</v>
      </c>
      <c r="AJ380" t="str">
        <f t="shared" si="828"/>
        <v>Yes</v>
      </c>
      <c r="AK380" t="str">
        <f t="shared" si="828"/>
        <v>Yes</v>
      </c>
      <c r="AL380" t="str">
        <f t="shared" si="828"/>
        <v>Yes</v>
      </c>
      <c r="AM380" t="str">
        <f t="shared" si="828"/>
        <v>Yes</v>
      </c>
      <c r="AN380" t="str">
        <f t="shared" si="828"/>
        <v>Yes</v>
      </c>
      <c r="AO380" t="str">
        <f t="shared" si="828"/>
        <v>Yes</v>
      </c>
      <c r="AP380" t="str">
        <f t="shared" si="828"/>
        <v>Yes</v>
      </c>
      <c r="AQ380" t="str">
        <f t="shared" si="828"/>
        <v>Yes</v>
      </c>
      <c r="AR380" t="str">
        <f t="shared" si="828"/>
        <v>Yes</v>
      </c>
      <c r="AS380" t="str">
        <f t="shared" si="828"/>
        <v>Yes</v>
      </c>
      <c r="AT380" t="str">
        <f t="shared" si="828"/>
        <v>Yes</v>
      </c>
      <c r="AV380" t="str">
        <f t="shared" ref="AV380:BF380" si="847">IF(AND($L380&gt;=AV$1,$L380&lt;AW$1),"Yes","No")</f>
        <v>No</v>
      </c>
      <c r="AW380" t="str">
        <f t="shared" si="847"/>
        <v>No</v>
      </c>
      <c r="AX380" t="str">
        <f t="shared" si="847"/>
        <v>No</v>
      </c>
      <c r="AY380" t="str">
        <f t="shared" si="847"/>
        <v>No</v>
      </c>
      <c r="AZ380" t="str">
        <f t="shared" si="847"/>
        <v>No</v>
      </c>
      <c r="BA380" t="str">
        <f t="shared" si="847"/>
        <v>No</v>
      </c>
      <c r="BB380" t="str">
        <f t="shared" si="847"/>
        <v>No</v>
      </c>
      <c r="BC380" t="str">
        <f t="shared" si="847"/>
        <v>No</v>
      </c>
      <c r="BD380" t="str">
        <f t="shared" si="847"/>
        <v>No</v>
      </c>
      <c r="BE380" t="str">
        <f t="shared" si="847"/>
        <v>No</v>
      </c>
      <c r="BF380" t="str">
        <f t="shared" si="847"/>
        <v>No</v>
      </c>
      <c r="BG380" t="str">
        <f t="shared" si="719"/>
        <v>No</v>
      </c>
      <c r="BI380" t="str">
        <f t="shared" si="730"/>
        <v>No</v>
      </c>
      <c r="BJ380" t="str">
        <f t="shared" ref="BJ380:BT380" si="848">IF(AND($M380&gt;=BJ$1,$M380&lt;BK$1),"Yes","No")</f>
        <v>No</v>
      </c>
      <c r="BK380" t="str">
        <f t="shared" si="848"/>
        <v>No</v>
      </c>
      <c r="BL380" t="str">
        <f t="shared" si="848"/>
        <v>No</v>
      </c>
      <c r="BM380" t="str">
        <f t="shared" si="848"/>
        <v>No</v>
      </c>
      <c r="BN380" t="str">
        <f t="shared" si="848"/>
        <v>No</v>
      </c>
      <c r="BO380" t="str">
        <f t="shared" si="848"/>
        <v>No</v>
      </c>
      <c r="BP380" t="str">
        <f t="shared" si="848"/>
        <v>No</v>
      </c>
      <c r="BQ380" t="str">
        <f t="shared" si="848"/>
        <v>No</v>
      </c>
      <c r="BR380" t="str">
        <f t="shared" si="848"/>
        <v>No</v>
      </c>
      <c r="BS380" t="str">
        <f t="shared" si="848"/>
        <v>No</v>
      </c>
      <c r="BT380" t="str">
        <f t="shared" si="848"/>
        <v>No</v>
      </c>
      <c r="BU380" t="str">
        <f t="shared" si="830"/>
        <v>No</v>
      </c>
      <c r="BW380" t="str">
        <f t="shared" si="721"/>
        <v>No</v>
      </c>
    </row>
    <row r="381" spans="1:75" x14ac:dyDescent="0.25">
      <c r="A381" s="7">
        <v>380</v>
      </c>
      <c r="B381" s="7" t="s">
        <v>411</v>
      </c>
      <c r="C381" s="7" t="s">
        <v>831</v>
      </c>
      <c r="D381" s="7" t="s">
        <v>10</v>
      </c>
      <c r="E381" s="7" t="s">
        <v>788</v>
      </c>
      <c r="F381" s="8" t="s">
        <v>811</v>
      </c>
      <c r="G381" s="8" t="s">
        <v>804</v>
      </c>
      <c r="H381" s="7" t="s">
        <v>424</v>
      </c>
      <c r="I381" s="7" t="s">
        <v>15</v>
      </c>
      <c r="J381" s="7" t="s">
        <v>1196</v>
      </c>
      <c r="K381" s="9">
        <v>26305</v>
      </c>
      <c r="L381" s="9">
        <v>37138</v>
      </c>
      <c r="M381" s="9"/>
      <c r="N381" s="10">
        <f t="shared" ca="1" si="716"/>
        <v>21</v>
      </c>
      <c r="O381" s="10" t="s">
        <v>815</v>
      </c>
      <c r="P381" s="11" t="s">
        <v>16</v>
      </c>
      <c r="Q381" s="12">
        <v>31110</v>
      </c>
      <c r="R381" s="12">
        <f t="shared" ca="1" si="717"/>
        <v>3000</v>
      </c>
      <c r="S381" s="8">
        <v>1</v>
      </c>
      <c r="T381" t="str">
        <f t="shared" si="722"/>
        <v/>
      </c>
      <c r="U381" t="str">
        <f t="shared" si="723"/>
        <v>Correct</v>
      </c>
      <c r="Y381" t="str">
        <f t="shared" si="724"/>
        <v>25001-40000</v>
      </c>
      <c r="Z381" t="str">
        <f t="shared" ca="1" si="725"/>
        <v>Above 50 years</v>
      </c>
      <c r="AA381" t="str">
        <f t="shared" si="726"/>
        <v>Above 10 years</v>
      </c>
      <c r="AH381" t="str">
        <f t="shared" si="727"/>
        <v>Yes</v>
      </c>
      <c r="AI381" t="str">
        <f t="shared" si="828"/>
        <v>Yes</v>
      </c>
      <c r="AJ381" t="str">
        <f t="shared" si="828"/>
        <v>Yes</v>
      </c>
      <c r="AK381" t="str">
        <f t="shared" si="828"/>
        <v>Yes</v>
      </c>
      <c r="AL381" t="str">
        <f t="shared" si="828"/>
        <v>Yes</v>
      </c>
      <c r="AM381" t="str">
        <f t="shared" si="828"/>
        <v>Yes</v>
      </c>
      <c r="AN381" t="str">
        <f t="shared" si="828"/>
        <v>Yes</v>
      </c>
      <c r="AO381" t="str">
        <f t="shared" si="828"/>
        <v>Yes</v>
      </c>
      <c r="AP381" t="str">
        <f t="shared" si="828"/>
        <v>Yes</v>
      </c>
      <c r="AQ381" t="str">
        <f t="shared" si="828"/>
        <v>Yes</v>
      </c>
      <c r="AR381" t="str">
        <f t="shared" si="828"/>
        <v>Yes</v>
      </c>
      <c r="AS381" t="str">
        <f t="shared" si="828"/>
        <v>Yes</v>
      </c>
      <c r="AT381" t="str">
        <f t="shared" si="828"/>
        <v>Yes</v>
      </c>
      <c r="AV381" t="str">
        <f t="shared" ref="AV381:BF381" si="849">IF(AND($L381&gt;=AV$1,$L381&lt;AW$1),"Yes","No")</f>
        <v>No</v>
      </c>
      <c r="AW381" t="str">
        <f t="shared" si="849"/>
        <v>No</v>
      </c>
      <c r="AX381" t="str">
        <f t="shared" si="849"/>
        <v>No</v>
      </c>
      <c r="AY381" t="str">
        <f t="shared" si="849"/>
        <v>No</v>
      </c>
      <c r="AZ381" t="str">
        <f t="shared" si="849"/>
        <v>No</v>
      </c>
      <c r="BA381" t="str">
        <f t="shared" si="849"/>
        <v>No</v>
      </c>
      <c r="BB381" t="str">
        <f t="shared" si="849"/>
        <v>No</v>
      </c>
      <c r="BC381" t="str">
        <f t="shared" si="849"/>
        <v>No</v>
      </c>
      <c r="BD381" t="str">
        <f t="shared" si="849"/>
        <v>No</v>
      </c>
      <c r="BE381" t="str">
        <f t="shared" si="849"/>
        <v>No</v>
      </c>
      <c r="BF381" t="str">
        <f t="shared" si="849"/>
        <v>No</v>
      </c>
      <c r="BG381" t="str">
        <f t="shared" si="719"/>
        <v>No</v>
      </c>
      <c r="BI381" t="str">
        <f t="shared" si="730"/>
        <v>No</v>
      </c>
      <c r="BJ381" t="str">
        <f t="shared" ref="BJ381:BT381" si="850">IF(AND($M381&gt;=BJ$1,$M381&lt;BK$1),"Yes","No")</f>
        <v>No</v>
      </c>
      <c r="BK381" t="str">
        <f t="shared" si="850"/>
        <v>No</v>
      </c>
      <c r="BL381" t="str">
        <f t="shared" si="850"/>
        <v>No</v>
      </c>
      <c r="BM381" t="str">
        <f t="shared" si="850"/>
        <v>No</v>
      </c>
      <c r="BN381" t="str">
        <f t="shared" si="850"/>
        <v>No</v>
      </c>
      <c r="BO381" t="str">
        <f t="shared" si="850"/>
        <v>No</v>
      </c>
      <c r="BP381" t="str">
        <f t="shared" si="850"/>
        <v>No</v>
      </c>
      <c r="BQ381" t="str">
        <f t="shared" si="850"/>
        <v>No</v>
      </c>
      <c r="BR381" t="str">
        <f t="shared" si="850"/>
        <v>No</v>
      </c>
      <c r="BS381" t="str">
        <f t="shared" si="850"/>
        <v>No</v>
      </c>
      <c r="BT381" t="str">
        <f t="shared" si="850"/>
        <v>No</v>
      </c>
      <c r="BU381" t="str">
        <f t="shared" si="830"/>
        <v>No</v>
      </c>
      <c r="BW381" t="str">
        <f t="shared" si="721"/>
        <v>No</v>
      </c>
    </row>
    <row r="382" spans="1:75" x14ac:dyDescent="0.25">
      <c r="A382" s="7">
        <v>381</v>
      </c>
      <c r="B382" s="7" t="s">
        <v>412</v>
      </c>
      <c r="C382" s="7" t="s">
        <v>1024</v>
      </c>
      <c r="D382" s="7" t="s">
        <v>10</v>
      </c>
      <c r="E382" s="7" t="s">
        <v>787</v>
      </c>
      <c r="F382" s="8" t="s">
        <v>811</v>
      </c>
      <c r="G382" s="8" t="s">
        <v>804</v>
      </c>
      <c r="H382" s="7" t="s">
        <v>424</v>
      </c>
      <c r="I382" s="7" t="s">
        <v>15</v>
      </c>
      <c r="J382" s="7" t="s">
        <v>1196</v>
      </c>
      <c r="K382" s="9">
        <v>25030</v>
      </c>
      <c r="L382" s="9">
        <v>37141</v>
      </c>
      <c r="M382" s="9"/>
      <c r="N382" s="10">
        <f t="shared" ca="1" si="716"/>
        <v>21</v>
      </c>
      <c r="O382" s="10" t="s">
        <v>815</v>
      </c>
      <c r="P382" s="11" t="s">
        <v>30</v>
      </c>
      <c r="Q382" s="12">
        <v>15910</v>
      </c>
      <c r="R382" s="12">
        <f t="shared" ca="1" si="717"/>
        <v>5000</v>
      </c>
      <c r="S382" s="8">
        <v>3</v>
      </c>
      <c r="T382" t="str">
        <f t="shared" si="722"/>
        <v/>
      </c>
      <c r="U382" t="str">
        <f t="shared" si="723"/>
        <v>Correct</v>
      </c>
      <c r="Y382" t="str">
        <f t="shared" si="724"/>
        <v>10001-25000</v>
      </c>
      <c r="Z382" t="str">
        <f t="shared" ca="1" si="725"/>
        <v>Above 50 years</v>
      </c>
      <c r="AA382" t="str">
        <f t="shared" si="726"/>
        <v>Above 10 years</v>
      </c>
      <c r="AH382" t="str">
        <f t="shared" si="727"/>
        <v>Yes</v>
      </c>
      <c r="AI382" t="str">
        <f t="shared" si="828"/>
        <v>Yes</v>
      </c>
      <c r="AJ382" t="str">
        <f t="shared" si="828"/>
        <v>Yes</v>
      </c>
      <c r="AK382" t="str">
        <f t="shared" si="828"/>
        <v>Yes</v>
      </c>
      <c r="AL382" t="str">
        <f t="shared" si="828"/>
        <v>Yes</v>
      </c>
      <c r="AM382" t="str">
        <f t="shared" si="828"/>
        <v>Yes</v>
      </c>
      <c r="AN382" t="str">
        <f t="shared" si="828"/>
        <v>Yes</v>
      </c>
      <c r="AO382" t="str">
        <f t="shared" si="828"/>
        <v>Yes</v>
      </c>
      <c r="AP382" t="str">
        <f t="shared" si="828"/>
        <v>Yes</v>
      </c>
      <c r="AQ382" t="str">
        <f t="shared" si="828"/>
        <v>Yes</v>
      </c>
      <c r="AR382" t="str">
        <f t="shared" si="828"/>
        <v>Yes</v>
      </c>
      <c r="AS382" t="str">
        <f t="shared" si="828"/>
        <v>Yes</v>
      </c>
      <c r="AT382" t="str">
        <f t="shared" si="828"/>
        <v>Yes</v>
      </c>
      <c r="AV382" t="str">
        <f t="shared" ref="AV382:BF382" si="851">IF(AND($L382&gt;=AV$1,$L382&lt;AW$1),"Yes","No")</f>
        <v>No</v>
      </c>
      <c r="AW382" t="str">
        <f t="shared" si="851"/>
        <v>No</v>
      </c>
      <c r="AX382" t="str">
        <f t="shared" si="851"/>
        <v>No</v>
      </c>
      <c r="AY382" t="str">
        <f t="shared" si="851"/>
        <v>No</v>
      </c>
      <c r="AZ382" t="str">
        <f t="shared" si="851"/>
        <v>No</v>
      </c>
      <c r="BA382" t="str">
        <f t="shared" si="851"/>
        <v>No</v>
      </c>
      <c r="BB382" t="str">
        <f t="shared" si="851"/>
        <v>No</v>
      </c>
      <c r="BC382" t="str">
        <f t="shared" si="851"/>
        <v>No</v>
      </c>
      <c r="BD382" t="str">
        <f t="shared" si="851"/>
        <v>No</v>
      </c>
      <c r="BE382" t="str">
        <f t="shared" si="851"/>
        <v>No</v>
      </c>
      <c r="BF382" t="str">
        <f t="shared" si="851"/>
        <v>No</v>
      </c>
      <c r="BG382" t="str">
        <f t="shared" si="719"/>
        <v>No</v>
      </c>
      <c r="BI382" t="str">
        <f t="shared" si="730"/>
        <v>No</v>
      </c>
      <c r="BJ382" t="str">
        <f t="shared" ref="BJ382:BT382" si="852">IF(AND($M382&gt;=BJ$1,$M382&lt;BK$1),"Yes","No")</f>
        <v>No</v>
      </c>
      <c r="BK382" t="str">
        <f t="shared" si="852"/>
        <v>No</v>
      </c>
      <c r="BL382" t="str">
        <f t="shared" si="852"/>
        <v>No</v>
      </c>
      <c r="BM382" t="str">
        <f t="shared" si="852"/>
        <v>No</v>
      </c>
      <c r="BN382" t="str">
        <f t="shared" si="852"/>
        <v>No</v>
      </c>
      <c r="BO382" t="str">
        <f t="shared" si="852"/>
        <v>No</v>
      </c>
      <c r="BP382" t="str">
        <f t="shared" si="852"/>
        <v>No</v>
      </c>
      <c r="BQ382" t="str">
        <f t="shared" si="852"/>
        <v>No</v>
      </c>
      <c r="BR382" t="str">
        <f t="shared" si="852"/>
        <v>No</v>
      </c>
      <c r="BS382" t="str">
        <f t="shared" si="852"/>
        <v>No</v>
      </c>
      <c r="BT382" t="str">
        <f t="shared" si="852"/>
        <v>No</v>
      </c>
      <c r="BU382" t="str">
        <f t="shared" si="830"/>
        <v>No</v>
      </c>
      <c r="BW382" t="str">
        <f t="shared" si="721"/>
        <v>No</v>
      </c>
    </row>
    <row r="383" spans="1:75" x14ac:dyDescent="0.25">
      <c r="A383" s="7">
        <v>382</v>
      </c>
      <c r="B383" s="7" t="s">
        <v>413</v>
      </c>
      <c r="C383" s="7" t="s">
        <v>955</v>
      </c>
      <c r="D383" s="7" t="s">
        <v>813</v>
      </c>
      <c r="E383" s="7" t="s">
        <v>791</v>
      </c>
      <c r="F383" s="8" t="s">
        <v>811</v>
      </c>
      <c r="G383" s="8" t="s">
        <v>804</v>
      </c>
      <c r="H383" s="7" t="s">
        <v>424</v>
      </c>
      <c r="I383" s="7" t="s">
        <v>12</v>
      </c>
      <c r="J383" s="7" t="s">
        <v>1196</v>
      </c>
      <c r="K383" s="9">
        <v>29715</v>
      </c>
      <c r="L383" s="9">
        <v>40083</v>
      </c>
      <c r="M383" s="9"/>
      <c r="N383" s="10">
        <f t="shared" ca="1" si="716"/>
        <v>13</v>
      </c>
      <c r="O383" s="10" t="s">
        <v>815</v>
      </c>
      <c r="P383" s="11" t="s">
        <v>40</v>
      </c>
      <c r="Q383" s="12">
        <v>44150</v>
      </c>
      <c r="R383" s="12">
        <f t="shared" ca="1" si="717"/>
        <v>5000</v>
      </c>
      <c r="S383" s="8">
        <v>4</v>
      </c>
      <c r="T383" t="str">
        <f t="shared" si="722"/>
        <v/>
      </c>
      <c r="U383" t="str">
        <f t="shared" si="723"/>
        <v>Correct</v>
      </c>
      <c r="Y383" t="str">
        <f t="shared" si="724"/>
        <v>40001-60000</v>
      </c>
      <c r="Z383" t="str">
        <f t="shared" ca="1" si="725"/>
        <v>40-50 years</v>
      </c>
      <c r="AA383" t="str">
        <f t="shared" si="726"/>
        <v>2-4 years</v>
      </c>
      <c r="AH383" t="str">
        <f t="shared" si="727"/>
        <v>Yes</v>
      </c>
      <c r="AI383" t="str">
        <f t="shared" si="828"/>
        <v>Yes</v>
      </c>
      <c r="AJ383" t="str">
        <f t="shared" si="828"/>
        <v>Yes</v>
      </c>
      <c r="AK383" t="str">
        <f t="shared" si="828"/>
        <v>Yes</v>
      </c>
      <c r="AL383" t="str">
        <f t="shared" si="828"/>
        <v>Yes</v>
      </c>
      <c r="AM383" t="str">
        <f t="shared" si="828"/>
        <v>Yes</v>
      </c>
      <c r="AN383" t="str">
        <f t="shared" si="828"/>
        <v>Yes</v>
      </c>
      <c r="AO383" t="str">
        <f t="shared" si="828"/>
        <v>Yes</v>
      </c>
      <c r="AP383" t="str">
        <f t="shared" si="828"/>
        <v>Yes</v>
      </c>
      <c r="AQ383" t="str">
        <f t="shared" si="828"/>
        <v>Yes</v>
      </c>
      <c r="AR383" t="str">
        <f t="shared" si="828"/>
        <v>Yes</v>
      </c>
      <c r="AS383" t="str">
        <f t="shared" si="828"/>
        <v>Yes</v>
      </c>
      <c r="AT383" t="str">
        <f t="shared" si="828"/>
        <v>Yes</v>
      </c>
      <c r="AV383" t="str">
        <f t="shared" ref="AV383:BF383" si="853">IF(AND($L383&gt;=AV$1,$L383&lt;AW$1),"Yes","No")</f>
        <v>No</v>
      </c>
      <c r="AW383" t="str">
        <f t="shared" si="853"/>
        <v>No</v>
      </c>
      <c r="AX383" t="str">
        <f t="shared" si="853"/>
        <v>No</v>
      </c>
      <c r="AY383" t="str">
        <f t="shared" si="853"/>
        <v>No</v>
      </c>
      <c r="AZ383" t="str">
        <f t="shared" si="853"/>
        <v>No</v>
      </c>
      <c r="BA383" t="str">
        <f t="shared" si="853"/>
        <v>No</v>
      </c>
      <c r="BB383" t="str">
        <f t="shared" si="853"/>
        <v>No</v>
      </c>
      <c r="BC383" t="str">
        <f t="shared" si="853"/>
        <v>No</v>
      </c>
      <c r="BD383" t="str">
        <f t="shared" si="853"/>
        <v>No</v>
      </c>
      <c r="BE383" t="str">
        <f t="shared" si="853"/>
        <v>No</v>
      </c>
      <c r="BF383" t="str">
        <f t="shared" si="853"/>
        <v>No</v>
      </c>
      <c r="BG383" t="str">
        <f t="shared" si="719"/>
        <v>No</v>
      </c>
      <c r="BI383" t="str">
        <f t="shared" si="730"/>
        <v>No</v>
      </c>
      <c r="BJ383" t="str">
        <f t="shared" ref="BJ383:BT383" si="854">IF(AND($M383&gt;=BJ$1,$M383&lt;BK$1),"Yes","No")</f>
        <v>No</v>
      </c>
      <c r="BK383" t="str">
        <f t="shared" si="854"/>
        <v>No</v>
      </c>
      <c r="BL383" t="str">
        <f t="shared" si="854"/>
        <v>No</v>
      </c>
      <c r="BM383" t="str">
        <f t="shared" si="854"/>
        <v>No</v>
      </c>
      <c r="BN383" t="str">
        <f t="shared" si="854"/>
        <v>No</v>
      </c>
      <c r="BO383" t="str">
        <f t="shared" si="854"/>
        <v>No</v>
      </c>
      <c r="BP383" t="str">
        <f t="shared" si="854"/>
        <v>No</v>
      </c>
      <c r="BQ383" t="str">
        <f t="shared" si="854"/>
        <v>No</v>
      </c>
      <c r="BR383" t="str">
        <f t="shared" si="854"/>
        <v>No</v>
      </c>
      <c r="BS383" t="str">
        <f t="shared" si="854"/>
        <v>No</v>
      </c>
      <c r="BT383" t="str">
        <f t="shared" si="854"/>
        <v>No</v>
      </c>
      <c r="BU383" t="str">
        <f t="shared" si="830"/>
        <v>No</v>
      </c>
      <c r="BW383" t="str">
        <f t="shared" si="721"/>
        <v>No</v>
      </c>
    </row>
    <row r="384" spans="1:75" x14ac:dyDescent="0.25">
      <c r="A384" s="7">
        <v>383</v>
      </c>
      <c r="B384" s="7" t="s">
        <v>414</v>
      </c>
      <c r="C384" s="7" t="s">
        <v>1066</v>
      </c>
      <c r="D384" s="7" t="s">
        <v>36</v>
      </c>
      <c r="E384" s="7" t="s">
        <v>795</v>
      </c>
      <c r="F384" s="8" t="s">
        <v>811</v>
      </c>
      <c r="G384" s="8" t="s">
        <v>804</v>
      </c>
      <c r="H384" s="7" t="s">
        <v>424</v>
      </c>
      <c r="I384" s="7" t="s">
        <v>12</v>
      </c>
      <c r="J384" s="7" t="s">
        <v>1197</v>
      </c>
      <c r="K384" s="9">
        <v>28190</v>
      </c>
      <c r="L384" s="9">
        <v>40447</v>
      </c>
      <c r="M384" s="9"/>
      <c r="N384" s="10">
        <f t="shared" ca="1" si="716"/>
        <v>12</v>
      </c>
      <c r="O384" s="10" t="s">
        <v>815</v>
      </c>
      <c r="P384" s="11" t="s">
        <v>13</v>
      </c>
      <c r="Q384" s="12">
        <v>33970</v>
      </c>
      <c r="R384" s="12">
        <f t="shared" ca="1" si="717"/>
        <v>5000</v>
      </c>
      <c r="S384" s="8">
        <v>4</v>
      </c>
      <c r="T384" t="str">
        <f t="shared" si="722"/>
        <v/>
      </c>
      <c r="U384" t="str">
        <f t="shared" si="723"/>
        <v>Correct</v>
      </c>
      <c r="Y384" t="str">
        <f t="shared" si="724"/>
        <v>25001-40000</v>
      </c>
      <c r="Z384" t="str">
        <f t="shared" ca="1" si="725"/>
        <v>40-50 years</v>
      </c>
      <c r="AA384" t="str">
        <f t="shared" si="726"/>
        <v>2-4 years</v>
      </c>
      <c r="AH384" t="str">
        <f t="shared" si="727"/>
        <v>Yes</v>
      </c>
      <c r="AI384" t="str">
        <f t="shared" si="828"/>
        <v>Yes</v>
      </c>
      <c r="AJ384" t="str">
        <f t="shared" si="828"/>
        <v>Yes</v>
      </c>
      <c r="AK384" t="str">
        <f t="shared" si="828"/>
        <v>Yes</v>
      </c>
      <c r="AL384" t="str">
        <f t="shared" si="828"/>
        <v>Yes</v>
      </c>
      <c r="AM384" t="str">
        <f t="shared" si="828"/>
        <v>Yes</v>
      </c>
      <c r="AN384" t="str">
        <f t="shared" si="828"/>
        <v>Yes</v>
      </c>
      <c r="AO384" t="str">
        <f t="shared" si="828"/>
        <v>Yes</v>
      </c>
      <c r="AP384" t="str">
        <f t="shared" si="828"/>
        <v>Yes</v>
      </c>
      <c r="AQ384" t="str">
        <f t="shared" si="828"/>
        <v>Yes</v>
      </c>
      <c r="AR384" t="str">
        <f t="shared" si="828"/>
        <v>Yes</v>
      </c>
      <c r="AS384" t="str">
        <f t="shared" si="828"/>
        <v>Yes</v>
      </c>
      <c r="AT384" t="str">
        <f t="shared" si="828"/>
        <v>Yes</v>
      </c>
      <c r="AV384" t="str">
        <f t="shared" ref="AV384:BF384" si="855">IF(AND($L384&gt;=AV$1,$L384&lt;AW$1),"Yes","No")</f>
        <v>No</v>
      </c>
      <c r="AW384" t="str">
        <f t="shared" si="855"/>
        <v>No</v>
      </c>
      <c r="AX384" t="str">
        <f t="shared" si="855"/>
        <v>No</v>
      </c>
      <c r="AY384" t="str">
        <f t="shared" si="855"/>
        <v>No</v>
      </c>
      <c r="AZ384" t="str">
        <f t="shared" si="855"/>
        <v>No</v>
      </c>
      <c r="BA384" t="str">
        <f t="shared" si="855"/>
        <v>No</v>
      </c>
      <c r="BB384" t="str">
        <f t="shared" si="855"/>
        <v>No</v>
      </c>
      <c r="BC384" t="str">
        <f t="shared" si="855"/>
        <v>No</v>
      </c>
      <c r="BD384" t="str">
        <f t="shared" si="855"/>
        <v>No</v>
      </c>
      <c r="BE384" t="str">
        <f t="shared" si="855"/>
        <v>No</v>
      </c>
      <c r="BF384" t="str">
        <f t="shared" si="855"/>
        <v>No</v>
      </c>
      <c r="BG384" t="str">
        <f t="shared" si="719"/>
        <v>No</v>
      </c>
      <c r="BI384" t="str">
        <f t="shared" si="730"/>
        <v>No</v>
      </c>
      <c r="BJ384" t="str">
        <f t="shared" ref="BJ384:BT384" si="856">IF(AND($M384&gt;=BJ$1,$M384&lt;BK$1),"Yes","No")</f>
        <v>No</v>
      </c>
      <c r="BK384" t="str">
        <f t="shared" si="856"/>
        <v>No</v>
      </c>
      <c r="BL384" t="str">
        <f t="shared" si="856"/>
        <v>No</v>
      </c>
      <c r="BM384" t="str">
        <f t="shared" si="856"/>
        <v>No</v>
      </c>
      <c r="BN384" t="str">
        <f t="shared" si="856"/>
        <v>No</v>
      </c>
      <c r="BO384" t="str">
        <f t="shared" si="856"/>
        <v>No</v>
      </c>
      <c r="BP384" t="str">
        <f t="shared" si="856"/>
        <v>No</v>
      </c>
      <c r="BQ384" t="str">
        <f t="shared" si="856"/>
        <v>No</v>
      </c>
      <c r="BR384" t="str">
        <f t="shared" si="856"/>
        <v>No</v>
      </c>
      <c r="BS384" t="str">
        <f t="shared" si="856"/>
        <v>No</v>
      </c>
      <c r="BT384" t="str">
        <f t="shared" si="856"/>
        <v>No</v>
      </c>
      <c r="BU384" t="str">
        <f t="shared" si="830"/>
        <v>No</v>
      </c>
      <c r="BW384" t="str">
        <f t="shared" si="721"/>
        <v>No</v>
      </c>
    </row>
    <row r="385" spans="1:75" x14ac:dyDescent="0.25">
      <c r="A385" s="7">
        <v>384</v>
      </c>
      <c r="B385" s="7" t="s">
        <v>415</v>
      </c>
      <c r="C385" s="7" t="s">
        <v>1067</v>
      </c>
      <c r="D385" s="7" t="s">
        <v>10</v>
      </c>
      <c r="E385" s="7" t="s">
        <v>788</v>
      </c>
      <c r="F385" s="8" t="s">
        <v>811</v>
      </c>
      <c r="G385" s="8" t="s">
        <v>804</v>
      </c>
      <c r="H385" s="7" t="s">
        <v>424</v>
      </c>
      <c r="I385" s="7" t="s">
        <v>15</v>
      </c>
      <c r="J385" s="7" t="s">
        <v>1196</v>
      </c>
      <c r="K385" s="9">
        <v>28514</v>
      </c>
      <c r="L385" s="9">
        <v>36094</v>
      </c>
      <c r="M385" s="9"/>
      <c r="N385" s="10">
        <f t="shared" ca="1" si="716"/>
        <v>24</v>
      </c>
      <c r="O385" s="10" t="s">
        <v>815</v>
      </c>
      <c r="P385" s="11" t="s">
        <v>13</v>
      </c>
      <c r="Q385" s="12">
        <v>47885</v>
      </c>
      <c r="R385" s="12">
        <f t="shared" ca="1" si="717"/>
        <v>3000</v>
      </c>
      <c r="S385" s="8">
        <v>1</v>
      </c>
      <c r="T385" t="str">
        <f t="shared" si="722"/>
        <v/>
      </c>
      <c r="U385" t="str">
        <f t="shared" si="723"/>
        <v>Correct</v>
      </c>
      <c r="Y385" t="str">
        <f t="shared" si="724"/>
        <v>40001-60000</v>
      </c>
      <c r="Z385" t="str">
        <f t="shared" ca="1" si="725"/>
        <v>40-50 years</v>
      </c>
      <c r="AA385" t="str">
        <f t="shared" si="726"/>
        <v>Above 10 years</v>
      </c>
      <c r="AH385" t="str">
        <f t="shared" si="727"/>
        <v>Yes</v>
      </c>
      <c r="AI385" t="str">
        <f t="shared" si="828"/>
        <v>Yes</v>
      </c>
      <c r="AJ385" t="str">
        <f t="shared" si="828"/>
        <v>Yes</v>
      </c>
      <c r="AK385" t="str">
        <f t="shared" si="828"/>
        <v>Yes</v>
      </c>
      <c r="AL385" t="str">
        <f t="shared" si="828"/>
        <v>Yes</v>
      </c>
      <c r="AM385" t="str">
        <f t="shared" si="828"/>
        <v>Yes</v>
      </c>
      <c r="AN385" t="str">
        <f t="shared" si="828"/>
        <v>Yes</v>
      </c>
      <c r="AO385" t="str">
        <f t="shared" si="828"/>
        <v>Yes</v>
      </c>
      <c r="AP385" t="str">
        <f t="shared" si="828"/>
        <v>Yes</v>
      </c>
      <c r="AQ385" t="str">
        <f t="shared" si="828"/>
        <v>Yes</v>
      </c>
      <c r="AR385" t="str">
        <f t="shared" si="828"/>
        <v>Yes</v>
      </c>
      <c r="AS385" t="str">
        <f t="shared" si="828"/>
        <v>Yes</v>
      </c>
      <c r="AT385" t="str">
        <f t="shared" si="828"/>
        <v>Yes</v>
      </c>
      <c r="AV385" t="str">
        <f t="shared" ref="AV385:BF385" si="857">IF(AND($L385&gt;=AV$1,$L385&lt;AW$1),"Yes","No")</f>
        <v>No</v>
      </c>
      <c r="AW385" t="str">
        <f t="shared" si="857"/>
        <v>No</v>
      </c>
      <c r="AX385" t="str">
        <f t="shared" si="857"/>
        <v>No</v>
      </c>
      <c r="AY385" t="str">
        <f t="shared" si="857"/>
        <v>No</v>
      </c>
      <c r="AZ385" t="str">
        <f t="shared" si="857"/>
        <v>No</v>
      </c>
      <c r="BA385" t="str">
        <f t="shared" si="857"/>
        <v>No</v>
      </c>
      <c r="BB385" t="str">
        <f t="shared" si="857"/>
        <v>No</v>
      </c>
      <c r="BC385" t="str">
        <f t="shared" si="857"/>
        <v>No</v>
      </c>
      <c r="BD385" t="str">
        <f t="shared" si="857"/>
        <v>No</v>
      </c>
      <c r="BE385" t="str">
        <f t="shared" si="857"/>
        <v>No</v>
      </c>
      <c r="BF385" t="str">
        <f t="shared" si="857"/>
        <v>No</v>
      </c>
      <c r="BG385" t="str">
        <f t="shared" si="719"/>
        <v>No</v>
      </c>
      <c r="BI385" t="str">
        <f t="shared" si="730"/>
        <v>No</v>
      </c>
      <c r="BJ385" t="str">
        <f t="shared" ref="BJ385:BT385" si="858">IF(AND($M385&gt;=BJ$1,$M385&lt;BK$1),"Yes","No")</f>
        <v>No</v>
      </c>
      <c r="BK385" t="str">
        <f t="shared" si="858"/>
        <v>No</v>
      </c>
      <c r="BL385" t="str">
        <f t="shared" si="858"/>
        <v>No</v>
      </c>
      <c r="BM385" t="str">
        <f t="shared" si="858"/>
        <v>No</v>
      </c>
      <c r="BN385" t="str">
        <f t="shared" si="858"/>
        <v>No</v>
      </c>
      <c r="BO385" t="str">
        <f t="shared" si="858"/>
        <v>No</v>
      </c>
      <c r="BP385" t="str">
        <f t="shared" si="858"/>
        <v>No</v>
      </c>
      <c r="BQ385" t="str">
        <f t="shared" si="858"/>
        <v>No</v>
      </c>
      <c r="BR385" t="str">
        <f t="shared" si="858"/>
        <v>No</v>
      </c>
      <c r="BS385" t="str">
        <f t="shared" si="858"/>
        <v>No</v>
      </c>
      <c r="BT385" t="str">
        <f t="shared" si="858"/>
        <v>No</v>
      </c>
      <c r="BU385" t="str">
        <f t="shared" si="830"/>
        <v>No</v>
      </c>
      <c r="BW385" t="str">
        <f t="shared" si="721"/>
        <v>No</v>
      </c>
    </row>
    <row r="386" spans="1:75" x14ac:dyDescent="0.25">
      <c r="A386" s="7">
        <v>385</v>
      </c>
      <c r="B386" s="7" t="s">
        <v>416</v>
      </c>
      <c r="C386" s="7" t="s">
        <v>1068</v>
      </c>
      <c r="D386" s="7" t="s">
        <v>812</v>
      </c>
      <c r="E386" s="7" t="s">
        <v>793</v>
      </c>
      <c r="F386" s="8" t="s">
        <v>811</v>
      </c>
      <c r="G386" s="8" t="s">
        <v>804</v>
      </c>
      <c r="H386" s="7" t="s">
        <v>424</v>
      </c>
      <c r="I386" s="7" t="s">
        <v>12</v>
      </c>
      <c r="J386" s="7" t="s">
        <v>1196</v>
      </c>
      <c r="K386" s="9">
        <v>27992</v>
      </c>
      <c r="L386" s="9">
        <v>36456</v>
      </c>
      <c r="M386" s="9"/>
      <c r="N386" s="10">
        <f t="shared" ref="N386:N449" ca="1" si="859">DATEDIF(L386,TODAY(),"Y")</f>
        <v>23</v>
      </c>
      <c r="O386" s="10" t="s">
        <v>815</v>
      </c>
      <c r="P386" s="11" t="s">
        <v>40</v>
      </c>
      <c r="Q386" s="12">
        <v>43460</v>
      </c>
      <c r="R386" s="12">
        <f t="shared" ref="R386:R449" ca="1" si="860">IF(AND(VLOOKUP($S386,$AC$1:$AD$3,2,1)=0,N386&gt;10),3000,VLOOKUP($S386,$AC$1:$AD$3,2,1))</f>
        <v>10000</v>
      </c>
      <c r="S386" s="8">
        <v>5</v>
      </c>
      <c r="T386" t="str">
        <f t="shared" si="722"/>
        <v/>
      </c>
      <c r="U386" t="str">
        <f t="shared" si="723"/>
        <v>Correct</v>
      </c>
      <c r="Y386" t="str">
        <f t="shared" si="724"/>
        <v>40001-60000</v>
      </c>
      <c r="Z386" t="str">
        <f t="shared" ca="1" si="725"/>
        <v>40-50 years</v>
      </c>
      <c r="AA386" t="str">
        <f t="shared" si="726"/>
        <v>Above 10 years</v>
      </c>
      <c r="AH386" t="str">
        <f t="shared" si="727"/>
        <v>Yes</v>
      </c>
      <c r="AI386" t="str">
        <f t="shared" si="828"/>
        <v>Yes</v>
      </c>
      <c r="AJ386" t="str">
        <f t="shared" si="828"/>
        <v>Yes</v>
      </c>
      <c r="AK386" t="str">
        <f t="shared" si="828"/>
        <v>Yes</v>
      </c>
      <c r="AL386" t="str">
        <f t="shared" si="828"/>
        <v>Yes</v>
      </c>
      <c r="AM386" t="str">
        <f t="shared" si="828"/>
        <v>Yes</v>
      </c>
      <c r="AN386" t="str">
        <f t="shared" si="828"/>
        <v>Yes</v>
      </c>
      <c r="AO386" t="str">
        <f t="shared" si="828"/>
        <v>Yes</v>
      </c>
      <c r="AP386" t="str">
        <f t="shared" si="828"/>
        <v>Yes</v>
      </c>
      <c r="AQ386" t="str">
        <f t="shared" si="828"/>
        <v>Yes</v>
      </c>
      <c r="AR386" t="str">
        <f t="shared" si="828"/>
        <v>Yes</v>
      </c>
      <c r="AS386" t="str">
        <f t="shared" si="828"/>
        <v>Yes</v>
      </c>
      <c r="AT386" t="str">
        <f t="shared" si="828"/>
        <v>Yes</v>
      </c>
      <c r="AV386" t="str">
        <f t="shared" ref="AV386:BF386" si="861">IF(AND($L386&gt;=AV$1,$L386&lt;AW$1),"Yes","No")</f>
        <v>No</v>
      </c>
      <c r="AW386" t="str">
        <f t="shared" si="861"/>
        <v>No</v>
      </c>
      <c r="AX386" t="str">
        <f t="shared" si="861"/>
        <v>No</v>
      </c>
      <c r="AY386" t="str">
        <f t="shared" si="861"/>
        <v>No</v>
      </c>
      <c r="AZ386" t="str">
        <f t="shared" si="861"/>
        <v>No</v>
      </c>
      <c r="BA386" t="str">
        <f t="shared" si="861"/>
        <v>No</v>
      </c>
      <c r="BB386" t="str">
        <f t="shared" si="861"/>
        <v>No</v>
      </c>
      <c r="BC386" t="str">
        <f t="shared" si="861"/>
        <v>No</v>
      </c>
      <c r="BD386" t="str">
        <f t="shared" si="861"/>
        <v>No</v>
      </c>
      <c r="BE386" t="str">
        <f t="shared" si="861"/>
        <v>No</v>
      </c>
      <c r="BF386" t="str">
        <f t="shared" si="861"/>
        <v>No</v>
      </c>
      <c r="BG386" t="str">
        <f t="shared" ref="BG386:BG449" si="862">IF(AND($L386&gt;=BG$1,$L386&lt;BI$1),"Yes","No")</f>
        <v>No</v>
      </c>
      <c r="BI386" t="str">
        <f t="shared" si="730"/>
        <v>No</v>
      </c>
      <c r="BJ386" t="str">
        <f t="shared" ref="BJ386:BT386" si="863">IF(AND($M386&gt;=BJ$1,$M386&lt;BK$1),"Yes","No")</f>
        <v>No</v>
      </c>
      <c r="BK386" t="str">
        <f t="shared" si="863"/>
        <v>No</v>
      </c>
      <c r="BL386" t="str">
        <f t="shared" si="863"/>
        <v>No</v>
      </c>
      <c r="BM386" t="str">
        <f t="shared" si="863"/>
        <v>No</v>
      </c>
      <c r="BN386" t="str">
        <f t="shared" si="863"/>
        <v>No</v>
      </c>
      <c r="BO386" t="str">
        <f t="shared" si="863"/>
        <v>No</v>
      </c>
      <c r="BP386" t="str">
        <f t="shared" si="863"/>
        <v>No</v>
      </c>
      <c r="BQ386" t="str">
        <f t="shared" si="863"/>
        <v>No</v>
      </c>
      <c r="BR386" t="str">
        <f t="shared" si="863"/>
        <v>No</v>
      </c>
      <c r="BS386" t="str">
        <f t="shared" si="863"/>
        <v>No</v>
      </c>
      <c r="BT386" t="str">
        <f t="shared" si="863"/>
        <v>No</v>
      </c>
      <c r="BU386" t="str">
        <f t="shared" si="830"/>
        <v>No</v>
      </c>
      <c r="BW386" t="str">
        <f t="shared" ref="BW386:BW449" si="864">IF(COUNTIFS(BJ386:BU386,"Yes")&gt;0,"Yes","No")</f>
        <v>No</v>
      </c>
    </row>
    <row r="387" spans="1:75" x14ac:dyDescent="0.25">
      <c r="A387" s="7">
        <v>386</v>
      </c>
      <c r="B387" s="7" t="s">
        <v>417</v>
      </c>
      <c r="C387" s="7" t="s">
        <v>911</v>
      </c>
      <c r="D387" s="7" t="s">
        <v>10</v>
      </c>
      <c r="E387" s="7" t="s">
        <v>788</v>
      </c>
      <c r="F387" s="8" t="s">
        <v>811</v>
      </c>
      <c r="G387" s="8" t="s">
        <v>804</v>
      </c>
      <c r="H387" s="7" t="s">
        <v>424</v>
      </c>
      <c r="I387" s="7" t="s">
        <v>12</v>
      </c>
      <c r="J387" s="7" t="s">
        <v>1196</v>
      </c>
      <c r="K387" s="9">
        <v>27421</v>
      </c>
      <c r="L387" s="9">
        <v>36463</v>
      </c>
      <c r="M387" s="9"/>
      <c r="N387" s="10">
        <f t="shared" ca="1" si="859"/>
        <v>23</v>
      </c>
      <c r="O387" t="s">
        <v>783</v>
      </c>
      <c r="P387" s="11" t="s">
        <v>13</v>
      </c>
      <c r="Q387" s="12">
        <v>44220</v>
      </c>
      <c r="R387" s="12">
        <f t="shared" ca="1" si="860"/>
        <v>5000</v>
      </c>
      <c r="S387" s="8">
        <v>3</v>
      </c>
      <c r="T387" t="str">
        <f t="shared" ref="T387:T450" si="865">IF(M387="","",IF(M387&lt;L387,"Error","Correct"))</f>
        <v/>
      </c>
      <c r="U387" t="str">
        <f t="shared" ref="U387:U450" si="866">IF(K387="","",IF((L387-K387)/365&lt;18,"Error","Correct"))</f>
        <v>Correct</v>
      </c>
      <c r="Y387" t="str">
        <f t="shared" ref="Y387:Y450" si="867">VLOOKUP(Q387,$AC$32:$AD$36,2,1)</f>
        <v>40001-60000</v>
      </c>
      <c r="Z387" t="str">
        <f t="shared" ref="Z387:Z450" ca="1" si="868">VLOOKUP(YEARFRAC(K387,TODAY()),$AC$17:$AD$22,2,1)</f>
        <v>40-50 years</v>
      </c>
      <c r="AA387" t="str">
        <f t="shared" ref="AA387:AA450" si="869">VLOOKUP(YEARFRAC(L387,$AB$1),$AC$24:$AD$30,2,1)</f>
        <v>Above 10 years</v>
      </c>
      <c r="AH387" t="str">
        <f t="shared" ref="AH387:AH450" si="870">IF($L387&gt;AH$1,"No",IF($M387="","Yes",IF(AND($L387&lt;=AH$1,$M387&gt;AH$1),"Yes","No")))</f>
        <v>Yes</v>
      </c>
      <c r="AI387" t="str">
        <f t="shared" ref="AI387:AT402" si="871">IF($L387&gt;AI$1,"No",IF($M387="","Yes",IF(AND($L387&lt;=AI$1,$M387&gt;AI$1),"Yes","No")))</f>
        <v>Yes</v>
      </c>
      <c r="AJ387" t="str">
        <f t="shared" si="871"/>
        <v>Yes</v>
      </c>
      <c r="AK387" t="str">
        <f t="shared" si="871"/>
        <v>Yes</v>
      </c>
      <c r="AL387" t="str">
        <f t="shared" si="871"/>
        <v>Yes</v>
      </c>
      <c r="AM387" t="str">
        <f t="shared" si="871"/>
        <v>Yes</v>
      </c>
      <c r="AN387" t="str">
        <f t="shared" si="871"/>
        <v>Yes</v>
      </c>
      <c r="AO387" t="str">
        <f t="shared" si="871"/>
        <v>Yes</v>
      </c>
      <c r="AP387" t="str">
        <f t="shared" si="871"/>
        <v>Yes</v>
      </c>
      <c r="AQ387" t="str">
        <f t="shared" si="871"/>
        <v>Yes</v>
      </c>
      <c r="AR387" t="str">
        <f t="shared" si="871"/>
        <v>Yes</v>
      </c>
      <c r="AS387" t="str">
        <f t="shared" si="871"/>
        <v>Yes</v>
      </c>
      <c r="AT387" t="str">
        <f t="shared" si="871"/>
        <v>Yes</v>
      </c>
      <c r="AV387" t="str">
        <f t="shared" ref="AV387:BF387" si="872">IF(AND($L387&gt;=AV$1,$L387&lt;AW$1),"Yes","No")</f>
        <v>No</v>
      </c>
      <c r="AW387" t="str">
        <f t="shared" si="872"/>
        <v>No</v>
      </c>
      <c r="AX387" t="str">
        <f t="shared" si="872"/>
        <v>No</v>
      </c>
      <c r="AY387" t="str">
        <f t="shared" si="872"/>
        <v>No</v>
      </c>
      <c r="AZ387" t="str">
        <f t="shared" si="872"/>
        <v>No</v>
      </c>
      <c r="BA387" t="str">
        <f t="shared" si="872"/>
        <v>No</v>
      </c>
      <c r="BB387" t="str">
        <f t="shared" si="872"/>
        <v>No</v>
      </c>
      <c r="BC387" t="str">
        <f t="shared" si="872"/>
        <v>No</v>
      </c>
      <c r="BD387" t="str">
        <f t="shared" si="872"/>
        <v>No</v>
      </c>
      <c r="BE387" t="str">
        <f t="shared" si="872"/>
        <v>No</v>
      </c>
      <c r="BF387" t="str">
        <f t="shared" si="872"/>
        <v>No</v>
      </c>
      <c r="BG387" t="str">
        <f t="shared" si="862"/>
        <v>No</v>
      </c>
      <c r="BI387" t="str">
        <f t="shared" ref="BI387:BI450" si="873">IF(COUNTIFS(AV387:BG387,"Yes")&gt;0,"Yes","No")</f>
        <v>No</v>
      </c>
      <c r="BJ387" t="str">
        <f t="shared" ref="BJ387:BU402" si="874">IF(AND($M387&gt;=BJ$1,$M387&lt;BK$1),"Yes","No")</f>
        <v>No</v>
      </c>
      <c r="BK387" t="str">
        <f t="shared" si="874"/>
        <v>No</v>
      </c>
      <c r="BL387" t="str">
        <f t="shared" si="874"/>
        <v>No</v>
      </c>
      <c r="BM387" t="str">
        <f t="shared" si="874"/>
        <v>No</v>
      </c>
      <c r="BN387" t="str">
        <f t="shared" si="874"/>
        <v>No</v>
      </c>
      <c r="BO387" t="str">
        <f t="shared" si="874"/>
        <v>No</v>
      </c>
      <c r="BP387" t="str">
        <f t="shared" si="874"/>
        <v>No</v>
      </c>
      <c r="BQ387" t="str">
        <f t="shared" si="874"/>
        <v>No</v>
      </c>
      <c r="BR387" t="str">
        <f t="shared" si="874"/>
        <v>No</v>
      </c>
      <c r="BS387" t="str">
        <f t="shared" si="874"/>
        <v>No</v>
      </c>
      <c r="BT387" t="str">
        <f t="shared" si="874"/>
        <v>No</v>
      </c>
      <c r="BU387" t="str">
        <f t="shared" si="874"/>
        <v>No</v>
      </c>
      <c r="BW387" t="str">
        <f t="shared" si="864"/>
        <v>No</v>
      </c>
    </row>
    <row r="388" spans="1:75" x14ac:dyDescent="0.25">
      <c r="A388" s="7">
        <v>387</v>
      </c>
      <c r="B388" s="7" t="s">
        <v>418</v>
      </c>
      <c r="C388" s="7" t="s">
        <v>829</v>
      </c>
      <c r="D388" s="7" t="s">
        <v>812</v>
      </c>
      <c r="E388" s="7" t="s">
        <v>794</v>
      </c>
      <c r="F388" s="8" t="s">
        <v>811</v>
      </c>
      <c r="G388" s="8" t="s">
        <v>804</v>
      </c>
      <c r="H388" s="7" t="s">
        <v>424</v>
      </c>
      <c r="I388" s="7" t="s">
        <v>15</v>
      </c>
      <c r="J388" s="7" t="s">
        <v>1196</v>
      </c>
      <c r="K388" s="9">
        <v>27036</v>
      </c>
      <c r="L388" s="9">
        <v>37166</v>
      </c>
      <c r="M388" s="9"/>
      <c r="N388" s="10">
        <f t="shared" ca="1" si="859"/>
        <v>21</v>
      </c>
      <c r="O388" s="10" t="s">
        <v>815</v>
      </c>
      <c r="P388" s="11" t="s">
        <v>16</v>
      </c>
      <c r="Q388" s="12">
        <v>47295</v>
      </c>
      <c r="R388" s="12">
        <f t="shared" ca="1" si="860"/>
        <v>5000</v>
      </c>
      <c r="S388" s="8">
        <v>4</v>
      </c>
      <c r="T388" t="str">
        <f t="shared" si="865"/>
        <v/>
      </c>
      <c r="U388" t="str">
        <f t="shared" si="866"/>
        <v>Correct</v>
      </c>
      <c r="Y388" t="str">
        <f t="shared" si="867"/>
        <v>40001-60000</v>
      </c>
      <c r="Z388" t="str">
        <f t="shared" ca="1" si="868"/>
        <v>40-50 years</v>
      </c>
      <c r="AA388" t="str">
        <f t="shared" si="869"/>
        <v>Above 10 years</v>
      </c>
      <c r="AH388" t="str">
        <f t="shared" si="870"/>
        <v>Yes</v>
      </c>
      <c r="AI388" t="str">
        <f t="shared" si="871"/>
        <v>Yes</v>
      </c>
      <c r="AJ388" t="str">
        <f t="shared" si="871"/>
        <v>Yes</v>
      </c>
      <c r="AK388" t="str">
        <f t="shared" si="871"/>
        <v>Yes</v>
      </c>
      <c r="AL388" t="str">
        <f t="shared" si="871"/>
        <v>Yes</v>
      </c>
      <c r="AM388" t="str">
        <f t="shared" si="871"/>
        <v>Yes</v>
      </c>
      <c r="AN388" t="str">
        <f t="shared" si="871"/>
        <v>Yes</v>
      </c>
      <c r="AO388" t="str">
        <f t="shared" si="871"/>
        <v>Yes</v>
      </c>
      <c r="AP388" t="str">
        <f t="shared" si="871"/>
        <v>Yes</v>
      </c>
      <c r="AQ388" t="str">
        <f t="shared" si="871"/>
        <v>Yes</v>
      </c>
      <c r="AR388" t="str">
        <f t="shared" si="871"/>
        <v>Yes</v>
      </c>
      <c r="AS388" t="str">
        <f t="shared" si="871"/>
        <v>Yes</v>
      </c>
      <c r="AT388" t="str">
        <f t="shared" si="871"/>
        <v>Yes</v>
      </c>
      <c r="AV388" t="str">
        <f t="shared" ref="AV388:BF388" si="875">IF(AND($L388&gt;=AV$1,$L388&lt;AW$1),"Yes","No")</f>
        <v>No</v>
      </c>
      <c r="AW388" t="str">
        <f t="shared" si="875"/>
        <v>No</v>
      </c>
      <c r="AX388" t="str">
        <f t="shared" si="875"/>
        <v>No</v>
      </c>
      <c r="AY388" t="str">
        <f t="shared" si="875"/>
        <v>No</v>
      </c>
      <c r="AZ388" t="str">
        <f t="shared" si="875"/>
        <v>No</v>
      </c>
      <c r="BA388" t="str">
        <f t="shared" si="875"/>
        <v>No</v>
      </c>
      <c r="BB388" t="str">
        <f t="shared" si="875"/>
        <v>No</v>
      </c>
      <c r="BC388" t="str">
        <f t="shared" si="875"/>
        <v>No</v>
      </c>
      <c r="BD388" t="str">
        <f t="shared" si="875"/>
        <v>No</v>
      </c>
      <c r="BE388" t="str">
        <f t="shared" si="875"/>
        <v>No</v>
      </c>
      <c r="BF388" t="str">
        <f t="shared" si="875"/>
        <v>No</v>
      </c>
      <c r="BG388" t="str">
        <f t="shared" si="862"/>
        <v>No</v>
      </c>
      <c r="BI388" t="str">
        <f t="shared" si="873"/>
        <v>No</v>
      </c>
      <c r="BJ388" t="str">
        <f t="shared" ref="BJ388:BT388" si="876">IF(AND($M388&gt;=BJ$1,$M388&lt;BK$1),"Yes","No")</f>
        <v>No</v>
      </c>
      <c r="BK388" t="str">
        <f t="shared" si="876"/>
        <v>No</v>
      </c>
      <c r="BL388" t="str">
        <f t="shared" si="876"/>
        <v>No</v>
      </c>
      <c r="BM388" t="str">
        <f t="shared" si="876"/>
        <v>No</v>
      </c>
      <c r="BN388" t="str">
        <f t="shared" si="876"/>
        <v>No</v>
      </c>
      <c r="BO388" t="str">
        <f t="shared" si="876"/>
        <v>No</v>
      </c>
      <c r="BP388" t="str">
        <f t="shared" si="876"/>
        <v>No</v>
      </c>
      <c r="BQ388" t="str">
        <f t="shared" si="876"/>
        <v>No</v>
      </c>
      <c r="BR388" t="str">
        <f t="shared" si="876"/>
        <v>No</v>
      </c>
      <c r="BS388" t="str">
        <f t="shared" si="876"/>
        <v>No</v>
      </c>
      <c r="BT388" t="str">
        <f t="shared" si="876"/>
        <v>No</v>
      </c>
      <c r="BU388" t="str">
        <f t="shared" si="874"/>
        <v>No</v>
      </c>
      <c r="BW388" t="str">
        <f t="shared" si="864"/>
        <v>No</v>
      </c>
    </row>
    <row r="389" spans="1:75" x14ac:dyDescent="0.25">
      <c r="A389" s="7">
        <v>388</v>
      </c>
      <c r="B389" s="7" t="s">
        <v>419</v>
      </c>
      <c r="C389" s="7" t="s">
        <v>1069</v>
      </c>
      <c r="D389" s="7" t="s">
        <v>36</v>
      </c>
      <c r="E389" s="7" t="s">
        <v>792</v>
      </c>
      <c r="F389" s="8" t="s">
        <v>811</v>
      </c>
      <c r="G389" s="8" t="s">
        <v>804</v>
      </c>
      <c r="H389" s="7" t="s">
        <v>424</v>
      </c>
      <c r="I389" s="7" t="s">
        <v>12</v>
      </c>
      <c r="J389" s="7" t="s">
        <v>1197</v>
      </c>
      <c r="K389" s="9">
        <v>25486</v>
      </c>
      <c r="L389" s="9">
        <v>36116</v>
      </c>
      <c r="M389" s="9">
        <v>37382</v>
      </c>
      <c r="N389" s="10">
        <f t="shared" ca="1" si="859"/>
        <v>24</v>
      </c>
      <c r="O389" s="10" t="s">
        <v>815</v>
      </c>
      <c r="P389" s="11" t="s">
        <v>30</v>
      </c>
      <c r="Q389" s="12">
        <v>49770</v>
      </c>
      <c r="R389" s="12">
        <f t="shared" ca="1" si="860"/>
        <v>3000</v>
      </c>
      <c r="S389" s="8">
        <v>1</v>
      </c>
      <c r="T389" t="str">
        <f t="shared" si="865"/>
        <v>Correct</v>
      </c>
      <c r="U389" t="str">
        <f t="shared" si="866"/>
        <v>Correct</v>
      </c>
      <c r="Y389" t="str">
        <f t="shared" si="867"/>
        <v>40001-60000</v>
      </c>
      <c r="Z389" t="str">
        <f t="shared" ca="1" si="868"/>
        <v>Above 50 years</v>
      </c>
      <c r="AA389" t="str">
        <f t="shared" si="869"/>
        <v>Above 10 years</v>
      </c>
      <c r="AH389" t="str">
        <f t="shared" si="870"/>
        <v>No</v>
      </c>
      <c r="AI389" t="str">
        <f t="shared" si="871"/>
        <v>No</v>
      </c>
      <c r="AJ389" t="str">
        <f t="shared" si="871"/>
        <v>No</v>
      </c>
      <c r="AK389" t="str">
        <f t="shared" si="871"/>
        <v>No</v>
      </c>
      <c r="AL389" t="str">
        <f t="shared" si="871"/>
        <v>No</v>
      </c>
      <c r="AM389" t="str">
        <f t="shared" si="871"/>
        <v>No</v>
      </c>
      <c r="AN389" t="str">
        <f t="shared" si="871"/>
        <v>No</v>
      </c>
      <c r="AO389" t="str">
        <f t="shared" si="871"/>
        <v>No</v>
      </c>
      <c r="AP389" t="str">
        <f t="shared" si="871"/>
        <v>No</v>
      </c>
      <c r="AQ389" t="str">
        <f t="shared" si="871"/>
        <v>No</v>
      </c>
      <c r="AR389" t="str">
        <f t="shared" si="871"/>
        <v>No</v>
      </c>
      <c r="AS389" t="str">
        <f t="shared" si="871"/>
        <v>No</v>
      </c>
      <c r="AT389" t="str">
        <f t="shared" si="871"/>
        <v>No</v>
      </c>
      <c r="AV389" t="str">
        <f t="shared" ref="AV389:BF389" si="877">IF(AND($L389&gt;=AV$1,$L389&lt;AW$1),"Yes","No")</f>
        <v>No</v>
      </c>
      <c r="AW389" t="str">
        <f t="shared" si="877"/>
        <v>No</v>
      </c>
      <c r="AX389" t="str">
        <f t="shared" si="877"/>
        <v>No</v>
      </c>
      <c r="AY389" t="str">
        <f t="shared" si="877"/>
        <v>No</v>
      </c>
      <c r="AZ389" t="str">
        <f t="shared" si="877"/>
        <v>No</v>
      </c>
      <c r="BA389" t="str">
        <f t="shared" si="877"/>
        <v>No</v>
      </c>
      <c r="BB389" t="str">
        <f t="shared" si="877"/>
        <v>No</v>
      </c>
      <c r="BC389" t="str">
        <f t="shared" si="877"/>
        <v>No</v>
      </c>
      <c r="BD389" t="str">
        <f t="shared" si="877"/>
        <v>No</v>
      </c>
      <c r="BE389" t="str">
        <f t="shared" si="877"/>
        <v>No</v>
      </c>
      <c r="BF389" t="str">
        <f t="shared" si="877"/>
        <v>No</v>
      </c>
      <c r="BG389" t="str">
        <f t="shared" si="862"/>
        <v>No</v>
      </c>
      <c r="BI389" t="str">
        <f t="shared" si="873"/>
        <v>No</v>
      </c>
      <c r="BJ389" t="str">
        <f t="shared" ref="BJ389:BT389" si="878">IF(AND($M389&gt;=BJ$1,$M389&lt;BK$1),"Yes","No")</f>
        <v>No</v>
      </c>
      <c r="BK389" t="str">
        <f t="shared" si="878"/>
        <v>No</v>
      </c>
      <c r="BL389" t="str">
        <f t="shared" si="878"/>
        <v>No</v>
      </c>
      <c r="BM389" t="str">
        <f t="shared" si="878"/>
        <v>No</v>
      </c>
      <c r="BN389" t="str">
        <f t="shared" si="878"/>
        <v>No</v>
      </c>
      <c r="BO389" t="str">
        <f t="shared" si="878"/>
        <v>No</v>
      </c>
      <c r="BP389" t="str">
        <f t="shared" si="878"/>
        <v>No</v>
      </c>
      <c r="BQ389" t="str">
        <f t="shared" si="878"/>
        <v>No</v>
      </c>
      <c r="BR389" t="str">
        <f t="shared" si="878"/>
        <v>No</v>
      </c>
      <c r="BS389" t="str">
        <f t="shared" si="878"/>
        <v>No</v>
      </c>
      <c r="BT389" t="str">
        <f t="shared" si="878"/>
        <v>No</v>
      </c>
      <c r="BU389" t="str">
        <f t="shared" si="874"/>
        <v>No</v>
      </c>
      <c r="BW389" t="str">
        <f t="shared" si="864"/>
        <v>No</v>
      </c>
    </row>
    <row r="390" spans="1:75" x14ac:dyDescent="0.25">
      <c r="A390" s="7">
        <v>389</v>
      </c>
      <c r="B390" s="7" t="s">
        <v>420</v>
      </c>
      <c r="C390" s="7" t="s">
        <v>1070</v>
      </c>
      <c r="D390" s="7" t="s">
        <v>10</v>
      </c>
      <c r="E390" s="7" t="s">
        <v>788</v>
      </c>
      <c r="F390" s="8" t="s">
        <v>811</v>
      </c>
      <c r="G390" s="8" t="s">
        <v>804</v>
      </c>
      <c r="H390" s="7" t="s">
        <v>424</v>
      </c>
      <c r="I390" s="7" t="s">
        <v>15</v>
      </c>
      <c r="J390" s="7" t="s">
        <v>1197</v>
      </c>
      <c r="K390" s="9">
        <v>28320</v>
      </c>
      <c r="L390" s="9">
        <v>36121</v>
      </c>
      <c r="M390" s="9"/>
      <c r="N390" s="10">
        <f t="shared" ca="1" si="859"/>
        <v>24</v>
      </c>
      <c r="O390" s="10" t="s">
        <v>815</v>
      </c>
      <c r="P390" s="11" t="s">
        <v>40</v>
      </c>
      <c r="Q390" s="12">
        <v>28880</v>
      </c>
      <c r="R390" s="12">
        <f t="shared" ca="1" si="860"/>
        <v>5000</v>
      </c>
      <c r="S390" s="8">
        <v>3</v>
      </c>
      <c r="T390" t="str">
        <f t="shared" si="865"/>
        <v/>
      </c>
      <c r="U390" t="str">
        <f t="shared" si="866"/>
        <v>Correct</v>
      </c>
      <c r="Y390" t="str">
        <f t="shared" si="867"/>
        <v>25001-40000</v>
      </c>
      <c r="Z390" t="str">
        <f t="shared" ca="1" si="868"/>
        <v>40-50 years</v>
      </c>
      <c r="AA390" t="str">
        <f t="shared" si="869"/>
        <v>Above 10 years</v>
      </c>
      <c r="AH390" t="str">
        <f t="shared" si="870"/>
        <v>Yes</v>
      </c>
      <c r="AI390" t="str">
        <f t="shared" si="871"/>
        <v>Yes</v>
      </c>
      <c r="AJ390" t="str">
        <f t="shared" si="871"/>
        <v>Yes</v>
      </c>
      <c r="AK390" t="str">
        <f t="shared" si="871"/>
        <v>Yes</v>
      </c>
      <c r="AL390" t="str">
        <f t="shared" si="871"/>
        <v>Yes</v>
      </c>
      <c r="AM390" t="str">
        <f t="shared" si="871"/>
        <v>Yes</v>
      </c>
      <c r="AN390" t="str">
        <f t="shared" si="871"/>
        <v>Yes</v>
      </c>
      <c r="AO390" t="str">
        <f t="shared" si="871"/>
        <v>Yes</v>
      </c>
      <c r="AP390" t="str">
        <f t="shared" si="871"/>
        <v>Yes</v>
      </c>
      <c r="AQ390" t="str">
        <f t="shared" si="871"/>
        <v>Yes</v>
      </c>
      <c r="AR390" t="str">
        <f t="shared" si="871"/>
        <v>Yes</v>
      </c>
      <c r="AS390" t="str">
        <f t="shared" si="871"/>
        <v>Yes</v>
      </c>
      <c r="AT390" t="str">
        <f t="shared" si="871"/>
        <v>Yes</v>
      </c>
      <c r="AV390" t="str">
        <f t="shared" ref="AV390:BF390" si="879">IF(AND($L390&gt;=AV$1,$L390&lt;AW$1),"Yes","No")</f>
        <v>No</v>
      </c>
      <c r="AW390" t="str">
        <f t="shared" si="879"/>
        <v>No</v>
      </c>
      <c r="AX390" t="str">
        <f t="shared" si="879"/>
        <v>No</v>
      </c>
      <c r="AY390" t="str">
        <f t="shared" si="879"/>
        <v>No</v>
      </c>
      <c r="AZ390" t="str">
        <f t="shared" si="879"/>
        <v>No</v>
      </c>
      <c r="BA390" t="str">
        <f t="shared" si="879"/>
        <v>No</v>
      </c>
      <c r="BB390" t="str">
        <f t="shared" si="879"/>
        <v>No</v>
      </c>
      <c r="BC390" t="str">
        <f t="shared" si="879"/>
        <v>No</v>
      </c>
      <c r="BD390" t="str">
        <f t="shared" si="879"/>
        <v>No</v>
      </c>
      <c r="BE390" t="str">
        <f t="shared" si="879"/>
        <v>No</v>
      </c>
      <c r="BF390" t="str">
        <f t="shared" si="879"/>
        <v>No</v>
      </c>
      <c r="BG390" t="str">
        <f t="shared" si="862"/>
        <v>No</v>
      </c>
      <c r="BI390" t="str">
        <f t="shared" si="873"/>
        <v>No</v>
      </c>
      <c r="BJ390" t="str">
        <f t="shared" ref="BJ390:BT390" si="880">IF(AND($M390&gt;=BJ$1,$M390&lt;BK$1),"Yes","No")</f>
        <v>No</v>
      </c>
      <c r="BK390" t="str">
        <f t="shared" si="880"/>
        <v>No</v>
      </c>
      <c r="BL390" t="str">
        <f t="shared" si="880"/>
        <v>No</v>
      </c>
      <c r="BM390" t="str">
        <f t="shared" si="880"/>
        <v>No</v>
      </c>
      <c r="BN390" t="str">
        <f t="shared" si="880"/>
        <v>No</v>
      </c>
      <c r="BO390" t="str">
        <f t="shared" si="880"/>
        <v>No</v>
      </c>
      <c r="BP390" t="str">
        <f t="shared" si="880"/>
        <v>No</v>
      </c>
      <c r="BQ390" t="str">
        <f t="shared" si="880"/>
        <v>No</v>
      </c>
      <c r="BR390" t="str">
        <f t="shared" si="880"/>
        <v>No</v>
      </c>
      <c r="BS390" t="str">
        <f t="shared" si="880"/>
        <v>No</v>
      </c>
      <c r="BT390" t="str">
        <f t="shared" si="880"/>
        <v>No</v>
      </c>
      <c r="BU390" t="str">
        <f t="shared" si="874"/>
        <v>No</v>
      </c>
      <c r="BW390" t="str">
        <f t="shared" si="864"/>
        <v>No</v>
      </c>
    </row>
    <row r="391" spans="1:75" x14ac:dyDescent="0.25">
      <c r="A391" s="7">
        <v>390</v>
      </c>
      <c r="B391" s="7" t="s">
        <v>421</v>
      </c>
      <c r="C391" s="7" t="s">
        <v>884</v>
      </c>
      <c r="D391" s="7" t="s">
        <v>10</v>
      </c>
      <c r="E391" s="7" t="s">
        <v>788</v>
      </c>
      <c r="F391" s="8" t="s">
        <v>811</v>
      </c>
      <c r="G391" s="8" t="s">
        <v>804</v>
      </c>
      <c r="H391" s="7" t="s">
        <v>424</v>
      </c>
      <c r="I391" s="7" t="s">
        <v>12</v>
      </c>
      <c r="J391" s="7" t="s">
        <v>1196</v>
      </c>
      <c r="K391" s="9">
        <v>22830</v>
      </c>
      <c r="L391" s="9">
        <v>36145</v>
      </c>
      <c r="M391" s="9"/>
      <c r="N391" s="10">
        <f t="shared" ca="1" si="859"/>
        <v>24</v>
      </c>
      <c r="O391" s="10" t="s">
        <v>815</v>
      </c>
      <c r="P391" s="11" t="s">
        <v>16</v>
      </c>
      <c r="Q391" s="12">
        <v>31260</v>
      </c>
      <c r="R391" s="12">
        <f t="shared" ca="1" si="860"/>
        <v>10000</v>
      </c>
      <c r="S391" s="8">
        <v>5</v>
      </c>
      <c r="T391" t="str">
        <f t="shared" si="865"/>
        <v/>
      </c>
      <c r="U391" t="str">
        <f t="shared" si="866"/>
        <v>Correct</v>
      </c>
      <c r="Y391" t="str">
        <f t="shared" si="867"/>
        <v>25001-40000</v>
      </c>
      <c r="Z391" t="str">
        <f t="shared" ca="1" si="868"/>
        <v>Above 50 years</v>
      </c>
      <c r="AA391" t="str">
        <f t="shared" si="869"/>
        <v>Above 10 years</v>
      </c>
      <c r="AH391" t="str">
        <f t="shared" si="870"/>
        <v>Yes</v>
      </c>
      <c r="AI391" t="str">
        <f t="shared" si="871"/>
        <v>Yes</v>
      </c>
      <c r="AJ391" t="str">
        <f t="shared" si="871"/>
        <v>Yes</v>
      </c>
      <c r="AK391" t="str">
        <f t="shared" si="871"/>
        <v>Yes</v>
      </c>
      <c r="AL391" t="str">
        <f t="shared" si="871"/>
        <v>Yes</v>
      </c>
      <c r="AM391" t="str">
        <f t="shared" si="871"/>
        <v>Yes</v>
      </c>
      <c r="AN391" t="str">
        <f t="shared" si="871"/>
        <v>Yes</v>
      </c>
      <c r="AO391" t="str">
        <f t="shared" si="871"/>
        <v>Yes</v>
      </c>
      <c r="AP391" t="str">
        <f t="shared" si="871"/>
        <v>Yes</v>
      </c>
      <c r="AQ391" t="str">
        <f t="shared" si="871"/>
        <v>Yes</v>
      </c>
      <c r="AR391" t="str">
        <f t="shared" si="871"/>
        <v>Yes</v>
      </c>
      <c r="AS391" t="str">
        <f t="shared" si="871"/>
        <v>Yes</v>
      </c>
      <c r="AT391" t="str">
        <f t="shared" si="871"/>
        <v>Yes</v>
      </c>
      <c r="AV391" t="str">
        <f t="shared" ref="AV391:BF391" si="881">IF(AND($L391&gt;=AV$1,$L391&lt;AW$1),"Yes","No")</f>
        <v>No</v>
      </c>
      <c r="AW391" t="str">
        <f t="shared" si="881"/>
        <v>No</v>
      </c>
      <c r="AX391" t="str">
        <f t="shared" si="881"/>
        <v>No</v>
      </c>
      <c r="AY391" t="str">
        <f t="shared" si="881"/>
        <v>No</v>
      </c>
      <c r="AZ391" t="str">
        <f t="shared" si="881"/>
        <v>No</v>
      </c>
      <c r="BA391" t="str">
        <f t="shared" si="881"/>
        <v>No</v>
      </c>
      <c r="BB391" t="str">
        <f t="shared" si="881"/>
        <v>No</v>
      </c>
      <c r="BC391" t="str">
        <f t="shared" si="881"/>
        <v>No</v>
      </c>
      <c r="BD391" t="str">
        <f t="shared" si="881"/>
        <v>No</v>
      </c>
      <c r="BE391" t="str">
        <f t="shared" si="881"/>
        <v>No</v>
      </c>
      <c r="BF391" t="str">
        <f t="shared" si="881"/>
        <v>No</v>
      </c>
      <c r="BG391" t="str">
        <f t="shared" si="862"/>
        <v>No</v>
      </c>
      <c r="BI391" t="str">
        <f t="shared" si="873"/>
        <v>No</v>
      </c>
      <c r="BJ391" t="str">
        <f t="shared" ref="BJ391:BT391" si="882">IF(AND($M391&gt;=BJ$1,$M391&lt;BK$1),"Yes","No")</f>
        <v>No</v>
      </c>
      <c r="BK391" t="str">
        <f t="shared" si="882"/>
        <v>No</v>
      </c>
      <c r="BL391" t="str">
        <f t="shared" si="882"/>
        <v>No</v>
      </c>
      <c r="BM391" t="str">
        <f t="shared" si="882"/>
        <v>No</v>
      </c>
      <c r="BN391" t="str">
        <f t="shared" si="882"/>
        <v>No</v>
      </c>
      <c r="BO391" t="str">
        <f t="shared" si="882"/>
        <v>No</v>
      </c>
      <c r="BP391" t="str">
        <f t="shared" si="882"/>
        <v>No</v>
      </c>
      <c r="BQ391" t="str">
        <f t="shared" si="882"/>
        <v>No</v>
      </c>
      <c r="BR391" t="str">
        <f t="shared" si="882"/>
        <v>No</v>
      </c>
      <c r="BS391" t="str">
        <f t="shared" si="882"/>
        <v>No</v>
      </c>
      <c r="BT391" t="str">
        <f t="shared" si="882"/>
        <v>No</v>
      </c>
      <c r="BU391" t="str">
        <f t="shared" si="874"/>
        <v>No</v>
      </c>
      <c r="BW391" t="str">
        <f t="shared" si="864"/>
        <v>No</v>
      </c>
    </row>
    <row r="392" spans="1:75" x14ac:dyDescent="0.25">
      <c r="A392" s="7">
        <v>391</v>
      </c>
      <c r="B392" s="7" t="s">
        <v>422</v>
      </c>
      <c r="C392" s="7" t="s">
        <v>974</v>
      </c>
      <c r="D392" s="7" t="s">
        <v>36</v>
      </c>
      <c r="E392" s="7" t="s">
        <v>789</v>
      </c>
      <c r="F392" s="8" t="s">
        <v>811</v>
      </c>
      <c r="G392" s="8" t="s">
        <v>804</v>
      </c>
      <c r="H392" s="7" t="s">
        <v>424</v>
      </c>
      <c r="I392" s="7" t="s">
        <v>24</v>
      </c>
      <c r="J392" s="7" t="s">
        <v>1196</v>
      </c>
      <c r="K392" s="9">
        <v>28945</v>
      </c>
      <c r="L392" s="9">
        <v>39063</v>
      </c>
      <c r="M392" s="9"/>
      <c r="N392" s="10">
        <f t="shared" ca="1" si="859"/>
        <v>16</v>
      </c>
      <c r="O392" s="10" t="s">
        <v>815</v>
      </c>
      <c r="P392" s="11"/>
      <c r="Q392" s="12">
        <v>77930</v>
      </c>
      <c r="R392" s="12">
        <f t="shared" ca="1" si="860"/>
        <v>10000</v>
      </c>
      <c r="S392" s="8">
        <v>5</v>
      </c>
      <c r="T392" t="str">
        <f t="shared" si="865"/>
        <v/>
      </c>
      <c r="U392" t="str">
        <f t="shared" si="866"/>
        <v>Correct</v>
      </c>
      <c r="Y392" t="str">
        <f t="shared" si="867"/>
        <v>Above 60000</v>
      </c>
      <c r="Z392" t="str">
        <f t="shared" ca="1" si="868"/>
        <v>40-50 years</v>
      </c>
      <c r="AA392" t="str">
        <f t="shared" si="869"/>
        <v>6-10 years</v>
      </c>
      <c r="AH392" t="str">
        <f t="shared" si="870"/>
        <v>Yes</v>
      </c>
      <c r="AI392" t="str">
        <f t="shared" si="871"/>
        <v>Yes</v>
      </c>
      <c r="AJ392" t="str">
        <f t="shared" si="871"/>
        <v>Yes</v>
      </c>
      <c r="AK392" t="str">
        <f t="shared" si="871"/>
        <v>Yes</v>
      </c>
      <c r="AL392" t="str">
        <f t="shared" si="871"/>
        <v>Yes</v>
      </c>
      <c r="AM392" t="str">
        <f t="shared" si="871"/>
        <v>Yes</v>
      </c>
      <c r="AN392" t="str">
        <f t="shared" si="871"/>
        <v>Yes</v>
      </c>
      <c r="AO392" t="str">
        <f t="shared" si="871"/>
        <v>Yes</v>
      </c>
      <c r="AP392" t="str">
        <f t="shared" si="871"/>
        <v>Yes</v>
      </c>
      <c r="AQ392" t="str">
        <f t="shared" si="871"/>
        <v>Yes</v>
      </c>
      <c r="AR392" t="str">
        <f t="shared" si="871"/>
        <v>Yes</v>
      </c>
      <c r="AS392" t="str">
        <f t="shared" si="871"/>
        <v>Yes</v>
      </c>
      <c r="AT392" t="str">
        <f t="shared" si="871"/>
        <v>Yes</v>
      </c>
      <c r="AV392" t="str">
        <f t="shared" ref="AV392:BF392" si="883">IF(AND($L392&gt;=AV$1,$L392&lt;AW$1),"Yes","No")</f>
        <v>No</v>
      </c>
      <c r="AW392" t="str">
        <f t="shared" si="883"/>
        <v>No</v>
      </c>
      <c r="AX392" t="str">
        <f t="shared" si="883"/>
        <v>No</v>
      </c>
      <c r="AY392" t="str">
        <f t="shared" si="883"/>
        <v>No</v>
      </c>
      <c r="AZ392" t="str">
        <f t="shared" si="883"/>
        <v>No</v>
      </c>
      <c r="BA392" t="str">
        <f t="shared" si="883"/>
        <v>No</v>
      </c>
      <c r="BB392" t="str">
        <f t="shared" si="883"/>
        <v>No</v>
      </c>
      <c r="BC392" t="str">
        <f t="shared" si="883"/>
        <v>No</v>
      </c>
      <c r="BD392" t="str">
        <f t="shared" si="883"/>
        <v>No</v>
      </c>
      <c r="BE392" t="str">
        <f t="shared" si="883"/>
        <v>No</v>
      </c>
      <c r="BF392" t="str">
        <f t="shared" si="883"/>
        <v>No</v>
      </c>
      <c r="BG392" t="str">
        <f t="shared" si="862"/>
        <v>No</v>
      </c>
      <c r="BI392" t="str">
        <f t="shared" si="873"/>
        <v>No</v>
      </c>
      <c r="BJ392" t="str">
        <f t="shared" ref="BJ392:BT392" si="884">IF(AND($M392&gt;=BJ$1,$M392&lt;BK$1),"Yes","No")</f>
        <v>No</v>
      </c>
      <c r="BK392" t="str">
        <f t="shared" si="884"/>
        <v>No</v>
      </c>
      <c r="BL392" t="str">
        <f t="shared" si="884"/>
        <v>No</v>
      </c>
      <c r="BM392" t="str">
        <f t="shared" si="884"/>
        <v>No</v>
      </c>
      <c r="BN392" t="str">
        <f t="shared" si="884"/>
        <v>No</v>
      </c>
      <c r="BO392" t="str">
        <f t="shared" si="884"/>
        <v>No</v>
      </c>
      <c r="BP392" t="str">
        <f t="shared" si="884"/>
        <v>No</v>
      </c>
      <c r="BQ392" t="str">
        <f t="shared" si="884"/>
        <v>No</v>
      </c>
      <c r="BR392" t="str">
        <f t="shared" si="884"/>
        <v>No</v>
      </c>
      <c r="BS392" t="str">
        <f t="shared" si="884"/>
        <v>No</v>
      </c>
      <c r="BT392" t="str">
        <f t="shared" si="884"/>
        <v>No</v>
      </c>
      <c r="BU392" t="str">
        <f t="shared" si="874"/>
        <v>No</v>
      </c>
      <c r="BW392" t="str">
        <f t="shared" si="864"/>
        <v>No</v>
      </c>
    </row>
    <row r="393" spans="1:75" x14ac:dyDescent="0.25">
      <c r="A393" s="7">
        <v>392</v>
      </c>
      <c r="B393" s="7" t="s">
        <v>423</v>
      </c>
      <c r="C393" s="7" t="s">
        <v>1040</v>
      </c>
      <c r="D393" s="7" t="s">
        <v>36</v>
      </c>
      <c r="E393" s="7" t="s">
        <v>795</v>
      </c>
      <c r="F393" s="8" t="s">
        <v>811</v>
      </c>
      <c r="G393" s="8" t="s">
        <v>804</v>
      </c>
      <c r="H393" s="7" t="s">
        <v>424</v>
      </c>
      <c r="I393" s="7" t="s">
        <v>12</v>
      </c>
      <c r="J393" s="7" t="s">
        <v>1197</v>
      </c>
      <c r="K393" s="9">
        <v>32624</v>
      </c>
      <c r="L393" s="9">
        <v>40922</v>
      </c>
      <c r="M393" s="9"/>
      <c r="N393" s="10">
        <f t="shared" ca="1" si="859"/>
        <v>10</v>
      </c>
      <c r="O393" s="10" t="s">
        <v>815</v>
      </c>
      <c r="P393" s="11" t="s">
        <v>13</v>
      </c>
      <c r="Q393" s="12">
        <v>39110</v>
      </c>
      <c r="R393" s="12">
        <f t="shared" ca="1" si="860"/>
        <v>10000</v>
      </c>
      <c r="S393" s="8">
        <v>5</v>
      </c>
      <c r="T393" t="str">
        <f t="shared" si="865"/>
        <v/>
      </c>
      <c r="U393" t="str">
        <f t="shared" si="866"/>
        <v>Correct</v>
      </c>
      <c r="Y393" t="str">
        <f t="shared" si="867"/>
        <v>25001-40000</v>
      </c>
      <c r="Z393" t="str">
        <f t="shared" ca="1" si="868"/>
        <v>30-40 years</v>
      </c>
      <c r="AA393" t="str">
        <f t="shared" si="869"/>
        <v>6-12 months</v>
      </c>
      <c r="AH393" t="str">
        <f t="shared" si="870"/>
        <v>No</v>
      </c>
      <c r="AI393" t="str">
        <f t="shared" si="871"/>
        <v>Yes</v>
      </c>
      <c r="AJ393" t="str">
        <f t="shared" si="871"/>
        <v>Yes</v>
      </c>
      <c r="AK393" t="str">
        <f t="shared" si="871"/>
        <v>Yes</v>
      </c>
      <c r="AL393" t="str">
        <f t="shared" si="871"/>
        <v>Yes</v>
      </c>
      <c r="AM393" t="str">
        <f t="shared" si="871"/>
        <v>Yes</v>
      </c>
      <c r="AN393" t="str">
        <f t="shared" si="871"/>
        <v>Yes</v>
      </c>
      <c r="AO393" t="str">
        <f t="shared" si="871"/>
        <v>Yes</v>
      </c>
      <c r="AP393" t="str">
        <f t="shared" si="871"/>
        <v>Yes</v>
      </c>
      <c r="AQ393" t="str">
        <f t="shared" si="871"/>
        <v>Yes</v>
      </c>
      <c r="AR393" t="str">
        <f t="shared" si="871"/>
        <v>Yes</v>
      </c>
      <c r="AS393" t="str">
        <f t="shared" si="871"/>
        <v>Yes</v>
      </c>
      <c r="AT393" t="str">
        <f t="shared" si="871"/>
        <v>Yes</v>
      </c>
      <c r="AV393" t="str">
        <f t="shared" ref="AV393:BF393" si="885">IF(AND($L393&gt;=AV$1,$L393&lt;AW$1),"Yes","No")</f>
        <v>Yes</v>
      </c>
      <c r="AW393" t="str">
        <f t="shared" si="885"/>
        <v>No</v>
      </c>
      <c r="AX393" t="str">
        <f t="shared" si="885"/>
        <v>No</v>
      </c>
      <c r="AY393" t="str">
        <f t="shared" si="885"/>
        <v>No</v>
      </c>
      <c r="AZ393" t="str">
        <f t="shared" si="885"/>
        <v>No</v>
      </c>
      <c r="BA393" t="str">
        <f t="shared" si="885"/>
        <v>No</v>
      </c>
      <c r="BB393" t="str">
        <f t="shared" si="885"/>
        <v>No</v>
      </c>
      <c r="BC393" t="str">
        <f t="shared" si="885"/>
        <v>No</v>
      </c>
      <c r="BD393" t="str">
        <f t="shared" si="885"/>
        <v>No</v>
      </c>
      <c r="BE393" t="str">
        <f t="shared" si="885"/>
        <v>No</v>
      </c>
      <c r="BF393" t="str">
        <f t="shared" si="885"/>
        <v>No</v>
      </c>
      <c r="BG393" t="str">
        <f t="shared" si="862"/>
        <v>No</v>
      </c>
      <c r="BI393" t="str">
        <f t="shared" si="873"/>
        <v>Yes</v>
      </c>
      <c r="BJ393" t="str">
        <f t="shared" ref="BJ393:BT393" si="886">IF(AND($M393&gt;=BJ$1,$M393&lt;BK$1),"Yes","No")</f>
        <v>No</v>
      </c>
      <c r="BK393" t="str">
        <f t="shared" si="886"/>
        <v>No</v>
      </c>
      <c r="BL393" t="str">
        <f t="shared" si="886"/>
        <v>No</v>
      </c>
      <c r="BM393" t="str">
        <f t="shared" si="886"/>
        <v>No</v>
      </c>
      <c r="BN393" t="str">
        <f t="shared" si="886"/>
        <v>No</v>
      </c>
      <c r="BO393" t="str">
        <f t="shared" si="886"/>
        <v>No</v>
      </c>
      <c r="BP393" t="str">
        <f t="shared" si="886"/>
        <v>No</v>
      </c>
      <c r="BQ393" t="str">
        <f t="shared" si="886"/>
        <v>No</v>
      </c>
      <c r="BR393" t="str">
        <f t="shared" si="886"/>
        <v>No</v>
      </c>
      <c r="BS393" t="str">
        <f t="shared" si="886"/>
        <v>No</v>
      </c>
      <c r="BT393" t="str">
        <f t="shared" si="886"/>
        <v>No</v>
      </c>
      <c r="BU393" t="str">
        <f t="shared" si="874"/>
        <v>No</v>
      </c>
      <c r="BW393" t="str">
        <f t="shared" si="864"/>
        <v>No</v>
      </c>
    </row>
    <row r="394" spans="1:75" x14ac:dyDescent="0.25">
      <c r="A394" s="7">
        <v>393</v>
      </c>
      <c r="B394" s="7" t="s">
        <v>425</v>
      </c>
      <c r="C394" s="7" t="s">
        <v>1071</v>
      </c>
      <c r="D394" s="7" t="s">
        <v>36</v>
      </c>
      <c r="E394" s="7" t="s">
        <v>792</v>
      </c>
      <c r="F394" s="8" t="s">
        <v>811</v>
      </c>
      <c r="G394" s="8" t="s">
        <v>804</v>
      </c>
      <c r="H394" s="7" t="s">
        <v>424</v>
      </c>
      <c r="I394" s="7" t="s">
        <v>24</v>
      </c>
      <c r="J394" s="7" t="s">
        <v>1197</v>
      </c>
      <c r="K394" s="9">
        <v>30489</v>
      </c>
      <c r="L394" s="9">
        <v>38734</v>
      </c>
      <c r="M394" s="9"/>
      <c r="N394" s="10">
        <f t="shared" ca="1" si="859"/>
        <v>16</v>
      </c>
      <c r="O394" s="10" t="s">
        <v>815</v>
      </c>
      <c r="P394" s="11"/>
      <c r="Q394" s="12">
        <v>54190</v>
      </c>
      <c r="R394" s="12">
        <f t="shared" ca="1" si="860"/>
        <v>5000</v>
      </c>
      <c r="S394" s="8">
        <v>4</v>
      </c>
      <c r="T394" t="str">
        <f t="shared" si="865"/>
        <v/>
      </c>
      <c r="U394" t="str">
        <f t="shared" si="866"/>
        <v>Correct</v>
      </c>
      <c r="Y394" t="str">
        <f t="shared" si="867"/>
        <v>40001-60000</v>
      </c>
      <c r="Z394" t="str">
        <f t="shared" ca="1" si="868"/>
        <v>30-40 years</v>
      </c>
      <c r="AA394" t="str">
        <f t="shared" si="869"/>
        <v>6-10 years</v>
      </c>
      <c r="AH394" t="str">
        <f t="shared" si="870"/>
        <v>Yes</v>
      </c>
      <c r="AI394" t="str">
        <f t="shared" si="871"/>
        <v>Yes</v>
      </c>
      <c r="AJ394" t="str">
        <f t="shared" si="871"/>
        <v>Yes</v>
      </c>
      <c r="AK394" t="str">
        <f t="shared" si="871"/>
        <v>Yes</v>
      </c>
      <c r="AL394" t="str">
        <f t="shared" si="871"/>
        <v>Yes</v>
      </c>
      <c r="AM394" t="str">
        <f t="shared" si="871"/>
        <v>Yes</v>
      </c>
      <c r="AN394" t="str">
        <f t="shared" si="871"/>
        <v>Yes</v>
      </c>
      <c r="AO394" t="str">
        <f t="shared" si="871"/>
        <v>Yes</v>
      </c>
      <c r="AP394" t="str">
        <f t="shared" si="871"/>
        <v>Yes</v>
      </c>
      <c r="AQ394" t="str">
        <f t="shared" si="871"/>
        <v>Yes</v>
      </c>
      <c r="AR394" t="str">
        <f t="shared" si="871"/>
        <v>Yes</v>
      </c>
      <c r="AS394" t="str">
        <f t="shared" si="871"/>
        <v>Yes</v>
      </c>
      <c r="AT394" t="str">
        <f t="shared" si="871"/>
        <v>Yes</v>
      </c>
      <c r="AV394" t="str">
        <f t="shared" ref="AV394:BF394" si="887">IF(AND($L394&gt;=AV$1,$L394&lt;AW$1),"Yes","No")</f>
        <v>No</v>
      </c>
      <c r="AW394" t="str">
        <f t="shared" si="887"/>
        <v>No</v>
      </c>
      <c r="AX394" t="str">
        <f t="shared" si="887"/>
        <v>No</v>
      </c>
      <c r="AY394" t="str">
        <f t="shared" si="887"/>
        <v>No</v>
      </c>
      <c r="AZ394" t="str">
        <f t="shared" si="887"/>
        <v>No</v>
      </c>
      <c r="BA394" t="str">
        <f t="shared" si="887"/>
        <v>No</v>
      </c>
      <c r="BB394" t="str">
        <f t="shared" si="887"/>
        <v>No</v>
      </c>
      <c r="BC394" t="str">
        <f t="shared" si="887"/>
        <v>No</v>
      </c>
      <c r="BD394" t="str">
        <f t="shared" si="887"/>
        <v>No</v>
      </c>
      <c r="BE394" t="str">
        <f t="shared" si="887"/>
        <v>No</v>
      </c>
      <c r="BF394" t="str">
        <f t="shared" si="887"/>
        <v>No</v>
      </c>
      <c r="BG394" t="str">
        <f t="shared" si="862"/>
        <v>No</v>
      </c>
      <c r="BI394" t="str">
        <f t="shared" si="873"/>
        <v>No</v>
      </c>
      <c r="BJ394" t="str">
        <f t="shared" ref="BJ394:BT394" si="888">IF(AND($M394&gt;=BJ$1,$M394&lt;BK$1),"Yes","No")</f>
        <v>No</v>
      </c>
      <c r="BK394" t="str">
        <f t="shared" si="888"/>
        <v>No</v>
      </c>
      <c r="BL394" t="str">
        <f t="shared" si="888"/>
        <v>No</v>
      </c>
      <c r="BM394" t="str">
        <f t="shared" si="888"/>
        <v>No</v>
      </c>
      <c r="BN394" t="str">
        <f t="shared" si="888"/>
        <v>No</v>
      </c>
      <c r="BO394" t="str">
        <f t="shared" si="888"/>
        <v>No</v>
      </c>
      <c r="BP394" t="str">
        <f t="shared" si="888"/>
        <v>No</v>
      </c>
      <c r="BQ394" t="str">
        <f t="shared" si="888"/>
        <v>No</v>
      </c>
      <c r="BR394" t="str">
        <f t="shared" si="888"/>
        <v>No</v>
      </c>
      <c r="BS394" t="str">
        <f t="shared" si="888"/>
        <v>No</v>
      </c>
      <c r="BT394" t="str">
        <f t="shared" si="888"/>
        <v>No</v>
      </c>
      <c r="BU394" t="str">
        <f t="shared" si="874"/>
        <v>No</v>
      </c>
      <c r="BW394" t="str">
        <f t="shared" si="864"/>
        <v>No</v>
      </c>
    </row>
    <row r="395" spans="1:75" x14ac:dyDescent="0.25">
      <c r="A395" s="7">
        <v>394</v>
      </c>
      <c r="B395" s="7" t="s">
        <v>426</v>
      </c>
      <c r="C395" s="7" t="s">
        <v>1072</v>
      </c>
      <c r="D395" s="7" t="s">
        <v>812</v>
      </c>
      <c r="E395" s="7" t="s">
        <v>794</v>
      </c>
      <c r="F395" s="8" t="s">
        <v>811</v>
      </c>
      <c r="G395" s="8" t="s">
        <v>804</v>
      </c>
      <c r="H395" s="7" t="s">
        <v>424</v>
      </c>
      <c r="I395" s="7" t="s">
        <v>12</v>
      </c>
      <c r="J395" s="7" t="s">
        <v>1197</v>
      </c>
      <c r="K395" s="9">
        <v>25536</v>
      </c>
      <c r="L395" s="9">
        <v>36175</v>
      </c>
      <c r="M395" s="9"/>
      <c r="N395" s="10">
        <f t="shared" ca="1" si="859"/>
        <v>23</v>
      </c>
      <c r="O395" s="10" t="s">
        <v>815</v>
      </c>
      <c r="P395" s="11" t="s">
        <v>40</v>
      </c>
      <c r="Q395" s="12">
        <v>23520</v>
      </c>
      <c r="R395" s="12">
        <f t="shared" ca="1" si="860"/>
        <v>3000</v>
      </c>
      <c r="S395" s="8">
        <v>2</v>
      </c>
      <c r="T395" t="str">
        <f t="shared" si="865"/>
        <v/>
      </c>
      <c r="U395" t="str">
        <f t="shared" si="866"/>
        <v>Correct</v>
      </c>
      <c r="Y395" t="str">
        <f t="shared" si="867"/>
        <v>10001-25000</v>
      </c>
      <c r="Z395" t="str">
        <f t="shared" ca="1" si="868"/>
        <v>Above 50 years</v>
      </c>
      <c r="AA395" t="str">
        <f t="shared" si="869"/>
        <v>Above 10 years</v>
      </c>
      <c r="AH395" t="str">
        <f t="shared" si="870"/>
        <v>Yes</v>
      </c>
      <c r="AI395" t="str">
        <f t="shared" si="871"/>
        <v>Yes</v>
      </c>
      <c r="AJ395" t="str">
        <f t="shared" si="871"/>
        <v>Yes</v>
      </c>
      <c r="AK395" t="str">
        <f t="shared" si="871"/>
        <v>Yes</v>
      </c>
      <c r="AL395" t="str">
        <f t="shared" si="871"/>
        <v>Yes</v>
      </c>
      <c r="AM395" t="str">
        <f t="shared" si="871"/>
        <v>Yes</v>
      </c>
      <c r="AN395" t="str">
        <f t="shared" si="871"/>
        <v>Yes</v>
      </c>
      <c r="AO395" t="str">
        <f t="shared" si="871"/>
        <v>Yes</v>
      </c>
      <c r="AP395" t="str">
        <f t="shared" si="871"/>
        <v>Yes</v>
      </c>
      <c r="AQ395" t="str">
        <f t="shared" si="871"/>
        <v>Yes</v>
      </c>
      <c r="AR395" t="str">
        <f t="shared" si="871"/>
        <v>Yes</v>
      </c>
      <c r="AS395" t="str">
        <f t="shared" si="871"/>
        <v>Yes</v>
      </c>
      <c r="AT395" t="str">
        <f t="shared" si="871"/>
        <v>Yes</v>
      </c>
      <c r="AV395" t="str">
        <f t="shared" ref="AV395:BF395" si="889">IF(AND($L395&gt;=AV$1,$L395&lt;AW$1),"Yes","No")</f>
        <v>No</v>
      </c>
      <c r="AW395" t="str">
        <f t="shared" si="889"/>
        <v>No</v>
      </c>
      <c r="AX395" t="str">
        <f t="shared" si="889"/>
        <v>No</v>
      </c>
      <c r="AY395" t="str">
        <f t="shared" si="889"/>
        <v>No</v>
      </c>
      <c r="AZ395" t="str">
        <f t="shared" si="889"/>
        <v>No</v>
      </c>
      <c r="BA395" t="str">
        <f t="shared" si="889"/>
        <v>No</v>
      </c>
      <c r="BB395" t="str">
        <f t="shared" si="889"/>
        <v>No</v>
      </c>
      <c r="BC395" t="str">
        <f t="shared" si="889"/>
        <v>No</v>
      </c>
      <c r="BD395" t="str">
        <f t="shared" si="889"/>
        <v>No</v>
      </c>
      <c r="BE395" t="str">
        <f t="shared" si="889"/>
        <v>No</v>
      </c>
      <c r="BF395" t="str">
        <f t="shared" si="889"/>
        <v>No</v>
      </c>
      <c r="BG395" t="str">
        <f t="shared" si="862"/>
        <v>No</v>
      </c>
      <c r="BI395" t="str">
        <f t="shared" si="873"/>
        <v>No</v>
      </c>
      <c r="BJ395" t="str">
        <f t="shared" ref="BJ395:BT395" si="890">IF(AND($M395&gt;=BJ$1,$M395&lt;BK$1),"Yes","No")</f>
        <v>No</v>
      </c>
      <c r="BK395" t="str">
        <f t="shared" si="890"/>
        <v>No</v>
      </c>
      <c r="BL395" t="str">
        <f t="shared" si="890"/>
        <v>No</v>
      </c>
      <c r="BM395" t="str">
        <f t="shared" si="890"/>
        <v>No</v>
      </c>
      <c r="BN395" t="str">
        <f t="shared" si="890"/>
        <v>No</v>
      </c>
      <c r="BO395" t="str">
        <f t="shared" si="890"/>
        <v>No</v>
      </c>
      <c r="BP395" t="str">
        <f t="shared" si="890"/>
        <v>No</v>
      </c>
      <c r="BQ395" t="str">
        <f t="shared" si="890"/>
        <v>No</v>
      </c>
      <c r="BR395" t="str">
        <f t="shared" si="890"/>
        <v>No</v>
      </c>
      <c r="BS395" t="str">
        <f t="shared" si="890"/>
        <v>No</v>
      </c>
      <c r="BT395" t="str">
        <f t="shared" si="890"/>
        <v>No</v>
      </c>
      <c r="BU395" t="str">
        <f t="shared" si="874"/>
        <v>No</v>
      </c>
      <c r="BW395" t="str">
        <f t="shared" si="864"/>
        <v>No</v>
      </c>
    </row>
    <row r="396" spans="1:75" x14ac:dyDescent="0.25">
      <c r="A396" s="7">
        <v>395</v>
      </c>
      <c r="B396" s="7" t="s">
        <v>427</v>
      </c>
      <c r="C396" s="7" t="s">
        <v>1073</v>
      </c>
      <c r="D396" s="7" t="s">
        <v>813</v>
      </c>
      <c r="E396" s="7" t="s">
        <v>791</v>
      </c>
      <c r="F396" s="8" t="s">
        <v>811</v>
      </c>
      <c r="G396" s="8" t="s">
        <v>804</v>
      </c>
      <c r="H396" s="7" t="s">
        <v>424</v>
      </c>
      <c r="I396" s="7" t="s">
        <v>12</v>
      </c>
      <c r="J396" s="7" t="s">
        <v>1197</v>
      </c>
      <c r="K396" s="9">
        <v>29270</v>
      </c>
      <c r="L396" s="9">
        <v>36898</v>
      </c>
      <c r="M396" s="9"/>
      <c r="N396" s="10">
        <f t="shared" ca="1" si="859"/>
        <v>21</v>
      </c>
      <c r="O396" s="10" t="s">
        <v>815</v>
      </c>
      <c r="P396" s="11" t="s">
        <v>13</v>
      </c>
      <c r="Q396" s="12">
        <v>71820</v>
      </c>
      <c r="R396" s="12">
        <f t="shared" ca="1" si="860"/>
        <v>3000</v>
      </c>
      <c r="S396" s="8">
        <v>2</v>
      </c>
      <c r="T396" t="str">
        <f t="shared" si="865"/>
        <v/>
      </c>
      <c r="U396" t="str">
        <f t="shared" si="866"/>
        <v>Correct</v>
      </c>
      <c r="Y396" t="str">
        <f t="shared" si="867"/>
        <v>Above 60000</v>
      </c>
      <c r="Z396" t="str">
        <f t="shared" ca="1" si="868"/>
        <v>40-50 years</v>
      </c>
      <c r="AA396" t="str">
        <f t="shared" si="869"/>
        <v>Above 10 years</v>
      </c>
      <c r="AH396" t="str">
        <f t="shared" si="870"/>
        <v>Yes</v>
      </c>
      <c r="AI396" t="str">
        <f t="shared" si="871"/>
        <v>Yes</v>
      </c>
      <c r="AJ396" t="str">
        <f t="shared" si="871"/>
        <v>Yes</v>
      </c>
      <c r="AK396" t="str">
        <f t="shared" si="871"/>
        <v>Yes</v>
      </c>
      <c r="AL396" t="str">
        <f t="shared" si="871"/>
        <v>Yes</v>
      </c>
      <c r="AM396" t="str">
        <f t="shared" si="871"/>
        <v>Yes</v>
      </c>
      <c r="AN396" t="str">
        <f t="shared" si="871"/>
        <v>Yes</v>
      </c>
      <c r="AO396" t="str">
        <f t="shared" si="871"/>
        <v>Yes</v>
      </c>
      <c r="AP396" t="str">
        <f t="shared" si="871"/>
        <v>Yes</v>
      </c>
      <c r="AQ396" t="str">
        <f t="shared" si="871"/>
        <v>Yes</v>
      </c>
      <c r="AR396" t="str">
        <f t="shared" si="871"/>
        <v>Yes</v>
      </c>
      <c r="AS396" t="str">
        <f t="shared" si="871"/>
        <v>Yes</v>
      </c>
      <c r="AT396" t="str">
        <f t="shared" si="871"/>
        <v>Yes</v>
      </c>
      <c r="AV396" t="str">
        <f t="shared" ref="AV396:BF396" si="891">IF(AND($L396&gt;=AV$1,$L396&lt;AW$1),"Yes","No")</f>
        <v>No</v>
      </c>
      <c r="AW396" t="str">
        <f t="shared" si="891"/>
        <v>No</v>
      </c>
      <c r="AX396" t="str">
        <f t="shared" si="891"/>
        <v>No</v>
      </c>
      <c r="AY396" t="str">
        <f t="shared" si="891"/>
        <v>No</v>
      </c>
      <c r="AZ396" t="str">
        <f t="shared" si="891"/>
        <v>No</v>
      </c>
      <c r="BA396" t="str">
        <f t="shared" si="891"/>
        <v>No</v>
      </c>
      <c r="BB396" t="str">
        <f t="shared" si="891"/>
        <v>No</v>
      </c>
      <c r="BC396" t="str">
        <f t="shared" si="891"/>
        <v>No</v>
      </c>
      <c r="BD396" t="str">
        <f t="shared" si="891"/>
        <v>No</v>
      </c>
      <c r="BE396" t="str">
        <f t="shared" si="891"/>
        <v>No</v>
      </c>
      <c r="BF396" t="str">
        <f t="shared" si="891"/>
        <v>No</v>
      </c>
      <c r="BG396" t="str">
        <f t="shared" si="862"/>
        <v>No</v>
      </c>
      <c r="BI396" t="str">
        <f t="shared" si="873"/>
        <v>No</v>
      </c>
      <c r="BJ396" t="str">
        <f t="shared" ref="BJ396:BT396" si="892">IF(AND($M396&gt;=BJ$1,$M396&lt;BK$1),"Yes","No")</f>
        <v>No</v>
      </c>
      <c r="BK396" t="str">
        <f t="shared" si="892"/>
        <v>No</v>
      </c>
      <c r="BL396" t="str">
        <f t="shared" si="892"/>
        <v>No</v>
      </c>
      <c r="BM396" t="str">
        <f t="shared" si="892"/>
        <v>No</v>
      </c>
      <c r="BN396" t="str">
        <f t="shared" si="892"/>
        <v>No</v>
      </c>
      <c r="BO396" t="str">
        <f t="shared" si="892"/>
        <v>No</v>
      </c>
      <c r="BP396" t="str">
        <f t="shared" si="892"/>
        <v>No</v>
      </c>
      <c r="BQ396" t="str">
        <f t="shared" si="892"/>
        <v>No</v>
      </c>
      <c r="BR396" t="str">
        <f t="shared" si="892"/>
        <v>No</v>
      </c>
      <c r="BS396" t="str">
        <f t="shared" si="892"/>
        <v>No</v>
      </c>
      <c r="BT396" t="str">
        <f t="shared" si="892"/>
        <v>No</v>
      </c>
      <c r="BU396" t="str">
        <f t="shared" si="874"/>
        <v>No</v>
      </c>
      <c r="BW396" t="str">
        <f t="shared" si="864"/>
        <v>No</v>
      </c>
    </row>
    <row r="397" spans="1:75" x14ac:dyDescent="0.25">
      <c r="A397" s="7">
        <v>396</v>
      </c>
      <c r="B397" s="7" t="s">
        <v>428</v>
      </c>
      <c r="C397" s="7" t="s">
        <v>1074</v>
      </c>
      <c r="D397" s="7" t="s">
        <v>10</v>
      </c>
      <c r="E397" s="7" t="s">
        <v>787</v>
      </c>
      <c r="F397" s="8" t="s">
        <v>811</v>
      </c>
      <c r="G397" s="8" t="s">
        <v>804</v>
      </c>
      <c r="H397" s="7" t="s">
        <v>424</v>
      </c>
      <c r="I397" s="7" t="s">
        <v>12</v>
      </c>
      <c r="J397" s="7" t="s">
        <v>1197</v>
      </c>
      <c r="K397" s="9">
        <v>31900</v>
      </c>
      <c r="L397" s="9">
        <v>40235</v>
      </c>
      <c r="M397" s="9"/>
      <c r="N397" s="10">
        <f t="shared" ca="1" si="859"/>
        <v>12</v>
      </c>
      <c r="O397" s="10" t="s">
        <v>815</v>
      </c>
      <c r="P397" s="11" t="s">
        <v>40</v>
      </c>
      <c r="Q397" s="12">
        <v>22860</v>
      </c>
      <c r="R397" s="12">
        <f t="shared" ca="1" si="860"/>
        <v>10000</v>
      </c>
      <c r="S397" s="8">
        <v>5</v>
      </c>
      <c r="T397" t="str">
        <f t="shared" si="865"/>
        <v/>
      </c>
      <c r="U397" t="str">
        <f t="shared" si="866"/>
        <v>Correct</v>
      </c>
      <c r="Y397" t="str">
        <f t="shared" si="867"/>
        <v>10001-25000</v>
      </c>
      <c r="Z397" t="str">
        <f t="shared" ca="1" si="868"/>
        <v>30-40 years</v>
      </c>
      <c r="AA397" t="str">
        <f t="shared" si="869"/>
        <v>2-4 years</v>
      </c>
      <c r="AH397" t="str">
        <f t="shared" si="870"/>
        <v>Yes</v>
      </c>
      <c r="AI397" t="str">
        <f t="shared" si="871"/>
        <v>Yes</v>
      </c>
      <c r="AJ397" t="str">
        <f t="shared" si="871"/>
        <v>Yes</v>
      </c>
      <c r="AK397" t="str">
        <f t="shared" si="871"/>
        <v>Yes</v>
      </c>
      <c r="AL397" t="str">
        <f t="shared" si="871"/>
        <v>Yes</v>
      </c>
      <c r="AM397" t="str">
        <f t="shared" si="871"/>
        <v>Yes</v>
      </c>
      <c r="AN397" t="str">
        <f t="shared" si="871"/>
        <v>Yes</v>
      </c>
      <c r="AO397" t="str">
        <f t="shared" si="871"/>
        <v>Yes</v>
      </c>
      <c r="AP397" t="str">
        <f t="shared" si="871"/>
        <v>Yes</v>
      </c>
      <c r="AQ397" t="str">
        <f t="shared" si="871"/>
        <v>Yes</v>
      </c>
      <c r="AR397" t="str">
        <f t="shared" si="871"/>
        <v>Yes</v>
      </c>
      <c r="AS397" t="str">
        <f t="shared" si="871"/>
        <v>Yes</v>
      </c>
      <c r="AT397" t="str">
        <f t="shared" si="871"/>
        <v>Yes</v>
      </c>
      <c r="AV397" t="str">
        <f t="shared" ref="AV397:BF397" si="893">IF(AND($L397&gt;=AV$1,$L397&lt;AW$1),"Yes","No")</f>
        <v>No</v>
      </c>
      <c r="AW397" t="str">
        <f t="shared" si="893"/>
        <v>No</v>
      </c>
      <c r="AX397" t="str">
        <f t="shared" si="893"/>
        <v>No</v>
      </c>
      <c r="AY397" t="str">
        <f t="shared" si="893"/>
        <v>No</v>
      </c>
      <c r="AZ397" t="str">
        <f t="shared" si="893"/>
        <v>No</v>
      </c>
      <c r="BA397" t="str">
        <f t="shared" si="893"/>
        <v>No</v>
      </c>
      <c r="BB397" t="str">
        <f t="shared" si="893"/>
        <v>No</v>
      </c>
      <c r="BC397" t="str">
        <f t="shared" si="893"/>
        <v>No</v>
      </c>
      <c r="BD397" t="str">
        <f t="shared" si="893"/>
        <v>No</v>
      </c>
      <c r="BE397" t="str">
        <f t="shared" si="893"/>
        <v>No</v>
      </c>
      <c r="BF397" t="str">
        <f t="shared" si="893"/>
        <v>No</v>
      </c>
      <c r="BG397" t="str">
        <f t="shared" si="862"/>
        <v>No</v>
      </c>
      <c r="BI397" t="str">
        <f t="shared" si="873"/>
        <v>No</v>
      </c>
      <c r="BJ397" t="str">
        <f t="shared" ref="BJ397:BT397" si="894">IF(AND($M397&gt;=BJ$1,$M397&lt;BK$1),"Yes","No")</f>
        <v>No</v>
      </c>
      <c r="BK397" t="str">
        <f t="shared" si="894"/>
        <v>No</v>
      </c>
      <c r="BL397" t="str">
        <f t="shared" si="894"/>
        <v>No</v>
      </c>
      <c r="BM397" t="str">
        <f t="shared" si="894"/>
        <v>No</v>
      </c>
      <c r="BN397" t="str">
        <f t="shared" si="894"/>
        <v>No</v>
      </c>
      <c r="BO397" t="str">
        <f t="shared" si="894"/>
        <v>No</v>
      </c>
      <c r="BP397" t="str">
        <f t="shared" si="894"/>
        <v>No</v>
      </c>
      <c r="BQ397" t="str">
        <f t="shared" si="894"/>
        <v>No</v>
      </c>
      <c r="BR397" t="str">
        <f t="shared" si="894"/>
        <v>No</v>
      </c>
      <c r="BS397" t="str">
        <f t="shared" si="894"/>
        <v>No</v>
      </c>
      <c r="BT397" t="str">
        <f t="shared" si="894"/>
        <v>No</v>
      </c>
      <c r="BU397" t="str">
        <f t="shared" si="874"/>
        <v>No</v>
      </c>
      <c r="BW397" t="str">
        <f t="shared" si="864"/>
        <v>No</v>
      </c>
    </row>
    <row r="398" spans="1:75" x14ac:dyDescent="0.25">
      <c r="A398" s="7">
        <v>397</v>
      </c>
      <c r="B398" s="7" t="s">
        <v>429</v>
      </c>
      <c r="C398" s="7" t="s">
        <v>1075</v>
      </c>
      <c r="D398" s="7" t="s">
        <v>36</v>
      </c>
      <c r="E398" s="7" t="s">
        <v>789</v>
      </c>
      <c r="F398" s="8" t="s">
        <v>811</v>
      </c>
      <c r="G398" s="8" t="s">
        <v>804</v>
      </c>
      <c r="H398" s="7" t="s">
        <v>424</v>
      </c>
      <c r="I398" s="7" t="s">
        <v>12</v>
      </c>
      <c r="J398" s="7" t="s">
        <v>1197</v>
      </c>
      <c r="K398" s="9">
        <v>27821</v>
      </c>
      <c r="L398" s="9">
        <v>36567</v>
      </c>
      <c r="M398" s="9"/>
      <c r="N398" s="10">
        <f t="shared" ca="1" si="859"/>
        <v>22</v>
      </c>
      <c r="O398" s="10" t="s">
        <v>815</v>
      </c>
      <c r="P398" s="11" t="s">
        <v>30</v>
      </c>
      <c r="Q398" s="12">
        <v>45450</v>
      </c>
      <c r="R398" s="12">
        <f t="shared" ca="1" si="860"/>
        <v>10000</v>
      </c>
      <c r="S398" s="8">
        <v>5</v>
      </c>
      <c r="T398" t="str">
        <f t="shared" si="865"/>
        <v/>
      </c>
      <c r="U398" t="str">
        <f t="shared" si="866"/>
        <v>Correct</v>
      </c>
      <c r="Y398" t="str">
        <f t="shared" si="867"/>
        <v>40001-60000</v>
      </c>
      <c r="Z398" t="str">
        <f t="shared" ca="1" si="868"/>
        <v>40-50 years</v>
      </c>
      <c r="AA398" t="str">
        <f t="shared" si="869"/>
        <v>Above 10 years</v>
      </c>
      <c r="AH398" t="str">
        <f t="shared" si="870"/>
        <v>Yes</v>
      </c>
      <c r="AI398" t="str">
        <f t="shared" si="871"/>
        <v>Yes</v>
      </c>
      <c r="AJ398" t="str">
        <f t="shared" si="871"/>
        <v>Yes</v>
      </c>
      <c r="AK398" t="str">
        <f t="shared" si="871"/>
        <v>Yes</v>
      </c>
      <c r="AL398" t="str">
        <f t="shared" si="871"/>
        <v>Yes</v>
      </c>
      <c r="AM398" t="str">
        <f t="shared" si="871"/>
        <v>Yes</v>
      </c>
      <c r="AN398" t="str">
        <f t="shared" si="871"/>
        <v>Yes</v>
      </c>
      <c r="AO398" t="str">
        <f t="shared" si="871"/>
        <v>Yes</v>
      </c>
      <c r="AP398" t="str">
        <f t="shared" si="871"/>
        <v>Yes</v>
      </c>
      <c r="AQ398" t="str">
        <f t="shared" si="871"/>
        <v>Yes</v>
      </c>
      <c r="AR398" t="str">
        <f t="shared" si="871"/>
        <v>Yes</v>
      </c>
      <c r="AS398" t="str">
        <f t="shared" si="871"/>
        <v>Yes</v>
      </c>
      <c r="AT398" t="str">
        <f t="shared" si="871"/>
        <v>Yes</v>
      </c>
      <c r="AV398" t="str">
        <f t="shared" ref="AV398:BF398" si="895">IF(AND($L398&gt;=AV$1,$L398&lt;AW$1),"Yes","No")</f>
        <v>No</v>
      </c>
      <c r="AW398" t="str">
        <f t="shared" si="895"/>
        <v>No</v>
      </c>
      <c r="AX398" t="str">
        <f t="shared" si="895"/>
        <v>No</v>
      </c>
      <c r="AY398" t="str">
        <f t="shared" si="895"/>
        <v>No</v>
      </c>
      <c r="AZ398" t="str">
        <f t="shared" si="895"/>
        <v>No</v>
      </c>
      <c r="BA398" t="str">
        <f t="shared" si="895"/>
        <v>No</v>
      </c>
      <c r="BB398" t="str">
        <f t="shared" si="895"/>
        <v>No</v>
      </c>
      <c r="BC398" t="str">
        <f t="shared" si="895"/>
        <v>No</v>
      </c>
      <c r="BD398" t="str">
        <f t="shared" si="895"/>
        <v>No</v>
      </c>
      <c r="BE398" t="str">
        <f t="shared" si="895"/>
        <v>No</v>
      </c>
      <c r="BF398" t="str">
        <f t="shared" si="895"/>
        <v>No</v>
      </c>
      <c r="BG398" t="str">
        <f t="shared" si="862"/>
        <v>No</v>
      </c>
      <c r="BI398" t="str">
        <f t="shared" si="873"/>
        <v>No</v>
      </c>
      <c r="BJ398" t="str">
        <f t="shared" ref="BJ398:BT398" si="896">IF(AND($M398&gt;=BJ$1,$M398&lt;BK$1),"Yes","No")</f>
        <v>No</v>
      </c>
      <c r="BK398" t="str">
        <f t="shared" si="896"/>
        <v>No</v>
      </c>
      <c r="BL398" t="str">
        <f t="shared" si="896"/>
        <v>No</v>
      </c>
      <c r="BM398" t="str">
        <f t="shared" si="896"/>
        <v>No</v>
      </c>
      <c r="BN398" t="str">
        <f t="shared" si="896"/>
        <v>No</v>
      </c>
      <c r="BO398" t="str">
        <f t="shared" si="896"/>
        <v>No</v>
      </c>
      <c r="BP398" t="str">
        <f t="shared" si="896"/>
        <v>No</v>
      </c>
      <c r="BQ398" t="str">
        <f t="shared" si="896"/>
        <v>No</v>
      </c>
      <c r="BR398" t="str">
        <f t="shared" si="896"/>
        <v>No</v>
      </c>
      <c r="BS398" t="str">
        <f t="shared" si="896"/>
        <v>No</v>
      </c>
      <c r="BT398" t="str">
        <f t="shared" si="896"/>
        <v>No</v>
      </c>
      <c r="BU398" t="str">
        <f t="shared" si="874"/>
        <v>No</v>
      </c>
      <c r="BW398" t="str">
        <f t="shared" si="864"/>
        <v>No</v>
      </c>
    </row>
    <row r="399" spans="1:75" x14ac:dyDescent="0.25">
      <c r="A399" s="7">
        <v>398</v>
      </c>
      <c r="B399" s="7" t="s">
        <v>430</v>
      </c>
      <c r="C399" s="7" t="s">
        <v>1076</v>
      </c>
      <c r="D399" s="7" t="s">
        <v>36</v>
      </c>
      <c r="E399" s="7" t="s">
        <v>796</v>
      </c>
      <c r="F399" s="8" t="s">
        <v>810</v>
      </c>
      <c r="G399" s="8" t="s">
        <v>804</v>
      </c>
      <c r="H399" s="7" t="s">
        <v>424</v>
      </c>
      <c r="I399" s="7" t="s">
        <v>15</v>
      </c>
      <c r="J399" s="7" t="s">
        <v>1197</v>
      </c>
      <c r="K399" s="9">
        <v>26900</v>
      </c>
      <c r="L399" s="9">
        <v>40263</v>
      </c>
      <c r="M399" s="9"/>
      <c r="N399" s="10">
        <f t="shared" ca="1" si="859"/>
        <v>12</v>
      </c>
      <c r="O399" s="10" t="s">
        <v>815</v>
      </c>
      <c r="P399" s="11" t="s">
        <v>13</v>
      </c>
      <c r="Q399" s="12">
        <v>49405</v>
      </c>
      <c r="R399" s="12">
        <f t="shared" ca="1" si="860"/>
        <v>5000</v>
      </c>
      <c r="S399" s="8">
        <v>4</v>
      </c>
      <c r="T399" t="str">
        <f t="shared" si="865"/>
        <v/>
      </c>
      <c r="U399" t="str">
        <f t="shared" si="866"/>
        <v>Correct</v>
      </c>
      <c r="Y399" t="str">
        <f t="shared" si="867"/>
        <v>40001-60000</v>
      </c>
      <c r="Z399" t="str">
        <f t="shared" ca="1" si="868"/>
        <v>40-50 years</v>
      </c>
      <c r="AA399" t="str">
        <f t="shared" si="869"/>
        <v>2-4 years</v>
      </c>
      <c r="AH399" t="str">
        <f t="shared" si="870"/>
        <v>Yes</v>
      </c>
      <c r="AI399" t="str">
        <f t="shared" si="871"/>
        <v>Yes</v>
      </c>
      <c r="AJ399" t="str">
        <f t="shared" si="871"/>
        <v>Yes</v>
      </c>
      <c r="AK399" t="str">
        <f t="shared" si="871"/>
        <v>Yes</v>
      </c>
      <c r="AL399" t="str">
        <f t="shared" si="871"/>
        <v>Yes</v>
      </c>
      <c r="AM399" t="str">
        <f t="shared" si="871"/>
        <v>Yes</v>
      </c>
      <c r="AN399" t="str">
        <f t="shared" si="871"/>
        <v>Yes</v>
      </c>
      <c r="AO399" t="str">
        <f t="shared" si="871"/>
        <v>Yes</v>
      </c>
      <c r="AP399" t="str">
        <f t="shared" si="871"/>
        <v>Yes</v>
      </c>
      <c r="AQ399" t="str">
        <f t="shared" si="871"/>
        <v>Yes</v>
      </c>
      <c r="AR399" t="str">
        <f t="shared" si="871"/>
        <v>Yes</v>
      </c>
      <c r="AS399" t="str">
        <f t="shared" si="871"/>
        <v>Yes</v>
      </c>
      <c r="AT399" t="str">
        <f t="shared" si="871"/>
        <v>Yes</v>
      </c>
      <c r="AV399" t="str">
        <f t="shared" ref="AV399:BF399" si="897">IF(AND($L399&gt;=AV$1,$L399&lt;AW$1),"Yes","No")</f>
        <v>No</v>
      </c>
      <c r="AW399" t="str">
        <f t="shared" si="897"/>
        <v>No</v>
      </c>
      <c r="AX399" t="str">
        <f t="shared" si="897"/>
        <v>No</v>
      </c>
      <c r="AY399" t="str">
        <f t="shared" si="897"/>
        <v>No</v>
      </c>
      <c r="AZ399" t="str">
        <f t="shared" si="897"/>
        <v>No</v>
      </c>
      <c r="BA399" t="str">
        <f t="shared" si="897"/>
        <v>No</v>
      </c>
      <c r="BB399" t="str">
        <f t="shared" si="897"/>
        <v>No</v>
      </c>
      <c r="BC399" t="str">
        <f t="shared" si="897"/>
        <v>No</v>
      </c>
      <c r="BD399" t="str">
        <f t="shared" si="897"/>
        <v>No</v>
      </c>
      <c r="BE399" t="str">
        <f t="shared" si="897"/>
        <v>No</v>
      </c>
      <c r="BF399" t="str">
        <f t="shared" si="897"/>
        <v>No</v>
      </c>
      <c r="BG399" t="str">
        <f t="shared" si="862"/>
        <v>No</v>
      </c>
      <c r="BI399" t="str">
        <f t="shared" si="873"/>
        <v>No</v>
      </c>
      <c r="BJ399" t="str">
        <f t="shared" ref="BJ399:BT399" si="898">IF(AND($M399&gt;=BJ$1,$M399&lt;BK$1),"Yes","No")</f>
        <v>No</v>
      </c>
      <c r="BK399" t="str">
        <f t="shared" si="898"/>
        <v>No</v>
      </c>
      <c r="BL399" t="str">
        <f t="shared" si="898"/>
        <v>No</v>
      </c>
      <c r="BM399" t="str">
        <f t="shared" si="898"/>
        <v>No</v>
      </c>
      <c r="BN399" t="str">
        <f t="shared" si="898"/>
        <v>No</v>
      </c>
      <c r="BO399" t="str">
        <f t="shared" si="898"/>
        <v>No</v>
      </c>
      <c r="BP399" t="str">
        <f t="shared" si="898"/>
        <v>No</v>
      </c>
      <c r="BQ399" t="str">
        <f t="shared" si="898"/>
        <v>No</v>
      </c>
      <c r="BR399" t="str">
        <f t="shared" si="898"/>
        <v>No</v>
      </c>
      <c r="BS399" t="str">
        <f t="shared" si="898"/>
        <v>No</v>
      </c>
      <c r="BT399" t="str">
        <f t="shared" si="898"/>
        <v>No</v>
      </c>
      <c r="BU399" t="str">
        <f t="shared" si="874"/>
        <v>No</v>
      </c>
      <c r="BW399" t="str">
        <f t="shared" si="864"/>
        <v>No</v>
      </c>
    </row>
    <row r="400" spans="1:75" x14ac:dyDescent="0.25">
      <c r="A400" s="7">
        <v>399</v>
      </c>
      <c r="B400" s="7" t="s">
        <v>431</v>
      </c>
      <c r="C400" s="7" t="s">
        <v>922</v>
      </c>
      <c r="D400" s="7" t="s">
        <v>36</v>
      </c>
      <c r="E400" s="7" t="s">
        <v>795</v>
      </c>
      <c r="F400" s="8" t="s">
        <v>811</v>
      </c>
      <c r="G400" s="8" t="s">
        <v>804</v>
      </c>
      <c r="H400" s="7" t="s">
        <v>424</v>
      </c>
      <c r="I400" s="7" t="s">
        <v>12</v>
      </c>
      <c r="J400" s="7" t="s">
        <v>1196</v>
      </c>
      <c r="K400" s="9">
        <v>27417</v>
      </c>
      <c r="L400" s="9">
        <v>41046</v>
      </c>
      <c r="M400" s="9"/>
      <c r="N400" s="10">
        <f t="shared" ca="1" si="859"/>
        <v>10</v>
      </c>
      <c r="O400" s="10" t="s">
        <v>815</v>
      </c>
      <c r="P400" s="11" t="s">
        <v>13</v>
      </c>
      <c r="Q400" s="12">
        <v>48550</v>
      </c>
      <c r="R400" s="12">
        <f t="shared" ca="1" si="860"/>
        <v>10000</v>
      </c>
      <c r="S400" s="8">
        <v>5</v>
      </c>
      <c r="T400" t="str">
        <f t="shared" si="865"/>
        <v/>
      </c>
      <c r="U400" t="str">
        <f t="shared" si="866"/>
        <v>Correct</v>
      </c>
      <c r="Y400" t="str">
        <f t="shared" si="867"/>
        <v>40001-60000</v>
      </c>
      <c r="Z400" t="str">
        <f t="shared" ca="1" si="868"/>
        <v>40-50 years</v>
      </c>
      <c r="AA400" t="str">
        <f t="shared" si="869"/>
        <v>6-12 months</v>
      </c>
      <c r="AH400" t="str">
        <f t="shared" si="870"/>
        <v>No</v>
      </c>
      <c r="AI400" t="str">
        <f t="shared" si="871"/>
        <v>No</v>
      </c>
      <c r="AJ400" t="str">
        <f t="shared" si="871"/>
        <v>No</v>
      </c>
      <c r="AK400" t="str">
        <f t="shared" si="871"/>
        <v>No</v>
      </c>
      <c r="AL400" t="str">
        <f t="shared" si="871"/>
        <v>No</v>
      </c>
      <c r="AM400" t="str">
        <f t="shared" si="871"/>
        <v>Yes</v>
      </c>
      <c r="AN400" t="str">
        <f t="shared" si="871"/>
        <v>Yes</v>
      </c>
      <c r="AO400" t="str">
        <f t="shared" si="871"/>
        <v>Yes</v>
      </c>
      <c r="AP400" t="str">
        <f t="shared" si="871"/>
        <v>Yes</v>
      </c>
      <c r="AQ400" t="str">
        <f t="shared" si="871"/>
        <v>Yes</v>
      </c>
      <c r="AR400" t="str">
        <f t="shared" si="871"/>
        <v>Yes</v>
      </c>
      <c r="AS400" t="str">
        <f t="shared" si="871"/>
        <v>Yes</v>
      </c>
      <c r="AT400" t="str">
        <f t="shared" si="871"/>
        <v>Yes</v>
      </c>
      <c r="AV400" t="str">
        <f t="shared" ref="AV400:BF400" si="899">IF(AND($L400&gt;=AV$1,$L400&lt;AW$1),"Yes","No")</f>
        <v>No</v>
      </c>
      <c r="AW400" t="str">
        <f t="shared" si="899"/>
        <v>No</v>
      </c>
      <c r="AX400" t="str">
        <f t="shared" si="899"/>
        <v>No</v>
      </c>
      <c r="AY400" t="str">
        <f t="shared" si="899"/>
        <v>No</v>
      </c>
      <c r="AZ400" t="str">
        <f t="shared" si="899"/>
        <v>Yes</v>
      </c>
      <c r="BA400" t="str">
        <f t="shared" si="899"/>
        <v>No</v>
      </c>
      <c r="BB400" t="str">
        <f t="shared" si="899"/>
        <v>No</v>
      </c>
      <c r="BC400" t="str">
        <f t="shared" si="899"/>
        <v>No</v>
      </c>
      <c r="BD400" t="str">
        <f t="shared" si="899"/>
        <v>No</v>
      </c>
      <c r="BE400" t="str">
        <f t="shared" si="899"/>
        <v>No</v>
      </c>
      <c r="BF400" t="str">
        <f t="shared" si="899"/>
        <v>No</v>
      </c>
      <c r="BG400" t="str">
        <f t="shared" si="862"/>
        <v>No</v>
      </c>
      <c r="BI400" t="str">
        <f t="shared" si="873"/>
        <v>Yes</v>
      </c>
      <c r="BJ400" t="str">
        <f t="shared" ref="BJ400:BT400" si="900">IF(AND($M400&gt;=BJ$1,$M400&lt;BK$1),"Yes","No")</f>
        <v>No</v>
      </c>
      <c r="BK400" t="str">
        <f t="shared" si="900"/>
        <v>No</v>
      </c>
      <c r="BL400" t="str">
        <f t="shared" si="900"/>
        <v>No</v>
      </c>
      <c r="BM400" t="str">
        <f t="shared" si="900"/>
        <v>No</v>
      </c>
      <c r="BN400" t="str">
        <f t="shared" si="900"/>
        <v>No</v>
      </c>
      <c r="BO400" t="str">
        <f t="shared" si="900"/>
        <v>No</v>
      </c>
      <c r="BP400" t="str">
        <f t="shared" si="900"/>
        <v>No</v>
      </c>
      <c r="BQ400" t="str">
        <f t="shared" si="900"/>
        <v>No</v>
      </c>
      <c r="BR400" t="str">
        <f t="shared" si="900"/>
        <v>No</v>
      </c>
      <c r="BS400" t="str">
        <f t="shared" si="900"/>
        <v>No</v>
      </c>
      <c r="BT400" t="str">
        <f t="shared" si="900"/>
        <v>No</v>
      </c>
      <c r="BU400" t="str">
        <f t="shared" si="874"/>
        <v>No</v>
      </c>
      <c r="BW400" t="str">
        <f t="shared" si="864"/>
        <v>No</v>
      </c>
    </row>
    <row r="401" spans="1:75" x14ac:dyDescent="0.25">
      <c r="A401" s="7">
        <v>400</v>
      </c>
      <c r="B401" s="7" t="s">
        <v>432</v>
      </c>
      <c r="C401" s="7" t="s">
        <v>884</v>
      </c>
      <c r="D401" s="7" t="s">
        <v>36</v>
      </c>
      <c r="E401" s="7" t="s">
        <v>796</v>
      </c>
      <c r="F401" s="8" t="s">
        <v>810</v>
      </c>
      <c r="G401" s="8" t="s">
        <v>804</v>
      </c>
      <c r="H401" s="7" t="s">
        <v>424</v>
      </c>
      <c r="I401" s="7" t="s">
        <v>15</v>
      </c>
      <c r="J401" s="7" t="s">
        <v>1196</v>
      </c>
      <c r="K401" s="9">
        <v>22252</v>
      </c>
      <c r="L401" s="9">
        <v>35961</v>
      </c>
      <c r="M401" s="9"/>
      <c r="N401" s="10">
        <f t="shared" ca="1" si="859"/>
        <v>24</v>
      </c>
      <c r="O401" s="10" t="s">
        <v>815</v>
      </c>
      <c r="P401" s="11" t="s">
        <v>13</v>
      </c>
      <c r="Q401" s="12">
        <v>20500</v>
      </c>
      <c r="R401" s="12">
        <f t="shared" ca="1" si="860"/>
        <v>5000</v>
      </c>
      <c r="S401" s="8">
        <v>3</v>
      </c>
      <c r="T401" t="str">
        <f t="shared" si="865"/>
        <v/>
      </c>
      <c r="U401" t="str">
        <f t="shared" si="866"/>
        <v>Correct</v>
      </c>
      <c r="Y401" t="str">
        <f t="shared" si="867"/>
        <v>10001-25000</v>
      </c>
      <c r="Z401" t="str">
        <f t="shared" ca="1" si="868"/>
        <v>Above 50 years</v>
      </c>
      <c r="AA401" t="str">
        <f t="shared" si="869"/>
        <v>Above 10 years</v>
      </c>
      <c r="AH401" t="str">
        <f t="shared" si="870"/>
        <v>Yes</v>
      </c>
      <c r="AI401" t="str">
        <f t="shared" si="871"/>
        <v>Yes</v>
      </c>
      <c r="AJ401" t="str">
        <f t="shared" si="871"/>
        <v>Yes</v>
      </c>
      <c r="AK401" t="str">
        <f t="shared" si="871"/>
        <v>Yes</v>
      </c>
      <c r="AL401" t="str">
        <f t="shared" si="871"/>
        <v>Yes</v>
      </c>
      <c r="AM401" t="str">
        <f t="shared" si="871"/>
        <v>Yes</v>
      </c>
      <c r="AN401" t="str">
        <f t="shared" si="871"/>
        <v>Yes</v>
      </c>
      <c r="AO401" t="str">
        <f t="shared" si="871"/>
        <v>Yes</v>
      </c>
      <c r="AP401" t="str">
        <f t="shared" si="871"/>
        <v>Yes</v>
      </c>
      <c r="AQ401" t="str">
        <f t="shared" si="871"/>
        <v>Yes</v>
      </c>
      <c r="AR401" t="str">
        <f t="shared" si="871"/>
        <v>Yes</v>
      </c>
      <c r="AS401" t="str">
        <f t="shared" si="871"/>
        <v>Yes</v>
      </c>
      <c r="AT401" t="str">
        <f t="shared" si="871"/>
        <v>Yes</v>
      </c>
      <c r="AV401" t="str">
        <f t="shared" ref="AV401:BF401" si="901">IF(AND($L401&gt;=AV$1,$L401&lt;AW$1),"Yes","No")</f>
        <v>No</v>
      </c>
      <c r="AW401" t="str">
        <f t="shared" si="901"/>
        <v>No</v>
      </c>
      <c r="AX401" t="str">
        <f t="shared" si="901"/>
        <v>No</v>
      </c>
      <c r="AY401" t="str">
        <f t="shared" si="901"/>
        <v>No</v>
      </c>
      <c r="AZ401" t="str">
        <f t="shared" si="901"/>
        <v>No</v>
      </c>
      <c r="BA401" t="str">
        <f t="shared" si="901"/>
        <v>No</v>
      </c>
      <c r="BB401" t="str">
        <f t="shared" si="901"/>
        <v>No</v>
      </c>
      <c r="BC401" t="str">
        <f t="shared" si="901"/>
        <v>No</v>
      </c>
      <c r="BD401" t="str">
        <f t="shared" si="901"/>
        <v>No</v>
      </c>
      <c r="BE401" t="str">
        <f t="shared" si="901"/>
        <v>No</v>
      </c>
      <c r="BF401" t="str">
        <f t="shared" si="901"/>
        <v>No</v>
      </c>
      <c r="BG401" t="str">
        <f t="shared" si="862"/>
        <v>No</v>
      </c>
      <c r="BI401" t="str">
        <f t="shared" si="873"/>
        <v>No</v>
      </c>
      <c r="BJ401" t="str">
        <f t="shared" ref="BJ401:BT401" si="902">IF(AND($M401&gt;=BJ$1,$M401&lt;BK$1),"Yes","No")</f>
        <v>No</v>
      </c>
      <c r="BK401" t="str">
        <f t="shared" si="902"/>
        <v>No</v>
      </c>
      <c r="BL401" t="str">
        <f t="shared" si="902"/>
        <v>No</v>
      </c>
      <c r="BM401" t="str">
        <f t="shared" si="902"/>
        <v>No</v>
      </c>
      <c r="BN401" t="str">
        <f t="shared" si="902"/>
        <v>No</v>
      </c>
      <c r="BO401" t="str">
        <f t="shared" si="902"/>
        <v>No</v>
      </c>
      <c r="BP401" t="str">
        <f t="shared" si="902"/>
        <v>No</v>
      </c>
      <c r="BQ401" t="str">
        <f t="shared" si="902"/>
        <v>No</v>
      </c>
      <c r="BR401" t="str">
        <f t="shared" si="902"/>
        <v>No</v>
      </c>
      <c r="BS401" t="str">
        <f t="shared" si="902"/>
        <v>No</v>
      </c>
      <c r="BT401" t="str">
        <f t="shared" si="902"/>
        <v>No</v>
      </c>
      <c r="BU401" t="str">
        <f t="shared" si="874"/>
        <v>No</v>
      </c>
      <c r="BW401" t="str">
        <f t="shared" si="864"/>
        <v>No</v>
      </c>
    </row>
    <row r="402" spans="1:75" x14ac:dyDescent="0.25">
      <c r="A402" s="7">
        <v>401</v>
      </c>
      <c r="B402" s="7" t="s">
        <v>433</v>
      </c>
      <c r="C402" s="7" t="s">
        <v>1077</v>
      </c>
      <c r="D402" s="7" t="s">
        <v>10</v>
      </c>
      <c r="E402" s="7" t="s">
        <v>788</v>
      </c>
      <c r="F402" s="8" t="s">
        <v>811</v>
      </c>
      <c r="G402" s="8" t="s">
        <v>804</v>
      </c>
      <c r="H402" s="7" t="s">
        <v>424</v>
      </c>
      <c r="I402" s="7" t="s">
        <v>24</v>
      </c>
      <c r="J402" s="7" t="s">
        <v>1197</v>
      </c>
      <c r="K402" s="9">
        <v>29595</v>
      </c>
      <c r="L402" s="9">
        <v>40333</v>
      </c>
      <c r="M402" s="9"/>
      <c r="N402" s="10">
        <f t="shared" ca="1" si="859"/>
        <v>12</v>
      </c>
      <c r="O402" s="10" t="s">
        <v>815</v>
      </c>
      <c r="P402" s="11"/>
      <c r="Q402" s="12">
        <v>74020</v>
      </c>
      <c r="R402" s="12">
        <f t="shared" ca="1" si="860"/>
        <v>3000</v>
      </c>
      <c r="S402" s="8">
        <v>2</v>
      </c>
      <c r="T402" t="str">
        <f t="shared" si="865"/>
        <v/>
      </c>
      <c r="U402" t="str">
        <f t="shared" si="866"/>
        <v>Correct</v>
      </c>
      <c r="Y402" t="str">
        <f t="shared" si="867"/>
        <v>Above 60000</v>
      </c>
      <c r="Z402" t="str">
        <f t="shared" ca="1" si="868"/>
        <v>40-50 years</v>
      </c>
      <c r="AA402" t="str">
        <f t="shared" si="869"/>
        <v>2-4 years</v>
      </c>
      <c r="AH402" t="str">
        <f t="shared" si="870"/>
        <v>Yes</v>
      </c>
      <c r="AI402" t="str">
        <f t="shared" si="871"/>
        <v>Yes</v>
      </c>
      <c r="AJ402" t="str">
        <f t="shared" si="871"/>
        <v>Yes</v>
      </c>
      <c r="AK402" t="str">
        <f t="shared" si="871"/>
        <v>Yes</v>
      </c>
      <c r="AL402" t="str">
        <f t="shared" si="871"/>
        <v>Yes</v>
      </c>
      <c r="AM402" t="str">
        <f t="shared" si="871"/>
        <v>Yes</v>
      </c>
      <c r="AN402" t="str">
        <f t="shared" si="871"/>
        <v>Yes</v>
      </c>
      <c r="AO402" t="str">
        <f t="shared" si="871"/>
        <v>Yes</v>
      </c>
      <c r="AP402" t="str">
        <f t="shared" si="871"/>
        <v>Yes</v>
      </c>
      <c r="AQ402" t="str">
        <f t="shared" si="871"/>
        <v>Yes</v>
      </c>
      <c r="AR402" t="str">
        <f t="shared" si="871"/>
        <v>Yes</v>
      </c>
      <c r="AS402" t="str">
        <f t="shared" si="871"/>
        <v>Yes</v>
      </c>
      <c r="AT402" t="str">
        <f t="shared" si="871"/>
        <v>Yes</v>
      </c>
      <c r="AV402" t="str">
        <f t="shared" ref="AV402:BF402" si="903">IF(AND($L402&gt;=AV$1,$L402&lt;AW$1),"Yes","No")</f>
        <v>No</v>
      </c>
      <c r="AW402" t="str">
        <f t="shared" si="903"/>
        <v>No</v>
      </c>
      <c r="AX402" t="str">
        <f t="shared" si="903"/>
        <v>No</v>
      </c>
      <c r="AY402" t="str">
        <f t="shared" si="903"/>
        <v>No</v>
      </c>
      <c r="AZ402" t="str">
        <f t="shared" si="903"/>
        <v>No</v>
      </c>
      <c r="BA402" t="str">
        <f t="shared" si="903"/>
        <v>No</v>
      </c>
      <c r="BB402" t="str">
        <f t="shared" si="903"/>
        <v>No</v>
      </c>
      <c r="BC402" t="str">
        <f t="shared" si="903"/>
        <v>No</v>
      </c>
      <c r="BD402" t="str">
        <f t="shared" si="903"/>
        <v>No</v>
      </c>
      <c r="BE402" t="str">
        <f t="shared" si="903"/>
        <v>No</v>
      </c>
      <c r="BF402" t="str">
        <f t="shared" si="903"/>
        <v>No</v>
      </c>
      <c r="BG402" t="str">
        <f t="shared" si="862"/>
        <v>No</v>
      </c>
      <c r="BI402" t="str">
        <f t="shared" si="873"/>
        <v>No</v>
      </c>
      <c r="BJ402" t="str">
        <f t="shared" ref="BJ402:BT402" si="904">IF(AND($M402&gt;=BJ$1,$M402&lt;BK$1),"Yes","No")</f>
        <v>No</v>
      </c>
      <c r="BK402" t="str">
        <f t="shared" si="904"/>
        <v>No</v>
      </c>
      <c r="BL402" t="str">
        <f t="shared" si="904"/>
        <v>No</v>
      </c>
      <c r="BM402" t="str">
        <f t="shared" si="904"/>
        <v>No</v>
      </c>
      <c r="BN402" t="str">
        <f t="shared" si="904"/>
        <v>No</v>
      </c>
      <c r="BO402" t="str">
        <f t="shared" si="904"/>
        <v>No</v>
      </c>
      <c r="BP402" t="str">
        <f t="shared" si="904"/>
        <v>No</v>
      </c>
      <c r="BQ402" t="str">
        <f t="shared" si="904"/>
        <v>No</v>
      </c>
      <c r="BR402" t="str">
        <f t="shared" si="904"/>
        <v>No</v>
      </c>
      <c r="BS402" t="str">
        <f t="shared" si="904"/>
        <v>No</v>
      </c>
      <c r="BT402" t="str">
        <f t="shared" si="904"/>
        <v>No</v>
      </c>
      <c r="BU402" t="str">
        <f t="shared" si="874"/>
        <v>No</v>
      </c>
      <c r="BW402" t="str">
        <f t="shared" si="864"/>
        <v>No</v>
      </c>
    </row>
    <row r="403" spans="1:75" x14ac:dyDescent="0.25">
      <c r="A403" s="7">
        <v>402</v>
      </c>
      <c r="B403" s="7" t="s">
        <v>434</v>
      </c>
      <c r="C403" s="7" t="s">
        <v>851</v>
      </c>
      <c r="D403" s="7" t="s">
        <v>36</v>
      </c>
      <c r="E403" s="7" t="s">
        <v>792</v>
      </c>
      <c r="F403" s="8" t="s">
        <v>811</v>
      </c>
      <c r="G403" s="8" t="s">
        <v>804</v>
      </c>
      <c r="H403" s="7" t="s">
        <v>424</v>
      </c>
      <c r="I403" s="7" t="s">
        <v>24</v>
      </c>
      <c r="J403" s="7" t="s">
        <v>1196</v>
      </c>
      <c r="K403" s="9">
        <v>29199</v>
      </c>
      <c r="L403" s="9">
        <v>37803</v>
      </c>
      <c r="M403" s="9"/>
      <c r="N403" s="10">
        <f t="shared" ca="1" si="859"/>
        <v>19</v>
      </c>
      <c r="O403" t="s">
        <v>786</v>
      </c>
      <c r="P403" s="11"/>
      <c r="Q403" s="12">
        <v>78100</v>
      </c>
      <c r="R403" s="12">
        <f t="shared" ca="1" si="860"/>
        <v>5000</v>
      </c>
      <c r="S403" s="8">
        <v>3</v>
      </c>
      <c r="T403" t="str">
        <f t="shared" si="865"/>
        <v/>
      </c>
      <c r="U403" t="str">
        <f t="shared" si="866"/>
        <v>Correct</v>
      </c>
      <c r="Y403" t="str">
        <f t="shared" si="867"/>
        <v>Above 60000</v>
      </c>
      <c r="Z403" t="str">
        <f t="shared" ca="1" si="868"/>
        <v>40-50 years</v>
      </c>
      <c r="AA403" t="str">
        <f t="shared" si="869"/>
        <v>6-10 years</v>
      </c>
      <c r="AH403" t="str">
        <f t="shared" si="870"/>
        <v>Yes</v>
      </c>
      <c r="AI403" t="str">
        <f t="shared" ref="AI403:AT418" si="905">IF($L403&gt;AI$1,"No",IF($M403="","Yes",IF(AND($L403&lt;=AI$1,$M403&gt;AI$1),"Yes","No")))</f>
        <v>Yes</v>
      </c>
      <c r="AJ403" t="str">
        <f t="shared" si="905"/>
        <v>Yes</v>
      </c>
      <c r="AK403" t="str">
        <f t="shared" si="905"/>
        <v>Yes</v>
      </c>
      <c r="AL403" t="str">
        <f t="shared" si="905"/>
        <v>Yes</v>
      </c>
      <c r="AM403" t="str">
        <f t="shared" si="905"/>
        <v>Yes</v>
      </c>
      <c r="AN403" t="str">
        <f t="shared" si="905"/>
        <v>Yes</v>
      </c>
      <c r="AO403" t="str">
        <f t="shared" si="905"/>
        <v>Yes</v>
      </c>
      <c r="AP403" t="str">
        <f t="shared" si="905"/>
        <v>Yes</v>
      </c>
      <c r="AQ403" t="str">
        <f t="shared" si="905"/>
        <v>Yes</v>
      </c>
      <c r="AR403" t="str">
        <f t="shared" si="905"/>
        <v>Yes</v>
      </c>
      <c r="AS403" t="str">
        <f t="shared" si="905"/>
        <v>Yes</v>
      </c>
      <c r="AT403" t="str">
        <f t="shared" si="905"/>
        <v>Yes</v>
      </c>
      <c r="AV403" t="str">
        <f t="shared" ref="AV403:BF403" si="906">IF(AND($L403&gt;=AV$1,$L403&lt;AW$1),"Yes","No")</f>
        <v>No</v>
      </c>
      <c r="AW403" t="str">
        <f t="shared" si="906"/>
        <v>No</v>
      </c>
      <c r="AX403" t="str">
        <f t="shared" si="906"/>
        <v>No</v>
      </c>
      <c r="AY403" t="str">
        <f t="shared" si="906"/>
        <v>No</v>
      </c>
      <c r="AZ403" t="str">
        <f t="shared" si="906"/>
        <v>No</v>
      </c>
      <c r="BA403" t="str">
        <f t="shared" si="906"/>
        <v>No</v>
      </c>
      <c r="BB403" t="str">
        <f t="shared" si="906"/>
        <v>No</v>
      </c>
      <c r="BC403" t="str">
        <f t="shared" si="906"/>
        <v>No</v>
      </c>
      <c r="BD403" t="str">
        <f t="shared" si="906"/>
        <v>No</v>
      </c>
      <c r="BE403" t="str">
        <f t="shared" si="906"/>
        <v>No</v>
      </c>
      <c r="BF403" t="str">
        <f t="shared" si="906"/>
        <v>No</v>
      </c>
      <c r="BG403" t="str">
        <f t="shared" si="862"/>
        <v>No</v>
      </c>
      <c r="BI403" t="str">
        <f t="shared" si="873"/>
        <v>No</v>
      </c>
      <c r="BJ403" t="str">
        <f t="shared" ref="BJ403:BU418" si="907">IF(AND($M403&gt;=BJ$1,$M403&lt;BK$1),"Yes","No")</f>
        <v>No</v>
      </c>
      <c r="BK403" t="str">
        <f t="shared" si="907"/>
        <v>No</v>
      </c>
      <c r="BL403" t="str">
        <f t="shared" si="907"/>
        <v>No</v>
      </c>
      <c r="BM403" t="str">
        <f t="shared" si="907"/>
        <v>No</v>
      </c>
      <c r="BN403" t="str">
        <f t="shared" si="907"/>
        <v>No</v>
      </c>
      <c r="BO403" t="str">
        <f t="shared" si="907"/>
        <v>No</v>
      </c>
      <c r="BP403" t="str">
        <f t="shared" si="907"/>
        <v>No</v>
      </c>
      <c r="BQ403" t="str">
        <f t="shared" si="907"/>
        <v>No</v>
      </c>
      <c r="BR403" t="str">
        <f t="shared" si="907"/>
        <v>No</v>
      </c>
      <c r="BS403" t="str">
        <f t="shared" si="907"/>
        <v>No</v>
      </c>
      <c r="BT403" t="str">
        <f t="shared" si="907"/>
        <v>No</v>
      </c>
      <c r="BU403" t="str">
        <f t="shared" si="907"/>
        <v>No</v>
      </c>
      <c r="BW403" t="str">
        <f t="shared" si="864"/>
        <v>No</v>
      </c>
    </row>
    <row r="404" spans="1:75" x14ac:dyDescent="0.25">
      <c r="A404" s="7">
        <v>403</v>
      </c>
      <c r="B404" s="7" t="s">
        <v>435</v>
      </c>
      <c r="C404" s="7" t="s">
        <v>1078</v>
      </c>
      <c r="D404" s="7" t="s">
        <v>10</v>
      </c>
      <c r="E404" s="7" t="s">
        <v>788</v>
      </c>
      <c r="F404" s="8" t="s">
        <v>811</v>
      </c>
      <c r="G404" s="8" t="s">
        <v>804</v>
      </c>
      <c r="H404" s="7" t="s">
        <v>424</v>
      </c>
      <c r="I404" s="7" t="s">
        <v>19</v>
      </c>
      <c r="J404" s="7" t="s">
        <v>1197</v>
      </c>
      <c r="K404" s="9">
        <v>26673</v>
      </c>
      <c r="L404" s="9">
        <v>37827</v>
      </c>
      <c r="M404" s="9"/>
      <c r="N404" s="10">
        <f t="shared" ca="1" si="859"/>
        <v>19</v>
      </c>
      <c r="O404" s="10" t="s">
        <v>815</v>
      </c>
      <c r="P404" s="11"/>
      <c r="Q404" s="12">
        <v>11044</v>
      </c>
      <c r="R404" s="12">
        <f t="shared" ca="1" si="860"/>
        <v>3000</v>
      </c>
      <c r="S404" s="8">
        <v>2</v>
      </c>
      <c r="T404" t="str">
        <f t="shared" si="865"/>
        <v/>
      </c>
      <c r="U404" t="str">
        <f t="shared" si="866"/>
        <v>Correct</v>
      </c>
      <c r="Y404" t="str">
        <f t="shared" si="867"/>
        <v>10001-25000</v>
      </c>
      <c r="Z404" t="str">
        <f t="shared" ca="1" si="868"/>
        <v>40-50 years</v>
      </c>
      <c r="AA404" t="str">
        <f t="shared" si="869"/>
        <v>6-10 years</v>
      </c>
      <c r="AH404" t="str">
        <f t="shared" si="870"/>
        <v>Yes</v>
      </c>
      <c r="AI404" t="str">
        <f t="shared" si="905"/>
        <v>Yes</v>
      </c>
      <c r="AJ404" t="str">
        <f t="shared" si="905"/>
        <v>Yes</v>
      </c>
      <c r="AK404" t="str">
        <f t="shared" si="905"/>
        <v>Yes</v>
      </c>
      <c r="AL404" t="str">
        <f t="shared" si="905"/>
        <v>Yes</v>
      </c>
      <c r="AM404" t="str">
        <f t="shared" si="905"/>
        <v>Yes</v>
      </c>
      <c r="AN404" t="str">
        <f t="shared" si="905"/>
        <v>Yes</v>
      </c>
      <c r="AO404" t="str">
        <f t="shared" si="905"/>
        <v>Yes</v>
      </c>
      <c r="AP404" t="str">
        <f t="shared" si="905"/>
        <v>Yes</v>
      </c>
      <c r="AQ404" t="str">
        <f t="shared" si="905"/>
        <v>Yes</v>
      </c>
      <c r="AR404" t="str">
        <f t="shared" si="905"/>
        <v>Yes</v>
      </c>
      <c r="AS404" t="str">
        <f t="shared" si="905"/>
        <v>Yes</v>
      </c>
      <c r="AT404" t="str">
        <f t="shared" si="905"/>
        <v>Yes</v>
      </c>
      <c r="AV404" t="str">
        <f t="shared" ref="AV404:BF404" si="908">IF(AND($L404&gt;=AV$1,$L404&lt;AW$1),"Yes","No")</f>
        <v>No</v>
      </c>
      <c r="AW404" t="str">
        <f t="shared" si="908"/>
        <v>No</v>
      </c>
      <c r="AX404" t="str">
        <f t="shared" si="908"/>
        <v>No</v>
      </c>
      <c r="AY404" t="str">
        <f t="shared" si="908"/>
        <v>No</v>
      </c>
      <c r="AZ404" t="str">
        <f t="shared" si="908"/>
        <v>No</v>
      </c>
      <c r="BA404" t="str">
        <f t="shared" si="908"/>
        <v>No</v>
      </c>
      <c r="BB404" t="str">
        <f t="shared" si="908"/>
        <v>No</v>
      </c>
      <c r="BC404" t="str">
        <f t="shared" si="908"/>
        <v>No</v>
      </c>
      <c r="BD404" t="str">
        <f t="shared" si="908"/>
        <v>No</v>
      </c>
      <c r="BE404" t="str">
        <f t="shared" si="908"/>
        <v>No</v>
      </c>
      <c r="BF404" t="str">
        <f t="shared" si="908"/>
        <v>No</v>
      </c>
      <c r="BG404" t="str">
        <f t="shared" si="862"/>
        <v>No</v>
      </c>
      <c r="BI404" t="str">
        <f t="shared" si="873"/>
        <v>No</v>
      </c>
      <c r="BJ404" t="str">
        <f t="shared" ref="BJ404:BT404" si="909">IF(AND($M404&gt;=BJ$1,$M404&lt;BK$1),"Yes","No")</f>
        <v>No</v>
      </c>
      <c r="BK404" t="str">
        <f t="shared" si="909"/>
        <v>No</v>
      </c>
      <c r="BL404" t="str">
        <f t="shared" si="909"/>
        <v>No</v>
      </c>
      <c r="BM404" t="str">
        <f t="shared" si="909"/>
        <v>No</v>
      </c>
      <c r="BN404" t="str">
        <f t="shared" si="909"/>
        <v>No</v>
      </c>
      <c r="BO404" t="str">
        <f t="shared" si="909"/>
        <v>No</v>
      </c>
      <c r="BP404" t="str">
        <f t="shared" si="909"/>
        <v>No</v>
      </c>
      <c r="BQ404" t="str">
        <f t="shared" si="909"/>
        <v>No</v>
      </c>
      <c r="BR404" t="str">
        <f t="shared" si="909"/>
        <v>No</v>
      </c>
      <c r="BS404" t="str">
        <f t="shared" si="909"/>
        <v>No</v>
      </c>
      <c r="BT404" t="str">
        <f t="shared" si="909"/>
        <v>No</v>
      </c>
      <c r="BU404" t="str">
        <f t="shared" si="907"/>
        <v>No</v>
      </c>
      <c r="BW404" t="str">
        <f t="shared" si="864"/>
        <v>No</v>
      </c>
    </row>
    <row r="405" spans="1:75" x14ac:dyDescent="0.25">
      <c r="A405" s="7">
        <v>404</v>
      </c>
      <c r="B405" s="7" t="s">
        <v>436</v>
      </c>
      <c r="C405" s="7" t="s">
        <v>827</v>
      </c>
      <c r="D405" s="7" t="s">
        <v>812</v>
      </c>
      <c r="E405" s="7" t="s">
        <v>793</v>
      </c>
      <c r="F405" s="8" t="s">
        <v>811</v>
      </c>
      <c r="G405" s="8" t="s">
        <v>804</v>
      </c>
      <c r="H405" s="7" t="s">
        <v>424</v>
      </c>
      <c r="I405" s="7" t="s">
        <v>24</v>
      </c>
      <c r="J405" s="7" t="s">
        <v>1196</v>
      </c>
      <c r="K405" s="9">
        <v>27501</v>
      </c>
      <c r="L405" s="9">
        <v>40372</v>
      </c>
      <c r="M405" s="9"/>
      <c r="N405" s="10">
        <f t="shared" ca="1" si="859"/>
        <v>12</v>
      </c>
      <c r="O405" s="10" t="s">
        <v>815</v>
      </c>
      <c r="P405" s="11"/>
      <c r="Q405" s="12">
        <v>75100</v>
      </c>
      <c r="R405" s="12">
        <f t="shared" ca="1" si="860"/>
        <v>5000</v>
      </c>
      <c r="S405" s="8">
        <v>4</v>
      </c>
      <c r="T405" t="str">
        <f t="shared" si="865"/>
        <v/>
      </c>
      <c r="U405" t="str">
        <f t="shared" si="866"/>
        <v>Correct</v>
      </c>
      <c r="Y405" t="str">
        <f t="shared" si="867"/>
        <v>Above 60000</v>
      </c>
      <c r="Z405" t="str">
        <f t="shared" ca="1" si="868"/>
        <v>40-50 years</v>
      </c>
      <c r="AA405" t="str">
        <f t="shared" si="869"/>
        <v>2-4 years</v>
      </c>
      <c r="AH405" t="str">
        <f t="shared" si="870"/>
        <v>Yes</v>
      </c>
      <c r="AI405" t="str">
        <f t="shared" si="905"/>
        <v>Yes</v>
      </c>
      <c r="AJ405" t="str">
        <f t="shared" si="905"/>
        <v>Yes</v>
      </c>
      <c r="AK405" t="str">
        <f t="shared" si="905"/>
        <v>Yes</v>
      </c>
      <c r="AL405" t="str">
        <f t="shared" si="905"/>
        <v>Yes</v>
      </c>
      <c r="AM405" t="str">
        <f t="shared" si="905"/>
        <v>Yes</v>
      </c>
      <c r="AN405" t="str">
        <f t="shared" si="905"/>
        <v>Yes</v>
      </c>
      <c r="AO405" t="str">
        <f t="shared" si="905"/>
        <v>Yes</v>
      </c>
      <c r="AP405" t="str">
        <f t="shared" si="905"/>
        <v>Yes</v>
      </c>
      <c r="AQ405" t="str">
        <f t="shared" si="905"/>
        <v>Yes</v>
      </c>
      <c r="AR405" t="str">
        <f t="shared" si="905"/>
        <v>Yes</v>
      </c>
      <c r="AS405" t="str">
        <f t="shared" si="905"/>
        <v>Yes</v>
      </c>
      <c r="AT405" t="str">
        <f t="shared" si="905"/>
        <v>Yes</v>
      </c>
      <c r="AV405" t="str">
        <f t="shared" ref="AV405:BF405" si="910">IF(AND($L405&gt;=AV$1,$L405&lt;AW$1),"Yes","No")</f>
        <v>No</v>
      </c>
      <c r="AW405" t="str">
        <f t="shared" si="910"/>
        <v>No</v>
      </c>
      <c r="AX405" t="str">
        <f t="shared" si="910"/>
        <v>No</v>
      </c>
      <c r="AY405" t="str">
        <f t="shared" si="910"/>
        <v>No</v>
      </c>
      <c r="AZ405" t="str">
        <f t="shared" si="910"/>
        <v>No</v>
      </c>
      <c r="BA405" t="str">
        <f t="shared" si="910"/>
        <v>No</v>
      </c>
      <c r="BB405" t="str">
        <f t="shared" si="910"/>
        <v>No</v>
      </c>
      <c r="BC405" t="str">
        <f t="shared" si="910"/>
        <v>No</v>
      </c>
      <c r="BD405" t="str">
        <f t="shared" si="910"/>
        <v>No</v>
      </c>
      <c r="BE405" t="str">
        <f t="shared" si="910"/>
        <v>No</v>
      </c>
      <c r="BF405" t="str">
        <f t="shared" si="910"/>
        <v>No</v>
      </c>
      <c r="BG405" t="str">
        <f t="shared" si="862"/>
        <v>No</v>
      </c>
      <c r="BI405" t="str">
        <f t="shared" si="873"/>
        <v>No</v>
      </c>
      <c r="BJ405" t="str">
        <f t="shared" ref="BJ405:BT405" si="911">IF(AND($M405&gt;=BJ$1,$M405&lt;BK$1),"Yes","No")</f>
        <v>No</v>
      </c>
      <c r="BK405" t="str">
        <f t="shared" si="911"/>
        <v>No</v>
      </c>
      <c r="BL405" t="str">
        <f t="shared" si="911"/>
        <v>No</v>
      </c>
      <c r="BM405" t="str">
        <f t="shared" si="911"/>
        <v>No</v>
      </c>
      <c r="BN405" t="str">
        <f t="shared" si="911"/>
        <v>No</v>
      </c>
      <c r="BO405" t="str">
        <f t="shared" si="911"/>
        <v>No</v>
      </c>
      <c r="BP405" t="str">
        <f t="shared" si="911"/>
        <v>No</v>
      </c>
      <c r="BQ405" t="str">
        <f t="shared" si="911"/>
        <v>No</v>
      </c>
      <c r="BR405" t="str">
        <f t="shared" si="911"/>
        <v>No</v>
      </c>
      <c r="BS405" t="str">
        <f t="shared" si="911"/>
        <v>No</v>
      </c>
      <c r="BT405" t="str">
        <f t="shared" si="911"/>
        <v>No</v>
      </c>
      <c r="BU405" t="str">
        <f t="shared" si="907"/>
        <v>No</v>
      </c>
      <c r="BW405" t="str">
        <f t="shared" si="864"/>
        <v>No</v>
      </c>
    </row>
    <row r="406" spans="1:75" x14ac:dyDescent="0.25">
      <c r="A406" s="7">
        <v>405</v>
      </c>
      <c r="B406" s="7" t="s">
        <v>437</v>
      </c>
      <c r="C406" s="7" t="s">
        <v>1009</v>
      </c>
      <c r="D406" s="7" t="s">
        <v>10</v>
      </c>
      <c r="E406" s="7" t="s">
        <v>787</v>
      </c>
      <c r="F406" s="8" t="s">
        <v>811</v>
      </c>
      <c r="G406" s="8" t="s">
        <v>804</v>
      </c>
      <c r="H406" s="7" t="s">
        <v>424</v>
      </c>
      <c r="I406" s="7" t="s">
        <v>24</v>
      </c>
      <c r="J406" s="7" t="s">
        <v>1196</v>
      </c>
      <c r="K406" s="9">
        <v>28777</v>
      </c>
      <c r="L406" s="9">
        <v>36047</v>
      </c>
      <c r="M406" s="9">
        <v>37012</v>
      </c>
      <c r="N406" s="10">
        <f t="shared" ca="1" si="859"/>
        <v>24</v>
      </c>
      <c r="O406" s="10" t="s">
        <v>815</v>
      </c>
      <c r="P406" s="11"/>
      <c r="Q406" s="12">
        <v>72480</v>
      </c>
      <c r="R406" s="12">
        <f t="shared" ca="1" si="860"/>
        <v>3000</v>
      </c>
      <c r="S406" s="8">
        <v>2</v>
      </c>
      <c r="T406" t="str">
        <f t="shared" si="865"/>
        <v>Correct</v>
      </c>
      <c r="U406" t="str">
        <f t="shared" si="866"/>
        <v>Correct</v>
      </c>
      <c r="Y406" t="str">
        <f t="shared" si="867"/>
        <v>Above 60000</v>
      </c>
      <c r="Z406" t="str">
        <f t="shared" ca="1" si="868"/>
        <v>40-50 years</v>
      </c>
      <c r="AA406" t="str">
        <f t="shared" si="869"/>
        <v>Above 10 years</v>
      </c>
      <c r="AH406" t="str">
        <f t="shared" si="870"/>
        <v>No</v>
      </c>
      <c r="AI406" t="str">
        <f t="shared" si="905"/>
        <v>No</v>
      </c>
      <c r="AJ406" t="str">
        <f t="shared" si="905"/>
        <v>No</v>
      </c>
      <c r="AK406" t="str">
        <f t="shared" si="905"/>
        <v>No</v>
      </c>
      <c r="AL406" t="str">
        <f t="shared" si="905"/>
        <v>No</v>
      </c>
      <c r="AM406" t="str">
        <f t="shared" si="905"/>
        <v>No</v>
      </c>
      <c r="AN406" t="str">
        <f t="shared" si="905"/>
        <v>No</v>
      </c>
      <c r="AO406" t="str">
        <f t="shared" si="905"/>
        <v>No</v>
      </c>
      <c r="AP406" t="str">
        <f t="shared" si="905"/>
        <v>No</v>
      </c>
      <c r="AQ406" t="str">
        <f t="shared" si="905"/>
        <v>No</v>
      </c>
      <c r="AR406" t="str">
        <f t="shared" si="905"/>
        <v>No</v>
      </c>
      <c r="AS406" t="str">
        <f t="shared" si="905"/>
        <v>No</v>
      </c>
      <c r="AT406" t="str">
        <f t="shared" si="905"/>
        <v>No</v>
      </c>
      <c r="AV406" t="str">
        <f t="shared" ref="AV406:BF406" si="912">IF(AND($L406&gt;=AV$1,$L406&lt;AW$1),"Yes","No")</f>
        <v>No</v>
      </c>
      <c r="AW406" t="str">
        <f t="shared" si="912"/>
        <v>No</v>
      </c>
      <c r="AX406" t="str">
        <f t="shared" si="912"/>
        <v>No</v>
      </c>
      <c r="AY406" t="str">
        <f t="shared" si="912"/>
        <v>No</v>
      </c>
      <c r="AZ406" t="str">
        <f t="shared" si="912"/>
        <v>No</v>
      </c>
      <c r="BA406" t="str">
        <f t="shared" si="912"/>
        <v>No</v>
      </c>
      <c r="BB406" t="str">
        <f t="shared" si="912"/>
        <v>No</v>
      </c>
      <c r="BC406" t="str">
        <f t="shared" si="912"/>
        <v>No</v>
      </c>
      <c r="BD406" t="str">
        <f t="shared" si="912"/>
        <v>No</v>
      </c>
      <c r="BE406" t="str">
        <f t="shared" si="912"/>
        <v>No</v>
      </c>
      <c r="BF406" t="str">
        <f t="shared" si="912"/>
        <v>No</v>
      </c>
      <c r="BG406" t="str">
        <f t="shared" si="862"/>
        <v>No</v>
      </c>
      <c r="BI406" t="str">
        <f t="shared" si="873"/>
        <v>No</v>
      </c>
      <c r="BJ406" t="str">
        <f t="shared" ref="BJ406:BT406" si="913">IF(AND($M406&gt;=BJ$1,$M406&lt;BK$1),"Yes","No")</f>
        <v>No</v>
      </c>
      <c r="BK406" t="str">
        <f t="shared" si="913"/>
        <v>No</v>
      </c>
      <c r="BL406" t="str">
        <f t="shared" si="913"/>
        <v>No</v>
      </c>
      <c r="BM406" t="str">
        <f t="shared" si="913"/>
        <v>No</v>
      </c>
      <c r="BN406" t="str">
        <f t="shared" si="913"/>
        <v>No</v>
      </c>
      <c r="BO406" t="str">
        <f t="shared" si="913"/>
        <v>No</v>
      </c>
      <c r="BP406" t="str">
        <f t="shared" si="913"/>
        <v>No</v>
      </c>
      <c r="BQ406" t="str">
        <f t="shared" si="913"/>
        <v>No</v>
      </c>
      <c r="BR406" t="str">
        <f t="shared" si="913"/>
        <v>No</v>
      </c>
      <c r="BS406" t="str">
        <f t="shared" si="913"/>
        <v>No</v>
      </c>
      <c r="BT406" t="str">
        <f t="shared" si="913"/>
        <v>No</v>
      </c>
      <c r="BU406" t="str">
        <f t="shared" si="907"/>
        <v>No</v>
      </c>
      <c r="BW406" t="str">
        <f t="shared" si="864"/>
        <v>No</v>
      </c>
    </row>
    <row r="407" spans="1:75" x14ac:dyDescent="0.25">
      <c r="A407" s="7">
        <v>406</v>
      </c>
      <c r="B407" s="7" t="s">
        <v>438</v>
      </c>
      <c r="C407" s="7" t="s">
        <v>1079</v>
      </c>
      <c r="D407" s="7" t="s">
        <v>36</v>
      </c>
      <c r="E407" s="7" t="s">
        <v>795</v>
      </c>
      <c r="F407" s="8" t="s">
        <v>811</v>
      </c>
      <c r="G407" s="8" t="s">
        <v>804</v>
      </c>
      <c r="H407" s="7" t="s">
        <v>424</v>
      </c>
      <c r="I407" s="7" t="s">
        <v>12</v>
      </c>
      <c r="J407" s="7" t="s">
        <v>1197</v>
      </c>
      <c r="K407" s="9">
        <v>26707</v>
      </c>
      <c r="L407" s="9">
        <v>41209</v>
      </c>
      <c r="M407" s="9"/>
      <c r="N407" s="10">
        <f t="shared" ca="1" si="859"/>
        <v>10</v>
      </c>
      <c r="O407" s="10" t="s">
        <v>815</v>
      </c>
      <c r="P407" s="11" t="s">
        <v>16</v>
      </c>
      <c r="Q407" s="12">
        <v>87980</v>
      </c>
      <c r="R407" s="12">
        <f t="shared" ca="1" si="860"/>
        <v>0</v>
      </c>
      <c r="S407" s="8">
        <v>1</v>
      </c>
      <c r="T407" t="str">
        <f t="shared" si="865"/>
        <v/>
      </c>
      <c r="U407" t="str">
        <f t="shared" si="866"/>
        <v>Correct</v>
      </c>
      <c r="Y407" t="str">
        <f t="shared" si="867"/>
        <v>Above 60000</v>
      </c>
      <c r="Z407" t="str">
        <f t="shared" ca="1" si="868"/>
        <v>40-50 years</v>
      </c>
      <c r="AA407" t="str">
        <f t="shared" si="869"/>
        <v>0-6 months</v>
      </c>
      <c r="AH407" t="str">
        <f t="shared" si="870"/>
        <v>No</v>
      </c>
      <c r="AI407" t="str">
        <f t="shared" si="905"/>
        <v>No</v>
      </c>
      <c r="AJ407" t="str">
        <f t="shared" si="905"/>
        <v>No</v>
      </c>
      <c r="AK407" t="str">
        <f t="shared" si="905"/>
        <v>No</v>
      </c>
      <c r="AL407" t="str">
        <f t="shared" si="905"/>
        <v>No</v>
      </c>
      <c r="AM407" t="str">
        <f t="shared" si="905"/>
        <v>No</v>
      </c>
      <c r="AN407" t="str">
        <f t="shared" si="905"/>
        <v>No</v>
      </c>
      <c r="AO407" t="str">
        <f t="shared" si="905"/>
        <v>No</v>
      </c>
      <c r="AP407" t="str">
        <f t="shared" si="905"/>
        <v>No</v>
      </c>
      <c r="AQ407" t="str">
        <f t="shared" si="905"/>
        <v>No</v>
      </c>
      <c r="AR407" t="str">
        <f t="shared" si="905"/>
        <v>Yes</v>
      </c>
      <c r="AS407" t="str">
        <f t="shared" si="905"/>
        <v>Yes</v>
      </c>
      <c r="AT407" t="str">
        <f t="shared" si="905"/>
        <v>Yes</v>
      </c>
      <c r="AV407" t="str">
        <f t="shared" ref="AV407:BF407" si="914">IF(AND($L407&gt;=AV$1,$L407&lt;AW$1),"Yes","No")</f>
        <v>No</v>
      </c>
      <c r="AW407" t="str">
        <f t="shared" si="914"/>
        <v>No</v>
      </c>
      <c r="AX407" t="str">
        <f t="shared" si="914"/>
        <v>No</v>
      </c>
      <c r="AY407" t="str">
        <f t="shared" si="914"/>
        <v>No</v>
      </c>
      <c r="AZ407" t="str">
        <f t="shared" si="914"/>
        <v>No</v>
      </c>
      <c r="BA407" t="str">
        <f t="shared" si="914"/>
        <v>No</v>
      </c>
      <c r="BB407" t="str">
        <f t="shared" si="914"/>
        <v>No</v>
      </c>
      <c r="BC407" t="str">
        <f t="shared" si="914"/>
        <v>No</v>
      </c>
      <c r="BD407" t="str">
        <f t="shared" si="914"/>
        <v>No</v>
      </c>
      <c r="BE407" t="str">
        <f t="shared" si="914"/>
        <v>Yes</v>
      </c>
      <c r="BF407" t="str">
        <f t="shared" si="914"/>
        <v>No</v>
      </c>
      <c r="BG407" t="str">
        <f t="shared" si="862"/>
        <v>No</v>
      </c>
      <c r="BI407" t="str">
        <f t="shared" si="873"/>
        <v>Yes</v>
      </c>
      <c r="BJ407" t="str">
        <f t="shared" ref="BJ407:BT407" si="915">IF(AND($M407&gt;=BJ$1,$M407&lt;BK$1),"Yes","No")</f>
        <v>No</v>
      </c>
      <c r="BK407" t="str">
        <f t="shared" si="915"/>
        <v>No</v>
      </c>
      <c r="BL407" t="str">
        <f t="shared" si="915"/>
        <v>No</v>
      </c>
      <c r="BM407" t="str">
        <f t="shared" si="915"/>
        <v>No</v>
      </c>
      <c r="BN407" t="str">
        <f t="shared" si="915"/>
        <v>No</v>
      </c>
      <c r="BO407" t="str">
        <f t="shared" si="915"/>
        <v>No</v>
      </c>
      <c r="BP407" t="str">
        <f t="shared" si="915"/>
        <v>No</v>
      </c>
      <c r="BQ407" t="str">
        <f t="shared" si="915"/>
        <v>No</v>
      </c>
      <c r="BR407" t="str">
        <f t="shared" si="915"/>
        <v>No</v>
      </c>
      <c r="BS407" t="str">
        <f t="shared" si="915"/>
        <v>No</v>
      </c>
      <c r="BT407" t="str">
        <f t="shared" si="915"/>
        <v>No</v>
      </c>
      <c r="BU407" t="str">
        <f t="shared" si="907"/>
        <v>No</v>
      </c>
      <c r="BW407" t="str">
        <f t="shared" si="864"/>
        <v>No</v>
      </c>
    </row>
    <row r="408" spans="1:75" x14ac:dyDescent="0.25">
      <c r="A408" s="7">
        <v>407</v>
      </c>
      <c r="B408" s="7" t="s">
        <v>439</v>
      </c>
      <c r="C408" s="7" t="s">
        <v>921</v>
      </c>
      <c r="D408" s="7" t="s">
        <v>10</v>
      </c>
      <c r="E408" s="7" t="s">
        <v>788</v>
      </c>
      <c r="F408" s="8" t="s">
        <v>811</v>
      </c>
      <c r="G408" s="8" t="s">
        <v>804</v>
      </c>
      <c r="H408" s="7" t="s">
        <v>424</v>
      </c>
      <c r="I408" s="7" t="s">
        <v>24</v>
      </c>
      <c r="J408" s="7" t="s">
        <v>1196</v>
      </c>
      <c r="K408" s="9">
        <v>30246</v>
      </c>
      <c r="L408" s="9">
        <v>39011</v>
      </c>
      <c r="M408" s="9"/>
      <c r="N408" s="10">
        <f t="shared" ca="1" si="859"/>
        <v>16</v>
      </c>
      <c r="O408" s="10" t="s">
        <v>815</v>
      </c>
      <c r="P408" s="11"/>
      <c r="Q408" s="12">
        <v>86470</v>
      </c>
      <c r="R408" s="12">
        <f t="shared" ca="1" si="860"/>
        <v>5000</v>
      </c>
      <c r="S408" s="8">
        <v>4</v>
      </c>
      <c r="T408" t="str">
        <f t="shared" si="865"/>
        <v/>
      </c>
      <c r="U408" t="str">
        <f t="shared" si="866"/>
        <v>Correct</v>
      </c>
      <c r="Y408" t="str">
        <f t="shared" si="867"/>
        <v>Above 60000</v>
      </c>
      <c r="Z408" t="str">
        <f t="shared" ca="1" si="868"/>
        <v>40-50 years</v>
      </c>
      <c r="AA408" t="str">
        <f t="shared" si="869"/>
        <v>6-10 years</v>
      </c>
      <c r="AH408" t="str">
        <f t="shared" si="870"/>
        <v>Yes</v>
      </c>
      <c r="AI408" t="str">
        <f t="shared" si="905"/>
        <v>Yes</v>
      </c>
      <c r="AJ408" t="str">
        <f t="shared" si="905"/>
        <v>Yes</v>
      </c>
      <c r="AK408" t="str">
        <f t="shared" si="905"/>
        <v>Yes</v>
      </c>
      <c r="AL408" t="str">
        <f t="shared" si="905"/>
        <v>Yes</v>
      </c>
      <c r="AM408" t="str">
        <f t="shared" si="905"/>
        <v>Yes</v>
      </c>
      <c r="AN408" t="str">
        <f t="shared" si="905"/>
        <v>Yes</v>
      </c>
      <c r="AO408" t="str">
        <f t="shared" si="905"/>
        <v>Yes</v>
      </c>
      <c r="AP408" t="str">
        <f t="shared" si="905"/>
        <v>Yes</v>
      </c>
      <c r="AQ408" t="str">
        <f t="shared" si="905"/>
        <v>Yes</v>
      </c>
      <c r="AR408" t="str">
        <f t="shared" si="905"/>
        <v>Yes</v>
      </c>
      <c r="AS408" t="str">
        <f t="shared" si="905"/>
        <v>Yes</v>
      </c>
      <c r="AT408" t="str">
        <f t="shared" si="905"/>
        <v>Yes</v>
      </c>
      <c r="AV408" t="str">
        <f t="shared" ref="AV408:BF408" si="916">IF(AND($L408&gt;=AV$1,$L408&lt;AW$1),"Yes","No")</f>
        <v>No</v>
      </c>
      <c r="AW408" t="str">
        <f t="shared" si="916"/>
        <v>No</v>
      </c>
      <c r="AX408" t="str">
        <f t="shared" si="916"/>
        <v>No</v>
      </c>
      <c r="AY408" t="str">
        <f t="shared" si="916"/>
        <v>No</v>
      </c>
      <c r="AZ408" t="str">
        <f t="shared" si="916"/>
        <v>No</v>
      </c>
      <c r="BA408" t="str">
        <f t="shared" si="916"/>
        <v>No</v>
      </c>
      <c r="BB408" t="str">
        <f t="shared" si="916"/>
        <v>No</v>
      </c>
      <c r="BC408" t="str">
        <f t="shared" si="916"/>
        <v>No</v>
      </c>
      <c r="BD408" t="str">
        <f t="shared" si="916"/>
        <v>No</v>
      </c>
      <c r="BE408" t="str">
        <f t="shared" si="916"/>
        <v>No</v>
      </c>
      <c r="BF408" t="str">
        <f t="shared" si="916"/>
        <v>No</v>
      </c>
      <c r="BG408" t="str">
        <f t="shared" si="862"/>
        <v>No</v>
      </c>
      <c r="BI408" t="str">
        <f t="shared" si="873"/>
        <v>No</v>
      </c>
      <c r="BJ408" t="str">
        <f t="shared" ref="BJ408:BT408" si="917">IF(AND($M408&gt;=BJ$1,$M408&lt;BK$1),"Yes","No")</f>
        <v>No</v>
      </c>
      <c r="BK408" t="str">
        <f t="shared" si="917"/>
        <v>No</v>
      </c>
      <c r="BL408" t="str">
        <f t="shared" si="917"/>
        <v>No</v>
      </c>
      <c r="BM408" t="str">
        <f t="shared" si="917"/>
        <v>No</v>
      </c>
      <c r="BN408" t="str">
        <f t="shared" si="917"/>
        <v>No</v>
      </c>
      <c r="BO408" t="str">
        <f t="shared" si="917"/>
        <v>No</v>
      </c>
      <c r="BP408" t="str">
        <f t="shared" si="917"/>
        <v>No</v>
      </c>
      <c r="BQ408" t="str">
        <f t="shared" si="917"/>
        <v>No</v>
      </c>
      <c r="BR408" t="str">
        <f t="shared" si="917"/>
        <v>No</v>
      </c>
      <c r="BS408" t="str">
        <f t="shared" si="917"/>
        <v>No</v>
      </c>
      <c r="BT408" t="str">
        <f t="shared" si="917"/>
        <v>No</v>
      </c>
      <c r="BU408" t="str">
        <f t="shared" si="907"/>
        <v>No</v>
      </c>
      <c r="BW408" t="str">
        <f t="shared" si="864"/>
        <v>No</v>
      </c>
    </row>
    <row r="409" spans="1:75" x14ac:dyDescent="0.25">
      <c r="A409" s="7">
        <v>408</v>
      </c>
      <c r="B409" s="7" t="s">
        <v>440</v>
      </c>
      <c r="C409" s="7" t="s">
        <v>1037</v>
      </c>
      <c r="D409" s="7" t="s">
        <v>36</v>
      </c>
      <c r="E409" s="7" t="s">
        <v>792</v>
      </c>
      <c r="F409" s="8" t="s">
        <v>811</v>
      </c>
      <c r="G409" s="8" t="s">
        <v>804</v>
      </c>
      <c r="H409" s="7" t="s">
        <v>424</v>
      </c>
      <c r="I409" s="7" t="s">
        <v>19</v>
      </c>
      <c r="J409" s="7" t="s">
        <v>1197</v>
      </c>
      <c r="K409" s="9">
        <v>27174</v>
      </c>
      <c r="L409" s="9">
        <v>36084</v>
      </c>
      <c r="M409" s="9"/>
      <c r="N409" s="10">
        <f t="shared" ca="1" si="859"/>
        <v>24</v>
      </c>
      <c r="O409" s="10" t="s">
        <v>815</v>
      </c>
      <c r="P409" s="11"/>
      <c r="Q409" s="12">
        <v>21668</v>
      </c>
      <c r="R409" s="12">
        <f t="shared" ca="1" si="860"/>
        <v>5000</v>
      </c>
      <c r="S409" s="8">
        <v>4</v>
      </c>
      <c r="T409" t="str">
        <f t="shared" si="865"/>
        <v/>
      </c>
      <c r="U409" t="str">
        <f t="shared" si="866"/>
        <v>Correct</v>
      </c>
      <c r="Y409" t="str">
        <f t="shared" si="867"/>
        <v>10001-25000</v>
      </c>
      <c r="Z409" t="str">
        <f t="shared" ca="1" si="868"/>
        <v>40-50 years</v>
      </c>
      <c r="AA409" t="str">
        <f t="shared" si="869"/>
        <v>Above 10 years</v>
      </c>
      <c r="AH409" t="str">
        <f t="shared" si="870"/>
        <v>Yes</v>
      </c>
      <c r="AI409" t="str">
        <f t="shared" si="905"/>
        <v>Yes</v>
      </c>
      <c r="AJ409" t="str">
        <f t="shared" si="905"/>
        <v>Yes</v>
      </c>
      <c r="AK409" t="str">
        <f t="shared" si="905"/>
        <v>Yes</v>
      </c>
      <c r="AL409" t="str">
        <f t="shared" si="905"/>
        <v>Yes</v>
      </c>
      <c r="AM409" t="str">
        <f t="shared" si="905"/>
        <v>Yes</v>
      </c>
      <c r="AN409" t="str">
        <f t="shared" si="905"/>
        <v>Yes</v>
      </c>
      <c r="AO409" t="str">
        <f t="shared" si="905"/>
        <v>Yes</v>
      </c>
      <c r="AP409" t="str">
        <f t="shared" si="905"/>
        <v>Yes</v>
      </c>
      <c r="AQ409" t="str">
        <f t="shared" si="905"/>
        <v>Yes</v>
      </c>
      <c r="AR409" t="str">
        <f t="shared" si="905"/>
        <v>Yes</v>
      </c>
      <c r="AS409" t="str">
        <f t="shared" si="905"/>
        <v>Yes</v>
      </c>
      <c r="AT409" t="str">
        <f t="shared" si="905"/>
        <v>Yes</v>
      </c>
      <c r="AV409" t="str">
        <f t="shared" ref="AV409:BF409" si="918">IF(AND($L409&gt;=AV$1,$L409&lt;AW$1),"Yes","No")</f>
        <v>No</v>
      </c>
      <c r="AW409" t="str">
        <f t="shared" si="918"/>
        <v>No</v>
      </c>
      <c r="AX409" t="str">
        <f t="shared" si="918"/>
        <v>No</v>
      </c>
      <c r="AY409" t="str">
        <f t="shared" si="918"/>
        <v>No</v>
      </c>
      <c r="AZ409" t="str">
        <f t="shared" si="918"/>
        <v>No</v>
      </c>
      <c r="BA409" t="str">
        <f t="shared" si="918"/>
        <v>No</v>
      </c>
      <c r="BB409" t="str">
        <f t="shared" si="918"/>
        <v>No</v>
      </c>
      <c r="BC409" t="str">
        <f t="shared" si="918"/>
        <v>No</v>
      </c>
      <c r="BD409" t="str">
        <f t="shared" si="918"/>
        <v>No</v>
      </c>
      <c r="BE409" t="str">
        <f t="shared" si="918"/>
        <v>No</v>
      </c>
      <c r="BF409" t="str">
        <f t="shared" si="918"/>
        <v>No</v>
      </c>
      <c r="BG409" t="str">
        <f t="shared" si="862"/>
        <v>No</v>
      </c>
      <c r="BI409" t="str">
        <f t="shared" si="873"/>
        <v>No</v>
      </c>
      <c r="BJ409" t="str">
        <f t="shared" ref="BJ409:BT409" si="919">IF(AND($M409&gt;=BJ$1,$M409&lt;BK$1),"Yes","No")</f>
        <v>No</v>
      </c>
      <c r="BK409" t="str">
        <f t="shared" si="919"/>
        <v>No</v>
      </c>
      <c r="BL409" t="str">
        <f t="shared" si="919"/>
        <v>No</v>
      </c>
      <c r="BM409" t="str">
        <f t="shared" si="919"/>
        <v>No</v>
      </c>
      <c r="BN409" t="str">
        <f t="shared" si="919"/>
        <v>No</v>
      </c>
      <c r="BO409" t="str">
        <f t="shared" si="919"/>
        <v>No</v>
      </c>
      <c r="BP409" t="str">
        <f t="shared" si="919"/>
        <v>No</v>
      </c>
      <c r="BQ409" t="str">
        <f t="shared" si="919"/>
        <v>No</v>
      </c>
      <c r="BR409" t="str">
        <f t="shared" si="919"/>
        <v>No</v>
      </c>
      <c r="BS409" t="str">
        <f t="shared" si="919"/>
        <v>No</v>
      </c>
      <c r="BT409" t="str">
        <f t="shared" si="919"/>
        <v>No</v>
      </c>
      <c r="BU409" t="str">
        <f t="shared" si="907"/>
        <v>No</v>
      </c>
      <c r="BW409" t="str">
        <f t="shared" si="864"/>
        <v>No</v>
      </c>
    </row>
    <row r="410" spans="1:75" x14ac:dyDescent="0.25">
      <c r="A410" s="7">
        <v>409</v>
      </c>
      <c r="B410" s="7" t="s">
        <v>441</v>
      </c>
      <c r="C410" s="7" t="s">
        <v>914</v>
      </c>
      <c r="D410" s="7" t="s">
        <v>10</v>
      </c>
      <c r="E410" s="7" t="s">
        <v>787</v>
      </c>
      <c r="F410" s="8" t="s">
        <v>811</v>
      </c>
      <c r="G410" s="8" t="s">
        <v>804</v>
      </c>
      <c r="H410" s="7" t="s">
        <v>424</v>
      </c>
      <c r="I410" s="7" t="s">
        <v>19</v>
      </c>
      <c r="J410" s="7" t="s">
        <v>1197</v>
      </c>
      <c r="K410" s="9">
        <v>27104</v>
      </c>
      <c r="L410" s="9">
        <v>40494</v>
      </c>
      <c r="M410" s="9"/>
      <c r="N410" s="10">
        <f t="shared" ca="1" si="859"/>
        <v>12</v>
      </c>
      <c r="O410" t="s">
        <v>785</v>
      </c>
      <c r="P410" s="11"/>
      <c r="Q410" s="12">
        <v>35312</v>
      </c>
      <c r="R410" s="12">
        <f t="shared" ca="1" si="860"/>
        <v>5000</v>
      </c>
      <c r="S410" s="8">
        <v>3</v>
      </c>
      <c r="T410" t="str">
        <f t="shared" si="865"/>
        <v/>
      </c>
      <c r="U410" t="str">
        <f t="shared" si="866"/>
        <v>Correct</v>
      </c>
      <c r="Y410" t="str">
        <f t="shared" si="867"/>
        <v>25001-40000</v>
      </c>
      <c r="Z410" t="str">
        <f t="shared" ca="1" si="868"/>
        <v>40-50 years</v>
      </c>
      <c r="AA410" t="str">
        <f t="shared" si="869"/>
        <v>2-4 years</v>
      </c>
      <c r="AH410" t="str">
        <f t="shared" si="870"/>
        <v>Yes</v>
      </c>
      <c r="AI410" t="str">
        <f t="shared" si="905"/>
        <v>Yes</v>
      </c>
      <c r="AJ410" t="str">
        <f t="shared" si="905"/>
        <v>Yes</v>
      </c>
      <c r="AK410" t="str">
        <f t="shared" si="905"/>
        <v>Yes</v>
      </c>
      <c r="AL410" t="str">
        <f t="shared" si="905"/>
        <v>Yes</v>
      </c>
      <c r="AM410" t="str">
        <f t="shared" si="905"/>
        <v>Yes</v>
      </c>
      <c r="AN410" t="str">
        <f t="shared" si="905"/>
        <v>Yes</v>
      </c>
      <c r="AO410" t="str">
        <f t="shared" si="905"/>
        <v>Yes</v>
      </c>
      <c r="AP410" t="str">
        <f t="shared" si="905"/>
        <v>Yes</v>
      </c>
      <c r="AQ410" t="str">
        <f t="shared" si="905"/>
        <v>Yes</v>
      </c>
      <c r="AR410" t="str">
        <f t="shared" si="905"/>
        <v>Yes</v>
      </c>
      <c r="AS410" t="str">
        <f t="shared" si="905"/>
        <v>Yes</v>
      </c>
      <c r="AT410" t="str">
        <f t="shared" si="905"/>
        <v>Yes</v>
      </c>
      <c r="AV410" t="str">
        <f t="shared" ref="AV410:BF410" si="920">IF(AND($L410&gt;=AV$1,$L410&lt;AW$1),"Yes","No")</f>
        <v>No</v>
      </c>
      <c r="AW410" t="str">
        <f t="shared" si="920"/>
        <v>No</v>
      </c>
      <c r="AX410" t="str">
        <f t="shared" si="920"/>
        <v>No</v>
      </c>
      <c r="AY410" t="str">
        <f t="shared" si="920"/>
        <v>No</v>
      </c>
      <c r="AZ410" t="str">
        <f t="shared" si="920"/>
        <v>No</v>
      </c>
      <c r="BA410" t="str">
        <f t="shared" si="920"/>
        <v>No</v>
      </c>
      <c r="BB410" t="str">
        <f t="shared" si="920"/>
        <v>No</v>
      </c>
      <c r="BC410" t="str">
        <f t="shared" si="920"/>
        <v>No</v>
      </c>
      <c r="BD410" t="str">
        <f t="shared" si="920"/>
        <v>No</v>
      </c>
      <c r="BE410" t="str">
        <f t="shared" si="920"/>
        <v>No</v>
      </c>
      <c r="BF410" t="str">
        <f t="shared" si="920"/>
        <v>No</v>
      </c>
      <c r="BG410" t="str">
        <f t="shared" si="862"/>
        <v>No</v>
      </c>
      <c r="BI410" t="str">
        <f t="shared" si="873"/>
        <v>No</v>
      </c>
      <c r="BJ410" t="str">
        <f t="shared" ref="BJ410:BT410" si="921">IF(AND($M410&gt;=BJ$1,$M410&lt;BK$1),"Yes","No")</f>
        <v>No</v>
      </c>
      <c r="BK410" t="str">
        <f t="shared" si="921"/>
        <v>No</v>
      </c>
      <c r="BL410" t="str">
        <f t="shared" si="921"/>
        <v>No</v>
      </c>
      <c r="BM410" t="str">
        <f t="shared" si="921"/>
        <v>No</v>
      </c>
      <c r="BN410" t="str">
        <f t="shared" si="921"/>
        <v>No</v>
      </c>
      <c r="BO410" t="str">
        <f t="shared" si="921"/>
        <v>No</v>
      </c>
      <c r="BP410" t="str">
        <f t="shared" si="921"/>
        <v>No</v>
      </c>
      <c r="BQ410" t="str">
        <f t="shared" si="921"/>
        <v>No</v>
      </c>
      <c r="BR410" t="str">
        <f t="shared" si="921"/>
        <v>No</v>
      </c>
      <c r="BS410" t="str">
        <f t="shared" si="921"/>
        <v>No</v>
      </c>
      <c r="BT410" t="str">
        <f t="shared" si="921"/>
        <v>No</v>
      </c>
      <c r="BU410" t="str">
        <f t="shared" si="907"/>
        <v>No</v>
      </c>
      <c r="BW410" t="str">
        <f t="shared" si="864"/>
        <v>No</v>
      </c>
    </row>
    <row r="411" spans="1:75" x14ac:dyDescent="0.25">
      <c r="A411" s="7">
        <v>410</v>
      </c>
      <c r="B411" s="7" t="s">
        <v>442</v>
      </c>
      <c r="C411" s="7" t="s">
        <v>1080</v>
      </c>
      <c r="D411" s="7" t="s">
        <v>36</v>
      </c>
      <c r="E411" s="7" t="s">
        <v>790</v>
      </c>
      <c r="F411" s="8" t="s">
        <v>811</v>
      </c>
      <c r="G411" s="8" t="s">
        <v>804</v>
      </c>
      <c r="H411" s="7" t="s">
        <v>424</v>
      </c>
      <c r="I411" s="7" t="s">
        <v>12</v>
      </c>
      <c r="J411" s="7" t="s">
        <v>1197</v>
      </c>
      <c r="K411" s="9">
        <v>22115</v>
      </c>
      <c r="L411" s="9">
        <v>36466</v>
      </c>
      <c r="M411" s="9"/>
      <c r="N411" s="10">
        <f t="shared" ca="1" si="859"/>
        <v>23</v>
      </c>
      <c r="O411" s="10" t="s">
        <v>815</v>
      </c>
      <c r="P411" s="11" t="s">
        <v>40</v>
      </c>
      <c r="Q411" s="12">
        <v>68410</v>
      </c>
      <c r="R411" s="12">
        <f t="shared" ca="1" si="860"/>
        <v>10000</v>
      </c>
      <c r="S411" s="8">
        <v>5</v>
      </c>
      <c r="T411" t="str">
        <f t="shared" si="865"/>
        <v/>
      </c>
      <c r="U411" t="str">
        <f t="shared" si="866"/>
        <v>Correct</v>
      </c>
      <c r="Y411" t="str">
        <f t="shared" si="867"/>
        <v>Above 60000</v>
      </c>
      <c r="Z411" t="str">
        <f t="shared" ca="1" si="868"/>
        <v>Above 50 years</v>
      </c>
      <c r="AA411" t="str">
        <f t="shared" si="869"/>
        <v>Above 10 years</v>
      </c>
      <c r="AH411" t="str">
        <f t="shared" si="870"/>
        <v>Yes</v>
      </c>
      <c r="AI411" t="str">
        <f t="shared" si="905"/>
        <v>Yes</v>
      </c>
      <c r="AJ411" t="str">
        <f t="shared" si="905"/>
        <v>Yes</v>
      </c>
      <c r="AK411" t="str">
        <f t="shared" si="905"/>
        <v>Yes</v>
      </c>
      <c r="AL411" t="str">
        <f t="shared" si="905"/>
        <v>Yes</v>
      </c>
      <c r="AM411" t="str">
        <f t="shared" si="905"/>
        <v>Yes</v>
      </c>
      <c r="AN411" t="str">
        <f t="shared" si="905"/>
        <v>Yes</v>
      </c>
      <c r="AO411" t="str">
        <f t="shared" si="905"/>
        <v>Yes</v>
      </c>
      <c r="AP411" t="str">
        <f t="shared" si="905"/>
        <v>Yes</v>
      </c>
      <c r="AQ411" t="str">
        <f t="shared" si="905"/>
        <v>Yes</v>
      </c>
      <c r="AR411" t="str">
        <f t="shared" si="905"/>
        <v>Yes</v>
      </c>
      <c r="AS411" t="str">
        <f t="shared" si="905"/>
        <v>Yes</v>
      </c>
      <c r="AT411" t="str">
        <f t="shared" si="905"/>
        <v>Yes</v>
      </c>
      <c r="AV411" t="str">
        <f t="shared" ref="AV411:BF411" si="922">IF(AND($L411&gt;=AV$1,$L411&lt;AW$1),"Yes","No")</f>
        <v>No</v>
      </c>
      <c r="AW411" t="str">
        <f t="shared" si="922"/>
        <v>No</v>
      </c>
      <c r="AX411" t="str">
        <f t="shared" si="922"/>
        <v>No</v>
      </c>
      <c r="AY411" t="str">
        <f t="shared" si="922"/>
        <v>No</v>
      </c>
      <c r="AZ411" t="str">
        <f t="shared" si="922"/>
        <v>No</v>
      </c>
      <c r="BA411" t="str">
        <f t="shared" si="922"/>
        <v>No</v>
      </c>
      <c r="BB411" t="str">
        <f t="shared" si="922"/>
        <v>No</v>
      </c>
      <c r="BC411" t="str">
        <f t="shared" si="922"/>
        <v>No</v>
      </c>
      <c r="BD411" t="str">
        <f t="shared" si="922"/>
        <v>No</v>
      </c>
      <c r="BE411" t="str">
        <f t="shared" si="922"/>
        <v>No</v>
      </c>
      <c r="BF411" t="str">
        <f t="shared" si="922"/>
        <v>No</v>
      </c>
      <c r="BG411" t="str">
        <f t="shared" si="862"/>
        <v>No</v>
      </c>
      <c r="BI411" t="str">
        <f t="shared" si="873"/>
        <v>No</v>
      </c>
      <c r="BJ411" t="str">
        <f t="shared" ref="BJ411:BT411" si="923">IF(AND($M411&gt;=BJ$1,$M411&lt;BK$1),"Yes","No")</f>
        <v>No</v>
      </c>
      <c r="BK411" t="str">
        <f t="shared" si="923"/>
        <v>No</v>
      </c>
      <c r="BL411" t="str">
        <f t="shared" si="923"/>
        <v>No</v>
      </c>
      <c r="BM411" t="str">
        <f t="shared" si="923"/>
        <v>No</v>
      </c>
      <c r="BN411" t="str">
        <f t="shared" si="923"/>
        <v>No</v>
      </c>
      <c r="BO411" t="str">
        <f t="shared" si="923"/>
        <v>No</v>
      </c>
      <c r="BP411" t="str">
        <f t="shared" si="923"/>
        <v>No</v>
      </c>
      <c r="BQ411" t="str">
        <f t="shared" si="923"/>
        <v>No</v>
      </c>
      <c r="BR411" t="str">
        <f t="shared" si="923"/>
        <v>No</v>
      </c>
      <c r="BS411" t="str">
        <f t="shared" si="923"/>
        <v>No</v>
      </c>
      <c r="BT411" t="str">
        <f t="shared" si="923"/>
        <v>No</v>
      </c>
      <c r="BU411" t="str">
        <f t="shared" si="907"/>
        <v>No</v>
      </c>
      <c r="BW411" t="str">
        <f t="shared" si="864"/>
        <v>No</v>
      </c>
    </row>
    <row r="412" spans="1:75" x14ac:dyDescent="0.25">
      <c r="A412" s="7">
        <v>411</v>
      </c>
      <c r="B412" s="7" t="s">
        <v>443</v>
      </c>
      <c r="C412" s="7" t="s">
        <v>841</v>
      </c>
      <c r="D412" s="7" t="s">
        <v>36</v>
      </c>
      <c r="E412" s="7" t="s">
        <v>789</v>
      </c>
      <c r="F412" s="8" t="s">
        <v>811</v>
      </c>
      <c r="G412" s="8" t="s">
        <v>804</v>
      </c>
      <c r="H412" s="7" t="s">
        <v>424</v>
      </c>
      <c r="I412" s="7" t="s">
        <v>24</v>
      </c>
      <c r="J412" s="7" t="s">
        <v>1196</v>
      </c>
      <c r="K412" s="9">
        <v>22111</v>
      </c>
      <c r="L412" s="9">
        <v>37236</v>
      </c>
      <c r="M412" s="9"/>
      <c r="N412" s="10">
        <f t="shared" ca="1" si="859"/>
        <v>21</v>
      </c>
      <c r="O412" s="10" t="s">
        <v>815</v>
      </c>
      <c r="P412" s="11"/>
      <c r="Q412" s="12">
        <v>29540</v>
      </c>
      <c r="R412" s="12">
        <f t="shared" ca="1" si="860"/>
        <v>5000</v>
      </c>
      <c r="S412" s="8">
        <v>3</v>
      </c>
      <c r="T412" t="str">
        <f t="shared" si="865"/>
        <v/>
      </c>
      <c r="U412" t="str">
        <f t="shared" si="866"/>
        <v>Correct</v>
      </c>
      <c r="Y412" t="str">
        <f t="shared" si="867"/>
        <v>25001-40000</v>
      </c>
      <c r="Z412" t="str">
        <f t="shared" ca="1" si="868"/>
        <v>Above 50 years</v>
      </c>
      <c r="AA412" t="str">
        <f t="shared" si="869"/>
        <v>Above 10 years</v>
      </c>
      <c r="AH412" t="str">
        <f t="shared" si="870"/>
        <v>Yes</v>
      </c>
      <c r="AI412" t="str">
        <f t="shared" si="905"/>
        <v>Yes</v>
      </c>
      <c r="AJ412" t="str">
        <f t="shared" si="905"/>
        <v>Yes</v>
      </c>
      <c r="AK412" t="str">
        <f t="shared" si="905"/>
        <v>Yes</v>
      </c>
      <c r="AL412" t="str">
        <f t="shared" si="905"/>
        <v>Yes</v>
      </c>
      <c r="AM412" t="str">
        <f t="shared" si="905"/>
        <v>Yes</v>
      </c>
      <c r="AN412" t="str">
        <f t="shared" si="905"/>
        <v>Yes</v>
      </c>
      <c r="AO412" t="str">
        <f t="shared" si="905"/>
        <v>Yes</v>
      </c>
      <c r="AP412" t="str">
        <f t="shared" si="905"/>
        <v>Yes</v>
      </c>
      <c r="AQ412" t="str">
        <f t="shared" si="905"/>
        <v>Yes</v>
      </c>
      <c r="AR412" t="str">
        <f t="shared" si="905"/>
        <v>Yes</v>
      </c>
      <c r="AS412" t="str">
        <f t="shared" si="905"/>
        <v>Yes</v>
      </c>
      <c r="AT412" t="str">
        <f t="shared" si="905"/>
        <v>Yes</v>
      </c>
      <c r="AV412" t="str">
        <f t="shared" ref="AV412:BF412" si="924">IF(AND($L412&gt;=AV$1,$L412&lt;AW$1),"Yes","No")</f>
        <v>No</v>
      </c>
      <c r="AW412" t="str">
        <f t="shared" si="924"/>
        <v>No</v>
      </c>
      <c r="AX412" t="str">
        <f t="shared" si="924"/>
        <v>No</v>
      </c>
      <c r="AY412" t="str">
        <f t="shared" si="924"/>
        <v>No</v>
      </c>
      <c r="AZ412" t="str">
        <f t="shared" si="924"/>
        <v>No</v>
      </c>
      <c r="BA412" t="str">
        <f t="shared" si="924"/>
        <v>No</v>
      </c>
      <c r="BB412" t="str">
        <f t="shared" si="924"/>
        <v>No</v>
      </c>
      <c r="BC412" t="str">
        <f t="shared" si="924"/>
        <v>No</v>
      </c>
      <c r="BD412" t="str">
        <f t="shared" si="924"/>
        <v>No</v>
      </c>
      <c r="BE412" t="str">
        <f t="shared" si="924"/>
        <v>No</v>
      </c>
      <c r="BF412" t="str">
        <f t="shared" si="924"/>
        <v>No</v>
      </c>
      <c r="BG412" t="str">
        <f t="shared" si="862"/>
        <v>No</v>
      </c>
      <c r="BI412" t="str">
        <f t="shared" si="873"/>
        <v>No</v>
      </c>
      <c r="BJ412" t="str">
        <f t="shared" ref="BJ412:BT412" si="925">IF(AND($M412&gt;=BJ$1,$M412&lt;BK$1),"Yes","No")</f>
        <v>No</v>
      </c>
      <c r="BK412" t="str">
        <f t="shared" si="925"/>
        <v>No</v>
      </c>
      <c r="BL412" t="str">
        <f t="shared" si="925"/>
        <v>No</v>
      </c>
      <c r="BM412" t="str">
        <f t="shared" si="925"/>
        <v>No</v>
      </c>
      <c r="BN412" t="str">
        <f t="shared" si="925"/>
        <v>No</v>
      </c>
      <c r="BO412" t="str">
        <f t="shared" si="925"/>
        <v>No</v>
      </c>
      <c r="BP412" t="str">
        <f t="shared" si="925"/>
        <v>No</v>
      </c>
      <c r="BQ412" t="str">
        <f t="shared" si="925"/>
        <v>No</v>
      </c>
      <c r="BR412" t="str">
        <f t="shared" si="925"/>
        <v>No</v>
      </c>
      <c r="BS412" t="str">
        <f t="shared" si="925"/>
        <v>No</v>
      </c>
      <c r="BT412" t="str">
        <f t="shared" si="925"/>
        <v>No</v>
      </c>
      <c r="BU412" t="str">
        <f t="shared" si="907"/>
        <v>No</v>
      </c>
      <c r="BW412" t="str">
        <f t="shared" si="864"/>
        <v>No</v>
      </c>
    </row>
    <row r="413" spans="1:75" x14ac:dyDescent="0.25">
      <c r="A413" s="7">
        <v>412</v>
      </c>
      <c r="B413" s="7" t="s">
        <v>444</v>
      </c>
      <c r="C413" s="7" t="s">
        <v>976</v>
      </c>
      <c r="D413" s="7" t="s">
        <v>36</v>
      </c>
      <c r="E413" s="7" t="s">
        <v>790</v>
      </c>
      <c r="F413" s="8" t="s">
        <v>811</v>
      </c>
      <c r="G413" s="8" t="s">
        <v>804</v>
      </c>
      <c r="H413" s="7" t="s">
        <v>424</v>
      </c>
      <c r="I413" s="7" t="s">
        <v>12</v>
      </c>
      <c r="J413" s="7" t="s">
        <v>1196</v>
      </c>
      <c r="K413" s="9">
        <v>28372</v>
      </c>
      <c r="L413" s="9">
        <v>40533</v>
      </c>
      <c r="M413" s="9"/>
      <c r="N413" s="10">
        <f t="shared" ca="1" si="859"/>
        <v>12</v>
      </c>
      <c r="O413" s="10" t="s">
        <v>815</v>
      </c>
      <c r="P413" s="11" t="s">
        <v>30</v>
      </c>
      <c r="Q413" s="12">
        <v>62180</v>
      </c>
      <c r="R413" s="12">
        <f t="shared" ca="1" si="860"/>
        <v>3000</v>
      </c>
      <c r="S413" s="8">
        <v>2</v>
      </c>
      <c r="T413" t="str">
        <f t="shared" si="865"/>
        <v/>
      </c>
      <c r="U413" t="str">
        <f t="shared" si="866"/>
        <v>Correct</v>
      </c>
      <c r="Y413" t="str">
        <f t="shared" si="867"/>
        <v>Above 60000</v>
      </c>
      <c r="Z413" t="str">
        <f t="shared" ca="1" si="868"/>
        <v>40-50 years</v>
      </c>
      <c r="AA413" t="str">
        <f t="shared" si="869"/>
        <v>2-4 years</v>
      </c>
      <c r="AH413" t="str">
        <f t="shared" si="870"/>
        <v>Yes</v>
      </c>
      <c r="AI413" t="str">
        <f t="shared" si="905"/>
        <v>Yes</v>
      </c>
      <c r="AJ413" t="str">
        <f t="shared" si="905"/>
        <v>Yes</v>
      </c>
      <c r="AK413" t="str">
        <f t="shared" si="905"/>
        <v>Yes</v>
      </c>
      <c r="AL413" t="str">
        <f t="shared" si="905"/>
        <v>Yes</v>
      </c>
      <c r="AM413" t="str">
        <f t="shared" si="905"/>
        <v>Yes</v>
      </c>
      <c r="AN413" t="str">
        <f t="shared" si="905"/>
        <v>Yes</v>
      </c>
      <c r="AO413" t="str">
        <f t="shared" si="905"/>
        <v>Yes</v>
      </c>
      <c r="AP413" t="str">
        <f t="shared" si="905"/>
        <v>Yes</v>
      </c>
      <c r="AQ413" t="str">
        <f t="shared" si="905"/>
        <v>Yes</v>
      </c>
      <c r="AR413" t="str">
        <f t="shared" si="905"/>
        <v>Yes</v>
      </c>
      <c r="AS413" t="str">
        <f t="shared" si="905"/>
        <v>Yes</v>
      </c>
      <c r="AT413" t="str">
        <f t="shared" si="905"/>
        <v>Yes</v>
      </c>
      <c r="AV413" t="str">
        <f t="shared" ref="AV413:BF413" si="926">IF(AND($L413&gt;=AV$1,$L413&lt;AW$1),"Yes","No")</f>
        <v>No</v>
      </c>
      <c r="AW413" t="str">
        <f t="shared" si="926"/>
        <v>No</v>
      </c>
      <c r="AX413" t="str">
        <f t="shared" si="926"/>
        <v>No</v>
      </c>
      <c r="AY413" t="str">
        <f t="shared" si="926"/>
        <v>No</v>
      </c>
      <c r="AZ413" t="str">
        <f t="shared" si="926"/>
        <v>No</v>
      </c>
      <c r="BA413" t="str">
        <f t="shared" si="926"/>
        <v>No</v>
      </c>
      <c r="BB413" t="str">
        <f t="shared" si="926"/>
        <v>No</v>
      </c>
      <c r="BC413" t="str">
        <f t="shared" si="926"/>
        <v>No</v>
      </c>
      <c r="BD413" t="str">
        <f t="shared" si="926"/>
        <v>No</v>
      </c>
      <c r="BE413" t="str">
        <f t="shared" si="926"/>
        <v>No</v>
      </c>
      <c r="BF413" t="str">
        <f t="shared" si="926"/>
        <v>No</v>
      </c>
      <c r="BG413" t="str">
        <f t="shared" si="862"/>
        <v>No</v>
      </c>
      <c r="BI413" t="str">
        <f t="shared" si="873"/>
        <v>No</v>
      </c>
      <c r="BJ413" t="str">
        <f t="shared" ref="BJ413:BT413" si="927">IF(AND($M413&gt;=BJ$1,$M413&lt;BK$1),"Yes","No")</f>
        <v>No</v>
      </c>
      <c r="BK413" t="str">
        <f t="shared" si="927"/>
        <v>No</v>
      </c>
      <c r="BL413" t="str">
        <f t="shared" si="927"/>
        <v>No</v>
      </c>
      <c r="BM413" t="str">
        <f t="shared" si="927"/>
        <v>No</v>
      </c>
      <c r="BN413" t="str">
        <f t="shared" si="927"/>
        <v>No</v>
      </c>
      <c r="BO413" t="str">
        <f t="shared" si="927"/>
        <v>No</v>
      </c>
      <c r="BP413" t="str">
        <f t="shared" si="927"/>
        <v>No</v>
      </c>
      <c r="BQ413" t="str">
        <f t="shared" si="927"/>
        <v>No</v>
      </c>
      <c r="BR413" t="str">
        <f t="shared" si="927"/>
        <v>No</v>
      </c>
      <c r="BS413" t="str">
        <f t="shared" si="927"/>
        <v>No</v>
      </c>
      <c r="BT413" t="str">
        <f t="shared" si="927"/>
        <v>No</v>
      </c>
      <c r="BU413" t="str">
        <f t="shared" si="907"/>
        <v>No</v>
      </c>
      <c r="BW413" t="str">
        <f t="shared" si="864"/>
        <v>No</v>
      </c>
    </row>
    <row r="414" spans="1:75" x14ac:dyDescent="0.25">
      <c r="A414" s="7">
        <v>413</v>
      </c>
      <c r="B414" s="7" t="s">
        <v>445</v>
      </c>
      <c r="C414" s="7" t="s">
        <v>855</v>
      </c>
      <c r="D414" s="7" t="s">
        <v>36</v>
      </c>
      <c r="E414" s="7" t="s">
        <v>796</v>
      </c>
      <c r="F414" s="8" t="s">
        <v>810</v>
      </c>
      <c r="G414" s="8" t="s">
        <v>159</v>
      </c>
      <c r="H414" s="7" t="s">
        <v>1203</v>
      </c>
      <c r="I414" s="7" t="s">
        <v>24</v>
      </c>
      <c r="J414" s="7" t="s">
        <v>1196</v>
      </c>
      <c r="K414" s="9">
        <v>28547</v>
      </c>
      <c r="L414" s="9">
        <v>38738</v>
      </c>
      <c r="M414" s="9"/>
      <c r="N414" s="10">
        <f t="shared" ca="1" si="859"/>
        <v>16</v>
      </c>
      <c r="O414" s="10" t="s">
        <v>815</v>
      </c>
      <c r="P414" s="11"/>
      <c r="Q414" s="12">
        <v>25120</v>
      </c>
      <c r="R414" s="12">
        <f t="shared" ca="1" si="860"/>
        <v>3000</v>
      </c>
      <c r="S414" s="8">
        <v>2</v>
      </c>
      <c r="T414" t="str">
        <f t="shared" si="865"/>
        <v/>
      </c>
      <c r="U414" t="str">
        <f t="shared" si="866"/>
        <v>Correct</v>
      </c>
      <c r="Y414" t="str">
        <f t="shared" si="867"/>
        <v>25001-40000</v>
      </c>
      <c r="Z414" t="str">
        <f t="shared" ca="1" si="868"/>
        <v>40-50 years</v>
      </c>
      <c r="AA414" t="str">
        <f t="shared" si="869"/>
        <v>6-10 years</v>
      </c>
      <c r="AH414" t="str">
        <f t="shared" si="870"/>
        <v>Yes</v>
      </c>
      <c r="AI414" t="str">
        <f t="shared" si="905"/>
        <v>Yes</v>
      </c>
      <c r="AJ414" t="str">
        <f t="shared" si="905"/>
        <v>Yes</v>
      </c>
      <c r="AK414" t="str">
        <f t="shared" si="905"/>
        <v>Yes</v>
      </c>
      <c r="AL414" t="str">
        <f t="shared" si="905"/>
        <v>Yes</v>
      </c>
      <c r="AM414" t="str">
        <f t="shared" si="905"/>
        <v>Yes</v>
      </c>
      <c r="AN414" t="str">
        <f t="shared" si="905"/>
        <v>Yes</v>
      </c>
      <c r="AO414" t="str">
        <f t="shared" si="905"/>
        <v>Yes</v>
      </c>
      <c r="AP414" t="str">
        <f t="shared" si="905"/>
        <v>Yes</v>
      </c>
      <c r="AQ414" t="str">
        <f t="shared" si="905"/>
        <v>Yes</v>
      </c>
      <c r="AR414" t="str">
        <f t="shared" si="905"/>
        <v>Yes</v>
      </c>
      <c r="AS414" t="str">
        <f t="shared" si="905"/>
        <v>Yes</v>
      </c>
      <c r="AT414" t="str">
        <f t="shared" si="905"/>
        <v>Yes</v>
      </c>
      <c r="AV414" t="str">
        <f t="shared" ref="AV414:BF414" si="928">IF(AND($L414&gt;=AV$1,$L414&lt;AW$1),"Yes","No")</f>
        <v>No</v>
      </c>
      <c r="AW414" t="str">
        <f t="shared" si="928"/>
        <v>No</v>
      </c>
      <c r="AX414" t="str">
        <f t="shared" si="928"/>
        <v>No</v>
      </c>
      <c r="AY414" t="str">
        <f t="shared" si="928"/>
        <v>No</v>
      </c>
      <c r="AZ414" t="str">
        <f t="shared" si="928"/>
        <v>No</v>
      </c>
      <c r="BA414" t="str">
        <f t="shared" si="928"/>
        <v>No</v>
      </c>
      <c r="BB414" t="str">
        <f t="shared" si="928"/>
        <v>No</v>
      </c>
      <c r="BC414" t="str">
        <f t="shared" si="928"/>
        <v>No</v>
      </c>
      <c r="BD414" t="str">
        <f t="shared" si="928"/>
        <v>No</v>
      </c>
      <c r="BE414" t="str">
        <f t="shared" si="928"/>
        <v>No</v>
      </c>
      <c r="BF414" t="str">
        <f t="shared" si="928"/>
        <v>No</v>
      </c>
      <c r="BG414" t="str">
        <f t="shared" si="862"/>
        <v>No</v>
      </c>
      <c r="BI414" t="str">
        <f t="shared" si="873"/>
        <v>No</v>
      </c>
      <c r="BJ414" t="str">
        <f t="shared" ref="BJ414:BT414" si="929">IF(AND($M414&gt;=BJ$1,$M414&lt;BK$1),"Yes","No")</f>
        <v>No</v>
      </c>
      <c r="BK414" t="str">
        <f t="shared" si="929"/>
        <v>No</v>
      </c>
      <c r="BL414" t="str">
        <f t="shared" si="929"/>
        <v>No</v>
      </c>
      <c r="BM414" t="str">
        <f t="shared" si="929"/>
        <v>No</v>
      </c>
      <c r="BN414" t="str">
        <f t="shared" si="929"/>
        <v>No</v>
      </c>
      <c r="BO414" t="str">
        <f t="shared" si="929"/>
        <v>No</v>
      </c>
      <c r="BP414" t="str">
        <f t="shared" si="929"/>
        <v>No</v>
      </c>
      <c r="BQ414" t="str">
        <f t="shared" si="929"/>
        <v>No</v>
      </c>
      <c r="BR414" t="str">
        <f t="shared" si="929"/>
        <v>No</v>
      </c>
      <c r="BS414" t="str">
        <f t="shared" si="929"/>
        <v>No</v>
      </c>
      <c r="BT414" t="str">
        <f t="shared" si="929"/>
        <v>No</v>
      </c>
      <c r="BU414" t="str">
        <f t="shared" si="907"/>
        <v>No</v>
      </c>
      <c r="BW414" t="str">
        <f t="shared" si="864"/>
        <v>No</v>
      </c>
    </row>
    <row r="415" spans="1:75" x14ac:dyDescent="0.25">
      <c r="A415" s="7">
        <v>414</v>
      </c>
      <c r="B415" s="7" t="s">
        <v>446</v>
      </c>
      <c r="C415" s="7" t="s">
        <v>1061</v>
      </c>
      <c r="D415" s="7" t="s">
        <v>36</v>
      </c>
      <c r="E415" s="7" t="s">
        <v>796</v>
      </c>
      <c r="F415" s="8" t="s">
        <v>810</v>
      </c>
      <c r="G415" s="8" t="s">
        <v>159</v>
      </c>
      <c r="H415" s="7" t="s">
        <v>1203</v>
      </c>
      <c r="I415" s="7" t="s">
        <v>24</v>
      </c>
      <c r="J415" s="7" t="s">
        <v>1196</v>
      </c>
      <c r="K415" s="9">
        <v>29632</v>
      </c>
      <c r="L415" s="9">
        <v>39522</v>
      </c>
      <c r="M415" s="9"/>
      <c r="N415" s="10">
        <f t="shared" ca="1" si="859"/>
        <v>14</v>
      </c>
      <c r="O415" s="10" t="s">
        <v>815</v>
      </c>
      <c r="P415" s="11"/>
      <c r="Q415" s="12">
        <v>71700</v>
      </c>
      <c r="R415" s="12">
        <f t="shared" ca="1" si="860"/>
        <v>3000</v>
      </c>
      <c r="S415" s="8">
        <v>2</v>
      </c>
      <c r="T415" t="str">
        <f t="shared" si="865"/>
        <v/>
      </c>
      <c r="U415" t="str">
        <f t="shared" si="866"/>
        <v>Correct</v>
      </c>
      <c r="Y415" t="str">
        <f t="shared" si="867"/>
        <v>Above 60000</v>
      </c>
      <c r="Z415" t="str">
        <f t="shared" ca="1" si="868"/>
        <v>40-50 years</v>
      </c>
      <c r="AA415" t="str">
        <f t="shared" si="869"/>
        <v>4-6 years</v>
      </c>
      <c r="AH415" t="str">
        <f t="shared" si="870"/>
        <v>Yes</v>
      </c>
      <c r="AI415" t="str">
        <f t="shared" si="905"/>
        <v>Yes</v>
      </c>
      <c r="AJ415" t="str">
        <f t="shared" si="905"/>
        <v>Yes</v>
      </c>
      <c r="AK415" t="str">
        <f t="shared" si="905"/>
        <v>Yes</v>
      </c>
      <c r="AL415" t="str">
        <f t="shared" si="905"/>
        <v>Yes</v>
      </c>
      <c r="AM415" t="str">
        <f t="shared" si="905"/>
        <v>Yes</v>
      </c>
      <c r="AN415" t="str">
        <f t="shared" si="905"/>
        <v>Yes</v>
      </c>
      <c r="AO415" t="str">
        <f t="shared" si="905"/>
        <v>Yes</v>
      </c>
      <c r="AP415" t="str">
        <f t="shared" si="905"/>
        <v>Yes</v>
      </c>
      <c r="AQ415" t="str">
        <f t="shared" si="905"/>
        <v>Yes</v>
      </c>
      <c r="AR415" t="str">
        <f t="shared" si="905"/>
        <v>Yes</v>
      </c>
      <c r="AS415" t="str">
        <f t="shared" si="905"/>
        <v>Yes</v>
      </c>
      <c r="AT415" t="str">
        <f t="shared" si="905"/>
        <v>Yes</v>
      </c>
      <c r="AV415" t="str">
        <f t="shared" ref="AV415:BF415" si="930">IF(AND($L415&gt;=AV$1,$L415&lt;AW$1),"Yes","No")</f>
        <v>No</v>
      </c>
      <c r="AW415" t="str">
        <f t="shared" si="930"/>
        <v>No</v>
      </c>
      <c r="AX415" t="str">
        <f t="shared" si="930"/>
        <v>No</v>
      </c>
      <c r="AY415" t="str">
        <f t="shared" si="930"/>
        <v>No</v>
      </c>
      <c r="AZ415" t="str">
        <f t="shared" si="930"/>
        <v>No</v>
      </c>
      <c r="BA415" t="str">
        <f t="shared" si="930"/>
        <v>No</v>
      </c>
      <c r="BB415" t="str">
        <f t="shared" si="930"/>
        <v>No</v>
      </c>
      <c r="BC415" t="str">
        <f t="shared" si="930"/>
        <v>No</v>
      </c>
      <c r="BD415" t="str">
        <f t="shared" si="930"/>
        <v>No</v>
      </c>
      <c r="BE415" t="str">
        <f t="shared" si="930"/>
        <v>No</v>
      </c>
      <c r="BF415" t="str">
        <f t="shared" si="930"/>
        <v>No</v>
      </c>
      <c r="BG415" t="str">
        <f t="shared" si="862"/>
        <v>No</v>
      </c>
      <c r="BI415" t="str">
        <f t="shared" si="873"/>
        <v>No</v>
      </c>
      <c r="BJ415" t="str">
        <f t="shared" ref="BJ415:BT415" si="931">IF(AND($M415&gt;=BJ$1,$M415&lt;BK$1),"Yes","No")</f>
        <v>No</v>
      </c>
      <c r="BK415" t="str">
        <f t="shared" si="931"/>
        <v>No</v>
      </c>
      <c r="BL415" t="str">
        <f t="shared" si="931"/>
        <v>No</v>
      </c>
      <c r="BM415" t="str">
        <f t="shared" si="931"/>
        <v>No</v>
      </c>
      <c r="BN415" t="str">
        <f t="shared" si="931"/>
        <v>No</v>
      </c>
      <c r="BO415" t="str">
        <f t="shared" si="931"/>
        <v>No</v>
      </c>
      <c r="BP415" t="str">
        <f t="shared" si="931"/>
        <v>No</v>
      </c>
      <c r="BQ415" t="str">
        <f t="shared" si="931"/>
        <v>No</v>
      </c>
      <c r="BR415" t="str">
        <f t="shared" si="931"/>
        <v>No</v>
      </c>
      <c r="BS415" t="str">
        <f t="shared" si="931"/>
        <v>No</v>
      </c>
      <c r="BT415" t="str">
        <f t="shared" si="931"/>
        <v>No</v>
      </c>
      <c r="BU415" t="str">
        <f t="shared" si="907"/>
        <v>No</v>
      </c>
      <c r="BW415" t="str">
        <f t="shared" si="864"/>
        <v>No</v>
      </c>
    </row>
    <row r="416" spans="1:75" x14ac:dyDescent="0.25">
      <c r="A416" s="7">
        <v>415</v>
      </c>
      <c r="B416" s="7" t="s">
        <v>447</v>
      </c>
      <c r="C416" s="7" t="s">
        <v>1081</v>
      </c>
      <c r="D416" s="7" t="s">
        <v>36</v>
      </c>
      <c r="E416" s="7" t="s">
        <v>796</v>
      </c>
      <c r="F416" s="8" t="s">
        <v>810</v>
      </c>
      <c r="G416" s="8" t="s">
        <v>159</v>
      </c>
      <c r="H416" s="7" t="s">
        <v>1203</v>
      </c>
      <c r="I416" s="7" t="s">
        <v>12</v>
      </c>
      <c r="J416" s="7" t="s">
        <v>1196</v>
      </c>
      <c r="K416" s="9">
        <v>26468</v>
      </c>
      <c r="L416" s="9">
        <v>39197</v>
      </c>
      <c r="M416" s="9"/>
      <c r="N416" s="10">
        <f t="shared" ca="1" si="859"/>
        <v>15</v>
      </c>
      <c r="O416" s="10" t="s">
        <v>815</v>
      </c>
      <c r="P416" s="11" t="s">
        <v>13</v>
      </c>
      <c r="Q416" s="12">
        <v>63190</v>
      </c>
      <c r="R416" s="12">
        <f t="shared" ca="1" si="860"/>
        <v>3000</v>
      </c>
      <c r="S416" s="8">
        <v>1</v>
      </c>
      <c r="T416" t="str">
        <f t="shared" si="865"/>
        <v/>
      </c>
      <c r="U416" t="str">
        <f t="shared" si="866"/>
        <v>Correct</v>
      </c>
      <c r="Y416" t="str">
        <f t="shared" si="867"/>
        <v>Above 60000</v>
      </c>
      <c r="Z416" t="str">
        <f t="shared" ca="1" si="868"/>
        <v>Above 50 years</v>
      </c>
      <c r="AA416" t="str">
        <f t="shared" si="869"/>
        <v>4-6 years</v>
      </c>
      <c r="AH416" t="str">
        <f t="shared" si="870"/>
        <v>Yes</v>
      </c>
      <c r="AI416" t="str">
        <f t="shared" si="905"/>
        <v>Yes</v>
      </c>
      <c r="AJ416" t="str">
        <f t="shared" si="905"/>
        <v>Yes</v>
      </c>
      <c r="AK416" t="str">
        <f t="shared" si="905"/>
        <v>Yes</v>
      </c>
      <c r="AL416" t="str">
        <f t="shared" si="905"/>
        <v>Yes</v>
      </c>
      <c r="AM416" t="str">
        <f t="shared" si="905"/>
        <v>Yes</v>
      </c>
      <c r="AN416" t="str">
        <f t="shared" si="905"/>
        <v>Yes</v>
      </c>
      <c r="AO416" t="str">
        <f t="shared" si="905"/>
        <v>Yes</v>
      </c>
      <c r="AP416" t="str">
        <f t="shared" si="905"/>
        <v>Yes</v>
      </c>
      <c r="AQ416" t="str">
        <f t="shared" si="905"/>
        <v>Yes</v>
      </c>
      <c r="AR416" t="str">
        <f t="shared" si="905"/>
        <v>Yes</v>
      </c>
      <c r="AS416" t="str">
        <f t="shared" si="905"/>
        <v>Yes</v>
      </c>
      <c r="AT416" t="str">
        <f t="shared" si="905"/>
        <v>Yes</v>
      </c>
      <c r="AV416" t="str">
        <f t="shared" ref="AV416:BF416" si="932">IF(AND($L416&gt;=AV$1,$L416&lt;AW$1),"Yes","No")</f>
        <v>No</v>
      </c>
      <c r="AW416" t="str">
        <f t="shared" si="932"/>
        <v>No</v>
      </c>
      <c r="AX416" t="str">
        <f t="shared" si="932"/>
        <v>No</v>
      </c>
      <c r="AY416" t="str">
        <f t="shared" si="932"/>
        <v>No</v>
      </c>
      <c r="AZ416" t="str">
        <f t="shared" si="932"/>
        <v>No</v>
      </c>
      <c r="BA416" t="str">
        <f t="shared" si="932"/>
        <v>No</v>
      </c>
      <c r="BB416" t="str">
        <f t="shared" si="932"/>
        <v>No</v>
      </c>
      <c r="BC416" t="str">
        <f t="shared" si="932"/>
        <v>No</v>
      </c>
      <c r="BD416" t="str">
        <f t="shared" si="932"/>
        <v>No</v>
      </c>
      <c r="BE416" t="str">
        <f t="shared" si="932"/>
        <v>No</v>
      </c>
      <c r="BF416" t="str">
        <f t="shared" si="932"/>
        <v>No</v>
      </c>
      <c r="BG416" t="str">
        <f t="shared" si="862"/>
        <v>No</v>
      </c>
      <c r="BI416" t="str">
        <f t="shared" si="873"/>
        <v>No</v>
      </c>
      <c r="BJ416" t="str">
        <f t="shared" ref="BJ416:BT416" si="933">IF(AND($M416&gt;=BJ$1,$M416&lt;BK$1),"Yes","No")</f>
        <v>No</v>
      </c>
      <c r="BK416" t="str">
        <f t="shared" si="933"/>
        <v>No</v>
      </c>
      <c r="BL416" t="str">
        <f t="shared" si="933"/>
        <v>No</v>
      </c>
      <c r="BM416" t="str">
        <f t="shared" si="933"/>
        <v>No</v>
      </c>
      <c r="BN416" t="str">
        <f t="shared" si="933"/>
        <v>No</v>
      </c>
      <c r="BO416" t="str">
        <f t="shared" si="933"/>
        <v>No</v>
      </c>
      <c r="BP416" t="str">
        <f t="shared" si="933"/>
        <v>No</v>
      </c>
      <c r="BQ416" t="str">
        <f t="shared" si="933"/>
        <v>No</v>
      </c>
      <c r="BR416" t="str">
        <f t="shared" si="933"/>
        <v>No</v>
      </c>
      <c r="BS416" t="str">
        <f t="shared" si="933"/>
        <v>No</v>
      </c>
      <c r="BT416" t="str">
        <f t="shared" si="933"/>
        <v>No</v>
      </c>
      <c r="BU416" t="str">
        <f t="shared" si="907"/>
        <v>No</v>
      </c>
      <c r="BW416" t="str">
        <f t="shared" si="864"/>
        <v>No</v>
      </c>
    </row>
    <row r="417" spans="1:75" x14ac:dyDescent="0.25">
      <c r="A417" s="7">
        <v>416</v>
      </c>
      <c r="B417" s="7" t="s">
        <v>448</v>
      </c>
      <c r="C417" s="7" t="s">
        <v>851</v>
      </c>
      <c r="D417" s="7" t="s">
        <v>36</v>
      </c>
      <c r="E417" s="7" t="s">
        <v>796</v>
      </c>
      <c r="F417" s="8" t="s">
        <v>810</v>
      </c>
      <c r="G417" s="8" t="s">
        <v>159</v>
      </c>
      <c r="H417" s="7" t="s">
        <v>1203</v>
      </c>
      <c r="I417" s="7" t="s">
        <v>24</v>
      </c>
      <c r="J417" s="7" t="s">
        <v>1196</v>
      </c>
      <c r="K417" s="9">
        <v>26765</v>
      </c>
      <c r="L417" s="9">
        <v>38854</v>
      </c>
      <c r="M417" s="9"/>
      <c r="N417" s="10">
        <f t="shared" ca="1" si="859"/>
        <v>16</v>
      </c>
      <c r="O417" s="10" t="s">
        <v>815</v>
      </c>
      <c r="P417" s="11"/>
      <c r="Q417" s="12">
        <v>44820</v>
      </c>
      <c r="R417" s="12">
        <f t="shared" ca="1" si="860"/>
        <v>5000</v>
      </c>
      <c r="S417" s="8">
        <v>4</v>
      </c>
      <c r="T417" t="str">
        <f t="shared" si="865"/>
        <v/>
      </c>
      <c r="U417" t="str">
        <f t="shared" si="866"/>
        <v>Correct</v>
      </c>
      <c r="Y417" t="str">
        <f t="shared" si="867"/>
        <v>40001-60000</v>
      </c>
      <c r="Z417" t="str">
        <f t="shared" ca="1" si="868"/>
        <v>40-50 years</v>
      </c>
      <c r="AA417" t="str">
        <f t="shared" si="869"/>
        <v>6-10 years</v>
      </c>
      <c r="AH417" t="str">
        <f t="shared" si="870"/>
        <v>Yes</v>
      </c>
      <c r="AI417" t="str">
        <f t="shared" si="905"/>
        <v>Yes</v>
      </c>
      <c r="AJ417" t="str">
        <f t="shared" si="905"/>
        <v>Yes</v>
      </c>
      <c r="AK417" t="str">
        <f t="shared" si="905"/>
        <v>Yes</v>
      </c>
      <c r="AL417" t="str">
        <f t="shared" si="905"/>
        <v>Yes</v>
      </c>
      <c r="AM417" t="str">
        <f t="shared" si="905"/>
        <v>Yes</v>
      </c>
      <c r="AN417" t="str">
        <f t="shared" si="905"/>
        <v>Yes</v>
      </c>
      <c r="AO417" t="str">
        <f t="shared" si="905"/>
        <v>Yes</v>
      </c>
      <c r="AP417" t="str">
        <f t="shared" si="905"/>
        <v>Yes</v>
      </c>
      <c r="AQ417" t="str">
        <f t="shared" si="905"/>
        <v>Yes</v>
      </c>
      <c r="AR417" t="str">
        <f t="shared" si="905"/>
        <v>Yes</v>
      </c>
      <c r="AS417" t="str">
        <f t="shared" si="905"/>
        <v>Yes</v>
      </c>
      <c r="AT417" t="str">
        <f t="shared" si="905"/>
        <v>Yes</v>
      </c>
      <c r="AV417" t="str">
        <f t="shared" ref="AV417:BF417" si="934">IF(AND($L417&gt;=AV$1,$L417&lt;AW$1),"Yes","No")</f>
        <v>No</v>
      </c>
      <c r="AW417" t="str">
        <f t="shared" si="934"/>
        <v>No</v>
      </c>
      <c r="AX417" t="str">
        <f t="shared" si="934"/>
        <v>No</v>
      </c>
      <c r="AY417" t="str">
        <f t="shared" si="934"/>
        <v>No</v>
      </c>
      <c r="AZ417" t="str">
        <f t="shared" si="934"/>
        <v>No</v>
      </c>
      <c r="BA417" t="str">
        <f t="shared" si="934"/>
        <v>No</v>
      </c>
      <c r="BB417" t="str">
        <f t="shared" si="934"/>
        <v>No</v>
      </c>
      <c r="BC417" t="str">
        <f t="shared" si="934"/>
        <v>No</v>
      </c>
      <c r="BD417" t="str">
        <f t="shared" si="934"/>
        <v>No</v>
      </c>
      <c r="BE417" t="str">
        <f t="shared" si="934"/>
        <v>No</v>
      </c>
      <c r="BF417" t="str">
        <f t="shared" si="934"/>
        <v>No</v>
      </c>
      <c r="BG417" t="str">
        <f t="shared" si="862"/>
        <v>No</v>
      </c>
      <c r="BI417" t="str">
        <f t="shared" si="873"/>
        <v>No</v>
      </c>
      <c r="BJ417" t="str">
        <f t="shared" ref="BJ417:BT417" si="935">IF(AND($M417&gt;=BJ$1,$M417&lt;BK$1),"Yes","No")</f>
        <v>No</v>
      </c>
      <c r="BK417" t="str">
        <f t="shared" si="935"/>
        <v>No</v>
      </c>
      <c r="BL417" t="str">
        <f t="shared" si="935"/>
        <v>No</v>
      </c>
      <c r="BM417" t="str">
        <f t="shared" si="935"/>
        <v>No</v>
      </c>
      <c r="BN417" t="str">
        <f t="shared" si="935"/>
        <v>No</v>
      </c>
      <c r="BO417" t="str">
        <f t="shared" si="935"/>
        <v>No</v>
      </c>
      <c r="BP417" t="str">
        <f t="shared" si="935"/>
        <v>No</v>
      </c>
      <c r="BQ417" t="str">
        <f t="shared" si="935"/>
        <v>No</v>
      </c>
      <c r="BR417" t="str">
        <f t="shared" si="935"/>
        <v>No</v>
      </c>
      <c r="BS417" t="str">
        <f t="shared" si="935"/>
        <v>No</v>
      </c>
      <c r="BT417" t="str">
        <f t="shared" si="935"/>
        <v>No</v>
      </c>
      <c r="BU417" t="str">
        <f t="shared" si="907"/>
        <v>No</v>
      </c>
      <c r="BW417" t="str">
        <f t="shared" si="864"/>
        <v>No</v>
      </c>
    </row>
    <row r="418" spans="1:75" x14ac:dyDescent="0.25">
      <c r="A418" s="7">
        <v>417</v>
      </c>
      <c r="B418" s="7" t="s">
        <v>449</v>
      </c>
      <c r="C418" s="7" t="s">
        <v>925</v>
      </c>
      <c r="D418" s="7" t="s">
        <v>36</v>
      </c>
      <c r="E418" s="7" t="s">
        <v>796</v>
      </c>
      <c r="F418" s="8" t="s">
        <v>810</v>
      </c>
      <c r="G418" s="8" t="s">
        <v>808</v>
      </c>
      <c r="H418" s="7" t="s">
        <v>450</v>
      </c>
      <c r="I418" s="7" t="s">
        <v>12</v>
      </c>
      <c r="J418" s="7" t="s">
        <v>1197</v>
      </c>
      <c r="K418" s="9">
        <v>30916</v>
      </c>
      <c r="L418" s="9">
        <v>40925</v>
      </c>
      <c r="M418" s="9"/>
      <c r="N418" s="10">
        <f t="shared" ca="1" si="859"/>
        <v>10</v>
      </c>
      <c r="O418" s="10" t="s">
        <v>815</v>
      </c>
      <c r="P418" s="11" t="s">
        <v>40</v>
      </c>
      <c r="Q418" s="12">
        <v>43190</v>
      </c>
      <c r="R418" s="12">
        <f t="shared" ca="1" si="860"/>
        <v>0</v>
      </c>
      <c r="S418" s="8">
        <v>2</v>
      </c>
      <c r="T418" t="str">
        <f t="shared" si="865"/>
        <v/>
      </c>
      <c r="U418" t="str">
        <f t="shared" si="866"/>
        <v>Correct</v>
      </c>
      <c r="Y418" t="str">
        <f t="shared" si="867"/>
        <v>40001-60000</v>
      </c>
      <c r="Z418" t="str">
        <f t="shared" ca="1" si="868"/>
        <v>30-40 years</v>
      </c>
      <c r="AA418" t="str">
        <f t="shared" si="869"/>
        <v>6-12 months</v>
      </c>
      <c r="AH418" t="str">
        <f t="shared" si="870"/>
        <v>No</v>
      </c>
      <c r="AI418" t="str">
        <f t="shared" si="905"/>
        <v>Yes</v>
      </c>
      <c r="AJ418" t="str">
        <f t="shared" si="905"/>
        <v>Yes</v>
      </c>
      <c r="AK418" t="str">
        <f t="shared" si="905"/>
        <v>Yes</v>
      </c>
      <c r="AL418" t="str">
        <f t="shared" si="905"/>
        <v>Yes</v>
      </c>
      <c r="AM418" t="str">
        <f t="shared" si="905"/>
        <v>Yes</v>
      </c>
      <c r="AN418" t="str">
        <f t="shared" si="905"/>
        <v>Yes</v>
      </c>
      <c r="AO418" t="str">
        <f t="shared" si="905"/>
        <v>Yes</v>
      </c>
      <c r="AP418" t="str">
        <f t="shared" si="905"/>
        <v>Yes</v>
      </c>
      <c r="AQ418" t="str">
        <f t="shared" si="905"/>
        <v>Yes</v>
      </c>
      <c r="AR418" t="str">
        <f t="shared" si="905"/>
        <v>Yes</v>
      </c>
      <c r="AS418" t="str">
        <f t="shared" si="905"/>
        <v>Yes</v>
      </c>
      <c r="AT418" t="str">
        <f t="shared" si="905"/>
        <v>Yes</v>
      </c>
      <c r="AV418" t="str">
        <f t="shared" ref="AV418:BF418" si="936">IF(AND($L418&gt;=AV$1,$L418&lt;AW$1),"Yes","No")</f>
        <v>Yes</v>
      </c>
      <c r="AW418" t="str">
        <f t="shared" si="936"/>
        <v>No</v>
      </c>
      <c r="AX418" t="str">
        <f t="shared" si="936"/>
        <v>No</v>
      </c>
      <c r="AY418" t="str">
        <f t="shared" si="936"/>
        <v>No</v>
      </c>
      <c r="AZ418" t="str">
        <f t="shared" si="936"/>
        <v>No</v>
      </c>
      <c r="BA418" t="str">
        <f t="shared" si="936"/>
        <v>No</v>
      </c>
      <c r="BB418" t="str">
        <f t="shared" si="936"/>
        <v>No</v>
      </c>
      <c r="BC418" t="str">
        <f t="shared" si="936"/>
        <v>No</v>
      </c>
      <c r="BD418" t="str">
        <f t="shared" si="936"/>
        <v>No</v>
      </c>
      <c r="BE418" t="str">
        <f t="shared" si="936"/>
        <v>No</v>
      </c>
      <c r="BF418" t="str">
        <f t="shared" si="936"/>
        <v>No</v>
      </c>
      <c r="BG418" t="str">
        <f t="shared" si="862"/>
        <v>No</v>
      </c>
      <c r="BI418" t="str">
        <f t="shared" si="873"/>
        <v>Yes</v>
      </c>
      <c r="BJ418" t="str">
        <f t="shared" ref="BJ418:BT418" si="937">IF(AND($M418&gt;=BJ$1,$M418&lt;BK$1),"Yes","No")</f>
        <v>No</v>
      </c>
      <c r="BK418" t="str">
        <f t="shared" si="937"/>
        <v>No</v>
      </c>
      <c r="BL418" t="str">
        <f t="shared" si="937"/>
        <v>No</v>
      </c>
      <c r="BM418" t="str">
        <f t="shared" si="937"/>
        <v>No</v>
      </c>
      <c r="BN418" t="str">
        <f t="shared" si="937"/>
        <v>No</v>
      </c>
      <c r="BO418" t="str">
        <f t="shared" si="937"/>
        <v>No</v>
      </c>
      <c r="BP418" t="str">
        <f t="shared" si="937"/>
        <v>No</v>
      </c>
      <c r="BQ418" t="str">
        <f t="shared" si="937"/>
        <v>No</v>
      </c>
      <c r="BR418" t="str">
        <f t="shared" si="937"/>
        <v>No</v>
      </c>
      <c r="BS418" t="str">
        <f t="shared" si="937"/>
        <v>No</v>
      </c>
      <c r="BT418" t="str">
        <f t="shared" si="937"/>
        <v>No</v>
      </c>
      <c r="BU418" t="str">
        <f t="shared" si="907"/>
        <v>No</v>
      </c>
      <c r="BW418" t="str">
        <f t="shared" si="864"/>
        <v>No</v>
      </c>
    </row>
    <row r="419" spans="1:75" x14ac:dyDescent="0.25">
      <c r="A419" s="7">
        <v>418</v>
      </c>
      <c r="B419" s="7" t="s">
        <v>451</v>
      </c>
      <c r="C419" s="7" t="s">
        <v>1082</v>
      </c>
      <c r="D419" s="7" t="s">
        <v>36</v>
      </c>
      <c r="E419" s="7" t="s">
        <v>796</v>
      </c>
      <c r="F419" s="8" t="s">
        <v>810</v>
      </c>
      <c r="G419" s="8" t="s">
        <v>808</v>
      </c>
      <c r="H419" s="7" t="s">
        <v>450</v>
      </c>
      <c r="I419" s="7" t="s">
        <v>12</v>
      </c>
      <c r="J419" s="7" t="s">
        <v>1196</v>
      </c>
      <c r="K419" s="9">
        <v>30456</v>
      </c>
      <c r="L419" s="9">
        <v>39085</v>
      </c>
      <c r="M419" s="9"/>
      <c r="N419" s="10">
        <f t="shared" ca="1" si="859"/>
        <v>15</v>
      </c>
      <c r="O419" s="10" t="s">
        <v>815</v>
      </c>
      <c r="P419" s="11" t="s">
        <v>13</v>
      </c>
      <c r="Q419" s="12">
        <v>87030</v>
      </c>
      <c r="R419" s="12">
        <f t="shared" ca="1" si="860"/>
        <v>5000</v>
      </c>
      <c r="S419" s="8">
        <v>3</v>
      </c>
      <c r="T419" t="str">
        <f t="shared" si="865"/>
        <v/>
      </c>
      <c r="U419" t="str">
        <f t="shared" si="866"/>
        <v>Correct</v>
      </c>
      <c r="Y419" t="str">
        <f t="shared" si="867"/>
        <v>Above 60000</v>
      </c>
      <c r="Z419" t="str">
        <f t="shared" ca="1" si="868"/>
        <v>30-40 years</v>
      </c>
      <c r="AA419" t="str">
        <f t="shared" si="869"/>
        <v>4-6 years</v>
      </c>
      <c r="AH419" t="str">
        <f t="shared" si="870"/>
        <v>Yes</v>
      </c>
      <c r="AI419" t="str">
        <f t="shared" ref="AI419:AT434" si="938">IF($L419&gt;AI$1,"No",IF($M419="","Yes",IF(AND($L419&lt;=AI$1,$M419&gt;AI$1),"Yes","No")))</f>
        <v>Yes</v>
      </c>
      <c r="AJ419" t="str">
        <f t="shared" si="938"/>
        <v>Yes</v>
      </c>
      <c r="AK419" t="str">
        <f t="shared" si="938"/>
        <v>Yes</v>
      </c>
      <c r="AL419" t="str">
        <f t="shared" si="938"/>
        <v>Yes</v>
      </c>
      <c r="AM419" t="str">
        <f t="shared" si="938"/>
        <v>Yes</v>
      </c>
      <c r="AN419" t="str">
        <f t="shared" si="938"/>
        <v>Yes</v>
      </c>
      <c r="AO419" t="str">
        <f t="shared" si="938"/>
        <v>Yes</v>
      </c>
      <c r="AP419" t="str">
        <f t="shared" si="938"/>
        <v>Yes</v>
      </c>
      <c r="AQ419" t="str">
        <f t="shared" si="938"/>
        <v>Yes</v>
      </c>
      <c r="AR419" t="str">
        <f t="shared" si="938"/>
        <v>Yes</v>
      </c>
      <c r="AS419" t="str">
        <f t="shared" si="938"/>
        <v>Yes</v>
      </c>
      <c r="AT419" t="str">
        <f t="shared" si="938"/>
        <v>Yes</v>
      </c>
      <c r="AV419" t="str">
        <f t="shared" ref="AV419:BF419" si="939">IF(AND($L419&gt;=AV$1,$L419&lt;AW$1),"Yes","No")</f>
        <v>No</v>
      </c>
      <c r="AW419" t="str">
        <f t="shared" si="939"/>
        <v>No</v>
      </c>
      <c r="AX419" t="str">
        <f t="shared" si="939"/>
        <v>No</v>
      </c>
      <c r="AY419" t="str">
        <f t="shared" si="939"/>
        <v>No</v>
      </c>
      <c r="AZ419" t="str">
        <f t="shared" si="939"/>
        <v>No</v>
      </c>
      <c r="BA419" t="str">
        <f t="shared" si="939"/>
        <v>No</v>
      </c>
      <c r="BB419" t="str">
        <f t="shared" si="939"/>
        <v>No</v>
      </c>
      <c r="BC419" t="str">
        <f t="shared" si="939"/>
        <v>No</v>
      </c>
      <c r="BD419" t="str">
        <f t="shared" si="939"/>
        <v>No</v>
      </c>
      <c r="BE419" t="str">
        <f t="shared" si="939"/>
        <v>No</v>
      </c>
      <c r="BF419" t="str">
        <f t="shared" si="939"/>
        <v>No</v>
      </c>
      <c r="BG419" t="str">
        <f t="shared" si="862"/>
        <v>No</v>
      </c>
      <c r="BI419" t="str">
        <f t="shared" si="873"/>
        <v>No</v>
      </c>
      <c r="BJ419" t="str">
        <f t="shared" ref="BJ419:BU434" si="940">IF(AND($M419&gt;=BJ$1,$M419&lt;BK$1),"Yes","No")</f>
        <v>No</v>
      </c>
      <c r="BK419" t="str">
        <f t="shared" si="940"/>
        <v>No</v>
      </c>
      <c r="BL419" t="str">
        <f t="shared" si="940"/>
        <v>No</v>
      </c>
      <c r="BM419" t="str">
        <f t="shared" si="940"/>
        <v>No</v>
      </c>
      <c r="BN419" t="str">
        <f t="shared" si="940"/>
        <v>No</v>
      </c>
      <c r="BO419" t="str">
        <f t="shared" si="940"/>
        <v>No</v>
      </c>
      <c r="BP419" t="str">
        <f t="shared" si="940"/>
        <v>No</v>
      </c>
      <c r="BQ419" t="str">
        <f t="shared" si="940"/>
        <v>No</v>
      </c>
      <c r="BR419" t="str">
        <f t="shared" si="940"/>
        <v>No</v>
      </c>
      <c r="BS419" t="str">
        <f t="shared" si="940"/>
        <v>No</v>
      </c>
      <c r="BT419" t="str">
        <f t="shared" si="940"/>
        <v>No</v>
      </c>
      <c r="BU419" t="str">
        <f t="shared" si="940"/>
        <v>No</v>
      </c>
      <c r="BW419" t="str">
        <f t="shared" si="864"/>
        <v>No</v>
      </c>
    </row>
    <row r="420" spans="1:75" x14ac:dyDescent="0.25">
      <c r="A420" s="7">
        <v>419</v>
      </c>
      <c r="B420" s="7" t="s">
        <v>452</v>
      </c>
      <c r="C420" s="7" t="s">
        <v>853</v>
      </c>
      <c r="D420" s="7" t="s">
        <v>36</v>
      </c>
      <c r="E420" s="7" t="s">
        <v>796</v>
      </c>
      <c r="F420" s="8" t="s">
        <v>810</v>
      </c>
      <c r="G420" s="8" t="s">
        <v>808</v>
      </c>
      <c r="H420" s="7" t="s">
        <v>450</v>
      </c>
      <c r="I420" s="7" t="s">
        <v>12</v>
      </c>
      <c r="J420" s="7" t="s">
        <v>1196</v>
      </c>
      <c r="K420" s="9">
        <v>27640</v>
      </c>
      <c r="L420" s="9">
        <v>40941</v>
      </c>
      <c r="M420" s="9"/>
      <c r="N420" s="10">
        <f t="shared" ca="1" si="859"/>
        <v>10</v>
      </c>
      <c r="O420" s="10" t="s">
        <v>815</v>
      </c>
      <c r="P420" s="11" t="s">
        <v>13</v>
      </c>
      <c r="Q420" s="12">
        <v>26360</v>
      </c>
      <c r="R420" s="12">
        <f t="shared" ca="1" si="860"/>
        <v>0</v>
      </c>
      <c r="S420" s="8">
        <v>1</v>
      </c>
      <c r="T420" t="str">
        <f t="shared" si="865"/>
        <v/>
      </c>
      <c r="U420" t="str">
        <f t="shared" si="866"/>
        <v>Correct</v>
      </c>
      <c r="Y420" t="str">
        <f t="shared" si="867"/>
        <v>25001-40000</v>
      </c>
      <c r="Z420" t="str">
        <f t="shared" ca="1" si="868"/>
        <v>40-50 years</v>
      </c>
      <c r="AA420" t="str">
        <f t="shared" si="869"/>
        <v>6-12 months</v>
      </c>
      <c r="AH420" t="str">
        <f t="shared" si="870"/>
        <v>No</v>
      </c>
      <c r="AI420" t="str">
        <f t="shared" si="938"/>
        <v>No</v>
      </c>
      <c r="AJ420" t="str">
        <f t="shared" si="938"/>
        <v>Yes</v>
      </c>
      <c r="AK420" t="str">
        <f t="shared" si="938"/>
        <v>Yes</v>
      </c>
      <c r="AL420" t="str">
        <f t="shared" si="938"/>
        <v>Yes</v>
      </c>
      <c r="AM420" t="str">
        <f t="shared" si="938"/>
        <v>Yes</v>
      </c>
      <c r="AN420" t="str">
        <f t="shared" si="938"/>
        <v>Yes</v>
      </c>
      <c r="AO420" t="str">
        <f t="shared" si="938"/>
        <v>Yes</v>
      </c>
      <c r="AP420" t="str">
        <f t="shared" si="938"/>
        <v>Yes</v>
      </c>
      <c r="AQ420" t="str">
        <f t="shared" si="938"/>
        <v>Yes</v>
      </c>
      <c r="AR420" t="str">
        <f t="shared" si="938"/>
        <v>Yes</v>
      </c>
      <c r="AS420" t="str">
        <f t="shared" si="938"/>
        <v>Yes</v>
      </c>
      <c r="AT420" t="str">
        <f t="shared" si="938"/>
        <v>Yes</v>
      </c>
      <c r="AV420" t="str">
        <f t="shared" ref="AV420:BF420" si="941">IF(AND($L420&gt;=AV$1,$L420&lt;AW$1),"Yes","No")</f>
        <v>No</v>
      </c>
      <c r="AW420" t="str">
        <f t="shared" si="941"/>
        <v>Yes</v>
      </c>
      <c r="AX420" t="str">
        <f t="shared" si="941"/>
        <v>No</v>
      </c>
      <c r="AY420" t="str">
        <f t="shared" si="941"/>
        <v>No</v>
      </c>
      <c r="AZ420" t="str">
        <f t="shared" si="941"/>
        <v>No</v>
      </c>
      <c r="BA420" t="str">
        <f t="shared" si="941"/>
        <v>No</v>
      </c>
      <c r="BB420" t="str">
        <f t="shared" si="941"/>
        <v>No</v>
      </c>
      <c r="BC420" t="str">
        <f t="shared" si="941"/>
        <v>No</v>
      </c>
      <c r="BD420" t="str">
        <f t="shared" si="941"/>
        <v>No</v>
      </c>
      <c r="BE420" t="str">
        <f t="shared" si="941"/>
        <v>No</v>
      </c>
      <c r="BF420" t="str">
        <f t="shared" si="941"/>
        <v>No</v>
      </c>
      <c r="BG420" t="str">
        <f t="shared" si="862"/>
        <v>No</v>
      </c>
      <c r="BI420" t="str">
        <f t="shared" si="873"/>
        <v>Yes</v>
      </c>
      <c r="BJ420" t="str">
        <f t="shared" ref="BJ420:BT420" si="942">IF(AND($M420&gt;=BJ$1,$M420&lt;BK$1),"Yes","No")</f>
        <v>No</v>
      </c>
      <c r="BK420" t="str">
        <f t="shared" si="942"/>
        <v>No</v>
      </c>
      <c r="BL420" t="str">
        <f t="shared" si="942"/>
        <v>No</v>
      </c>
      <c r="BM420" t="str">
        <f t="shared" si="942"/>
        <v>No</v>
      </c>
      <c r="BN420" t="str">
        <f t="shared" si="942"/>
        <v>No</v>
      </c>
      <c r="BO420" t="str">
        <f t="shared" si="942"/>
        <v>No</v>
      </c>
      <c r="BP420" t="str">
        <f t="shared" si="942"/>
        <v>No</v>
      </c>
      <c r="BQ420" t="str">
        <f t="shared" si="942"/>
        <v>No</v>
      </c>
      <c r="BR420" t="str">
        <f t="shared" si="942"/>
        <v>No</v>
      </c>
      <c r="BS420" t="str">
        <f t="shared" si="942"/>
        <v>No</v>
      </c>
      <c r="BT420" t="str">
        <f t="shared" si="942"/>
        <v>No</v>
      </c>
      <c r="BU420" t="str">
        <f t="shared" si="940"/>
        <v>No</v>
      </c>
      <c r="BW420" t="str">
        <f t="shared" si="864"/>
        <v>No</v>
      </c>
    </row>
    <row r="421" spans="1:75" x14ac:dyDescent="0.25">
      <c r="A421" s="7">
        <v>420</v>
      </c>
      <c r="B421" s="7" t="s">
        <v>453</v>
      </c>
      <c r="C421" s="7" t="s">
        <v>841</v>
      </c>
      <c r="D421" s="7" t="s">
        <v>36</v>
      </c>
      <c r="E421" s="7" t="s">
        <v>796</v>
      </c>
      <c r="F421" s="8" t="s">
        <v>810</v>
      </c>
      <c r="G421" s="8" t="s">
        <v>808</v>
      </c>
      <c r="H421" s="7" t="s">
        <v>450</v>
      </c>
      <c r="I421" s="7" t="s">
        <v>12</v>
      </c>
      <c r="J421" s="7" t="s">
        <v>1196</v>
      </c>
      <c r="K421" s="9">
        <v>32432</v>
      </c>
      <c r="L421" s="9">
        <v>40947</v>
      </c>
      <c r="M421" s="9"/>
      <c r="N421" s="10">
        <f t="shared" ca="1" si="859"/>
        <v>10</v>
      </c>
      <c r="O421" s="10" t="s">
        <v>815</v>
      </c>
      <c r="P421" s="11" t="s">
        <v>13</v>
      </c>
      <c r="Q421" s="12">
        <v>79770</v>
      </c>
      <c r="R421" s="12">
        <f t="shared" ca="1" si="860"/>
        <v>5000</v>
      </c>
      <c r="S421" s="8">
        <v>4</v>
      </c>
      <c r="T421" t="str">
        <f t="shared" si="865"/>
        <v/>
      </c>
      <c r="U421" t="str">
        <f t="shared" si="866"/>
        <v>Correct</v>
      </c>
      <c r="Y421" t="str">
        <f t="shared" si="867"/>
        <v>Above 60000</v>
      </c>
      <c r="Z421" t="str">
        <f t="shared" ca="1" si="868"/>
        <v>30-40 years</v>
      </c>
      <c r="AA421" t="str">
        <f t="shared" si="869"/>
        <v>6-12 months</v>
      </c>
      <c r="AH421" t="str">
        <f t="shared" si="870"/>
        <v>No</v>
      </c>
      <c r="AI421" t="str">
        <f t="shared" si="938"/>
        <v>No</v>
      </c>
      <c r="AJ421" t="str">
        <f t="shared" si="938"/>
        <v>Yes</v>
      </c>
      <c r="AK421" t="str">
        <f t="shared" si="938"/>
        <v>Yes</v>
      </c>
      <c r="AL421" t="str">
        <f t="shared" si="938"/>
        <v>Yes</v>
      </c>
      <c r="AM421" t="str">
        <f t="shared" si="938"/>
        <v>Yes</v>
      </c>
      <c r="AN421" t="str">
        <f t="shared" si="938"/>
        <v>Yes</v>
      </c>
      <c r="AO421" t="str">
        <f t="shared" si="938"/>
        <v>Yes</v>
      </c>
      <c r="AP421" t="str">
        <f t="shared" si="938"/>
        <v>Yes</v>
      </c>
      <c r="AQ421" t="str">
        <f t="shared" si="938"/>
        <v>Yes</v>
      </c>
      <c r="AR421" t="str">
        <f t="shared" si="938"/>
        <v>Yes</v>
      </c>
      <c r="AS421" t="str">
        <f t="shared" si="938"/>
        <v>Yes</v>
      </c>
      <c r="AT421" t="str">
        <f t="shared" si="938"/>
        <v>Yes</v>
      </c>
      <c r="AV421" t="str">
        <f t="shared" ref="AV421:BF421" si="943">IF(AND($L421&gt;=AV$1,$L421&lt;AW$1),"Yes","No")</f>
        <v>No</v>
      </c>
      <c r="AW421" t="str">
        <f t="shared" si="943"/>
        <v>Yes</v>
      </c>
      <c r="AX421" t="str">
        <f t="shared" si="943"/>
        <v>No</v>
      </c>
      <c r="AY421" t="str">
        <f t="shared" si="943"/>
        <v>No</v>
      </c>
      <c r="AZ421" t="str">
        <f t="shared" si="943"/>
        <v>No</v>
      </c>
      <c r="BA421" t="str">
        <f t="shared" si="943"/>
        <v>No</v>
      </c>
      <c r="BB421" t="str">
        <f t="shared" si="943"/>
        <v>No</v>
      </c>
      <c r="BC421" t="str">
        <f t="shared" si="943"/>
        <v>No</v>
      </c>
      <c r="BD421" t="str">
        <f t="shared" si="943"/>
        <v>No</v>
      </c>
      <c r="BE421" t="str">
        <f t="shared" si="943"/>
        <v>No</v>
      </c>
      <c r="BF421" t="str">
        <f t="shared" si="943"/>
        <v>No</v>
      </c>
      <c r="BG421" t="str">
        <f t="shared" si="862"/>
        <v>No</v>
      </c>
      <c r="BI421" t="str">
        <f t="shared" si="873"/>
        <v>Yes</v>
      </c>
      <c r="BJ421" t="str">
        <f t="shared" ref="BJ421:BT421" si="944">IF(AND($M421&gt;=BJ$1,$M421&lt;BK$1),"Yes","No")</f>
        <v>No</v>
      </c>
      <c r="BK421" t="str">
        <f t="shared" si="944"/>
        <v>No</v>
      </c>
      <c r="BL421" t="str">
        <f t="shared" si="944"/>
        <v>No</v>
      </c>
      <c r="BM421" t="str">
        <f t="shared" si="944"/>
        <v>No</v>
      </c>
      <c r="BN421" t="str">
        <f t="shared" si="944"/>
        <v>No</v>
      </c>
      <c r="BO421" t="str">
        <f t="shared" si="944"/>
        <v>No</v>
      </c>
      <c r="BP421" t="str">
        <f t="shared" si="944"/>
        <v>No</v>
      </c>
      <c r="BQ421" t="str">
        <f t="shared" si="944"/>
        <v>No</v>
      </c>
      <c r="BR421" t="str">
        <f t="shared" si="944"/>
        <v>No</v>
      </c>
      <c r="BS421" t="str">
        <f t="shared" si="944"/>
        <v>No</v>
      </c>
      <c r="BT421" t="str">
        <f t="shared" si="944"/>
        <v>No</v>
      </c>
      <c r="BU421" t="str">
        <f t="shared" si="940"/>
        <v>No</v>
      </c>
      <c r="BW421" t="str">
        <f t="shared" si="864"/>
        <v>No</v>
      </c>
    </row>
    <row r="422" spans="1:75" x14ac:dyDescent="0.25">
      <c r="A422" s="7">
        <v>421</v>
      </c>
      <c r="B422" s="7" t="s">
        <v>454</v>
      </c>
      <c r="C422" s="7" t="s">
        <v>1083</v>
      </c>
      <c r="D422" s="7" t="s">
        <v>36</v>
      </c>
      <c r="E422" s="7" t="s">
        <v>796</v>
      </c>
      <c r="F422" s="8" t="s">
        <v>810</v>
      </c>
      <c r="G422" s="8" t="s">
        <v>808</v>
      </c>
      <c r="H422" s="7" t="s">
        <v>450</v>
      </c>
      <c r="I422" s="7" t="s">
        <v>12</v>
      </c>
      <c r="J422" s="7" t="s">
        <v>1196</v>
      </c>
      <c r="K422" s="9">
        <v>27332</v>
      </c>
      <c r="L422" s="9">
        <v>39120</v>
      </c>
      <c r="M422" s="9"/>
      <c r="N422" s="10">
        <f t="shared" ca="1" si="859"/>
        <v>15</v>
      </c>
      <c r="O422" s="10" t="s">
        <v>815</v>
      </c>
      <c r="P422" s="11" t="s">
        <v>13</v>
      </c>
      <c r="Q422" s="12">
        <v>88850</v>
      </c>
      <c r="R422" s="12">
        <f t="shared" ca="1" si="860"/>
        <v>5000</v>
      </c>
      <c r="S422" s="8">
        <v>3</v>
      </c>
      <c r="T422" t="str">
        <f t="shared" si="865"/>
        <v/>
      </c>
      <c r="U422" t="str">
        <f t="shared" si="866"/>
        <v>Correct</v>
      </c>
      <c r="Y422" t="str">
        <f t="shared" si="867"/>
        <v>Above 60000</v>
      </c>
      <c r="Z422" t="str">
        <f t="shared" ca="1" si="868"/>
        <v>40-50 years</v>
      </c>
      <c r="AA422" t="str">
        <f t="shared" si="869"/>
        <v>4-6 years</v>
      </c>
      <c r="AH422" t="str">
        <f t="shared" si="870"/>
        <v>Yes</v>
      </c>
      <c r="AI422" t="str">
        <f t="shared" si="938"/>
        <v>Yes</v>
      </c>
      <c r="AJ422" t="str">
        <f t="shared" si="938"/>
        <v>Yes</v>
      </c>
      <c r="AK422" t="str">
        <f t="shared" si="938"/>
        <v>Yes</v>
      </c>
      <c r="AL422" t="str">
        <f t="shared" si="938"/>
        <v>Yes</v>
      </c>
      <c r="AM422" t="str">
        <f t="shared" si="938"/>
        <v>Yes</v>
      </c>
      <c r="AN422" t="str">
        <f t="shared" si="938"/>
        <v>Yes</v>
      </c>
      <c r="AO422" t="str">
        <f t="shared" si="938"/>
        <v>Yes</v>
      </c>
      <c r="AP422" t="str">
        <f t="shared" si="938"/>
        <v>Yes</v>
      </c>
      <c r="AQ422" t="str">
        <f t="shared" si="938"/>
        <v>Yes</v>
      </c>
      <c r="AR422" t="str">
        <f t="shared" si="938"/>
        <v>Yes</v>
      </c>
      <c r="AS422" t="str">
        <f t="shared" si="938"/>
        <v>Yes</v>
      </c>
      <c r="AT422" t="str">
        <f t="shared" si="938"/>
        <v>Yes</v>
      </c>
      <c r="AV422" t="str">
        <f t="shared" ref="AV422:BF422" si="945">IF(AND($L422&gt;=AV$1,$L422&lt;AW$1),"Yes","No")</f>
        <v>No</v>
      </c>
      <c r="AW422" t="str">
        <f t="shared" si="945"/>
        <v>No</v>
      </c>
      <c r="AX422" t="str">
        <f t="shared" si="945"/>
        <v>No</v>
      </c>
      <c r="AY422" t="str">
        <f t="shared" si="945"/>
        <v>No</v>
      </c>
      <c r="AZ422" t="str">
        <f t="shared" si="945"/>
        <v>No</v>
      </c>
      <c r="BA422" t="str">
        <f t="shared" si="945"/>
        <v>No</v>
      </c>
      <c r="BB422" t="str">
        <f t="shared" si="945"/>
        <v>No</v>
      </c>
      <c r="BC422" t="str">
        <f t="shared" si="945"/>
        <v>No</v>
      </c>
      <c r="BD422" t="str">
        <f t="shared" si="945"/>
        <v>No</v>
      </c>
      <c r="BE422" t="str">
        <f t="shared" si="945"/>
        <v>No</v>
      </c>
      <c r="BF422" t="str">
        <f t="shared" si="945"/>
        <v>No</v>
      </c>
      <c r="BG422" t="str">
        <f t="shared" si="862"/>
        <v>No</v>
      </c>
      <c r="BI422" t="str">
        <f t="shared" si="873"/>
        <v>No</v>
      </c>
      <c r="BJ422" t="str">
        <f t="shared" ref="BJ422:BT422" si="946">IF(AND($M422&gt;=BJ$1,$M422&lt;BK$1),"Yes","No")</f>
        <v>No</v>
      </c>
      <c r="BK422" t="str">
        <f t="shared" si="946"/>
        <v>No</v>
      </c>
      <c r="BL422" t="str">
        <f t="shared" si="946"/>
        <v>No</v>
      </c>
      <c r="BM422" t="str">
        <f t="shared" si="946"/>
        <v>No</v>
      </c>
      <c r="BN422" t="str">
        <f t="shared" si="946"/>
        <v>No</v>
      </c>
      <c r="BO422" t="str">
        <f t="shared" si="946"/>
        <v>No</v>
      </c>
      <c r="BP422" t="str">
        <f t="shared" si="946"/>
        <v>No</v>
      </c>
      <c r="BQ422" t="str">
        <f t="shared" si="946"/>
        <v>No</v>
      </c>
      <c r="BR422" t="str">
        <f t="shared" si="946"/>
        <v>No</v>
      </c>
      <c r="BS422" t="str">
        <f t="shared" si="946"/>
        <v>No</v>
      </c>
      <c r="BT422" t="str">
        <f t="shared" si="946"/>
        <v>No</v>
      </c>
      <c r="BU422" t="str">
        <f t="shared" si="940"/>
        <v>No</v>
      </c>
      <c r="BW422" t="str">
        <f t="shared" si="864"/>
        <v>No</v>
      </c>
    </row>
    <row r="423" spans="1:75" x14ac:dyDescent="0.25">
      <c r="A423" s="7">
        <v>422</v>
      </c>
      <c r="B423" s="7" t="s">
        <v>455</v>
      </c>
      <c r="C423" s="7" t="s">
        <v>1084</v>
      </c>
      <c r="D423" s="7" t="s">
        <v>812</v>
      </c>
      <c r="E423" s="7" t="s">
        <v>794</v>
      </c>
      <c r="F423" s="8" t="s">
        <v>811</v>
      </c>
      <c r="G423" s="8" t="s">
        <v>808</v>
      </c>
      <c r="H423" s="7" t="s">
        <v>450</v>
      </c>
      <c r="I423" s="7" t="s">
        <v>12</v>
      </c>
      <c r="J423" s="7" t="s">
        <v>1197</v>
      </c>
      <c r="K423" s="9">
        <v>29911</v>
      </c>
      <c r="L423" s="9">
        <v>39123</v>
      </c>
      <c r="M423" s="9">
        <v>41006</v>
      </c>
      <c r="N423" s="10">
        <f t="shared" ca="1" si="859"/>
        <v>15</v>
      </c>
      <c r="O423" s="10" t="s">
        <v>815</v>
      </c>
      <c r="P423" s="11" t="s">
        <v>21</v>
      </c>
      <c r="Q423" s="12">
        <v>77840</v>
      </c>
      <c r="R423" s="12">
        <f t="shared" ca="1" si="860"/>
        <v>3000</v>
      </c>
      <c r="S423" s="8">
        <v>2</v>
      </c>
      <c r="T423" t="str">
        <f t="shared" si="865"/>
        <v>Correct</v>
      </c>
      <c r="U423" t="str">
        <f t="shared" si="866"/>
        <v>Correct</v>
      </c>
      <c r="Y423" t="str">
        <f t="shared" si="867"/>
        <v>Above 60000</v>
      </c>
      <c r="Z423" t="str">
        <f t="shared" ca="1" si="868"/>
        <v>40-50 years</v>
      </c>
      <c r="AA423" t="str">
        <f t="shared" si="869"/>
        <v>4-6 years</v>
      </c>
      <c r="AH423" t="str">
        <f t="shared" si="870"/>
        <v>Yes</v>
      </c>
      <c r="AI423" t="str">
        <f t="shared" si="938"/>
        <v>Yes</v>
      </c>
      <c r="AJ423" t="str">
        <f t="shared" si="938"/>
        <v>Yes</v>
      </c>
      <c r="AK423" t="str">
        <f t="shared" si="938"/>
        <v>Yes</v>
      </c>
      <c r="AL423" t="str">
        <f t="shared" si="938"/>
        <v>No</v>
      </c>
      <c r="AM423" t="str">
        <f t="shared" si="938"/>
        <v>No</v>
      </c>
      <c r="AN423" t="str">
        <f t="shared" si="938"/>
        <v>No</v>
      </c>
      <c r="AO423" t="str">
        <f t="shared" si="938"/>
        <v>No</v>
      </c>
      <c r="AP423" t="str">
        <f t="shared" si="938"/>
        <v>No</v>
      </c>
      <c r="AQ423" t="str">
        <f t="shared" si="938"/>
        <v>No</v>
      </c>
      <c r="AR423" t="str">
        <f t="shared" si="938"/>
        <v>No</v>
      </c>
      <c r="AS423" t="str">
        <f t="shared" si="938"/>
        <v>No</v>
      </c>
      <c r="AT423" t="str">
        <f t="shared" si="938"/>
        <v>No</v>
      </c>
      <c r="AV423" t="str">
        <f t="shared" ref="AV423:BF423" si="947">IF(AND($L423&gt;=AV$1,$L423&lt;AW$1),"Yes","No")</f>
        <v>No</v>
      </c>
      <c r="AW423" t="str">
        <f t="shared" si="947"/>
        <v>No</v>
      </c>
      <c r="AX423" t="str">
        <f t="shared" si="947"/>
        <v>No</v>
      </c>
      <c r="AY423" t="str">
        <f t="shared" si="947"/>
        <v>No</v>
      </c>
      <c r="AZ423" t="str">
        <f t="shared" si="947"/>
        <v>No</v>
      </c>
      <c r="BA423" t="str">
        <f t="shared" si="947"/>
        <v>No</v>
      </c>
      <c r="BB423" t="str">
        <f t="shared" si="947"/>
        <v>No</v>
      </c>
      <c r="BC423" t="str">
        <f t="shared" si="947"/>
        <v>No</v>
      </c>
      <c r="BD423" t="str">
        <f t="shared" si="947"/>
        <v>No</v>
      </c>
      <c r="BE423" t="str">
        <f t="shared" si="947"/>
        <v>No</v>
      </c>
      <c r="BF423" t="str">
        <f t="shared" si="947"/>
        <v>No</v>
      </c>
      <c r="BG423" t="str">
        <f t="shared" si="862"/>
        <v>No</v>
      </c>
      <c r="BI423" t="str">
        <f t="shared" si="873"/>
        <v>No</v>
      </c>
      <c r="BJ423" t="str">
        <f t="shared" ref="BJ423:BT423" si="948">IF(AND($M423&gt;=BJ$1,$M423&lt;BK$1),"Yes","No")</f>
        <v>No</v>
      </c>
      <c r="BK423" t="str">
        <f t="shared" si="948"/>
        <v>No</v>
      </c>
      <c r="BL423" t="str">
        <f t="shared" si="948"/>
        <v>No</v>
      </c>
      <c r="BM423" t="str">
        <f t="shared" si="948"/>
        <v>Yes</v>
      </c>
      <c r="BN423" t="str">
        <f t="shared" si="948"/>
        <v>No</v>
      </c>
      <c r="BO423" t="str">
        <f t="shared" si="948"/>
        <v>No</v>
      </c>
      <c r="BP423" t="str">
        <f t="shared" si="948"/>
        <v>No</v>
      </c>
      <c r="BQ423" t="str">
        <f t="shared" si="948"/>
        <v>No</v>
      </c>
      <c r="BR423" t="str">
        <f t="shared" si="948"/>
        <v>No</v>
      </c>
      <c r="BS423" t="str">
        <f t="shared" si="948"/>
        <v>No</v>
      </c>
      <c r="BT423" t="str">
        <f t="shared" si="948"/>
        <v>No</v>
      </c>
      <c r="BU423" t="str">
        <f t="shared" si="940"/>
        <v>No</v>
      </c>
      <c r="BW423" t="str">
        <f t="shared" si="864"/>
        <v>Yes</v>
      </c>
    </row>
    <row r="424" spans="1:75" x14ac:dyDescent="0.25">
      <c r="A424" s="7">
        <v>423</v>
      </c>
      <c r="B424" s="7" t="s">
        <v>456</v>
      </c>
      <c r="C424" s="7" t="s">
        <v>1053</v>
      </c>
      <c r="D424" s="7" t="s">
        <v>813</v>
      </c>
      <c r="E424" s="7" t="s">
        <v>791</v>
      </c>
      <c r="F424" s="8" t="s">
        <v>811</v>
      </c>
      <c r="G424" s="8" t="s">
        <v>808</v>
      </c>
      <c r="H424" s="7" t="s">
        <v>450</v>
      </c>
      <c r="I424" s="7" t="s">
        <v>12</v>
      </c>
      <c r="J424" s="7" t="s">
        <v>1196</v>
      </c>
      <c r="K424" s="9">
        <v>30040</v>
      </c>
      <c r="L424" s="9">
        <v>40246</v>
      </c>
      <c r="M424" s="9"/>
      <c r="N424" s="10">
        <f t="shared" ca="1" si="859"/>
        <v>12</v>
      </c>
      <c r="O424" s="10" t="s">
        <v>815</v>
      </c>
      <c r="P424" s="11" t="s">
        <v>40</v>
      </c>
      <c r="Q424" s="12">
        <v>63080</v>
      </c>
      <c r="R424" s="12">
        <f t="shared" ca="1" si="860"/>
        <v>10000</v>
      </c>
      <c r="S424" s="8">
        <v>5</v>
      </c>
      <c r="T424" t="str">
        <f t="shared" si="865"/>
        <v/>
      </c>
      <c r="U424" t="str">
        <f t="shared" si="866"/>
        <v>Correct</v>
      </c>
      <c r="Y424" t="str">
        <f t="shared" si="867"/>
        <v>Above 60000</v>
      </c>
      <c r="Z424" t="str">
        <f t="shared" ca="1" si="868"/>
        <v>40-50 years</v>
      </c>
      <c r="AA424" t="str">
        <f t="shared" si="869"/>
        <v>2-4 years</v>
      </c>
      <c r="AH424" t="str">
        <f t="shared" si="870"/>
        <v>Yes</v>
      </c>
      <c r="AI424" t="str">
        <f t="shared" si="938"/>
        <v>Yes</v>
      </c>
      <c r="AJ424" t="str">
        <f t="shared" si="938"/>
        <v>Yes</v>
      </c>
      <c r="AK424" t="str">
        <f t="shared" si="938"/>
        <v>Yes</v>
      </c>
      <c r="AL424" t="str">
        <f t="shared" si="938"/>
        <v>Yes</v>
      </c>
      <c r="AM424" t="str">
        <f t="shared" si="938"/>
        <v>Yes</v>
      </c>
      <c r="AN424" t="str">
        <f t="shared" si="938"/>
        <v>Yes</v>
      </c>
      <c r="AO424" t="str">
        <f t="shared" si="938"/>
        <v>Yes</v>
      </c>
      <c r="AP424" t="str">
        <f t="shared" si="938"/>
        <v>Yes</v>
      </c>
      <c r="AQ424" t="str">
        <f t="shared" si="938"/>
        <v>Yes</v>
      </c>
      <c r="AR424" t="str">
        <f t="shared" si="938"/>
        <v>Yes</v>
      </c>
      <c r="AS424" t="str">
        <f t="shared" si="938"/>
        <v>Yes</v>
      </c>
      <c r="AT424" t="str">
        <f t="shared" si="938"/>
        <v>Yes</v>
      </c>
      <c r="AV424" t="str">
        <f t="shared" ref="AV424:BF424" si="949">IF(AND($L424&gt;=AV$1,$L424&lt;AW$1),"Yes","No")</f>
        <v>No</v>
      </c>
      <c r="AW424" t="str">
        <f t="shared" si="949"/>
        <v>No</v>
      </c>
      <c r="AX424" t="str">
        <f t="shared" si="949"/>
        <v>No</v>
      </c>
      <c r="AY424" t="str">
        <f t="shared" si="949"/>
        <v>No</v>
      </c>
      <c r="AZ424" t="str">
        <f t="shared" si="949"/>
        <v>No</v>
      </c>
      <c r="BA424" t="str">
        <f t="shared" si="949"/>
        <v>No</v>
      </c>
      <c r="BB424" t="str">
        <f t="shared" si="949"/>
        <v>No</v>
      </c>
      <c r="BC424" t="str">
        <f t="shared" si="949"/>
        <v>No</v>
      </c>
      <c r="BD424" t="str">
        <f t="shared" si="949"/>
        <v>No</v>
      </c>
      <c r="BE424" t="str">
        <f t="shared" si="949"/>
        <v>No</v>
      </c>
      <c r="BF424" t="str">
        <f t="shared" si="949"/>
        <v>No</v>
      </c>
      <c r="BG424" t="str">
        <f t="shared" si="862"/>
        <v>No</v>
      </c>
      <c r="BI424" t="str">
        <f t="shared" si="873"/>
        <v>No</v>
      </c>
      <c r="BJ424" t="str">
        <f t="shared" ref="BJ424:BT424" si="950">IF(AND($M424&gt;=BJ$1,$M424&lt;BK$1),"Yes","No")</f>
        <v>No</v>
      </c>
      <c r="BK424" t="str">
        <f t="shared" si="950"/>
        <v>No</v>
      </c>
      <c r="BL424" t="str">
        <f t="shared" si="950"/>
        <v>No</v>
      </c>
      <c r="BM424" t="str">
        <f t="shared" si="950"/>
        <v>No</v>
      </c>
      <c r="BN424" t="str">
        <f t="shared" si="950"/>
        <v>No</v>
      </c>
      <c r="BO424" t="str">
        <f t="shared" si="950"/>
        <v>No</v>
      </c>
      <c r="BP424" t="str">
        <f t="shared" si="950"/>
        <v>No</v>
      </c>
      <c r="BQ424" t="str">
        <f t="shared" si="950"/>
        <v>No</v>
      </c>
      <c r="BR424" t="str">
        <f t="shared" si="950"/>
        <v>No</v>
      </c>
      <c r="BS424" t="str">
        <f t="shared" si="950"/>
        <v>No</v>
      </c>
      <c r="BT424" t="str">
        <f t="shared" si="950"/>
        <v>No</v>
      </c>
      <c r="BU424" t="str">
        <f t="shared" si="940"/>
        <v>No</v>
      </c>
      <c r="BW424" t="str">
        <f t="shared" si="864"/>
        <v>No</v>
      </c>
    </row>
    <row r="425" spans="1:75" x14ac:dyDescent="0.25">
      <c r="A425" s="7">
        <v>424</v>
      </c>
      <c r="B425" s="7" t="s">
        <v>457</v>
      </c>
      <c r="C425" s="7" t="s">
        <v>1009</v>
      </c>
      <c r="D425" s="7" t="s">
        <v>812</v>
      </c>
      <c r="E425" s="7" t="s">
        <v>793</v>
      </c>
      <c r="F425" s="8" t="s">
        <v>811</v>
      </c>
      <c r="G425" s="8" t="s">
        <v>808</v>
      </c>
      <c r="H425" s="7" t="s">
        <v>450</v>
      </c>
      <c r="I425" s="7" t="s">
        <v>19</v>
      </c>
      <c r="J425" s="7" t="s">
        <v>1196</v>
      </c>
      <c r="K425" s="9">
        <v>25593</v>
      </c>
      <c r="L425" s="9">
        <v>37711</v>
      </c>
      <c r="M425" s="9"/>
      <c r="N425" s="10">
        <f t="shared" ca="1" si="859"/>
        <v>19</v>
      </c>
      <c r="O425" s="10" t="s">
        <v>815</v>
      </c>
      <c r="P425" s="11"/>
      <c r="Q425" s="12">
        <v>21648</v>
      </c>
      <c r="R425" s="12">
        <f t="shared" ca="1" si="860"/>
        <v>3000</v>
      </c>
      <c r="S425" s="8">
        <v>2</v>
      </c>
      <c r="T425" t="str">
        <f t="shared" si="865"/>
        <v/>
      </c>
      <c r="U425" t="str">
        <f t="shared" si="866"/>
        <v>Correct</v>
      </c>
      <c r="Y425" t="str">
        <f t="shared" si="867"/>
        <v>10001-25000</v>
      </c>
      <c r="Z425" t="str">
        <f t="shared" ca="1" si="868"/>
        <v>Above 50 years</v>
      </c>
      <c r="AA425" t="str">
        <f t="shared" si="869"/>
        <v>6-10 years</v>
      </c>
      <c r="AH425" t="str">
        <f t="shared" si="870"/>
        <v>Yes</v>
      </c>
      <c r="AI425" t="str">
        <f t="shared" si="938"/>
        <v>Yes</v>
      </c>
      <c r="AJ425" t="str">
        <f t="shared" si="938"/>
        <v>Yes</v>
      </c>
      <c r="AK425" t="str">
        <f t="shared" si="938"/>
        <v>Yes</v>
      </c>
      <c r="AL425" t="str">
        <f t="shared" si="938"/>
        <v>Yes</v>
      </c>
      <c r="AM425" t="str">
        <f t="shared" si="938"/>
        <v>Yes</v>
      </c>
      <c r="AN425" t="str">
        <f t="shared" si="938"/>
        <v>Yes</v>
      </c>
      <c r="AO425" t="str">
        <f t="shared" si="938"/>
        <v>Yes</v>
      </c>
      <c r="AP425" t="str">
        <f t="shared" si="938"/>
        <v>Yes</v>
      </c>
      <c r="AQ425" t="str">
        <f t="shared" si="938"/>
        <v>Yes</v>
      </c>
      <c r="AR425" t="str">
        <f t="shared" si="938"/>
        <v>Yes</v>
      </c>
      <c r="AS425" t="str">
        <f t="shared" si="938"/>
        <v>Yes</v>
      </c>
      <c r="AT425" t="str">
        <f t="shared" si="938"/>
        <v>Yes</v>
      </c>
      <c r="AV425" t="str">
        <f t="shared" ref="AV425:BF425" si="951">IF(AND($L425&gt;=AV$1,$L425&lt;AW$1),"Yes","No")</f>
        <v>No</v>
      </c>
      <c r="AW425" t="str">
        <f t="shared" si="951"/>
        <v>No</v>
      </c>
      <c r="AX425" t="str">
        <f t="shared" si="951"/>
        <v>No</v>
      </c>
      <c r="AY425" t="str">
        <f t="shared" si="951"/>
        <v>No</v>
      </c>
      <c r="AZ425" t="str">
        <f t="shared" si="951"/>
        <v>No</v>
      </c>
      <c r="BA425" t="str">
        <f t="shared" si="951"/>
        <v>No</v>
      </c>
      <c r="BB425" t="str">
        <f t="shared" si="951"/>
        <v>No</v>
      </c>
      <c r="BC425" t="str">
        <f t="shared" si="951"/>
        <v>No</v>
      </c>
      <c r="BD425" t="str">
        <f t="shared" si="951"/>
        <v>No</v>
      </c>
      <c r="BE425" t="str">
        <f t="shared" si="951"/>
        <v>No</v>
      </c>
      <c r="BF425" t="str">
        <f t="shared" si="951"/>
        <v>No</v>
      </c>
      <c r="BG425" t="str">
        <f t="shared" si="862"/>
        <v>No</v>
      </c>
      <c r="BI425" t="str">
        <f t="shared" si="873"/>
        <v>No</v>
      </c>
      <c r="BJ425" t="str">
        <f t="shared" ref="BJ425:BT425" si="952">IF(AND($M425&gt;=BJ$1,$M425&lt;BK$1),"Yes","No")</f>
        <v>No</v>
      </c>
      <c r="BK425" t="str">
        <f t="shared" si="952"/>
        <v>No</v>
      </c>
      <c r="BL425" t="str">
        <f t="shared" si="952"/>
        <v>No</v>
      </c>
      <c r="BM425" t="str">
        <f t="shared" si="952"/>
        <v>No</v>
      </c>
      <c r="BN425" t="str">
        <f t="shared" si="952"/>
        <v>No</v>
      </c>
      <c r="BO425" t="str">
        <f t="shared" si="952"/>
        <v>No</v>
      </c>
      <c r="BP425" t="str">
        <f t="shared" si="952"/>
        <v>No</v>
      </c>
      <c r="BQ425" t="str">
        <f t="shared" si="952"/>
        <v>No</v>
      </c>
      <c r="BR425" t="str">
        <f t="shared" si="952"/>
        <v>No</v>
      </c>
      <c r="BS425" t="str">
        <f t="shared" si="952"/>
        <v>No</v>
      </c>
      <c r="BT425" t="str">
        <f t="shared" si="952"/>
        <v>No</v>
      </c>
      <c r="BU425" t="str">
        <f t="shared" si="940"/>
        <v>No</v>
      </c>
      <c r="BW425" t="str">
        <f t="shared" si="864"/>
        <v>No</v>
      </c>
    </row>
    <row r="426" spans="1:75" x14ac:dyDescent="0.25">
      <c r="A426" s="7">
        <v>425</v>
      </c>
      <c r="B426" s="7" t="s">
        <v>458</v>
      </c>
      <c r="C426" s="7" t="s">
        <v>851</v>
      </c>
      <c r="D426" s="7" t="s">
        <v>36</v>
      </c>
      <c r="E426" s="7" t="s">
        <v>790</v>
      </c>
      <c r="F426" s="8" t="s">
        <v>811</v>
      </c>
      <c r="G426" s="8" t="s">
        <v>808</v>
      </c>
      <c r="H426" s="7" t="s">
        <v>450</v>
      </c>
      <c r="I426" s="7" t="s">
        <v>12</v>
      </c>
      <c r="J426" s="7" t="s">
        <v>1196</v>
      </c>
      <c r="K426" s="9">
        <v>27234</v>
      </c>
      <c r="L426" s="9">
        <v>38807</v>
      </c>
      <c r="M426" s="9"/>
      <c r="N426" s="10">
        <f t="shared" ca="1" si="859"/>
        <v>16</v>
      </c>
      <c r="O426" t="s">
        <v>786</v>
      </c>
      <c r="P426" s="11" t="s">
        <v>13</v>
      </c>
      <c r="Q426" s="12">
        <v>47060</v>
      </c>
      <c r="R426" s="12">
        <f t="shared" ca="1" si="860"/>
        <v>5000</v>
      </c>
      <c r="S426" s="8">
        <v>4</v>
      </c>
      <c r="T426" t="str">
        <f t="shared" si="865"/>
        <v/>
      </c>
      <c r="U426" t="str">
        <f t="shared" si="866"/>
        <v>Correct</v>
      </c>
      <c r="Y426" t="str">
        <f t="shared" si="867"/>
        <v>40001-60000</v>
      </c>
      <c r="Z426" t="str">
        <f t="shared" ca="1" si="868"/>
        <v>40-50 years</v>
      </c>
      <c r="AA426" t="str">
        <f t="shared" si="869"/>
        <v>6-10 years</v>
      </c>
      <c r="AH426" t="str">
        <f t="shared" si="870"/>
        <v>Yes</v>
      </c>
      <c r="AI426" t="str">
        <f t="shared" si="938"/>
        <v>Yes</v>
      </c>
      <c r="AJ426" t="str">
        <f t="shared" si="938"/>
        <v>Yes</v>
      </c>
      <c r="AK426" t="str">
        <f t="shared" si="938"/>
        <v>Yes</v>
      </c>
      <c r="AL426" t="str">
        <f t="shared" si="938"/>
        <v>Yes</v>
      </c>
      <c r="AM426" t="str">
        <f t="shared" si="938"/>
        <v>Yes</v>
      </c>
      <c r="AN426" t="str">
        <f t="shared" si="938"/>
        <v>Yes</v>
      </c>
      <c r="AO426" t="str">
        <f t="shared" si="938"/>
        <v>Yes</v>
      </c>
      <c r="AP426" t="str">
        <f t="shared" si="938"/>
        <v>Yes</v>
      </c>
      <c r="AQ426" t="str">
        <f t="shared" si="938"/>
        <v>Yes</v>
      </c>
      <c r="AR426" t="str">
        <f t="shared" si="938"/>
        <v>Yes</v>
      </c>
      <c r="AS426" t="str">
        <f t="shared" si="938"/>
        <v>Yes</v>
      </c>
      <c r="AT426" t="str">
        <f t="shared" si="938"/>
        <v>Yes</v>
      </c>
      <c r="AV426" t="str">
        <f t="shared" ref="AV426:BF426" si="953">IF(AND($L426&gt;=AV$1,$L426&lt;AW$1),"Yes","No")</f>
        <v>No</v>
      </c>
      <c r="AW426" t="str">
        <f t="shared" si="953"/>
        <v>No</v>
      </c>
      <c r="AX426" t="str">
        <f t="shared" si="953"/>
        <v>No</v>
      </c>
      <c r="AY426" t="str">
        <f t="shared" si="953"/>
        <v>No</v>
      </c>
      <c r="AZ426" t="str">
        <f t="shared" si="953"/>
        <v>No</v>
      </c>
      <c r="BA426" t="str">
        <f t="shared" si="953"/>
        <v>No</v>
      </c>
      <c r="BB426" t="str">
        <f t="shared" si="953"/>
        <v>No</v>
      </c>
      <c r="BC426" t="str">
        <f t="shared" si="953"/>
        <v>No</v>
      </c>
      <c r="BD426" t="str">
        <f t="shared" si="953"/>
        <v>No</v>
      </c>
      <c r="BE426" t="str">
        <f t="shared" si="953"/>
        <v>No</v>
      </c>
      <c r="BF426" t="str">
        <f t="shared" si="953"/>
        <v>No</v>
      </c>
      <c r="BG426" t="str">
        <f t="shared" si="862"/>
        <v>No</v>
      </c>
      <c r="BI426" t="str">
        <f t="shared" si="873"/>
        <v>No</v>
      </c>
      <c r="BJ426" t="str">
        <f t="shared" ref="BJ426:BT426" si="954">IF(AND($M426&gt;=BJ$1,$M426&lt;BK$1),"Yes","No")</f>
        <v>No</v>
      </c>
      <c r="BK426" t="str">
        <f t="shared" si="954"/>
        <v>No</v>
      </c>
      <c r="BL426" t="str">
        <f t="shared" si="954"/>
        <v>No</v>
      </c>
      <c r="BM426" t="str">
        <f t="shared" si="954"/>
        <v>No</v>
      </c>
      <c r="BN426" t="str">
        <f t="shared" si="954"/>
        <v>No</v>
      </c>
      <c r="BO426" t="str">
        <f t="shared" si="954"/>
        <v>No</v>
      </c>
      <c r="BP426" t="str">
        <f t="shared" si="954"/>
        <v>No</v>
      </c>
      <c r="BQ426" t="str">
        <f t="shared" si="954"/>
        <v>No</v>
      </c>
      <c r="BR426" t="str">
        <f t="shared" si="954"/>
        <v>No</v>
      </c>
      <c r="BS426" t="str">
        <f t="shared" si="954"/>
        <v>No</v>
      </c>
      <c r="BT426" t="str">
        <f t="shared" si="954"/>
        <v>No</v>
      </c>
      <c r="BU426" t="str">
        <f t="shared" si="940"/>
        <v>No</v>
      </c>
      <c r="BW426" t="str">
        <f t="shared" si="864"/>
        <v>No</v>
      </c>
    </row>
    <row r="427" spans="1:75" x14ac:dyDescent="0.25">
      <c r="A427" s="7">
        <v>426</v>
      </c>
      <c r="B427" s="7" t="s">
        <v>459</v>
      </c>
      <c r="C427" s="7" t="s">
        <v>821</v>
      </c>
      <c r="D427" s="7" t="s">
        <v>36</v>
      </c>
      <c r="E427" s="7" t="s">
        <v>796</v>
      </c>
      <c r="F427" s="8" t="s">
        <v>810</v>
      </c>
      <c r="G427" s="8" t="s">
        <v>808</v>
      </c>
      <c r="H427" s="7" t="s">
        <v>450</v>
      </c>
      <c r="I427" s="7" t="s">
        <v>24</v>
      </c>
      <c r="J427" s="7" t="s">
        <v>1196</v>
      </c>
      <c r="K427" s="16">
        <v>31531</v>
      </c>
      <c r="L427" s="16">
        <v>40620</v>
      </c>
      <c r="M427" s="9"/>
      <c r="N427" s="10">
        <f t="shared" ca="1" si="859"/>
        <v>11</v>
      </c>
      <c r="O427" s="10" t="s">
        <v>815</v>
      </c>
      <c r="P427" s="11"/>
      <c r="Q427" s="12">
        <v>84300</v>
      </c>
      <c r="R427" s="12">
        <f t="shared" ca="1" si="860"/>
        <v>3000</v>
      </c>
      <c r="S427" s="8">
        <v>1</v>
      </c>
      <c r="T427" t="str">
        <f t="shared" si="865"/>
        <v/>
      </c>
      <c r="U427" t="str">
        <f t="shared" si="866"/>
        <v>Correct</v>
      </c>
      <c r="Y427" t="str">
        <f t="shared" si="867"/>
        <v>Above 60000</v>
      </c>
      <c r="Z427" t="str">
        <f t="shared" ca="1" si="868"/>
        <v>30-40 years</v>
      </c>
      <c r="AA427" t="str">
        <f t="shared" si="869"/>
        <v>1-2 years</v>
      </c>
      <c r="AH427" t="str">
        <f t="shared" si="870"/>
        <v>Yes</v>
      </c>
      <c r="AI427" t="str">
        <f t="shared" si="938"/>
        <v>Yes</v>
      </c>
      <c r="AJ427" t="str">
        <f t="shared" si="938"/>
        <v>Yes</v>
      </c>
      <c r="AK427" t="str">
        <f t="shared" si="938"/>
        <v>Yes</v>
      </c>
      <c r="AL427" t="str">
        <f t="shared" si="938"/>
        <v>Yes</v>
      </c>
      <c r="AM427" t="str">
        <f t="shared" si="938"/>
        <v>Yes</v>
      </c>
      <c r="AN427" t="str">
        <f t="shared" si="938"/>
        <v>Yes</v>
      </c>
      <c r="AO427" t="str">
        <f t="shared" si="938"/>
        <v>Yes</v>
      </c>
      <c r="AP427" t="str">
        <f t="shared" si="938"/>
        <v>Yes</v>
      </c>
      <c r="AQ427" t="str">
        <f t="shared" si="938"/>
        <v>Yes</v>
      </c>
      <c r="AR427" t="str">
        <f t="shared" si="938"/>
        <v>Yes</v>
      </c>
      <c r="AS427" t="str">
        <f t="shared" si="938"/>
        <v>Yes</v>
      </c>
      <c r="AT427" t="str">
        <f t="shared" si="938"/>
        <v>Yes</v>
      </c>
      <c r="AV427" t="str">
        <f t="shared" ref="AV427:BF427" si="955">IF(AND($L427&gt;=AV$1,$L427&lt;AW$1),"Yes","No")</f>
        <v>No</v>
      </c>
      <c r="AW427" t="str">
        <f t="shared" si="955"/>
        <v>No</v>
      </c>
      <c r="AX427" t="str">
        <f t="shared" si="955"/>
        <v>No</v>
      </c>
      <c r="AY427" t="str">
        <f t="shared" si="955"/>
        <v>No</v>
      </c>
      <c r="AZ427" t="str">
        <f t="shared" si="955"/>
        <v>No</v>
      </c>
      <c r="BA427" t="str">
        <f t="shared" si="955"/>
        <v>No</v>
      </c>
      <c r="BB427" t="str">
        <f t="shared" si="955"/>
        <v>No</v>
      </c>
      <c r="BC427" t="str">
        <f t="shared" si="955"/>
        <v>No</v>
      </c>
      <c r="BD427" t="str">
        <f t="shared" si="955"/>
        <v>No</v>
      </c>
      <c r="BE427" t="str">
        <f t="shared" si="955"/>
        <v>No</v>
      </c>
      <c r="BF427" t="str">
        <f t="shared" si="955"/>
        <v>No</v>
      </c>
      <c r="BG427" t="str">
        <f t="shared" si="862"/>
        <v>No</v>
      </c>
      <c r="BI427" t="str">
        <f t="shared" si="873"/>
        <v>No</v>
      </c>
      <c r="BJ427" t="str">
        <f t="shared" ref="BJ427:BT427" si="956">IF(AND($M427&gt;=BJ$1,$M427&lt;BK$1),"Yes","No")</f>
        <v>No</v>
      </c>
      <c r="BK427" t="str">
        <f t="shared" si="956"/>
        <v>No</v>
      </c>
      <c r="BL427" t="str">
        <f t="shared" si="956"/>
        <v>No</v>
      </c>
      <c r="BM427" t="str">
        <f t="shared" si="956"/>
        <v>No</v>
      </c>
      <c r="BN427" t="str">
        <f t="shared" si="956"/>
        <v>No</v>
      </c>
      <c r="BO427" t="str">
        <f t="shared" si="956"/>
        <v>No</v>
      </c>
      <c r="BP427" t="str">
        <f t="shared" si="956"/>
        <v>No</v>
      </c>
      <c r="BQ427" t="str">
        <f t="shared" si="956"/>
        <v>No</v>
      </c>
      <c r="BR427" t="str">
        <f t="shared" si="956"/>
        <v>No</v>
      </c>
      <c r="BS427" t="str">
        <f t="shared" si="956"/>
        <v>No</v>
      </c>
      <c r="BT427" t="str">
        <f t="shared" si="956"/>
        <v>No</v>
      </c>
      <c r="BU427" t="str">
        <f t="shared" si="940"/>
        <v>No</v>
      </c>
      <c r="BW427" t="str">
        <f t="shared" si="864"/>
        <v>No</v>
      </c>
    </row>
    <row r="428" spans="1:75" x14ac:dyDescent="0.25">
      <c r="A428" s="7">
        <v>427</v>
      </c>
      <c r="B428" s="7" t="s">
        <v>460</v>
      </c>
      <c r="C428" s="7" t="s">
        <v>939</v>
      </c>
      <c r="D428" s="7" t="s">
        <v>813</v>
      </c>
      <c r="E428" s="7" t="s">
        <v>791</v>
      </c>
      <c r="F428" s="8" t="s">
        <v>811</v>
      </c>
      <c r="G428" s="8" t="s">
        <v>808</v>
      </c>
      <c r="H428" s="7" t="s">
        <v>450</v>
      </c>
      <c r="I428" s="7" t="s">
        <v>12</v>
      </c>
      <c r="J428" s="7" t="s">
        <v>1196</v>
      </c>
      <c r="K428" s="9">
        <v>28290</v>
      </c>
      <c r="L428" s="9">
        <v>35903</v>
      </c>
      <c r="M428" s="9"/>
      <c r="N428" s="10">
        <f t="shared" ca="1" si="859"/>
        <v>24</v>
      </c>
      <c r="O428" s="10" t="s">
        <v>815</v>
      </c>
      <c r="P428" s="11" t="s">
        <v>13</v>
      </c>
      <c r="Q428" s="12">
        <v>68520</v>
      </c>
      <c r="R428" s="12">
        <f t="shared" ca="1" si="860"/>
        <v>10000</v>
      </c>
      <c r="S428" s="8">
        <v>5</v>
      </c>
      <c r="T428" t="str">
        <f t="shared" si="865"/>
        <v/>
      </c>
      <c r="U428" t="str">
        <f t="shared" si="866"/>
        <v>Correct</v>
      </c>
      <c r="Y428" t="str">
        <f t="shared" si="867"/>
        <v>Above 60000</v>
      </c>
      <c r="Z428" t="str">
        <f t="shared" ca="1" si="868"/>
        <v>40-50 years</v>
      </c>
      <c r="AA428" t="str">
        <f t="shared" si="869"/>
        <v>Above 10 years</v>
      </c>
      <c r="AH428" t="str">
        <f t="shared" si="870"/>
        <v>Yes</v>
      </c>
      <c r="AI428" t="str">
        <f t="shared" si="938"/>
        <v>Yes</v>
      </c>
      <c r="AJ428" t="str">
        <f t="shared" si="938"/>
        <v>Yes</v>
      </c>
      <c r="AK428" t="str">
        <f t="shared" si="938"/>
        <v>Yes</v>
      </c>
      <c r="AL428" t="str">
        <f t="shared" si="938"/>
        <v>Yes</v>
      </c>
      <c r="AM428" t="str">
        <f t="shared" si="938"/>
        <v>Yes</v>
      </c>
      <c r="AN428" t="str">
        <f t="shared" si="938"/>
        <v>Yes</v>
      </c>
      <c r="AO428" t="str">
        <f t="shared" si="938"/>
        <v>Yes</v>
      </c>
      <c r="AP428" t="str">
        <f t="shared" si="938"/>
        <v>Yes</v>
      </c>
      <c r="AQ428" t="str">
        <f t="shared" si="938"/>
        <v>Yes</v>
      </c>
      <c r="AR428" t="str">
        <f t="shared" si="938"/>
        <v>Yes</v>
      </c>
      <c r="AS428" t="str">
        <f t="shared" si="938"/>
        <v>Yes</v>
      </c>
      <c r="AT428" t="str">
        <f t="shared" si="938"/>
        <v>Yes</v>
      </c>
      <c r="AV428" t="str">
        <f t="shared" ref="AV428:BF428" si="957">IF(AND($L428&gt;=AV$1,$L428&lt;AW$1),"Yes","No")</f>
        <v>No</v>
      </c>
      <c r="AW428" t="str">
        <f t="shared" si="957"/>
        <v>No</v>
      </c>
      <c r="AX428" t="str">
        <f t="shared" si="957"/>
        <v>No</v>
      </c>
      <c r="AY428" t="str">
        <f t="shared" si="957"/>
        <v>No</v>
      </c>
      <c r="AZ428" t="str">
        <f t="shared" si="957"/>
        <v>No</v>
      </c>
      <c r="BA428" t="str">
        <f t="shared" si="957"/>
        <v>No</v>
      </c>
      <c r="BB428" t="str">
        <f t="shared" si="957"/>
        <v>No</v>
      </c>
      <c r="BC428" t="str">
        <f t="shared" si="957"/>
        <v>No</v>
      </c>
      <c r="BD428" t="str">
        <f t="shared" si="957"/>
        <v>No</v>
      </c>
      <c r="BE428" t="str">
        <f t="shared" si="957"/>
        <v>No</v>
      </c>
      <c r="BF428" t="str">
        <f t="shared" si="957"/>
        <v>No</v>
      </c>
      <c r="BG428" t="str">
        <f t="shared" si="862"/>
        <v>No</v>
      </c>
      <c r="BI428" t="str">
        <f t="shared" si="873"/>
        <v>No</v>
      </c>
      <c r="BJ428" t="str">
        <f t="shared" ref="BJ428:BT428" si="958">IF(AND($M428&gt;=BJ$1,$M428&lt;BK$1),"Yes","No")</f>
        <v>No</v>
      </c>
      <c r="BK428" t="str">
        <f t="shared" si="958"/>
        <v>No</v>
      </c>
      <c r="BL428" t="str">
        <f t="shared" si="958"/>
        <v>No</v>
      </c>
      <c r="BM428" t="str">
        <f t="shared" si="958"/>
        <v>No</v>
      </c>
      <c r="BN428" t="str">
        <f t="shared" si="958"/>
        <v>No</v>
      </c>
      <c r="BO428" t="str">
        <f t="shared" si="958"/>
        <v>No</v>
      </c>
      <c r="BP428" t="str">
        <f t="shared" si="958"/>
        <v>No</v>
      </c>
      <c r="BQ428" t="str">
        <f t="shared" si="958"/>
        <v>No</v>
      </c>
      <c r="BR428" t="str">
        <f t="shared" si="958"/>
        <v>No</v>
      </c>
      <c r="BS428" t="str">
        <f t="shared" si="958"/>
        <v>No</v>
      </c>
      <c r="BT428" t="str">
        <f t="shared" si="958"/>
        <v>No</v>
      </c>
      <c r="BU428" t="str">
        <f t="shared" si="940"/>
        <v>No</v>
      </c>
      <c r="BW428" t="str">
        <f t="shared" si="864"/>
        <v>No</v>
      </c>
    </row>
    <row r="429" spans="1:75" x14ac:dyDescent="0.25">
      <c r="A429" s="7">
        <v>428</v>
      </c>
      <c r="B429" s="7" t="s">
        <v>461</v>
      </c>
      <c r="C429" s="7" t="s">
        <v>1085</v>
      </c>
      <c r="D429" s="7" t="s">
        <v>812</v>
      </c>
      <c r="E429" s="7" t="s">
        <v>794</v>
      </c>
      <c r="F429" s="8" t="s">
        <v>811</v>
      </c>
      <c r="G429" s="8" t="s">
        <v>808</v>
      </c>
      <c r="H429" s="7" t="s">
        <v>450</v>
      </c>
      <c r="I429" s="7" t="s">
        <v>24</v>
      </c>
      <c r="J429" s="7" t="s">
        <v>1196</v>
      </c>
      <c r="K429" s="9">
        <v>28147</v>
      </c>
      <c r="L429" s="9">
        <v>36623</v>
      </c>
      <c r="M429" s="9"/>
      <c r="N429" s="10">
        <f t="shared" ca="1" si="859"/>
        <v>22</v>
      </c>
      <c r="O429" s="10" t="s">
        <v>815</v>
      </c>
      <c r="P429" s="11"/>
      <c r="Q429" s="12">
        <v>30300</v>
      </c>
      <c r="R429" s="12">
        <f t="shared" ca="1" si="860"/>
        <v>3000</v>
      </c>
      <c r="S429" s="8">
        <v>1</v>
      </c>
      <c r="T429" t="str">
        <f t="shared" si="865"/>
        <v/>
      </c>
      <c r="U429" t="str">
        <f t="shared" si="866"/>
        <v>Correct</v>
      </c>
      <c r="Y429" t="str">
        <f t="shared" si="867"/>
        <v>25001-40000</v>
      </c>
      <c r="Z429" t="str">
        <f t="shared" ca="1" si="868"/>
        <v>40-50 years</v>
      </c>
      <c r="AA429" t="str">
        <f t="shared" si="869"/>
        <v>Above 10 years</v>
      </c>
      <c r="AH429" t="str">
        <f t="shared" si="870"/>
        <v>Yes</v>
      </c>
      <c r="AI429" t="str">
        <f t="shared" si="938"/>
        <v>Yes</v>
      </c>
      <c r="AJ429" t="str">
        <f t="shared" si="938"/>
        <v>Yes</v>
      </c>
      <c r="AK429" t="str">
        <f t="shared" si="938"/>
        <v>Yes</v>
      </c>
      <c r="AL429" t="str">
        <f t="shared" si="938"/>
        <v>Yes</v>
      </c>
      <c r="AM429" t="str">
        <f t="shared" si="938"/>
        <v>Yes</v>
      </c>
      <c r="AN429" t="str">
        <f t="shared" si="938"/>
        <v>Yes</v>
      </c>
      <c r="AO429" t="str">
        <f t="shared" si="938"/>
        <v>Yes</v>
      </c>
      <c r="AP429" t="str">
        <f t="shared" si="938"/>
        <v>Yes</v>
      </c>
      <c r="AQ429" t="str">
        <f t="shared" si="938"/>
        <v>Yes</v>
      </c>
      <c r="AR429" t="str">
        <f t="shared" si="938"/>
        <v>Yes</v>
      </c>
      <c r="AS429" t="str">
        <f t="shared" si="938"/>
        <v>Yes</v>
      </c>
      <c r="AT429" t="str">
        <f t="shared" si="938"/>
        <v>Yes</v>
      </c>
      <c r="AV429" t="str">
        <f t="shared" ref="AV429:BF429" si="959">IF(AND($L429&gt;=AV$1,$L429&lt;AW$1),"Yes","No")</f>
        <v>No</v>
      </c>
      <c r="AW429" t="str">
        <f t="shared" si="959"/>
        <v>No</v>
      </c>
      <c r="AX429" t="str">
        <f t="shared" si="959"/>
        <v>No</v>
      </c>
      <c r="AY429" t="str">
        <f t="shared" si="959"/>
        <v>No</v>
      </c>
      <c r="AZ429" t="str">
        <f t="shared" si="959"/>
        <v>No</v>
      </c>
      <c r="BA429" t="str">
        <f t="shared" si="959"/>
        <v>No</v>
      </c>
      <c r="BB429" t="str">
        <f t="shared" si="959"/>
        <v>No</v>
      </c>
      <c r="BC429" t="str">
        <f t="shared" si="959"/>
        <v>No</v>
      </c>
      <c r="BD429" t="str">
        <f t="shared" si="959"/>
        <v>No</v>
      </c>
      <c r="BE429" t="str">
        <f t="shared" si="959"/>
        <v>No</v>
      </c>
      <c r="BF429" t="str">
        <f t="shared" si="959"/>
        <v>No</v>
      </c>
      <c r="BG429" t="str">
        <f t="shared" si="862"/>
        <v>No</v>
      </c>
      <c r="BI429" t="str">
        <f t="shared" si="873"/>
        <v>No</v>
      </c>
      <c r="BJ429" t="str">
        <f t="shared" ref="BJ429:BT429" si="960">IF(AND($M429&gt;=BJ$1,$M429&lt;BK$1),"Yes","No")</f>
        <v>No</v>
      </c>
      <c r="BK429" t="str">
        <f t="shared" si="960"/>
        <v>No</v>
      </c>
      <c r="BL429" t="str">
        <f t="shared" si="960"/>
        <v>No</v>
      </c>
      <c r="BM429" t="str">
        <f t="shared" si="960"/>
        <v>No</v>
      </c>
      <c r="BN429" t="str">
        <f t="shared" si="960"/>
        <v>No</v>
      </c>
      <c r="BO429" t="str">
        <f t="shared" si="960"/>
        <v>No</v>
      </c>
      <c r="BP429" t="str">
        <f t="shared" si="960"/>
        <v>No</v>
      </c>
      <c r="BQ429" t="str">
        <f t="shared" si="960"/>
        <v>No</v>
      </c>
      <c r="BR429" t="str">
        <f t="shared" si="960"/>
        <v>No</v>
      </c>
      <c r="BS429" t="str">
        <f t="shared" si="960"/>
        <v>No</v>
      </c>
      <c r="BT429" t="str">
        <f t="shared" si="960"/>
        <v>No</v>
      </c>
      <c r="BU429" t="str">
        <f t="shared" si="940"/>
        <v>No</v>
      </c>
      <c r="BW429" t="str">
        <f t="shared" si="864"/>
        <v>No</v>
      </c>
    </row>
    <row r="430" spans="1:75" x14ac:dyDescent="0.25">
      <c r="A430" s="7">
        <v>429</v>
      </c>
      <c r="B430" s="7" t="s">
        <v>462</v>
      </c>
      <c r="C430" s="7" t="s">
        <v>1086</v>
      </c>
      <c r="D430" s="7" t="s">
        <v>36</v>
      </c>
      <c r="E430" s="7" t="s">
        <v>790</v>
      </c>
      <c r="F430" s="8" t="s">
        <v>811</v>
      </c>
      <c r="G430" s="8" t="s">
        <v>808</v>
      </c>
      <c r="H430" s="7" t="s">
        <v>450</v>
      </c>
      <c r="I430" s="7" t="s">
        <v>12</v>
      </c>
      <c r="J430" s="7" t="s">
        <v>1196</v>
      </c>
      <c r="K430" s="9">
        <v>32266</v>
      </c>
      <c r="L430" s="9">
        <v>39224</v>
      </c>
      <c r="M430" s="9"/>
      <c r="N430" s="10">
        <f t="shared" ca="1" si="859"/>
        <v>15</v>
      </c>
      <c r="O430" s="10" t="s">
        <v>815</v>
      </c>
      <c r="P430" s="11" t="s">
        <v>40</v>
      </c>
      <c r="Q430" s="12">
        <v>73030</v>
      </c>
      <c r="R430" s="12">
        <f t="shared" ca="1" si="860"/>
        <v>10000</v>
      </c>
      <c r="S430" s="8">
        <v>5</v>
      </c>
      <c r="T430" t="str">
        <f t="shared" si="865"/>
        <v/>
      </c>
      <c r="U430" t="str">
        <f t="shared" si="866"/>
        <v>Correct</v>
      </c>
      <c r="Y430" t="str">
        <f t="shared" si="867"/>
        <v>Above 60000</v>
      </c>
      <c r="Z430" t="str">
        <f t="shared" ca="1" si="868"/>
        <v>30-40 years</v>
      </c>
      <c r="AA430" t="str">
        <f t="shared" si="869"/>
        <v>4-6 years</v>
      </c>
      <c r="AH430" t="str">
        <f t="shared" si="870"/>
        <v>Yes</v>
      </c>
      <c r="AI430" t="str">
        <f t="shared" si="938"/>
        <v>Yes</v>
      </c>
      <c r="AJ430" t="str">
        <f t="shared" si="938"/>
        <v>Yes</v>
      </c>
      <c r="AK430" t="str">
        <f t="shared" si="938"/>
        <v>Yes</v>
      </c>
      <c r="AL430" t="str">
        <f t="shared" si="938"/>
        <v>Yes</v>
      </c>
      <c r="AM430" t="str">
        <f t="shared" si="938"/>
        <v>Yes</v>
      </c>
      <c r="AN430" t="str">
        <f t="shared" si="938"/>
        <v>Yes</v>
      </c>
      <c r="AO430" t="str">
        <f t="shared" si="938"/>
        <v>Yes</v>
      </c>
      <c r="AP430" t="str">
        <f t="shared" si="938"/>
        <v>Yes</v>
      </c>
      <c r="AQ430" t="str">
        <f t="shared" si="938"/>
        <v>Yes</v>
      </c>
      <c r="AR430" t="str">
        <f t="shared" si="938"/>
        <v>Yes</v>
      </c>
      <c r="AS430" t="str">
        <f t="shared" si="938"/>
        <v>Yes</v>
      </c>
      <c r="AT430" t="str">
        <f t="shared" si="938"/>
        <v>Yes</v>
      </c>
      <c r="AV430" t="str">
        <f t="shared" ref="AV430:BF430" si="961">IF(AND($L430&gt;=AV$1,$L430&lt;AW$1),"Yes","No")</f>
        <v>No</v>
      </c>
      <c r="AW430" t="str">
        <f t="shared" si="961"/>
        <v>No</v>
      </c>
      <c r="AX430" t="str">
        <f t="shared" si="961"/>
        <v>No</v>
      </c>
      <c r="AY430" t="str">
        <f t="shared" si="961"/>
        <v>No</v>
      </c>
      <c r="AZ430" t="str">
        <f t="shared" si="961"/>
        <v>No</v>
      </c>
      <c r="BA430" t="str">
        <f t="shared" si="961"/>
        <v>No</v>
      </c>
      <c r="BB430" t="str">
        <f t="shared" si="961"/>
        <v>No</v>
      </c>
      <c r="BC430" t="str">
        <f t="shared" si="961"/>
        <v>No</v>
      </c>
      <c r="BD430" t="str">
        <f t="shared" si="961"/>
        <v>No</v>
      </c>
      <c r="BE430" t="str">
        <f t="shared" si="961"/>
        <v>No</v>
      </c>
      <c r="BF430" t="str">
        <f t="shared" si="961"/>
        <v>No</v>
      </c>
      <c r="BG430" t="str">
        <f t="shared" si="862"/>
        <v>No</v>
      </c>
      <c r="BI430" t="str">
        <f t="shared" si="873"/>
        <v>No</v>
      </c>
      <c r="BJ430" t="str">
        <f t="shared" ref="BJ430:BT430" si="962">IF(AND($M430&gt;=BJ$1,$M430&lt;BK$1),"Yes","No")</f>
        <v>No</v>
      </c>
      <c r="BK430" t="str">
        <f t="shared" si="962"/>
        <v>No</v>
      </c>
      <c r="BL430" t="str">
        <f t="shared" si="962"/>
        <v>No</v>
      </c>
      <c r="BM430" t="str">
        <f t="shared" si="962"/>
        <v>No</v>
      </c>
      <c r="BN430" t="str">
        <f t="shared" si="962"/>
        <v>No</v>
      </c>
      <c r="BO430" t="str">
        <f t="shared" si="962"/>
        <v>No</v>
      </c>
      <c r="BP430" t="str">
        <f t="shared" si="962"/>
        <v>No</v>
      </c>
      <c r="BQ430" t="str">
        <f t="shared" si="962"/>
        <v>No</v>
      </c>
      <c r="BR430" t="str">
        <f t="shared" si="962"/>
        <v>No</v>
      </c>
      <c r="BS430" t="str">
        <f t="shared" si="962"/>
        <v>No</v>
      </c>
      <c r="BT430" t="str">
        <f t="shared" si="962"/>
        <v>No</v>
      </c>
      <c r="BU430" t="str">
        <f t="shared" si="940"/>
        <v>No</v>
      </c>
      <c r="BW430" t="str">
        <f t="shared" si="864"/>
        <v>No</v>
      </c>
    </row>
    <row r="431" spans="1:75" x14ac:dyDescent="0.25">
      <c r="A431" s="7">
        <v>430</v>
      </c>
      <c r="B431" s="7" t="s">
        <v>463</v>
      </c>
      <c r="C431" s="7" t="s">
        <v>1024</v>
      </c>
      <c r="D431" s="7" t="s">
        <v>36</v>
      </c>
      <c r="E431" s="7" t="s">
        <v>796</v>
      </c>
      <c r="F431" s="8" t="s">
        <v>810</v>
      </c>
      <c r="G431" s="8" t="s">
        <v>808</v>
      </c>
      <c r="H431" s="7" t="s">
        <v>450</v>
      </c>
      <c r="I431" s="7" t="s">
        <v>24</v>
      </c>
      <c r="J431" s="7" t="s">
        <v>1196</v>
      </c>
      <c r="K431" s="9">
        <v>25586</v>
      </c>
      <c r="L431" s="9">
        <v>35921</v>
      </c>
      <c r="M431" s="9"/>
      <c r="N431" s="10">
        <f t="shared" ca="1" si="859"/>
        <v>24</v>
      </c>
      <c r="O431" s="10" t="s">
        <v>815</v>
      </c>
      <c r="P431" s="11"/>
      <c r="Q431" s="12">
        <v>63330</v>
      </c>
      <c r="R431" s="12">
        <f t="shared" ca="1" si="860"/>
        <v>5000</v>
      </c>
      <c r="S431" s="8">
        <v>4</v>
      </c>
      <c r="T431" t="str">
        <f t="shared" si="865"/>
        <v/>
      </c>
      <c r="U431" t="str">
        <f t="shared" si="866"/>
        <v>Correct</v>
      </c>
      <c r="Y431" t="str">
        <f t="shared" si="867"/>
        <v>Above 60000</v>
      </c>
      <c r="Z431" t="str">
        <f t="shared" ca="1" si="868"/>
        <v>Above 50 years</v>
      </c>
      <c r="AA431" t="str">
        <f t="shared" si="869"/>
        <v>Above 10 years</v>
      </c>
      <c r="AH431" t="str">
        <f t="shared" si="870"/>
        <v>Yes</v>
      </c>
      <c r="AI431" t="str">
        <f t="shared" si="938"/>
        <v>Yes</v>
      </c>
      <c r="AJ431" t="str">
        <f t="shared" si="938"/>
        <v>Yes</v>
      </c>
      <c r="AK431" t="str">
        <f t="shared" si="938"/>
        <v>Yes</v>
      </c>
      <c r="AL431" t="str">
        <f t="shared" si="938"/>
        <v>Yes</v>
      </c>
      <c r="AM431" t="str">
        <f t="shared" si="938"/>
        <v>Yes</v>
      </c>
      <c r="AN431" t="str">
        <f t="shared" si="938"/>
        <v>Yes</v>
      </c>
      <c r="AO431" t="str">
        <f t="shared" si="938"/>
        <v>Yes</v>
      </c>
      <c r="AP431" t="str">
        <f t="shared" si="938"/>
        <v>Yes</v>
      </c>
      <c r="AQ431" t="str">
        <f t="shared" si="938"/>
        <v>Yes</v>
      </c>
      <c r="AR431" t="str">
        <f t="shared" si="938"/>
        <v>Yes</v>
      </c>
      <c r="AS431" t="str">
        <f t="shared" si="938"/>
        <v>Yes</v>
      </c>
      <c r="AT431" t="str">
        <f t="shared" si="938"/>
        <v>Yes</v>
      </c>
      <c r="AV431" t="str">
        <f t="shared" ref="AV431:BF431" si="963">IF(AND($L431&gt;=AV$1,$L431&lt;AW$1),"Yes","No")</f>
        <v>No</v>
      </c>
      <c r="AW431" t="str">
        <f t="shared" si="963"/>
        <v>No</v>
      </c>
      <c r="AX431" t="str">
        <f t="shared" si="963"/>
        <v>No</v>
      </c>
      <c r="AY431" t="str">
        <f t="shared" si="963"/>
        <v>No</v>
      </c>
      <c r="AZ431" t="str">
        <f t="shared" si="963"/>
        <v>No</v>
      </c>
      <c r="BA431" t="str">
        <f t="shared" si="963"/>
        <v>No</v>
      </c>
      <c r="BB431" t="str">
        <f t="shared" si="963"/>
        <v>No</v>
      </c>
      <c r="BC431" t="str">
        <f t="shared" si="963"/>
        <v>No</v>
      </c>
      <c r="BD431" t="str">
        <f t="shared" si="963"/>
        <v>No</v>
      </c>
      <c r="BE431" t="str">
        <f t="shared" si="963"/>
        <v>No</v>
      </c>
      <c r="BF431" t="str">
        <f t="shared" si="963"/>
        <v>No</v>
      </c>
      <c r="BG431" t="str">
        <f t="shared" si="862"/>
        <v>No</v>
      </c>
      <c r="BI431" t="str">
        <f t="shared" si="873"/>
        <v>No</v>
      </c>
      <c r="BJ431" t="str">
        <f t="shared" ref="BJ431:BT431" si="964">IF(AND($M431&gt;=BJ$1,$M431&lt;BK$1),"Yes","No")</f>
        <v>No</v>
      </c>
      <c r="BK431" t="str">
        <f t="shared" si="964"/>
        <v>No</v>
      </c>
      <c r="BL431" t="str">
        <f t="shared" si="964"/>
        <v>No</v>
      </c>
      <c r="BM431" t="str">
        <f t="shared" si="964"/>
        <v>No</v>
      </c>
      <c r="BN431" t="str">
        <f t="shared" si="964"/>
        <v>No</v>
      </c>
      <c r="BO431" t="str">
        <f t="shared" si="964"/>
        <v>No</v>
      </c>
      <c r="BP431" t="str">
        <f t="shared" si="964"/>
        <v>No</v>
      </c>
      <c r="BQ431" t="str">
        <f t="shared" si="964"/>
        <v>No</v>
      </c>
      <c r="BR431" t="str">
        <f t="shared" si="964"/>
        <v>No</v>
      </c>
      <c r="BS431" t="str">
        <f t="shared" si="964"/>
        <v>No</v>
      </c>
      <c r="BT431" t="str">
        <f t="shared" si="964"/>
        <v>No</v>
      </c>
      <c r="BU431" t="str">
        <f t="shared" si="940"/>
        <v>No</v>
      </c>
      <c r="BW431" t="str">
        <f t="shared" si="864"/>
        <v>No</v>
      </c>
    </row>
    <row r="432" spans="1:75" x14ac:dyDescent="0.25">
      <c r="A432" s="7">
        <v>431</v>
      </c>
      <c r="B432" s="7" t="s">
        <v>464</v>
      </c>
      <c r="C432" s="7" t="s">
        <v>956</v>
      </c>
      <c r="D432" s="7" t="s">
        <v>813</v>
      </c>
      <c r="E432" s="7" t="s">
        <v>791</v>
      </c>
      <c r="F432" s="8" t="s">
        <v>811</v>
      </c>
      <c r="G432" s="8" t="s">
        <v>808</v>
      </c>
      <c r="H432" s="7" t="s">
        <v>450</v>
      </c>
      <c r="I432" s="7" t="s">
        <v>24</v>
      </c>
      <c r="J432" s="7" t="s">
        <v>1196</v>
      </c>
      <c r="K432" s="9">
        <v>28386</v>
      </c>
      <c r="L432" s="9">
        <v>39616</v>
      </c>
      <c r="M432" s="9"/>
      <c r="N432" s="10">
        <f t="shared" ca="1" si="859"/>
        <v>14</v>
      </c>
      <c r="O432" s="10" t="s">
        <v>815</v>
      </c>
      <c r="P432" s="11"/>
      <c r="Q432" s="12">
        <v>66710</v>
      </c>
      <c r="R432" s="12">
        <f t="shared" ca="1" si="860"/>
        <v>3000</v>
      </c>
      <c r="S432" s="8">
        <v>2</v>
      </c>
      <c r="T432" t="str">
        <f t="shared" si="865"/>
        <v/>
      </c>
      <c r="U432" t="str">
        <f t="shared" si="866"/>
        <v>Correct</v>
      </c>
      <c r="Y432" t="str">
        <f t="shared" si="867"/>
        <v>Above 60000</v>
      </c>
      <c r="Z432" t="str">
        <f t="shared" ca="1" si="868"/>
        <v>40-50 years</v>
      </c>
      <c r="AA432" t="str">
        <f t="shared" si="869"/>
        <v>4-6 years</v>
      </c>
      <c r="AH432" t="str">
        <f t="shared" si="870"/>
        <v>Yes</v>
      </c>
      <c r="AI432" t="str">
        <f t="shared" si="938"/>
        <v>Yes</v>
      </c>
      <c r="AJ432" t="str">
        <f t="shared" si="938"/>
        <v>Yes</v>
      </c>
      <c r="AK432" t="str">
        <f t="shared" si="938"/>
        <v>Yes</v>
      </c>
      <c r="AL432" t="str">
        <f t="shared" si="938"/>
        <v>Yes</v>
      </c>
      <c r="AM432" t="str">
        <f t="shared" si="938"/>
        <v>Yes</v>
      </c>
      <c r="AN432" t="str">
        <f t="shared" si="938"/>
        <v>Yes</v>
      </c>
      <c r="AO432" t="str">
        <f t="shared" si="938"/>
        <v>Yes</v>
      </c>
      <c r="AP432" t="str">
        <f t="shared" si="938"/>
        <v>Yes</v>
      </c>
      <c r="AQ432" t="str">
        <f t="shared" si="938"/>
        <v>Yes</v>
      </c>
      <c r="AR432" t="str">
        <f t="shared" si="938"/>
        <v>Yes</v>
      </c>
      <c r="AS432" t="str">
        <f t="shared" si="938"/>
        <v>Yes</v>
      </c>
      <c r="AT432" t="str">
        <f t="shared" si="938"/>
        <v>Yes</v>
      </c>
      <c r="AV432" t="str">
        <f t="shared" ref="AV432:BF432" si="965">IF(AND($L432&gt;=AV$1,$L432&lt;AW$1),"Yes","No")</f>
        <v>No</v>
      </c>
      <c r="AW432" t="str">
        <f t="shared" si="965"/>
        <v>No</v>
      </c>
      <c r="AX432" t="str">
        <f t="shared" si="965"/>
        <v>No</v>
      </c>
      <c r="AY432" t="str">
        <f t="shared" si="965"/>
        <v>No</v>
      </c>
      <c r="AZ432" t="str">
        <f t="shared" si="965"/>
        <v>No</v>
      </c>
      <c r="BA432" t="str">
        <f t="shared" si="965"/>
        <v>No</v>
      </c>
      <c r="BB432" t="str">
        <f t="shared" si="965"/>
        <v>No</v>
      </c>
      <c r="BC432" t="str">
        <f t="shared" si="965"/>
        <v>No</v>
      </c>
      <c r="BD432" t="str">
        <f t="shared" si="965"/>
        <v>No</v>
      </c>
      <c r="BE432" t="str">
        <f t="shared" si="965"/>
        <v>No</v>
      </c>
      <c r="BF432" t="str">
        <f t="shared" si="965"/>
        <v>No</v>
      </c>
      <c r="BG432" t="str">
        <f t="shared" si="862"/>
        <v>No</v>
      </c>
      <c r="BI432" t="str">
        <f t="shared" si="873"/>
        <v>No</v>
      </c>
      <c r="BJ432" t="str">
        <f t="shared" ref="BJ432:BT432" si="966">IF(AND($M432&gt;=BJ$1,$M432&lt;BK$1),"Yes","No")</f>
        <v>No</v>
      </c>
      <c r="BK432" t="str">
        <f t="shared" si="966"/>
        <v>No</v>
      </c>
      <c r="BL432" t="str">
        <f t="shared" si="966"/>
        <v>No</v>
      </c>
      <c r="BM432" t="str">
        <f t="shared" si="966"/>
        <v>No</v>
      </c>
      <c r="BN432" t="str">
        <f t="shared" si="966"/>
        <v>No</v>
      </c>
      <c r="BO432" t="str">
        <f t="shared" si="966"/>
        <v>No</v>
      </c>
      <c r="BP432" t="str">
        <f t="shared" si="966"/>
        <v>No</v>
      </c>
      <c r="BQ432" t="str">
        <f t="shared" si="966"/>
        <v>No</v>
      </c>
      <c r="BR432" t="str">
        <f t="shared" si="966"/>
        <v>No</v>
      </c>
      <c r="BS432" t="str">
        <f t="shared" si="966"/>
        <v>No</v>
      </c>
      <c r="BT432" t="str">
        <f t="shared" si="966"/>
        <v>No</v>
      </c>
      <c r="BU432" t="str">
        <f t="shared" si="940"/>
        <v>No</v>
      </c>
      <c r="BW432" t="str">
        <f t="shared" si="864"/>
        <v>No</v>
      </c>
    </row>
    <row r="433" spans="1:75" x14ac:dyDescent="0.25">
      <c r="A433" s="7">
        <v>432</v>
      </c>
      <c r="B433" s="7" t="s">
        <v>465</v>
      </c>
      <c r="C433" s="7" t="s">
        <v>937</v>
      </c>
      <c r="D433" s="7" t="s">
        <v>10</v>
      </c>
      <c r="E433" s="7" t="s">
        <v>787</v>
      </c>
      <c r="F433" s="8" t="s">
        <v>811</v>
      </c>
      <c r="G433" s="8" t="s">
        <v>808</v>
      </c>
      <c r="H433" s="7" t="s">
        <v>450</v>
      </c>
      <c r="I433" s="7" t="s">
        <v>12</v>
      </c>
      <c r="J433" s="7" t="s">
        <v>1196</v>
      </c>
      <c r="K433" s="9">
        <v>27231</v>
      </c>
      <c r="L433" s="9">
        <v>35969</v>
      </c>
      <c r="M433" s="9"/>
      <c r="N433" s="10">
        <f t="shared" ca="1" si="859"/>
        <v>24</v>
      </c>
      <c r="O433" s="10" t="s">
        <v>815</v>
      </c>
      <c r="P433" s="11" t="s">
        <v>13</v>
      </c>
      <c r="Q433" s="12">
        <v>74530</v>
      </c>
      <c r="R433" s="12">
        <f t="shared" ca="1" si="860"/>
        <v>10000</v>
      </c>
      <c r="S433" s="8">
        <v>5</v>
      </c>
      <c r="T433" t="str">
        <f t="shared" si="865"/>
        <v/>
      </c>
      <c r="U433" t="str">
        <f t="shared" si="866"/>
        <v>Correct</v>
      </c>
      <c r="Y433" t="str">
        <f t="shared" si="867"/>
        <v>Above 60000</v>
      </c>
      <c r="Z433" t="str">
        <f t="shared" ca="1" si="868"/>
        <v>40-50 years</v>
      </c>
      <c r="AA433" t="str">
        <f t="shared" si="869"/>
        <v>Above 10 years</v>
      </c>
      <c r="AH433" t="str">
        <f t="shared" si="870"/>
        <v>Yes</v>
      </c>
      <c r="AI433" t="str">
        <f t="shared" si="938"/>
        <v>Yes</v>
      </c>
      <c r="AJ433" t="str">
        <f t="shared" si="938"/>
        <v>Yes</v>
      </c>
      <c r="AK433" t="str">
        <f t="shared" si="938"/>
        <v>Yes</v>
      </c>
      <c r="AL433" t="str">
        <f t="shared" si="938"/>
        <v>Yes</v>
      </c>
      <c r="AM433" t="str">
        <f t="shared" si="938"/>
        <v>Yes</v>
      </c>
      <c r="AN433" t="str">
        <f t="shared" si="938"/>
        <v>Yes</v>
      </c>
      <c r="AO433" t="str">
        <f t="shared" si="938"/>
        <v>Yes</v>
      </c>
      <c r="AP433" t="str">
        <f t="shared" si="938"/>
        <v>Yes</v>
      </c>
      <c r="AQ433" t="str">
        <f t="shared" si="938"/>
        <v>Yes</v>
      </c>
      <c r="AR433" t="str">
        <f t="shared" si="938"/>
        <v>Yes</v>
      </c>
      <c r="AS433" t="str">
        <f t="shared" si="938"/>
        <v>Yes</v>
      </c>
      <c r="AT433" t="str">
        <f t="shared" si="938"/>
        <v>Yes</v>
      </c>
      <c r="AV433" t="str">
        <f t="shared" ref="AV433:BF433" si="967">IF(AND($L433&gt;=AV$1,$L433&lt;AW$1),"Yes","No")</f>
        <v>No</v>
      </c>
      <c r="AW433" t="str">
        <f t="shared" si="967"/>
        <v>No</v>
      </c>
      <c r="AX433" t="str">
        <f t="shared" si="967"/>
        <v>No</v>
      </c>
      <c r="AY433" t="str">
        <f t="shared" si="967"/>
        <v>No</v>
      </c>
      <c r="AZ433" t="str">
        <f t="shared" si="967"/>
        <v>No</v>
      </c>
      <c r="BA433" t="str">
        <f t="shared" si="967"/>
        <v>No</v>
      </c>
      <c r="BB433" t="str">
        <f t="shared" si="967"/>
        <v>No</v>
      </c>
      <c r="BC433" t="str">
        <f t="shared" si="967"/>
        <v>No</v>
      </c>
      <c r="BD433" t="str">
        <f t="shared" si="967"/>
        <v>No</v>
      </c>
      <c r="BE433" t="str">
        <f t="shared" si="967"/>
        <v>No</v>
      </c>
      <c r="BF433" t="str">
        <f t="shared" si="967"/>
        <v>No</v>
      </c>
      <c r="BG433" t="str">
        <f t="shared" si="862"/>
        <v>No</v>
      </c>
      <c r="BI433" t="str">
        <f t="shared" si="873"/>
        <v>No</v>
      </c>
      <c r="BJ433" t="str">
        <f t="shared" ref="BJ433:BT433" si="968">IF(AND($M433&gt;=BJ$1,$M433&lt;BK$1),"Yes","No")</f>
        <v>No</v>
      </c>
      <c r="BK433" t="str">
        <f t="shared" si="968"/>
        <v>No</v>
      </c>
      <c r="BL433" t="str">
        <f t="shared" si="968"/>
        <v>No</v>
      </c>
      <c r="BM433" t="str">
        <f t="shared" si="968"/>
        <v>No</v>
      </c>
      <c r="BN433" t="str">
        <f t="shared" si="968"/>
        <v>No</v>
      </c>
      <c r="BO433" t="str">
        <f t="shared" si="968"/>
        <v>No</v>
      </c>
      <c r="BP433" t="str">
        <f t="shared" si="968"/>
        <v>No</v>
      </c>
      <c r="BQ433" t="str">
        <f t="shared" si="968"/>
        <v>No</v>
      </c>
      <c r="BR433" t="str">
        <f t="shared" si="968"/>
        <v>No</v>
      </c>
      <c r="BS433" t="str">
        <f t="shared" si="968"/>
        <v>No</v>
      </c>
      <c r="BT433" t="str">
        <f t="shared" si="968"/>
        <v>No</v>
      </c>
      <c r="BU433" t="str">
        <f t="shared" si="940"/>
        <v>No</v>
      </c>
      <c r="BW433" t="str">
        <f t="shared" si="864"/>
        <v>No</v>
      </c>
    </row>
    <row r="434" spans="1:75" x14ac:dyDescent="0.25">
      <c r="A434" s="7">
        <v>433</v>
      </c>
      <c r="B434" s="7" t="s">
        <v>466</v>
      </c>
      <c r="C434" s="7" t="s">
        <v>865</v>
      </c>
      <c r="D434" s="7" t="s">
        <v>812</v>
      </c>
      <c r="E434" s="7" t="s">
        <v>794</v>
      </c>
      <c r="F434" s="8" t="s">
        <v>811</v>
      </c>
      <c r="G434" s="8" t="s">
        <v>808</v>
      </c>
      <c r="H434" s="7" t="s">
        <v>450</v>
      </c>
      <c r="I434" s="7" t="s">
        <v>19</v>
      </c>
      <c r="J434" s="7" t="s">
        <v>1197</v>
      </c>
      <c r="K434" s="9">
        <v>29023</v>
      </c>
      <c r="L434" s="9">
        <v>36329</v>
      </c>
      <c r="M434" s="9"/>
      <c r="N434" s="10">
        <f t="shared" ca="1" si="859"/>
        <v>23</v>
      </c>
      <c r="O434" s="10" t="s">
        <v>815</v>
      </c>
      <c r="P434" s="11"/>
      <c r="Q434" s="12">
        <v>39764</v>
      </c>
      <c r="R434" s="12">
        <f t="shared" ca="1" si="860"/>
        <v>3000</v>
      </c>
      <c r="S434" s="8">
        <v>1</v>
      </c>
      <c r="T434" t="str">
        <f t="shared" si="865"/>
        <v/>
      </c>
      <c r="U434" t="str">
        <f t="shared" si="866"/>
        <v>Correct</v>
      </c>
      <c r="Y434" t="str">
        <f t="shared" si="867"/>
        <v>25001-40000</v>
      </c>
      <c r="Z434" t="str">
        <f t="shared" ca="1" si="868"/>
        <v>40-50 years</v>
      </c>
      <c r="AA434" t="str">
        <f t="shared" si="869"/>
        <v>Above 10 years</v>
      </c>
      <c r="AH434" t="str">
        <f t="shared" si="870"/>
        <v>Yes</v>
      </c>
      <c r="AI434" t="str">
        <f t="shared" si="938"/>
        <v>Yes</v>
      </c>
      <c r="AJ434" t="str">
        <f t="shared" si="938"/>
        <v>Yes</v>
      </c>
      <c r="AK434" t="str">
        <f t="shared" si="938"/>
        <v>Yes</v>
      </c>
      <c r="AL434" t="str">
        <f t="shared" si="938"/>
        <v>Yes</v>
      </c>
      <c r="AM434" t="str">
        <f t="shared" si="938"/>
        <v>Yes</v>
      </c>
      <c r="AN434" t="str">
        <f t="shared" si="938"/>
        <v>Yes</v>
      </c>
      <c r="AO434" t="str">
        <f t="shared" si="938"/>
        <v>Yes</v>
      </c>
      <c r="AP434" t="str">
        <f t="shared" si="938"/>
        <v>Yes</v>
      </c>
      <c r="AQ434" t="str">
        <f t="shared" si="938"/>
        <v>Yes</v>
      </c>
      <c r="AR434" t="str">
        <f t="shared" si="938"/>
        <v>Yes</v>
      </c>
      <c r="AS434" t="str">
        <f t="shared" si="938"/>
        <v>Yes</v>
      </c>
      <c r="AT434" t="str">
        <f t="shared" si="938"/>
        <v>Yes</v>
      </c>
      <c r="AV434" t="str">
        <f t="shared" ref="AV434:BF434" si="969">IF(AND($L434&gt;=AV$1,$L434&lt;AW$1),"Yes","No")</f>
        <v>No</v>
      </c>
      <c r="AW434" t="str">
        <f t="shared" si="969"/>
        <v>No</v>
      </c>
      <c r="AX434" t="str">
        <f t="shared" si="969"/>
        <v>No</v>
      </c>
      <c r="AY434" t="str">
        <f t="shared" si="969"/>
        <v>No</v>
      </c>
      <c r="AZ434" t="str">
        <f t="shared" si="969"/>
        <v>No</v>
      </c>
      <c r="BA434" t="str">
        <f t="shared" si="969"/>
        <v>No</v>
      </c>
      <c r="BB434" t="str">
        <f t="shared" si="969"/>
        <v>No</v>
      </c>
      <c r="BC434" t="str">
        <f t="shared" si="969"/>
        <v>No</v>
      </c>
      <c r="BD434" t="str">
        <f t="shared" si="969"/>
        <v>No</v>
      </c>
      <c r="BE434" t="str">
        <f t="shared" si="969"/>
        <v>No</v>
      </c>
      <c r="BF434" t="str">
        <f t="shared" si="969"/>
        <v>No</v>
      </c>
      <c r="BG434" t="str">
        <f t="shared" si="862"/>
        <v>No</v>
      </c>
      <c r="BI434" t="str">
        <f t="shared" si="873"/>
        <v>No</v>
      </c>
      <c r="BJ434" t="str">
        <f t="shared" ref="BJ434:BT434" si="970">IF(AND($M434&gt;=BJ$1,$M434&lt;BK$1),"Yes","No")</f>
        <v>No</v>
      </c>
      <c r="BK434" t="str">
        <f t="shared" si="970"/>
        <v>No</v>
      </c>
      <c r="BL434" t="str">
        <f t="shared" si="970"/>
        <v>No</v>
      </c>
      <c r="BM434" t="str">
        <f t="shared" si="970"/>
        <v>No</v>
      </c>
      <c r="BN434" t="str">
        <f t="shared" si="970"/>
        <v>No</v>
      </c>
      <c r="BO434" t="str">
        <f t="shared" si="970"/>
        <v>No</v>
      </c>
      <c r="BP434" t="str">
        <f t="shared" si="970"/>
        <v>No</v>
      </c>
      <c r="BQ434" t="str">
        <f t="shared" si="970"/>
        <v>No</v>
      </c>
      <c r="BR434" t="str">
        <f t="shared" si="970"/>
        <v>No</v>
      </c>
      <c r="BS434" t="str">
        <f t="shared" si="970"/>
        <v>No</v>
      </c>
      <c r="BT434" t="str">
        <f t="shared" si="970"/>
        <v>No</v>
      </c>
      <c r="BU434" t="str">
        <f t="shared" si="940"/>
        <v>No</v>
      </c>
      <c r="BW434" t="str">
        <f t="shared" si="864"/>
        <v>No</v>
      </c>
    </row>
    <row r="435" spans="1:75" x14ac:dyDescent="0.25">
      <c r="A435" s="7">
        <v>434</v>
      </c>
      <c r="B435" s="7" t="s">
        <v>467</v>
      </c>
      <c r="C435" s="7" t="s">
        <v>921</v>
      </c>
      <c r="D435" s="7" t="s">
        <v>36</v>
      </c>
      <c r="E435" s="7" t="s">
        <v>795</v>
      </c>
      <c r="F435" s="8" t="s">
        <v>811</v>
      </c>
      <c r="G435" s="8" t="s">
        <v>808</v>
      </c>
      <c r="H435" s="7" t="s">
        <v>450</v>
      </c>
      <c r="I435" s="7" t="s">
        <v>15</v>
      </c>
      <c r="J435" s="7" t="s">
        <v>1196</v>
      </c>
      <c r="K435" s="9">
        <v>27816</v>
      </c>
      <c r="L435" s="9">
        <v>36695</v>
      </c>
      <c r="M435" s="9">
        <v>37459</v>
      </c>
      <c r="N435" s="10">
        <f t="shared" ca="1" si="859"/>
        <v>22</v>
      </c>
      <c r="O435" s="10" t="s">
        <v>815</v>
      </c>
      <c r="P435" s="11" t="s">
        <v>40</v>
      </c>
      <c r="Q435" s="12">
        <v>29005</v>
      </c>
      <c r="R435" s="12">
        <f t="shared" ca="1" si="860"/>
        <v>3000</v>
      </c>
      <c r="S435" s="8">
        <v>1</v>
      </c>
      <c r="T435" t="str">
        <f t="shared" si="865"/>
        <v>Correct</v>
      </c>
      <c r="U435" t="str">
        <f t="shared" si="866"/>
        <v>Correct</v>
      </c>
      <c r="Y435" t="str">
        <f t="shared" si="867"/>
        <v>25001-40000</v>
      </c>
      <c r="Z435" t="str">
        <f t="shared" ca="1" si="868"/>
        <v>40-50 years</v>
      </c>
      <c r="AA435" t="str">
        <f t="shared" si="869"/>
        <v>Above 10 years</v>
      </c>
      <c r="AH435" t="str">
        <f t="shared" si="870"/>
        <v>No</v>
      </c>
      <c r="AI435" t="str">
        <f t="shared" ref="AI435:AT450" si="971">IF($L435&gt;AI$1,"No",IF($M435="","Yes",IF(AND($L435&lt;=AI$1,$M435&gt;AI$1),"Yes","No")))</f>
        <v>No</v>
      </c>
      <c r="AJ435" t="str">
        <f t="shared" si="971"/>
        <v>No</v>
      </c>
      <c r="AK435" t="str">
        <f t="shared" si="971"/>
        <v>No</v>
      </c>
      <c r="AL435" t="str">
        <f t="shared" si="971"/>
        <v>No</v>
      </c>
      <c r="AM435" t="str">
        <f t="shared" si="971"/>
        <v>No</v>
      </c>
      <c r="AN435" t="str">
        <f t="shared" si="971"/>
        <v>No</v>
      </c>
      <c r="AO435" t="str">
        <f t="shared" si="971"/>
        <v>No</v>
      </c>
      <c r="AP435" t="str">
        <f t="shared" si="971"/>
        <v>No</v>
      </c>
      <c r="AQ435" t="str">
        <f t="shared" si="971"/>
        <v>No</v>
      </c>
      <c r="AR435" t="str">
        <f t="shared" si="971"/>
        <v>No</v>
      </c>
      <c r="AS435" t="str">
        <f t="shared" si="971"/>
        <v>No</v>
      </c>
      <c r="AT435" t="str">
        <f t="shared" si="971"/>
        <v>No</v>
      </c>
      <c r="AV435" t="str">
        <f t="shared" ref="AV435:BF435" si="972">IF(AND($L435&gt;=AV$1,$L435&lt;AW$1),"Yes","No")</f>
        <v>No</v>
      </c>
      <c r="AW435" t="str">
        <f t="shared" si="972"/>
        <v>No</v>
      </c>
      <c r="AX435" t="str">
        <f t="shared" si="972"/>
        <v>No</v>
      </c>
      <c r="AY435" t="str">
        <f t="shared" si="972"/>
        <v>No</v>
      </c>
      <c r="AZ435" t="str">
        <f t="shared" si="972"/>
        <v>No</v>
      </c>
      <c r="BA435" t="str">
        <f t="shared" si="972"/>
        <v>No</v>
      </c>
      <c r="BB435" t="str">
        <f t="shared" si="972"/>
        <v>No</v>
      </c>
      <c r="BC435" t="str">
        <f t="shared" si="972"/>
        <v>No</v>
      </c>
      <c r="BD435" t="str">
        <f t="shared" si="972"/>
        <v>No</v>
      </c>
      <c r="BE435" t="str">
        <f t="shared" si="972"/>
        <v>No</v>
      </c>
      <c r="BF435" t="str">
        <f t="shared" si="972"/>
        <v>No</v>
      </c>
      <c r="BG435" t="str">
        <f t="shared" si="862"/>
        <v>No</v>
      </c>
      <c r="BI435" t="str">
        <f t="shared" si="873"/>
        <v>No</v>
      </c>
      <c r="BJ435" t="str">
        <f t="shared" ref="BJ435:BU450" si="973">IF(AND($M435&gt;=BJ$1,$M435&lt;BK$1),"Yes","No")</f>
        <v>No</v>
      </c>
      <c r="BK435" t="str">
        <f t="shared" si="973"/>
        <v>No</v>
      </c>
      <c r="BL435" t="str">
        <f t="shared" si="973"/>
        <v>No</v>
      </c>
      <c r="BM435" t="str">
        <f t="shared" si="973"/>
        <v>No</v>
      </c>
      <c r="BN435" t="str">
        <f t="shared" si="973"/>
        <v>No</v>
      </c>
      <c r="BO435" t="str">
        <f t="shared" si="973"/>
        <v>No</v>
      </c>
      <c r="BP435" t="str">
        <f t="shared" si="973"/>
        <v>No</v>
      </c>
      <c r="BQ435" t="str">
        <f t="shared" si="973"/>
        <v>No</v>
      </c>
      <c r="BR435" t="str">
        <f t="shared" si="973"/>
        <v>No</v>
      </c>
      <c r="BS435" t="str">
        <f t="shared" si="973"/>
        <v>No</v>
      </c>
      <c r="BT435" t="str">
        <f t="shared" si="973"/>
        <v>No</v>
      </c>
      <c r="BU435" t="str">
        <f t="shared" si="973"/>
        <v>No</v>
      </c>
      <c r="BW435" t="str">
        <f t="shared" si="864"/>
        <v>No</v>
      </c>
    </row>
    <row r="436" spans="1:75" x14ac:dyDescent="0.25">
      <c r="A436" s="7">
        <v>435</v>
      </c>
      <c r="B436" s="7" t="s">
        <v>468</v>
      </c>
      <c r="C436" s="7" t="s">
        <v>1087</v>
      </c>
      <c r="D436" s="7" t="s">
        <v>36</v>
      </c>
      <c r="E436" s="7" t="s">
        <v>790</v>
      </c>
      <c r="F436" s="8" t="s">
        <v>811</v>
      </c>
      <c r="G436" s="8" t="s">
        <v>808</v>
      </c>
      <c r="H436" s="7" t="s">
        <v>450</v>
      </c>
      <c r="I436" s="7" t="s">
        <v>19</v>
      </c>
      <c r="J436" s="7" t="s">
        <v>1197</v>
      </c>
      <c r="K436" s="9">
        <v>29688</v>
      </c>
      <c r="L436" s="9">
        <v>38144</v>
      </c>
      <c r="M436" s="9"/>
      <c r="N436" s="10">
        <f t="shared" ca="1" si="859"/>
        <v>18</v>
      </c>
      <c r="O436" t="s">
        <v>786</v>
      </c>
      <c r="P436" s="11"/>
      <c r="Q436" s="12">
        <v>33512</v>
      </c>
      <c r="R436" s="12">
        <f t="shared" ca="1" si="860"/>
        <v>5000</v>
      </c>
      <c r="S436" s="8">
        <v>4</v>
      </c>
      <c r="T436" t="str">
        <f t="shared" si="865"/>
        <v/>
      </c>
      <c r="U436" t="str">
        <f t="shared" si="866"/>
        <v>Correct</v>
      </c>
      <c r="Y436" t="str">
        <f t="shared" si="867"/>
        <v>25001-40000</v>
      </c>
      <c r="Z436" t="str">
        <f t="shared" ca="1" si="868"/>
        <v>40-50 years</v>
      </c>
      <c r="AA436" t="str">
        <f t="shared" si="869"/>
        <v>6-10 years</v>
      </c>
      <c r="AH436" t="str">
        <f t="shared" si="870"/>
        <v>Yes</v>
      </c>
      <c r="AI436" t="str">
        <f t="shared" si="971"/>
        <v>Yes</v>
      </c>
      <c r="AJ436" t="str">
        <f t="shared" si="971"/>
        <v>Yes</v>
      </c>
      <c r="AK436" t="str">
        <f t="shared" si="971"/>
        <v>Yes</v>
      </c>
      <c r="AL436" t="str">
        <f t="shared" si="971"/>
        <v>Yes</v>
      </c>
      <c r="AM436" t="str">
        <f t="shared" si="971"/>
        <v>Yes</v>
      </c>
      <c r="AN436" t="str">
        <f t="shared" si="971"/>
        <v>Yes</v>
      </c>
      <c r="AO436" t="str">
        <f t="shared" si="971"/>
        <v>Yes</v>
      </c>
      <c r="AP436" t="str">
        <f t="shared" si="971"/>
        <v>Yes</v>
      </c>
      <c r="AQ436" t="str">
        <f t="shared" si="971"/>
        <v>Yes</v>
      </c>
      <c r="AR436" t="str">
        <f t="shared" si="971"/>
        <v>Yes</v>
      </c>
      <c r="AS436" t="str">
        <f t="shared" si="971"/>
        <v>Yes</v>
      </c>
      <c r="AT436" t="str">
        <f t="shared" si="971"/>
        <v>Yes</v>
      </c>
      <c r="AV436" t="str">
        <f t="shared" ref="AV436:BF436" si="974">IF(AND($L436&gt;=AV$1,$L436&lt;AW$1),"Yes","No")</f>
        <v>No</v>
      </c>
      <c r="AW436" t="str">
        <f t="shared" si="974"/>
        <v>No</v>
      </c>
      <c r="AX436" t="str">
        <f t="shared" si="974"/>
        <v>No</v>
      </c>
      <c r="AY436" t="str">
        <f t="shared" si="974"/>
        <v>No</v>
      </c>
      <c r="AZ436" t="str">
        <f t="shared" si="974"/>
        <v>No</v>
      </c>
      <c r="BA436" t="str">
        <f t="shared" si="974"/>
        <v>No</v>
      </c>
      <c r="BB436" t="str">
        <f t="shared" si="974"/>
        <v>No</v>
      </c>
      <c r="BC436" t="str">
        <f t="shared" si="974"/>
        <v>No</v>
      </c>
      <c r="BD436" t="str">
        <f t="shared" si="974"/>
        <v>No</v>
      </c>
      <c r="BE436" t="str">
        <f t="shared" si="974"/>
        <v>No</v>
      </c>
      <c r="BF436" t="str">
        <f t="shared" si="974"/>
        <v>No</v>
      </c>
      <c r="BG436" t="str">
        <f t="shared" si="862"/>
        <v>No</v>
      </c>
      <c r="BI436" t="str">
        <f t="shared" si="873"/>
        <v>No</v>
      </c>
      <c r="BJ436" t="str">
        <f t="shared" ref="BJ436:BT436" si="975">IF(AND($M436&gt;=BJ$1,$M436&lt;BK$1),"Yes","No")</f>
        <v>No</v>
      </c>
      <c r="BK436" t="str">
        <f t="shared" si="975"/>
        <v>No</v>
      </c>
      <c r="BL436" t="str">
        <f t="shared" si="975"/>
        <v>No</v>
      </c>
      <c r="BM436" t="str">
        <f t="shared" si="975"/>
        <v>No</v>
      </c>
      <c r="BN436" t="str">
        <f t="shared" si="975"/>
        <v>No</v>
      </c>
      <c r="BO436" t="str">
        <f t="shared" si="975"/>
        <v>No</v>
      </c>
      <c r="BP436" t="str">
        <f t="shared" si="975"/>
        <v>No</v>
      </c>
      <c r="BQ436" t="str">
        <f t="shared" si="975"/>
        <v>No</v>
      </c>
      <c r="BR436" t="str">
        <f t="shared" si="975"/>
        <v>No</v>
      </c>
      <c r="BS436" t="str">
        <f t="shared" si="975"/>
        <v>No</v>
      </c>
      <c r="BT436" t="str">
        <f t="shared" si="975"/>
        <v>No</v>
      </c>
      <c r="BU436" t="str">
        <f t="shared" si="973"/>
        <v>No</v>
      </c>
      <c r="BW436" t="str">
        <f t="shared" si="864"/>
        <v>No</v>
      </c>
    </row>
    <row r="437" spans="1:75" x14ac:dyDescent="0.25">
      <c r="A437" s="7">
        <v>436</v>
      </c>
      <c r="B437" s="7" t="s">
        <v>469</v>
      </c>
      <c r="C437" s="7" t="s">
        <v>841</v>
      </c>
      <c r="D437" s="7" t="s">
        <v>813</v>
      </c>
      <c r="E437" s="7" t="s">
        <v>791</v>
      </c>
      <c r="F437" s="8" t="s">
        <v>811</v>
      </c>
      <c r="G437" s="8" t="s">
        <v>808</v>
      </c>
      <c r="H437" s="7" t="s">
        <v>450</v>
      </c>
      <c r="I437" s="7" t="s">
        <v>24</v>
      </c>
      <c r="J437" s="7" t="s">
        <v>1196</v>
      </c>
      <c r="K437" s="9">
        <v>32429</v>
      </c>
      <c r="L437" s="9">
        <v>41116</v>
      </c>
      <c r="M437" s="9"/>
      <c r="N437" s="10">
        <f t="shared" ca="1" si="859"/>
        <v>10</v>
      </c>
      <c r="O437" s="10" t="s">
        <v>815</v>
      </c>
      <c r="P437" s="11"/>
      <c r="Q437" s="12">
        <v>32650</v>
      </c>
      <c r="R437" s="12">
        <f t="shared" ca="1" si="860"/>
        <v>0</v>
      </c>
      <c r="S437" s="8">
        <v>1</v>
      </c>
      <c r="T437" t="str">
        <f t="shared" si="865"/>
        <v/>
      </c>
      <c r="U437" t="str">
        <f t="shared" si="866"/>
        <v>Correct</v>
      </c>
      <c r="Y437" t="str">
        <f t="shared" si="867"/>
        <v>25001-40000</v>
      </c>
      <c r="Z437" t="str">
        <f t="shared" ca="1" si="868"/>
        <v>30-40 years</v>
      </c>
      <c r="AA437" t="str">
        <f t="shared" si="869"/>
        <v>0-6 months</v>
      </c>
      <c r="AH437" t="str">
        <f t="shared" si="870"/>
        <v>No</v>
      </c>
      <c r="AI437" t="str">
        <f t="shared" si="971"/>
        <v>No</v>
      </c>
      <c r="AJ437" t="str">
        <f t="shared" si="971"/>
        <v>No</v>
      </c>
      <c r="AK437" t="str">
        <f t="shared" si="971"/>
        <v>No</v>
      </c>
      <c r="AL437" t="str">
        <f t="shared" si="971"/>
        <v>No</v>
      </c>
      <c r="AM437" t="str">
        <f t="shared" si="971"/>
        <v>No</v>
      </c>
      <c r="AN437" t="str">
        <f t="shared" si="971"/>
        <v>No</v>
      </c>
      <c r="AO437" t="str">
        <f t="shared" si="971"/>
        <v>Yes</v>
      </c>
      <c r="AP437" t="str">
        <f t="shared" si="971"/>
        <v>Yes</v>
      </c>
      <c r="AQ437" t="str">
        <f t="shared" si="971"/>
        <v>Yes</v>
      </c>
      <c r="AR437" t="str">
        <f t="shared" si="971"/>
        <v>Yes</v>
      </c>
      <c r="AS437" t="str">
        <f t="shared" si="971"/>
        <v>Yes</v>
      </c>
      <c r="AT437" t="str">
        <f t="shared" si="971"/>
        <v>Yes</v>
      </c>
      <c r="AV437" t="str">
        <f t="shared" ref="AV437:BF437" si="976">IF(AND($L437&gt;=AV$1,$L437&lt;AW$1),"Yes","No")</f>
        <v>No</v>
      </c>
      <c r="AW437" t="str">
        <f t="shared" si="976"/>
        <v>No</v>
      </c>
      <c r="AX437" t="str">
        <f t="shared" si="976"/>
        <v>No</v>
      </c>
      <c r="AY437" t="str">
        <f t="shared" si="976"/>
        <v>No</v>
      </c>
      <c r="AZ437" t="str">
        <f t="shared" si="976"/>
        <v>No</v>
      </c>
      <c r="BA437" t="str">
        <f t="shared" si="976"/>
        <v>No</v>
      </c>
      <c r="BB437" t="str">
        <f t="shared" si="976"/>
        <v>Yes</v>
      </c>
      <c r="BC437" t="str">
        <f t="shared" si="976"/>
        <v>No</v>
      </c>
      <c r="BD437" t="str">
        <f t="shared" si="976"/>
        <v>No</v>
      </c>
      <c r="BE437" t="str">
        <f t="shared" si="976"/>
        <v>No</v>
      </c>
      <c r="BF437" t="str">
        <f t="shared" si="976"/>
        <v>No</v>
      </c>
      <c r="BG437" t="str">
        <f t="shared" si="862"/>
        <v>No</v>
      </c>
      <c r="BI437" t="str">
        <f t="shared" si="873"/>
        <v>Yes</v>
      </c>
      <c r="BJ437" t="str">
        <f t="shared" ref="BJ437:BT437" si="977">IF(AND($M437&gt;=BJ$1,$M437&lt;BK$1),"Yes","No")</f>
        <v>No</v>
      </c>
      <c r="BK437" t="str">
        <f t="shared" si="977"/>
        <v>No</v>
      </c>
      <c r="BL437" t="str">
        <f t="shared" si="977"/>
        <v>No</v>
      </c>
      <c r="BM437" t="str">
        <f t="shared" si="977"/>
        <v>No</v>
      </c>
      <c r="BN437" t="str">
        <f t="shared" si="977"/>
        <v>No</v>
      </c>
      <c r="BO437" t="str">
        <f t="shared" si="977"/>
        <v>No</v>
      </c>
      <c r="BP437" t="str">
        <f t="shared" si="977"/>
        <v>No</v>
      </c>
      <c r="BQ437" t="str">
        <f t="shared" si="977"/>
        <v>No</v>
      </c>
      <c r="BR437" t="str">
        <f t="shared" si="977"/>
        <v>No</v>
      </c>
      <c r="BS437" t="str">
        <f t="shared" si="977"/>
        <v>No</v>
      </c>
      <c r="BT437" t="str">
        <f t="shared" si="977"/>
        <v>No</v>
      </c>
      <c r="BU437" t="str">
        <f t="shared" si="973"/>
        <v>No</v>
      </c>
      <c r="BW437" t="str">
        <f t="shared" si="864"/>
        <v>No</v>
      </c>
    </row>
    <row r="438" spans="1:75" x14ac:dyDescent="0.25">
      <c r="A438" s="7">
        <v>437</v>
      </c>
      <c r="B438" s="7" t="s">
        <v>470</v>
      </c>
      <c r="C438" s="7" t="s">
        <v>1088</v>
      </c>
      <c r="D438" s="7" t="s">
        <v>10</v>
      </c>
      <c r="E438" s="7" t="s">
        <v>787</v>
      </c>
      <c r="F438" s="8" t="s">
        <v>811</v>
      </c>
      <c r="G438" s="8" t="s">
        <v>808</v>
      </c>
      <c r="H438" s="7" t="s">
        <v>450</v>
      </c>
      <c r="I438" s="7" t="s">
        <v>12</v>
      </c>
      <c r="J438" s="7" t="s">
        <v>1197</v>
      </c>
      <c r="K438" s="9">
        <v>25882</v>
      </c>
      <c r="L438" s="9">
        <v>39284</v>
      </c>
      <c r="M438" s="9"/>
      <c r="N438" s="10">
        <f t="shared" ca="1" si="859"/>
        <v>15</v>
      </c>
      <c r="O438" s="10" t="s">
        <v>815</v>
      </c>
      <c r="P438" s="11" t="s">
        <v>13</v>
      </c>
      <c r="Q438" s="12">
        <v>25830</v>
      </c>
      <c r="R438" s="12">
        <f t="shared" ca="1" si="860"/>
        <v>10000</v>
      </c>
      <c r="S438" s="8">
        <v>5</v>
      </c>
      <c r="T438" t="str">
        <f t="shared" si="865"/>
        <v/>
      </c>
      <c r="U438" t="str">
        <f t="shared" si="866"/>
        <v>Correct</v>
      </c>
      <c r="Y438" t="str">
        <f t="shared" si="867"/>
        <v>25001-40000</v>
      </c>
      <c r="Z438" t="str">
        <f t="shared" ca="1" si="868"/>
        <v>Above 50 years</v>
      </c>
      <c r="AA438" t="str">
        <f t="shared" si="869"/>
        <v>4-6 years</v>
      </c>
      <c r="AH438" t="str">
        <f t="shared" si="870"/>
        <v>Yes</v>
      </c>
      <c r="AI438" t="str">
        <f t="shared" si="971"/>
        <v>Yes</v>
      </c>
      <c r="AJ438" t="str">
        <f t="shared" si="971"/>
        <v>Yes</v>
      </c>
      <c r="AK438" t="str">
        <f t="shared" si="971"/>
        <v>Yes</v>
      </c>
      <c r="AL438" t="str">
        <f t="shared" si="971"/>
        <v>Yes</v>
      </c>
      <c r="AM438" t="str">
        <f t="shared" si="971"/>
        <v>Yes</v>
      </c>
      <c r="AN438" t="str">
        <f t="shared" si="971"/>
        <v>Yes</v>
      </c>
      <c r="AO438" t="str">
        <f t="shared" si="971"/>
        <v>Yes</v>
      </c>
      <c r="AP438" t="str">
        <f t="shared" si="971"/>
        <v>Yes</v>
      </c>
      <c r="AQ438" t="str">
        <f t="shared" si="971"/>
        <v>Yes</v>
      </c>
      <c r="AR438" t="str">
        <f t="shared" si="971"/>
        <v>Yes</v>
      </c>
      <c r="AS438" t="str">
        <f t="shared" si="971"/>
        <v>Yes</v>
      </c>
      <c r="AT438" t="str">
        <f t="shared" si="971"/>
        <v>Yes</v>
      </c>
      <c r="AV438" t="str">
        <f t="shared" ref="AV438:BF438" si="978">IF(AND($L438&gt;=AV$1,$L438&lt;AW$1),"Yes","No")</f>
        <v>No</v>
      </c>
      <c r="AW438" t="str">
        <f t="shared" si="978"/>
        <v>No</v>
      </c>
      <c r="AX438" t="str">
        <f t="shared" si="978"/>
        <v>No</v>
      </c>
      <c r="AY438" t="str">
        <f t="shared" si="978"/>
        <v>No</v>
      </c>
      <c r="AZ438" t="str">
        <f t="shared" si="978"/>
        <v>No</v>
      </c>
      <c r="BA438" t="str">
        <f t="shared" si="978"/>
        <v>No</v>
      </c>
      <c r="BB438" t="str">
        <f t="shared" si="978"/>
        <v>No</v>
      </c>
      <c r="BC438" t="str">
        <f t="shared" si="978"/>
        <v>No</v>
      </c>
      <c r="BD438" t="str">
        <f t="shared" si="978"/>
        <v>No</v>
      </c>
      <c r="BE438" t="str">
        <f t="shared" si="978"/>
        <v>No</v>
      </c>
      <c r="BF438" t="str">
        <f t="shared" si="978"/>
        <v>No</v>
      </c>
      <c r="BG438" t="str">
        <f t="shared" si="862"/>
        <v>No</v>
      </c>
      <c r="BI438" t="str">
        <f t="shared" si="873"/>
        <v>No</v>
      </c>
      <c r="BJ438" t="str">
        <f t="shared" ref="BJ438:BT438" si="979">IF(AND($M438&gt;=BJ$1,$M438&lt;BK$1),"Yes","No")</f>
        <v>No</v>
      </c>
      <c r="BK438" t="str">
        <f t="shared" si="979"/>
        <v>No</v>
      </c>
      <c r="BL438" t="str">
        <f t="shared" si="979"/>
        <v>No</v>
      </c>
      <c r="BM438" t="str">
        <f t="shared" si="979"/>
        <v>No</v>
      </c>
      <c r="BN438" t="str">
        <f t="shared" si="979"/>
        <v>No</v>
      </c>
      <c r="BO438" t="str">
        <f t="shared" si="979"/>
        <v>No</v>
      </c>
      <c r="BP438" t="str">
        <f t="shared" si="979"/>
        <v>No</v>
      </c>
      <c r="BQ438" t="str">
        <f t="shared" si="979"/>
        <v>No</v>
      </c>
      <c r="BR438" t="str">
        <f t="shared" si="979"/>
        <v>No</v>
      </c>
      <c r="BS438" t="str">
        <f t="shared" si="979"/>
        <v>No</v>
      </c>
      <c r="BT438" t="str">
        <f t="shared" si="979"/>
        <v>No</v>
      </c>
      <c r="BU438" t="str">
        <f t="shared" si="973"/>
        <v>No</v>
      </c>
      <c r="BW438" t="str">
        <f t="shared" si="864"/>
        <v>No</v>
      </c>
    </row>
    <row r="439" spans="1:75" x14ac:dyDescent="0.25">
      <c r="A439" s="7">
        <v>438</v>
      </c>
      <c r="B439" s="7" t="s">
        <v>471</v>
      </c>
      <c r="C439" s="7" t="s">
        <v>821</v>
      </c>
      <c r="D439" s="7" t="s">
        <v>36</v>
      </c>
      <c r="E439" s="7" t="s">
        <v>789</v>
      </c>
      <c r="F439" s="8" t="s">
        <v>811</v>
      </c>
      <c r="G439" s="8" t="s">
        <v>808</v>
      </c>
      <c r="H439" s="7" t="s">
        <v>450</v>
      </c>
      <c r="I439" s="7" t="s">
        <v>12</v>
      </c>
      <c r="J439" s="7" t="s">
        <v>1196</v>
      </c>
      <c r="K439" s="9">
        <v>29531</v>
      </c>
      <c r="L439" s="9">
        <v>38916</v>
      </c>
      <c r="M439" s="9"/>
      <c r="N439" s="10">
        <f t="shared" ca="1" si="859"/>
        <v>16</v>
      </c>
      <c r="O439" t="s">
        <v>786</v>
      </c>
      <c r="P439" s="11" t="s">
        <v>16</v>
      </c>
      <c r="Q439" s="12">
        <v>27560</v>
      </c>
      <c r="R439" s="12">
        <f t="shared" ca="1" si="860"/>
        <v>3000</v>
      </c>
      <c r="S439" s="8">
        <v>2</v>
      </c>
      <c r="T439" t="str">
        <f t="shared" si="865"/>
        <v/>
      </c>
      <c r="U439" t="str">
        <f t="shared" si="866"/>
        <v>Correct</v>
      </c>
      <c r="Y439" t="str">
        <f t="shared" si="867"/>
        <v>25001-40000</v>
      </c>
      <c r="Z439" t="str">
        <f t="shared" ca="1" si="868"/>
        <v>40-50 years</v>
      </c>
      <c r="AA439" t="str">
        <f t="shared" si="869"/>
        <v>6-10 years</v>
      </c>
      <c r="AH439" t="str">
        <f t="shared" si="870"/>
        <v>Yes</v>
      </c>
      <c r="AI439" t="str">
        <f t="shared" si="971"/>
        <v>Yes</v>
      </c>
      <c r="AJ439" t="str">
        <f t="shared" si="971"/>
        <v>Yes</v>
      </c>
      <c r="AK439" t="str">
        <f t="shared" si="971"/>
        <v>Yes</v>
      </c>
      <c r="AL439" t="str">
        <f t="shared" si="971"/>
        <v>Yes</v>
      </c>
      <c r="AM439" t="str">
        <f t="shared" si="971"/>
        <v>Yes</v>
      </c>
      <c r="AN439" t="str">
        <f t="shared" si="971"/>
        <v>Yes</v>
      </c>
      <c r="AO439" t="str">
        <f t="shared" si="971"/>
        <v>Yes</v>
      </c>
      <c r="AP439" t="str">
        <f t="shared" si="971"/>
        <v>Yes</v>
      </c>
      <c r="AQ439" t="str">
        <f t="shared" si="971"/>
        <v>Yes</v>
      </c>
      <c r="AR439" t="str">
        <f t="shared" si="971"/>
        <v>Yes</v>
      </c>
      <c r="AS439" t="str">
        <f t="shared" si="971"/>
        <v>Yes</v>
      </c>
      <c r="AT439" t="str">
        <f t="shared" si="971"/>
        <v>Yes</v>
      </c>
      <c r="AV439" t="str">
        <f t="shared" ref="AV439:BF439" si="980">IF(AND($L439&gt;=AV$1,$L439&lt;AW$1),"Yes","No")</f>
        <v>No</v>
      </c>
      <c r="AW439" t="str">
        <f t="shared" si="980"/>
        <v>No</v>
      </c>
      <c r="AX439" t="str">
        <f t="shared" si="980"/>
        <v>No</v>
      </c>
      <c r="AY439" t="str">
        <f t="shared" si="980"/>
        <v>No</v>
      </c>
      <c r="AZ439" t="str">
        <f t="shared" si="980"/>
        <v>No</v>
      </c>
      <c r="BA439" t="str">
        <f t="shared" si="980"/>
        <v>No</v>
      </c>
      <c r="BB439" t="str">
        <f t="shared" si="980"/>
        <v>No</v>
      </c>
      <c r="BC439" t="str">
        <f t="shared" si="980"/>
        <v>No</v>
      </c>
      <c r="BD439" t="str">
        <f t="shared" si="980"/>
        <v>No</v>
      </c>
      <c r="BE439" t="str">
        <f t="shared" si="980"/>
        <v>No</v>
      </c>
      <c r="BF439" t="str">
        <f t="shared" si="980"/>
        <v>No</v>
      </c>
      <c r="BG439" t="str">
        <f t="shared" si="862"/>
        <v>No</v>
      </c>
      <c r="BI439" t="str">
        <f t="shared" si="873"/>
        <v>No</v>
      </c>
      <c r="BJ439" t="str">
        <f t="shared" ref="BJ439:BT439" si="981">IF(AND($M439&gt;=BJ$1,$M439&lt;BK$1),"Yes","No")</f>
        <v>No</v>
      </c>
      <c r="BK439" t="str">
        <f t="shared" si="981"/>
        <v>No</v>
      </c>
      <c r="BL439" t="str">
        <f t="shared" si="981"/>
        <v>No</v>
      </c>
      <c r="BM439" t="str">
        <f t="shared" si="981"/>
        <v>No</v>
      </c>
      <c r="BN439" t="str">
        <f t="shared" si="981"/>
        <v>No</v>
      </c>
      <c r="BO439" t="str">
        <f t="shared" si="981"/>
        <v>No</v>
      </c>
      <c r="BP439" t="str">
        <f t="shared" si="981"/>
        <v>No</v>
      </c>
      <c r="BQ439" t="str">
        <f t="shared" si="981"/>
        <v>No</v>
      </c>
      <c r="BR439" t="str">
        <f t="shared" si="981"/>
        <v>No</v>
      </c>
      <c r="BS439" t="str">
        <f t="shared" si="981"/>
        <v>No</v>
      </c>
      <c r="BT439" t="str">
        <f t="shared" si="981"/>
        <v>No</v>
      </c>
      <c r="BU439" t="str">
        <f t="shared" si="973"/>
        <v>No</v>
      </c>
      <c r="BW439" t="str">
        <f t="shared" si="864"/>
        <v>No</v>
      </c>
    </row>
    <row r="440" spans="1:75" x14ac:dyDescent="0.25">
      <c r="A440" s="7">
        <v>439</v>
      </c>
      <c r="B440" s="7" t="s">
        <v>472</v>
      </c>
      <c r="C440" s="7" t="s">
        <v>838</v>
      </c>
      <c r="D440" s="7" t="s">
        <v>36</v>
      </c>
      <c r="E440" s="7" t="s">
        <v>796</v>
      </c>
      <c r="F440" s="8" t="s">
        <v>810</v>
      </c>
      <c r="G440" s="8" t="s">
        <v>808</v>
      </c>
      <c r="H440" s="7" t="s">
        <v>806</v>
      </c>
      <c r="I440" s="7" t="s">
        <v>12</v>
      </c>
      <c r="J440" s="7" t="s">
        <v>1196</v>
      </c>
      <c r="K440" s="9">
        <v>28759</v>
      </c>
      <c r="L440" s="9">
        <v>39657</v>
      </c>
      <c r="M440" s="9"/>
      <c r="N440" s="10">
        <f t="shared" ca="1" si="859"/>
        <v>14</v>
      </c>
      <c r="O440" s="10" t="s">
        <v>815</v>
      </c>
      <c r="P440" s="11" t="s">
        <v>30</v>
      </c>
      <c r="Q440" s="12">
        <v>80880</v>
      </c>
      <c r="R440" s="12">
        <f t="shared" ca="1" si="860"/>
        <v>3000</v>
      </c>
      <c r="S440" s="8">
        <v>1</v>
      </c>
      <c r="T440" t="str">
        <f t="shared" si="865"/>
        <v/>
      </c>
      <c r="U440" t="str">
        <f t="shared" si="866"/>
        <v>Correct</v>
      </c>
      <c r="Y440" t="str">
        <f t="shared" si="867"/>
        <v>Above 60000</v>
      </c>
      <c r="Z440" t="str">
        <f t="shared" ca="1" si="868"/>
        <v>40-50 years</v>
      </c>
      <c r="AA440" t="str">
        <f t="shared" si="869"/>
        <v>4-6 years</v>
      </c>
      <c r="AH440" t="str">
        <f t="shared" si="870"/>
        <v>Yes</v>
      </c>
      <c r="AI440" t="str">
        <f t="shared" si="971"/>
        <v>Yes</v>
      </c>
      <c r="AJ440" t="str">
        <f t="shared" si="971"/>
        <v>Yes</v>
      </c>
      <c r="AK440" t="str">
        <f t="shared" si="971"/>
        <v>Yes</v>
      </c>
      <c r="AL440" t="str">
        <f t="shared" si="971"/>
        <v>Yes</v>
      </c>
      <c r="AM440" t="str">
        <f t="shared" si="971"/>
        <v>Yes</v>
      </c>
      <c r="AN440" t="str">
        <f t="shared" si="971"/>
        <v>Yes</v>
      </c>
      <c r="AO440" t="str">
        <f t="shared" si="971"/>
        <v>Yes</v>
      </c>
      <c r="AP440" t="str">
        <f t="shared" si="971"/>
        <v>Yes</v>
      </c>
      <c r="AQ440" t="str">
        <f t="shared" si="971"/>
        <v>Yes</v>
      </c>
      <c r="AR440" t="str">
        <f t="shared" si="971"/>
        <v>Yes</v>
      </c>
      <c r="AS440" t="str">
        <f t="shared" si="971"/>
        <v>Yes</v>
      </c>
      <c r="AT440" t="str">
        <f t="shared" si="971"/>
        <v>Yes</v>
      </c>
      <c r="AV440" t="str">
        <f t="shared" ref="AV440:BF440" si="982">IF(AND($L440&gt;=AV$1,$L440&lt;AW$1),"Yes","No")</f>
        <v>No</v>
      </c>
      <c r="AW440" t="str">
        <f t="shared" si="982"/>
        <v>No</v>
      </c>
      <c r="AX440" t="str">
        <f t="shared" si="982"/>
        <v>No</v>
      </c>
      <c r="AY440" t="str">
        <f t="shared" si="982"/>
        <v>No</v>
      </c>
      <c r="AZ440" t="str">
        <f t="shared" si="982"/>
        <v>No</v>
      </c>
      <c r="BA440" t="str">
        <f t="shared" si="982"/>
        <v>No</v>
      </c>
      <c r="BB440" t="str">
        <f t="shared" si="982"/>
        <v>No</v>
      </c>
      <c r="BC440" t="str">
        <f t="shared" si="982"/>
        <v>No</v>
      </c>
      <c r="BD440" t="str">
        <f t="shared" si="982"/>
        <v>No</v>
      </c>
      <c r="BE440" t="str">
        <f t="shared" si="982"/>
        <v>No</v>
      </c>
      <c r="BF440" t="str">
        <f t="shared" si="982"/>
        <v>No</v>
      </c>
      <c r="BG440" t="str">
        <f t="shared" si="862"/>
        <v>No</v>
      </c>
      <c r="BI440" t="str">
        <f t="shared" si="873"/>
        <v>No</v>
      </c>
      <c r="BJ440" t="str">
        <f t="shared" ref="BJ440:BT440" si="983">IF(AND($M440&gt;=BJ$1,$M440&lt;BK$1),"Yes","No")</f>
        <v>No</v>
      </c>
      <c r="BK440" t="str">
        <f t="shared" si="983"/>
        <v>No</v>
      </c>
      <c r="BL440" t="str">
        <f t="shared" si="983"/>
        <v>No</v>
      </c>
      <c r="BM440" t="str">
        <f t="shared" si="983"/>
        <v>No</v>
      </c>
      <c r="BN440" t="str">
        <f t="shared" si="983"/>
        <v>No</v>
      </c>
      <c r="BO440" t="str">
        <f t="shared" si="983"/>
        <v>No</v>
      </c>
      <c r="BP440" t="str">
        <f t="shared" si="983"/>
        <v>No</v>
      </c>
      <c r="BQ440" t="str">
        <f t="shared" si="983"/>
        <v>No</v>
      </c>
      <c r="BR440" t="str">
        <f t="shared" si="983"/>
        <v>No</v>
      </c>
      <c r="BS440" t="str">
        <f t="shared" si="983"/>
        <v>No</v>
      </c>
      <c r="BT440" t="str">
        <f t="shared" si="983"/>
        <v>No</v>
      </c>
      <c r="BU440" t="str">
        <f t="shared" si="973"/>
        <v>No</v>
      </c>
      <c r="BW440" t="str">
        <f t="shared" si="864"/>
        <v>No</v>
      </c>
    </row>
    <row r="441" spans="1:75" x14ac:dyDescent="0.25">
      <c r="A441" s="7">
        <v>440</v>
      </c>
      <c r="B441" s="7" t="s">
        <v>473</v>
      </c>
      <c r="C441" s="7" t="s">
        <v>939</v>
      </c>
      <c r="D441" s="7" t="s">
        <v>36</v>
      </c>
      <c r="E441" s="7" t="s">
        <v>796</v>
      </c>
      <c r="F441" s="8" t="s">
        <v>810</v>
      </c>
      <c r="G441" s="8" t="s">
        <v>808</v>
      </c>
      <c r="H441" s="7" t="s">
        <v>806</v>
      </c>
      <c r="I441" s="7" t="s">
        <v>12</v>
      </c>
      <c r="J441" s="7" t="s">
        <v>1196</v>
      </c>
      <c r="K441" s="9">
        <v>27937</v>
      </c>
      <c r="L441" s="9">
        <v>40370</v>
      </c>
      <c r="M441" s="9"/>
      <c r="N441" s="10">
        <f t="shared" ca="1" si="859"/>
        <v>12</v>
      </c>
      <c r="O441" s="10" t="s">
        <v>815</v>
      </c>
      <c r="P441" s="11" t="s">
        <v>13</v>
      </c>
      <c r="Q441" s="12">
        <v>66840</v>
      </c>
      <c r="R441" s="12">
        <f t="shared" ca="1" si="860"/>
        <v>5000</v>
      </c>
      <c r="S441" s="8">
        <v>4</v>
      </c>
      <c r="T441" t="str">
        <f t="shared" si="865"/>
        <v/>
      </c>
      <c r="U441" t="str">
        <f t="shared" si="866"/>
        <v>Correct</v>
      </c>
      <c r="Y441" t="str">
        <f t="shared" si="867"/>
        <v>Above 60000</v>
      </c>
      <c r="Z441" t="str">
        <f t="shared" ca="1" si="868"/>
        <v>40-50 years</v>
      </c>
      <c r="AA441" t="str">
        <f t="shared" si="869"/>
        <v>2-4 years</v>
      </c>
      <c r="AH441" t="str">
        <f t="shared" si="870"/>
        <v>Yes</v>
      </c>
      <c r="AI441" t="str">
        <f t="shared" si="971"/>
        <v>Yes</v>
      </c>
      <c r="AJ441" t="str">
        <f t="shared" si="971"/>
        <v>Yes</v>
      </c>
      <c r="AK441" t="str">
        <f t="shared" si="971"/>
        <v>Yes</v>
      </c>
      <c r="AL441" t="str">
        <f t="shared" si="971"/>
        <v>Yes</v>
      </c>
      <c r="AM441" t="str">
        <f t="shared" si="971"/>
        <v>Yes</v>
      </c>
      <c r="AN441" t="str">
        <f t="shared" si="971"/>
        <v>Yes</v>
      </c>
      <c r="AO441" t="str">
        <f t="shared" si="971"/>
        <v>Yes</v>
      </c>
      <c r="AP441" t="str">
        <f t="shared" si="971"/>
        <v>Yes</v>
      </c>
      <c r="AQ441" t="str">
        <f t="shared" si="971"/>
        <v>Yes</v>
      </c>
      <c r="AR441" t="str">
        <f t="shared" si="971"/>
        <v>Yes</v>
      </c>
      <c r="AS441" t="str">
        <f t="shared" si="971"/>
        <v>Yes</v>
      </c>
      <c r="AT441" t="str">
        <f t="shared" si="971"/>
        <v>Yes</v>
      </c>
      <c r="AV441" t="str">
        <f t="shared" ref="AV441:BF441" si="984">IF(AND($L441&gt;=AV$1,$L441&lt;AW$1),"Yes","No")</f>
        <v>No</v>
      </c>
      <c r="AW441" t="str">
        <f t="shared" si="984"/>
        <v>No</v>
      </c>
      <c r="AX441" t="str">
        <f t="shared" si="984"/>
        <v>No</v>
      </c>
      <c r="AY441" t="str">
        <f t="shared" si="984"/>
        <v>No</v>
      </c>
      <c r="AZ441" t="str">
        <f t="shared" si="984"/>
        <v>No</v>
      </c>
      <c r="BA441" t="str">
        <f t="shared" si="984"/>
        <v>No</v>
      </c>
      <c r="BB441" t="str">
        <f t="shared" si="984"/>
        <v>No</v>
      </c>
      <c r="BC441" t="str">
        <f t="shared" si="984"/>
        <v>No</v>
      </c>
      <c r="BD441" t="str">
        <f t="shared" si="984"/>
        <v>No</v>
      </c>
      <c r="BE441" t="str">
        <f t="shared" si="984"/>
        <v>No</v>
      </c>
      <c r="BF441" t="str">
        <f t="shared" si="984"/>
        <v>No</v>
      </c>
      <c r="BG441" t="str">
        <f t="shared" si="862"/>
        <v>No</v>
      </c>
      <c r="BI441" t="str">
        <f t="shared" si="873"/>
        <v>No</v>
      </c>
      <c r="BJ441" t="str">
        <f t="shared" ref="BJ441:BT441" si="985">IF(AND($M441&gt;=BJ$1,$M441&lt;BK$1),"Yes","No")</f>
        <v>No</v>
      </c>
      <c r="BK441" t="str">
        <f t="shared" si="985"/>
        <v>No</v>
      </c>
      <c r="BL441" t="str">
        <f t="shared" si="985"/>
        <v>No</v>
      </c>
      <c r="BM441" t="str">
        <f t="shared" si="985"/>
        <v>No</v>
      </c>
      <c r="BN441" t="str">
        <f t="shared" si="985"/>
        <v>No</v>
      </c>
      <c r="BO441" t="str">
        <f t="shared" si="985"/>
        <v>No</v>
      </c>
      <c r="BP441" t="str">
        <f t="shared" si="985"/>
        <v>No</v>
      </c>
      <c r="BQ441" t="str">
        <f t="shared" si="985"/>
        <v>No</v>
      </c>
      <c r="BR441" t="str">
        <f t="shared" si="985"/>
        <v>No</v>
      </c>
      <c r="BS441" t="str">
        <f t="shared" si="985"/>
        <v>No</v>
      </c>
      <c r="BT441" t="str">
        <f t="shared" si="985"/>
        <v>No</v>
      </c>
      <c r="BU441" t="str">
        <f t="shared" si="973"/>
        <v>No</v>
      </c>
      <c r="BW441" t="str">
        <f t="shared" si="864"/>
        <v>No</v>
      </c>
    </row>
    <row r="442" spans="1:75" x14ac:dyDescent="0.25">
      <c r="A442" s="7">
        <v>441</v>
      </c>
      <c r="B442" s="7" t="s">
        <v>474</v>
      </c>
      <c r="C442" s="7" t="s">
        <v>818</v>
      </c>
      <c r="D442" s="7" t="s">
        <v>36</v>
      </c>
      <c r="E442" s="7" t="s">
        <v>796</v>
      </c>
      <c r="F442" s="8" t="s">
        <v>810</v>
      </c>
      <c r="G442" s="8" t="s">
        <v>808</v>
      </c>
      <c r="H442" s="7" t="s">
        <v>806</v>
      </c>
      <c r="I442" s="7" t="s">
        <v>12</v>
      </c>
      <c r="J442" s="7" t="s">
        <v>1197</v>
      </c>
      <c r="K442" s="9">
        <v>32773</v>
      </c>
      <c r="L442" s="9">
        <v>40762</v>
      </c>
      <c r="M442" s="9"/>
      <c r="N442" s="10">
        <f t="shared" ca="1" si="859"/>
        <v>11</v>
      </c>
      <c r="O442" s="10" t="s">
        <v>815</v>
      </c>
      <c r="P442" s="11" t="s">
        <v>21</v>
      </c>
      <c r="Q442" s="12">
        <v>61470</v>
      </c>
      <c r="R442" s="12">
        <f t="shared" ca="1" si="860"/>
        <v>10000</v>
      </c>
      <c r="S442" s="8">
        <v>5</v>
      </c>
      <c r="T442" t="str">
        <f t="shared" si="865"/>
        <v/>
      </c>
      <c r="U442" t="str">
        <f t="shared" si="866"/>
        <v>Correct</v>
      </c>
      <c r="Y442" t="str">
        <f t="shared" si="867"/>
        <v>Above 60000</v>
      </c>
      <c r="Z442" t="str">
        <f t="shared" ca="1" si="868"/>
        <v>30-40 years</v>
      </c>
      <c r="AA442" t="str">
        <f t="shared" si="869"/>
        <v>1-2 years</v>
      </c>
      <c r="AH442" t="str">
        <f t="shared" si="870"/>
        <v>Yes</v>
      </c>
      <c r="AI442" t="str">
        <f t="shared" si="971"/>
        <v>Yes</v>
      </c>
      <c r="AJ442" t="str">
        <f t="shared" si="971"/>
        <v>Yes</v>
      </c>
      <c r="AK442" t="str">
        <f t="shared" si="971"/>
        <v>Yes</v>
      </c>
      <c r="AL442" t="str">
        <f t="shared" si="971"/>
        <v>Yes</v>
      </c>
      <c r="AM442" t="str">
        <f t="shared" si="971"/>
        <v>Yes</v>
      </c>
      <c r="AN442" t="str">
        <f t="shared" si="971"/>
        <v>Yes</v>
      </c>
      <c r="AO442" t="str">
        <f t="shared" si="971"/>
        <v>Yes</v>
      </c>
      <c r="AP442" t="str">
        <f t="shared" si="971"/>
        <v>Yes</v>
      </c>
      <c r="AQ442" t="str">
        <f t="shared" si="971"/>
        <v>Yes</v>
      </c>
      <c r="AR442" t="str">
        <f t="shared" si="971"/>
        <v>Yes</v>
      </c>
      <c r="AS442" t="str">
        <f t="shared" si="971"/>
        <v>Yes</v>
      </c>
      <c r="AT442" t="str">
        <f t="shared" si="971"/>
        <v>Yes</v>
      </c>
      <c r="AV442" t="str">
        <f t="shared" ref="AV442:BF442" si="986">IF(AND($L442&gt;=AV$1,$L442&lt;AW$1),"Yes","No")</f>
        <v>No</v>
      </c>
      <c r="AW442" t="str">
        <f t="shared" si="986"/>
        <v>No</v>
      </c>
      <c r="AX442" t="str">
        <f t="shared" si="986"/>
        <v>No</v>
      </c>
      <c r="AY442" t="str">
        <f t="shared" si="986"/>
        <v>No</v>
      </c>
      <c r="AZ442" t="str">
        <f t="shared" si="986"/>
        <v>No</v>
      </c>
      <c r="BA442" t="str">
        <f t="shared" si="986"/>
        <v>No</v>
      </c>
      <c r="BB442" t="str">
        <f t="shared" si="986"/>
        <v>No</v>
      </c>
      <c r="BC442" t="str">
        <f t="shared" si="986"/>
        <v>No</v>
      </c>
      <c r="BD442" t="str">
        <f t="shared" si="986"/>
        <v>No</v>
      </c>
      <c r="BE442" t="str">
        <f t="shared" si="986"/>
        <v>No</v>
      </c>
      <c r="BF442" t="str">
        <f t="shared" si="986"/>
        <v>No</v>
      </c>
      <c r="BG442" t="str">
        <f t="shared" si="862"/>
        <v>No</v>
      </c>
      <c r="BI442" t="str">
        <f t="shared" si="873"/>
        <v>No</v>
      </c>
      <c r="BJ442" t="str">
        <f t="shared" ref="BJ442:BT442" si="987">IF(AND($M442&gt;=BJ$1,$M442&lt;BK$1),"Yes","No")</f>
        <v>No</v>
      </c>
      <c r="BK442" t="str">
        <f t="shared" si="987"/>
        <v>No</v>
      </c>
      <c r="BL442" t="str">
        <f t="shared" si="987"/>
        <v>No</v>
      </c>
      <c r="BM442" t="str">
        <f t="shared" si="987"/>
        <v>No</v>
      </c>
      <c r="BN442" t="str">
        <f t="shared" si="987"/>
        <v>No</v>
      </c>
      <c r="BO442" t="str">
        <f t="shared" si="987"/>
        <v>No</v>
      </c>
      <c r="BP442" t="str">
        <f t="shared" si="987"/>
        <v>No</v>
      </c>
      <c r="BQ442" t="str">
        <f t="shared" si="987"/>
        <v>No</v>
      </c>
      <c r="BR442" t="str">
        <f t="shared" si="987"/>
        <v>No</v>
      </c>
      <c r="BS442" t="str">
        <f t="shared" si="987"/>
        <v>No</v>
      </c>
      <c r="BT442" t="str">
        <f t="shared" si="987"/>
        <v>No</v>
      </c>
      <c r="BU442" t="str">
        <f t="shared" si="973"/>
        <v>No</v>
      </c>
      <c r="BW442" t="str">
        <f t="shared" si="864"/>
        <v>No</v>
      </c>
    </row>
    <row r="443" spans="1:75" x14ac:dyDescent="0.25">
      <c r="A443" s="7">
        <v>442</v>
      </c>
      <c r="B443" s="7" t="s">
        <v>475</v>
      </c>
      <c r="C443" s="7" t="s">
        <v>939</v>
      </c>
      <c r="D443" s="7" t="s">
        <v>36</v>
      </c>
      <c r="E443" s="7" t="s">
        <v>796</v>
      </c>
      <c r="F443" s="8" t="s">
        <v>810</v>
      </c>
      <c r="G443" s="8" t="s">
        <v>808</v>
      </c>
      <c r="H443" s="7" t="s">
        <v>806</v>
      </c>
      <c r="I443" s="7" t="s">
        <v>15</v>
      </c>
      <c r="J443" s="7" t="s">
        <v>1196</v>
      </c>
      <c r="K443" s="9">
        <v>29205</v>
      </c>
      <c r="L443" s="9">
        <v>37470</v>
      </c>
      <c r="M443" s="9"/>
      <c r="N443" s="10">
        <f t="shared" ca="1" si="859"/>
        <v>20</v>
      </c>
      <c r="O443" s="10" t="s">
        <v>815</v>
      </c>
      <c r="P443" s="11" t="s">
        <v>13</v>
      </c>
      <c r="Q443" s="12">
        <v>33810</v>
      </c>
      <c r="R443" s="12">
        <f t="shared" ca="1" si="860"/>
        <v>10000</v>
      </c>
      <c r="S443" s="8">
        <v>5</v>
      </c>
      <c r="T443" t="str">
        <f t="shared" si="865"/>
        <v/>
      </c>
      <c r="U443" t="str">
        <f t="shared" si="866"/>
        <v>Correct</v>
      </c>
      <c r="Y443" t="str">
        <f t="shared" si="867"/>
        <v>25001-40000</v>
      </c>
      <c r="Z443" t="str">
        <f t="shared" ca="1" si="868"/>
        <v>40-50 years</v>
      </c>
      <c r="AA443" t="str">
        <f t="shared" si="869"/>
        <v>Above 10 years</v>
      </c>
      <c r="AH443" t="str">
        <f t="shared" si="870"/>
        <v>Yes</v>
      </c>
      <c r="AI443" t="str">
        <f t="shared" si="971"/>
        <v>Yes</v>
      </c>
      <c r="AJ443" t="str">
        <f t="shared" si="971"/>
        <v>Yes</v>
      </c>
      <c r="AK443" t="str">
        <f t="shared" si="971"/>
        <v>Yes</v>
      </c>
      <c r="AL443" t="str">
        <f t="shared" si="971"/>
        <v>Yes</v>
      </c>
      <c r="AM443" t="str">
        <f t="shared" si="971"/>
        <v>Yes</v>
      </c>
      <c r="AN443" t="str">
        <f t="shared" si="971"/>
        <v>Yes</v>
      </c>
      <c r="AO443" t="str">
        <f t="shared" si="971"/>
        <v>Yes</v>
      </c>
      <c r="AP443" t="str">
        <f t="shared" si="971"/>
        <v>Yes</v>
      </c>
      <c r="AQ443" t="str">
        <f t="shared" si="971"/>
        <v>Yes</v>
      </c>
      <c r="AR443" t="str">
        <f t="shared" si="971"/>
        <v>Yes</v>
      </c>
      <c r="AS443" t="str">
        <f t="shared" si="971"/>
        <v>Yes</v>
      </c>
      <c r="AT443" t="str">
        <f t="shared" si="971"/>
        <v>Yes</v>
      </c>
      <c r="AV443" t="str">
        <f t="shared" ref="AV443:BF443" si="988">IF(AND($L443&gt;=AV$1,$L443&lt;AW$1),"Yes","No")</f>
        <v>No</v>
      </c>
      <c r="AW443" t="str">
        <f t="shared" si="988"/>
        <v>No</v>
      </c>
      <c r="AX443" t="str">
        <f t="shared" si="988"/>
        <v>No</v>
      </c>
      <c r="AY443" t="str">
        <f t="shared" si="988"/>
        <v>No</v>
      </c>
      <c r="AZ443" t="str">
        <f t="shared" si="988"/>
        <v>No</v>
      </c>
      <c r="BA443" t="str">
        <f t="shared" si="988"/>
        <v>No</v>
      </c>
      <c r="BB443" t="str">
        <f t="shared" si="988"/>
        <v>No</v>
      </c>
      <c r="BC443" t="str">
        <f t="shared" si="988"/>
        <v>No</v>
      </c>
      <c r="BD443" t="str">
        <f t="shared" si="988"/>
        <v>No</v>
      </c>
      <c r="BE443" t="str">
        <f t="shared" si="988"/>
        <v>No</v>
      </c>
      <c r="BF443" t="str">
        <f t="shared" si="988"/>
        <v>No</v>
      </c>
      <c r="BG443" t="str">
        <f t="shared" si="862"/>
        <v>No</v>
      </c>
      <c r="BI443" t="str">
        <f t="shared" si="873"/>
        <v>No</v>
      </c>
      <c r="BJ443" t="str">
        <f t="shared" ref="BJ443:BT443" si="989">IF(AND($M443&gt;=BJ$1,$M443&lt;BK$1),"Yes","No")</f>
        <v>No</v>
      </c>
      <c r="BK443" t="str">
        <f t="shared" si="989"/>
        <v>No</v>
      </c>
      <c r="BL443" t="str">
        <f t="shared" si="989"/>
        <v>No</v>
      </c>
      <c r="BM443" t="str">
        <f t="shared" si="989"/>
        <v>No</v>
      </c>
      <c r="BN443" t="str">
        <f t="shared" si="989"/>
        <v>No</v>
      </c>
      <c r="BO443" t="str">
        <f t="shared" si="989"/>
        <v>No</v>
      </c>
      <c r="BP443" t="str">
        <f t="shared" si="989"/>
        <v>No</v>
      </c>
      <c r="BQ443" t="str">
        <f t="shared" si="989"/>
        <v>No</v>
      </c>
      <c r="BR443" t="str">
        <f t="shared" si="989"/>
        <v>No</v>
      </c>
      <c r="BS443" t="str">
        <f t="shared" si="989"/>
        <v>No</v>
      </c>
      <c r="BT443" t="str">
        <f t="shared" si="989"/>
        <v>No</v>
      </c>
      <c r="BU443" t="str">
        <f t="shared" si="973"/>
        <v>No</v>
      </c>
      <c r="BW443" t="str">
        <f t="shared" si="864"/>
        <v>No</v>
      </c>
    </row>
    <row r="444" spans="1:75" x14ac:dyDescent="0.25">
      <c r="A444" s="7">
        <v>443</v>
      </c>
      <c r="B444" s="7" t="s">
        <v>476</v>
      </c>
      <c r="C444" s="7" t="s">
        <v>1089</v>
      </c>
      <c r="D444" s="7" t="s">
        <v>36</v>
      </c>
      <c r="E444" s="7" t="s">
        <v>796</v>
      </c>
      <c r="F444" s="8" t="s">
        <v>810</v>
      </c>
      <c r="G444" s="8" t="s">
        <v>808</v>
      </c>
      <c r="H444" s="7" t="s">
        <v>806</v>
      </c>
      <c r="I444" s="7" t="s">
        <v>12</v>
      </c>
      <c r="J444" s="7" t="s">
        <v>1197</v>
      </c>
      <c r="K444" s="9">
        <v>26626</v>
      </c>
      <c r="L444" s="9">
        <v>38227</v>
      </c>
      <c r="M444" s="9">
        <v>39684</v>
      </c>
      <c r="N444" s="10">
        <f t="shared" ca="1" si="859"/>
        <v>18</v>
      </c>
      <c r="O444" s="10" t="s">
        <v>815</v>
      </c>
      <c r="P444" s="11" t="s">
        <v>40</v>
      </c>
      <c r="Q444" s="12">
        <v>86200</v>
      </c>
      <c r="R444" s="12">
        <f t="shared" ca="1" si="860"/>
        <v>5000</v>
      </c>
      <c r="S444" s="8">
        <v>3</v>
      </c>
      <c r="T444" t="str">
        <f t="shared" si="865"/>
        <v>Correct</v>
      </c>
      <c r="U444" t="str">
        <f t="shared" si="866"/>
        <v>Correct</v>
      </c>
      <c r="Y444" t="str">
        <f t="shared" si="867"/>
        <v>Above 60000</v>
      </c>
      <c r="Z444" t="str">
        <f t="shared" ca="1" si="868"/>
        <v>Above 50 years</v>
      </c>
      <c r="AA444" t="str">
        <f t="shared" si="869"/>
        <v>6-10 years</v>
      </c>
      <c r="AH444" t="str">
        <f t="shared" si="870"/>
        <v>No</v>
      </c>
      <c r="AI444" t="str">
        <f t="shared" si="971"/>
        <v>No</v>
      </c>
      <c r="AJ444" t="str">
        <f t="shared" si="971"/>
        <v>No</v>
      </c>
      <c r="AK444" t="str">
        <f t="shared" si="971"/>
        <v>No</v>
      </c>
      <c r="AL444" t="str">
        <f t="shared" si="971"/>
        <v>No</v>
      </c>
      <c r="AM444" t="str">
        <f t="shared" si="971"/>
        <v>No</v>
      </c>
      <c r="AN444" t="str">
        <f t="shared" si="971"/>
        <v>No</v>
      </c>
      <c r="AO444" t="str">
        <f t="shared" si="971"/>
        <v>No</v>
      </c>
      <c r="AP444" t="str">
        <f t="shared" si="971"/>
        <v>No</v>
      </c>
      <c r="AQ444" t="str">
        <f t="shared" si="971"/>
        <v>No</v>
      </c>
      <c r="AR444" t="str">
        <f t="shared" si="971"/>
        <v>No</v>
      </c>
      <c r="AS444" t="str">
        <f t="shared" si="971"/>
        <v>No</v>
      </c>
      <c r="AT444" t="str">
        <f t="shared" si="971"/>
        <v>No</v>
      </c>
      <c r="AV444" t="str">
        <f t="shared" ref="AV444:BF444" si="990">IF(AND($L444&gt;=AV$1,$L444&lt;AW$1),"Yes","No")</f>
        <v>No</v>
      </c>
      <c r="AW444" t="str">
        <f t="shared" si="990"/>
        <v>No</v>
      </c>
      <c r="AX444" t="str">
        <f t="shared" si="990"/>
        <v>No</v>
      </c>
      <c r="AY444" t="str">
        <f t="shared" si="990"/>
        <v>No</v>
      </c>
      <c r="AZ444" t="str">
        <f t="shared" si="990"/>
        <v>No</v>
      </c>
      <c r="BA444" t="str">
        <f t="shared" si="990"/>
        <v>No</v>
      </c>
      <c r="BB444" t="str">
        <f t="shared" si="990"/>
        <v>No</v>
      </c>
      <c r="BC444" t="str">
        <f t="shared" si="990"/>
        <v>No</v>
      </c>
      <c r="BD444" t="str">
        <f t="shared" si="990"/>
        <v>No</v>
      </c>
      <c r="BE444" t="str">
        <f t="shared" si="990"/>
        <v>No</v>
      </c>
      <c r="BF444" t="str">
        <f t="shared" si="990"/>
        <v>No</v>
      </c>
      <c r="BG444" t="str">
        <f t="shared" si="862"/>
        <v>No</v>
      </c>
      <c r="BI444" t="str">
        <f t="shared" si="873"/>
        <v>No</v>
      </c>
      <c r="BJ444" t="str">
        <f t="shared" ref="BJ444:BT444" si="991">IF(AND($M444&gt;=BJ$1,$M444&lt;BK$1),"Yes","No")</f>
        <v>No</v>
      </c>
      <c r="BK444" t="str">
        <f t="shared" si="991"/>
        <v>No</v>
      </c>
      <c r="BL444" t="str">
        <f t="shared" si="991"/>
        <v>No</v>
      </c>
      <c r="BM444" t="str">
        <f t="shared" si="991"/>
        <v>No</v>
      </c>
      <c r="BN444" t="str">
        <f t="shared" si="991"/>
        <v>No</v>
      </c>
      <c r="BO444" t="str">
        <f t="shared" si="991"/>
        <v>No</v>
      </c>
      <c r="BP444" t="str">
        <f t="shared" si="991"/>
        <v>No</v>
      </c>
      <c r="BQ444" t="str">
        <f t="shared" si="991"/>
        <v>No</v>
      </c>
      <c r="BR444" t="str">
        <f t="shared" si="991"/>
        <v>No</v>
      </c>
      <c r="BS444" t="str">
        <f t="shared" si="991"/>
        <v>No</v>
      </c>
      <c r="BT444" t="str">
        <f t="shared" si="991"/>
        <v>No</v>
      </c>
      <c r="BU444" t="str">
        <f t="shared" si="973"/>
        <v>No</v>
      </c>
      <c r="BW444" t="str">
        <f t="shared" si="864"/>
        <v>No</v>
      </c>
    </row>
    <row r="445" spans="1:75" x14ac:dyDescent="0.25">
      <c r="A445" s="7">
        <v>444</v>
      </c>
      <c r="B445" s="7" t="s">
        <v>477</v>
      </c>
      <c r="C445" s="7" t="s">
        <v>892</v>
      </c>
      <c r="D445" s="7" t="s">
        <v>36</v>
      </c>
      <c r="E445" s="7" t="s">
        <v>796</v>
      </c>
      <c r="F445" s="8" t="s">
        <v>810</v>
      </c>
      <c r="G445" s="8" t="s">
        <v>808</v>
      </c>
      <c r="H445" s="7" t="s">
        <v>806</v>
      </c>
      <c r="I445" s="7" t="s">
        <v>15</v>
      </c>
      <c r="J445" s="7" t="s">
        <v>1197</v>
      </c>
      <c r="K445" s="9">
        <v>27244</v>
      </c>
      <c r="L445" s="9">
        <v>39299</v>
      </c>
      <c r="M445" s="9">
        <v>40273</v>
      </c>
      <c r="N445" s="10">
        <f t="shared" ca="1" si="859"/>
        <v>15</v>
      </c>
      <c r="O445" s="10" t="s">
        <v>815</v>
      </c>
      <c r="P445" s="11" t="s">
        <v>30</v>
      </c>
      <c r="Q445" s="12">
        <v>47760</v>
      </c>
      <c r="R445" s="12">
        <f t="shared" ca="1" si="860"/>
        <v>5000</v>
      </c>
      <c r="S445" s="8">
        <v>3</v>
      </c>
      <c r="T445" t="str">
        <f t="shared" si="865"/>
        <v>Correct</v>
      </c>
      <c r="U445" t="str">
        <f t="shared" si="866"/>
        <v>Correct</v>
      </c>
      <c r="Y445" t="str">
        <f t="shared" si="867"/>
        <v>40001-60000</v>
      </c>
      <c r="Z445" t="str">
        <f t="shared" ca="1" si="868"/>
        <v>40-50 years</v>
      </c>
      <c r="AA445" t="str">
        <f t="shared" si="869"/>
        <v>4-6 years</v>
      </c>
      <c r="AH445" t="str">
        <f t="shared" si="870"/>
        <v>No</v>
      </c>
      <c r="AI445" t="str">
        <f t="shared" si="971"/>
        <v>No</v>
      </c>
      <c r="AJ445" t="str">
        <f t="shared" si="971"/>
        <v>No</v>
      </c>
      <c r="AK445" t="str">
        <f t="shared" si="971"/>
        <v>No</v>
      </c>
      <c r="AL445" t="str">
        <f t="shared" si="971"/>
        <v>No</v>
      </c>
      <c r="AM445" t="str">
        <f t="shared" si="971"/>
        <v>No</v>
      </c>
      <c r="AN445" t="str">
        <f t="shared" si="971"/>
        <v>No</v>
      </c>
      <c r="AO445" t="str">
        <f t="shared" si="971"/>
        <v>No</v>
      </c>
      <c r="AP445" t="str">
        <f t="shared" si="971"/>
        <v>No</v>
      </c>
      <c r="AQ445" t="str">
        <f t="shared" si="971"/>
        <v>No</v>
      </c>
      <c r="AR445" t="str">
        <f t="shared" si="971"/>
        <v>No</v>
      </c>
      <c r="AS445" t="str">
        <f t="shared" si="971"/>
        <v>No</v>
      </c>
      <c r="AT445" t="str">
        <f t="shared" si="971"/>
        <v>No</v>
      </c>
      <c r="AV445" t="str">
        <f t="shared" ref="AV445:BF445" si="992">IF(AND($L445&gt;=AV$1,$L445&lt;AW$1),"Yes","No")</f>
        <v>No</v>
      </c>
      <c r="AW445" t="str">
        <f t="shared" si="992"/>
        <v>No</v>
      </c>
      <c r="AX445" t="str">
        <f t="shared" si="992"/>
        <v>No</v>
      </c>
      <c r="AY445" t="str">
        <f t="shared" si="992"/>
        <v>No</v>
      </c>
      <c r="AZ445" t="str">
        <f t="shared" si="992"/>
        <v>No</v>
      </c>
      <c r="BA445" t="str">
        <f t="shared" si="992"/>
        <v>No</v>
      </c>
      <c r="BB445" t="str">
        <f t="shared" si="992"/>
        <v>No</v>
      </c>
      <c r="BC445" t="str">
        <f t="shared" si="992"/>
        <v>No</v>
      </c>
      <c r="BD445" t="str">
        <f t="shared" si="992"/>
        <v>No</v>
      </c>
      <c r="BE445" t="str">
        <f t="shared" si="992"/>
        <v>No</v>
      </c>
      <c r="BF445" t="str">
        <f t="shared" si="992"/>
        <v>No</v>
      </c>
      <c r="BG445" t="str">
        <f t="shared" si="862"/>
        <v>No</v>
      </c>
      <c r="BI445" t="str">
        <f t="shared" si="873"/>
        <v>No</v>
      </c>
      <c r="BJ445" t="str">
        <f t="shared" ref="BJ445:BT445" si="993">IF(AND($M445&gt;=BJ$1,$M445&lt;BK$1),"Yes","No")</f>
        <v>No</v>
      </c>
      <c r="BK445" t="str">
        <f t="shared" si="993"/>
        <v>No</v>
      </c>
      <c r="BL445" t="str">
        <f t="shared" si="993"/>
        <v>No</v>
      </c>
      <c r="BM445" t="str">
        <f t="shared" si="993"/>
        <v>No</v>
      </c>
      <c r="BN445" t="str">
        <f t="shared" si="993"/>
        <v>No</v>
      </c>
      <c r="BO445" t="str">
        <f t="shared" si="993"/>
        <v>No</v>
      </c>
      <c r="BP445" t="str">
        <f t="shared" si="993"/>
        <v>No</v>
      </c>
      <c r="BQ445" t="str">
        <f t="shared" si="993"/>
        <v>No</v>
      </c>
      <c r="BR445" t="str">
        <f t="shared" si="993"/>
        <v>No</v>
      </c>
      <c r="BS445" t="str">
        <f t="shared" si="993"/>
        <v>No</v>
      </c>
      <c r="BT445" t="str">
        <f t="shared" si="993"/>
        <v>No</v>
      </c>
      <c r="BU445" t="str">
        <f t="shared" si="973"/>
        <v>No</v>
      </c>
      <c r="BW445" t="str">
        <f t="shared" si="864"/>
        <v>No</v>
      </c>
    </row>
    <row r="446" spans="1:75" x14ac:dyDescent="0.25">
      <c r="A446" s="7">
        <v>445</v>
      </c>
      <c r="B446" s="7" t="s">
        <v>478</v>
      </c>
      <c r="C446" s="7" t="s">
        <v>1029</v>
      </c>
      <c r="D446" s="7" t="s">
        <v>36</v>
      </c>
      <c r="E446" s="7" t="s">
        <v>796</v>
      </c>
      <c r="F446" s="8" t="s">
        <v>810</v>
      </c>
      <c r="G446" s="8" t="s">
        <v>808</v>
      </c>
      <c r="H446" s="7" t="s">
        <v>806</v>
      </c>
      <c r="I446" s="7" t="s">
        <v>12</v>
      </c>
      <c r="J446" s="7" t="s">
        <v>1197</v>
      </c>
      <c r="K446" s="9">
        <v>29051</v>
      </c>
      <c r="L446" s="9">
        <v>39678</v>
      </c>
      <c r="M446" s="9"/>
      <c r="N446" s="10">
        <f t="shared" ca="1" si="859"/>
        <v>14</v>
      </c>
      <c r="O446" s="10" t="s">
        <v>815</v>
      </c>
      <c r="P446" s="11" t="s">
        <v>40</v>
      </c>
      <c r="Q446" s="12">
        <v>80090</v>
      </c>
      <c r="R446" s="12">
        <f t="shared" ca="1" si="860"/>
        <v>3000</v>
      </c>
      <c r="S446" s="8">
        <v>2</v>
      </c>
      <c r="T446" t="str">
        <f t="shared" si="865"/>
        <v/>
      </c>
      <c r="U446" t="str">
        <f t="shared" si="866"/>
        <v>Correct</v>
      </c>
      <c r="Y446" t="str">
        <f t="shared" si="867"/>
        <v>Above 60000</v>
      </c>
      <c r="Z446" t="str">
        <f t="shared" ca="1" si="868"/>
        <v>40-50 years</v>
      </c>
      <c r="AA446" t="str">
        <f t="shared" si="869"/>
        <v>4-6 years</v>
      </c>
      <c r="AH446" t="str">
        <f t="shared" si="870"/>
        <v>Yes</v>
      </c>
      <c r="AI446" t="str">
        <f t="shared" si="971"/>
        <v>Yes</v>
      </c>
      <c r="AJ446" t="str">
        <f t="shared" si="971"/>
        <v>Yes</v>
      </c>
      <c r="AK446" t="str">
        <f t="shared" si="971"/>
        <v>Yes</v>
      </c>
      <c r="AL446" t="str">
        <f t="shared" si="971"/>
        <v>Yes</v>
      </c>
      <c r="AM446" t="str">
        <f t="shared" si="971"/>
        <v>Yes</v>
      </c>
      <c r="AN446" t="str">
        <f t="shared" si="971"/>
        <v>Yes</v>
      </c>
      <c r="AO446" t="str">
        <f t="shared" si="971"/>
        <v>Yes</v>
      </c>
      <c r="AP446" t="str">
        <f t="shared" si="971"/>
        <v>Yes</v>
      </c>
      <c r="AQ446" t="str">
        <f t="shared" si="971"/>
        <v>Yes</v>
      </c>
      <c r="AR446" t="str">
        <f t="shared" si="971"/>
        <v>Yes</v>
      </c>
      <c r="AS446" t="str">
        <f t="shared" si="971"/>
        <v>Yes</v>
      </c>
      <c r="AT446" t="str">
        <f t="shared" si="971"/>
        <v>Yes</v>
      </c>
      <c r="AV446" t="str">
        <f t="shared" ref="AV446:BF446" si="994">IF(AND($L446&gt;=AV$1,$L446&lt;AW$1),"Yes","No")</f>
        <v>No</v>
      </c>
      <c r="AW446" t="str">
        <f t="shared" si="994"/>
        <v>No</v>
      </c>
      <c r="AX446" t="str">
        <f t="shared" si="994"/>
        <v>No</v>
      </c>
      <c r="AY446" t="str">
        <f t="shared" si="994"/>
        <v>No</v>
      </c>
      <c r="AZ446" t="str">
        <f t="shared" si="994"/>
        <v>No</v>
      </c>
      <c r="BA446" t="str">
        <f t="shared" si="994"/>
        <v>No</v>
      </c>
      <c r="BB446" t="str">
        <f t="shared" si="994"/>
        <v>No</v>
      </c>
      <c r="BC446" t="str">
        <f t="shared" si="994"/>
        <v>No</v>
      </c>
      <c r="BD446" t="str">
        <f t="shared" si="994"/>
        <v>No</v>
      </c>
      <c r="BE446" t="str">
        <f t="shared" si="994"/>
        <v>No</v>
      </c>
      <c r="BF446" t="str">
        <f t="shared" si="994"/>
        <v>No</v>
      </c>
      <c r="BG446" t="str">
        <f t="shared" si="862"/>
        <v>No</v>
      </c>
      <c r="BI446" t="str">
        <f t="shared" si="873"/>
        <v>No</v>
      </c>
      <c r="BJ446" t="str">
        <f t="shared" ref="BJ446:BT446" si="995">IF(AND($M446&gt;=BJ$1,$M446&lt;BK$1),"Yes","No")</f>
        <v>No</v>
      </c>
      <c r="BK446" t="str">
        <f t="shared" si="995"/>
        <v>No</v>
      </c>
      <c r="BL446" t="str">
        <f t="shared" si="995"/>
        <v>No</v>
      </c>
      <c r="BM446" t="str">
        <f t="shared" si="995"/>
        <v>No</v>
      </c>
      <c r="BN446" t="str">
        <f t="shared" si="995"/>
        <v>No</v>
      </c>
      <c r="BO446" t="str">
        <f t="shared" si="995"/>
        <v>No</v>
      </c>
      <c r="BP446" t="str">
        <f t="shared" si="995"/>
        <v>No</v>
      </c>
      <c r="BQ446" t="str">
        <f t="shared" si="995"/>
        <v>No</v>
      </c>
      <c r="BR446" t="str">
        <f t="shared" si="995"/>
        <v>No</v>
      </c>
      <c r="BS446" t="str">
        <f t="shared" si="995"/>
        <v>No</v>
      </c>
      <c r="BT446" t="str">
        <f t="shared" si="995"/>
        <v>No</v>
      </c>
      <c r="BU446" t="str">
        <f t="shared" si="973"/>
        <v>No</v>
      </c>
      <c r="BW446" t="str">
        <f t="shared" si="864"/>
        <v>No</v>
      </c>
    </row>
    <row r="447" spans="1:75" x14ac:dyDescent="0.25">
      <c r="A447" s="7">
        <v>446</v>
      </c>
      <c r="B447" s="7" t="s">
        <v>479</v>
      </c>
      <c r="C447" s="7" t="s">
        <v>884</v>
      </c>
      <c r="D447" s="7" t="s">
        <v>36</v>
      </c>
      <c r="E447" s="7" t="s">
        <v>796</v>
      </c>
      <c r="F447" s="8" t="s">
        <v>810</v>
      </c>
      <c r="G447" s="8" t="s">
        <v>808</v>
      </c>
      <c r="H447" s="7" t="s">
        <v>806</v>
      </c>
      <c r="I447" s="7" t="s">
        <v>15</v>
      </c>
      <c r="J447" s="7" t="s">
        <v>1196</v>
      </c>
      <c r="K447" s="13">
        <v>25697</v>
      </c>
      <c r="L447" s="13">
        <v>40393</v>
      </c>
      <c r="M447" s="9"/>
      <c r="N447" s="10">
        <f t="shared" ca="1" si="859"/>
        <v>12</v>
      </c>
      <c r="O447" t="s">
        <v>785</v>
      </c>
      <c r="P447" s="11" t="s">
        <v>13</v>
      </c>
      <c r="Q447" s="12">
        <v>16925</v>
      </c>
      <c r="R447" s="12">
        <f t="shared" ca="1" si="860"/>
        <v>3000</v>
      </c>
      <c r="S447" s="8">
        <v>1</v>
      </c>
      <c r="T447" t="str">
        <f t="shared" si="865"/>
        <v/>
      </c>
      <c r="U447" t="str">
        <f t="shared" si="866"/>
        <v>Correct</v>
      </c>
      <c r="Y447" t="str">
        <f t="shared" si="867"/>
        <v>10001-25000</v>
      </c>
      <c r="Z447" t="str">
        <f t="shared" ca="1" si="868"/>
        <v>Above 50 years</v>
      </c>
      <c r="AA447" t="str">
        <f t="shared" si="869"/>
        <v>2-4 years</v>
      </c>
      <c r="AH447" t="str">
        <f t="shared" si="870"/>
        <v>Yes</v>
      </c>
      <c r="AI447" t="str">
        <f t="shared" si="971"/>
        <v>Yes</v>
      </c>
      <c r="AJ447" t="str">
        <f t="shared" si="971"/>
        <v>Yes</v>
      </c>
      <c r="AK447" t="str">
        <f t="shared" si="971"/>
        <v>Yes</v>
      </c>
      <c r="AL447" t="str">
        <f t="shared" si="971"/>
        <v>Yes</v>
      </c>
      <c r="AM447" t="str">
        <f t="shared" si="971"/>
        <v>Yes</v>
      </c>
      <c r="AN447" t="str">
        <f t="shared" si="971"/>
        <v>Yes</v>
      </c>
      <c r="AO447" t="str">
        <f t="shared" si="971"/>
        <v>Yes</v>
      </c>
      <c r="AP447" t="str">
        <f t="shared" si="971"/>
        <v>Yes</v>
      </c>
      <c r="AQ447" t="str">
        <f t="shared" si="971"/>
        <v>Yes</v>
      </c>
      <c r="AR447" t="str">
        <f t="shared" si="971"/>
        <v>Yes</v>
      </c>
      <c r="AS447" t="str">
        <f t="shared" si="971"/>
        <v>Yes</v>
      </c>
      <c r="AT447" t="str">
        <f t="shared" si="971"/>
        <v>Yes</v>
      </c>
      <c r="AV447" t="str">
        <f t="shared" ref="AV447:BF447" si="996">IF(AND($L447&gt;=AV$1,$L447&lt;AW$1),"Yes","No")</f>
        <v>No</v>
      </c>
      <c r="AW447" t="str">
        <f t="shared" si="996"/>
        <v>No</v>
      </c>
      <c r="AX447" t="str">
        <f t="shared" si="996"/>
        <v>No</v>
      </c>
      <c r="AY447" t="str">
        <f t="shared" si="996"/>
        <v>No</v>
      </c>
      <c r="AZ447" t="str">
        <f t="shared" si="996"/>
        <v>No</v>
      </c>
      <c r="BA447" t="str">
        <f t="shared" si="996"/>
        <v>No</v>
      </c>
      <c r="BB447" t="str">
        <f t="shared" si="996"/>
        <v>No</v>
      </c>
      <c r="BC447" t="str">
        <f t="shared" si="996"/>
        <v>No</v>
      </c>
      <c r="BD447" t="str">
        <f t="shared" si="996"/>
        <v>No</v>
      </c>
      <c r="BE447" t="str">
        <f t="shared" si="996"/>
        <v>No</v>
      </c>
      <c r="BF447" t="str">
        <f t="shared" si="996"/>
        <v>No</v>
      </c>
      <c r="BG447" t="str">
        <f t="shared" si="862"/>
        <v>No</v>
      </c>
      <c r="BI447" t="str">
        <f t="shared" si="873"/>
        <v>No</v>
      </c>
      <c r="BJ447" t="str">
        <f t="shared" ref="BJ447:BT447" si="997">IF(AND($M447&gt;=BJ$1,$M447&lt;BK$1),"Yes","No")</f>
        <v>No</v>
      </c>
      <c r="BK447" t="str">
        <f t="shared" si="997"/>
        <v>No</v>
      </c>
      <c r="BL447" t="str">
        <f t="shared" si="997"/>
        <v>No</v>
      </c>
      <c r="BM447" t="str">
        <f t="shared" si="997"/>
        <v>No</v>
      </c>
      <c r="BN447" t="str">
        <f t="shared" si="997"/>
        <v>No</v>
      </c>
      <c r="BO447" t="str">
        <f t="shared" si="997"/>
        <v>No</v>
      </c>
      <c r="BP447" t="str">
        <f t="shared" si="997"/>
        <v>No</v>
      </c>
      <c r="BQ447" t="str">
        <f t="shared" si="997"/>
        <v>No</v>
      </c>
      <c r="BR447" t="str">
        <f t="shared" si="997"/>
        <v>No</v>
      </c>
      <c r="BS447" t="str">
        <f t="shared" si="997"/>
        <v>No</v>
      </c>
      <c r="BT447" t="str">
        <f t="shared" si="997"/>
        <v>No</v>
      </c>
      <c r="BU447" t="str">
        <f t="shared" si="973"/>
        <v>No</v>
      </c>
      <c r="BW447" t="str">
        <f t="shared" si="864"/>
        <v>No</v>
      </c>
    </row>
    <row r="448" spans="1:75" x14ac:dyDescent="0.25">
      <c r="A448" s="7">
        <v>447</v>
      </c>
      <c r="B448" s="7" t="s">
        <v>480</v>
      </c>
      <c r="C448" s="7" t="s">
        <v>1010</v>
      </c>
      <c r="D448" s="7" t="s">
        <v>36</v>
      </c>
      <c r="E448" s="7" t="s">
        <v>796</v>
      </c>
      <c r="F448" s="8" t="s">
        <v>810</v>
      </c>
      <c r="G448" s="8" t="s">
        <v>808</v>
      </c>
      <c r="H448" s="7" t="s">
        <v>806</v>
      </c>
      <c r="I448" s="7" t="s">
        <v>19</v>
      </c>
      <c r="J448" s="7" t="s">
        <v>1197</v>
      </c>
      <c r="K448" s="16">
        <v>27287</v>
      </c>
      <c r="L448" s="16">
        <v>40403</v>
      </c>
      <c r="M448" s="9"/>
      <c r="N448" s="10">
        <f t="shared" ca="1" si="859"/>
        <v>12</v>
      </c>
      <c r="O448" s="10" t="s">
        <v>815</v>
      </c>
      <c r="P448" s="11"/>
      <c r="Q448" s="12">
        <v>15056</v>
      </c>
      <c r="R448" s="12">
        <f t="shared" ca="1" si="860"/>
        <v>10000</v>
      </c>
      <c r="S448" s="8">
        <v>5</v>
      </c>
      <c r="T448" t="str">
        <f t="shared" si="865"/>
        <v/>
      </c>
      <c r="U448" t="str">
        <f t="shared" si="866"/>
        <v>Correct</v>
      </c>
      <c r="Y448" t="str">
        <f t="shared" si="867"/>
        <v>10001-25000</v>
      </c>
      <c r="Z448" t="str">
        <f t="shared" ca="1" si="868"/>
        <v>40-50 years</v>
      </c>
      <c r="AA448" t="str">
        <f t="shared" si="869"/>
        <v>2-4 years</v>
      </c>
      <c r="AH448" t="str">
        <f t="shared" si="870"/>
        <v>Yes</v>
      </c>
      <c r="AI448" t="str">
        <f t="shared" si="971"/>
        <v>Yes</v>
      </c>
      <c r="AJ448" t="str">
        <f t="shared" si="971"/>
        <v>Yes</v>
      </c>
      <c r="AK448" t="str">
        <f t="shared" si="971"/>
        <v>Yes</v>
      </c>
      <c r="AL448" t="str">
        <f t="shared" si="971"/>
        <v>Yes</v>
      </c>
      <c r="AM448" t="str">
        <f t="shared" si="971"/>
        <v>Yes</v>
      </c>
      <c r="AN448" t="str">
        <f t="shared" si="971"/>
        <v>Yes</v>
      </c>
      <c r="AO448" t="str">
        <f t="shared" si="971"/>
        <v>Yes</v>
      </c>
      <c r="AP448" t="str">
        <f t="shared" si="971"/>
        <v>Yes</v>
      </c>
      <c r="AQ448" t="str">
        <f t="shared" si="971"/>
        <v>Yes</v>
      </c>
      <c r="AR448" t="str">
        <f t="shared" si="971"/>
        <v>Yes</v>
      </c>
      <c r="AS448" t="str">
        <f t="shared" si="971"/>
        <v>Yes</v>
      </c>
      <c r="AT448" t="str">
        <f t="shared" si="971"/>
        <v>Yes</v>
      </c>
      <c r="AV448" t="str">
        <f t="shared" ref="AV448:BF448" si="998">IF(AND($L448&gt;=AV$1,$L448&lt;AW$1),"Yes","No")</f>
        <v>No</v>
      </c>
      <c r="AW448" t="str">
        <f t="shared" si="998"/>
        <v>No</v>
      </c>
      <c r="AX448" t="str">
        <f t="shared" si="998"/>
        <v>No</v>
      </c>
      <c r="AY448" t="str">
        <f t="shared" si="998"/>
        <v>No</v>
      </c>
      <c r="AZ448" t="str">
        <f t="shared" si="998"/>
        <v>No</v>
      </c>
      <c r="BA448" t="str">
        <f t="shared" si="998"/>
        <v>No</v>
      </c>
      <c r="BB448" t="str">
        <f t="shared" si="998"/>
        <v>No</v>
      </c>
      <c r="BC448" t="str">
        <f t="shared" si="998"/>
        <v>No</v>
      </c>
      <c r="BD448" t="str">
        <f t="shared" si="998"/>
        <v>No</v>
      </c>
      <c r="BE448" t="str">
        <f t="shared" si="998"/>
        <v>No</v>
      </c>
      <c r="BF448" t="str">
        <f t="shared" si="998"/>
        <v>No</v>
      </c>
      <c r="BG448" t="str">
        <f t="shared" si="862"/>
        <v>No</v>
      </c>
      <c r="BI448" t="str">
        <f t="shared" si="873"/>
        <v>No</v>
      </c>
      <c r="BJ448" t="str">
        <f t="shared" ref="BJ448:BT448" si="999">IF(AND($M448&gt;=BJ$1,$M448&lt;BK$1),"Yes","No")</f>
        <v>No</v>
      </c>
      <c r="BK448" t="str">
        <f t="shared" si="999"/>
        <v>No</v>
      </c>
      <c r="BL448" t="str">
        <f t="shared" si="999"/>
        <v>No</v>
      </c>
      <c r="BM448" t="str">
        <f t="shared" si="999"/>
        <v>No</v>
      </c>
      <c r="BN448" t="str">
        <f t="shared" si="999"/>
        <v>No</v>
      </c>
      <c r="BO448" t="str">
        <f t="shared" si="999"/>
        <v>No</v>
      </c>
      <c r="BP448" t="str">
        <f t="shared" si="999"/>
        <v>No</v>
      </c>
      <c r="BQ448" t="str">
        <f t="shared" si="999"/>
        <v>No</v>
      </c>
      <c r="BR448" t="str">
        <f t="shared" si="999"/>
        <v>No</v>
      </c>
      <c r="BS448" t="str">
        <f t="shared" si="999"/>
        <v>No</v>
      </c>
      <c r="BT448" t="str">
        <f t="shared" si="999"/>
        <v>No</v>
      </c>
      <c r="BU448" t="str">
        <f t="shared" si="973"/>
        <v>No</v>
      </c>
      <c r="BW448" t="str">
        <f t="shared" si="864"/>
        <v>No</v>
      </c>
    </row>
    <row r="449" spans="1:75" x14ac:dyDescent="0.25">
      <c r="A449" s="7">
        <v>448</v>
      </c>
      <c r="B449" s="7" t="s">
        <v>481</v>
      </c>
      <c r="C449" s="7" t="s">
        <v>1090</v>
      </c>
      <c r="D449" s="7" t="s">
        <v>36</v>
      </c>
      <c r="E449" s="7" t="s">
        <v>796</v>
      </c>
      <c r="F449" s="8" t="s">
        <v>810</v>
      </c>
      <c r="G449" s="8" t="s">
        <v>808</v>
      </c>
      <c r="H449" s="7" t="s">
        <v>806</v>
      </c>
      <c r="I449" s="7" t="s">
        <v>15</v>
      </c>
      <c r="J449" s="7" t="s">
        <v>1197</v>
      </c>
      <c r="K449" s="9">
        <v>31561</v>
      </c>
      <c r="L449" s="9">
        <v>40807</v>
      </c>
      <c r="M449" s="9"/>
      <c r="N449" s="10">
        <f t="shared" ca="1" si="859"/>
        <v>11</v>
      </c>
      <c r="O449" s="10" t="s">
        <v>815</v>
      </c>
      <c r="P449" s="11" t="s">
        <v>16</v>
      </c>
      <c r="Q449" s="12">
        <v>35045</v>
      </c>
      <c r="R449" s="12">
        <f t="shared" ca="1" si="860"/>
        <v>5000</v>
      </c>
      <c r="S449" s="8">
        <v>4</v>
      </c>
      <c r="T449" t="str">
        <f t="shared" si="865"/>
        <v/>
      </c>
      <c r="U449" t="str">
        <f t="shared" si="866"/>
        <v>Correct</v>
      </c>
      <c r="Y449" t="str">
        <f t="shared" si="867"/>
        <v>25001-40000</v>
      </c>
      <c r="Z449" t="str">
        <f t="shared" ca="1" si="868"/>
        <v>30-40 years</v>
      </c>
      <c r="AA449" t="str">
        <f t="shared" si="869"/>
        <v>1-2 years</v>
      </c>
      <c r="AH449" t="str">
        <f t="shared" si="870"/>
        <v>Yes</v>
      </c>
      <c r="AI449" t="str">
        <f t="shared" si="971"/>
        <v>Yes</v>
      </c>
      <c r="AJ449" t="str">
        <f t="shared" si="971"/>
        <v>Yes</v>
      </c>
      <c r="AK449" t="str">
        <f t="shared" si="971"/>
        <v>Yes</v>
      </c>
      <c r="AL449" t="str">
        <f t="shared" si="971"/>
        <v>Yes</v>
      </c>
      <c r="AM449" t="str">
        <f t="shared" si="971"/>
        <v>Yes</v>
      </c>
      <c r="AN449" t="str">
        <f t="shared" si="971"/>
        <v>Yes</v>
      </c>
      <c r="AO449" t="str">
        <f t="shared" si="971"/>
        <v>Yes</v>
      </c>
      <c r="AP449" t="str">
        <f t="shared" si="971"/>
        <v>Yes</v>
      </c>
      <c r="AQ449" t="str">
        <f t="shared" si="971"/>
        <v>Yes</v>
      </c>
      <c r="AR449" t="str">
        <f t="shared" si="971"/>
        <v>Yes</v>
      </c>
      <c r="AS449" t="str">
        <f t="shared" si="971"/>
        <v>Yes</v>
      </c>
      <c r="AT449" t="str">
        <f t="shared" si="971"/>
        <v>Yes</v>
      </c>
      <c r="AV449" t="str">
        <f t="shared" ref="AV449:BF449" si="1000">IF(AND($L449&gt;=AV$1,$L449&lt;AW$1),"Yes","No")</f>
        <v>No</v>
      </c>
      <c r="AW449" t="str">
        <f t="shared" si="1000"/>
        <v>No</v>
      </c>
      <c r="AX449" t="str">
        <f t="shared" si="1000"/>
        <v>No</v>
      </c>
      <c r="AY449" t="str">
        <f t="shared" si="1000"/>
        <v>No</v>
      </c>
      <c r="AZ449" t="str">
        <f t="shared" si="1000"/>
        <v>No</v>
      </c>
      <c r="BA449" t="str">
        <f t="shared" si="1000"/>
        <v>No</v>
      </c>
      <c r="BB449" t="str">
        <f t="shared" si="1000"/>
        <v>No</v>
      </c>
      <c r="BC449" t="str">
        <f t="shared" si="1000"/>
        <v>No</v>
      </c>
      <c r="BD449" t="str">
        <f t="shared" si="1000"/>
        <v>No</v>
      </c>
      <c r="BE449" t="str">
        <f t="shared" si="1000"/>
        <v>No</v>
      </c>
      <c r="BF449" t="str">
        <f t="shared" si="1000"/>
        <v>No</v>
      </c>
      <c r="BG449" t="str">
        <f t="shared" si="862"/>
        <v>No</v>
      </c>
      <c r="BI449" t="str">
        <f t="shared" si="873"/>
        <v>No</v>
      </c>
      <c r="BJ449" t="str">
        <f t="shared" ref="BJ449:BT449" si="1001">IF(AND($M449&gt;=BJ$1,$M449&lt;BK$1),"Yes","No")</f>
        <v>No</v>
      </c>
      <c r="BK449" t="str">
        <f t="shared" si="1001"/>
        <v>No</v>
      </c>
      <c r="BL449" t="str">
        <f t="shared" si="1001"/>
        <v>No</v>
      </c>
      <c r="BM449" t="str">
        <f t="shared" si="1001"/>
        <v>No</v>
      </c>
      <c r="BN449" t="str">
        <f t="shared" si="1001"/>
        <v>No</v>
      </c>
      <c r="BO449" t="str">
        <f t="shared" si="1001"/>
        <v>No</v>
      </c>
      <c r="BP449" t="str">
        <f t="shared" si="1001"/>
        <v>No</v>
      </c>
      <c r="BQ449" t="str">
        <f t="shared" si="1001"/>
        <v>No</v>
      </c>
      <c r="BR449" t="str">
        <f t="shared" si="1001"/>
        <v>No</v>
      </c>
      <c r="BS449" t="str">
        <f t="shared" si="1001"/>
        <v>No</v>
      </c>
      <c r="BT449" t="str">
        <f t="shared" si="1001"/>
        <v>No</v>
      </c>
      <c r="BU449" t="str">
        <f t="shared" si="973"/>
        <v>No</v>
      </c>
      <c r="BW449" t="str">
        <f t="shared" si="864"/>
        <v>No</v>
      </c>
    </row>
    <row r="450" spans="1:75" x14ac:dyDescent="0.25">
      <c r="A450" s="7">
        <v>449</v>
      </c>
      <c r="B450" s="7" t="s">
        <v>482</v>
      </c>
      <c r="C450" s="7" t="s">
        <v>1059</v>
      </c>
      <c r="D450" s="7" t="s">
        <v>36</v>
      </c>
      <c r="E450" s="7" t="s">
        <v>796</v>
      </c>
      <c r="F450" s="8" t="s">
        <v>810</v>
      </c>
      <c r="G450" s="8" t="s">
        <v>808</v>
      </c>
      <c r="H450" s="7" t="s">
        <v>806</v>
      </c>
      <c r="I450" s="7" t="s">
        <v>12</v>
      </c>
      <c r="J450" s="7" t="s">
        <v>1197</v>
      </c>
      <c r="K450" s="9">
        <v>25580</v>
      </c>
      <c r="L450" s="9">
        <v>41183</v>
      </c>
      <c r="M450" s="9"/>
      <c r="N450" s="10">
        <f t="shared" ref="N450:N513" ca="1" si="1002">DATEDIF(L450,TODAY(),"Y")</f>
        <v>10</v>
      </c>
      <c r="O450" s="10" t="s">
        <v>815</v>
      </c>
      <c r="P450" s="11" t="s">
        <v>30</v>
      </c>
      <c r="Q450" s="12">
        <v>75370</v>
      </c>
      <c r="R450" s="12">
        <f t="shared" ref="R450:R513" ca="1" si="1003">IF(AND(VLOOKUP($S450,$AC$1:$AD$3,2,1)=0,N450&gt;10),3000,VLOOKUP($S450,$AC$1:$AD$3,2,1))</f>
        <v>0</v>
      </c>
      <c r="S450" s="8">
        <v>2</v>
      </c>
      <c r="T450" t="str">
        <f t="shared" si="865"/>
        <v/>
      </c>
      <c r="U450" t="str">
        <f t="shared" si="866"/>
        <v>Correct</v>
      </c>
      <c r="Y450" t="str">
        <f t="shared" si="867"/>
        <v>Above 60000</v>
      </c>
      <c r="Z450" t="str">
        <f t="shared" ca="1" si="868"/>
        <v>Above 50 years</v>
      </c>
      <c r="AA450" t="str">
        <f t="shared" si="869"/>
        <v>0-6 months</v>
      </c>
      <c r="AH450" t="str">
        <f t="shared" si="870"/>
        <v>No</v>
      </c>
      <c r="AI450" t="str">
        <f t="shared" si="971"/>
        <v>No</v>
      </c>
      <c r="AJ450" t="str">
        <f t="shared" si="971"/>
        <v>No</v>
      </c>
      <c r="AK450" t="str">
        <f t="shared" si="971"/>
        <v>No</v>
      </c>
      <c r="AL450" t="str">
        <f t="shared" si="971"/>
        <v>No</v>
      </c>
      <c r="AM450" t="str">
        <f t="shared" si="971"/>
        <v>No</v>
      </c>
      <c r="AN450" t="str">
        <f t="shared" si="971"/>
        <v>No</v>
      </c>
      <c r="AO450" t="str">
        <f t="shared" si="971"/>
        <v>No</v>
      </c>
      <c r="AP450" t="str">
        <f t="shared" si="971"/>
        <v>No</v>
      </c>
      <c r="AQ450" t="str">
        <f t="shared" si="971"/>
        <v>No</v>
      </c>
      <c r="AR450" t="str">
        <f t="shared" si="971"/>
        <v>Yes</v>
      </c>
      <c r="AS450" t="str">
        <f t="shared" si="971"/>
        <v>Yes</v>
      </c>
      <c r="AT450" t="str">
        <f t="shared" si="971"/>
        <v>Yes</v>
      </c>
      <c r="AV450" t="str">
        <f t="shared" ref="AV450:BF450" si="1004">IF(AND($L450&gt;=AV$1,$L450&lt;AW$1),"Yes","No")</f>
        <v>No</v>
      </c>
      <c r="AW450" t="str">
        <f t="shared" si="1004"/>
        <v>No</v>
      </c>
      <c r="AX450" t="str">
        <f t="shared" si="1004"/>
        <v>No</v>
      </c>
      <c r="AY450" t="str">
        <f t="shared" si="1004"/>
        <v>No</v>
      </c>
      <c r="AZ450" t="str">
        <f t="shared" si="1004"/>
        <v>No</v>
      </c>
      <c r="BA450" t="str">
        <f t="shared" si="1004"/>
        <v>No</v>
      </c>
      <c r="BB450" t="str">
        <f t="shared" si="1004"/>
        <v>No</v>
      </c>
      <c r="BC450" t="str">
        <f t="shared" si="1004"/>
        <v>No</v>
      </c>
      <c r="BD450" t="str">
        <f t="shared" si="1004"/>
        <v>No</v>
      </c>
      <c r="BE450" t="str">
        <f t="shared" si="1004"/>
        <v>Yes</v>
      </c>
      <c r="BF450" t="str">
        <f t="shared" si="1004"/>
        <v>No</v>
      </c>
      <c r="BG450" t="str">
        <f t="shared" ref="BG450:BG513" si="1005">IF(AND($L450&gt;=BG$1,$L450&lt;BI$1),"Yes","No")</f>
        <v>No</v>
      </c>
      <c r="BI450" t="str">
        <f t="shared" si="873"/>
        <v>Yes</v>
      </c>
      <c r="BJ450" t="str">
        <f t="shared" ref="BJ450:BT450" si="1006">IF(AND($M450&gt;=BJ$1,$M450&lt;BK$1),"Yes","No")</f>
        <v>No</v>
      </c>
      <c r="BK450" t="str">
        <f t="shared" si="1006"/>
        <v>No</v>
      </c>
      <c r="BL450" t="str">
        <f t="shared" si="1006"/>
        <v>No</v>
      </c>
      <c r="BM450" t="str">
        <f t="shared" si="1006"/>
        <v>No</v>
      </c>
      <c r="BN450" t="str">
        <f t="shared" si="1006"/>
        <v>No</v>
      </c>
      <c r="BO450" t="str">
        <f t="shared" si="1006"/>
        <v>No</v>
      </c>
      <c r="BP450" t="str">
        <f t="shared" si="1006"/>
        <v>No</v>
      </c>
      <c r="BQ450" t="str">
        <f t="shared" si="1006"/>
        <v>No</v>
      </c>
      <c r="BR450" t="str">
        <f t="shared" si="1006"/>
        <v>No</v>
      </c>
      <c r="BS450" t="str">
        <f t="shared" si="1006"/>
        <v>No</v>
      </c>
      <c r="BT450" t="str">
        <f t="shared" si="1006"/>
        <v>No</v>
      </c>
      <c r="BU450" t="str">
        <f t="shared" si="973"/>
        <v>No</v>
      </c>
      <c r="BW450" t="str">
        <f t="shared" ref="BW450:BW513" si="1007">IF(COUNTIFS(BJ450:BU450,"Yes")&gt;0,"Yes","No")</f>
        <v>No</v>
      </c>
    </row>
    <row r="451" spans="1:75" x14ac:dyDescent="0.25">
      <c r="A451" s="7">
        <v>450</v>
      </c>
      <c r="B451" s="7" t="s">
        <v>483</v>
      </c>
      <c r="C451" s="7" t="s">
        <v>917</v>
      </c>
      <c r="D451" s="7" t="s">
        <v>813</v>
      </c>
      <c r="E451" s="7" t="s">
        <v>791</v>
      </c>
      <c r="F451" s="8" t="s">
        <v>811</v>
      </c>
      <c r="G451" s="8" t="s">
        <v>808</v>
      </c>
      <c r="H451" s="7" t="s">
        <v>806</v>
      </c>
      <c r="I451" s="7" t="s">
        <v>12</v>
      </c>
      <c r="J451" s="7" t="s">
        <v>1196</v>
      </c>
      <c r="K451" s="9">
        <v>30269</v>
      </c>
      <c r="L451" s="9">
        <v>41186</v>
      </c>
      <c r="M451" s="9"/>
      <c r="N451" s="10">
        <f t="shared" ca="1" si="1002"/>
        <v>10</v>
      </c>
      <c r="O451" s="10" t="s">
        <v>815</v>
      </c>
      <c r="P451" s="11" t="s">
        <v>30</v>
      </c>
      <c r="Q451" s="12">
        <v>46910</v>
      </c>
      <c r="R451" s="12">
        <f t="shared" ca="1" si="1003"/>
        <v>5000</v>
      </c>
      <c r="S451" s="8">
        <v>3</v>
      </c>
      <c r="T451" t="str">
        <f t="shared" ref="T451:T514" si="1008">IF(M451="","",IF(M451&lt;L451,"Error","Correct"))</f>
        <v/>
      </c>
      <c r="U451" t="str">
        <f t="shared" ref="U451:U514" si="1009">IF(K451="","",IF((L451-K451)/365&lt;18,"Error","Correct"))</f>
        <v>Correct</v>
      </c>
      <c r="Y451" t="str">
        <f t="shared" ref="Y451:Y514" si="1010">VLOOKUP(Q451,$AC$32:$AD$36,2,1)</f>
        <v>40001-60000</v>
      </c>
      <c r="Z451" t="str">
        <f t="shared" ref="Z451:Z514" ca="1" si="1011">VLOOKUP(YEARFRAC(K451,TODAY()),$AC$17:$AD$22,2,1)</f>
        <v>40-50 years</v>
      </c>
      <c r="AA451" t="str">
        <f t="shared" ref="AA451:AA514" si="1012">VLOOKUP(YEARFRAC(L451,$AB$1),$AC$24:$AD$30,2,1)</f>
        <v>0-6 months</v>
      </c>
      <c r="AH451" t="str">
        <f t="shared" ref="AH451:AH514" si="1013">IF($L451&gt;AH$1,"No",IF($M451="","Yes",IF(AND($L451&lt;=AH$1,$M451&gt;AH$1),"Yes","No")))</f>
        <v>No</v>
      </c>
      <c r="AI451" t="str">
        <f t="shared" ref="AI451:AT466" si="1014">IF($L451&gt;AI$1,"No",IF($M451="","Yes",IF(AND($L451&lt;=AI$1,$M451&gt;AI$1),"Yes","No")))</f>
        <v>No</v>
      </c>
      <c r="AJ451" t="str">
        <f t="shared" si="1014"/>
        <v>No</v>
      </c>
      <c r="AK451" t="str">
        <f t="shared" si="1014"/>
        <v>No</v>
      </c>
      <c r="AL451" t="str">
        <f t="shared" si="1014"/>
        <v>No</v>
      </c>
      <c r="AM451" t="str">
        <f t="shared" si="1014"/>
        <v>No</v>
      </c>
      <c r="AN451" t="str">
        <f t="shared" si="1014"/>
        <v>No</v>
      </c>
      <c r="AO451" t="str">
        <f t="shared" si="1014"/>
        <v>No</v>
      </c>
      <c r="AP451" t="str">
        <f t="shared" si="1014"/>
        <v>No</v>
      </c>
      <c r="AQ451" t="str">
        <f t="shared" si="1014"/>
        <v>No</v>
      </c>
      <c r="AR451" t="str">
        <f t="shared" si="1014"/>
        <v>Yes</v>
      </c>
      <c r="AS451" t="str">
        <f t="shared" si="1014"/>
        <v>Yes</v>
      </c>
      <c r="AT451" t="str">
        <f t="shared" si="1014"/>
        <v>Yes</v>
      </c>
      <c r="AV451" t="str">
        <f t="shared" ref="AV451:BF451" si="1015">IF(AND($L451&gt;=AV$1,$L451&lt;AW$1),"Yes","No")</f>
        <v>No</v>
      </c>
      <c r="AW451" t="str">
        <f t="shared" si="1015"/>
        <v>No</v>
      </c>
      <c r="AX451" t="str">
        <f t="shared" si="1015"/>
        <v>No</v>
      </c>
      <c r="AY451" t="str">
        <f t="shared" si="1015"/>
        <v>No</v>
      </c>
      <c r="AZ451" t="str">
        <f t="shared" si="1015"/>
        <v>No</v>
      </c>
      <c r="BA451" t="str">
        <f t="shared" si="1015"/>
        <v>No</v>
      </c>
      <c r="BB451" t="str">
        <f t="shared" si="1015"/>
        <v>No</v>
      </c>
      <c r="BC451" t="str">
        <f t="shared" si="1015"/>
        <v>No</v>
      </c>
      <c r="BD451" t="str">
        <f t="shared" si="1015"/>
        <v>No</v>
      </c>
      <c r="BE451" t="str">
        <f t="shared" si="1015"/>
        <v>Yes</v>
      </c>
      <c r="BF451" t="str">
        <f t="shared" si="1015"/>
        <v>No</v>
      </c>
      <c r="BG451" t="str">
        <f t="shared" si="1005"/>
        <v>No</v>
      </c>
      <c r="BI451" t="str">
        <f t="shared" ref="BI451:BI514" si="1016">IF(COUNTIFS(AV451:BG451,"Yes")&gt;0,"Yes","No")</f>
        <v>Yes</v>
      </c>
      <c r="BJ451" t="str">
        <f t="shared" ref="BJ451:BU466" si="1017">IF(AND($M451&gt;=BJ$1,$M451&lt;BK$1),"Yes","No")</f>
        <v>No</v>
      </c>
      <c r="BK451" t="str">
        <f t="shared" si="1017"/>
        <v>No</v>
      </c>
      <c r="BL451" t="str">
        <f t="shared" si="1017"/>
        <v>No</v>
      </c>
      <c r="BM451" t="str">
        <f t="shared" si="1017"/>
        <v>No</v>
      </c>
      <c r="BN451" t="str">
        <f t="shared" si="1017"/>
        <v>No</v>
      </c>
      <c r="BO451" t="str">
        <f t="shared" si="1017"/>
        <v>No</v>
      </c>
      <c r="BP451" t="str">
        <f t="shared" si="1017"/>
        <v>No</v>
      </c>
      <c r="BQ451" t="str">
        <f t="shared" si="1017"/>
        <v>No</v>
      </c>
      <c r="BR451" t="str">
        <f t="shared" si="1017"/>
        <v>No</v>
      </c>
      <c r="BS451" t="str">
        <f t="shared" si="1017"/>
        <v>No</v>
      </c>
      <c r="BT451" t="str">
        <f t="shared" si="1017"/>
        <v>No</v>
      </c>
      <c r="BU451" t="str">
        <f t="shared" si="1017"/>
        <v>No</v>
      </c>
      <c r="BW451" t="str">
        <f t="shared" si="1007"/>
        <v>No</v>
      </c>
    </row>
    <row r="452" spans="1:75" x14ac:dyDescent="0.25">
      <c r="A452" s="7">
        <v>451</v>
      </c>
      <c r="B452" s="7" t="s">
        <v>484</v>
      </c>
      <c r="C452" s="7" t="s">
        <v>1069</v>
      </c>
      <c r="D452" s="7" t="s">
        <v>36</v>
      </c>
      <c r="E452" s="7" t="s">
        <v>790</v>
      </c>
      <c r="F452" s="8" t="s">
        <v>811</v>
      </c>
      <c r="G452" s="8" t="s">
        <v>808</v>
      </c>
      <c r="H452" s="7" t="s">
        <v>806</v>
      </c>
      <c r="I452" s="7" t="s">
        <v>15</v>
      </c>
      <c r="J452" s="7" t="s">
        <v>1197</v>
      </c>
      <c r="K452" s="9">
        <v>27841</v>
      </c>
      <c r="L452" s="9">
        <v>39731</v>
      </c>
      <c r="M452" s="9"/>
      <c r="N452" s="10">
        <f t="shared" ca="1" si="1002"/>
        <v>14</v>
      </c>
      <c r="O452" s="10" t="s">
        <v>815</v>
      </c>
      <c r="P452" s="11" t="s">
        <v>13</v>
      </c>
      <c r="Q452" s="12">
        <v>13435</v>
      </c>
      <c r="R452" s="12">
        <f t="shared" ca="1" si="1003"/>
        <v>3000</v>
      </c>
      <c r="S452" s="8">
        <v>1</v>
      </c>
      <c r="T452" t="str">
        <f t="shared" si="1008"/>
        <v/>
      </c>
      <c r="U452" t="str">
        <f t="shared" si="1009"/>
        <v>Correct</v>
      </c>
      <c r="Y452" t="str">
        <f t="shared" si="1010"/>
        <v>10001-25000</v>
      </c>
      <c r="Z452" t="str">
        <f t="shared" ca="1" si="1011"/>
        <v>40-50 years</v>
      </c>
      <c r="AA452" t="str">
        <f t="shared" si="1012"/>
        <v>4-6 years</v>
      </c>
      <c r="AH452" t="str">
        <f t="shared" si="1013"/>
        <v>Yes</v>
      </c>
      <c r="AI452" t="str">
        <f t="shared" si="1014"/>
        <v>Yes</v>
      </c>
      <c r="AJ452" t="str">
        <f t="shared" si="1014"/>
        <v>Yes</v>
      </c>
      <c r="AK452" t="str">
        <f t="shared" si="1014"/>
        <v>Yes</v>
      </c>
      <c r="AL452" t="str">
        <f t="shared" si="1014"/>
        <v>Yes</v>
      </c>
      <c r="AM452" t="str">
        <f t="shared" si="1014"/>
        <v>Yes</v>
      </c>
      <c r="AN452" t="str">
        <f t="shared" si="1014"/>
        <v>Yes</v>
      </c>
      <c r="AO452" t="str">
        <f t="shared" si="1014"/>
        <v>Yes</v>
      </c>
      <c r="AP452" t="str">
        <f t="shared" si="1014"/>
        <v>Yes</v>
      </c>
      <c r="AQ452" t="str">
        <f t="shared" si="1014"/>
        <v>Yes</v>
      </c>
      <c r="AR452" t="str">
        <f t="shared" si="1014"/>
        <v>Yes</v>
      </c>
      <c r="AS452" t="str">
        <f t="shared" si="1014"/>
        <v>Yes</v>
      </c>
      <c r="AT452" t="str">
        <f t="shared" si="1014"/>
        <v>Yes</v>
      </c>
      <c r="AV452" t="str">
        <f t="shared" ref="AV452:BF452" si="1018">IF(AND($L452&gt;=AV$1,$L452&lt;AW$1),"Yes","No")</f>
        <v>No</v>
      </c>
      <c r="AW452" t="str">
        <f t="shared" si="1018"/>
        <v>No</v>
      </c>
      <c r="AX452" t="str">
        <f t="shared" si="1018"/>
        <v>No</v>
      </c>
      <c r="AY452" t="str">
        <f t="shared" si="1018"/>
        <v>No</v>
      </c>
      <c r="AZ452" t="str">
        <f t="shared" si="1018"/>
        <v>No</v>
      </c>
      <c r="BA452" t="str">
        <f t="shared" si="1018"/>
        <v>No</v>
      </c>
      <c r="BB452" t="str">
        <f t="shared" si="1018"/>
        <v>No</v>
      </c>
      <c r="BC452" t="str">
        <f t="shared" si="1018"/>
        <v>No</v>
      </c>
      <c r="BD452" t="str">
        <f t="shared" si="1018"/>
        <v>No</v>
      </c>
      <c r="BE452" t="str">
        <f t="shared" si="1018"/>
        <v>No</v>
      </c>
      <c r="BF452" t="str">
        <f t="shared" si="1018"/>
        <v>No</v>
      </c>
      <c r="BG452" t="str">
        <f t="shared" si="1005"/>
        <v>No</v>
      </c>
      <c r="BI452" t="str">
        <f t="shared" si="1016"/>
        <v>No</v>
      </c>
      <c r="BJ452" t="str">
        <f t="shared" ref="BJ452:BT452" si="1019">IF(AND($M452&gt;=BJ$1,$M452&lt;BK$1),"Yes","No")</f>
        <v>No</v>
      </c>
      <c r="BK452" t="str">
        <f t="shared" si="1019"/>
        <v>No</v>
      </c>
      <c r="BL452" t="str">
        <f t="shared" si="1019"/>
        <v>No</v>
      </c>
      <c r="BM452" t="str">
        <f t="shared" si="1019"/>
        <v>No</v>
      </c>
      <c r="BN452" t="str">
        <f t="shared" si="1019"/>
        <v>No</v>
      </c>
      <c r="BO452" t="str">
        <f t="shared" si="1019"/>
        <v>No</v>
      </c>
      <c r="BP452" t="str">
        <f t="shared" si="1019"/>
        <v>No</v>
      </c>
      <c r="BQ452" t="str">
        <f t="shared" si="1019"/>
        <v>No</v>
      </c>
      <c r="BR452" t="str">
        <f t="shared" si="1019"/>
        <v>No</v>
      </c>
      <c r="BS452" t="str">
        <f t="shared" si="1019"/>
        <v>No</v>
      </c>
      <c r="BT452" t="str">
        <f t="shared" si="1019"/>
        <v>No</v>
      </c>
      <c r="BU452" t="str">
        <f t="shared" si="1017"/>
        <v>No</v>
      </c>
      <c r="BW452" t="str">
        <f t="shared" si="1007"/>
        <v>No</v>
      </c>
    </row>
    <row r="453" spans="1:75" x14ac:dyDescent="0.25">
      <c r="A453" s="7">
        <v>452</v>
      </c>
      <c r="B453" s="7" t="s">
        <v>485</v>
      </c>
      <c r="C453" s="7" t="s">
        <v>1029</v>
      </c>
      <c r="D453" s="7" t="s">
        <v>812</v>
      </c>
      <c r="E453" s="7" t="s">
        <v>793</v>
      </c>
      <c r="F453" s="8" t="s">
        <v>811</v>
      </c>
      <c r="G453" s="8" t="s">
        <v>808</v>
      </c>
      <c r="H453" s="7" t="s">
        <v>806</v>
      </c>
      <c r="I453" s="7" t="s">
        <v>12</v>
      </c>
      <c r="J453" s="7" t="s">
        <v>1197</v>
      </c>
      <c r="K453" s="9">
        <v>29957</v>
      </c>
      <c r="L453" s="9">
        <v>40452</v>
      </c>
      <c r="M453" s="9"/>
      <c r="N453" s="10">
        <f t="shared" ca="1" si="1002"/>
        <v>12</v>
      </c>
      <c r="O453" s="10" t="s">
        <v>815</v>
      </c>
      <c r="P453" s="11" t="s">
        <v>40</v>
      </c>
      <c r="Q453" s="12">
        <v>43410</v>
      </c>
      <c r="R453" s="12">
        <f t="shared" ca="1" si="1003"/>
        <v>3000</v>
      </c>
      <c r="S453" s="8">
        <v>1</v>
      </c>
      <c r="T453" t="str">
        <f t="shared" si="1008"/>
        <v/>
      </c>
      <c r="U453" t="str">
        <f t="shared" si="1009"/>
        <v>Correct</v>
      </c>
      <c r="Y453" t="str">
        <f t="shared" si="1010"/>
        <v>40001-60000</v>
      </c>
      <c r="Z453" t="str">
        <f t="shared" ca="1" si="1011"/>
        <v>40-50 years</v>
      </c>
      <c r="AA453" t="str">
        <f t="shared" si="1012"/>
        <v>2-4 years</v>
      </c>
      <c r="AH453" t="str">
        <f t="shared" si="1013"/>
        <v>Yes</v>
      </c>
      <c r="AI453" t="str">
        <f t="shared" si="1014"/>
        <v>Yes</v>
      </c>
      <c r="AJ453" t="str">
        <f t="shared" si="1014"/>
        <v>Yes</v>
      </c>
      <c r="AK453" t="str">
        <f t="shared" si="1014"/>
        <v>Yes</v>
      </c>
      <c r="AL453" t="str">
        <f t="shared" si="1014"/>
        <v>Yes</v>
      </c>
      <c r="AM453" t="str">
        <f t="shared" si="1014"/>
        <v>Yes</v>
      </c>
      <c r="AN453" t="str">
        <f t="shared" si="1014"/>
        <v>Yes</v>
      </c>
      <c r="AO453" t="str">
        <f t="shared" si="1014"/>
        <v>Yes</v>
      </c>
      <c r="AP453" t="str">
        <f t="shared" si="1014"/>
        <v>Yes</v>
      </c>
      <c r="AQ453" t="str">
        <f t="shared" si="1014"/>
        <v>Yes</v>
      </c>
      <c r="AR453" t="str">
        <f t="shared" si="1014"/>
        <v>Yes</v>
      </c>
      <c r="AS453" t="str">
        <f t="shared" si="1014"/>
        <v>Yes</v>
      </c>
      <c r="AT453" t="str">
        <f t="shared" si="1014"/>
        <v>Yes</v>
      </c>
      <c r="AV453" t="str">
        <f t="shared" ref="AV453:BF453" si="1020">IF(AND($L453&gt;=AV$1,$L453&lt;AW$1),"Yes","No")</f>
        <v>No</v>
      </c>
      <c r="AW453" t="str">
        <f t="shared" si="1020"/>
        <v>No</v>
      </c>
      <c r="AX453" t="str">
        <f t="shared" si="1020"/>
        <v>No</v>
      </c>
      <c r="AY453" t="str">
        <f t="shared" si="1020"/>
        <v>No</v>
      </c>
      <c r="AZ453" t="str">
        <f t="shared" si="1020"/>
        <v>No</v>
      </c>
      <c r="BA453" t="str">
        <f t="shared" si="1020"/>
        <v>No</v>
      </c>
      <c r="BB453" t="str">
        <f t="shared" si="1020"/>
        <v>No</v>
      </c>
      <c r="BC453" t="str">
        <f t="shared" si="1020"/>
        <v>No</v>
      </c>
      <c r="BD453" t="str">
        <f t="shared" si="1020"/>
        <v>No</v>
      </c>
      <c r="BE453" t="str">
        <f t="shared" si="1020"/>
        <v>No</v>
      </c>
      <c r="BF453" t="str">
        <f t="shared" si="1020"/>
        <v>No</v>
      </c>
      <c r="BG453" t="str">
        <f t="shared" si="1005"/>
        <v>No</v>
      </c>
      <c r="BI453" t="str">
        <f t="shared" si="1016"/>
        <v>No</v>
      </c>
      <c r="BJ453" t="str">
        <f t="shared" ref="BJ453:BT453" si="1021">IF(AND($M453&gt;=BJ$1,$M453&lt;BK$1),"Yes","No")</f>
        <v>No</v>
      </c>
      <c r="BK453" t="str">
        <f t="shared" si="1021"/>
        <v>No</v>
      </c>
      <c r="BL453" t="str">
        <f t="shared" si="1021"/>
        <v>No</v>
      </c>
      <c r="BM453" t="str">
        <f t="shared" si="1021"/>
        <v>No</v>
      </c>
      <c r="BN453" t="str">
        <f t="shared" si="1021"/>
        <v>No</v>
      </c>
      <c r="BO453" t="str">
        <f t="shared" si="1021"/>
        <v>No</v>
      </c>
      <c r="BP453" t="str">
        <f t="shared" si="1021"/>
        <v>No</v>
      </c>
      <c r="BQ453" t="str">
        <f t="shared" si="1021"/>
        <v>No</v>
      </c>
      <c r="BR453" t="str">
        <f t="shared" si="1021"/>
        <v>No</v>
      </c>
      <c r="BS453" t="str">
        <f t="shared" si="1021"/>
        <v>No</v>
      </c>
      <c r="BT453" t="str">
        <f t="shared" si="1021"/>
        <v>No</v>
      </c>
      <c r="BU453" t="str">
        <f t="shared" si="1017"/>
        <v>No</v>
      </c>
      <c r="BW453" t="str">
        <f t="shared" si="1007"/>
        <v>No</v>
      </c>
    </row>
    <row r="454" spans="1:75" x14ac:dyDescent="0.25">
      <c r="A454" s="7">
        <v>453</v>
      </c>
      <c r="B454" s="7" t="s">
        <v>486</v>
      </c>
      <c r="C454" s="7" t="s">
        <v>1091</v>
      </c>
      <c r="D454" s="7" t="s">
        <v>36</v>
      </c>
      <c r="E454" s="7" t="s">
        <v>789</v>
      </c>
      <c r="F454" s="8" t="s">
        <v>811</v>
      </c>
      <c r="G454" s="8" t="s">
        <v>808</v>
      </c>
      <c r="H454" s="7" t="s">
        <v>806</v>
      </c>
      <c r="I454" s="7" t="s">
        <v>19</v>
      </c>
      <c r="J454" s="7" t="s">
        <v>1196</v>
      </c>
      <c r="K454" s="13">
        <v>25793</v>
      </c>
      <c r="L454" s="13">
        <v>40452</v>
      </c>
      <c r="M454" s="9"/>
      <c r="N454" s="10">
        <f t="shared" ca="1" si="1002"/>
        <v>12</v>
      </c>
      <c r="O454" s="10" t="s">
        <v>815</v>
      </c>
      <c r="P454" s="11"/>
      <c r="Q454" s="12">
        <v>9180</v>
      </c>
      <c r="R454" s="12">
        <f t="shared" ca="1" si="1003"/>
        <v>5000</v>
      </c>
      <c r="S454" s="8">
        <v>3</v>
      </c>
      <c r="T454" t="str">
        <f t="shared" si="1008"/>
        <v/>
      </c>
      <c r="U454" t="str">
        <f t="shared" si="1009"/>
        <v>Correct</v>
      </c>
      <c r="Y454" t="str">
        <f t="shared" si="1010"/>
        <v>0-10000</v>
      </c>
      <c r="Z454" t="str">
        <f t="shared" ca="1" si="1011"/>
        <v>Above 50 years</v>
      </c>
      <c r="AA454" t="str">
        <f t="shared" si="1012"/>
        <v>2-4 years</v>
      </c>
      <c r="AH454" t="str">
        <f t="shared" si="1013"/>
        <v>Yes</v>
      </c>
      <c r="AI454" t="str">
        <f t="shared" si="1014"/>
        <v>Yes</v>
      </c>
      <c r="AJ454" t="str">
        <f t="shared" si="1014"/>
        <v>Yes</v>
      </c>
      <c r="AK454" t="str">
        <f t="shared" si="1014"/>
        <v>Yes</v>
      </c>
      <c r="AL454" t="str">
        <f t="shared" si="1014"/>
        <v>Yes</v>
      </c>
      <c r="AM454" t="str">
        <f t="shared" si="1014"/>
        <v>Yes</v>
      </c>
      <c r="AN454" t="str">
        <f t="shared" si="1014"/>
        <v>Yes</v>
      </c>
      <c r="AO454" t="str">
        <f t="shared" si="1014"/>
        <v>Yes</v>
      </c>
      <c r="AP454" t="str">
        <f t="shared" si="1014"/>
        <v>Yes</v>
      </c>
      <c r="AQ454" t="str">
        <f t="shared" si="1014"/>
        <v>Yes</v>
      </c>
      <c r="AR454" t="str">
        <f t="shared" si="1014"/>
        <v>Yes</v>
      </c>
      <c r="AS454" t="str">
        <f t="shared" si="1014"/>
        <v>Yes</v>
      </c>
      <c r="AT454" t="str">
        <f t="shared" si="1014"/>
        <v>Yes</v>
      </c>
      <c r="AV454" t="str">
        <f t="shared" ref="AV454:BF454" si="1022">IF(AND($L454&gt;=AV$1,$L454&lt;AW$1),"Yes","No")</f>
        <v>No</v>
      </c>
      <c r="AW454" t="str">
        <f t="shared" si="1022"/>
        <v>No</v>
      </c>
      <c r="AX454" t="str">
        <f t="shared" si="1022"/>
        <v>No</v>
      </c>
      <c r="AY454" t="str">
        <f t="shared" si="1022"/>
        <v>No</v>
      </c>
      <c r="AZ454" t="str">
        <f t="shared" si="1022"/>
        <v>No</v>
      </c>
      <c r="BA454" t="str">
        <f t="shared" si="1022"/>
        <v>No</v>
      </c>
      <c r="BB454" t="str">
        <f t="shared" si="1022"/>
        <v>No</v>
      </c>
      <c r="BC454" t="str">
        <f t="shared" si="1022"/>
        <v>No</v>
      </c>
      <c r="BD454" t="str">
        <f t="shared" si="1022"/>
        <v>No</v>
      </c>
      <c r="BE454" t="str">
        <f t="shared" si="1022"/>
        <v>No</v>
      </c>
      <c r="BF454" t="str">
        <f t="shared" si="1022"/>
        <v>No</v>
      </c>
      <c r="BG454" t="str">
        <f t="shared" si="1005"/>
        <v>No</v>
      </c>
      <c r="BI454" t="str">
        <f t="shared" si="1016"/>
        <v>No</v>
      </c>
      <c r="BJ454" t="str">
        <f t="shared" ref="BJ454:BT454" si="1023">IF(AND($M454&gt;=BJ$1,$M454&lt;BK$1),"Yes","No")</f>
        <v>No</v>
      </c>
      <c r="BK454" t="str">
        <f t="shared" si="1023"/>
        <v>No</v>
      </c>
      <c r="BL454" t="str">
        <f t="shared" si="1023"/>
        <v>No</v>
      </c>
      <c r="BM454" t="str">
        <f t="shared" si="1023"/>
        <v>No</v>
      </c>
      <c r="BN454" t="str">
        <f t="shared" si="1023"/>
        <v>No</v>
      </c>
      <c r="BO454" t="str">
        <f t="shared" si="1023"/>
        <v>No</v>
      </c>
      <c r="BP454" t="str">
        <f t="shared" si="1023"/>
        <v>No</v>
      </c>
      <c r="BQ454" t="str">
        <f t="shared" si="1023"/>
        <v>No</v>
      </c>
      <c r="BR454" t="str">
        <f t="shared" si="1023"/>
        <v>No</v>
      </c>
      <c r="BS454" t="str">
        <f t="shared" si="1023"/>
        <v>No</v>
      </c>
      <c r="BT454" t="str">
        <f t="shared" si="1023"/>
        <v>No</v>
      </c>
      <c r="BU454" t="str">
        <f t="shared" si="1017"/>
        <v>No</v>
      </c>
      <c r="BW454" t="str">
        <f t="shared" si="1007"/>
        <v>No</v>
      </c>
    </row>
    <row r="455" spans="1:75" x14ac:dyDescent="0.25">
      <c r="A455" s="7">
        <v>454</v>
      </c>
      <c r="B455" s="7" t="s">
        <v>487</v>
      </c>
      <c r="C455" s="7" t="s">
        <v>986</v>
      </c>
      <c r="D455" s="7" t="s">
        <v>36</v>
      </c>
      <c r="E455" s="7" t="s">
        <v>790</v>
      </c>
      <c r="F455" s="8" t="s">
        <v>811</v>
      </c>
      <c r="G455" s="8" t="s">
        <v>808</v>
      </c>
      <c r="H455" s="7" t="s">
        <v>806</v>
      </c>
      <c r="I455" s="7" t="s">
        <v>24</v>
      </c>
      <c r="J455" s="7" t="s">
        <v>1196</v>
      </c>
      <c r="K455" s="9">
        <v>31779</v>
      </c>
      <c r="L455" s="9">
        <v>40468</v>
      </c>
      <c r="M455" s="9"/>
      <c r="N455" s="10">
        <f t="shared" ca="1" si="1002"/>
        <v>12</v>
      </c>
      <c r="O455" s="10" t="s">
        <v>815</v>
      </c>
      <c r="P455" s="11"/>
      <c r="Q455" s="12">
        <v>39440</v>
      </c>
      <c r="R455" s="12">
        <f t="shared" ca="1" si="1003"/>
        <v>5000</v>
      </c>
      <c r="S455" s="8">
        <v>4</v>
      </c>
      <c r="T455" t="str">
        <f t="shared" si="1008"/>
        <v/>
      </c>
      <c r="U455" t="str">
        <f t="shared" si="1009"/>
        <v>Correct</v>
      </c>
      <c r="Y455" t="str">
        <f t="shared" si="1010"/>
        <v>25001-40000</v>
      </c>
      <c r="Z455" t="str">
        <f t="shared" ca="1" si="1011"/>
        <v>30-40 years</v>
      </c>
      <c r="AA455" t="str">
        <f t="shared" si="1012"/>
        <v>2-4 years</v>
      </c>
      <c r="AH455" t="str">
        <f t="shared" si="1013"/>
        <v>Yes</v>
      </c>
      <c r="AI455" t="str">
        <f t="shared" si="1014"/>
        <v>Yes</v>
      </c>
      <c r="AJ455" t="str">
        <f t="shared" si="1014"/>
        <v>Yes</v>
      </c>
      <c r="AK455" t="str">
        <f t="shared" si="1014"/>
        <v>Yes</v>
      </c>
      <c r="AL455" t="str">
        <f t="shared" si="1014"/>
        <v>Yes</v>
      </c>
      <c r="AM455" t="str">
        <f t="shared" si="1014"/>
        <v>Yes</v>
      </c>
      <c r="AN455" t="str">
        <f t="shared" si="1014"/>
        <v>Yes</v>
      </c>
      <c r="AO455" t="str">
        <f t="shared" si="1014"/>
        <v>Yes</v>
      </c>
      <c r="AP455" t="str">
        <f t="shared" si="1014"/>
        <v>Yes</v>
      </c>
      <c r="AQ455" t="str">
        <f t="shared" si="1014"/>
        <v>Yes</v>
      </c>
      <c r="AR455" t="str">
        <f t="shared" si="1014"/>
        <v>Yes</v>
      </c>
      <c r="AS455" t="str">
        <f t="shared" si="1014"/>
        <v>Yes</v>
      </c>
      <c r="AT455" t="str">
        <f t="shared" si="1014"/>
        <v>Yes</v>
      </c>
      <c r="AV455" t="str">
        <f t="shared" ref="AV455:BF455" si="1024">IF(AND($L455&gt;=AV$1,$L455&lt;AW$1),"Yes","No")</f>
        <v>No</v>
      </c>
      <c r="AW455" t="str">
        <f t="shared" si="1024"/>
        <v>No</v>
      </c>
      <c r="AX455" t="str">
        <f t="shared" si="1024"/>
        <v>No</v>
      </c>
      <c r="AY455" t="str">
        <f t="shared" si="1024"/>
        <v>No</v>
      </c>
      <c r="AZ455" t="str">
        <f t="shared" si="1024"/>
        <v>No</v>
      </c>
      <c r="BA455" t="str">
        <f t="shared" si="1024"/>
        <v>No</v>
      </c>
      <c r="BB455" t="str">
        <f t="shared" si="1024"/>
        <v>No</v>
      </c>
      <c r="BC455" t="str">
        <f t="shared" si="1024"/>
        <v>No</v>
      </c>
      <c r="BD455" t="str">
        <f t="shared" si="1024"/>
        <v>No</v>
      </c>
      <c r="BE455" t="str">
        <f t="shared" si="1024"/>
        <v>No</v>
      </c>
      <c r="BF455" t="str">
        <f t="shared" si="1024"/>
        <v>No</v>
      </c>
      <c r="BG455" t="str">
        <f t="shared" si="1005"/>
        <v>No</v>
      </c>
      <c r="BI455" t="str">
        <f t="shared" si="1016"/>
        <v>No</v>
      </c>
      <c r="BJ455" t="str">
        <f t="shared" ref="BJ455:BT455" si="1025">IF(AND($M455&gt;=BJ$1,$M455&lt;BK$1),"Yes","No")</f>
        <v>No</v>
      </c>
      <c r="BK455" t="str">
        <f t="shared" si="1025"/>
        <v>No</v>
      </c>
      <c r="BL455" t="str">
        <f t="shared" si="1025"/>
        <v>No</v>
      </c>
      <c r="BM455" t="str">
        <f t="shared" si="1025"/>
        <v>No</v>
      </c>
      <c r="BN455" t="str">
        <f t="shared" si="1025"/>
        <v>No</v>
      </c>
      <c r="BO455" t="str">
        <f t="shared" si="1025"/>
        <v>No</v>
      </c>
      <c r="BP455" t="str">
        <f t="shared" si="1025"/>
        <v>No</v>
      </c>
      <c r="BQ455" t="str">
        <f t="shared" si="1025"/>
        <v>No</v>
      </c>
      <c r="BR455" t="str">
        <f t="shared" si="1025"/>
        <v>No</v>
      </c>
      <c r="BS455" t="str">
        <f t="shared" si="1025"/>
        <v>No</v>
      </c>
      <c r="BT455" t="str">
        <f t="shared" si="1025"/>
        <v>No</v>
      </c>
      <c r="BU455" t="str">
        <f t="shared" si="1017"/>
        <v>No</v>
      </c>
      <c r="BW455" t="str">
        <f t="shared" si="1007"/>
        <v>No</v>
      </c>
    </row>
    <row r="456" spans="1:75" x14ac:dyDescent="0.25">
      <c r="A456" s="7">
        <v>455</v>
      </c>
      <c r="B456" s="7" t="s">
        <v>488</v>
      </c>
      <c r="C456" s="7" t="s">
        <v>869</v>
      </c>
      <c r="D456" s="7" t="s">
        <v>36</v>
      </c>
      <c r="E456" s="7" t="s">
        <v>792</v>
      </c>
      <c r="F456" s="8" t="s">
        <v>811</v>
      </c>
      <c r="G456" s="8" t="s">
        <v>808</v>
      </c>
      <c r="H456" s="7" t="s">
        <v>806</v>
      </c>
      <c r="I456" s="7" t="s">
        <v>12</v>
      </c>
      <c r="J456" s="7" t="s">
        <v>1196</v>
      </c>
      <c r="K456" s="9">
        <v>28845</v>
      </c>
      <c r="L456" s="9">
        <v>41233</v>
      </c>
      <c r="M456" s="9"/>
      <c r="N456" s="10">
        <f t="shared" ca="1" si="1002"/>
        <v>10</v>
      </c>
      <c r="O456" s="10" t="s">
        <v>815</v>
      </c>
      <c r="P456" s="11" t="s">
        <v>16</v>
      </c>
      <c r="Q456" s="12">
        <v>68010</v>
      </c>
      <c r="R456" s="12">
        <f t="shared" ca="1" si="1003"/>
        <v>0</v>
      </c>
      <c r="S456" s="8">
        <v>1</v>
      </c>
      <c r="T456" t="str">
        <f t="shared" si="1008"/>
        <v/>
      </c>
      <c r="U456" t="str">
        <f t="shared" si="1009"/>
        <v>Correct</v>
      </c>
      <c r="Y456" t="str">
        <f t="shared" si="1010"/>
        <v>Above 60000</v>
      </c>
      <c r="Z456" t="str">
        <f t="shared" ca="1" si="1011"/>
        <v>40-50 years</v>
      </c>
      <c r="AA456" t="str">
        <f t="shared" si="1012"/>
        <v>0-6 months</v>
      </c>
      <c r="AH456" t="str">
        <f t="shared" si="1013"/>
        <v>No</v>
      </c>
      <c r="AI456" t="str">
        <f t="shared" si="1014"/>
        <v>No</v>
      </c>
      <c r="AJ456" t="str">
        <f t="shared" si="1014"/>
        <v>No</v>
      </c>
      <c r="AK456" t="str">
        <f t="shared" si="1014"/>
        <v>No</v>
      </c>
      <c r="AL456" t="str">
        <f t="shared" si="1014"/>
        <v>No</v>
      </c>
      <c r="AM456" t="str">
        <f t="shared" si="1014"/>
        <v>No</v>
      </c>
      <c r="AN456" t="str">
        <f t="shared" si="1014"/>
        <v>No</v>
      </c>
      <c r="AO456" t="str">
        <f t="shared" si="1014"/>
        <v>No</v>
      </c>
      <c r="AP456" t="str">
        <f t="shared" si="1014"/>
        <v>No</v>
      </c>
      <c r="AQ456" t="str">
        <f t="shared" si="1014"/>
        <v>No</v>
      </c>
      <c r="AR456" t="str">
        <f t="shared" si="1014"/>
        <v>No</v>
      </c>
      <c r="AS456" t="str">
        <f t="shared" si="1014"/>
        <v>Yes</v>
      </c>
      <c r="AT456" t="str">
        <f t="shared" si="1014"/>
        <v>Yes</v>
      </c>
      <c r="AV456" t="str">
        <f t="shared" ref="AV456:BF456" si="1026">IF(AND($L456&gt;=AV$1,$L456&lt;AW$1),"Yes","No")</f>
        <v>No</v>
      </c>
      <c r="AW456" t="str">
        <f t="shared" si="1026"/>
        <v>No</v>
      </c>
      <c r="AX456" t="str">
        <f t="shared" si="1026"/>
        <v>No</v>
      </c>
      <c r="AY456" t="str">
        <f t="shared" si="1026"/>
        <v>No</v>
      </c>
      <c r="AZ456" t="str">
        <f t="shared" si="1026"/>
        <v>No</v>
      </c>
      <c r="BA456" t="str">
        <f t="shared" si="1026"/>
        <v>No</v>
      </c>
      <c r="BB456" t="str">
        <f t="shared" si="1026"/>
        <v>No</v>
      </c>
      <c r="BC456" t="str">
        <f t="shared" si="1026"/>
        <v>No</v>
      </c>
      <c r="BD456" t="str">
        <f t="shared" si="1026"/>
        <v>No</v>
      </c>
      <c r="BE456" t="str">
        <f t="shared" si="1026"/>
        <v>No</v>
      </c>
      <c r="BF456" t="str">
        <f t="shared" si="1026"/>
        <v>Yes</v>
      </c>
      <c r="BG456" t="str">
        <f t="shared" si="1005"/>
        <v>No</v>
      </c>
      <c r="BI456" t="str">
        <f t="shared" si="1016"/>
        <v>Yes</v>
      </c>
      <c r="BJ456" t="str">
        <f t="shared" ref="BJ456:BT456" si="1027">IF(AND($M456&gt;=BJ$1,$M456&lt;BK$1),"Yes","No")</f>
        <v>No</v>
      </c>
      <c r="BK456" t="str">
        <f t="shared" si="1027"/>
        <v>No</v>
      </c>
      <c r="BL456" t="str">
        <f t="shared" si="1027"/>
        <v>No</v>
      </c>
      <c r="BM456" t="str">
        <f t="shared" si="1027"/>
        <v>No</v>
      </c>
      <c r="BN456" t="str">
        <f t="shared" si="1027"/>
        <v>No</v>
      </c>
      <c r="BO456" t="str">
        <f t="shared" si="1027"/>
        <v>No</v>
      </c>
      <c r="BP456" t="str">
        <f t="shared" si="1027"/>
        <v>No</v>
      </c>
      <c r="BQ456" t="str">
        <f t="shared" si="1027"/>
        <v>No</v>
      </c>
      <c r="BR456" t="str">
        <f t="shared" si="1027"/>
        <v>No</v>
      </c>
      <c r="BS456" t="str">
        <f t="shared" si="1027"/>
        <v>No</v>
      </c>
      <c r="BT456" t="str">
        <f t="shared" si="1027"/>
        <v>No</v>
      </c>
      <c r="BU456" t="str">
        <f t="shared" si="1017"/>
        <v>No</v>
      </c>
      <c r="BW456" t="str">
        <f t="shared" si="1007"/>
        <v>No</v>
      </c>
    </row>
    <row r="457" spans="1:75" x14ac:dyDescent="0.25">
      <c r="A457" s="7">
        <v>456</v>
      </c>
      <c r="B457" s="7" t="s">
        <v>489</v>
      </c>
      <c r="C457" s="7" t="s">
        <v>1092</v>
      </c>
      <c r="D457" s="7" t="s">
        <v>812</v>
      </c>
      <c r="E457" s="7" t="s">
        <v>793</v>
      </c>
      <c r="F457" s="8" t="s">
        <v>811</v>
      </c>
      <c r="G457" s="8" t="s">
        <v>808</v>
      </c>
      <c r="H457" s="7" t="s">
        <v>806</v>
      </c>
      <c r="I457" s="7" t="s">
        <v>12</v>
      </c>
      <c r="J457" s="7" t="s">
        <v>1196</v>
      </c>
      <c r="K457" s="9">
        <v>26264</v>
      </c>
      <c r="L457" s="9">
        <v>40492</v>
      </c>
      <c r="M457" s="9"/>
      <c r="N457" s="10">
        <f t="shared" ca="1" si="1002"/>
        <v>12</v>
      </c>
      <c r="O457" s="10" t="s">
        <v>815</v>
      </c>
      <c r="P457" s="11" t="s">
        <v>30</v>
      </c>
      <c r="Q457" s="12">
        <v>67230</v>
      </c>
      <c r="R457" s="12">
        <f t="shared" ca="1" si="1003"/>
        <v>5000</v>
      </c>
      <c r="S457" s="8">
        <v>4</v>
      </c>
      <c r="T457" t="str">
        <f t="shared" si="1008"/>
        <v/>
      </c>
      <c r="U457" t="str">
        <f t="shared" si="1009"/>
        <v>Correct</v>
      </c>
      <c r="Y457" t="str">
        <f t="shared" si="1010"/>
        <v>Above 60000</v>
      </c>
      <c r="Z457" t="str">
        <f t="shared" ca="1" si="1011"/>
        <v>Above 50 years</v>
      </c>
      <c r="AA457" t="str">
        <f t="shared" si="1012"/>
        <v>2-4 years</v>
      </c>
      <c r="AH457" t="str">
        <f t="shared" si="1013"/>
        <v>Yes</v>
      </c>
      <c r="AI457" t="str">
        <f t="shared" si="1014"/>
        <v>Yes</v>
      </c>
      <c r="AJ457" t="str">
        <f t="shared" si="1014"/>
        <v>Yes</v>
      </c>
      <c r="AK457" t="str">
        <f t="shared" si="1014"/>
        <v>Yes</v>
      </c>
      <c r="AL457" t="str">
        <f t="shared" si="1014"/>
        <v>Yes</v>
      </c>
      <c r="AM457" t="str">
        <f t="shared" si="1014"/>
        <v>Yes</v>
      </c>
      <c r="AN457" t="str">
        <f t="shared" si="1014"/>
        <v>Yes</v>
      </c>
      <c r="AO457" t="str">
        <f t="shared" si="1014"/>
        <v>Yes</v>
      </c>
      <c r="AP457" t="str">
        <f t="shared" si="1014"/>
        <v>Yes</v>
      </c>
      <c r="AQ457" t="str">
        <f t="shared" si="1014"/>
        <v>Yes</v>
      </c>
      <c r="AR457" t="str">
        <f t="shared" si="1014"/>
        <v>Yes</v>
      </c>
      <c r="AS457" t="str">
        <f t="shared" si="1014"/>
        <v>Yes</v>
      </c>
      <c r="AT457" t="str">
        <f t="shared" si="1014"/>
        <v>Yes</v>
      </c>
      <c r="AV457" t="str">
        <f t="shared" ref="AV457:BF457" si="1028">IF(AND($L457&gt;=AV$1,$L457&lt;AW$1),"Yes","No")</f>
        <v>No</v>
      </c>
      <c r="AW457" t="str">
        <f t="shared" si="1028"/>
        <v>No</v>
      </c>
      <c r="AX457" t="str">
        <f t="shared" si="1028"/>
        <v>No</v>
      </c>
      <c r="AY457" t="str">
        <f t="shared" si="1028"/>
        <v>No</v>
      </c>
      <c r="AZ457" t="str">
        <f t="shared" si="1028"/>
        <v>No</v>
      </c>
      <c r="BA457" t="str">
        <f t="shared" si="1028"/>
        <v>No</v>
      </c>
      <c r="BB457" t="str">
        <f t="shared" si="1028"/>
        <v>No</v>
      </c>
      <c r="BC457" t="str">
        <f t="shared" si="1028"/>
        <v>No</v>
      </c>
      <c r="BD457" t="str">
        <f t="shared" si="1028"/>
        <v>No</v>
      </c>
      <c r="BE457" t="str">
        <f t="shared" si="1028"/>
        <v>No</v>
      </c>
      <c r="BF457" t="str">
        <f t="shared" si="1028"/>
        <v>No</v>
      </c>
      <c r="BG457" t="str">
        <f t="shared" si="1005"/>
        <v>No</v>
      </c>
      <c r="BI457" t="str">
        <f t="shared" si="1016"/>
        <v>No</v>
      </c>
      <c r="BJ457" t="str">
        <f t="shared" ref="BJ457:BT457" si="1029">IF(AND($M457&gt;=BJ$1,$M457&lt;BK$1),"Yes","No")</f>
        <v>No</v>
      </c>
      <c r="BK457" t="str">
        <f t="shared" si="1029"/>
        <v>No</v>
      </c>
      <c r="BL457" t="str">
        <f t="shared" si="1029"/>
        <v>No</v>
      </c>
      <c r="BM457" t="str">
        <f t="shared" si="1029"/>
        <v>No</v>
      </c>
      <c r="BN457" t="str">
        <f t="shared" si="1029"/>
        <v>No</v>
      </c>
      <c r="BO457" t="str">
        <f t="shared" si="1029"/>
        <v>No</v>
      </c>
      <c r="BP457" t="str">
        <f t="shared" si="1029"/>
        <v>No</v>
      </c>
      <c r="BQ457" t="str">
        <f t="shared" si="1029"/>
        <v>No</v>
      </c>
      <c r="BR457" t="str">
        <f t="shared" si="1029"/>
        <v>No</v>
      </c>
      <c r="BS457" t="str">
        <f t="shared" si="1029"/>
        <v>No</v>
      </c>
      <c r="BT457" t="str">
        <f t="shared" si="1029"/>
        <v>No</v>
      </c>
      <c r="BU457" t="str">
        <f t="shared" si="1017"/>
        <v>No</v>
      </c>
      <c r="BW457" t="str">
        <f t="shared" si="1007"/>
        <v>No</v>
      </c>
    </row>
    <row r="458" spans="1:75" x14ac:dyDescent="0.25">
      <c r="A458" s="7">
        <v>457</v>
      </c>
      <c r="B458" s="7" t="s">
        <v>490</v>
      </c>
      <c r="C458" s="7" t="s">
        <v>1093</v>
      </c>
      <c r="D458" s="7" t="s">
        <v>36</v>
      </c>
      <c r="E458" s="7" t="s">
        <v>795</v>
      </c>
      <c r="F458" s="8" t="s">
        <v>811</v>
      </c>
      <c r="G458" s="8" t="s">
        <v>808</v>
      </c>
      <c r="H458" s="7" t="s">
        <v>806</v>
      </c>
      <c r="I458" s="7" t="s">
        <v>12</v>
      </c>
      <c r="J458" s="7" t="s">
        <v>1196</v>
      </c>
      <c r="K458" s="9">
        <v>29884</v>
      </c>
      <c r="L458" s="9">
        <v>39404</v>
      </c>
      <c r="M458" s="9">
        <v>41072</v>
      </c>
      <c r="N458" s="10">
        <f t="shared" ca="1" si="1002"/>
        <v>15</v>
      </c>
      <c r="O458" s="10" t="s">
        <v>815</v>
      </c>
      <c r="P458" s="11" t="s">
        <v>21</v>
      </c>
      <c r="Q458" s="12">
        <v>50990</v>
      </c>
      <c r="R458" s="12">
        <f t="shared" ca="1" si="1003"/>
        <v>5000</v>
      </c>
      <c r="S458" s="8">
        <v>4</v>
      </c>
      <c r="T458" t="str">
        <f t="shared" si="1008"/>
        <v>Correct</v>
      </c>
      <c r="U458" t="str">
        <f t="shared" si="1009"/>
        <v>Correct</v>
      </c>
      <c r="Y458" t="str">
        <f t="shared" si="1010"/>
        <v>40001-60000</v>
      </c>
      <c r="Z458" t="str">
        <f t="shared" ca="1" si="1011"/>
        <v>40-50 years</v>
      </c>
      <c r="AA458" t="str">
        <f t="shared" si="1012"/>
        <v>4-6 years</v>
      </c>
      <c r="AH458" t="str">
        <f t="shared" si="1013"/>
        <v>Yes</v>
      </c>
      <c r="AI458" t="str">
        <f t="shared" si="1014"/>
        <v>Yes</v>
      </c>
      <c r="AJ458" t="str">
        <f t="shared" si="1014"/>
        <v>Yes</v>
      </c>
      <c r="AK458" t="str">
        <f t="shared" si="1014"/>
        <v>Yes</v>
      </c>
      <c r="AL458" t="str">
        <f t="shared" si="1014"/>
        <v>Yes</v>
      </c>
      <c r="AM458" t="str">
        <f t="shared" si="1014"/>
        <v>Yes</v>
      </c>
      <c r="AN458" t="str">
        <f t="shared" si="1014"/>
        <v>No</v>
      </c>
      <c r="AO458" t="str">
        <f t="shared" si="1014"/>
        <v>No</v>
      </c>
      <c r="AP458" t="str">
        <f t="shared" si="1014"/>
        <v>No</v>
      </c>
      <c r="AQ458" t="str">
        <f t="shared" si="1014"/>
        <v>No</v>
      </c>
      <c r="AR458" t="str">
        <f t="shared" si="1014"/>
        <v>No</v>
      </c>
      <c r="AS458" t="str">
        <f t="shared" si="1014"/>
        <v>No</v>
      </c>
      <c r="AT458" t="str">
        <f t="shared" si="1014"/>
        <v>No</v>
      </c>
      <c r="AV458" t="str">
        <f t="shared" ref="AV458:BF458" si="1030">IF(AND($L458&gt;=AV$1,$L458&lt;AW$1),"Yes","No")</f>
        <v>No</v>
      </c>
      <c r="AW458" t="str">
        <f t="shared" si="1030"/>
        <v>No</v>
      </c>
      <c r="AX458" t="str">
        <f t="shared" si="1030"/>
        <v>No</v>
      </c>
      <c r="AY458" t="str">
        <f t="shared" si="1030"/>
        <v>No</v>
      </c>
      <c r="AZ458" t="str">
        <f t="shared" si="1030"/>
        <v>No</v>
      </c>
      <c r="BA458" t="str">
        <f t="shared" si="1030"/>
        <v>No</v>
      </c>
      <c r="BB458" t="str">
        <f t="shared" si="1030"/>
        <v>No</v>
      </c>
      <c r="BC458" t="str">
        <f t="shared" si="1030"/>
        <v>No</v>
      </c>
      <c r="BD458" t="str">
        <f t="shared" si="1030"/>
        <v>No</v>
      </c>
      <c r="BE458" t="str">
        <f t="shared" si="1030"/>
        <v>No</v>
      </c>
      <c r="BF458" t="str">
        <f t="shared" si="1030"/>
        <v>No</v>
      </c>
      <c r="BG458" t="str">
        <f t="shared" si="1005"/>
        <v>No</v>
      </c>
      <c r="BI458" t="str">
        <f t="shared" si="1016"/>
        <v>No</v>
      </c>
      <c r="BJ458" t="str">
        <f t="shared" ref="BJ458:BT458" si="1031">IF(AND($M458&gt;=BJ$1,$M458&lt;BK$1),"Yes","No")</f>
        <v>No</v>
      </c>
      <c r="BK458" t="str">
        <f t="shared" si="1031"/>
        <v>No</v>
      </c>
      <c r="BL458" t="str">
        <f t="shared" si="1031"/>
        <v>No</v>
      </c>
      <c r="BM458" t="str">
        <f t="shared" si="1031"/>
        <v>No</v>
      </c>
      <c r="BN458" t="str">
        <f t="shared" si="1031"/>
        <v>No</v>
      </c>
      <c r="BO458" t="str">
        <f t="shared" si="1031"/>
        <v>Yes</v>
      </c>
      <c r="BP458" t="str">
        <f t="shared" si="1031"/>
        <v>No</v>
      </c>
      <c r="BQ458" t="str">
        <f t="shared" si="1031"/>
        <v>No</v>
      </c>
      <c r="BR458" t="str">
        <f t="shared" si="1031"/>
        <v>No</v>
      </c>
      <c r="BS458" t="str">
        <f t="shared" si="1031"/>
        <v>No</v>
      </c>
      <c r="BT458" t="str">
        <f t="shared" si="1031"/>
        <v>No</v>
      </c>
      <c r="BU458" t="str">
        <f t="shared" si="1017"/>
        <v>No</v>
      </c>
      <c r="BW458" t="str">
        <f t="shared" si="1007"/>
        <v>Yes</v>
      </c>
    </row>
    <row r="459" spans="1:75" x14ac:dyDescent="0.25">
      <c r="A459" s="7">
        <v>458</v>
      </c>
      <c r="B459" s="7" t="s">
        <v>491</v>
      </c>
      <c r="C459" s="7" t="s">
        <v>845</v>
      </c>
      <c r="D459" s="7" t="s">
        <v>812</v>
      </c>
      <c r="E459" s="7" t="s">
        <v>794</v>
      </c>
      <c r="F459" s="8" t="s">
        <v>811</v>
      </c>
      <c r="G459" s="8" t="s">
        <v>808</v>
      </c>
      <c r="H459" s="7" t="s">
        <v>806</v>
      </c>
      <c r="I459" s="7" t="s">
        <v>12</v>
      </c>
      <c r="J459" s="7" t="s">
        <v>1196</v>
      </c>
      <c r="K459" s="9">
        <v>32578</v>
      </c>
      <c r="L459" s="9">
        <v>40883</v>
      </c>
      <c r="M459" s="9"/>
      <c r="N459" s="10">
        <f t="shared" ca="1" si="1002"/>
        <v>11</v>
      </c>
      <c r="O459" s="10" t="s">
        <v>815</v>
      </c>
      <c r="P459" s="11" t="s">
        <v>13</v>
      </c>
      <c r="Q459" s="12">
        <v>43580</v>
      </c>
      <c r="R459" s="12">
        <f t="shared" ca="1" si="1003"/>
        <v>10000</v>
      </c>
      <c r="S459" s="8">
        <v>5</v>
      </c>
      <c r="T459" t="str">
        <f t="shared" si="1008"/>
        <v/>
      </c>
      <c r="U459" t="str">
        <f t="shared" si="1009"/>
        <v>Correct</v>
      </c>
      <c r="Y459" t="str">
        <f t="shared" si="1010"/>
        <v>40001-60000</v>
      </c>
      <c r="Z459" t="str">
        <f t="shared" ca="1" si="1011"/>
        <v>30-40 years</v>
      </c>
      <c r="AA459" t="str">
        <f t="shared" si="1012"/>
        <v>1-2 years</v>
      </c>
      <c r="AH459" t="str">
        <f t="shared" si="1013"/>
        <v>Yes</v>
      </c>
      <c r="AI459" t="str">
        <f t="shared" si="1014"/>
        <v>Yes</v>
      </c>
      <c r="AJ459" t="str">
        <f t="shared" si="1014"/>
        <v>Yes</v>
      </c>
      <c r="AK459" t="str">
        <f t="shared" si="1014"/>
        <v>Yes</v>
      </c>
      <c r="AL459" t="str">
        <f t="shared" si="1014"/>
        <v>Yes</v>
      </c>
      <c r="AM459" t="str">
        <f t="shared" si="1014"/>
        <v>Yes</v>
      </c>
      <c r="AN459" t="str">
        <f t="shared" si="1014"/>
        <v>Yes</v>
      </c>
      <c r="AO459" t="str">
        <f t="shared" si="1014"/>
        <v>Yes</v>
      </c>
      <c r="AP459" t="str">
        <f t="shared" si="1014"/>
        <v>Yes</v>
      </c>
      <c r="AQ459" t="str">
        <f t="shared" si="1014"/>
        <v>Yes</v>
      </c>
      <c r="AR459" t="str">
        <f t="shared" si="1014"/>
        <v>Yes</v>
      </c>
      <c r="AS459" t="str">
        <f t="shared" si="1014"/>
        <v>Yes</v>
      </c>
      <c r="AT459" t="str">
        <f t="shared" si="1014"/>
        <v>Yes</v>
      </c>
      <c r="AV459" t="str">
        <f t="shared" ref="AV459:BF459" si="1032">IF(AND($L459&gt;=AV$1,$L459&lt;AW$1),"Yes","No")</f>
        <v>No</v>
      </c>
      <c r="AW459" t="str">
        <f t="shared" si="1032"/>
        <v>No</v>
      </c>
      <c r="AX459" t="str">
        <f t="shared" si="1032"/>
        <v>No</v>
      </c>
      <c r="AY459" t="str">
        <f t="shared" si="1032"/>
        <v>No</v>
      </c>
      <c r="AZ459" t="str">
        <f t="shared" si="1032"/>
        <v>No</v>
      </c>
      <c r="BA459" t="str">
        <f t="shared" si="1032"/>
        <v>No</v>
      </c>
      <c r="BB459" t="str">
        <f t="shared" si="1032"/>
        <v>No</v>
      </c>
      <c r="BC459" t="str">
        <f t="shared" si="1032"/>
        <v>No</v>
      </c>
      <c r="BD459" t="str">
        <f t="shared" si="1032"/>
        <v>No</v>
      </c>
      <c r="BE459" t="str">
        <f t="shared" si="1032"/>
        <v>No</v>
      </c>
      <c r="BF459" t="str">
        <f t="shared" si="1032"/>
        <v>No</v>
      </c>
      <c r="BG459" t="str">
        <f t="shared" si="1005"/>
        <v>No</v>
      </c>
      <c r="BI459" t="str">
        <f t="shared" si="1016"/>
        <v>No</v>
      </c>
      <c r="BJ459" t="str">
        <f t="shared" ref="BJ459:BT459" si="1033">IF(AND($M459&gt;=BJ$1,$M459&lt;BK$1),"Yes","No")</f>
        <v>No</v>
      </c>
      <c r="BK459" t="str">
        <f t="shared" si="1033"/>
        <v>No</v>
      </c>
      <c r="BL459" t="str">
        <f t="shared" si="1033"/>
        <v>No</v>
      </c>
      <c r="BM459" t="str">
        <f t="shared" si="1033"/>
        <v>No</v>
      </c>
      <c r="BN459" t="str">
        <f t="shared" si="1033"/>
        <v>No</v>
      </c>
      <c r="BO459" t="str">
        <f t="shared" si="1033"/>
        <v>No</v>
      </c>
      <c r="BP459" t="str">
        <f t="shared" si="1033"/>
        <v>No</v>
      </c>
      <c r="BQ459" t="str">
        <f t="shared" si="1033"/>
        <v>No</v>
      </c>
      <c r="BR459" t="str">
        <f t="shared" si="1033"/>
        <v>No</v>
      </c>
      <c r="BS459" t="str">
        <f t="shared" si="1033"/>
        <v>No</v>
      </c>
      <c r="BT459" t="str">
        <f t="shared" si="1033"/>
        <v>No</v>
      </c>
      <c r="BU459" t="str">
        <f t="shared" si="1017"/>
        <v>No</v>
      </c>
      <c r="BW459" t="str">
        <f t="shared" si="1007"/>
        <v>No</v>
      </c>
    </row>
    <row r="460" spans="1:75" x14ac:dyDescent="0.25">
      <c r="A460" s="7">
        <v>459</v>
      </c>
      <c r="B460" s="7" t="s">
        <v>492</v>
      </c>
      <c r="C460" s="7" t="s">
        <v>1094</v>
      </c>
      <c r="D460" s="7" t="s">
        <v>812</v>
      </c>
      <c r="E460" s="7" t="s">
        <v>793</v>
      </c>
      <c r="F460" s="8" t="s">
        <v>811</v>
      </c>
      <c r="G460" s="8" t="s">
        <v>808</v>
      </c>
      <c r="H460" s="7" t="s">
        <v>806</v>
      </c>
      <c r="I460" s="7" t="s">
        <v>12</v>
      </c>
      <c r="J460" s="7" t="s">
        <v>1196</v>
      </c>
      <c r="K460" s="9">
        <v>32350</v>
      </c>
      <c r="L460" s="9">
        <v>40525</v>
      </c>
      <c r="M460" s="9"/>
      <c r="N460" s="10">
        <f t="shared" ca="1" si="1002"/>
        <v>12</v>
      </c>
      <c r="O460" s="10" t="s">
        <v>815</v>
      </c>
      <c r="P460" s="11" t="s">
        <v>16</v>
      </c>
      <c r="Q460" s="12">
        <v>77950</v>
      </c>
      <c r="R460" s="12">
        <f t="shared" ca="1" si="1003"/>
        <v>5000</v>
      </c>
      <c r="S460" s="8">
        <v>4</v>
      </c>
      <c r="T460" t="str">
        <f t="shared" si="1008"/>
        <v/>
      </c>
      <c r="U460" t="str">
        <f t="shared" si="1009"/>
        <v>Correct</v>
      </c>
      <c r="Y460" t="str">
        <f t="shared" si="1010"/>
        <v>Above 60000</v>
      </c>
      <c r="Z460" t="str">
        <f t="shared" ca="1" si="1011"/>
        <v>30-40 years</v>
      </c>
      <c r="AA460" t="str">
        <f t="shared" si="1012"/>
        <v>2-4 years</v>
      </c>
      <c r="AH460" t="str">
        <f t="shared" si="1013"/>
        <v>Yes</v>
      </c>
      <c r="AI460" t="str">
        <f t="shared" si="1014"/>
        <v>Yes</v>
      </c>
      <c r="AJ460" t="str">
        <f t="shared" si="1014"/>
        <v>Yes</v>
      </c>
      <c r="AK460" t="str">
        <f t="shared" si="1014"/>
        <v>Yes</v>
      </c>
      <c r="AL460" t="str">
        <f t="shared" si="1014"/>
        <v>Yes</v>
      </c>
      <c r="AM460" t="str">
        <f t="shared" si="1014"/>
        <v>Yes</v>
      </c>
      <c r="AN460" t="str">
        <f t="shared" si="1014"/>
        <v>Yes</v>
      </c>
      <c r="AO460" t="str">
        <f t="shared" si="1014"/>
        <v>Yes</v>
      </c>
      <c r="AP460" t="str">
        <f t="shared" si="1014"/>
        <v>Yes</v>
      </c>
      <c r="AQ460" t="str">
        <f t="shared" si="1014"/>
        <v>Yes</v>
      </c>
      <c r="AR460" t="str">
        <f t="shared" si="1014"/>
        <v>Yes</v>
      </c>
      <c r="AS460" t="str">
        <f t="shared" si="1014"/>
        <v>Yes</v>
      </c>
      <c r="AT460" t="str">
        <f t="shared" si="1014"/>
        <v>Yes</v>
      </c>
      <c r="AV460" t="str">
        <f t="shared" ref="AV460:BF460" si="1034">IF(AND($L460&gt;=AV$1,$L460&lt;AW$1),"Yes","No")</f>
        <v>No</v>
      </c>
      <c r="AW460" t="str">
        <f t="shared" si="1034"/>
        <v>No</v>
      </c>
      <c r="AX460" t="str">
        <f t="shared" si="1034"/>
        <v>No</v>
      </c>
      <c r="AY460" t="str">
        <f t="shared" si="1034"/>
        <v>No</v>
      </c>
      <c r="AZ460" t="str">
        <f t="shared" si="1034"/>
        <v>No</v>
      </c>
      <c r="BA460" t="str">
        <f t="shared" si="1034"/>
        <v>No</v>
      </c>
      <c r="BB460" t="str">
        <f t="shared" si="1034"/>
        <v>No</v>
      </c>
      <c r="BC460" t="str">
        <f t="shared" si="1034"/>
        <v>No</v>
      </c>
      <c r="BD460" t="str">
        <f t="shared" si="1034"/>
        <v>No</v>
      </c>
      <c r="BE460" t="str">
        <f t="shared" si="1034"/>
        <v>No</v>
      </c>
      <c r="BF460" t="str">
        <f t="shared" si="1034"/>
        <v>No</v>
      </c>
      <c r="BG460" t="str">
        <f t="shared" si="1005"/>
        <v>No</v>
      </c>
      <c r="BI460" t="str">
        <f t="shared" si="1016"/>
        <v>No</v>
      </c>
      <c r="BJ460" t="str">
        <f t="shared" ref="BJ460:BT460" si="1035">IF(AND($M460&gt;=BJ$1,$M460&lt;BK$1),"Yes","No")</f>
        <v>No</v>
      </c>
      <c r="BK460" t="str">
        <f t="shared" si="1035"/>
        <v>No</v>
      </c>
      <c r="BL460" t="str">
        <f t="shared" si="1035"/>
        <v>No</v>
      </c>
      <c r="BM460" t="str">
        <f t="shared" si="1035"/>
        <v>No</v>
      </c>
      <c r="BN460" t="str">
        <f t="shared" si="1035"/>
        <v>No</v>
      </c>
      <c r="BO460" t="str">
        <f t="shared" si="1035"/>
        <v>No</v>
      </c>
      <c r="BP460" t="str">
        <f t="shared" si="1035"/>
        <v>No</v>
      </c>
      <c r="BQ460" t="str">
        <f t="shared" si="1035"/>
        <v>No</v>
      </c>
      <c r="BR460" t="str">
        <f t="shared" si="1035"/>
        <v>No</v>
      </c>
      <c r="BS460" t="str">
        <f t="shared" si="1035"/>
        <v>No</v>
      </c>
      <c r="BT460" t="str">
        <f t="shared" si="1035"/>
        <v>No</v>
      </c>
      <c r="BU460" t="str">
        <f t="shared" si="1017"/>
        <v>No</v>
      </c>
      <c r="BW460" t="str">
        <f t="shared" si="1007"/>
        <v>No</v>
      </c>
    </row>
    <row r="461" spans="1:75" x14ac:dyDescent="0.25">
      <c r="A461" s="7">
        <v>460</v>
      </c>
      <c r="B461" s="7" t="s">
        <v>493</v>
      </c>
      <c r="C461" s="7" t="s">
        <v>961</v>
      </c>
      <c r="D461" s="7" t="s">
        <v>36</v>
      </c>
      <c r="E461" s="7" t="s">
        <v>790</v>
      </c>
      <c r="F461" s="8" t="s">
        <v>811</v>
      </c>
      <c r="G461" s="8" t="s">
        <v>808</v>
      </c>
      <c r="H461" s="7" t="s">
        <v>806</v>
      </c>
      <c r="I461" s="7" t="s">
        <v>24</v>
      </c>
      <c r="J461" s="7" t="s">
        <v>1197</v>
      </c>
      <c r="K461" s="9">
        <v>32512</v>
      </c>
      <c r="L461" s="9">
        <v>39783</v>
      </c>
      <c r="M461" s="9"/>
      <c r="N461" s="10">
        <f t="shared" ca="1" si="1002"/>
        <v>14</v>
      </c>
      <c r="O461" t="s">
        <v>785</v>
      </c>
      <c r="P461" s="11"/>
      <c r="Q461" s="12">
        <v>54000</v>
      </c>
      <c r="R461" s="12">
        <f t="shared" ca="1" si="1003"/>
        <v>5000</v>
      </c>
      <c r="S461" s="8">
        <v>3</v>
      </c>
      <c r="T461" t="str">
        <f t="shared" si="1008"/>
        <v/>
      </c>
      <c r="U461" t="str">
        <f t="shared" si="1009"/>
        <v>Correct</v>
      </c>
      <c r="Y461" t="str">
        <f t="shared" si="1010"/>
        <v>40001-60000</v>
      </c>
      <c r="Z461" t="str">
        <f t="shared" ca="1" si="1011"/>
        <v>30-40 years</v>
      </c>
      <c r="AA461" t="str">
        <f t="shared" si="1012"/>
        <v>4-6 years</v>
      </c>
      <c r="AH461" t="str">
        <f t="shared" si="1013"/>
        <v>Yes</v>
      </c>
      <c r="AI461" t="str">
        <f t="shared" si="1014"/>
        <v>Yes</v>
      </c>
      <c r="AJ461" t="str">
        <f t="shared" si="1014"/>
        <v>Yes</v>
      </c>
      <c r="AK461" t="str">
        <f t="shared" si="1014"/>
        <v>Yes</v>
      </c>
      <c r="AL461" t="str">
        <f t="shared" si="1014"/>
        <v>Yes</v>
      </c>
      <c r="AM461" t="str">
        <f t="shared" si="1014"/>
        <v>Yes</v>
      </c>
      <c r="AN461" t="str">
        <f t="shared" si="1014"/>
        <v>Yes</v>
      </c>
      <c r="AO461" t="str">
        <f t="shared" si="1014"/>
        <v>Yes</v>
      </c>
      <c r="AP461" t="str">
        <f t="shared" si="1014"/>
        <v>Yes</v>
      </c>
      <c r="AQ461" t="str">
        <f t="shared" si="1014"/>
        <v>Yes</v>
      </c>
      <c r="AR461" t="str">
        <f t="shared" si="1014"/>
        <v>Yes</v>
      </c>
      <c r="AS461" t="str">
        <f t="shared" si="1014"/>
        <v>Yes</v>
      </c>
      <c r="AT461" t="str">
        <f t="shared" si="1014"/>
        <v>Yes</v>
      </c>
      <c r="AV461" t="str">
        <f t="shared" ref="AV461:BF461" si="1036">IF(AND($L461&gt;=AV$1,$L461&lt;AW$1),"Yes","No")</f>
        <v>No</v>
      </c>
      <c r="AW461" t="str">
        <f t="shared" si="1036"/>
        <v>No</v>
      </c>
      <c r="AX461" t="str">
        <f t="shared" si="1036"/>
        <v>No</v>
      </c>
      <c r="AY461" t="str">
        <f t="shared" si="1036"/>
        <v>No</v>
      </c>
      <c r="AZ461" t="str">
        <f t="shared" si="1036"/>
        <v>No</v>
      </c>
      <c r="BA461" t="str">
        <f t="shared" si="1036"/>
        <v>No</v>
      </c>
      <c r="BB461" t="str">
        <f t="shared" si="1036"/>
        <v>No</v>
      </c>
      <c r="BC461" t="str">
        <f t="shared" si="1036"/>
        <v>No</v>
      </c>
      <c r="BD461" t="str">
        <f t="shared" si="1036"/>
        <v>No</v>
      </c>
      <c r="BE461" t="str">
        <f t="shared" si="1036"/>
        <v>No</v>
      </c>
      <c r="BF461" t="str">
        <f t="shared" si="1036"/>
        <v>No</v>
      </c>
      <c r="BG461" t="str">
        <f t="shared" si="1005"/>
        <v>No</v>
      </c>
      <c r="BI461" t="str">
        <f t="shared" si="1016"/>
        <v>No</v>
      </c>
      <c r="BJ461" t="str">
        <f t="shared" ref="BJ461:BT461" si="1037">IF(AND($M461&gt;=BJ$1,$M461&lt;BK$1),"Yes","No")</f>
        <v>No</v>
      </c>
      <c r="BK461" t="str">
        <f t="shared" si="1037"/>
        <v>No</v>
      </c>
      <c r="BL461" t="str">
        <f t="shared" si="1037"/>
        <v>No</v>
      </c>
      <c r="BM461" t="str">
        <f t="shared" si="1037"/>
        <v>No</v>
      </c>
      <c r="BN461" t="str">
        <f t="shared" si="1037"/>
        <v>No</v>
      </c>
      <c r="BO461" t="str">
        <f t="shared" si="1037"/>
        <v>No</v>
      </c>
      <c r="BP461" t="str">
        <f t="shared" si="1037"/>
        <v>No</v>
      </c>
      <c r="BQ461" t="str">
        <f t="shared" si="1037"/>
        <v>No</v>
      </c>
      <c r="BR461" t="str">
        <f t="shared" si="1037"/>
        <v>No</v>
      </c>
      <c r="BS461" t="str">
        <f t="shared" si="1037"/>
        <v>No</v>
      </c>
      <c r="BT461" t="str">
        <f t="shared" si="1037"/>
        <v>No</v>
      </c>
      <c r="BU461" t="str">
        <f t="shared" si="1017"/>
        <v>No</v>
      </c>
      <c r="BW461" t="str">
        <f t="shared" si="1007"/>
        <v>No</v>
      </c>
    </row>
    <row r="462" spans="1:75" x14ac:dyDescent="0.25">
      <c r="A462" s="7">
        <v>461</v>
      </c>
      <c r="B462" s="7" t="s">
        <v>494</v>
      </c>
      <c r="C462" s="7" t="s">
        <v>1094</v>
      </c>
      <c r="D462" s="7" t="s">
        <v>36</v>
      </c>
      <c r="E462" s="7" t="s">
        <v>790</v>
      </c>
      <c r="F462" s="8" t="s">
        <v>811</v>
      </c>
      <c r="G462" s="8" t="s">
        <v>159</v>
      </c>
      <c r="H462" s="7" t="s">
        <v>495</v>
      </c>
      <c r="I462" s="7" t="s">
        <v>12</v>
      </c>
      <c r="J462" s="7" t="s">
        <v>1196</v>
      </c>
      <c r="K462" s="9">
        <v>26468</v>
      </c>
      <c r="L462" s="9">
        <v>40551</v>
      </c>
      <c r="M462" s="9"/>
      <c r="N462" s="10">
        <f t="shared" ca="1" si="1002"/>
        <v>11</v>
      </c>
      <c r="O462" s="10" t="s">
        <v>815</v>
      </c>
      <c r="P462" s="11" t="s">
        <v>13</v>
      </c>
      <c r="Q462" s="12">
        <v>71730</v>
      </c>
      <c r="R462" s="12">
        <f t="shared" ca="1" si="1003"/>
        <v>3000</v>
      </c>
      <c r="S462" s="8">
        <v>1</v>
      </c>
      <c r="T462" t="str">
        <f t="shared" si="1008"/>
        <v/>
      </c>
      <c r="U462" t="str">
        <f t="shared" si="1009"/>
        <v>Correct</v>
      </c>
      <c r="Y462" t="str">
        <f t="shared" si="1010"/>
        <v>Above 60000</v>
      </c>
      <c r="Z462" t="str">
        <f t="shared" ca="1" si="1011"/>
        <v>Above 50 years</v>
      </c>
      <c r="AA462" t="str">
        <f t="shared" si="1012"/>
        <v>1-2 years</v>
      </c>
      <c r="AH462" t="str">
        <f t="shared" si="1013"/>
        <v>Yes</v>
      </c>
      <c r="AI462" t="str">
        <f t="shared" si="1014"/>
        <v>Yes</v>
      </c>
      <c r="AJ462" t="str">
        <f t="shared" si="1014"/>
        <v>Yes</v>
      </c>
      <c r="AK462" t="str">
        <f t="shared" si="1014"/>
        <v>Yes</v>
      </c>
      <c r="AL462" t="str">
        <f t="shared" si="1014"/>
        <v>Yes</v>
      </c>
      <c r="AM462" t="str">
        <f t="shared" si="1014"/>
        <v>Yes</v>
      </c>
      <c r="AN462" t="str">
        <f t="shared" si="1014"/>
        <v>Yes</v>
      </c>
      <c r="AO462" t="str">
        <f t="shared" si="1014"/>
        <v>Yes</v>
      </c>
      <c r="AP462" t="str">
        <f t="shared" si="1014"/>
        <v>Yes</v>
      </c>
      <c r="AQ462" t="str">
        <f t="shared" si="1014"/>
        <v>Yes</v>
      </c>
      <c r="AR462" t="str">
        <f t="shared" si="1014"/>
        <v>Yes</v>
      </c>
      <c r="AS462" t="str">
        <f t="shared" si="1014"/>
        <v>Yes</v>
      </c>
      <c r="AT462" t="str">
        <f t="shared" si="1014"/>
        <v>Yes</v>
      </c>
      <c r="AV462" t="str">
        <f t="shared" ref="AV462:BF462" si="1038">IF(AND($L462&gt;=AV$1,$L462&lt;AW$1),"Yes","No")</f>
        <v>No</v>
      </c>
      <c r="AW462" t="str">
        <f t="shared" si="1038"/>
        <v>No</v>
      </c>
      <c r="AX462" t="str">
        <f t="shared" si="1038"/>
        <v>No</v>
      </c>
      <c r="AY462" t="str">
        <f t="shared" si="1038"/>
        <v>No</v>
      </c>
      <c r="AZ462" t="str">
        <f t="shared" si="1038"/>
        <v>No</v>
      </c>
      <c r="BA462" t="str">
        <f t="shared" si="1038"/>
        <v>No</v>
      </c>
      <c r="BB462" t="str">
        <f t="shared" si="1038"/>
        <v>No</v>
      </c>
      <c r="BC462" t="str">
        <f t="shared" si="1038"/>
        <v>No</v>
      </c>
      <c r="BD462" t="str">
        <f t="shared" si="1038"/>
        <v>No</v>
      </c>
      <c r="BE462" t="str">
        <f t="shared" si="1038"/>
        <v>No</v>
      </c>
      <c r="BF462" t="str">
        <f t="shared" si="1038"/>
        <v>No</v>
      </c>
      <c r="BG462" t="str">
        <f t="shared" si="1005"/>
        <v>No</v>
      </c>
      <c r="BI462" t="str">
        <f t="shared" si="1016"/>
        <v>No</v>
      </c>
      <c r="BJ462" t="str">
        <f t="shared" ref="BJ462:BT462" si="1039">IF(AND($M462&gt;=BJ$1,$M462&lt;BK$1),"Yes","No")</f>
        <v>No</v>
      </c>
      <c r="BK462" t="str">
        <f t="shared" si="1039"/>
        <v>No</v>
      </c>
      <c r="BL462" t="str">
        <f t="shared" si="1039"/>
        <v>No</v>
      </c>
      <c r="BM462" t="str">
        <f t="shared" si="1039"/>
        <v>No</v>
      </c>
      <c r="BN462" t="str">
        <f t="shared" si="1039"/>
        <v>No</v>
      </c>
      <c r="BO462" t="str">
        <f t="shared" si="1039"/>
        <v>No</v>
      </c>
      <c r="BP462" t="str">
        <f t="shared" si="1039"/>
        <v>No</v>
      </c>
      <c r="BQ462" t="str">
        <f t="shared" si="1039"/>
        <v>No</v>
      </c>
      <c r="BR462" t="str">
        <f t="shared" si="1039"/>
        <v>No</v>
      </c>
      <c r="BS462" t="str">
        <f t="shared" si="1039"/>
        <v>No</v>
      </c>
      <c r="BT462" t="str">
        <f t="shared" si="1039"/>
        <v>No</v>
      </c>
      <c r="BU462" t="str">
        <f t="shared" si="1017"/>
        <v>No</v>
      </c>
      <c r="BW462" t="str">
        <f t="shared" si="1007"/>
        <v>No</v>
      </c>
    </row>
    <row r="463" spans="1:75" x14ac:dyDescent="0.25">
      <c r="A463" s="7">
        <v>462</v>
      </c>
      <c r="B463" s="7" t="s">
        <v>496</v>
      </c>
      <c r="C463" s="7" t="s">
        <v>851</v>
      </c>
      <c r="D463" s="7" t="s">
        <v>10</v>
      </c>
      <c r="E463" s="7" t="s">
        <v>787</v>
      </c>
      <c r="F463" s="8" t="s">
        <v>811</v>
      </c>
      <c r="G463" s="8" t="s">
        <v>159</v>
      </c>
      <c r="H463" s="7" t="s">
        <v>495</v>
      </c>
      <c r="I463" s="7" t="s">
        <v>12</v>
      </c>
      <c r="J463" s="7" t="s">
        <v>1196</v>
      </c>
      <c r="K463" s="9">
        <v>32685</v>
      </c>
      <c r="L463" s="9">
        <v>40585</v>
      </c>
      <c r="M463" s="9"/>
      <c r="N463" s="10">
        <f t="shared" ca="1" si="1002"/>
        <v>11</v>
      </c>
      <c r="O463" s="10" t="s">
        <v>815</v>
      </c>
      <c r="P463" s="11" t="s">
        <v>13</v>
      </c>
      <c r="Q463" s="12">
        <v>87950</v>
      </c>
      <c r="R463" s="12">
        <f t="shared" ca="1" si="1003"/>
        <v>5000</v>
      </c>
      <c r="S463" s="8">
        <v>4</v>
      </c>
      <c r="T463" t="str">
        <f t="shared" si="1008"/>
        <v/>
      </c>
      <c r="U463" t="str">
        <f t="shared" si="1009"/>
        <v>Correct</v>
      </c>
      <c r="Y463" t="str">
        <f t="shared" si="1010"/>
        <v>Above 60000</v>
      </c>
      <c r="Z463" t="str">
        <f t="shared" ca="1" si="1011"/>
        <v>30-40 years</v>
      </c>
      <c r="AA463" t="str">
        <f t="shared" si="1012"/>
        <v>1-2 years</v>
      </c>
      <c r="AH463" t="str">
        <f t="shared" si="1013"/>
        <v>Yes</v>
      </c>
      <c r="AI463" t="str">
        <f t="shared" si="1014"/>
        <v>Yes</v>
      </c>
      <c r="AJ463" t="str">
        <f t="shared" si="1014"/>
        <v>Yes</v>
      </c>
      <c r="AK463" t="str">
        <f t="shared" si="1014"/>
        <v>Yes</v>
      </c>
      <c r="AL463" t="str">
        <f t="shared" si="1014"/>
        <v>Yes</v>
      </c>
      <c r="AM463" t="str">
        <f t="shared" si="1014"/>
        <v>Yes</v>
      </c>
      <c r="AN463" t="str">
        <f t="shared" si="1014"/>
        <v>Yes</v>
      </c>
      <c r="AO463" t="str">
        <f t="shared" si="1014"/>
        <v>Yes</v>
      </c>
      <c r="AP463" t="str">
        <f t="shared" si="1014"/>
        <v>Yes</v>
      </c>
      <c r="AQ463" t="str">
        <f t="shared" si="1014"/>
        <v>Yes</v>
      </c>
      <c r="AR463" t="str">
        <f t="shared" si="1014"/>
        <v>Yes</v>
      </c>
      <c r="AS463" t="str">
        <f t="shared" si="1014"/>
        <v>Yes</v>
      </c>
      <c r="AT463" t="str">
        <f t="shared" si="1014"/>
        <v>Yes</v>
      </c>
      <c r="AV463" t="str">
        <f t="shared" ref="AV463:BF463" si="1040">IF(AND($L463&gt;=AV$1,$L463&lt;AW$1),"Yes","No")</f>
        <v>No</v>
      </c>
      <c r="AW463" t="str">
        <f t="shared" si="1040"/>
        <v>No</v>
      </c>
      <c r="AX463" t="str">
        <f t="shared" si="1040"/>
        <v>No</v>
      </c>
      <c r="AY463" t="str">
        <f t="shared" si="1040"/>
        <v>No</v>
      </c>
      <c r="AZ463" t="str">
        <f t="shared" si="1040"/>
        <v>No</v>
      </c>
      <c r="BA463" t="str">
        <f t="shared" si="1040"/>
        <v>No</v>
      </c>
      <c r="BB463" t="str">
        <f t="shared" si="1040"/>
        <v>No</v>
      </c>
      <c r="BC463" t="str">
        <f t="shared" si="1040"/>
        <v>No</v>
      </c>
      <c r="BD463" t="str">
        <f t="shared" si="1040"/>
        <v>No</v>
      </c>
      <c r="BE463" t="str">
        <f t="shared" si="1040"/>
        <v>No</v>
      </c>
      <c r="BF463" t="str">
        <f t="shared" si="1040"/>
        <v>No</v>
      </c>
      <c r="BG463" t="str">
        <f t="shared" si="1005"/>
        <v>No</v>
      </c>
      <c r="BI463" t="str">
        <f t="shared" si="1016"/>
        <v>No</v>
      </c>
      <c r="BJ463" t="str">
        <f t="shared" ref="BJ463:BT463" si="1041">IF(AND($M463&gt;=BJ$1,$M463&lt;BK$1),"Yes","No")</f>
        <v>No</v>
      </c>
      <c r="BK463" t="str">
        <f t="shared" si="1041"/>
        <v>No</v>
      </c>
      <c r="BL463" t="str">
        <f t="shared" si="1041"/>
        <v>No</v>
      </c>
      <c r="BM463" t="str">
        <f t="shared" si="1041"/>
        <v>No</v>
      </c>
      <c r="BN463" t="str">
        <f t="shared" si="1041"/>
        <v>No</v>
      </c>
      <c r="BO463" t="str">
        <f t="shared" si="1041"/>
        <v>No</v>
      </c>
      <c r="BP463" t="str">
        <f t="shared" si="1041"/>
        <v>No</v>
      </c>
      <c r="BQ463" t="str">
        <f t="shared" si="1041"/>
        <v>No</v>
      </c>
      <c r="BR463" t="str">
        <f t="shared" si="1041"/>
        <v>No</v>
      </c>
      <c r="BS463" t="str">
        <f t="shared" si="1041"/>
        <v>No</v>
      </c>
      <c r="BT463" t="str">
        <f t="shared" si="1041"/>
        <v>No</v>
      </c>
      <c r="BU463" t="str">
        <f t="shared" si="1017"/>
        <v>No</v>
      </c>
      <c r="BW463" t="str">
        <f t="shared" si="1007"/>
        <v>No</v>
      </c>
    </row>
    <row r="464" spans="1:75" x14ac:dyDescent="0.25">
      <c r="A464" s="7">
        <v>463</v>
      </c>
      <c r="B464" s="7" t="s">
        <v>497</v>
      </c>
      <c r="C464" s="7" t="s">
        <v>922</v>
      </c>
      <c r="D464" s="7" t="s">
        <v>36</v>
      </c>
      <c r="E464" s="7" t="s">
        <v>790</v>
      </c>
      <c r="F464" s="8" t="s">
        <v>811</v>
      </c>
      <c r="G464" s="8" t="s">
        <v>159</v>
      </c>
      <c r="H464" s="7" t="s">
        <v>495</v>
      </c>
      <c r="I464" s="7" t="s">
        <v>24</v>
      </c>
      <c r="J464" s="7" t="s">
        <v>1196</v>
      </c>
      <c r="K464" s="9">
        <v>26402</v>
      </c>
      <c r="L464" s="9">
        <v>40591</v>
      </c>
      <c r="M464" s="9"/>
      <c r="N464" s="10">
        <f t="shared" ca="1" si="1002"/>
        <v>11</v>
      </c>
      <c r="O464" s="10" t="s">
        <v>815</v>
      </c>
      <c r="P464" s="11"/>
      <c r="Q464" s="12">
        <v>49070</v>
      </c>
      <c r="R464" s="12">
        <f t="shared" ca="1" si="1003"/>
        <v>5000</v>
      </c>
      <c r="S464" s="8">
        <v>3</v>
      </c>
      <c r="T464" t="str">
        <f t="shared" si="1008"/>
        <v/>
      </c>
      <c r="U464" t="str">
        <f t="shared" si="1009"/>
        <v>Correct</v>
      </c>
      <c r="Y464" t="str">
        <f t="shared" si="1010"/>
        <v>40001-60000</v>
      </c>
      <c r="Z464" t="str">
        <f t="shared" ca="1" si="1011"/>
        <v>Above 50 years</v>
      </c>
      <c r="AA464" t="str">
        <f t="shared" si="1012"/>
        <v>1-2 years</v>
      </c>
      <c r="AH464" t="str">
        <f t="shared" si="1013"/>
        <v>Yes</v>
      </c>
      <c r="AI464" t="str">
        <f t="shared" si="1014"/>
        <v>Yes</v>
      </c>
      <c r="AJ464" t="str">
        <f t="shared" si="1014"/>
        <v>Yes</v>
      </c>
      <c r="AK464" t="str">
        <f t="shared" si="1014"/>
        <v>Yes</v>
      </c>
      <c r="AL464" t="str">
        <f t="shared" si="1014"/>
        <v>Yes</v>
      </c>
      <c r="AM464" t="str">
        <f t="shared" si="1014"/>
        <v>Yes</v>
      </c>
      <c r="AN464" t="str">
        <f t="shared" si="1014"/>
        <v>Yes</v>
      </c>
      <c r="AO464" t="str">
        <f t="shared" si="1014"/>
        <v>Yes</v>
      </c>
      <c r="AP464" t="str">
        <f t="shared" si="1014"/>
        <v>Yes</v>
      </c>
      <c r="AQ464" t="str">
        <f t="shared" si="1014"/>
        <v>Yes</v>
      </c>
      <c r="AR464" t="str">
        <f t="shared" si="1014"/>
        <v>Yes</v>
      </c>
      <c r="AS464" t="str">
        <f t="shared" si="1014"/>
        <v>Yes</v>
      </c>
      <c r="AT464" t="str">
        <f t="shared" si="1014"/>
        <v>Yes</v>
      </c>
      <c r="AV464" t="str">
        <f t="shared" ref="AV464:BF464" si="1042">IF(AND($L464&gt;=AV$1,$L464&lt;AW$1),"Yes","No")</f>
        <v>No</v>
      </c>
      <c r="AW464" t="str">
        <f t="shared" si="1042"/>
        <v>No</v>
      </c>
      <c r="AX464" t="str">
        <f t="shared" si="1042"/>
        <v>No</v>
      </c>
      <c r="AY464" t="str">
        <f t="shared" si="1042"/>
        <v>No</v>
      </c>
      <c r="AZ464" t="str">
        <f t="shared" si="1042"/>
        <v>No</v>
      </c>
      <c r="BA464" t="str">
        <f t="shared" si="1042"/>
        <v>No</v>
      </c>
      <c r="BB464" t="str">
        <f t="shared" si="1042"/>
        <v>No</v>
      </c>
      <c r="BC464" t="str">
        <f t="shared" si="1042"/>
        <v>No</v>
      </c>
      <c r="BD464" t="str">
        <f t="shared" si="1042"/>
        <v>No</v>
      </c>
      <c r="BE464" t="str">
        <f t="shared" si="1042"/>
        <v>No</v>
      </c>
      <c r="BF464" t="str">
        <f t="shared" si="1042"/>
        <v>No</v>
      </c>
      <c r="BG464" t="str">
        <f t="shared" si="1005"/>
        <v>No</v>
      </c>
      <c r="BI464" t="str">
        <f t="shared" si="1016"/>
        <v>No</v>
      </c>
      <c r="BJ464" t="str">
        <f t="shared" ref="BJ464:BT464" si="1043">IF(AND($M464&gt;=BJ$1,$M464&lt;BK$1),"Yes","No")</f>
        <v>No</v>
      </c>
      <c r="BK464" t="str">
        <f t="shared" si="1043"/>
        <v>No</v>
      </c>
      <c r="BL464" t="str">
        <f t="shared" si="1043"/>
        <v>No</v>
      </c>
      <c r="BM464" t="str">
        <f t="shared" si="1043"/>
        <v>No</v>
      </c>
      <c r="BN464" t="str">
        <f t="shared" si="1043"/>
        <v>No</v>
      </c>
      <c r="BO464" t="str">
        <f t="shared" si="1043"/>
        <v>No</v>
      </c>
      <c r="BP464" t="str">
        <f t="shared" si="1043"/>
        <v>No</v>
      </c>
      <c r="BQ464" t="str">
        <f t="shared" si="1043"/>
        <v>No</v>
      </c>
      <c r="BR464" t="str">
        <f t="shared" si="1043"/>
        <v>No</v>
      </c>
      <c r="BS464" t="str">
        <f t="shared" si="1043"/>
        <v>No</v>
      </c>
      <c r="BT464" t="str">
        <f t="shared" si="1043"/>
        <v>No</v>
      </c>
      <c r="BU464" t="str">
        <f t="shared" si="1017"/>
        <v>No</v>
      </c>
      <c r="BW464" t="str">
        <f t="shared" si="1007"/>
        <v>No</v>
      </c>
    </row>
    <row r="465" spans="1:75" x14ac:dyDescent="0.25">
      <c r="A465" s="7">
        <v>464</v>
      </c>
      <c r="B465" s="7" t="s">
        <v>498</v>
      </c>
      <c r="C465" s="7" t="s">
        <v>851</v>
      </c>
      <c r="D465" s="7" t="s">
        <v>36</v>
      </c>
      <c r="E465" s="7" t="s">
        <v>790</v>
      </c>
      <c r="F465" s="8" t="s">
        <v>811</v>
      </c>
      <c r="G465" s="8" t="s">
        <v>159</v>
      </c>
      <c r="H465" s="7" t="s">
        <v>495</v>
      </c>
      <c r="I465" s="7" t="s">
        <v>12</v>
      </c>
      <c r="J465" s="7" t="s">
        <v>1196</v>
      </c>
      <c r="K465" s="9">
        <v>29724</v>
      </c>
      <c r="L465" s="9">
        <v>40625</v>
      </c>
      <c r="M465" s="9"/>
      <c r="N465" s="10">
        <f t="shared" ca="1" si="1002"/>
        <v>11</v>
      </c>
      <c r="O465" s="10" t="s">
        <v>815</v>
      </c>
      <c r="P465" s="11" t="s">
        <v>30</v>
      </c>
      <c r="Q465" s="12">
        <v>35320</v>
      </c>
      <c r="R465" s="12">
        <f t="shared" ca="1" si="1003"/>
        <v>5000</v>
      </c>
      <c r="S465" s="8">
        <v>3</v>
      </c>
      <c r="T465" t="str">
        <f t="shared" si="1008"/>
        <v/>
      </c>
      <c r="U465" t="str">
        <f t="shared" si="1009"/>
        <v>Correct</v>
      </c>
      <c r="Y465" t="str">
        <f t="shared" si="1010"/>
        <v>25001-40000</v>
      </c>
      <c r="Z465" t="str">
        <f t="shared" ca="1" si="1011"/>
        <v>40-50 years</v>
      </c>
      <c r="AA465" t="str">
        <f t="shared" si="1012"/>
        <v>1-2 years</v>
      </c>
      <c r="AH465" t="str">
        <f t="shared" si="1013"/>
        <v>Yes</v>
      </c>
      <c r="AI465" t="str">
        <f t="shared" si="1014"/>
        <v>Yes</v>
      </c>
      <c r="AJ465" t="str">
        <f t="shared" si="1014"/>
        <v>Yes</v>
      </c>
      <c r="AK465" t="str">
        <f t="shared" si="1014"/>
        <v>Yes</v>
      </c>
      <c r="AL465" t="str">
        <f t="shared" si="1014"/>
        <v>Yes</v>
      </c>
      <c r="AM465" t="str">
        <f t="shared" si="1014"/>
        <v>Yes</v>
      </c>
      <c r="AN465" t="str">
        <f t="shared" si="1014"/>
        <v>Yes</v>
      </c>
      <c r="AO465" t="str">
        <f t="shared" si="1014"/>
        <v>Yes</v>
      </c>
      <c r="AP465" t="str">
        <f t="shared" si="1014"/>
        <v>Yes</v>
      </c>
      <c r="AQ465" t="str">
        <f t="shared" si="1014"/>
        <v>Yes</v>
      </c>
      <c r="AR465" t="str">
        <f t="shared" si="1014"/>
        <v>Yes</v>
      </c>
      <c r="AS465" t="str">
        <f t="shared" si="1014"/>
        <v>Yes</v>
      </c>
      <c r="AT465" t="str">
        <f t="shared" si="1014"/>
        <v>Yes</v>
      </c>
      <c r="AV465" t="str">
        <f t="shared" ref="AV465:BF465" si="1044">IF(AND($L465&gt;=AV$1,$L465&lt;AW$1),"Yes","No")</f>
        <v>No</v>
      </c>
      <c r="AW465" t="str">
        <f t="shared" si="1044"/>
        <v>No</v>
      </c>
      <c r="AX465" t="str">
        <f t="shared" si="1044"/>
        <v>No</v>
      </c>
      <c r="AY465" t="str">
        <f t="shared" si="1044"/>
        <v>No</v>
      </c>
      <c r="AZ465" t="str">
        <f t="shared" si="1044"/>
        <v>No</v>
      </c>
      <c r="BA465" t="str">
        <f t="shared" si="1044"/>
        <v>No</v>
      </c>
      <c r="BB465" t="str">
        <f t="shared" si="1044"/>
        <v>No</v>
      </c>
      <c r="BC465" t="str">
        <f t="shared" si="1044"/>
        <v>No</v>
      </c>
      <c r="BD465" t="str">
        <f t="shared" si="1044"/>
        <v>No</v>
      </c>
      <c r="BE465" t="str">
        <f t="shared" si="1044"/>
        <v>No</v>
      </c>
      <c r="BF465" t="str">
        <f t="shared" si="1044"/>
        <v>No</v>
      </c>
      <c r="BG465" t="str">
        <f t="shared" si="1005"/>
        <v>No</v>
      </c>
      <c r="BI465" t="str">
        <f t="shared" si="1016"/>
        <v>No</v>
      </c>
      <c r="BJ465" t="str">
        <f t="shared" ref="BJ465:BT465" si="1045">IF(AND($M465&gt;=BJ$1,$M465&lt;BK$1),"Yes","No")</f>
        <v>No</v>
      </c>
      <c r="BK465" t="str">
        <f t="shared" si="1045"/>
        <v>No</v>
      </c>
      <c r="BL465" t="str">
        <f t="shared" si="1045"/>
        <v>No</v>
      </c>
      <c r="BM465" t="str">
        <f t="shared" si="1045"/>
        <v>No</v>
      </c>
      <c r="BN465" t="str">
        <f t="shared" si="1045"/>
        <v>No</v>
      </c>
      <c r="BO465" t="str">
        <f t="shared" si="1045"/>
        <v>No</v>
      </c>
      <c r="BP465" t="str">
        <f t="shared" si="1045"/>
        <v>No</v>
      </c>
      <c r="BQ465" t="str">
        <f t="shared" si="1045"/>
        <v>No</v>
      </c>
      <c r="BR465" t="str">
        <f t="shared" si="1045"/>
        <v>No</v>
      </c>
      <c r="BS465" t="str">
        <f t="shared" si="1045"/>
        <v>No</v>
      </c>
      <c r="BT465" t="str">
        <f t="shared" si="1045"/>
        <v>No</v>
      </c>
      <c r="BU465" t="str">
        <f t="shared" si="1017"/>
        <v>No</v>
      </c>
      <c r="BW465" t="str">
        <f t="shared" si="1007"/>
        <v>No</v>
      </c>
    </row>
    <row r="466" spans="1:75" x14ac:dyDescent="0.25">
      <c r="A466" s="7">
        <v>465</v>
      </c>
      <c r="B466" s="7" t="s">
        <v>499</v>
      </c>
      <c r="C466" s="7" t="s">
        <v>1023</v>
      </c>
      <c r="D466" s="7" t="s">
        <v>813</v>
      </c>
      <c r="E466" s="7" t="s">
        <v>791</v>
      </c>
      <c r="F466" s="8" t="s">
        <v>811</v>
      </c>
      <c r="G466" s="8" t="s">
        <v>159</v>
      </c>
      <c r="H466" s="7" t="s">
        <v>495</v>
      </c>
      <c r="I466" s="7" t="s">
        <v>15</v>
      </c>
      <c r="J466" s="7" t="s">
        <v>1196</v>
      </c>
      <c r="K466" s="9">
        <v>29744</v>
      </c>
      <c r="L466" s="9">
        <v>40654</v>
      </c>
      <c r="M466" s="9"/>
      <c r="N466" s="10">
        <f t="shared" ca="1" si="1002"/>
        <v>11</v>
      </c>
      <c r="O466" s="10" t="s">
        <v>815</v>
      </c>
      <c r="P466" s="11" t="s">
        <v>30</v>
      </c>
      <c r="Q466" s="12">
        <v>16015</v>
      </c>
      <c r="R466" s="12">
        <f t="shared" ca="1" si="1003"/>
        <v>5000</v>
      </c>
      <c r="S466" s="8">
        <v>3</v>
      </c>
      <c r="T466" t="str">
        <f t="shared" si="1008"/>
        <v/>
      </c>
      <c r="U466" t="str">
        <f t="shared" si="1009"/>
        <v>Correct</v>
      </c>
      <c r="Y466" t="str">
        <f t="shared" si="1010"/>
        <v>10001-25000</v>
      </c>
      <c r="Z466" t="str">
        <f t="shared" ca="1" si="1011"/>
        <v>40-50 years</v>
      </c>
      <c r="AA466" t="str">
        <f t="shared" si="1012"/>
        <v>1-2 years</v>
      </c>
      <c r="AH466" t="str">
        <f t="shared" si="1013"/>
        <v>Yes</v>
      </c>
      <c r="AI466" t="str">
        <f t="shared" si="1014"/>
        <v>Yes</v>
      </c>
      <c r="AJ466" t="str">
        <f t="shared" si="1014"/>
        <v>Yes</v>
      </c>
      <c r="AK466" t="str">
        <f t="shared" si="1014"/>
        <v>Yes</v>
      </c>
      <c r="AL466" t="str">
        <f t="shared" si="1014"/>
        <v>Yes</v>
      </c>
      <c r="AM466" t="str">
        <f t="shared" si="1014"/>
        <v>Yes</v>
      </c>
      <c r="AN466" t="str">
        <f t="shared" si="1014"/>
        <v>Yes</v>
      </c>
      <c r="AO466" t="str">
        <f t="shared" si="1014"/>
        <v>Yes</v>
      </c>
      <c r="AP466" t="str">
        <f t="shared" si="1014"/>
        <v>Yes</v>
      </c>
      <c r="AQ466" t="str">
        <f t="shared" si="1014"/>
        <v>Yes</v>
      </c>
      <c r="AR466" t="str">
        <f t="shared" si="1014"/>
        <v>Yes</v>
      </c>
      <c r="AS466" t="str">
        <f t="shared" si="1014"/>
        <v>Yes</v>
      </c>
      <c r="AT466" t="str">
        <f t="shared" si="1014"/>
        <v>Yes</v>
      </c>
      <c r="AV466" t="str">
        <f t="shared" ref="AV466:BF466" si="1046">IF(AND($L466&gt;=AV$1,$L466&lt;AW$1),"Yes","No")</f>
        <v>No</v>
      </c>
      <c r="AW466" t="str">
        <f t="shared" si="1046"/>
        <v>No</v>
      </c>
      <c r="AX466" t="str">
        <f t="shared" si="1046"/>
        <v>No</v>
      </c>
      <c r="AY466" t="str">
        <f t="shared" si="1046"/>
        <v>No</v>
      </c>
      <c r="AZ466" t="str">
        <f t="shared" si="1046"/>
        <v>No</v>
      </c>
      <c r="BA466" t="str">
        <f t="shared" si="1046"/>
        <v>No</v>
      </c>
      <c r="BB466" t="str">
        <f t="shared" si="1046"/>
        <v>No</v>
      </c>
      <c r="BC466" t="str">
        <f t="shared" si="1046"/>
        <v>No</v>
      </c>
      <c r="BD466" t="str">
        <f t="shared" si="1046"/>
        <v>No</v>
      </c>
      <c r="BE466" t="str">
        <f t="shared" si="1046"/>
        <v>No</v>
      </c>
      <c r="BF466" t="str">
        <f t="shared" si="1046"/>
        <v>No</v>
      </c>
      <c r="BG466" t="str">
        <f t="shared" si="1005"/>
        <v>No</v>
      </c>
      <c r="BI466" t="str">
        <f t="shared" si="1016"/>
        <v>No</v>
      </c>
      <c r="BJ466" t="str">
        <f t="shared" ref="BJ466:BT466" si="1047">IF(AND($M466&gt;=BJ$1,$M466&lt;BK$1),"Yes","No")</f>
        <v>No</v>
      </c>
      <c r="BK466" t="str">
        <f t="shared" si="1047"/>
        <v>No</v>
      </c>
      <c r="BL466" t="str">
        <f t="shared" si="1047"/>
        <v>No</v>
      </c>
      <c r="BM466" t="str">
        <f t="shared" si="1047"/>
        <v>No</v>
      </c>
      <c r="BN466" t="str">
        <f t="shared" si="1047"/>
        <v>No</v>
      </c>
      <c r="BO466" t="str">
        <f t="shared" si="1047"/>
        <v>No</v>
      </c>
      <c r="BP466" t="str">
        <f t="shared" si="1047"/>
        <v>No</v>
      </c>
      <c r="BQ466" t="str">
        <f t="shared" si="1047"/>
        <v>No</v>
      </c>
      <c r="BR466" t="str">
        <f t="shared" si="1047"/>
        <v>No</v>
      </c>
      <c r="BS466" t="str">
        <f t="shared" si="1047"/>
        <v>No</v>
      </c>
      <c r="BT466" t="str">
        <f t="shared" si="1047"/>
        <v>No</v>
      </c>
      <c r="BU466" t="str">
        <f t="shared" si="1017"/>
        <v>No</v>
      </c>
      <c r="BW466" t="str">
        <f t="shared" si="1007"/>
        <v>No</v>
      </c>
    </row>
    <row r="467" spans="1:75" x14ac:dyDescent="0.25">
      <c r="A467" s="7">
        <v>466</v>
      </c>
      <c r="B467" s="7" t="s">
        <v>500</v>
      </c>
      <c r="C467" s="7" t="s">
        <v>1095</v>
      </c>
      <c r="D467" s="7" t="s">
        <v>36</v>
      </c>
      <c r="E467" s="7" t="s">
        <v>790</v>
      </c>
      <c r="F467" s="8" t="s">
        <v>811</v>
      </c>
      <c r="G467" s="8" t="s">
        <v>159</v>
      </c>
      <c r="H467" s="7" t="s">
        <v>495</v>
      </c>
      <c r="I467" s="7" t="s">
        <v>12</v>
      </c>
      <c r="J467" s="7" t="s">
        <v>1196</v>
      </c>
      <c r="K467" s="9">
        <v>26846</v>
      </c>
      <c r="L467" s="9">
        <v>40745</v>
      </c>
      <c r="M467" s="9"/>
      <c r="N467" s="10">
        <f t="shared" ca="1" si="1002"/>
        <v>11</v>
      </c>
      <c r="O467" s="10" t="s">
        <v>815</v>
      </c>
      <c r="P467" s="11" t="s">
        <v>13</v>
      </c>
      <c r="Q467" s="12">
        <v>69400</v>
      </c>
      <c r="R467" s="12">
        <f t="shared" ca="1" si="1003"/>
        <v>10000</v>
      </c>
      <c r="S467" s="8">
        <v>5</v>
      </c>
      <c r="T467" t="str">
        <f t="shared" si="1008"/>
        <v/>
      </c>
      <c r="U467" t="str">
        <f t="shared" si="1009"/>
        <v>Correct</v>
      </c>
      <c r="Y467" t="str">
        <f t="shared" si="1010"/>
        <v>Above 60000</v>
      </c>
      <c r="Z467" t="str">
        <f t="shared" ca="1" si="1011"/>
        <v>40-50 years</v>
      </c>
      <c r="AA467" t="str">
        <f t="shared" si="1012"/>
        <v>1-2 years</v>
      </c>
      <c r="AH467" t="str">
        <f t="shared" si="1013"/>
        <v>Yes</v>
      </c>
      <c r="AI467" t="str">
        <f t="shared" ref="AI467:AT482" si="1048">IF($L467&gt;AI$1,"No",IF($M467="","Yes",IF(AND($L467&lt;=AI$1,$M467&gt;AI$1),"Yes","No")))</f>
        <v>Yes</v>
      </c>
      <c r="AJ467" t="str">
        <f t="shared" si="1048"/>
        <v>Yes</v>
      </c>
      <c r="AK467" t="str">
        <f t="shared" si="1048"/>
        <v>Yes</v>
      </c>
      <c r="AL467" t="str">
        <f t="shared" si="1048"/>
        <v>Yes</v>
      </c>
      <c r="AM467" t="str">
        <f t="shared" si="1048"/>
        <v>Yes</v>
      </c>
      <c r="AN467" t="str">
        <f t="shared" si="1048"/>
        <v>Yes</v>
      </c>
      <c r="AO467" t="str">
        <f t="shared" si="1048"/>
        <v>Yes</v>
      </c>
      <c r="AP467" t="str">
        <f t="shared" si="1048"/>
        <v>Yes</v>
      </c>
      <c r="AQ467" t="str">
        <f t="shared" si="1048"/>
        <v>Yes</v>
      </c>
      <c r="AR467" t="str">
        <f t="shared" si="1048"/>
        <v>Yes</v>
      </c>
      <c r="AS467" t="str">
        <f t="shared" si="1048"/>
        <v>Yes</v>
      </c>
      <c r="AT467" t="str">
        <f t="shared" si="1048"/>
        <v>Yes</v>
      </c>
      <c r="AV467" t="str">
        <f t="shared" ref="AV467:BF467" si="1049">IF(AND($L467&gt;=AV$1,$L467&lt;AW$1),"Yes","No")</f>
        <v>No</v>
      </c>
      <c r="AW467" t="str">
        <f t="shared" si="1049"/>
        <v>No</v>
      </c>
      <c r="AX467" t="str">
        <f t="shared" si="1049"/>
        <v>No</v>
      </c>
      <c r="AY467" t="str">
        <f t="shared" si="1049"/>
        <v>No</v>
      </c>
      <c r="AZ467" t="str">
        <f t="shared" si="1049"/>
        <v>No</v>
      </c>
      <c r="BA467" t="str">
        <f t="shared" si="1049"/>
        <v>No</v>
      </c>
      <c r="BB467" t="str">
        <f t="shared" si="1049"/>
        <v>No</v>
      </c>
      <c r="BC467" t="str">
        <f t="shared" si="1049"/>
        <v>No</v>
      </c>
      <c r="BD467" t="str">
        <f t="shared" si="1049"/>
        <v>No</v>
      </c>
      <c r="BE467" t="str">
        <f t="shared" si="1049"/>
        <v>No</v>
      </c>
      <c r="BF467" t="str">
        <f t="shared" si="1049"/>
        <v>No</v>
      </c>
      <c r="BG467" t="str">
        <f t="shared" si="1005"/>
        <v>No</v>
      </c>
      <c r="BI467" t="str">
        <f t="shared" si="1016"/>
        <v>No</v>
      </c>
      <c r="BJ467" t="str">
        <f t="shared" ref="BJ467:BU482" si="1050">IF(AND($M467&gt;=BJ$1,$M467&lt;BK$1),"Yes","No")</f>
        <v>No</v>
      </c>
      <c r="BK467" t="str">
        <f t="shared" si="1050"/>
        <v>No</v>
      </c>
      <c r="BL467" t="str">
        <f t="shared" si="1050"/>
        <v>No</v>
      </c>
      <c r="BM467" t="str">
        <f t="shared" si="1050"/>
        <v>No</v>
      </c>
      <c r="BN467" t="str">
        <f t="shared" si="1050"/>
        <v>No</v>
      </c>
      <c r="BO467" t="str">
        <f t="shared" si="1050"/>
        <v>No</v>
      </c>
      <c r="BP467" t="str">
        <f t="shared" si="1050"/>
        <v>No</v>
      </c>
      <c r="BQ467" t="str">
        <f t="shared" si="1050"/>
        <v>No</v>
      </c>
      <c r="BR467" t="str">
        <f t="shared" si="1050"/>
        <v>No</v>
      </c>
      <c r="BS467" t="str">
        <f t="shared" si="1050"/>
        <v>No</v>
      </c>
      <c r="BT467" t="str">
        <f t="shared" si="1050"/>
        <v>No</v>
      </c>
      <c r="BU467" t="str">
        <f t="shared" si="1050"/>
        <v>No</v>
      </c>
      <c r="BW467" t="str">
        <f t="shared" si="1007"/>
        <v>No</v>
      </c>
    </row>
    <row r="468" spans="1:75" x14ac:dyDescent="0.25">
      <c r="A468" s="7">
        <v>467</v>
      </c>
      <c r="B468" s="7" t="s">
        <v>501</v>
      </c>
      <c r="C468" s="7" t="s">
        <v>928</v>
      </c>
      <c r="D468" s="7" t="s">
        <v>36</v>
      </c>
      <c r="E468" s="7" t="s">
        <v>792</v>
      </c>
      <c r="F468" s="8" t="s">
        <v>811</v>
      </c>
      <c r="G468" s="8" t="s">
        <v>159</v>
      </c>
      <c r="H468" s="7" t="s">
        <v>495</v>
      </c>
      <c r="I468" s="7" t="s">
        <v>15</v>
      </c>
      <c r="J468" s="7" t="s">
        <v>1196</v>
      </c>
      <c r="K468" s="9">
        <v>31150</v>
      </c>
      <c r="L468" s="9">
        <v>39687</v>
      </c>
      <c r="M468" s="9"/>
      <c r="N468" s="10">
        <f t="shared" ca="1" si="1002"/>
        <v>14</v>
      </c>
      <c r="O468" s="10" t="s">
        <v>815</v>
      </c>
      <c r="P468" s="11" t="s">
        <v>21</v>
      </c>
      <c r="Q468" s="12">
        <v>24815</v>
      </c>
      <c r="R468" s="12">
        <f t="shared" ca="1" si="1003"/>
        <v>3000</v>
      </c>
      <c r="S468" s="8">
        <v>1</v>
      </c>
      <c r="T468" t="str">
        <f t="shared" si="1008"/>
        <v/>
      </c>
      <c r="U468" t="str">
        <f t="shared" si="1009"/>
        <v>Correct</v>
      </c>
      <c r="Y468" t="str">
        <f t="shared" si="1010"/>
        <v>10001-25000</v>
      </c>
      <c r="Z468" t="str">
        <f t="shared" ca="1" si="1011"/>
        <v>30-40 years</v>
      </c>
      <c r="AA468" t="str">
        <f t="shared" si="1012"/>
        <v>4-6 years</v>
      </c>
      <c r="AH468" t="str">
        <f t="shared" si="1013"/>
        <v>Yes</v>
      </c>
      <c r="AI468" t="str">
        <f t="shared" si="1048"/>
        <v>Yes</v>
      </c>
      <c r="AJ468" t="str">
        <f t="shared" si="1048"/>
        <v>Yes</v>
      </c>
      <c r="AK468" t="str">
        <f t="shared" si="1048"/>
        <v>Yes</v>
      </c>
      <c r="AL468" t="str">
        <f t="shared" si="1048"/>
        <v>Yes</v>
      </c>
      <c r="AM468" t="str">
        <f t="shared" si="1048"/>
        <v>Yes</v>
      </c>
      <c r="AN468" t="str">
        <f t="shared" si="1048"/>
        <v>Yes</v>
      </c>
      <c r="AO468" t="str">
        <f t="shared" si="1048"/>
        <v>Yes</v>
      </c>
      <c r="AP468" t="str">
        <f t="shared" si="1048"/>
        <v>Yes</v>
      </c>
      <c r="AQ468" t="str">
        <f t="shared" si="1048"/>
        <v>Yes</v>
      </c>
      <c r="AR468" t="str">
        <f t="shared" si="1048"/>
        <v>Yes</v>
      </c>
      <c r="AS468" t="str">
        <f t="shared" si="1048"/>
        <v>Yes</v>
      </c>
      <c r="AT468" t="str">
        <f t="shared" si="1048"/>
        <v>Yes</v>
      </c>
      <c r="AV468" t="str">
        <f t="shared" ref="AV468:BF468" si="1051">IF(AND($L468&gt;=AV$1,$L468&lt;AW$1),"Yes","No")</f>
        <v>No</v>
      </c>
      <c r="AW468" t="str">
        <f t="shared" si="1051"/>
        <v>No</v>
      </c>
      <c r="AX468" t="str">
        <f t="shared" si="1051"/>
        <v>No</v>
      </c>
      <c r="AY468" t="str">
        <f t="shared" si="1051"/>
        <v>No</v>
      </c>
      <c r="AZ468" t="str">
        <f t="shared" si="1051"/>
        <v>No</v>
      </c>
      <c r="BA468" t="str">
        <f t="shared" si="1051"/>
        <v>No</v>
      </c>
      <c r="BB468" t="str">
        <f t="shared" si="1051"/>
        <v>No</v>
      </c>
      <c r="BC468" t="str">
        <f t="shared" si="1051"/>
        <v>No</v>
      </c>
      <c r="BD468" t="str">
        <f t="shared" si="1051"/>
        <v>No</v>
      </c>
      <c r="BE468" t="str">
        <f t="shared" si="1051"/>
        <v>No</v>
      </c>
      <c r="BF468" t="str">
        <f t="shared" si="1051"/>
        <v>No</v>
      </c>
      <c r="BG468" t="str">
        <f t="shared" si="1005"/>
        <v>No</v>
      </c>
      <c r="BI468" t="str">
        <f t="shared" si="1016"/>
        <v>No</v>
      </c>
      <c r="BJ468" t="str">
        <f t="shared" ref="BJ468:BT468" si="1052">IF(AND($M468&gt;=BJ$1,$M468&lt;BK$1),"Yes","No")</f>
        <v>No</v>
      </c>
      <c r="BK468" t="str">
        <f t="shared" si="1052"/>
        <v>No</v>
      </c>
      <c r="BL468" t="str">
        <f t="shared" si="1052"/>
        <v>No</v>
      </c>
      <c r="BM468" t="str">
        <f t="shared" si="1052"/>
        <v>No</v>
      </c>
      <c r="BN468" t="str">
        <f t="shared" si="1052"/>
        <v>No</v>
      </c>
      <c r="BO468" t="str">
        <f t="shared" si="1052"/>
        <v>No</v>
      </c>
      <c r="BP468" t="str">
        <f t="shared" si="1052"/>
        <v>No</v>
      </c>
      <c r="BQ468" t="str">
        <f t="shared" si="1052"/>
        <v>No</v>
      </c>
      <c r="BR468" t="str">
        <f t="shared" si="1052"/>
        <v>No</v>
      </c>
      <c r="BS468" t="str">
        <f t="shared" si="1052"/>
        <v>No</v>
      </c>
      <c r="BT468" t="str">
        <f t="shared" si="1052"/>
        <v>No</v>
      </c>
      <c r="BU468" t="str">
        <f t="shared" si="1050"/>
        <v>No</v>
      </c>
      <c r="BW468" t="str">
        <f t="shared" si="1007"/>
        <v>No</v>
      </c>
    </row>
    <row r="469" spans="1:75" x14ac:dyDescent="0.25">
      <c r="A469" s="7">
        <v>468</v>
      </c>
      <c r="B469" s="7" t="s">
        <v>502</v>
      </c>
      <c r="C469" s="7" t="s">
        <v>855</v>
      </c>
      <c r="D469" s="7" t="s">
        <v>36</v>
      </c>
      <c r="E469" s="7" t="s">
        <v>792</v>
      </c>
      <c r="F469" s="8" t="s">
        <v>811</v>
      </c>
      <c r="G469" s="8" t="s">
        <v>159</v>
      </c>
      <c r="H469" s="7" t="s">
        <v>495</v>
      </c>
      <c r="I469" s="7" t="s">
        <v>12</v>
      </c>
      <c r="J469" s="7" t="s">
        <v>1196</v>
      </c>
      <c r="K469" s="9">
        <v>25902</v>
      </c>
      <c r="L469" s="9">
        <v>39688</v>
      </c>
      <c r="M469" s="9"/>
      <c r="N469" s="10">
        <f t="shared" ca="1" si="1002"/>
        <v>14</v>
      </c>
      <c r="O469" s="10" t="s">
        <v>815</v>
      </c>
      <c r="P469" s="11" t="s">
        <v>13</v>
      </c>
      <c r="Q469" s="12">
        <v>32600</v>
      </c>
      <c r="R469" s="12">
        <f t="shared" ca="1" si="1003"/>
        <v>10000</v>
      </c>
      <c r="S469" s="8">
        <v>5</v>
      </c>
      <c r="T469" t="str">
        <f t="shared" si="1008"/>
        <v/>
      </c>
      <c r="U469" t="str">
        <f t="shared" si="1009"/>
        <v>Correct</v>
      </c>
      <c r="Y469" t="str">
        <f t="shared" si="1010"/>
        <v>25001-40000</v>
      </c>
      <c r="Z469" t="str">
        <f t="shared" ca="1" si="1011"/>
        <v>Above 50 years</v>
      </c>
      <c r="AA469" t="str">
        <f t="shared" si="1012"/>
        <v>4-6 years</v>
      </c>
      <c r="AH469" t="str">
        <f t="shared" si="1013"/>
        <v>Yes</v>
      </c>
      <c r="AI469" t="str">
        <f t="shared" si="1048"/>
        <v>Yes</v>
      </c>
      <c r="AJ469" t="str">
        <f t="shared" si="1048"/>
        <v>Yes</v>
      </c>
      <c r="AK469" t="str">
        <f t="shared" si="1048"/>
        <v>Yes</v>
      </c>
      <c r="AL469" t="str">
        <f t="shared" si="1048"/>
        <v>Yes</v>
      </c>
      <c r="AM469" t="str">
        <f t="shared" si="1048"/>
        <v>Yes</v>
      </c>
      <c r="AN469" t="str">
        <f t="shared" si="1048"/>
        <v>Yes</v>
      </c>
      <c r="AO469" t="str">
        <f t="shared" si="1048"/>
        <v>Yes</v>
      </c>
      <c r="AP469" t="str">
        <f t="shared" si="1048"/>
        <v>Yes</v>
      </c>
      <c r="AQ469" t="str">
        <f t="shared" si="1048"/>
        <v>Yes</v>
      </c>
      <c r="AR469" t="str">
        <f t="shared" si="1048"/>
        <v>Yes</v>
      </c>
      <c r="AS469" t="str">
        <f t="shared" si="1048"/>
        <v>Yes</v>
      </c>
      <c r="AT469" t="str">
        <f t="shared" si="1048"/>
        <v>Yes</v>
      </c>
      <c r="AV469" t="str">
        <f t="shared" ref="AV469:BF469" si="1053">IF(AND($L469&gt;=AV$1,$L469&lt;AW$1),"Yes","No")</f>
        <v>No</v>
      </c>
      <c r="AW469" t="str">
        <f t="shared" si="1053"/>
        <v>No</v>
      </c>
      <c r="AX469" t="str">
        <f t="shared" si="1053"/>
        <v>No</v>
      </c>
      <c r="AY469" t="str">
        <f t="shared" si="1053"/>
        <v>No</v>
      </c>
      <c r="AZ469" t="str">
        <f t="shared" si="1053"/>
        <v>No</v>
      </c>
      <c r="BA469" t="str">
        <f t="shared" si="1053"/>
        <v>No</v>
      </c>
      <c r="BB469" t="str">
        <f t="shared" si="1053"/>
        <v>No</v>
      </c>
      <c r="BC469" t="str">
        <f t="shared" si="1053"/>
        <v>No</v>
      </c>
      <c r="BD469" t="str">
        <f t="shared" si="1053"/>
        <v>No</v>
      </c>
      <c r="BE469" t="str">
        <f t="shared" si="1053"/>
        <v>No</v>
      </c>
      <c r="BF469" t="str">
        <f t="shared" si="1053"/>
        <v>No</v>
      </c>
      <c r="BG469" t="str">
        <f t="shared" si="1005"/>
        <v>No</v>
      </c>
      <c r="BI469" t="str">
        <f t="shared" si="1016"/>
        <v>No</v>
      </c>
      <c r="BJ469" t="str">
        <f t="shared" ref="BJ469:BT469" si="1054">IF(AND($M469&gt;=BJ$1,$M469&lt;BK$1),"Yes","No")</f>
        <v>No</v>
      </c>
      <c r="BK469" t="str">
        <f t="shared" si="1054"/>
        <v>No</v>
      </c>
      <c r="BL469" t="str">
        <f t="shared" si="1054"/>
        <v>No</v>
      </c>
      <c r="BM469" t="str">
        <f t="shared" si="1054"/>
        <v>No</v>
      </c>
      <c r="BN469" t="str">
        <f t="shared" si="1054"/>
        <v>No</v>
      </c>
      <c r="BO469" t="str">
        <f t="shared" si="1054"/>
        <v>No</v>
      </c>
      <c r="BP469" t="str">
        <f t="shared" si="1054"/>
        <v>No</v>
      </c>
      <c r="BQ469" t="str">
        <f t="shared" si="1054"/>
        <v>No</v>
      </c>
      <c r="BR469" t="str">
        <f t="shared" si="1054"/>
        <v>No</v>
      </c>
      <c r="BS469" t="str">
        <f t="shared" si="1054"/>
        <v>No</v>
      </c>
      <c r="BT469" t="str">
        <f t="shared" si="1054"/>
        <v>No</v>
      </c>
      <c r="BU469" t="str">
        <f t="shared" si="1050"/>
        <v>No</v>
      </c>
      <c r="BW469" t="str">
        <f t="shared" si="1007"/>
        <v>No</v>
      </c>
    </row>
    <row r="470" spans="1:75" x14ac:dyDescent="0.25">
      <c r="A470" s="7">
        <v>469</v>
      </c>
      <c r="B470" s="7" t="s">
        <v>503</v>
      </c>
      <c r="C470" s="7" t="s">
        <v>1096</v>
      </c>
      <c r="D470" s="7" t="s">
        <v>36</v>
      </c>
      <c r="E470" s="7" t="s">
        <v>789</v>
      </c>
      <c r="F470" s="8" t="s">
        <v>811</v>
      </c>
      <c r="G470" s="8" t="s">
        <v>159</v>
      </c>
      <c r="H470" s="7" t="s">
        <v>495</v>
      </c>
      <c r="I470" s="7" t="s">
        <v>12</v>
      </c>
      <c r="J470" s="7" t="s">
        <v>1196</v>
      </c>
      <c r="K470" s="9">
        <v>29568</v>
      </c>
      <c r="L470" s="9">
        <v>40765</v>
      </c>
      <c r="M470" s="9"/>
      <c r="N470" s="10">
        <f t="shared" ca="1" si="1002"/>
        <v>11</v>
      </c>
      <c r="O470" s="10" t="s">
        <v>815</v>
      </c>
      <c r="P470" s="11" t="s">
        <v>40</v>
      </c>
      <c r="Q470" s="12">
        <v>77720</v>
      </c>
      <c r="R470" s="12">
        <f t="shared" ca="1" si="1003"/>
        <v>5000</v>
      </c>
      <c r="S470" s="8">
        <v>3</v>
      </c>
      <c r="T470" t="str">
        <f t="shared" si="1008"/>
        <v/>
      </c>
      <c r="U470" t="str">
        <f t="shared" si="1009"/>
        <v>Correct</v>
      </c>
      <c r="Y470" t="str">
        <f t="shared" si="1010"/>
        <v>Above 60000</v>
      </c>
      <c r="Z470" t="str">
        <f t="shared" ca="1" si="1011"/>
        <v>40-50 years</v>
      </c>
      <c r="AA470" t="str">
        <f t="shared" si="1012"/>
        <v>1-2 years</v>
      </c>
      <c r="AH470" t="str">
        <f t="shared" si="1013"/>
        <v>Yes</v>
      </c>
      <c r="AI470" t="str">
        <f t="shared" si="1048"/>
        <v>Yes</v>
      </c>
      <c r="AJ470" t="str">
        <f t="shared" si="1048"/>
        <v>Yes</v>
      </c>
      <c r="AK470" t="str">
        <f t="shared" si="1048"/>
        <v>Yes</v>
      </c>
      <c r="AL470" t="str">
        <f t="shared" si="1048"/>
        <v>Yes</v>
      </c>
      <c r="AM470" t="str">
        <f t="shared" si="1048"/>
        <v>Yes</v>
      </c>
      <c r="AN470" t="str">
        <f t="shared" si="1048"/>
        <v>Yes</v>
      </c>
      <c r="AO470" t="str">
        <f t="shared" si="1048"/>
        <v>Yes</v>
      </c>
      <c r="AP470" t="str">
        <f t="shared" si="1048"/>
        <v>Yes</v>
      </c>
      <c r="AQ470" t="str">
        <f t="shared" si="1048"/>
        <v>Yes</v>
      </c>
      <c r="AR470" t="str">
        <f t="shared" si="1048"/>
        <v>Yes</v>
      </c>
      <c r="AS470" t="str">
        <f t="shared" si="1048"/>
        <v>Yes</v>
      </c>
      <c r="AT470" t="str">
        <f t="shared" si="1048"/>
        <v>Yes</v>
      </c>
      <c r="AV470" t="str">
        <f t="shared" ref="AV470:BF470" si="1055">IF(AND($L470&gt;=AV$1,$L470&lt;AW$1),"Yes","No")</f>
        <v>No</v>
      </c>
      <c r="AW470" t="str">
        <f t="shared" si="1055"/>
        <v>No</v>
      </c>
      <c r="AX470" t="str">
        <f t="shared" si="1055"/>
        <v>No</v>
      </c>
      <c r="AY470" t="str">
        <f t="shared" si="1055"/>
        <v>No</v>
      </c>
      <c r="AZ470" t="str">
        <f t="shared" si="1055"/>
        <v>No</v>
      </c>
      <c r="BA470" t="str">
        <f t="shared" si="1055"/>
        <v>No</v>
      </c>
      <c r="BB470" t="str">
        <f t="shared" si="1055"/>
        <v>No</v>
      </c>
      <c r="BC470" t="str">
        <f t="shared" si="1055"/>
        <v>No</v>
      </c>
      <c r="BD470" t="str">
        <f t="shared" si="1055"/>
        <v>No</v>
      </c>
      <c r="BE470" t="str">
        <f t="shared" si="1055"/>
        <v>No</v>
      </c>
      <c r="BF470" t="str">
        <f t="shared" si="1055"/>
        <v>No</v>
      </c>
      <c r="BG470" t="str">
        <f t="shared" si="1005"/>
        <v>No</v>
      </c>
      <c r="BI470" t="str">
        <f t="shared" si="1016"/>
        <v>No</v>
      </c>
      <c r="BJ470" t="str">
        <f t="shared" ref="BJ470:BT470" si="1056">IF(AND($M470&gt;=BJ$1,$M470&lt;BK$1),"Yes","No")</f>
        <v>No</v>
      </c>
      <c r="BK470" t="str">
        <f t="shared" si="1056"/>
        <v>No</v>
      </c>
      <c r="BL470" t="str">
        <f t="shared" si="1056"/>
        <v>No</v>
      </c>
      <c r="BM470" t="str">
        <f t="shared" si="1056"/>
        <v>No</v>
      </c>
      <c r="BN470" t="str">
        <f t="shared" si="1056"/>
        <v>No</v>
      </c>
      <c r="BO470" t="str">
        <f t="shared" si="1056"/>
        <v>No</v>
      </c>
      <c r="BP470" t="str">
        <f t="shared" si="1056"/>
        <v>No</v>
      </c>
      <c r="BQ470" t="str">
        <f t="shared" si="1056"/>
        <v>No</v>
      </c>
      <c r="BR470" t="str">
        <f t="shared" si="1056"/>
        <v>No</v>
      </c>
      <c r="BS470" t="str">
        <f t="shared" si="1056"/>
        <v>No</v>
      </c>
      <c r="BT470" t="str">
        <f t="shared" si="1056"/>
        <v>No</v>
      </c>
      <c r="BU470" t="str">
        <f t="shared" si="1050"/>
        <v>No</v>
      </c>
      <c r="BW470" t="str">
        <f t="shared" si="1007"/>
        <v>No</v>
      </c>
    </row>
    <row r="471" spans="1:75" x14ac:dyDescent="0.25">
      <c r="A471" s="7">
        <v>470</v>
      </c>
      <c r="B471" s="7" t="s">
        <v>504</v>
      </c>
      <c r="C471" s="7" t="s">
        <v>858</v>
      </c>
      <c r="D471" s="7" t="s">
        <v>36</v>
      </c>
      <c r="E471" s="7" t="s">
        <v>796</v>
      </c>
      <c r="F471" s="8" t="s">
        <v>810</v>
      </c>
      <c r="G471" s="8" t="s">
        <v>159</v>
      </c>
      <c r="H471" s="7" t="s">
        <v>495</v>
      </c>
      <c r="I471" s="7" t="s">
        <v>19</v>
      </c>
      <c r="J471" s="7" t="s">
        <v>1196</v>
      </c>
      <c r="K471" s="9">
        <v>31913</v>
      </c>
      <c r="L471" s="9">
        <v>39733</v>
      </c>
      <c r="M471" s="9"/>
      <c r="N471" s="10">
        <f t="shared" ca="1" si="1002"/>
        <v>14</v>
      </c>
      <c r="O471" s="10" t="s">
        <v>815</v>
      </c>
      <c r="P471" s="11"/>
      <c r="Q471" s="12">
        <v>33232</v>
      </c>
      <c r="R471" s="12">
        <f t="shared" ca="1" si="1003"/>
        <v>5000</v>
      </c>
      <c r="S471" s="8">
        <v>4</v>
      </c>
      <c r="T471" t="str">
        <f t="shared" si="1008"/>
        <v/>
      </c>
      <c r="U471" t="str">
        <f t="shared" si="1009"/>
        <v>Correct</v>
      </c>
      <c r="Y471" t="str">
        <f t="shared" si="1010"/>
        <v>25001-40000</v>
      </c>
      <c r="Z471" t="str">
        <f t="shared" ca="1" si="1011"/>
        <v>30-40 years</v>
      </c>
      <c r="AA471" t="str">
        <f t="shared" si="1012"/>
        <v>4-6 years</v>
      </c>
      <c r="AH471" t="str">
        <f t="shared" si="1013"/>
        <v>Yes</v>
      </c>
      <c r="AI471" t="str">
        <f t="shared" si="1048"/>
        <v>Yes</v>
      </c>
      <c r="AJ471" t="str">
        <f t="shared" si="1048"/>
        <v>Yes</v>
      </c>
      <c r="AK471" t="str">
        <f t="shared" si="1048"/>
        <v>Yes</v>
      </c>
      <c r="AL471" t="str">
        <f t="shared" si="1048"/>
        <v>Yes</v>
      </c>
      <c r="AM471" t="str">
        <f t="shared" si="1048"/>
        <v>Yes</v>
      </c>
      <c r="AN471" t="str">
        <f t="shared" si="1048"/>
        <v>Yes</v>
      </c>
      <c r="AO471" t="str">
        <f t="shared" si="1048"/>
        <v>Yes</v>
      </c>
      <c r="AP471" t="str">
        <f t="shared" si="1048"/>
        <v>Yes</v>
      </c>
      <c r="AQ471" t="str">
        <f t="shared" si="1048"/>
        <v>Yes</v>
      </c>
      <c r="AR471" t="str">
        <f t="shared" si="1048"/>
        <v>Yes</v>
      </c>
      <c r="AS471" t="str">
        <f t="shared" si="1048"/>
        <v>Yes</v>
      </c>
      <c r="AT471" t="str">
        <f t="shared" si="1048"/>
        <v>Yes</v>
      </c>
      <c r="AV471" t="str">
        <f t="shared" ref="AV471:BF471" si="1057">IF(AND($L471&gt;=AV$1,$L471&lt;AW$1),"Yes","No")</f>
        <v>No</v>
      </c>
      <c r="AW471" t="str">
        <f t="shared" si="1057"/>
        <v>No</v>
      </c>
      <c r="AX471" t="str">
        <f t="shared" si="1057"/>
        <v>No</v>
      </c>
      <c r="AY471" t="str">
        <f t="shared" si="1057"/>
        <v>No</v>
      </c>
      <c r="AZ471" t="str">
        <f t="shared" si="1057"/>
        <v>No</v>
      </c>
      <c r="BA471" t="str">
        <f t="shared" si="1057"/>
        <v>No</v>
      </c>
      <c r="BB471" t="str">
        <f t="shared" si="1057"/>
        <v>No</v>
      </c>
      <c r="BC471" t="str">
        <f t="shared" si="1057"/>
        <v>No</v>
      </c>
      <c r="BD471" t="str">
        <f t="shared" si="1057"/>
        <v>No</v>
      </c>
      <c r="BE471" t="str">
        <f t="shared" si="1057"/>
        <v>No</v>
      </c>
      <c r="BF471" t="str">
        <f t="shared" si="1057"/>
        <v>No</v>
      </c>
      <c r="BG471" t="str">
        <f t="shared" si="1005"/>
        <v>No</v>
      </c>
      <c r="BI471" t="str">
        <f t="shared" si="1016"/>
        <v>No</v>
      </c>
      <c r="BJ471" t="str">
        <f t="shared" ref="BJ471:BT471" si="1058">IF(AND($M471&gt;=BJ$1,$M471&lt;BK$1),"Yes","No")</f>
        <v>No</v>
      </c>
      <c r="BK471" t="str">
        <f t="shared" si="1058"/>
        <v>No</v>
      </c>
      <c r="BL471" t="str">
        <f t="shared" si="1058"/>
        <v>No</v>
      </c>
      <c r="BM471" t="str">
        <f t="shared" si="1058"/>
        <v>No</v>
      </c>
      <c r="BN471" t="str">
        <f t="shared" si="1058"/>
        <v>No</v>
      </c>
      <c r="BO471" t="str">
        <f t="shared" si="1058"/>
        <v>No</v>
      </c>
      <c r="BP471" t="str">
        <f t="shared" si="1058"/>
        <v>No</v>
      </c>
      <c r="BQ471" t="str">
        <f t="shared" si="1058"/>
        <v>No</v>
      </c>
      <c r="BR471" t="str">
        <f t="shared" si="1058"/>
        <v>No</v>
      </c>
      <c r="BS471" t="str">
        <f t="shared" si="1058"/>
        <v>No</v>
      </c>
      <c r="BT471" t="str">
        <f t="shared" si="1058"/>
        <v>No</v>
      </c>
      <c r="BU471" t="str">
        <f t="shared" si="1050"/>
        <v>No</v>
      </c>
      <c r="BW471" t="str">
        <f t="shared" si="1007"/>
        <v>No</v>
      </c>
    </row>
    <row r="472" spans="1:75" x14ac:dyDescent="0.25">
      <c r="A472" s="7">
        <v>471</v>
      </c>
      <c r="B472" s="7" t="s">
        <v>505</v>
      </c>
      <c r="C472" s="7" t="s">
        <v>1097</v>
      </c>
      <c r="D472" s="7" t="s">
        <v>36</v>
      </c>
      <c r="E472" s="7" t="s">
        <v>792</v>
      </c>
      <c r="F472" s="8" t="s">
        <v>811</v>
      </c>
      <c r="G472" s="8" t="s">
        <v>159</v>
      </c>
      <c r="H472" s="7" t="s">
        <v>495</v>
      </c>
      <c r="I472" s="7" t="s">
        <v>15</v>
      </c>
      <c r="J472" s="7" t="s">
        <v>1196</v>
      </c>
      <c r="K472" s="9">
        <v>27696</v>
      </c>
      <c r="L472" s="9">
        <v>39735</v>
      </c>
      <c r="M472" s="9"/>
      <c r="N472" s="10">
        <f t="shared" ca="1" si="1002"/>
        <v>14</v>
      </c>
      <c r="O472" s="10" t="s">
        <v>815</v>
      </c>
      <c r="P472" s="11" t="s">
        <v>16</v>
      </c>
      <c r="Q472" s="12">
        <v>39620</v>
      </c>
      <c r="R472" s="12">
        <f t="shared" ca="1" si="1003"/>
        <v>10000</v>
      </c>
      <c r="S472" s="8">
        <v>5</v>
      </c>
      <c r="T472" t="str">
        <f t="shared" si="1008"/>
        <v/>
      </c>
      <c r="U472" t="str">
        <f t="shared" si="1009"/>
        <v>Correct</v>
      </c>
      <c r="Y472" t="str">
        <f t="shared" si="1010"/>
        <v>25001-40000</v>
      </c>
      <c r="Z472" t="str">
        <f t="shared" ca="1" si="1011"/>
        <v>40-50 years</v>
      </c>
      <c r="AA472" t="str">
        <f t="shared" si="1012"/>
        <v>4-6 years</v>
      </c>
      <c r="AH472" t="str">
        <f t="shared" si="1013"/>
        <v>Yes</v>
      </c>
      <c r="AI472" t="str">
        <f t="shared" si="1048"/>
        <v>Yes</v>
      </c>
      <c r="AJ472" t="str">
        <f t="shared" si="1048"/>
        <v>Yes</v>
      </c>
      <c r="AK472" t="str">
        <f t="shared" si="1048"/>
        <v>Yes</v>
      </c>
      <c r="AL472" t="str">
        <f t="shared" si="1048"/>
        <v>Yes</v>
      </c>
      <c r="AM472" t="str">
        <f t="shared" si="1048"/>
        <v>Yes</v>
      </c>
      <c r="AN472" t="str">
        <f t="shared" si="1048"/>
        <v>Yes</v>
      </c>
      <c r="AO472" t="str">
        <f t="shared" si="1048"/>
        <v>Yes</v>
      </c>
      <c r="AP472" t="str">
        <f t="shared" si="1048"/>
        <v>Yes</v>
      </c>
      <c r="AQ472" t="str">
        <f t="shared" si="1048"/>
        <v>Yes</v>
      </c>
      <c r="AR472" t="str">
        <f t="shared" si="1048"/>
        <v>Yes</v>
      </c>
      <c r="AS472" t="str">
        <f t="shared" si="1048"/>
        <v>Yes</v>
      </c>
      <c r="AT472" t="str">
        <f t="shared" si="1048"/>
        <v>Yes</v>
      </c>
      <c r="AV472" t="str">
        <f t="shared" ref="AV472:BF472" si="1059">IF(AND($L472&gt;=AV$1,$L472&lt;AW$1),"Yes","No")</f>
        <v>No</v>
      </c>
      <c r="AW472" t="str">
        <f t="shared" si="1059"/>
        <v>No</v>
      </c>
      <c r="AX472" t="str">
        <f t="shared" si="1059"/>
        <v>No</v>
      </c>
      <c r="AY472" t="str">
        <f t="shared" si="1059"/>
        <v>No</v>
      </c>
      <c r="AZ472" t="str">
        <f t="shared" si="1059"/>
        <v>No</v>
      </c>
      <c r="BA472" t="str">
        <f t="shared" si="1059"/>
        <v>No</v>
      </c>
      <c r="BB472" t="str">
        <f t="shared" si="1059"/>
        <v>No</v>
      </c>
      <c r="BC472" t="str">
        <f t="shared" si="1059"/>
        <v>No</v>
      </c>
      <c r="BD472" t="str">
        <f t="shared" si="1059"/>
        <v>No</v>
      </c>
      <c r="BE472" t="str">
        <f t="shared" si="1059"/>
        <v>No</v>
      </c>
      <c r="BF472" t="str">
        <f t="shared" si="1059"/>
        <v>No</v>
      </c>
      <c r="BG472" t="str">
        <f t="shared" si="1005"/>
        <v>No</v>
      </c>
      <c r="BI472" t="str">
        <f t="shared" si="1016"/>
        <v>No</v>
      </c>
      <c r="BJ472" t="str">
        <f t="shared" ref="BJ472:BT472" si="1060">IF(AND($M472&gt;=BJ$1,$M472&lt;BK$1),"Yes","No")</f>
        <v>No</v>
      </c>
      <c r="BK472" t="str">
        <f t="shared" si="1060"/>
        <v>No</v>
      </c>
      <c r="BL472" t="str">
        <f t="shared" si="1060"/>
        <v>No</v>
      </c>
      <c r="BM472" t="str">
        <f t="shared" si="1060"/>
        <v>No</v>
      </c>
      <c r="BN472" t="str">
        <f t="shared" si="1060"/>
        <v>No</v>
      </c>
      <c r="BO472" t="str">
        <f t="shared" si="1060"/>
        <v>No</v>
      </c>
      <c r="BP472" t="str">
        <f t="shared" si="1060"/>
        <v>No</v>
      </c>
      <c r="BQ472" t="str">
        <f t="shared" si="1060"/>
        <v>No</v>
      </c>
      <c r="BR472" t="str">
        <f t="shared" si="1060"/>
        <v>No</v>
      </c>
      <c r="BS472" t="str">
        <f t="shared" si="1060"/>
        <v>No</v>
      </c>
      <c r="BT472" t="str">
        <f t="shared" si="1060"/>
        <v>No</v>
      </c>
      <c r="BU472" t="str">
        <f t="shared" si="1050"/>
        <v>No</v>
      </c>
      <c r="BW472" t="str">
        <f t="shared" si="1007"/>
        <v>No</v>
      </c>
    </row>
    <row r="473" spans="1:75" x14ac:dyDescent="0.25">
      <c r="A473" s="7">
        <v>472</v>
      </c>
      <c r="B473" s="7" t="s">
        <v>506</v>
      </c>
      <c r="C473" s="7" t="s">
        <v>1098</v>
      </c>
      <c r="D473" s="7" t="s">
        <v>10</v>
      </c>
      <c r="E473" s="7" t="s">
        <v>787</v>
      </c>
      <c r="F473" s="8" t="s">
        <v>811</v>
      </c>
      <c r="G473" s="8" t="s">
        <v>159</v>
      </c>
      <c r="H473" s="7" t="s">
        <v>495</v>
      </c>
      <c r="I473" s="7" t="s">
        <v>12</v>
      </c>
      <c r="J473" s="7" t="s">
        <v>1197</v>
      </c>
      <c r="K473" s="9">
        <v>32850</v>
      </c>
      <c r="L473" s="9">
        <v>40818</v>
      </c>
      <c r="M473" s="9"/>
      <c r="N473" s="10">
        <f t="shared" ca="1" si="1002"/>
        <v>11</v>
      </c>
      <c r="O473" s="10" t="s">
        <v>815</v>
      </c>
      <c r="P473" s="11" t="s">
        <v>21</v>
      </c>
      <c r="Q473" s="12">
        <v>44560</v>
      </c>
      <c r="R473" s="12">
        <f t="shared" ca="1" si="1003"/>
        <v>3000</v>
      </c>
      <c r="S473" s="8">
        <v>2</v>
      </c>
      <c r="T473" t="str">
        <f t="shared" si="1008"/>
        <v/>
      </c>
      <c r="U473" t="str">
        <f t="shared" si="1009"/>
        <v>Correct</v>
      </c>
      <c r="Y473" t="str">
        <f t="shared" si="1010"/>
        <v>40001-60000</v>
      </c>
      <c r="Z473" t="str">
        <f t="shared" ca="1" si="1011"/>
        <v>30-40 years</v>
      </c>
      <c r="AA473" t="str">
        <f t="shared" si="1012"/>
        <v>1-2 years</v>
      </c>
      <c r="AH473" t="str">
        <f t="shared" si="1013"/>
        <v>Yes</v>
      </c>
      <c r="AI473" t="str">
        <f t="shared" si="1048"/>
        <v>Yes</v>
      </c>
      <c r="AJ473" t="str">
        <f t="shared" si="1048"/>
        <v>Yes</v>
      </c>
      <c r="AK473" t="str">
        <f t="shared" si="1048"/>
        <v>Yes</v>
      </c>
      <c r="AL473" t="str">
        <f t="shared" si="1048"/>
        <v>Yes</v>
      </c>
      <c r="AM473" t="str">
        <f t="shared" si="1048"/>
        <v>Yes</v>
      </c>
      <c r="AN473" t="str">
        <f t="shared" si="1048"/>
        <v>Yes</v>
      </c>
      <c r="AO473" t="str">
        <f t="shared" si="1048"/>
        <v>Yes</v>
      </c>
      <c r="AP473" t="str">
        <f t="shared" si="1048"/>
        <v>Yes</v>
      </c>
      <c r="AQ473" t="str">
        <f t="shared" si="1048"/>
        <v>Yes</v>
      </c>
      <c r="AR473" t="str">
        <f t="shared" si="1048"/>
        <v>Yes</v>
      </c>
      <c r="AS473" t="str">
        <f t="shared" si="1048"/>
        <v>Yes</v>
      </c>
      <c r="AT473" t="str">
        <f t="shared" si="1048"/>
        <v>Yes</v>
      </c>
      <c r="AV473" t="str">
        <f t="shared" ref="AV473:BF473" si="1061">IF(AND($L473&gt;=AV$1,$L473&lt;AW$1),"Yes","No")</f>
        <v>No</v>
      </c>
      <c r="AW473" t="str">
        <f t="shared" si="1061"/>
        <v>No</v>
      </c>
      <c r="AX473" t="str">
        <f t="shared" si="1061"/>
        <v>No</v>
      </c>
      <c r="AY473" t="str">
        <f t="shared" si="1061"/>
        <v>No</v>
      </c>
      <c r="AZ473" t="str">
        <f t="shared" si="1061"/>
        <v>No</v>
      </c>
      <c r="BA473" t="str">
        <f t="shared" si="1061"/>
        <v>No</v>
      </c>
      <c r="BB473" t="str">
        <f t="shared" si="1061"/>
        <v>No</v>
      </c>
      <c r="BC473" t="str">
        <f t="shared" si="1061"/>
        <v>No</v>
      </c>
      <c r="BD473" t="str">
        <f t="shared" si="1061"/>
        <v>No</v>
      </c>
      <c r="BE473" t="str">
        <f t="shared" si="1061"/>
        <v>No</v>
      </c>
      <c r="BF473" t="str">
        <f t="shared" si="1061"/>
        <v>No</v>
      </c>
      <c r="BG473" t="str">
        <f t="shared" si="1005"/>
        <v>No</v>
      </c>
      <c r="BI473" t="str">
        <f t="shared" si="1016"/>
        <v>No</v>
      </c>
      <c r="BJ473" t="str">
        <f t="shared" ref="BJ473:BT473" si="1062">IF(AND($M473&gt;=BJ$1,$M473&lt;BK$1),"Yes","No")</f>
        <v>No</v>
      </c>
      <c r="BK473" t="str">
        <f t="shared" si="1062"/>
        <v>No</v>
      </c>
      <c r="BL473" t="str">
        <f t="shared" si="1062"/>
        <v>No</v>
      </c>
      <c r="BM473" t="str">
        <f t="shared" si="1062"/>
        <v>No</v>
      </c>
      <c r="BN473" t="str">
        <f t="shared" si="1062"/>
        <v>No</v>
      </c>
      <c r="BO473" t="str">
        <f t="shared" si="1062"/>
        <v>No</v>
      </c>
      <c r="BP473" t="str">
        <f t="shared" si="1062"/>
        <v>No</v>
      </c>
      <c r="BQ473" t="str">
        <f t="shared" si="1062"/>
        <v>No</v>
      </c>
      <c r="BR473" t="str">
        <f t="shared" si="1062"/>
        <v>No</v>
      </c>
      <c r="BS473" t="str">
        <f t="shared" si="1062"/>
        <v>No</v>
      </c>
      <c r="BT473" t="str">
        <f t="shared" si="1062"/>
        <v>No</v>
      </c>
      <c r="BU473" t="str">
        <f t="shared" si="1050"/>
        <v>No</v>
      </c>
      <c r="BW473" t="str">
        <f t="shared" si="1007"/>
        <v>No</v>
      </c>
    </row>
    <row r="474" spans="1:75" x14ac:dyDescent="0.25">
      <c r="A474" s="7">
        <v>473</v>
      </c>
      <c r="B474" s="7" t="s">
        <v>507</v>
      </c>
      <c r="C474" s="7" t="s">
        <v>897</v>
      </c>
      <c r="D474" s="7" t="s">
        <v>812</v>
      </c>
      <c r="E474" s="7" t="s">
        <v>793</v>
      </c>
      <c r="F474" s="8" t="s">
        <v>811</v>
      </c>
      <c r="G474" s="8" t="s">
        <v>159</v>
      </c>
      <c r="H474" s="7" t="s">
        <v>495</v>
      </c>
      <c r="I474" s="7" t="s">
        <v>12</v>
      </c>
      <c r="J474" s="7" t="s">
        <v>1196</v>
      </c>
      <c r="K474" s="9">
        <v>28042</v>
      </c>
      <c r="L474" s="9">
        <v>40841</v>
      </c>
      <c r="M474" s="9"/>
      <c r="N474" s="10">
        <f t="shared" ca="1" si="1002"/>
        <v>11</v>
      </c>
      <c r="O474" s="10" t="s">
        <v>815</v>
      </c>
      <c r="P474" s="11" t="s">
        <v>13</v>
      </c>
      <c r="Q474" s="12">
        <v>81530</v>
      </c>
      <c r="R474" s="12">
        <f t="shared" ca="1" si="1003"/>
        <v>10000</v>
      </c>
      <c r="S474" s="8">
        <v>5</v>
      </c>
      <c r="T474" t="str">
        <f t="shared" si="1008"/>
        <v/>
      </c>
      <c r="U474" t="str">
        <f t="shared" si="1009"/>
        <v>Correct</v>
      </c>
      <c r="Y474" t="str">
        <f t="shared" si="1010"/>
        <v>Above 60000</v>
      </c>
      <c r="Z474" t="str">
        <f t="shared" ca="1" si="1011"/>
        <v>40-50 years</v>
      </c>
      <c r="AA474" t="str">
        <f t="shared" si="1012"/>
        <v>1-2 years</v>
      </c>
      <c r="AH474" t="str">
        <f t="shared" si="1013"/>
        <v>Yes</v>
      </c>
      <c r="AI474" t="str">
        <f t="shared" si="1048"/>
        <v>Yes</v>
      </c>
      <c r="AJ474" t="str">
        <f t="shared" si="1048"/>
        <v>Yes</v>
      </c>
      <c r="AK474" t="str">
        <f t="shared" si="1048"/>
        <v>Yes</v>
      </c>
      <c r="AL474" t="str">
        <f t="shared" si="1048"/>
        <v>Yes</v>
      </c>
      <c r="AM474" t="str">
        <f t="shared" si="1048"/>
        <v>Yes</v>
      </c>
      <c r="AN474" t="str">
        <f t="shared" si="1048"/>
        <v>Yes</v>
      </c>
      <c r="AO474" t="str">
        <f t="shared" si="1048"/>
        <v>Yes</v>
      </c>
      <c r="AP474" t="str">
        <f t="shared" si="1048"/>
        <v>Yes</v>
      </c>
      <c r="AQ474" t="str">
        <f t="shared" si="1048"/>
        <v>Yes</v>
      </c>
      <c r="AR474" t="str">
        <f t="shared" si="1048"/>
        <v>Yes</v>
      </c>
      <c r="AS474" t="str">
        <f t="shared" si="1048"/>
        <v>Yes</v>
      </c>
      <c r="AT474" t="str">
        <f t="shared" si="1048"/>
        <v>Yes</v>
      </c>
      <c r="AV474" t="str">
        <f t="shared" ref="AV474:BF474" si="1063">IF(AND($L474&gt;=AV$1,$L474&lt;AW$1),"Yes","No")</f>
        <v>No</v>
      </c>
      <c r="AW474" t="str">
        <f t="shared" si="1063"/>
        <v>No</v>
      </c>
      <c r="AX474" t="str">
        <f t="shared" si="1063"/>
        <v>No</v>
      </c>
      <c r="AY474" t="str">
        <f t="shared" si="1063"/>
        <v>No</v>
      </c>
      <c r="AZ474" t="str">
        <f t="shared" si="1063"/>
        <v>No</v>
      </c>
      <c r="BA474" t="str">
        <f t="shared" si="1063"/>
        <v>No</v>
      </c>
      <c r="BB474" t="str">
        <f t="shared" si="1063"/>
        <v>No</v>
      </c>
      <c r="BC474" t="str">
        <f t="shared" si="1063"/>
        <v>No</v>
      </c>
      <c r="BD474" t="str">
        <f t="shared" si="1063"/>
        <v>No</v>
      </c>
      <c r="BE474" t="str">
        <f t="shared" si="1063"/>
        <v>No</v>
      </c>
      <c r="BF474" t="str">
        <f t="shared" si="1063"/>
        <v>No</v>
      </c>
      <c r="BG474" t="str">
        <f t="shared" si="1005"/>
        <v>No</v>
      </c>
      <c r="BI474" t="str">
        <f t="shared" si="1016"/>
        <v>No</v>
      </c>
      <c r="BJ474" t="str">
        <f t="shared" ref="BJ474:BT474" si="1064">IF(AND($M474&gt;=BJ$1,$M474&lt;BK$1),"Yes","No")</f>
        <v>No</v>
      </c>
      <c r="BK474" t="str">
        <f t="shared" si="1064"/>
        <v>No</v>
      </c>
      <c r="BL474" t="str">
        <f t="shared" si="1064"/>
        <v>No</v>
      </c>
      <c r="BM474" t="str">
        <f t="shared" si="1064"/>
        <v>No</v>
      </c>
      <c r="BN474" t="str">
        <f t="shared" si="1064"/>
        <v>No</v>
      </c>
      <c r="BO474" t="str">
        <f t="shared" si="1064"/>
        <v>No</v>
      </c>
      <c r="BP474" t="str">
        <f t="shared" si="1064"/>
        <v>No</v>
      </c>
      <c r="BQ474" t="str">
        <f t="shared" si="1064"/>
        <v>No</v>
      </c>
      <c r="BR474" t="str">
        <f t="shared" si="1064"/>
        <v>No</v>
      </c>
      <c r="BS474" t="str">
        <f t="shared" si="1064"/>
        <v>No</v>
      </c>
      <c r="BT474" t="str">
        <f t="shared" si="1064"/>
        <v>No</v>
      </c>
      <c r="BU474" t="str">
        <f t="shared" si="1050"/>
        <v>No</v>
      </c>
      <c r="BW474" t="str">
        <f t="shared" si="1007"/>
        <v>No</v>
      </c>
    </row>
    <row r="475" spans="1:75" x14ac:dyDescent="0.25">
      <c r="A475" s="7">
        <v>474</v>
      </c>
      <c r="B475" s="7" t="s">
        <v>508</v>
      </c>
      <c r="C475" s="7" t="s">
        <v>884</v>
      </c>
      <c r="D475" s="7" t="s">
        <v>10</v>
      </c>
      <c r="E475" s="7" t="s">
        <v>788</v>
      </c>
      <c r="F475" s="8" t="s">
        <v>811</v>
      </c>
      <c r="G475" s="8" t="s">
        <v>159</v>
      </c>
      <c r="H475" s="7" t="s">
        <v>495</v>
      </c>
      <c r="I475" s="7" t="s">
        <v>12</v>
      </c>
      <c r="J475" s="7" t="s">
        <v>1196</v>
      </c>
      <c r="K475" s="9">
        <v>31404</v>
      </c>
      <c r="L475" s="9">
        <v>39754</v>
      </c>
      <c r="M475" s="9"/>
      <c r="N475" s="10">
        <f t="shared" ca="1" si="1002"/>
        <v>14</v>
      </c>
      <c r="O475" s="10" t="s">
        <v>815</v>
      </c>
      <c r="P475" s="11" t="s">
        <v>40</v>
      </c>
      <c r="Q475" s="12">
        <v>43110</v>
      </c>
      <c r="R475" s="12">
        <f t="shared" ca="1" si="1003"/>
        <v>3000</v>
      </c>
      <c r="S475" s="8">
        <v>2</v>
      </c>
      <c r="T475" t="str">
        <f t="shared" si="1008"/>
        <v/>
      </c>
      <c r="U475" t="str">
        <f t="shared" si="1009"/>
        <v>Correct</v>
      </c>
      <c r="Y475" t="str">
        <f t="shared" si="1010"/>
        <v>40001-60000</v>
      </c>
      <c r="Z475" t="str">
        <f t="shared" ca="1" si="1011"/>
        <v>30-40 years</v>
      </c>
      <c r="AA475" t="str">
        <f t="shared" si="1012"/>
        <v>4-6 years</v>
      </c>
      <c r="AH475" t="str">
        <f t="shared" si="1013"/>
        <v>Yes</v>
      </c>
      <c r="AI475" t="str">
        <f t="shared" si="1048"/>
        <v>Yes</v>
      </c>
      <c r="AJ475" t="str">
        <f t="shared" si="1048"/>
        <v>Yes</v>
      </c>
      <c r="AK475" t="str">
        <f t="shared" si="1048"/>
        <v>Yes</v>
      </c>
      <c r="AL475" t="str">
        <f t="shared" si="1048"/>
        <v>Yes</v>
      </c>
      <c r="AM475" t="str">
        <f t="shared" si="1048"/>
        <v>Yes</v>
      </c>
      <c r="AN475" t="str">
        <f t="shared" si="1048"/>
        <v>Yes</v>
      </c>
      <c r="AO475" t="str">
        <f t="shared" si="1048"/>
        <v>Yes</v>
      </c>
      <c r="AP475" t="str">
        <f t="shared" si="1048"/>
        <v>Yes</v>
      </c>
      <c r="AQ475" t="str">
        <f t="shared" si="1048"/>
        <v>Yes</v>
      </c>
      <c r="AR475" t="str">
        <f t="shared" si="1048"/>
        <v>Yes</v>
      </c>
      <c r="AS475" t="str">
        <f t="shared" si="1048"/>
        <v>Yes</v>
      </c>
      <c r="AT475" t="str">
        <f t="shared" si="1048"/>
        <v>Yes</v>
      </c>
      <c r="AV475" t="str">
        <f t="shared" ref="AV475:BF475" si="1065">IF(AND($L475&gt;=AV$1,$L475&lt;AW$1),"Yes","No")</f>
        <v>No</v>
      </c>
      <c r="AW475" t="str">
        <f t="shared" si="1065"/>
        <v>No</v>
      </c>
      <c r="AX475" t="str">
        <f t="shared" si="1065"/>
        <v>No</v>
      </c>
      <c r="AY475" t="str">
        <f t="shared" si="1065"/>
        <v>No</v>
      </c>
      <c r="AZ475" t="str">
        <f t="shared" si="1065"/>
        <v>No</v>
      </c>
      <c r="BA475" t="str">
        <f t="shared" si="1065"/>
        <v>No</v>
      </c>
      <c r="BB475" t="str">
        <f t="shared" si="1065"/>
        <v>No</v>
      </c>
      <c r="BC475" t="str">
        <f t="shared" si="1065"/>
        <v>No</v>
      </c>
      <c r="BD475" t="str">
        <f t="shared" si="1065"/>
        <v>No</v>
      </c>
      <c r="BE475" t="str">
        <f t="shared" si="1065"/>
        <v>No</v>
      </c>
      <c r="BF475" t="str">
        <f t="shared" si="1065"/>
        <v>No</v>
      </c>
      <c r="BG475" t="str">
        <f t="shared" si="1005"/>
        <v>No</v>
      </c>
      <c r="BI475" t="str">
        <f t="shared" si="1016"/>
        <v>No</v>
      </c>
      <c r="BJ475" t="str">
        <f t="shared" ref="BJ475:BT475" si="1066">IF(AND($M475&gt;=BJ$1,$M475&lt;BK$1),"Yes","No")</f>
        <v>No</v>
      </c>
      <c r="BK475" t="str">
        <f t="shared" si="1066"/>
        <v>No</v>
      </c>
      <c r="BL475" t="str">
        <f t="shared" si="1066"/>
        <v>No</v>
      </c>
      <c r="BM475" t="str">
        <f t="shared" si="1066"/>
        <v>No</v>
      </c>
      <c r="BN475" t="str">
        <f t="shared" si="1066"/>
        <v>No</v>
      </c>
      <c r="BO475" t="str">
        <f t="shared" si="1066"/>
        <v>No</v>
      </c>
      <c r="BP475" t="str">
        <f t="shared" si="1066"/>
        <v>No</v>
      </c>
      <c r="BQ475" t="str">
        <f t="shared" si="1066"/>
        <v>No</v>
      </c>
      <c r="BR475" t="str">
        <f t="shared" si="1066"/>
        <v>No</v>
      </c>
      <c r="BS475" t="str">
        <f t="shared" si="1066"/>
        <v>No</v>
      </c>
      <c r="BT475" t="str">
        <f t="shared" si="1066"/>
        <v>No</v>
      </c>
      <c r="BU475" t="str">
        <f t="shared" si="1050"/>
        <v>No</v>
      </c>
      <c r="BW475" t="str">
        <f t="shared" si="1007"/>
        <v>No</v>
      </c>
    </row>
    <row r="476" spans="1:75" x14ac:dyDescent="0.25">
      <c r="A476" s="7">
        <v>475</v>
      </c>
      <c r="B476" s="7" t="s">
        <v>509</v>
      </c>
      <c r="C476" s="7" t="s">
        <v>1046</v>
      </c>
      <c r="D476" s="7" t="s">
        <v>36</v>
      </c>
      <c r="E476" s="7" t="s">
        <v>796</v>
      </c>
      <c r="F476" s="8" t="s">
        <v>810</v>
      </c>
      <c r="G476" s="8" t="s">
        <v>159</v>
      </c>
      <c r="H476" s="7" t="s">
        <v>495</v>
      </c>
      <c r="I476" s="7" t="s">
        <v>12</v>
      </c>
      <c r="J476" s="7" t="s">
        <v>1197</v>
      </c>
      <c r="K476" s="9">
        <v>31394</v>
      </c>
      <c r="L476" s="9">
        <v>39761</v>
      </c>
      <c r="M476" s="9"/>
      <c r="N476" s="10">
        <f t="shared" ca="1" si="1002"/>
        <v>14</v>
      </c>
      <c r="O476" t="s">
        <v>785</v>
      </c>
      <c r="P476" s="11" t="s">
        <v>13</v>
      </c>
      <c r="Q476" s="12">
        <v>40940</v>
      </c>
      <c r="R476" s="12">
        <f t="shared" ca="1" si="1003"/>
        <v>5000</v>
      </c>
      <c r="S476" s="8">
        <v>3</v>
      </c>
      <c r="T476" t="str">
        <f t="shared" si="1008"/>
        <v/>
      </c>
      <c r="U476" t="str">
        <f t="shared" si="1009"/>
        <v>Correct</v>
      </c>
      <c r="Y476" t="str">
        <f t="shared" si="1010"/>
        <v>40001-60000</v>
      </c>
      <c r="Z476" t="str">
        <f t="shared" ca="1" si="1011"/>
        <v>30-40 years</v>
      </c>
      <c r="AA476" t="str">
        <f t="shared" si="1012"/>
        <v>4-6 years</v>
      </c>
      <c r="AH476" t="str">
        <f t="shared" si="1013"/>
        <v>Yes</v>
      </c>
      <c r="AI476" t="str">
        <f t="shared" si="1048"/>
        <v>Yes</v>
      </c>
      <c r="AJ476" t="str">
        <f t="shared" si="1048"/>
        <v>Yes</v>
      </c>
      <c r="AK476" t="str">
        <f t="shared" si="1048"/>
        <v>Yes</v>
      </c>
      <c r="AL476" t="str">
        <f t="shared" si="1048"/>
        <v>Yes</v>
      </c>
      <c r="AM476" t="str">
        <f t="shared" si="1048"/>
        <v>Yes</v>
      </c>
      <c r="AN476" t="str">
        <f t="shared" si="1048"/>
        <v>Yes</v>
      </c>
      <c r="AO476" t="str">
        <f t="shared" si="1048"/>
        <v>Yes</v>
      </c>
      <c r="AP476" t="str">
        <f t="shared" si="1048"/>
        <v>Yes</v>
      </c>
      <c r="AQ476" t="str">
        <f t="shared" si="1048"/>
        <v>Yes</v>
      </c>
      <c r="AR476" t="str">
        <f t="shared" si="1048"/>
        <v>Yes</v>
      </c>
      <c r="AS476" t="str">
        <f t="shared" si="1048"/>
        <v>Yes</v>
      </c>
      <c r="AT476" t="str">
        <f t="shared" si="1048"/>
        <v>Yes</v>
      </c>
      <c r="AV476" t="str">
        <f t="shared" ref="AV476:BF476" si="1067">IF(AND($L476&gt;=AV$1,$L476&lt;AW$1),"Yes","No")</f>
        <v>No</v>
      </c>
      <c r="AW476" t="str">
        <f t="shared" si="1067"/>
        <v>No</v>
      </c>
      <c r="AX476" t="str">
        <f t="shared" si="1067"/>
        <v>No</v>
      </c>
      <c r="AY476" t="str">
        <f t="shared" si="1067"/>
        <v>No</v>
      </c>
      <c r="AZ476" t="str">
        <f t="shared" si="1067"/>
        <v>No</v>
      </c>
      <c r="BA476" t="str">
        <f t="shared" si="1067"/>
        <v>No</v>
      </c>
      <c r="BB476" t="str">
        <f t="shared" si="1067"/>
        <v>No</v>
      </c>
      <c r="BC476" t="str">
        <f t="shared" si="1067"/>
        <v>No</v>
      </c>
      <c r="BD476" t="str">
        <f t="shared" si="1067"/>
        <v>No</v>
      </c>
      <c r="BE476" t="str">
        <f t="shared" si="1067"/>
        <v>No</v>
      </c>
      <c r="BF476" t="str">
        <f t="shared" si="1067"/>
        <v>No</v>
      </c>
      <c r="BG476" t="str">
        <f t="shared" si="1005"/>
        <v>No</v>
      </c>
      <c r="BI476" t="str">
        <f t="shared" si="1016"/>
        <v>No</v>
      </c>
      <c r="BJ476" t="str">
        <f t="shared" ref="BJ476:BT476" si="1068">IF(AND($M476&gt;=BJ$1,$M476&lt;BK$1),"Yes","No")</f>
        <v>No</v>
      </c>
      <c r="BK476" t="str">
        <f t="shared" si="1068"/>
        <v>No</v>
      </c>
      <c r="BL476" t="str">
        <f t="shared" si="1068"/>
        <v>No</v>
      </c>
      <c r="BM476" t="str">
        <f t="shared" si="1068"/>
        <v>No</v>
      </c>
      <c r="BN476" t="str">
        <f t="shared" si="1068"/>
        <v>No</v>
      </c>
      <c r="BO476" t="str">
        <f t="shared" si="1068"/>
        <v>No</v>
      </c>
      <c r="BP476" t="str">
        <f t="shared" si="1068"/>
        <v>No</v>
      </c>
      <c r="BQ476" t="str">
        <f t="shared" si="1068"/>
        <v>No</v>
      </c>
      <c r="BR476" t="str">
        <f t="shared" si="1068"/>
        <v>No</v>
      </c>
      <c r="BS476" t="str">
        <f t="shared" si="1068"/>
        <v>No</v>
      </c>
      <c r="BT476" t="str">
        <f t="shared" si="1068"/>
        <v>No</v>
      </c>
      <c r="BU476" t="str">
        <f t="shared" si="1050"/>
        <v>No</v>
      </c>
      <c r="BW476" t="str">
        <f t="shared" si="1007"/>
        <v>No</v>
      </c>
    </row>
    <row r="477" spans="1:75" x14ac:dyDescent="0.25">
      <c r="A477" s="7">
        <v>476</v>
      </c>
      <c r="B477" s="7" t="s">
        <v>510</v>
      </c>
      <c r="C477" s="7" t="s">
        <v>921</v>
      </c>
      <c r="D477" s="7" t="s">
        <v>36</v>
      </c>
      <c r="E477" s="7" t="s">
        <v>795</v>
      </c>
      <c r="F477" s="8" t="s">
        <v>811</v>
      </c>
      <c r="G477" s="8" t="s">
        <v>159</v>
      </c>
      <c r="H477" s="7" t="s">
        <v>495</v>
      </c>
      <c r="I477" s="7" t="s">
        <v>12</v>
      </c>
      <c r="J477" s="7" t="s">
        <v>1196</v>
      </c>
      <c r="K477" s="9">
        <v>31030</v>
      </c>
      <c r="L477" s="9">
        <v>40893</v>
      </c>
      <c r="M477" s="9"/>
      <c r="N477" s="10">
        <f t="shared" ca="1" si="1002"/>
        <v>11</v>
      </c>
      <c r="O477" s="10" t="s">
        <v>815</v>
      </c>
      <c r="P477" s="11" t="s">
        <v>40</v>
      </c>
      <c r="Q477" s="12">
        <v>44620</v>
      </c>
      <c r="R477" s="12">
        <f t="shared" ca="1" si="1003"/>
        <v>10000</v>
      </c>
      <c r="S477" s="8">
        <v>5</v>
      </c>
      <c r="T477" t="str">
        <f t="shared" si="1008"/>
        <v/>
      </c>
      <c r="U477" t="str">
        <f t="shared" si="1009"/>
        <v>Correct</v>
      </c>
      <c r="Y477" t="str">
        <f t="shared" si="1010"/>
        <v>40001-60000</v>
      </c>
      <c r="Z477" t="str">
        <f t="shared" ca="1" si="1011"/>
        <v>30-40 years</v>
      </c>
      <c r="AA477" t="str">
        <f t="shared" si="1012"/>
        <v>1-2 years</v>
      </c>
      <c r="AH477" t="str">
        <f t="shared" si="1013"/>
        <v>Yes</v>
      </c>
      <c r="AI477" t="str">
        <f t="shared" si="1048"/>
        <v>Yes</v>
      </c>
      <c r="AJ477" t="str">
        <f t="shared" si="1048"/>
        <v>Yes</v>
      </c>
      <c r="AK477" t="str">
        <f t="shared" si="1048"/>
        <v>Yes</v>
      </c>
      <c r="AL477" t="str">
        <f t="shared" si="1048"/>
        <v>Yes</v>
      </c>
      <c r="AM477" t="str">
        <f t="shared" si="1048"/>
        <v>Yes</v>
      </c>
      <c r="AN477" t="str">
        <f t="shared" si="1048"/>
        <v>Yes</v>
      </c>
      <c r="AO477" t="str">
        <f t="shared" si="1048"/>
        <v>Yes</v>
      </c>
      <c r="AP477" t="str">
        <f t="shared" si="1048"/>
        <v>Yes</v>
      </c>
      <c r="AQ477" t="str">
        <f t="shared" si="1048"/>
        <v>Yes</v>
      </c>
      <c r="AR477" t="str">
        <f t="shared" si="1048"/>
        <v>Yes</v>
      </c>
      <c r="AS477" t="str">
        <f t="shared" si="1048"/>
        <v>Yes</v>
      </c>
      <c r="AT477" t="str">
        <f t="shared" si="1048"/>
        <v>Yes</v>
      </c>
      <c r="AV477" t="str">
        <f t="shared" ref="AV477:BF477" si="1069">IF(AND($L477&gt;=AV$1,$L477&lt;AW$1),"Yes","No")</f>
        <v>No</v>
      </c>
      <c r="AW477" t="str">
        <f t="shared" si="1069"/>
        <v>No</v>
      </c>
      <c r="AX477" t="str">
        <f t="shared" si="1069"/>
        <v>No</v>
      </c>
      <c r="AY477" t="str">
        <f t="shared" si="1069"/>
        <v>No</v>
      </c>
      <c r="AZ477" t="str">
        <f t="shared" si="1069"/>
        <v>No</v>
      </c>
      <c r="BA477" t="str">
        <f t="shared" si="1069"/>
        <v>No</v>
      </c>
      <c r="BB477" t="str">
        <f t="shared" si="1069"/>
        <v>No</v>
      </c>
      <c r="BC477" t="str">
        <f t="shared" si="1069"/>
        <v>No</v>
      </c>
      <c r="BD477" t="str">
        <f t="shared" si="1069"/>
        <v>No</v>
      </c>
      <c r="BE477" t="str">
        <f t="shared" si="1069"/>
        <v>No</v>
      </c>
      <c r="BF477" t="str">
        <f t="shared" si="1069"/>
        <v>No</v>
      </c>
      <c r="BG477" t="str">
        <f t="shared" si="1005"/>
        <v>No</v>
      </c>
      <c r="BI477" t="str">
        <f t="shared" si="1016"/>
        <v>No</v>
      </c>
      <c r="BJ477" t="str">
        <f t="shared" ref="BJ477:BT477" si="1070">IF(AND($M477&gt;=BJ$1,$M477&lt;BK$1),"Yes","No")</f>
        <v>No</v>
      </c>
      <c r="BK477" t="str">
        <f t="shared" si="1070"/>
        <v>No</v>
      </c>
      <c r="BL477" t="str">
        <f t="shared" si="1070"/>
        <v>No</v>
      </c>
      <c r="BM477" t="str">
        <f t="shared" si="1070"/>
        <v>No</v>
      </c>
      <c r="BN477" t="str">
        <f t="shared" si="1070"/>
        <v>No</v>
      </c>
      <c r="BO477" t="str">
        <f t="shared" si="1070"/>
        <v>No</v>
      </c>
      <c r="BP477" t="str">
        <f t="shared" si="1070"/>
        <v>No</v>
      </c>
      <c r="BQ477" t="str">
        <f t="shared" si="1070"/>
        <v>No</v>
      </c>
      <c r="BR477" t="str">
        <f t="shared" si="1070"/>
        <v>No</v>
      </c>
      <c r="BS477" t="str">
        <f t="shared" si="1070"/>
        <v>No</v>
      </c>
      <c r="BT477" t="str">
        <f t="shared" si="1070"/>
        <v>No</v>
      </c>
      <c r="BU477" t="str">
        <f t="shared" si="1050"/>
        <v>No</v>
      </c>
      <c r="BW477" t="str">
        <f t="shared" si="1007"/>
        <v>No</v>
      </c>
    </row>
    <row r="478" spans="1:75" x14ac:dyDescent="0.25">
      <c r="A478" s="7">
        <v>477</v>
      </c>
      <c r="B478" s="7" t="s">
        <v>511</v>
      </c>
      <c r="C478" s="7" t="s">
        <v>1099</v>
      </c>
      <c r="D478" s="7" t="s">
        <v>10</v>
      </c>
      <c r="E478" s="7" t="s">
        <v>787</v>
      </c>
      <c r="F478" s="8" t="s">
        <v>811</v>
      </c>
      <c r="G478" s="8" t="s">
        <v>801</v>
      </c>
      <c r="H478" s="7" t="s">
        <v>1202</v>
      </c>
      <c r="I478" s="7" t="s">
        <v>24</v>
      </c>
      <c r="J478" s="7" t="s">
        <v>1197</v>
      </c>
      <c r="K478" s="9">
        <v>28691</v>
      </c>
      <c r="L478" s="9">
        <v>39109</v>
      </c>
      <c r="M478" s="9"/>
      <c r="N478" s="10">
        <f t="shared" ca="1" si="1002"/>
        <v>15</v>
      </c>
      <c r="O478" s="10" t="s">
        <v>815</v>
      </c>
      <c r="P478" s="11"/>
      <c r="Q478" s="12">
        <v>33120</v>
      </c>
      <c r="R478" s="12">
        <f t="shared" ca="1" si="1003"/>
        <v>3000</v>
      </c>
      <c r="S478" s="8">
        <v>2</v>
      </c>
      <c r="T478" t="str">
        <f t="shared" si="1008"/>
        <v/>
      </c>
      <c r="U478" t="str">
        <f t="shared" si="1009"/>
        <v>Correct</v>
      </c>
      <c r="Y478" t="str">
        <f t="shared" si="1010"/>
        <v>25001-40000</v>
      </c>
      <c r="Z478" t="str">
        <f t="shared" ca="1" si="1011"/>
        <v>40-50 years</v>
      </c>
      <c r="AA478" t="str">
        <f t="shared" si="1012"/>
        <v>4-6 years</v>
      </c>
      <c r="AH478" t="str">
        <f t="shared" si="1013"/>
        <v>Yes</v>
      </c>
      <c r="AI478" t="str">
        <f t="shared" si="1048"/>
        <v>Yes</v>
      </c>
      <c r="AJ478" t="str">
        <f t="shared" si="1048"/>
        <v>Yes</v>
      </c>
      <c r="AK478" t="str">
        <f t="shared" si="1048"/>
        <v>Yes</v>
      </c>
      <c r="AL478" t="str">
        <f t="shared" si="1048"/>
        <v>Yes</v>
      </c>
      <c r="AM478" t="str">
        <f t="shared" si="1048"/>
        <v>Yes</v>
      </c>
      <c r="AN478" t="str">
        <f t="shared" si="1048"/>
        <v>Yes</v>
      </c>
      <c r="AO478" t="str">
        <f t="shared" si="1048"/>
        <v>Yes</v>
      </c>
      <c r="AP478" t="str">
        <f t="shared" si="1048"/>
        <v>Yes</v>
      </c>
      <c r="AQ478" t="str">
        <f t="shared" si="1048"/>
        <v>Yes</v>
      </c>
      <c r="AR478" t="str">
        <f t="shared" si="1048"/>
        <v>Yes</v>
      </c>
      <c r="AS478" t="str">
        <f t="shared" si="1048"/>
        <v>Yes</v>
      </c>
      <c r="AT478" t="str">
        <f t="shared" si="1048"/>
        <v>Yes</v>
      </c>
      <c r="AV478" t="str">
        <f t="shared" ref="AV478:BF478" si="1071">IF(AND($L478&gt;=AV$1,$L478&lt;AW$1),"Yes","No")</f>
        <v>No</v>
      </c>
      <c r="AW478" t="str">
        <f t="shared" si="1071"/>
        <v>No</v>
      </c>
      <c r="AX478" t="str">
        <f t="shared" si="1071"/>
        <v>No</v>
      </c>
      <c r="AY478" t="str">
        <f t="shared" si="1071"/>
        <v>No</v>
      </c>
      <c r="AZ478" t="str">
        <f t="shared" si="1071"/>
        <v>No</v>
      </c>
      <c r="BA478" t="str">
        <f t="shared" si="1071"/>
        <v>No</v>
      </c>
      <c r="BB478" t="str">
        <f t="shared" si="1071"/>
        <v>No</v>
      </c>
      <c r="BC478" t="str">
        <f t="shared" si="1071"/>
        <v>No</v>
      </c>
      <c r="BD478" t="str">
        <f t="shared" si="1071"/>
        <v>No</v>
      </c>
      <c r="BE478" t="str">
        <f t="shared" si="1071"/>
        <v>No</v>
      </c>
      <c r="BF478" t="str">
        <f t="shared" si="1071"/>
        <v>No</v>
      </c>
      <c r="BG478" t="str">
        <f t="shared" si="1005"/>
        <v>No</v>
      </c>
      <c r="BI478" t="str">
        <f t="shared" si="1016"/>
        <v>No</v>
      </c>
      <c r="BJ478" t="str">
        <f t="shared" ref="BJ478:BT478" si="1072">IF(AND($M478&gt;=BJ$1,$M478&lt;BK$1),"Yes","No")</f>
        <v>No</v>
      </c>
      <c r="BK478" t="str">
        <f t="shared" si="1072"/>
        <v>No</v>
      </c>
      <c r="BL478" t="str">
        <f t="shared" si="1072"/>
        <v>No</v>
      </c>
      <c r="BM478" t="str">
        <f t="shared" si="1072"/>
        <v>No</v>
      </c>
      <c r="BN478" t="str">
        <f t="shared" si="1072"/>
        <v>No</v>
      </c>
      <c r="BO478" t="str">
        <f t="shared" si="1072"/>
        <v>No</v>
      </c>
      <c r="BP478" t="str">
        <f t="shared" si="1072"/>
        <v>No</v>
      </c>
      <c r="BQ478" t="str">
        <f t="shared" si="1072"/>
        <v>No</v>
      </c>
      <c r="BR478" t="str">
        <f t="shared" si="1072"/>
        <v>No</v>
      </c>
      <c r="BS478" t="str">
        <f t="shared" si="1072"/>
        <v>No</v>
      </c>
      <c r="BT478" t="str">
        <f t="shared" si="1072"/>
        <v>No</v>
      </c>
      <c r="BU478" t="str">
        <f t="shared" si="1050"/>
        <v>No</v>
      </c>
      <c r="BW478" t="str">
        <f t="shared" si="1007"/>
        <v>No</v>
      </c>
    </row>
    <row r="479" spans="1:75" x14ac:dyDescent="0.25">
      <c r="A479" s="7">
        <v>478</v>
      </c>
      <c r="B479" s="7" t="s">
        <v>513</v>
      </c>
      <c r="C479" s="7" t="s">
        <v>1100</v>
      </c>
      <c r="D479" s="7" t="s">
        <v>10</v>
      </c>
      <c r="E479" s="7" t="s">
        <v>787</v>
      </c>
      <c r="F479" s="8" t="s">
        <v>811</v>
      </c>
      <c r="G479" s="8" t="s">
        <v>801</v>
      </c>
      <c r="H479" s="7" t="s">
        <v>512</v>
      </c>
      <c r="I479" s="7" t="s">
        <v>12</v>
      </c>
      <c r="J479" s="7" t="s">
        <v>1196</v>
      </c>
      <c r="K479" s="9">
        <v>26704</v>
      </c>
      <c r="L479" s="9">
        <v>40208</v>
      </c>
      <c r="M479" s="9"/>
      <c r="N479" s="10">
        <f t="shared" ca="1" si="1002"/>
        <v>12</v>
      </c>
      <c r="O479" s="10" t="s">
        <v>815</v>
      </c>
      <c r="P479" s="11" t="s">
        <v>16</v>
      </c>
      <c r="Q479" s="12">
        <v>61148</v>
      </c>
      <c r="R479" s="12">
        <f t="shared" ca="1" si="1003"/>
        <v>3000</v>
      </c>
      <c r="S479" s="8">
        <v>2</v>
      </c>
      <c r="T479" t="str">
        <f t="shared" si="1008"/>
        <v/>
      </c>
      <c r="U479" t="str">
        <f t="shared" si="1009"/>
        <v>Correct</v>
      </c>
      <c r="Y479" t="str">
        <f t="shared" si="1010"/>
        <v>Above 60000</v>
      </c>
      <c r="Z479" t="str">
        <f t="shared" ca="1" si="1011"/>
        <v>40-50 years</v>
      </c>
      <c r="AA479" t="str">
        <f t="shared" si="1012"/>
        <v>2-4 years</v>
      </c>
      <c r="AH479" t="str">
        <f t="shared" si="1013"/>
        <v>Yes</v>
      </c>
      <c r="AI479" t="str">
        <f t="shared" si="1048"/>
        <v>Yes</v>
      </c>
      <c r="AJ479" t="str">
        <f t="shared" si="1048"/>
        <v>Yes</v>
      </c>
      <c r="AK479" t="str">
        <f t="shared" si="1048"/>
        <v>Yes</v>
      </c>
      <c r="AL479" t="str">
        <f t="shared" si="1048"/>
        <v>Yes</v>
      </c>
      <c r="AM479" t="str">
        <f t="shared" si="1048"/>
        <v>Yes</v>
      </c>
      <c r="AN479" t="str">
        <f t="shared" si="1048"/>
        <v>Yes</v>
      </c>
      <c r="AO479" t="str">
        <f t="shared" si="1048"/>
        <v>Yes</v>
      </c>
      <c r="AP479" t="str">
        <f t="shared" si="1048"/>
        <v>Yes</v>
      </c>
      <c r="AQ479" t="str">
        <f t="shared" si="1048"/>
        <v>Yes</v>
      </c>
      <c r="AR479" t="str">
        <f t="shared" si="1048"/>
        <v>Yes</v>
      </c>
      <c r="AS479" t="str">
        <f t="shared" si="1048"/>
        <v>Yes</v>
      </c>
      <c r="AT479" t="str">
        <f t="shared" si="1048"/>
        <v>Yes</v>
      </c>
      <c r="AV479" t="str">
        <f t="shared" ref="AV479:BF479" si="1073">IF(AND($L479&gt;=AV$1,$L479&lt;AW$1),"Yes","No")</f>
        <v>No</v>
      </c>
      <c r="AW479" t="str">
        <f t="shared" si="1073"/>
        <v>No</v>
      </c>
      <c r="AX479" t="str">
        <f t="shared" si="1073"/>
        <v>No</v>
      </c>
      <c r="AY479" t="str">
        <f t="shared" si="1073"/>
        <v>No</v>
      </c>
      <c r="AZ479" t="str">
        <f t="shared" si="1073"/>
        <v>No</v>
      </c>
      <c r="BA479" t="str">
        <f t="shared" si="1073"/>
        <v>No</v>
      </c>
      <c r="BB479" t="str">
        <f t="shared" si="1073"/>
        <v>No</v>
      </c>
      <c r="BC479" t="str">
        <f t="shared" si="1073"/>
        <v>No</v>
      </c>
      <c r="BD479" t="str">
        <f t="shared" si="1073"/>
        <v>No</v>
      </c>
      <c r="BE479" t="str">
        <f t="shared" si="1073"/>
        <v>No</v>
      </c>
      <c r="BF479" t="str">
        <f t="shared" si="1073"/>
        <v>No</v>
      </c>
      <c r="BG479" t="str">
        <f t="shared" si="1005"/>
        <v>No</v>
      </c>
      <c r="BI479" t="str">
        <f t="shared" si="1016"/>
        <v>No</v>
      </c>
      <c r="BJ479" t="str">
        <f t="shared" ref="BJ479:BT479" si="1074">IF(AND($M479&gt;=BJ$1,$M479&lt;BK$1),"Yes","No")</f>
        <v>No</v>
      </c>
      <c r="BK479" t="str">
        <f t="shared" si="1074"/>
        <v>No</v>
      </c>
      <c r="BL479" t="str">
        <f t="shared" si="1074"/>
        <v>No</v>
      </c>
      <c r="BM479" t="str">
        <f t="shared" si="1074"/>
        <v>No</v>
      </c>
      <c r="BN479" t="str">
        <f t="shared" si="1074"/>
        <v>No</v>
      </c>
      <c r="BO479" t="str">
        <f t="shared" si="1074"/>
        <v>No</v>
      </c>
      <c r="BP479" t="str">
        <f t="shared" si="1074"/>
        <v>No</v>
      </c>
      <c r="BQ479" t="str">
        <f t="shared" si="1074"/>
        <v>No</v>
      </c>
      <c r="BR479" t="str">
        <f t="shared" si="1074"/>
        <v>No</v>
      </c>
      <c r="BS479" t="str">
        <f t="shared" si="1074"/>
        <v>No</v>
      </c>
      <c r="BT479" t="str">
        <f t="shared" si="1074"/>
        <v>No</v>
      </c>
      <c r="BU479" t="str">
        <f t="shared" si="1050"/>
        <v>No</v>
      </c>
      <c r="BW479" t="str">
        <f t="shared" si="1007"/>
        <v>No</v>
      </c>
    </row>
    <row r="480" spans="1:75" x14ac:dyDescent="0.25">
      <c r="A480" s="7">
        <v>479</v>
      </c>
      <c r="B480" s="7" t="s">
        <v>514</v>
      </c>
      <c r="C480" s="7" t="s">
        <v>1087</v>
      </c>
      <c r="D480" s="7" t="s">
        <v>36</v>
      </c>
      <c r="E480" s="7" t="s">
        <v>796</v>
      </c>
      <c r="F480" s="8" t="s">
        <v>810</v>
      </c>
      <c r="G480" s="8" t="s">
        <v>801</v>
      </c>
      <c r="H480" s="7" t="s">
        <v>512</v>
      </c>
      <c r="I480" s="7" t="s">
        <v>12</v>
      </c>
      <c r="J480" s="7" t="s">
        <v>1197</v>
      </c>
      <c r="K480" s="9">
        <v>27715</v>
      </c>
      <c r="L480" s="9">
        <v>35821</v>
      </c>
      <c r="M480" s="9"/>
      <c r="N480" s="10">
        <f t="shared" ca="1" si="1002"/>
        <v>24</v>
      </c>
      <c r="O480" s="10" t="s">
        <v>815</v>
      </c>
      <c r="P480" s="11" t="s">
        <v>21</v>
      </c>
      <c r="Q480" s="12">
        <v>22870</v>
      </c>
      <c r="R480" s="12">
        <f t="shared" ca="1" si="1003"/>
        <v>5000</v>
      </c>
      <c r="S480" s="8">
        <v>3</v>
      </c>
      <c r="T480" t="str">
        <f t="shared" si="1008"/>
        <v/>
      </c>
      <c r="U480" t="str">
        <f t="shared" si="1009"/>
        <v>Correct</v>
      </c>
      <c r="Y480" t="str">
        <f t="shared" si="1010"/>
        <v>10001-25000</v>
      </c>
      <c r="Z480" t="str">
        <f t="shared" ca="1" si="1011"/>
        <v>40-50 years</v>
      </c>
      <c r="AA480" t="str">
        <f t="shared" si="1012"/>
        <v>Above 10 years</v>
      </c>
      <c r="AH480" t="str">
        <f t="shared" si="1013"/>
        <v>Yes</v>
      </c>
      <c r="AI480" t="str">
        <f t="shared" si="1048"/>
        <v>Yes</v>
      </c>
      <c r="AJ480" t="str">
        <f t="shared" si="1048"/>
        <v>Yes</v>
      </c>
      <c r="AK480" t="str">
        <f t="shared" si="1048"/>
        <v>Yes</v>
      </c>
      <c r="AL480" t="str">
        <f t="shared" si="1048"/>
        <v>Yes</v>
      </c>
      <c r="AM480" t="str">
        <f t="shared" si="1048"/>
        <v>Yes</v>
      </c>
      <c r="AN480" t="str">
        <f t="shared" si="1048"/>
        <v>Yes</v>
      </c>
      <c r="AO480" t="str">
        <f t="shared" si="1048"/>
        <v>Yes</v>
      </c>
      <c r="AP480" t="str">
        <f t="shared" si="1048"/>
        <v>Yes</v>
      </c>
      <c r="AQ480" t="str">
        <f t="shared" si="1048"/>
        <v>Yes</v>
      </c>
      <c r="AR480" t="str">
        <f t="shared" si="1048"/>
        <v>Yes</v>
      </c>
      <c r="AS480" t="str">
        <f t="shared" si="1048"/>
        <v>Yes</v>
      </c>
      <c r="AT480" t="str">
        <f t="shared" si="1048"/>
        <v>Yes</v>
      </c>
      <c r="AV480" t="str">
        <f t="shared" ref="AV480:BF480" si="1075">IF(AND($L480&gt;=AV$1,$L480&lt;AW$1),"Yes","No")</f>
        <v>No</v>
      </c>
      <c r="AW480" t="str">
        <f t="shared" si="1075"/>
        <v>No</v>
      </c>
      <c r="AX480" t="str">
        <f t="shared" si="1075"/>
        <v>No</v>
      </c>
      <c r="AY480" t="str">
        <f t="shared" si="1075"/>
        <v>No</v>
      </c>
      <c r="AZ480" t="str">
        <f t="shared" si="1075"/>
        <v>No</v>
      </c>
      <c r="BA480" t="str">
        <f t="shared" si="1075"/>
        <v>No</v>
      </c>
      <c r="BB480" t="str">
        <f t="shared" si="1075"/>
        <v>No</v>
      </c>
      <c r="BC480" t="str">
        <f t="shared" si="1075"/>
        <v>No</v>
      </c>
      <c r="BD480" t="str">
        <f t="shared" si="1075"/>
        <v>No</v>
      </c>
      <c r="BE480" t="str">
        <f t="shared" si="1075"/>
        <v>No</v>
      </c>
      <c r="BF480" t="str">
        <f t="shared" si="1075"/>
        <v>No</v>
      </c>
      <c r="BG480" t="str">
        <f t="shared" si="1005"/>
        <v>No</v>
      </c>
      <c r="BI480" t="str">
        <f t="shared" si="1016"/>
        <v>No</v>
      </c>
      <c r="BJ480" t="str">
        <f t="shared" ref="BJ480:BT480" si="1076">IF(AND($M480&gt;=BJ$1,$M480&lt;BK$1),"Yes","No")</f>
        <v>No</v>
      </c>
      <c r="BK480" t="str">
        <f t="shared" si="1076"/>
        <v>No</v>
      </c>
      <c r="BL480" t="str">
        <f t="shared" si="1076"/>
        <v>No</v>
      </c>
      <c r="BM480" t="str">
        <f t="shared" si="1076"/>
        <v>No</v>
      </c>
      <c r="BN480" t="str">
        <f t="shared" si="1076"/>
        <v>No</v>
      </c>
      <c r="BO480" t="str">
        <f t="shared" si="1076"/>
        <v>No</v>
      </c>
      <c r="BP480" t="str">
        <f t="shared" si="1076"/>
        <v>No</v>
      </c>
      <c r="BQ480" t="str">
        <f t="shared" si="1076"/>
        <v>No</v>
      </c>
      <c r="BR480" t="str">
        <f t="shared" si="1076"/>
        <v>No</v>
      </c>
      <c r="BS480" t="str">
        <f t="shared" si="1076"/>
        <v>No</v>
      </c>
      <c r="BT480" t="str">
        <f t="shared" si="1076"/>
        <v>No</v>
      </c>
      <c r="BU480" t="str">
        <f t="shared" si="1050"/>
        <v>No</v>
      </c>
      <c r="BW480" t="str">
        <f t="shared" si="1007"/>
        <v>No</v>
      </c>
    </row>
    <row r="481" spans="1:75" x14ac:dyDescent="0.25">
      <c r="A481" s="7">
        <v>480</v>
      </c>
      <c r="B481" s="7" t="s">
        <v>515</v>
      </c>
      <c r="C481" s="7" t="s">
        <v>923</v>
      </c>
      <c r="D481" s="7" t="s">
        <v>36</v>
      </c>
      <c r="E481" s="7" t="s">
        <v>796</v>
      </c>
      <c r="F481" s="8" t="s">
        <v>810</v>
      </c>
      <c r="G481" s="8" t="s">
        <v>801</v>
      </c>
      <c r="H481" s="7" t="s">
        <v>512</v>
      </c>
      <c r="I481" s="7" t="s">
        <v>15</v>
      </c>
      <c r="J481" s="7" t="s">
        <v>1196</v>
      </c>
      <c r="K481" s="9">
        <v>27544</v>
      </c>
      <c r="L481" s="9">
        <v>35826</v>
      </c>
      <c r="M481" s="9"/>
      <c r="N481" s="10">
        <f t="shared" ca="1" si="1002"/>
        <v>24</v>
      </c>
      <c r="O481" t="s">
        <v>783</v>
      </c>
      <c r="P481" s="11" t="s">
        <v>13</v>
      </c>
      <c r="Q481" s="12">
        <v>31205</v>
      </c>
      <c r="R481" s="12">
        <f t="shared" ca="1" si="1003"/>
        <v>3000</v>
      </c>
      <c r="S481" s="8">
        <v>2</v>
      </c>
      <c r="T481" t="str">
        <f t="shared" si="1008"/>
        <v/>
      </c>
      <c r="U481" t="str">
        <f t="shared" si="1009"/>
        <v>Correct</v>
      </c>
      <c r="Y481" t="str">
        <f t="shared" si="1010"/>
        <v>25001-40000</v>
      </c>
      <c r="Z481" t="str">
        <f t="shared" ca="1" si="1011"/>
        <v>40-50 years</v>
      </c>
      <c r="AA481" t="str">
        <f t="shared" si="1012"/>
        <v>Above 10 years</v>
      </c>
      <c r="AH481" t="str">
        <f t="shared" si="1013"/>
        <v>Yes</v>
      </c>
      <c r="AI481" t="str">
        <f t="shared" si="1048"/>
        <v>Yes</v>
      </c>
      <c r="AJ481" t="str">
        <f t="shared" si="1048"/>
        <v>Yes</v>
      </c>
      <c r="AK481" t="str">
        <f t="shared" si="1048"/>
        <v>Yes</v>
      </c>
      <c r="AL481" t="str">
        <f t="shared" si="1048"/>
        <v>Yes</v>
      </c>
      <c r="AM481" t="str">
        <f t="shared" si="1048"/>
        <v>Yes</v>
      </c>
      <c r="AN481" t="str">
        <f t="shared" si="1048"/>
        <v>Yes</v>
      </c>
      <c r="AO481" t="str">
        <f t="shared" si="1048"/>
        <v>Yes</v>
      </c>
      <c r="AP481" t="str">
        <f t="shared" si="1048"/>
        <v>Yes</v>
      </c>
      <c r="AQ481" t="str">
        <f t="shared" si="1048"/>
        <v>Yes</v>
      </c>
      <c r="AR481" t="str">
        <f t="shared" si="1048"/>
        <v>Yes</v>
      </c>
      <c r="AS481" t="str">
        <f t="shared" si="1048"/>
        <v>Yes</v>
      </c>
      <c r="AT481" t="str">
        <f t="shared" si="1048"/>
        <v>Yes</v>
      </c>
      <c r="AV481" t="str">
        <f t="shared" ref="AV481:BF481" si="1077">IF(AND($L481&gt;=AV$1,$L481&lt;AW$1),"Yes","No")</f>
        <v>No</v>
      </c>
      <c r="AW481" t="str">
        <f t="shared" si="1077"/>
        <v>No</v>
      </c>
      <c r="AX481" t="str">
        <f t="shared" si="1077"/>
        <v>No</v>
      </c>
      <c r="AY481" t="str">
        <f t="shared" si="1077"/>
        <v>No</v>
      </c>
      <c r="AZ481" t="str">
        <f t="shared" si="1077"/>
        <v>No</v>
      </c>
      <c r="BA481" t="str">
        <f t="shared" si="1077"/>
        <v>No</v>
      </c>
      <c r="BB481" t="str">
        <f t="shared" si="1077"/>
        <v>No</v>
      </c>
      <c r="BC481" t="str">
        <f t="shared" si="1077"/>
        <v>No</v>
      </c>
      <c r="BD481" t="str">
        <f t="shared" si="1077"/>
        <v>No</v>
      </c>
      <c r="BE481" t="str">
        <f t="shared" si="1077"/>
        <v>No</v>
      </c>
      <c r="BF481" t="str">
        <f t="shared" si="1077"/>
        <v>No</v>
      </c>
      <c r="BG481" t="str">
        <f t="shared" si="1005"/>
        <v>No</v>
      </c>
      <c r="BI481" t="str">
        <f t="shared" si="1016"/>
        <v>No</v>
      </c>
      <c r="BJ481" t="str">
        <f t="shared" ref="BJ481:BT481" si="1078">IF(AND($M481&gt;=BJ$1,$M481&lt;BK$1),"Yes","No")</f>
        <v>No</v>
      </c>
      <c r="BK481" t="str">
        <f t="shared" si="1078"/>
        <v>No</v>
      </c>
      <c r="BL481" t="str">
        <f t="shared" si="1078"/>
        <v>No</v>
      </c>
      <c r="BM481" t="str">
        <f t="shared" si="1078"/>
        <v>No</v>
      </c>
      <c r="BN481" t="str">
        <f t="shared" si="1078"/>
        <v>No</v>
      </c>
      <c r="BO481" t="str">
        <f t="shared" si="1078"/>
        <v>No</v>
      </c>
      <c r="BP481" t="str">
        <f t="shared" si="1078"/>
        <v>No</v>
      </c>
      <c r="BQ481" t="str">
        <f t="shared" si="1078"/>
        <v>No</v>
      </c>
      <c r="BR481" t="str">
        <f t="shared" si="1078"/>
        <v>No</v>
      </c>
      <c r="BS481" t="str">
        <f t="shared" si="1078"/>
        <v>No</v>
      </c>
      <c r="BT481" t="str">
        <f t="shared" si="1078"/>
        <v>No</v>
      </c>
      <c r="BU481" t="str">
        <f t="shared" si="1050"/>
        <v>No</v>
      </c>
      <c r="BW481" t="str">
        <f t="shared" si="1007"/>
        <v>No</v>
      </c>
    </row>
    <row r="482" spans="1:75" x14ac:dyDescent="0.25">
      <c r="A482" s="7">
        <v>481</v>
      </c>
      <c r="B482" s="7" t="s">
        <v>516</v>
      </c>
      <c r="C482" s="7" t="s">
        <v>1032</v>
      </c>
      <c r="D482" s="7" t="s">
        <v>36</v>
      </c>
      <c r="E482" s="7" t="s">
        <v>790</v>
      </c>
      <c r="F482" s="8" t="s">
        <v>811</v>
      </c>
      <c r="G482" s="8" t="s">
        <v>801</v>
      </c>
      <c r="H482" s="7" t="s">
        <v>1202</v>
      </c>
      <c r="I482" s="7" t="s">
        <v>12</v>
      </c>
      <c r="J482" s="7" t="s">
        <v>1196</v>
      </c>
      <c r="K482" s="9">
        <v>27763</v>
      </c>
      <c r="L482" s="9">
        <v>36536</v>
      </c>
      <c r="M482" s="9"/>
      <c r="N482" s="10">
        <f t="shared" ca="1" si="1002"/>
        <v>22</v>
      </c>
      <c r="O482" s="10" t="s">
        <v>815</v>
      </c>
      <c r="P482" s="11" t="s">
        <v>13</v>
      </c>
      <c r="Q482" s="12">
        <v>62400</v>
      </c>
      <c r="R482" s="12">
        <f t="shared" ca="1" si="1003"/>
        <v>5000</v>
      </c>
      <c r="S482" s="8">
        <v>4</v>
      </c>
      <c r="T482" t="str">
        <f t="shared" si="1008"/>
        <v/>
      </c>
      <c r="U482" t="str">
        <f t="shared" si="1009"/>
        <v>Correct</v>
      </c>
      <c r="Y482" t="str">
        <f t="shared" si="1010"/>
        <v>Above 60000</v>
      </c>
      <c r="Z482" t="str">
        <f t="shared" ca="1" si="1011"/>
        <v>40-50 years</v>
      </c>
      <c r="AA482" t="str">
        <f t="shared" si="1012"/>
        <v>Above 10 years</v>
      </c>
      <c r="AH482" t="str">
        <f t="shared" si="1013"/>
        <v>Yes</v>
      </c>
      <c r="AI482" t="str">
        <f t="shared" si="1048"/>
        <v>Yes</v>
      </c>
      <c r="AJ482" t="str">
        <f t="shared" si="1048"/>
        <v>Yes</v>
      </c>
      <c r="AK482" t="str">
        <f t="shared" si="1048"/>
        <v>Yes</v>
      </c>
      <c r="AL482" t="str">
        <f t="shared" si="1048"/>
        <v>Yes</v>
      </c>
      <c r="AM482" t="str">
        <f t="shared" si="1048"/>
        <v>Yes</v>
      </c>
      <c r="AN482" t="str">
        <f t="shared" si="1048"/>
        <v>Yes</v>
      </c>
      <c r="AO482" t="str">
        <f t="shared" si="1048"/>
        <v>Yes</v>
      </c>
      <c r="AP482" t="str">
        <f t="shared" si="1048"/>
        <v>Yes</v>
      </c>
      <c r="AQ482" t="str">
        <f t="shared" si="1048"/>
        <v>Yes</v>
      </c>
      <c r="AR482" t="str">
        <f t="shared" si="1048"/>
        <v>Yes</v>
      </c>
      <c r="AS482" t="str">
        <f t="shared" si="1048"/>
        <v>Yes</v>
      </c>
      <c r="AT482" t="str">
        <f t="shared" si="1048"/>
        <v>Yes</v>
      </c>
      <c r="AV482" t="str">
        <f t="shared" ref="AV482:BF482" si="1079">IF(AND($L482&gt;=AV$1,$L482&lt;AW$1),"Yes","No")</f>
        <v>No</v>
      </c>
      <c r="AW482" t="str">
        <f t="shared" si="1079"/>
        <v>No</v>
      </c>
      <c r="AX482" t="str">
        <f t="shared" si="1079"/>
        <v>No</v>
      </c>
      <c r="AY482" t="str">
        <f t="shared" si="1079"/>
        <v>No</v>
      </c>
      <c r="AZ482" t="str">
        <f t="shared" si="1079"/>
        <v>No</v>
      </c>
      <c r="BA482" t="str">
        <f t="shared" si="1079"/>
        <v>No</v>
      </c>
      <c r="BB482" t="str">
        <f t="shared" si="1079"/>
        <v>No</v>
      </c>
      <c r="BC482" t="str">
        <f t="shared" si="1079"/>
        <v>No</v>
      </c>
      <c r="BD482" t="str">
        <f t="shared" si="1079"/>
        <v>No</v>
      </c>
      <c r="BE482" t="str">
        <f t="shared" si="1079"/>
        <v>No</v>
      </c>
      <c r="BF482" t="str">
        <f t="shared" si="1079"/>
        <v>No</v>
      </c>
      <c r="BG482" t="str">
        <f t="shared" si="1005"/>
        <v>No</v>
      </c>
      <c r="BI482" t="str">
        <f t="shared" si="1016"/>
        <v>No</v>
      </c>
      <c r="BJ482" t="str">
        <f t="shared" ref="BJ482:BT482" si="1080">IF(AND($M482&gt;=BJ$1,$M482&lt;BK$1),"Yes","No")</f>
        <v>No</v>
      </c>
      <c r="BK482" t="str">
        <f t="shared" si="1080"/>
        <v>No</v>
      </c>
      <c r="BL482" t="str">
        <f t="shared" si="1080"/>
        <v>No</v>
      </c>
      <c r="BM482" t="str">
        <f t="shared" si="1080"/>
        <v>No</v>
      </c>
      <c r="BN482" t="str">
        <f t="shared" si="1080"/>
        <v>No</v>
      </c>
      <c r="BO482" t="str">
        <f t="shared" si="1080"/>
        <v>No</v>
      </c>
      <c r="BP482" t="str">
        <f t="shared" si="1080"/>
        <v>No</v>
      </c>
      <c r="BQ482" t="str">
        <f t="shared" si="1080"/>
        <v>No</v>
      </c>
      <c r="BR482" t="str">
        <f t="shared" si="1080"/>
        <v>No</v>
      </c>
      <c r="BS482" t="str">
        <f t="shared" si="1080"/>
        <v>No</v>
      </c>
      <c r="BT482" t="str">
        <f t="shared" si="1080"/>
        <v>No</v>
      </c>
      <c r="BU482" t="str">
        <f t="shared" si="1050"/>
        <v>No</v>
      </c>
      <c r="BW482" t="str">
        <f t="shared" si="1007"/>
        <v>No</v>
      </c>
    </row>
    <row r="483" spans="1:75" x14ac:dyDescent="0.25">
      <c r="A483" s="7">
        <v>482</v>
      </c>
      <c r="B483" s="7" t="s">
        <v>517</v>
      </c>
      <c r="C483" s="7" t="s">
        <v>1101</v>
      </c>
      <c r="D483" s="7" t="s">
        <v>10</v>
      </c>
      <c r="E483" s="7" t="s">
        <v>788</v>
      </c>
      <c r="F483" s="8" t="s">
        <v>811</v>
      </c>
      <c r="G483" s="8" t="s">
        <v>801</v>
      </c>
      <c r="H483" s="7" t="s">
        <v>512</v>
      </c>
      <c r="I483" s="7" t="s">
        <v>15</v>
      </c>
      <c r="J483" s="7" t="s">
        <v>1196</v>
      </c>
      <c r="K483" s="9">
        <v>26979</v>
      </c>
      <c r="L483" s="9">
        <v>38723</v>
      </c>
      <c r="M483" s="9"/>
      <c r="N483" s="10">
        <f t="shared" ca="1" si="1002"/>
        <v>16</v>
      </c>
      <c r="O483" s="10" t="s">
        <v>815</v>
      </c>
      <c r="P483" s="11" t="s">
        <v>40</v>
      </c>
      <c r="Q483" s="12">
        <v>10630</v>
      </c>
      <c r="R483" s="12">
        <f t="shared" ca="1" si="1003"/>
        <v>5000</v>
      </c>
      <c r="S483" s="8">
        <v>3</v>
      </c>
      <c r="T483" t="str">
        <f t="shared" si="1008"/>
        <v/>
      </c>
      <c r="U483" t="str">
        <f t="shared" si="1009"/>
        <v>Correct</v>
      </c>
      <c r="Y483" t="str">
        <f t="shared" si="1010"/>
        <v>10001-25000</v>
      </c>
      <c r="Z483" t="str">
        <f t="shared" ca="1" si="1011"/>
        <v>40-50 years</v>
      </c>
      <c r="AA483" t="str">
        <f t="shared" si="1012"/>
        <v>6-10 years</v>
      </c>
      <c r="AH483" t="str">
        <f t="shared" si="1013"/>
        <v>Yes</v>
      </c>
      <c r="AI483" t="str">
        <f t="shared" ref="AI483:AT498" si="1081">IF($L483&gt;AI$1,"No",IF($M483="","Yes",IF(AND($L483&lt;=AI$1,$M483&gt;AI$1),"Yes","No")))</f>
        <v>Yes</v>
      </c>
      <c r="AJ483" t="str">
        <f t="shared" si="1081"/>
        <v>Yes</v>
      </c>
      <c r="AK483" t="str">
        <f t="shared" si="1081"/>
        <v>Yes</v>
      </c>
      <c r="AL483" t="str">
        <f t="shared" si="1081"/>
        <v>Yes</v>
      </c>
      <c r="AM483" t="str">
        <f t="shared" si="1081"/>
        <v>Yes</v>
      </c>
      <c r="AN483" t="str">
        <f t="shared" si="1081"/>
        <v>Yes</v>
      </c>
      <c r="AO483" t="str">
        <f t="shared" si="1081"/>
        <v>Yes</v>
      </c>
      <c r="AP483" t="str">
        <f t="shared" si="1081"/>
        <v>Yes</v>
      </c>
      <c r="AQ483" t="str">
        <f t="shared" si="1081"/>
        <v>Yes</v>
      </c>
      <c r="AR483" t="str">
        <f t="shared" si="1081"/>
        <v>Yes</v>
      </c>
      <c r="AS483" t="str">
        <f t="shared" si="1081"/>
        <v>Yes</v>
      </c>
      <c r="AT483" t="str">
        <f t="shared" si="1081"/>
        <v>Yes</v>
      </c>
      <c r="AV483" t="str">
        <f t="shared" ref="AV483:BF483" si="1082">IF(AND($L483&gt;=AV$1,$L483&lt;AW$1),"Yes","No")</f>
        <v>No</v>
      </c>
      <c r="AW483" t="str">
        <f t="shared" si="1082"/>
        <v>No</v>
      </c>
      <c r="AX483" t="str">
        <f t="shared" si="1082"/>
        <v>No</v>
      </c>
      <c r="AY483" t="str">
        <f t="shared" si="1082"/>
        <v>No</v>
      </c>
      <c r="AZ483" t="str">
        <f t="shared" si="1082"/>
        <v>No</v>
      </c>
      <c r="BA483" t="str">
        <f t="shared" si="1082"/>
        <v>No</v>
      </c>
      <c r="BB483" t="str">
        <f t="shared" si="1082"/>
        <v>No</v>
      </c>
      <c r="BC483" t="str">
        <f t="shared" si="1082"/>
        <v>No</v>
      </c>
      <c r="BD483" t="str">
        <f t="shared" si="1082"/>
        <v>No</v>
      </c>
      <c r="BE483" t="str">
        <f t="shared" si="1082"/>
        <v>No</v>
      </c>
      <c r="BF483" t="str">
        <f t="shared" si="1082"/>
        <v>No</v>
      </c>
      <c r="BG483" t="str">
        <f t="shared" si="1005"/>
        <v>No</v>
      </c>
      <c r="BI483" t="str">
        <f t="shared" si="1016"/>
        <v>No</v>
      </c>
      <c r="BJ483" t="str">
        <f t="shared" ref="BJ483:BU498" si="1083">IF(AND($M483&gt;=BJ$1,$M483&lt;BK$1),"Yes","No")</f>
        <v>No</v>
      </c>
      <c r="BK483" t="str">
        <f t="shared" si="1083"/>
        <v>No</v>
      </c>
      <c r="BL483" t="str">
        <f t="shared" si="1083"/>
        <v>No</v>
      </c>
      <c r="BM483" t="str">
        <f t="shared" si="1083"/>
        <v>No</v>
      </c>
      <c r="BN483" t="str">
        <f t="shared" si="1083"/>
        <v>No</v>
      </c>
      <c r="BO483" t="str">
        <f t="shared" si="1083"/>
        <v>No</v>
      </c>
      <c r="BP483" t="str">
        <f t="shared" si="1083"/>
        <v>No</v>
      </c>
      <c r="BQ483" t="str">
        <f t="shared" si="1083"/>
        <v>No</v>
      </c>
      <c r="BR483" t="str">
        <f t="shared" si="1083"/>
        <v>No</v>
      </c>
      <c r="BS483" t="str">
        <f t="shared" si="1083"/>
        <v>No</v>
      </c>
      <c r="BT483" t="str">
        <f t="shared" si="1083"/>
        <v>No</v>
      </c>
      <c r="BU483" t="str">
        <f t="shared" si="1083"/>
        <v>No</v>
      </c>
      <c r="BW483" t="str">
        <f t="shared" si="1007"/>
        <v>No</v>
      </c>
    </row>
    <row r="484" spans="1:75" x14ac:dyDescent="0.25">
      <c r="A484" s="7">
        <v>483</v>
      </c>
      <c r="B484" s="7" t="s">
        <v>518</v>
      </c>
      <c r="C484" s="7" t="s">
        <v>1102</v>
      </c>
      <c r="D484" s="7" t="s">
        <v>36</v>
      </c>
      <c r="E484" s="7" t="s">
        <v>792</v>
      </c>
      <c r="F484" s="8" t="s">
        <v>811</v>
      </c>
      <c r="G484" s="8" t="s">
        <v>801</v>
      </c>
      <c r="H484" s="7" t="s">
        <v>512</v>
      </c>
      <c r="I484" s="7" t="s">
        <v>24</v>
      </c>
      <c r="J484" s="7" t="s">
        <v>1196</v>
      </c>
      <c r="K484" s="9">
        <v>26388</v>
      </c>
      <c r="L484" s="9">
        <v>40943</v>
      </c>
      <c r="M484" s="9"/>
      <c r="N484" s="10">
        <f t="shared" ca="1" si="1002"/>
        <v>10</v>
      </c>
      <c r="O484" s="10" t="s">
        <v>815</v>
      </c>
      <c r="P484" s="11"/>
      <c r="Q484" s="12">
        <v>47590</v>
      </c>
      <c r="R484" s="12">
        <f t="shared" ca="1" si="1003"/>
        <v>5000</v>
      </c>
      <c r="S484" s="8">
        <v>3</v>
      </c>
      <c r="T484" t="str">
        <f t="shared" si="1008"/>
        <v/>
      </c>
      <c r="U484" t="str">
        <f t="shared" si="1009"/>
        <v>Correct</v>
      </c>
      <c r="Y484" t="str">
        <f t="shared" si="1010"/>
        <v>40001-60000</v>
      </c>
      <c r="Z484" t="str">
        <f t="shared" ca="1" si="1011"/>
        <v>Above 50 years</v>
      </c>
      <c r="AA484" t="str">
        <f t="shared" si="1012"/>
        <v>6-12 months</v>
      </c>
      <c r="AH484" t="str">
        <f t="shared" si="1013"/>
        <v>No</v>
      </c>
      <c r="AI484" t="str">
        <f t="shared" si="1081"/>
        <v>No</v>
      </c>
      <c r="AJ484" t="str">
        <f t="shared" si="1081"/>
        <v>Yes</v>
      </c>
      <c r="AK484" t="str">
        <f t="shared" si="1081"/>
        <v>Yes</v>
      </c>
      <c r="AL484" t="str">
        <f t="shared" si="1081"/>
        <v>Yes</v>
      </c>
      <c r="AM484" t="str">
        <f t="shared" si="1081"/>
        <v>Yes</v>
      </c>
      <c r="AN484" t="str">
        <f t="shared" si="1081"/>
        <v>Yes</v>
      </c>
      <c r="AO484" t="str">
        <f t="shared" si="1081"/>
        <v>Yes</v>
      </c>
      <c r="AP484" t="str">
        <f t="shared" si="1081"/>
        <v>Yes</v>
      </c>
      <c r="AQ484" t="str">
        <f t="shared" si="1081"/>
        <v>Yes</v>
      </c>
      <c r="AR484" t="str">
        <f t="shared" si="1081"/>
        <v>Yes</v>
      </c>
      <c r="AS484" t="str">
        <f t="shared" si="1081"/>
        <v>Yes</v>
      </c>
      <c r="AT484" t="str">
        <f t="shared" si="1081"/>
        <v>Yes</v>
      </c>
      <c r="AV484" t="str">
        <f t="shared" ref="AV484:BF484" si="1084">IF(AND($L484&gt;=AV$1,$L484&lt;AW$1),"Yes","No")</f>
        <v>No</v>
      </c>
      <c r="AW484" t="str">
        <f t="shared" si="1084"/>
        <v>Yes</v>
      </c>
      <c r="AX484" t="str">
        <f t="shared" si="1084"/>
        <v>No</v>
      </c>
      <c r="AY484" t="str">
        <f t="shared" si="1084"/>
        <v>No</v>
      </c>
      <c r="AZ484" t="str">
        <f t="shared" si="1084"/>
        <v>No</v>
      </c>
      <c r="BA484" t="str">
        <f t="shared" si="1084"/>
        <v>No</v>
      </c>
      <c r="BB484" t="str">
        <f t="shared" si="1084"/>
        <v>No</v>
      </c>
      <c r="BC484" t="str">
        <f t="shared" si="1084"/>
        <v>No</v>
      </c>
      <c r="BD484" t="str">
        <f t="shared" si="1084"/>
        <v>No</v>
      </c>
      <c r="BE484" t="str">
        <f t="shared" si="1084"/>
        <v>No</v>
      </c>
      <c r="BF484" t="str">
        <f t="shared" si="1084"/>
        <v>No</v>
      </c>
      <c r="BG484" t="str">
        <f t="shared" si="1005"/>
        <v>No</v>
      </c>
      <c r="BI484" t="str">
        <f t="shared" si="1016"/>
        <v>Yes</v>
      </c>
      <c r="BJ484" t="str">
        <f t="shared" ref="BJ484:BT484" si="1085">IF(AND($M484&gt;=BJ$1,$M484&lt;BK$1),"Yes","No")</f>
        <v>No</v>
      </c>
      <c r="BK484" t="str">
        <f t="shared" si="1085"/>
        <v>No</v>
      </c>
      <c r="BL484" t="str">
        <f t="shared" si="1085"/>
        <v>No</v>
      </c>
      <c r="BM484" t="str">
        <f t="shared" si="1085"/>
        <v>No</v>
      </c>
      <c r="BN484" t="str">
        <f t="shared" si="1085"/>
        <v>No</v>
      </c>
      <c r="BO484" t="str">
        <f t="shared" si="1085"/>
        <v>No</v>
      </c>
      <c r="BP484" t="str">
        <f t="shared" si="1085"/>
        <v>No</v>
      </c>
      <c r="BQ484" t="str">
        <f t="shared" si="1085"/>
        <v>No</v>
      </c>
      <c r="BR484" t="str">
        <f t="shared" si="1085"/>
        <v>No</v>
      </c>
      <c r="BS484" t="str">
        <f t="shared" si="1085"/>
        <v>No</v>
      </c>
      <c r="BT484" t="str">
        <f t="shared" si="1085"/>
        <v>No</v>
      </c>
      <c r="BU484" t="str">
        <f t="shared" si="1083"/>
        <v>No</v>
      </c>
      <c r="BW484" t="str">
        <f t="shared" si="1007"/>
        <v>No</v>
      </c>
    </row>
    <row r="485" spans="1:75" x14ac:dyDescent="0.25">
      <c r="A485" s="7">
        <v>484</v>
      </c>
      <c r="B485" s="7" t="s">
        <v>519</v>
      </c>
      <c r="C485" s="7" t="s">
        <v>1101</v>
      </c>
      <c r="D485" s="7" t="s">
        <v>10</v>
      </c>
      <c r="E485" s="7" t="s">
        <v>787</v>
      </c>
      <c r="F485" s="8" t="s">
        <v>811</v>
      </c>
      <c r="G485" s="8" t="s">
        <v>801</v>
      </c>
      <c r="H485" s="7" t="s">
        <v>1202</v>
      </c>
      <c r="I485" s="7" t="s">
        <v>24</v>
      </c>
      <c r="J485" s="7" t="s">
        <v>1196</v>
      </c>
      <c r="K485" s="9">
        <v>25912</v>
      </c>
      <c r="L485" s="9">
        <v>40963</v>
      </c>
      <c r="M485" s="9"/>
      <c r="N485" s="10">
        <f t="shared" ca="1" si="1002"/>
        <v>10</v>
      </c>
      <c r="O485" s="10" t="s">
        <v>815</v>
      </c>
      <c r="P485" s="11"/>
      <c r="Q485" s="12">
        <v>60550</v>
      </c>
      <c r="R485" s="12">
        <f t="shared" ca="1" si="1003"/>
        <v>0</v>
      </c>
      <c r="S485" s="8">
        <v>2</v>
      </c>
      <c r="T485" t="str">
        <f t="shared" si="1008"/>
        <v/>
      </c>
      <c r="U485" t="str">
        <f t="shared" si="1009"/>
        <v>Correct</v>
      </c>
      <c r="Y485" t="str">
        <f t="shared" si="1010"/>
        <v>Above 60000</v>
      </c>
      <c r="Z485" t="str">
        <f t="shared" ca="1" si="1011"/>
        <v>Above 50 years</v>
      </c>
      <c r="AA485" t="str">
        <f t="shared" si="1012"/>
        <v>6-12 months</v>
      </c>
      <c r="AH485" t="str">
        <f t="shared" si="1013"/>
        <v>No</v>
      </c>
      <c r="AI485" t="str">
        <f t="shared" si="1081"/>
        <v>No</v>
      </c>
      <c r="AJ485" t="str">
        <f t="shared" si="1081"/>
        <v>Yes</v>
      </c>
      <c r="AK485" t="str">
        <f t="shared" si="1081"/>
        <v>Yes</v>
      </c>
      <c r="AL485" t="str">
        <f t="shared" si="1081"/>
        <v>Yes</v>
      </c>
      <c r="AM485" t="str">
        <f t="shared" si="1081"/>
        <v>Yes</v>
      </c>
      <c r="AN485" t="str">
        <f t="shared" si="1081"/>
        <v>Yes</v>
      </c>
      <c r="AO485" t="str">
        <f t="shared" si="1081"/>
        <v>Yes</v>
      </c>
      <c r="AP485" t="str">
        <f t="shared" si="1081"/>
        <v>Yes</v>
      </c>
      <c r="AQ485" t="str">
        <f t="shared" si="1081"/>
        <v>Yes</v>
      </c>
      <c r="AR485" t="str">
        <f t="shared" si="1081"/>
        <v>Yes</v>
      </c>
      <c r="AS485" t="str">
        <f t="shared" si="1081"/>
        <v>Yes</v>
      </c>
      <c r="AT485" t="str">
        <f t="shared" si="1081"/>
        <v>Yes</v>
      </c>
      <c r="AV485" t="str">
        <f t="shared" ref="AV485:BF485" si="1086">IF(AND($L485&gt;=AV$1,$L485&lt;AW$1),"Yes","No")</f>
        <v>No</v>
      </c>
      <c r="AW485" t="str">
        <f t="shared" si="1086"/>
        <v>Yes</v>
      </c>
      <c r="AX485" t="str">
        <f t="shared" si="1086"/>
        <v>No</v>
      </c>
      <c r="AY485" t="str">
        <f t="shared" si="1086"/>
        <v>No</v>
      </c>
      <c r="AZ485" t="str">
        <f t="shared" si="1086"/>
        <v>No</v>
      </c>
      <c r="BA485" t="str">
        <f t="shared" si="1086"/>
        <v>No</v>
      </c>
      <c r="BB485" t="str">
        <f t="shared" si="1086"/>
        <v>No</v>
      </c>
      <c r="BC485" t="str">
        <f t="shared" si="1086"/>
        <v>No</v>
      </c>
      <c r="BD485" t="str">
        <f t="shared" si="1086"/>
        <v>No</v>
      </c>
      <c r="BE485" t="str">
        <f t="shared" si="1086"/>
        <v>No</v>
      </c>
      <c r="BF485" t="str">
        <f t="shared" si="1086"/>
        <v>No</v>
      </c>
      <c r="BG485" t="str">
        <f t="shared" si="1005"/>
        <v>No</v>
      </c>
      <c r="BI485" t="str">
        <f t="shared" si="1016"/>
        <v>Yes</v>
      </c>
      <c r="BJ485" t="str">
        <f t="shared" ref="BJ485:BT485" si="1087">IF(AND($M485&gt;=BJ$1,$M485&lt;BK$1),"Yes","No")</f>
        <v>No</v>
      </c>
      <c r="BK485" t="str">
        <f t="shared" si="1087"/>
        <v>No</v>
      </c>
      <c r="BL485" t="str">
        <f t="shared" si="1087"/>
        <v>No</v>
      </c>
      <c r="BM485" t="str">
        <f t="shared" si="1087"/>
        <v>No</v>
      </c>
      <c r="BN485" t="str">
        <f t="shared" si="1087"/>
        <v>No</v>
      </c>
      <c r="BO485" t="str">
        <f t="shared" si="1087"/>
        <v>No</v>
      </c>
      <c r="BP485" t="str">
        <f t="shared" si="1087"/>
        <v>No</v>
      </c>
      <c r="BQ485" t="str">
        <f t="shared" si="1087"/>
        <v>No</v>
      </c>
      <c r="BR485" t="str">
        <f t="shared" si="1087"/>
        <v>No</v>
      </c>
      <c r="BS485" t="str">
        <f t="shared" si="1087"/>
        <v>No</v>
      </c>
      <c r="BT485" t="str">
        <f t="shared" si="1087"/>
        <v>No</v>
      </c>
      <c r="BU485" t="str">
        <f t="shared" si="1083"/>
        <v>No</v>
      </c>
      <c r="BW485" t="str">
        <f t="shared" si="1007"/>
        <v>No</v>
      </c>
    </row>
    <row r="486" spans="1:75" x14ac:dyDescent="0.25">
      <c r="A486" s="7">
        <v>485</v>
      </c>
      <c r="B486" s="7" t="s">
        <v>520</v>
      </c>
      <c r="C486" s="7" t="s">
        <v>1103</v>
      </c>
      <c r="D486" s="7" t="s">
        <v>10</v>
      </c>
      <c r="E486" s="7" t="s">
        <v>788</v>
      </c>
      <c r="F486" s="8" t="s">
        <v>811</v>
      </c>
      <c r="G486" s="8" t="s">
        <v>801</v>
      </c>
      <c r="H486" s="7" t="s">
        <v>512</v>
      </c>
      <c r="I486" s="7" t="s">
        <v>12</v>
      </c>
      <c r="J486" s="7" t="s">
        <v>1196</v>
      </c>
      <c r="K486" s="9">
        <v>26045</v>
      </c>
      <c r="L486" s="9">
        <v>36195</v>
      </c>
      <c r="M486" s="9"/>
      <c r="N486" s="10">
        <f t="shared" ca="1" si="1002"/>
        <v>23</v>
      </c>
      <c r="O486" s="10" t="s">
        <v>815</v>
      </c>
      <c r="P486" s="11" t="s">
        <v>21</v>
      </c>
      <c r="Q486" s="12">
        <v>46360</v>
      </c>
      <c r="R486" s="12">
        <f t="shared" ca="1" si="1003"/>
        <v>10000</v>
      </c>
      <c r="S486" s="8">
        <v>5</v>
      </c>
      <c r="T486" t="str">
        <f t="shared" si="1008"/>
        <v/>
      </c>
      <c r="U486" t="str">
        <f t="shared" si="1009"/>
        <v>Correct</v>
      </c>
      <c r="Y486" t="str">
        <f t="shared" si="1010"/>
        <v>40001-60000</v>
      </c>
      <c r="Z486" t="str">
        <f t="shared" ca="1" si="1011"/>
        <v>Above 50 years</v>
      </c>
      <c r="AA486" t="str">
        <f t="shared" si="1012"/>
        <v>Above 10 years</v>
      </c>
      <c r="AH486" t="str">
        <f t="shared" si="1013"/>
        <v>Yes</v>
      </c>
      <c r="AI486" t="str">
        <f t="shared" si="1081"/>
        <v>Yes</v>
      </c>
      <c r="AJ486" t="str">
        <f t="shared" si="1081"/>
        <v>Yes</v>
      </c>
      <c r="AK486" t="str">
        <f t="shared" si="1081"/>
        <v>Yes</v>
      </c>
      <c r="AL486" t="str">
        <f t="shared" si="1081"/>
        <v>Yes</v>
      </c>
      <c r="AM486" t="str">
        <f t="shared" si="1081"/>
        <v>Yes</v>
      </c>
      <c r="AN486" t="str">
        <f t="shared" si="1081"/>
        <v>Yes</v>
      </c>
      <c r="AO486" t="str">
        <f t="shared" si="1081"/>
        <v>Yes</v>
      </c>
      <c r="AP486" t="str">
        <f t="shared" si="1081"/>
        <v>Yes</v>
      </c>
      <c r="AQ486" t="str">
        <f t="shared" si="1081"/>
        <v>Yes</v>
      </c>
      <c r="AR486" t="str">
        <f t="shared" si="1081"/>
        <v>Yes</v>
      </c>
      <c r="AS486" t="str">
        <f t="shared" si="1081"/>
        <v>Yes</v>
      </c>
      <c r="AT486" t="str">
        <f t="shared" si="1081"/>
        <v>Yes</v>
      </c>
      <c r="AV486" t="str">
        <f t="shared" ref="AV486:BF486" si="1088">IF(AND($L486&gt;=AV$1,$L486&lt;AW$1),"Yes","No")</f>
        <v>No</v>
      </c>
      <c r="AW486" t="str">
        <f t="shared" si="1088"/>
        <v>No</v>
      </c>
      <c r="AX486" t="str">
        <f t="shared" si="1088"/>
        <v>No</v>
      </c>
      <c r="AY486" t="str">
        <f t="shared" si="1088"/>
        <v>No</v>
      </c>
      <c r="AZ486" t="str">
        <f t="shared" si="1088"/>
        <v>No</v>
      </c>
      <c r="BA486" t="str">
        <f t="shared" si="1088"/>
        <v>No</v>
      </c>
      <c r="BB486" t="str">
        <f t="shared" si="1088"/>
        <v>No</v>
      </c>
      <c r="BC486" t="str">
        <f t="shared" si="1088"/>
        <v>No</v>
      </c>
      <c r="BD486" t="str">
        <f t="shared" si="1088"/>
        <v>No</v>
      </c>
      <c r="BE486" t="str">
        <f t="shared" si="1088"/>
        <v>No</v>
      </c>
      <c r="BF486" t="str">
        <f t="shared" si="1088"/>
        <v>No</v>
      </c>
      <c r="BG486" t="str">
        <f t="shared" si="1005"/>
        <v>No</v>
      </c>
      <c r="BI486" t="str">
        <f t="shared" si="1016"/>
        <v>No</v>
      </c>
      <c r="BJ486" t="str">
        <f t="shared" ref="BJ486:BT486" si="1089">IF(AND($M486&gt;=BJ$1,$M486&lt;BK$1),"Yes","No")</f>
        <v>No</v>
      </c>
      <c r="BK486" t="str">
        <f t="shared" si="1089"/>
        <v>No</v>
      </c>
      <c r="BL486" t="str">
        <f t="shared" si="1089"/>
        <v>No</v>
      </c>
      <c r="BM486" t="str">
        <f t="shared" si="1089"/>
        <v>No</v>
      </c>
      <c r="BN486" t="str">
        <f t="shared" si="1089"/>
        <v>No</v>
      </c>
      <c r="BO486" t="str">
        <f t="shared" si="1089"/>
        <v>No</v>
      </c>
      <c r="BP486" t="str">
        <f t="shared" si="1089"/>
        <v>No</v>
      </c>
      <c r="BQ486" t="str">
        <f t="shared" si="1089"/>
        <v>No</v>
      </c>
      <c r="BR486" t="str">
        <f t="shared" si="1089"/>
        <v>No</v>
      </c>
      <c r="BS486" t="str">
        <f t="shared" si="1089"/>
        <v>No</v>
      </c>
      <c r="BT486" t="str">
        <f t="shared" si="1089"/>
        <v>No</v>
      </c>
      <c r="BU486" t="str">
        <f t="shared" si="1083"/>
        <v>No</v>
      </c>
      <c r="BW486" t="str">
        <f t="shared" si="1007"/>
        <v>No</v>
      </c>
    </row>
    <row r="487" spans="1:75" x14ac:dyDescent="0.25">
      <c r="A487" s="7">
        <v>486</v>
      </c>
      <c r="B487" s="7" t="s">
        <v>521</v>
      </c>
      <c r="C487" s="7" t="s">
        <v>921</v>
      </c>
      <c r="D487" s="7" t="s">
        <v>36</v>
      </c>
      <c r="E487" s="7" t="s">
        <v>790</v>
      </c>
      <c r="F487" s="8" t="s">
        <v>811</v>
      </c>
      <c r="G487" s="8" t="s">
        <v>801</v>
      </c>
      <c r="H487" s="7" t="s">
        <v>512</v>
      </c>
      <c r="I487" s="7" t="s">
        <v>15</v>
      </c>
      <c r="J487" s="7" t="s">
        <v>1196</v>
      </c>
      <c r="K487" s="9">
        <v>22596</v>
      </c>
      <c r="L487" s="9">
        <v>36217</v>
      </c>
      <c r="M487" s="9"/>
      <c r="N487" s="10">
        <f t="shared" ca="1" si="1002"/>
        <v>23</v>
      </c>
      <c r="O487" s="10" t="s">
        <v>815</v>
      </c>
      <c r="P487" s="11" t="s">
        <v>40</v>
      </c>
      <c r="Q487" s="12">
        <v>22475</v>
      </c>
      <c r="R487" s="12">
        <f t="shared" ca="1" si="1003"/>
        <v>5000</v>
      </c>
      <c r="S487" s="8">
        <v>4</v>
      </c>
      <c r="T487" t="str">
        <f t="shared" si="1008"/>
        <v/>
      </c>
      <c r="U487" t="str">
        <f t="shared" si="1009"/>
        <v>Correct</v>
      </c>
      <c r="Y487" t="str">
        <f t="shared" si="1010"/>
        <v>10001-25000</v>
      </c>
      <c r="Z487" t="str">
        <f t="shared" ca="1" si="1011"/>
        <v>Above 50 years</v>
      </c>
      <c r="AA487" t="str">
        <f t="shared" si="1012"/>
        <v>Above 10 years</v>
      </c>
      <c r="AH487" t="str">
        <f t="shared" si="1013"/>
        <v>Yes</v>
      </c>
      <c r="AI487" t="str">
        <f t="shared" si="1081"/>
        <v>Yes</v>
      </c>
      <c r="AJ487" t="str">
        <f t="shared" si="1081"/>
        <v>Yes</v>
      </c>
      <c r="AK487" t="str">
        <f t="shared" si="1081"/>
        <v>Yes</v>
      </c>
      <c r="AL487" t="str">
        <f t="shared" si="1081"/>
        <v>Yes</v>
      </c>
      <c r="AM487" t="str">
        <f t="shared" si="1081"/>
        <v>Yes</v>
      </c>
      <c r="AN487" t="str">
        <f t="shared" si="1081"/>
        <v>Yes</v>
      </c>
      <c r="AO487" t="str">
        <f t="shared" si="1081"/>
        <v>Yes</v>
      </c>
      <c r="AP487" t="str">
        <f t="shared" si="1081"/>
        <v>Yes</v>
      </c>
      <c r="AQ487" t="str">
        <f t="shared" si="1081"/>
        <v>Yes</v>
      </c>
      <c r="AR487" t="str">
        <f t="shared" si="1081"/>
        <v>Yes</v>
      </c>
      <c r="AS487" t="str">
        <f t="shared" si="1081"/>
        <v>Yes</v>
      </c>
      <c r="AT487" t="str">
        <f t="shared" si="1081"/>
        <v>Yes</v>
      </c>
      <c r="AV487" t="str">
        <f t="shared" ref="AV487:BF487" si="1090">IF(AND($L487&gt;=AV$1,$L487&lt;AW$1),"Yes","No")</f>
        <v>No</v>
      </c>
      <c r="AW487" t="str">
        <f t="shared" si="1090"/>
        <v>No</v>
      </c>
      <c r="AX487" t="str">
        <f t="shared" si="1090"/>
        <v>No</v>
      </c>
      <c r="AY487" t="str">
        <f t="shared" si="1090"/>
        <v>No</v>
      </c>
      <c r="AZ487" t="str">
        <f t="shared" si="1090"/>
        <v>No</v>
      </c>
      <c r="BA487" t="str">
        <f t="shared" si="1090"/>
        <v>No</v>
      </c>
      <c r="BB487" t="str">
        <f t="shared" si="1090"/>
        <v>No</v>
      </c>
      <c r="BC487" t="str">
        <f t="shared" si="1090"/>
        <v>No</v>
      </c>
      <c r="BD487" t="str">
        <f t="shared" si="1090"/>
        <v>No</v>
      </c>
      <c r="BE487" t="str">
        <f t="shared" si="1090"/>
        <v>No</v>
      </c>
      <c r="BF487" t="str">
        <f t="shared" si="1090"/>
        <v>No</v>
      </c>
      <c r="BG487" t="str">
        <f t="shared" si="1005"/>
        <v>No</v>
      </c>
      <c r="BI487" t="str">
        <f t="shared" si="1016"/>
        <v>No</v>
      </c>
      <c r="BJ487" t="str">
        <f t="shared" ref="BJ487:BT487" si="1091">IF(AND($M487&gt;=BJ$1,$M487&lt;BK$1),"Yes","No")</f>
        <v>No</v>
      </c>
      <c r="BK487" t="str">
        <f t="shared" si="1091"/>
        <v>No</v>
      </c>
      <c r="BL487" t="str">
        <f t="shared" si="1091"/>
        <v>No</v>
      </c>
      <c r="BM487" t="str">
        <f t="shared" si="1091"/>
        <v>No</v>
      </c>
      <c r="BN487" t="str">
        <f t="shared" si="1091"/>
        <v>No</v>
      </c>
      <c r="BO487" t="str">
        <f t="shared" si="1091"/>
        <v>No</v>
      </c>
      <c r="BP487" t="str">
        <f t="shared" si="1091"/>
        <v>No</v>
      </c>
      <c r="BQ487" t="str">
        <f t="shared" si="1091"/>
        <v>No</v>
      </c>
      <c r="BR487" t="str">
        <f t="shared" si="1091"/>
        <v>No</v>
      </c>
      <c r="BS487" t="str">
        <f t="shared" si="1091"/>
        <v>No</v>
      </c>
      <c r="BT487" t="str">
        <f t="shared" si="1091"/>
        <v>No</v>
      </c>
      <c r="BU487" t="str">
        <f t="shared" si="1083"/>
        <v>No</v>
      </c>
      <c r="BW487" t="str">
        <f t="shared" si="1007"/>
        <v>No</v>
      </c>
    </row>
    <row r="488" spans="1:75" x14ac:dyDescent="0.25">
      <c r="A488" s="7">
        <v>487</v>
      </c>
      <c r="B488" s="7" t="s">
        <v>522</v>
      </c>
      <c r="C488" s="7" t="s">
        <v>861</v>
      </c>
      <c r="D488" s="7" t="s">
        <v>813</v>
      </c>
      <c r="E488" s="7" t="s">
        <v>791</v>
      </c>
      <c r="F488" s="8" t="s">
        <v>811</v>
      </c>
      <c r="G488" s="8" t="s">
        <v>801</v>
      </c>
      <c r="H488" s="7" t="s">
        <v>512</v>
      </c>
      <c r="I488" s="7" t="s">
        <v>12</v>
      </c>
      <c r="J488" s="7" t="s">
        <v>1197</v>
      </c>
      <c r="K488" s="9">
        <v>31768</v>
      </c>
      <c r="L488" s="9">
        <v>39864</v>
      </c>
      <c r="M488" s="9"/>
      <c r="N488" s="10">
        <f t="shared" ca="1" si="1002"/>
        <v>13</v>
      </c>
      <c r="O488" s="10" t="s">
        <v>815</v>
      </c>
      <c r="P488" s="11" t="s">
        <v>13</v>
      </c>
      <c r="Q488" s="12">
        <v>64320</v>
      </c>
      <c r="R488" s="12">
        <f t="shared" ca="1" si="1003"/>
        <v>10000</v>
      </c>
      <c r="S488" s="8">
        <v>5</v>
      </c>
      <c r="T488" t="str">
        <f t="shared" si="1008"/>
        <v/>
      </c>
      <c r="U488" t="str">
        <f t="shared" si="1009"/>
        <v>Correct</v>
      </c>
      <c r="Y488" t="str">
        <f t="shared" si="1010"/>
        <v>Above 60000</v>
      </c>
      <c r="Z488" t="str">
        <f t="shared" ca="1" si="1011"/>
        <v>30-40 years</v>
      </c>
      <c r="AA488" t="str">
        <f t="shared" si="1012"/>
        <v>2-4 years</v>
      </c>
      <c r="AH488" t="str">
        <f t="shared" si="1013"/>
        <v>Yes</v>
      </c>
      <c r="AI488" t="str">
        <f t="shared" si="1081"/>
        <v>Yes</v>
      </c>
      <c r="AJ488" t="str">
        <f t="shared" si="1081"/>
        <v>Yes</v>
      </c>
      <c r="AK488" t="str">
        <f t="shared" si="1081"/>
        <v>Yes</v>
      </c>
      <c r="AL488" t="str">
        <f t="shared" si="1081"/>
        <v>Yes</v>
      </c>
      <c r="AM488" t="str">
        <f t="shared" si="1081"/>
        <v>Yes</v>
      </c>
      <c r="AN488" t="str">
        <f t="shared" si="1081"/>
        <v>Yes</v>
      </c>
      <c r="AO488" t="str">
        <f t="shared" si="1081"/>
        <v>Yes</v>
      </c>
      <c r="AP488" t="str">
        <f t="shared" si="1081"/>
        <v>Yes</v>
      </c>
      <c r="AQ488" t="str">
        <f t="shared" si="1081"/>
        <v>Yes</v>
      </c>
      <c r="AR488" t="str">
        <f t="shared" si="1081"/>
        <v>Yes</v>
      </c>
      <c r="AS488" t="str">
        <f t="shared" si="1081"/>
        <v>Yes</v>
      </c>
      <c r="AT488" t="str">
        <f t="shared" si="1081"/>
        <v>Yes</v>
      </c>
      <c r="AV488" t="str">
        <f t="shared" ref="AV488:BF488" si="1092">IF(AND($L488&gt;=AV$1,$L488&lt;AW$1),"Yes","No")</f>
        <v>No</v>
      </c>
      <c r="AW488" t="str">
        <f t="shared" si="1092"/>
        <v>No</v>
      </c>
      <c r="AX488" t="str">
        <f t="shared" si="1092"/>
        <v>No</v>
      </c>
      <c r="AY488" t="str">
        <f t="shared" si="1092"/>
        <v>No</v>
      </c>
      <c r="AZ488" t="str">
        <f t="shared" si="1092"/>
        <v>No</v>
      </c>
      <c r="BA488" t="str">
        <f t="shared" si="1092"/>
        <v>No</v>
      </c>
      <c r="BB488" t="str">
        <f t="shared" si="1092"/>
        <v>No</v>
      </c>
      <c r="BC488" t="str">
        <f t="shared" si="1092"/>
        <v>No</v>
      </c>
      <c r="BD488" t="str">
        <f t="shared" si="1092"/>
        <v>No</v>
      </c>
      <c r="BE488" t="str">
        <f t="shared" si="1092"/>
        <v>No</v>
      </c>
      <c r="BF488" t="str">
        <f t="shared" si="1092"/>
        <v>No</v>
      </c>
      <c r="BG488" t="str">
        <f t="shared" si="1005"/>
        <v>No</v>
      </c>
      <c r="BI488" t="str">
        <f t="shared" si="1016"/>
        <v>No</v>
      </c>
      <c r="BJ488" t="str">
        <f t="shared" ref="BJ488:BT488" si="1093">IF(AND($M488&gt;=BJ$1,$M488&lt;BK$1),"Yes","No")</f>
        <v>No</v>
      </c>
      <c r="BK488" t="str">
        <f t="shared" si="1093"/>
        <v>No</v>
      </c>
      <c r="BL488" t="str">
        <f t="shared" si="1093"/>
        <v>No</v>
      </c>
      <c r="BM488" t="str">
        <f t="shared" si="1093"/>
        <v>No</v>
      </c>
      <c r="BN488" t="str">
        <f t="shared" si="1093"/>
        <v>No</v>
      </c>
      <c r="BO488" t="str">
        <f t="shared" si="1093"/>
        <v>No</v>
      </c>
      <c r="BP488" t="str">
        <f t="shared" si="1093"/>
        <v>No</v>
      </c>
      <c r="BQ488" t="str">
        <f t="shared" si="1093"/>
        <v>No</v>
      </c>
      <c r="BR488" t="str">
        <f t="shared" si="1093"/>
        <v>No</v>
      </c>
      <c r="BS488" t="str">
        <f t="shared" si="1093"/>
        <v>No</v>
      </c>
      <c r="BT488" t="str">
        <f t="shared" si="1093"/>
        <v>No</v>
      </c>
      <c r="BU488" t="str">
        <f t="shared" si="1083"/>
        <v>No</v>
      </c>
      <c r="BW488" t="str">
        <f t="shared" si="1007"/>
        <v>No</v>
      </c>
    </row>
    <row r="489" spans="1:75" x14ac:dyDescent="0.25">
      <c r="A489" s="7">
        <v>488</v>
      </c>
      <c r="B489" s="7" t="s">
        <v>523</v>
      </c>
      <c r="C489" s="7" t="s">
        <v>890</v>
      </c>
      <c r="D489" s="7" t="s">
        <v>36</v>
      </c>
      <c r="E489" s="7" t="s">
        <v>796</v>
      </c>
      <c r="F489" s="8" t="s">
        <v>810</v>
      </c>
      <c r="G489" s="8" t="s">
        <v>801</v>
      </c>
      <c r="H489" s="7" t="s">
        <v>1202</v>
      </c>
      <c r="I489" s="7" t="s">
        <v>15</v>
      </c>
      <c r="J489" s="7" t="s">
        <v>1197</v>
      </c>
      <c r="K489" s="9">
        <v>30848</v>
      </c>
      <c r="L489" s="9">
        <v>40976</v>
      </c>
      <c r="M489" s="9"/>
      <c r="N489" s="10">
        <f t="shared" ca="1" si="1002"/>
        <v>10</v>
      </c>
      <c r="O489" s="10" t="s">
        <v>815</v>
      </c>
      <c r="P489" s="11" t="s">
        <v>13</v>
      </c>
      <c r="Q489" s="12">
        <v>46380</v>
      </c>
      <c r="R489" s="12">
        <f t="shared" ca="1" si="1003"/>
        <v>5000</v>
      </c>
      <c r="S489" s="8">
        <v>3</v>
      </c>
      <c r="T489" t="str">
        <f t="shared" si="1008"/>
        <v/>
      </c>
      <c r="U489" t="str">
        <f t="shared" si="1009"/>
        <v>Correct</v>
      </c>
      <c r="Y489" t="str">
        <f t="shared" si="1010"/>
        <v>40001-60000</v>
      </c>
      <c r="Z489" t="str">
        <f t="shared" ca="1" si="1011"/>
        <v>30-40 years</v>
      </c>
      <c r="AA489" t="str">
        <f t="shared" si="1012"/>
        <v>6-12 months</v>
      </c>
      <c r="AH489" t="str">
        <f t="shared" si="1013"/>
        <v>No</v>
      </c>
      <c r="AI489" t="str">
        <f t="shared" si="1081"/>
        <v>No</v>
      </c>
      <c r="AJ489" t="str">
        <f t="shared" si="1081"/>
        <v>No</v>
      </c>
      <c r="AK489" t="str">
        <f t="shared" si="1081"/>
        <v>Yes</v>
      </c>
      <c r="AL489" t="str">
        <f t="shared" si="1081"/>
        <v>Yes</v>
      </c>
      <c r="AM489" t="str">
        <f t="shared" si="1081"/>
        <v>Yes</v>
      </c>
      <c r="AN489" t="str">
        <f t="shared" si="1081"/>
        <v>Yes</v>
      </c>
      <c r="AO489" t="str">
        <f t="shared" si="1081"/>
        <v>Yes</v>
      </c>
      <c r="AP489" t="str">
        <f t="shared" si="1081"/>
        <v>Yes</v>
      </c>
      <c r="AQ489" t="str">
        <f t="shared" si="1081"/>
        <v>Yes</v>
      </c>
      <c r="AR489" t="str">
        <f t="shared" si="1081"/>
        <v>Yes</v>
      </c>
      <c r="AS489" t="str">
        <f t="shared" si="1081"/>
        <v>Yes</v>
      </c>
      <c r="AT489" t="str">
        <f t="shared" si="1081"/>
        <v>Yes</v>
      </c>
      <c r="AV489" t="str">
        <f t="shared" ref="AV489:BF489" si="1094">IF(AND($L489&gt;=AV$1,$L489&lt;AW$1),"Yes","No")</f>
        <v>No</v>
      </c>
      <c r="AW489" t="str">
        <f t="shared" si="1094"/>
        <v>No</v>
      </c>
      <c r="AX489" t="str">
        <f t="shared" si="1094"/>
        <v>Yes</v>
      </c>
      <c r="AY489" t="str">
        <f t="shared" si="1094"/>
        <v>No</v>
      </c>
      <c r="AZ489" t="str">
        <f t="shared" si="1094"/>
        <v>No</v>
      </c>
      <c r="BA489" t="str">
        <f t="shared" si="1094"/>
        <v>No</v>
      </c>
      <c r="BB489" t="str">
        <f t="shared" si="1094"/>
        <v>No</v>
      </c>
      <c r="BC489" t="str">
        <f t="shared" si="1094"/>
        <v>No</v>
      </c>
      <c r="BD489" t="str">
        <f t="shared" si="1094"/>
        <v>No</v>
      </c>
      <c r="BE489" t="str">
        <f t="shared" si="1094"/>
        <v>No</v>
      </c>
      <c r="BF489" t="str">
        <f t="shared" si="1094"/>
        <v>No</v>
      </c>
      <c r="BG489" t="str">
        <f t="shared" si="1005"/>
        <v>No</v>
      </c>
      <c r="BI489" t="str">
        <f t="shared" si="1016"/>
        <v>Yes</v>
      </c>
      <c r="BJ489" t="str">
        <f t="shared" ref="BJ489:BT489" si="1095">IF(AND($M489&gt;=BJ$1,$M489&lt;BK$1),"Yes","No")</f>
        <v>No</v>
      </c>
      <c r="BK489" t="str">
        <f t="shared" si="1095"/>
        <v>No</v>
      </c>
      <c r="BL489" t="str">
        <f t="shared" si="1095"/>
        <v>No</v>
      </c>
      <c r="BM489" t="str">
        <f t="shared" si="1095"/>
        <v>No</v>
      </c>
      <c r="BN489" t="str">
        <f t="shared" si="1095"/>
        <v>No</v>
      </c>
      <c r="BO489" t="str">
        <f t="shared" si="1095"/>
        <v>No</v>
      </c>
      <c r="BP489" t="str">
        <f t="shared" si="1095"/>
        <v>No</v>
      </c>
      <c r="BQ489" t="str">
        <f t="shared" si="1095"/>
        <v>No</v>
      </c>
      <c r="BR489" t="str">
        <f t="shared" si="1095"/>
        <v>No</v>
      </c>
      <c r="BS489" t="str">
        <f t="shared" si="1095"/>
        <v>No</v>
      </c>
      <c r="BT489" t="str">
        <f t="shared" si="1095"/>
        <v>No</v>
      </c>
      <c r="BU489" t="str">
        <f t="shared" si="1083"/>
        <v>No</v>
      </c>
      <c r="BW489" t="str">
        <f t="shared" si="1007"/>
        <v>No</v>
      </c>
    </row>
    <row r="490" spans="1:75" x14ac:dyDescent="0.25">
      <c r="A490" s="7">
        <v>489</v>
      </c>
      <c r="B490" s="7" t="s">
        <v>524</v>
      </c>
      <c r="C490" s="7" t="s">
        <v>1104</v>
      </c>
      <c r="D490" s="7" t="s">
        <v>36</v>
      </c>
      <c r="E490" s="7" t="s">
        <v>792</v>
      </c>
      <c r="F490" s="8" t="s">
        <v>811</v>
      </c>
      <c r="G490" s="8" t="s">
        <v>801</v>
      </c>
      <c r="H490" s="7" t="s">
        <v>1202</v>
      </c>
      <c r="I490" s="7" t="s">
        <v>24</v>
      </c>
      <c r="J490" s="7" t="s">
        <v>1197</v>
      </c>
      <c r="K490" s="9">
        <v>26057</v>
      </c>
      <c r="L490" s="9">
        <v>40259</v>
      </c>
      <c r="M490" s="9">
        <v>41038</v>
      </c>
      <c r="N490" s="10">
        <f t="shared" ca="1" si="1002"/>
        <v>12</v>
      </c>
      <c r="O490" s="10" t="s">
        <v>815</v>
      </c>
      <c r="P490" s="11"/>
      <c r="Q490" s="12">
        <v>73190</v>
      </c>
      <c r="R490" s="12">
        <f t="shared" ca="1" si="1003"/>
        <v>3000</v>
      </c>
      <c r="S490" s="8">
        <v>1</v>
      </c>
      <c r="T490" t="str">
        <f t="shared" si="1008"/>
        <v>Correct</v>
      </c>
      <c r="U490" t="str">
        <f t="shared" si="1009"/>
        <v>Correct</v>
      </c>
      <c r="Y490" t="str">
        <f t="shared" si="1010"/>
        <v>Above 60000</v>
      </c>
      <c r="Z490" t="str">
        <f t="shared" ca="1" si="1011"/>
        <v>Above 50 years</v>
      </c>
      <c r="AA490" t="str">
        <f t="shared" si="1012"/>
        <v>2-4 years</v>
      </c>
      <c r="AH490" t="str">
        <f t="shared" si="1013"/>
        <v>Yes</v>
      </c>
      <c r="AI490" t="str">
        <f t="shared" si="1081"/>
        <v>Yes</v>
      </c>
      <c r="AJ490" t="str">
        <f t="shared" si="1081"/>
        <v>Yes</v>
      </c>
      <c r="AK490" t="str">
        <f t="shared" si="1081"/>
        <v>Yes</v>
      </c>
      <c r="AL490" t="str">
        <f t="shared" si="1081"/>
        <v>Yes</v>
      </c>
      <c r="AM490" t="str">
        <f t="shared" si="1081"/>
        <v>No</v>
      </c>
      <c r="AN490" t="str">
        <f t="shared" si="1081"/>
        <v>No</v>
      </c>
      <c r="AO490" t="str">
        <f t="shared" si="1081"/>
        <v>No</v>
      </c>
      <c r="AP490" t="str">
        <f t="shared" si="1081"/>
        <v>No</v>
      </c>
      <c r="AQ490" t="str">
        <f t="shared" si="1081"/>
        <v>No</v>
      </c>
      <c r="AR490" t="str">
        <f t="shared" si="1081"/>
        <v>No</v>
      </c>
      <c r="AS490" t="str">
        <f t="shared" si="1081"/>
        <v>No</v>
      </c>
      <c r="AT490" t="str">
        <f t="shared" si="1081"/>
        <v>No</v>
      </c>
      <c r="AV490" t="str">
        <f t="shared" ref="AV490:BF490" si="1096">IF(AND($L490&gt;=AV$1,$L490&lt;AW$1),"Yes","No")</f>
        <v>No</v>
      </c>
      <c r="AW490" t="str">
        <f t="shared" si="1096"/>
        <v>No</v>
      </c>
      <c r="AX490" t="str">
        <f t="shared" si="1096"/>
        <v>No</v>
      </c>
      <c r="AY490" t="str">
        <f t="shared" si="1096"/>
        <v>No</v>
      </c>
      <c r="AZ490" t="str">
        <f t="shared" si="1096"/>
        <v>No</v>
      </c>
      <c r="BA490" t="str">
        <f t="shared" si="1096"/>
        <v>No</v>
      </c>
      <c r="BB490" t="str">
        <f t="shared" si="1096"/>
        <v>No</v>
      </c>
      <c r="BC490" t="str">
        <f t="shared" si="1096"/>
        <v>No</v>
      </c>
      <c r="BD490" t="str">
        <f t="shared" si="1096"/>
        <v>No</v>
      </c>
      <c r="BE490" t="str">
        <f t="shared" si="1096"/>
        <v>No</v>
      </c>
      <c r="BF490" t="str">
        <f t="shared" si="1096"/>
        <v>No</v>
      </c>
      <c r="BG490" t="str">
        <f t="shared" si="1005"/>
        <v>No</v>
      </c>
      <c r="BI490" t="str">
        <f t="shared" si="1016"/>
        <v>No</v>
      </c>
      <c r="BJ490" t="str">
        <f t="shared" ref="BJ490:BT490" si="1097">IF(AND($M490&gt;=BJ$1,$M490&lt;BK$1),"Yes","No")</f>
        <v>No</v>
      </c>
      <c r="BK490" t="str">
        <f t="shared" si="1097"/>
        <v>No</v>
      </c>
      <c r="BL490" t="str">
        <f t="shared" si="1097"/>
        <v>No</v>
      </c>
      <c r="BM490" t="str">
        <f t="shared" si="1097"/>
        <v>No</v>
      </c>
      <c r="BN490" t="str">
        <f t="shared" si="1097"/>
        <v>Yes</v>
      </c>
      <c r="BO490" t="str">
        <f t="shared" si="1097"/>
        <v>No</v>
      </c>
      <c r="BP490" t="str">
        <f t="shared" si="1097"/>
        <v>No</v>
      </c>
      <c r="BQ490" t="str">
        <f t="shared" si="1097"/>
        <v>No</v>
      </c>
      <c r="BR490" t="str">
        <f t="shared" si="1097"/>
        <v>No</v>
      </c>
      <c r="BS490" t="str">
        <f t="shared" si="1097"/>
        <v>No</v>
      </c>
      <c r="BT490" t="str">
        <f t="shared" si="1097"/>
        <v>No</v>
      </c>
      <c r="BU490" t="str">
        <f t="shared" si="1083"/>
        <v>No</v>
      </c>
      <c r="BW490" t="str">
        <f t="shared" si="1007"/>
        <v>Yes</v>
      </c>
    </row>
    <row r="491" spans="1:75" x14ac:dyDescent="0.25">
      <c r="A491" s="7">
        <v>490</v>
      </c>
      <c r="B491" s="7" t="s">
        <v>525</v>
      </c>
      <c r="C491" s="7" t="s">
        <v>1105</v>
      </c>
      <c r="D491" s="7" t="s">
        <v>10</v>
      </c>
      <c r="E491" s="7" t="s">
        <v>787</v>
      </c>
      <c r="F491" s="8" t="s">
        <v>811</v>
      </c>
      <c r="G491" s="8" t="s">
        <v>801</v>
      </c>
      <c r="H491" s="7" t="s">
        <v>1202</v>
      </c>
      <c r="I491" s="7" t="s">
        <v>12</v>
      </c>
      <c r="J491" s="7" t="s">
        <v>1197</v>
      </c>
      <c r="K491" s="9">
        <v>28553</v>
      </c>
      <c r="L491" s="9">
        <v>40264</v>
      </c>
      <c r="M491" s="9"/>
      <c r="N491" s="10">
        <f t="shared" ca="1" si="1002"/>
        <v>12</v>
      </c>
      <c r="O491" s="10" t="s">
        <v>815</v>
      </c>
      <c r="P491" s="11" t="s">
        <v>30</v>
      </c>
      <c r="Q491" s="12">
        <v>29760</v>
      </c>
      <c r="R491" s="12">
        <f t="shared" ca="1" si="1003"/>
        <v>3000</v>
      </c>
      <c r="S491" s="8">
        <v>2</v>
      </c>
      <c r="T491" t="str">
        <f t="shared" si="1008"/>
        <v/>
      </c>
      <c r="U491" t="str">
        <f t="shared" si="1009"/>
        <v>Correct</v>
      </c>
      <c r="Y491" t="str">
        <f t="shared" si="1010"/>
        <v>25001-40000</v>
      </c>
      <c r="Z491" t="str">
        <f t="shared" ca="1" si="1011"/>
        <v>40-50 years</v>
      </c>
      <c r="AA491" t="str">
        <f t="shared" si="1012"/>
        <v>2-4 years</v>
      </c>
      <c r="AH491" t="str">
        <f t="shared" si="1013"/>
        <v>Yes</v>
      </c>
      <c r="AI491" t="str">
        <f t="shared" si="1081"/>
        <v>Yes</v>
      </c>
      <c r="AJ491" t="str">
        <f t="shared" si="1081"/>
        <v>Yes</v>
      </c>
      <c r="AK491" t="str">
        <f t="shared" si="1081"/>
        <v>Yes</v>
      </c>
      <c r="AL491" t="str">
        <f t="shared" si="1081"/>
        <v>Yes</v>
      </c>
      <c r="AM491" t="str">
        <f t="shared" si="1081"/>
        <v>Yes</v>
      </c>
      <c r="AN491" t="str">
        <f t="shared" si="1081"/>
        <v>Yes</v>
      </c>
      <c r="AO491" t="str">
        <f t="shared" si="1081"/>
        <v>Yes</v>
      </c>
      <c r="AP491" t="str">
        <f t="shared" si="1081"/>
        <v>Yes</v>
      </c>
      <c r="AQ491" t="str">
        <f t="shared" si="1081"/>
        <v>Yes</v>
      </c>
      <c r="AR491" t="str">
        <f t="shared" si="1081"/>
        <v>Yes</v>
      </c>
      <c r="AS491" t="str">
        <f t="shared" si="1081"/>
        <v>Yes</v>
      </c>
      <c r="AT491" t="str">
        <f t="shared" si="1081"/>
        <v>Yes</v>
      </c>
      <c r="AV491" t="str">
        <f t="shared" ref="AV491:BF491" si="1098">IF(AND($L491&gt;=AV$1,$L491&lt;AW$1),"Yes","No")</f>
        <v>No</v>
      </c>
      <c r="AW491" t="str">
        <f t="shared" si="1098"/>
        <v>No</v>
      </c>
      <c r="AX491" t="str">
        <f t="shared" si="1098"/>
        <v>No</v>
      </c>
      <c r="AY491" t="str">
        <f t="shared" si="1098"/>
        <v>No</v>
      </c>
      <c r="AZ491" t="str">
        <f t="shared" si="1098"/>
        <v>No</v>
      </c>
      <c r="BA491" t="str">
        <f t="shared" si="1098"/>
        <v>No</v>
      </c>
      <c r="BB491" t="str">
        <f t="shared" si="1098"/>
        <v>No</v>
      </c>
      <c r="BC491" t="str">
        <f t="shared" si="1098"/>
        <v>No</v>
      </c>
      <c r="BD491" t="str">
        <f t="shared" si="1098"/>
        <v>No</v>
      </c>
      <c r="BE491" t="str">
        <f t="shared" si="1098"/>
        <v>No</v>
      </c>
      <c r="BF491" t="str">
        <f t="shared" si="1098"/>
        <v>No</v>
      </c>
      <c r="BG491" t="str">
        <f t="shared" si="1005"/>
        <v>No</v>
      </c>
      <c r="BI491" t="str">
        <f t="shared" si="1016"/>
        <v>No</v>
      </c>
      <c r="BJ491" t="str">
        <f t="shared" ref="BJ491:BT491" si="1099">IF(AND($M491&gt;=BJ$1,$M491&lt;BK$1),"Yes","No")</f>
        <v>No</v>
      </c>
      <c r="BK491" t="str">
        <f t="shared" si="1099"/>
        <v>No</v>
      </c>
      <c r="BL491" t="str">
        <f t="shared" si="1099"/>
        <v>No</v>
      </c>
      <c r="BM491" t="str">
        <f t="shared" si="1099"/>
        <v>No</v>
      </c>
      <c r="BN491" t="str">
        <f t="shared" si="1099"/>
        <v>No</v>
      </c>
      <c r="BO491" t="str">
        <f t="shared" si="1099"/>
        <v>No</v>
      </c>
      <c r="BP491" t="str">
        <f t="shared" si="1099"/>
        <v>No</v>
      </c>
      <c r="BQ491" t="str">
        <f t="shared" si="1099"/>
        <v>No</v>
      </c>
      <c r="BR491" t="str">
        <f t="shared" si="1099"/>
        <v>No</v>
      </c>
      <c r="BS491" t="str">
        <f t="shared" si="1099"/>
        <v>No</v>
      </c>
      <c r="BT491" t="str">
        <f t="shared" si="1099"/>
        <v>No</v>
      </c>
      <c r="BU491" t="str">
        <f t="shared" si="1083"/>
        <v>No</v>
      </c>
      <c r="BW491" t="str">
        <f t="shared" si="1007"/>
        <v>No</v>
      </c>
    </row>
    <row r="492" spans="1:75" x14ac:dyDescent="0.25">
      <c r="A492" s="7">
        <v>491</v>
      </c>
      <c r="B492" s="7" t="s">
        <v>526</v>
      </c>
      <c r="C492" s="7" t="s">
        <v>1051</v>
      </c>
      <c r="D492" s="7" t="s">
        <v>36</v>
      </c>
      <c r="E492" s="7" t="s">
        <v>796</v>
      </c>
      <c r="F492" s="8" t="s">
        <v>810</v>
      </c>
      <c r="G492" s="8" t="s">
        <v>801</v>
      </c>
      <c r="H492" s="7" t="s">
        <v>512</v>
      </c>
      <c r="I492" s="7" t="s">
        <v>12</v>
      </c>
      <c r="J492" s="7" t="s">
        <v>1197</v>
      </c>
      <c r="K492" s="9">
        <v>26717</v>
      </c>
      <c r="L492" s="9">
        <v>37701</v>
      </c>
      <c r="M492" s="9"/>
      <c r="N492" s="10">
        <f t="shared" ca="1" si="1002"/>
        <v>19</v>
      </c>
      <c r="O492" s="10" t="s">
        <v>815</v>
      </c>
      <c r="P492" s="11" t="s">
        <v>16</v>
      </c>
      <c r="Q492" s="12">
        <v>23560</v>
      </c>
      <c r="R492" s="12">
        <f t="shared" ca="1" si="1003"/>
        <v>5000</v>
      </c>
      <c r="S492" s="8">
        <v>3</v>
      </c>
      <c r="T492" t="str">
        <f t="shared" si="1008"/>
        <v/>
      </c>
      <c r="U492" t="str">
        <f t="shared" si="1009"/>
        <v>Correct</v>
      </c>
      <c r="Y492" t="str">
        <f t="shared" si="1010"/>
        <v>10001-25000</v>
      </c>
      <c r="Z492" t="str">
        <f t="shared" ca="1" si="1011"/>
        <v>40-50 years</v>
      </c>
      <c r="AA492" t="str">
        <f t="shared" si="1012"/>
        <v>6-10 years</v>
      </c>
      <c r="AH492" t="str">
        <f t="shared" si="1013"/>
        <v>Yes</v>
      </c>
      <c r="AI492" t="str">
        <f t="shared" si="1081"/>
        <v>Yes</v>
      </c>
      <c r="AJ492" t="str">
        <f t="shared" si="1081"/>
        <v>Yes</v>
      </c>
      <c r="AK492" t="str">
        <f t="shared" si="1081"/>
        <v>Yes</v>
      </c>
      <c r="AL492" t="str">
        <f t="shared" si="1081"/>
        <v>Yes</v>
      </c>
      <c r="AM492" t="str">
        <f t="shared" si="1081"/>
        <v>Yes</v>
      </c>
      <c r="AN492" t="str">
        <f t="shared" si="1081"/>
        <v>Yes</v>
      </c>
      <c r="AO492" t="str">
        <f t="shared" si="1081"/>
        <v>Yes</v>
      </c>
      <c r="AP492" t="str">
        <f t="shared" si="1081"/>
        <v>Yes</v>
      </c>
      <c r="AQ492" t="str">
        <f t="shared" si="1081"/>
        <v>Yes</v>
      </c>
      <c r="AR492" t="str">
        <f t="shared" si="1081"/>
        <v>Yes</v>
      </c>
      <c r="AS492" t="str">
        <f t="shared" si="1081"/>
        <v>Yes</v>
      </c>
      <c r="AT492" t="str">
        <f t="shared" si="1081"/>
        <v>Yes</v>
      </c>
      <c r="AV492" t="str">
        <f t="shared" ref="AV492:BF492" si="1100">IF(AND($L492&gt;=AV$1,$L492&lt;AW$1),"Yes","No")</f>
        <v>No</v>
      </c>
      <c r="AW492" t="str">
        <f t="shared" si="1100"/>
        <v>No</v>
      </c>
      <c r="AX492" t="str">
        <f t="shared" si="1100"/>
        <v>No</v>
      </c>
      <c r="AY492" t="str">
        <f t="shared" si="1100"/>
        <v>No</v>
      </c>
      <c r="AZ492" t="str">
        <f t="shared" si="1100"/>
        <v>No</v>
      </c>
      <c r="BA492" t="str">
        <f t="shared" si="1100"/>
        <v>No</v>
      </c>
      <c r="BB492" t="str">
        <f t="shared" si="1100"/>
        <v>No</v>
      </c>
      <c r="BC492" t="str">
        <f t="shared" si="1100"/>
        <v>No</v>
      </c>
      <c r="BD492" t="str">
        <f t="shared" si="1100"/>
        <v>No</v>
      </c>
      <c r="BE492" t="str">
        <f t="shared" si="1100"/>
        <v>No</v>
      </c>
      <c r="BF492" t="str">
        <f t="shared" si="1100"/>
        <v>No</v>
      </c>
      <c r="BG492" t="str">
        <f t="shared" si="1005"/>
        <v>No</v>
      </c>
      <c r="BI492" t="str">
        <f t="shared" si="1016"/>
        <v>No</v>
      </c>
      <c r="BJ492" t="str">
        <f t="shared" ref="BJ492:BT492" si="1101">IF(AND($M492&gt;=BJ$1,$M492&lt;BK$1),"Yes","No")</f>
        <v>No</v>
      </c>
      <c r="BK492" t="str">
        <f t="shared" si="1101"/>
        <v>No</v>
      </c>
      <c r="BL492" t="str">
        <f t="shared" si="1101"/>
        <v>No</v>
      </c>
      <c r="BM492" t="str">
        <f t="shared" si="1101"/>
        <v>No</v>
      </c>
      <c r="BN492" t="str">
        <f t="shared" si="1101"/>
        <v>No</v>
      </c>
      <c r="BO492" t="str">
        <f t="shared" si="1101"/>
        <v>No</v>
      </c>
      <c r="BP492" t="str">
        <f t="shared" si="1101"/>
        <v>No</v>
      </c>
      <c r="BQ492" t="str">
        <f t="shared" si="1101"/>
        <v>No</v>
      </c>
      <c r="BR492" t="str">
        <f t="shared" si="1101"/>
        <v>No</v>
      </c>
      <c r="BS492" t="str">
        <f t="shared" si="1101"/>
        <v>No</v>
      </c>
      <c r="BT492" t="str">
        <f t="shared" si="1101"/>
        <v>No</v>
      </c>
      <c r="BU492" t="str">
        <f t="shared" si="1083"/>
        <v>No</v>
      </c>
      <c r="BW492" t="str">
        <f t="shared" si="1007"/>
        <v>No</v>
      </c>
    </row>
    <row r="493" spans="1:75" x14ac:dyDescent="0.25">
      <c r="A493" s="7">
        <v>492</v>
      </c>
      <c r="B493" s="7" t="s">
        <v>527</v>
      </c>
      <c r="C493" s="7" t="s">
        <v>1043</v>
      </c>
      <c r="D493" s="7" t="s">
        <v>36</v>
      </c>
      <c r="E493" s="7" t="s">
        <v>795</v>
      </c>
      <c r="F493" s="8" t="s">
        <v>811</v>
      </c>
      <c r="G493" s="8" t="s">
        <v>801</v>
      </c>
      <c r="H493" s="7" t="s">
        <v>512</v>
      </c>
      <c r="I493" s="7" t="s">
        <v>12</v>
      </c>
      <c r="J493" s="7" t="s">
        <v>1196</v>
      </c>
      <c r="K493" s="9">
        <v>31027</v>
      </c>
      <c r="L493" s="9">
        <v>39519</v>
      </c>
      <c r="M493" s="9"/>
      <c r="N493" s="10">
        <f t="shared" ca="1" si="1002"/>
        <v>14</v>
      </c>
      <c r="O493" s="10" t="s">
        <v>815</v>
      </c>
      <c r="P493" s="11" t="s">
        <v>30</v>
      </c>
      <c r="Q493" s="12">
        <v>61330</v>
      </c>
      <c r="R493" s="12">
        <f t="shared" ca="1" si="1003"/>
        <v>3000</v>
      </c>
      <c r="S493" s="8">
        <v>2</v>
      </c>
      <c r="T493" t="str">
        <f t="shared" si="1008"/>
        <v/>
      </c>
      <c r="U493" t="str">
        <f t="shared" si="1009"/>
        <v>Correct</v>
      </c>
      <c r="Y493" t="str">
        <f t="shared" si="1010"/>
        <v>Above 60000</v>
      </c>
      <c r="Z493" t="str">
        <f t="shared" ca="1" si="1011"/>
        <v>30-40 years</v>
      </c>
      <c r="AA493" t="str">
        <f t="shared" si="1012"/>
        <v>4-6 years</v>
      </c>
      <c r="AH493" t="str">
        <f t="shared" si="1013"/>
        <v>Yes</v>
      </c>
      <c r="AI493" t="str">
        <f t="shared" si="1081"/>
        <v>Yes</v>
      </c>
      <c r="AJ493" t="str">
        <f t="shared" si="1081"/>
        <v>Yes</v>
      </c>
      <c r="AK493" t="str">
        <f t="shared" si="1081"/>
        <v>Yes</v>
      </c>
      <c r="AL493" t="str">
        <f t="shared" si="1081"/>
        <v>Yes</v>
      </c>
      <c r="AM493" t="str">
        <f t="shared" si="1081"/>
        <v>Yes</v>
      </c>
      <c r="AN493" t="str">
        <f t="shared" si="1081"/>
        <v>Yes</v>
      </c>
      <c r="AO493" t="str">
        <f t="shared" si="1081"/>
        <v>Yes</v>
      </c>
      <c r="AP493" t="str">
        <f t="shared" si="1081"/>
        <v>Yes</v>
      </c>
      <c r="AQ493" t="str">
        <f t="shared" si="1081"/>
        <v>Yes</v>
      </c>
      <c r="AR493" t="str">
        <f t="shared" si="1081"/>
        <v>Yes</v>
      </c>
      <c r="AS493" t="str">
        <f t="shared" si="1081"/>
        <v>Yes</v>
      </c>
      <c r="AT493" t="str">
        <f t="shared" si="1081"/>
        <v>Yes</v>
      </c>
      <c r="AV493" t="str">
        <f t="shared" ref="AV493:BF493" si="1102">IF(AND($L493&gt;=AV$1,$L493&lt;AW$1),"Yes","No")</f>
        <v>No</v>
      </c>
      <c r="AW493" t="str">
        <f t="shared" si="1102"/>
        <v>No</v>
      </c>
      <c r="AX493" t="str">
        <f t="shared" si="1102"/>
        <v>No</v>
      </c>
      <c r="AY493" t="str">
        <f t="shared" si="1102"/>
        <v>No</v>
      </c>
      <c r="AZ493" t="str">
        <f t="shared" si="1102"/>
        <v>No</v>
      </c>
      <c r="BA493" t="str">
        <f t="shared" si="1102"/>
        <v>No</v>
      </c>
      <c r="BB493" t="str">
        <f t="shared" si="1102"/>
        <v>No</v>
      </c>
      <c r="BC493" t="str">
        <f t="shared" si="1102"/>
        <v>No</v>
      </c>
      <c r="BD493" t="str">
        <f t="shared" si="1102"/>
        <v>No</v>
      </c>
      <c r="BE493" t="str">
        <f t="shared" si="1102"/>
        <v>No</v>
      </c>
      <c r="BF493" t="str">
        <f t="shared" si="1102"/>
        <v>No</v>
      </c>
      <c r="BG493" t="str">
        <f t="shared" si="1005"/>
        <v>No</v>
      </c>
      <c r="BI493" t="str">
        <f t="shared" si="1016"/>
        <v>No</v>
      </c>
      <c r="BJ493" t="str">
        <f t="shared" ref="BJ493:BT493" si="1103">IF(AND($M493&gt;=BJ$1,$M493&lt;BK$1),"Yes","No")</f>
        <v>No</v>
      </c>
      <c r="BK493" t="str">
        <f t="shared" si="1103"/>
        <v>No</v>
      </c>
      <c r="BL493" t="str">
        <f t="shared" si="1103"/>
        <v>No</v>
      </c>
      <c r="BM493" t="str">
        <f t="shared" si="1103"/>
        <v>No</v>
      </c>
      <c r="BN493" t="str">
        <f t="shared" si="1103"/>
        <v>No</v>
      </c>
      <c r="BO493" t="str">
        <f t="shared" si="1103"/>
        <v>No</v>
      </c>
      <c r="BP493" t="str">
        <f t="shared" si="1103"/>
        <v>No</v>
      </c>
      <c r="BQ493" t="str">
        <f t="shared" si="1103"/>
        <v>No</v>
      </c>
      <c r="BR493" t="str">
        <f t="shared" si="1103"/>
        <v>No</v>
      </c>
      <c r="BS493" t="str">
        <f t="shared" si="1103"/>
        <v>No</v>
      </c>
      <c r="BT493" t="str">
        <f t="shared" si="1103"/>
        <v>No</v>
      </c>
      <c r="BU493" t="str">
        <f t="shared" si="1083"/>
        <v>No</v>
      </c>
      <c r="BW493" t="str">
        <f t="shared" si="1007"/>
        <v>No</v>
      </c>
    </row>
    <row r="494" spans="1:75" x14ac:dyDescent="0.25">
      <c r="A494" s="7">
        <v>493</v>
      </c>
      <c r="B494" s="7" t="s">
        <v>528</v>
      </c>
      <c r="C494" s="7" t="s">
        <v>1016</v>
      </c>
      <c r="D494" s="7" t="s">
        <v>813</v>
      </c>
      <c r="E494" s="7" t="s">
        <v>791</v>
      </c>
      <c r="F494" s="8" t="s">
        <v>811</v>
      </c>
      <c r="G494" s="8" t="s">
        <v>801</v>
      </c>
      <c r="H494" s="7" t="s">
        <v>512</v>
      </c>
      <c r="I494" s="7" t="s">
        <v>12</v>
      </c>
      <c r="J494" s="7" t="s">
        <v>1197</v>
      </c>
      <c r="K494" s="9">
        <v>29247</v>
      </c>
      <c r="L494" s="9">
        <v>38790</v>
      </c>
      <c r="M494" s="9"/>
      <c r="N494" s="10">
        <f t="shared" ca="1" si="1002"/>
        <v>16</v>
      </c>
      <c r="O494" s="10" t="s">
        <v>815</v>
      </c>
      <c r="P494" s="11" t="s">
        <v>16</v>
      </c>
      <c r="Q494" s="12">
        <v>62688</v>
      </c>
      <c r="R494" s="12">
        <f t="shared" ca="1" si="1003"/>
        <v>5000</v>
      </c>
      <c r="S494" s="8">
        <v>3</v>
      </c>
      <c r="T494" t="str">
        <f t="shared" si="1008"/>
        <v/>
      </c>
      <c r="U494" t="str">
        <f t="shared" si="1009"/>
        <v>Correct</v>
      </c>
      <c r="Y494" t="str">
        <f t="shared" si="1010"/>
        <v>Above 60000</v>
      </c>
      <c r="Z494" t="str">
        <f t="shared" ca="1" si="1011"/>
        <v>40-50 years</v>
      </c>
      <c r="AA494" t="str">
        <f t="shared" si="1012"/>
        <v>6-10 years</v>
      </c>
      <c r="AH494" t="str">
        <f t="shared" si="1013"/>
        <v>Yes</v>
      </c>
      <c r="AI494" t="str">
        <f t="shared" si="1081"/>
        <v>Yes</v>
      </c>
      <c r="AJ494" t="str">
        <f t="shared" si="1081"/>
        <v>Yes</v>
      </c>
      <c r="AK494" t="str">
        <f t="shared" si="1081"/>
        <v>Yes</v>
      </c>
      <c r="AL494" t="str">
        <f t="shared" si="1081"/>
        <v>Yes</v>
      </c>
      <c r="AM494" t="str">
        <f t="shared" si="1081"/>
        <v>Yes</v>
      </c>
      <c r="AN494" t="str">
        <f t="shared" si="1081"/>
        <v>Yes</v>
      </c>
      <c r="AO494" t="str">
        <f t="shared" si="1081"/>
        <v>Yes</v>
      </c>
      <c r="AP494" t="str">
        <f t="shared" si="1081"/>
        <v>Yes</v>
      </c>
      <c r="AQ494" t="str">
        <f t="shared" si="1081"/>
        <v>Yes</v>
      </c>
      <c r="AR494" t="str">
        <f t="shared" si="1081"/>
        <v>Yes</v>
      </c>
      <c r="AS494" t="str">
        <f t="shared" si="1081"/>
        <v>Yes</v>
      </c>
      <c r="AT494" t="str">
        <f t="shared" si="1081"/>
        <v>Yes</v>
      </c>
      <c r="AV494" t="str">
        <f t="shared" ref="AV494:BF494" si="1104">IF(AND($L494&gt;=AV$1,$L494&lt;AW$1),"Yes","No")</f>
        <v>No</v>
      </c>
      <c r="AW494" t="str">
        <f t="shared" si="1104"/>
        <v>No</v>
      </c>
      <c r="AX494" t="str">
        <f t="shared" si="1104"/>
        <v>No</v>
      </c>
      <c r="AY494" t="str">
        <f t="shared" si="1104"/>
        <v>No</v>
      </c>
      <c r="AZ494" t="str">
        <f t="shared" si="1104"/>
        <v>No</v>
      </c>
      <c r="BA494" t="str">
        <f t="shared" si="1104"/>
        <v>No</v>
      </c>
      <c r="BB494" t="str">
        <f t="shared" si="1104"/>
        <v>No</v>
      </c>
      <c r="BC494" t="str">
        <f t="shared" si="1104"/>
        <v>No</v>
      </c>
      <c r="BD494" t="str">
        <f t="shared" si="1104"/>
        <v>No</v>
      </c>
      <c r="BE494" t="str">
        <f t="shared" si="1104"/>
        <v>No</v>
      </c>
      <c r="BF494" t="str">
        <f t="shared" si="1104"/>
        <v>No</v>
      </c>
      <c r="BG494" t="str">
        <f t="shared" si="1005"/>
        <v>No</v>
      </c>
      <c r="BI494" t="str">
        <f t="shared" si="1016"/>
        <v>No</v>
      </c>
      <c r="BJ494" t="str">
        <f t="shared" ref="BJ494:BT494" si="1105">IF(AND($M494&gt;=BJ$1,$M494&lt;BK$1),"Yes","No")</f>
        <v>No</v>
      </c>
      <c r="BK494" t="str">
        <f t="shared" si="1105"/>
        <v>No</v>
      </c>
      <c r="BL494" t="str">
        <f t="shared" si="1105"/>
        <v>No</v>
      </c>
      <c r="BM494" t="str">
        <f t="shared" si="1105"/>
        <v>No</v>
      </c>
      <c r="BN494" t="str">
        <f t="shared" si="1105"/>
        <v>No</v>
      </c>
      <c r="BO494" t="str">
        <f t="shared" si="1105"/>
        <v>No</v>
      </c>
      <c r="BP494" t="str">
        <f t="shared" si="1105"/>
        <v>No</v>
      </c>
      <c r="BQ494" t="str">
        <f t="shared" si="1105"/>
        <v>No</v>
      </c>
      <c r="BR494" t="str">
        <f t="shared" si="1105"/>
        <v>No</v>
      </c>
      <c r="BS494" t="str">
        <f t="shared" si="1105"/>
        <v>No</v>
      </c>
      <c r="BT494" t="str">
        <f t="shared" si="1105"/>
        <v>No</v>
      </c>
      <c r="BU494" t="str">
        <f t="shared" si="1083"/>
        <v>No</v>
      </c>
      <c r="BW494" t="str">
        <f t="shared" si="1007"/>
        <v>No</v>
      </c>
    </row>
    <row r="495" spans="1:75" x14ac:dyDescent="0.25">
      <c r="A495" s="7">
        <v>494</v>
      </c>
      <c r="B495" s="7" t="s">
        <v>529</v>
      </c>
      <c r="C495" s="7" t="s">
        <v>1106</v>
      </c>
      <c r="D495" s="7" t="s">
        <v>36</v>
      </c>
      <c r="E495" s="7" t="s">
        <v>792</v>
      </c>
      <c r="F495" s="8" t="s">
        <v>811</v>
      </c>
      <c r="G495" s="8" t="s">
        <v>801</v>
      </c>
      <c r="H495" s="7" t="s">
        <v>1202</v>
      </c>
      <c r="I495" s="7" t="s">
        <v>12</v>
      </c>
      <c r="J495" s="7" t="s">
        <v>1197</v>
      </c>
      <c r="K495" s="9">
        <v>26776</v>
      </c>
      <c r="L495" s="9">
        <v>39899</v>
      </c>
      <c r="M495" s="9"/>
      <c r="N495" s="10">
        <f t="shared" ca="1" si="1002"/>
        <v>13</v>
      </c>
      <c r="O495" s="10" t="s">
        <v>815</v>
      </c>
      <c r="P495" s="11" t="s">
        <v>13</v>
      </c>
      <c r="Q495" s="12">
        <v>24790</v>
      </c>
      <c r="R495" s="12">
        <f t="shared" ca="1" si="1003"/>
        <v>5000</v>
      </c>
      <c r="S495" s="8">
        <v>3</v>
      </c>
      <c r="T495" t="str">
        <f t="shared" si="1008"/>
        <v/>
      </c>
      <c r="U495" t="str">
        <f t="shared" si="1009"/>
        <v>Correct</v>
      </c>
      <c r="Y495" t="str">
        <f t="shared" si="1010"/>
        <v>10001-25000</v>
      </c>
      <c r="Z495" t="str">
        <f t="shared" ca="1" si="1011"/>
        <v>40-50 years</v>
      </c>
      <c r="AA495" t="str">
        <f t="shared" si="1012"/>
        <v>2-4 years</v>
      </c>
      <c r="AH495" t="str">
        <f t="shared" si="1013"/>
        <v>Yes</v>
      </c>
      <c r="AI495" t="str">
        <f t="shared" si="1081"/>
        <v>Yes</v>
      </c>
      <c r="AJ495" t="str">
        <f t="shared" si="1081"/>
        <v>Yes</v>
      </c>
      <c r="AK495" t="str">
        <f t="shared" si="1081"/>
        <v>Yes</v>
      </c>
      <c r="AL495" t="str">
        <f t="shared" si="1081"/>
        <v>Yes</v>
      </c>
      <c r="AM495" t="str">
        <f t="shared" si="1081"/>
        <v>Yes</v>
      </c>
      <c r="AN495" t="str">
        <f t="shared" si="1081"/>
        <v>Yes</v>
      </c>
      <c r="AO495" t="str">
        <f t="shared" si="1081"/>
        <v>Yes</v>
      </c>
      <c r="AP495" t="str">
        <f t="shared" si="1081"/>
        <v>Yes</v>
      </c>
      <c r="AQ495" t="str">
        <f t="shared" si="1081"/>
        <v>Yes</v>
      </c>
      <c r="AR495" t="str">
        <f t="shared" si="1081"/>
        <v>Yes</v>
      </c>
      <c r="AS495" t="str">
        <f t="shared" si="1081"/>
        <v>Yes</v>
      </c>
      <c r="AT495" t="str">
        <f t="shared" si="1081"/>
        <v>Yes</v>
      </c>
      <c r="AV495" t="str">
        <f t="shared" ref="AV495:BF495" si="1106">IF(AND($L495&gt;=AV$1,$L495&lt;AW$1),"Yes","No")</f>
        <v>No</v>
      </c>
      <c r="AW495" t="str">
        <f t="shared" si="1106"/>
        <v>No</v>
      </c>
      <c r="AX495" t="str">
        <f t="shared" si="1106"/>
        <v>No</v>
      </c>
      <c r="AY495" t="str">
        <f t="shared" si="1106"/>
        <v>No</v>
      </c>
      <c r="AZ495" t="str">
        <f t="shared" si="1106"/>
        <v>No</v>
      </c>
      <c r="BA495" t="str">
        <f t="shared" si="1106"/>
        <v>No</v>
      </c>
      <c r="BB495" t="str">
        <f t="shared" si="1106"/>
        <v>No</v>
      </c>
      <c r="BC495" t="str">
        <f t="shared" si="1106"/>
        <v>No</v>
      </c>
      <c r="BD495" t="str">
        <f t="shared" si="1106"/>
        <v>No</v>
      </c>
      <c r="BE495" t="str">
        <f t="shared" si="1106"/>
        <v>No</v>
      </c>
      <c r="BF495" t="str">
        <f t="shared" si="1106"/>
        <v>No</v>
      </c>
      <c r="BG495" t="str">
        <f t="shared" si="1005"/>
        <v>No</v>
      </c>
      <c r="BI495" t="str">
        <f t="shared" si="1016"/>
        <v>No</v>
      </c>
      <c r="BJ495" t="str">
        <f t="shared" ref="BJ495:BT495" si="1107">IF(AND($M495&gt;=BJ$1,$M495&lt;BK$1),"Yes","No")</f>
        <v>No</v>
      </c>
      <c r="BK495" t="str">
        <f t="shared" si="1107"/>
        <v>No</v>
      </c>
      <c r="BL495" t="str">
        <f t="shared" si="1107"/>
        <v>No</v>
      </c>
      <c r="BM495" t="str">
        <f t="shared" si="1107"/>
        <v>No</v>
      </c>
      <c r="BN495" t="str">
        <f t="shared" si="1107"/>
        <v>No</v>
      </c>
      <c r="BO495" t="str">
        <f t="shared" si="1107"/>
        <v>No</v>
      </c>
      <c r="BP495" t="str">
        <f t="shared" si="1107"/>
        <v>No</v>
      </c>
      <c r="BQ495" t="str">
        <f t="shared" si="1107"/>
        <v>No</v>
      </c>
      <c r="BR495" t="str">
        <f t="shared" si="1107"/>
        <v>No</v>
      </c>
      <c r="BS495" t="str">
        <f t="shared" si="1107"/>
        <v>No</v>
      </c>
      <c r="BT495" t="str">
        <f t="shared" si="1107"/>
        <v>No</v>
      </c>
      <c r="BU495" t="str">
        <f t="shared" si="1083"/>
        <v>No</v>
      </c>
      <c r="BW495" t="str">
        <f t="shared" si="1007"/>
        <v>No</v>
      </c>
    </row>
    <row r="496" spans="1:75" x14ac:dyDescent="0.25">
      <c r="A496" s="7">
        <v>495</v>
      </c>
      <c r="B496" s="7" t="s">
        <v>530</v>
      </c>
      <c r="C496" s="7" t="s">
        <v>986</v>
      </c>
      <c r="D496" s="7" t="s">
        <v>812</v>
      </c>
      <c r="E496" s="7" t="s">
        <v>793</v>
      </c>
      <c r="F496" s="8" t="s">
        <v>811</v>
      </c>
      <c r="G496" s="8" t="s">
        <v>801</v>
      </c>
      <c r="H496" s="7" t="s">
        <v>512</v>
      </c>
      <c r="I496" s="7" t="s">
        <v>15</v>
      </c>
      <c r="J496" s="7" t="s">
        <v>1196</v>
      </c>
      <c r="K496" s="13">
        <v>27339</v>
      </c>
      <c r="L496" s="13">
        <v>40254</v>
      </c>
      <c r="M496" s="9"/>
      <c r="N496" s="10">
        <f t="shared" ca="1" si="1002"/>
        <v>12</v>
      </c>
      <c r="O496" s="10" t="s">
        <v>815</v>
      </c>
      <c r="P496" s="11" t="s">
        <v>40</v>
      </c>
      <c r="Q496" s="12">
        <v>48700</v>
      </c>
      <c r="R496" s="12">
        <f t="shared" ca="1" si="1003"/>
        <v>5000</v>
      </c>
      <c r="S496" s="8">
        <v>3</v>
      </c>
      <c r="T496" t="str">
        <f t="shared" si="1008"/>
        <v/>
      </c>
      <c r="U496" t="str">
        <f t="shared" si="1009"/>
        <v>Correct</v>
      </c>
      <c r="Y496" t="str">
        <f t="shared" si="1010"/>
        <v>40001-60000</v>
      </c>
      <c r="Z496" t="str">
        <f t="shared" ca="1" si="1011"/>
        <v>40-50 years</v>
      </c>
      <c r="AA496" t="str">
        <f t="shared" si="1012"/>
        <v>2-4 years</v>
      </c>
      <c r="AH496" t="str">
        <f t="shared" si="1013"/>
        <v>Yes</v>
      </c>
      <c r="AI496" t="str">
        <f t="shared" si="1081"/>
        <v>Yes</v>
      </c>
      <c r="AJ496" t="str">
        <f t="shared" si="1081"/>
        <v>Yes</v>
      </c>
      <c r="AK496" t="str">
        <f t="shared" si="1081"/>
        <v>Yes</v>
      </c>
      <c r="AL496" t="str">
        <f t="shared" si="1081"/>
        <v>Yes</v>
      </c>
      <c r="AM496" t="str">
        <f t="shared" si="1081"/>
        <v>Yes</v>
      </c>
      <c r="AN496" t="str">
        <f t="shared" si="1081"/>
        <v>Yes</v>
      </c>
      <c r="AO496" t="str">
        <f t="shared" si="1081"/>
        <v>Yes</v>
      </c>
      <c r="AP496" t="str">
        <f t="shared" si="1081"/>
        <v>Yes</v>
      </c>
      <c r="AQ496" t="str">
        <f t="shared" si="1081"/>
        <v>Yes</v>
      </c>
      <c r="AR496" t="str">
        <f t="shared" si="1081"/>
        <v>Yes</v>
      </c>
      <c r="AS496" t="str">
        <f t="shared" si="1081"/>
        <v>Yes</v>
      </c>
      <c r="AT496" t="str">
        <f t="shared" si="1081"/>
        <v>Yes</v>
      </c>
      <c r="AV496" t="str">
        <f t="shared" ref="AV496:BF496" si="1108">IF(AND($L496&gt;=AV$1,$L496&lt;AW$1),"Yes","No")</f>
        <v>No</v>
      </c>
      <c r="AW496" t="str">
        <f t="shared" si="1108"/>
        <v>No</v>
      </c>
      <c r="AX496" t="str">
        <f t="shared" si="1108"/>
        <v>No</v>
      </c>
      <c r="AY496" t="str">
        <f t="shared" si="1108"/>
        <v>No</v>
      </c>
      <c r="AZ496" t="str">
        <f t="shared" si="1108"/>
        <v>No</v>
      </c>
      <c r="BA496" t="str">
        <f t="shared" si="1108"/>
        <v>No</v>
      </c>
      <c r="BB496" t="str">
        <f t="shared" si="1108"/>
        <v>No</v>
      </c>
      <c r="BC496" t="str">
        <f t="shared" si="1108"/>
        <v>No</v>
      </c>
      <c r="BD496" t="str">
        <f t="shared" si="1108"/>
        <v>No</v>
      </c>
      <c r="BE496" t="str">
        <f t="shared" si="1108"/>
        <v>No</v>
      </c>
      <c r="BF496" t="str">
        <f t="shared" si="1108"/>
        <v>No</v>
      </c>
      <c r="BG496" t="str">
        <f t="shared" si="1005"/>
        <v>No</v>
      </c>
      <c r="BI496" t="str">
        <f t="shared" si="1016"/>
        <v>No</v>
      </c>
      <c r="BJ496" t="str">
        <f t="shared" ref="BJ496:BT496" si="1109">IF(AND($M496&gt;=BJ$1,$M496&lt;BK$1),"Yes","No")</f>
        <v>No</v>
      </c>
      <c r="BK496" t="str">
        <f t="shared" si="1109"/>
        <v>No</v>
      </c>
      <c r="BL496" t="str">
        <f t="shared" si="1109"/>
        <v>No</v>
      </c>
      <c r="BM496" t="str">
        <f t="shared" si="1109"/>
        <v>No</v>
      </c>
      <c r="BN496" t="str">
        <f t="shared" si="1109"/>
        <v>No</v>
      </c>
      <c r="BO496" t="str">
        <f t="shared" si="1109"/>
        <v>No</v>
      </c>
      <c r="BP496" t="str">
        <f t="shared" si="1109"/>
        <v>No</v>
      </c>
      <c r="BQ496" t="str">
        <f t="shared" si="1109"/>
        <v>No</v>
      </c>
      <c r="BR496" t="str">
        <f t="shared" si="1109"/>
        <v>No</v>
      </c>
      <c r="BS496" t="str">
        <f t="shared" si="1109"/>
        <v>No</v>
      </c>
      <c r="BT496" t="str">
        <f t="shared" si="1109"/>
        <v>No</v>
      </c>
      <c r="BU496" t="str">
        <f t="shared" si="1083"/>
        <v>No</v>
      </c>
      <c r="BW496" t="str">
        <f t="shared" si="1007"/>
        <v>No</v>
      </c>
    </row>
    <row r="497" spans="1:75" x14ac:dyDescent="0.25">
      <c r="A497" s="7">
        <v>496</v>
      </c>
      <c r="B497" s="7" t="s">
        <v>531</v>
      </c>
      <c r="C497" s="7" t="s">
        <v>903</v>
      </c>
      <c r="D497" s="7" t="s">
        <v>10</v>
      </c>
      <c r="E497" s="7" t="s">
        <v>788</v>
      </c>
      <c r="F497" s="8" t="s">
        <v>811</v>
      </c>
      <c r="G497" s="8" t="s">
        <v>801</v>
      </c>
      <c r="H497" s="7" t="s">
        <v>512</v>
      </c>
      <c r="I497" s="7" t="s">
        <v>12</v>
      </c>
      <c r="J497" s="7" t="s">
        <v>1196</v>
      </c>
      <c r="K497" s="9">
        <v>27866</v>
      </c>
      <c r="L497" s="9">
        <v>40624</v>
      </c>
      <c r="M497" s="9"/>
      <c r="N497" s="10">
        <f t="shared" ca="1" si="1002"/>
        <v>11</v>
      </c>
      <c r="O497" s="10" t="s">
        <v>815</v>
      </c>
      <c r="P497" s="11" t="s">
        <v>30</v>
      </c>
      <c r="Q497" s="12">
        <v>86500</v>
      </c>
      <c r="R497" s="12">
        <f t="shared" ca="1" si="1003"/>
        <v>3000</v>
      </c>
      <c r="S497" s="8">
        <v>1</v>
      </c>
      <c r="T497" t="str">
        <f t="shared" si="1008"/>
        <v/>
      </c>
      <c r="U497" t="str">
        <f t="shared" si="1009"/>
        <v>Correct</v>
      </c>
      <c r="Y497" t="str">
        <f t="shared" si="1010"/>
        <v>Above 60000</v>
      </c>
      <c r="Z497" t="str">
        <f t="shared" ca="1" si="1011"/>
        <v>40-50 years</v>
      </c>
      <c r="AA497" t="str">
        <f t="shared" si="1012"/>
        <v>1-2 years</v>
      </c>
      <c r="AH497" t="str">
        <f t="shared" si="1013"/>
        <v>Yes</v>
      </c>
      <c r="AI497" t="str">
        <f t="shared" si="1081"/>
        <v>Yes</v>
      </c>
      <c r="AJ497" t="str">
        <f t="shared" si="1081"/>
        <v>Yes</v>
      </c>
      <c r="AK497" t="str">
        <f t="shared" si="1081"/>
        <v>Yes</v>
      </c>
      <c r="AL497" t="str">
        <f t="shared" si="1081"/>
        <v>Yes</v>
      </c>
      <c r="AM497" t="str">
        <f t="shared" si="1081"/>
        <v>Yes</v>
      </c>
      <c r="AN497" t="str">
        <f t="shared" si="1081"/>
        <v>Yes</v>
      </c>
      <c r="AO497" t="str">
        <f t="shared" si="1081"/>
        <v>Yes</v>
      </c>
      <c r="AP497" t="str">
        <f t="shared" si="1081"/>
        <v>Yes</v>
      </c>
      <c r="AQ497" t="str">
        <f t="shared" si="1081"/>
        <v>Yes</v>
      </c>
      <c r="AR497" t="str">
        <f t="shared" si="1081"/>
        <v>Yes</v>
      </c>
      <c r="AS497" t="str">
        <f t="shared" si="1081"/>
        <v>Yes</v>
      </c>
      <c r="AT497" t="str">
        <f t="shared" si="1081"/>
        <v>Yes</v>
      </c>
      <c r="AV497" t="str">
        <f t="shared" ref="AV497:BF497" si="1110">IF(AND($L497&gt;=AV$1,$L497&lt;AW$1),"Yes","No")</f>
        <v>No</v>
      </c>
      <c r="AW497" t="str">
        <f t="shared" si="1110"/>
        <v>No</v>
      </c>
      <c r="AX497" t="str">
        <f t="shared" si="1110"/>
        <v>No</v>
      </c>
      <c r="AY497" t="str">
        <f t="shared" si="1110"/>
        <v>No</v>
      </c>
      <c r="AZ497" t="str">
        <f t="shared" si="1110"/>
        <v>No</v>
      </c>
      <c r="BA497" t="str">
        <f t="shared" si="1110"/>
        <v>No</v>
      </c>
      <c r="BB497" t="str">
        <f t="shared" si="1110"/>
        <v>No</v>
      </c>
      <c r="BC497" t="str">
        <f t="shared" si="1110"/>
        <v>No</v>
      </c>
      <c r="BD497" t="str">
        <f t="shared" si="1110"/>
        <v>No</v>
      </c>
      <c r="BE497" t="str">
        <f t="shared" si="1110"/>
        <v>No</v>
      </c>
      <c r="BF497" t="str">
        <f t="shared" si="1110"/>
        <v>No</v>
      </c>
      <c r="BG497" t="str">
        <f t="shared" si="1005"/>
        <v>No</v>
      </c>
      <c r="BI497" t="str">
        <f t="shared" si="1016"/>
        <v>No</v>
      </c>
      <c r="BJ497" t="str">
        <f t="shared" ref="BJ497:BT497" si="1111">IF(AND($M497&gt;=BJ$1,$M497&lt;BK$1),"Yes","No")</f>
        <v>No</v>
      </c>
      <c r="BK497" t="str">
        <f t="shared" si="1111"/>
        <v>No</v>
      </c>
      <c r="BL497" t="str">
        <f t="shared" si="1111"/>
        <v>No</v>
      </c>
      <c r="BM497" t="str">
        <f t="shared" si="1111"/>
        <v>No</v>
      </c>
      <c r="BN497" t="str">
        <f t="shared" si="1111"/>
        <v>No</v>
      </c>
      <c r="BO497" t="str">
        <f t="shared" si="1111"/>
        <v>No</v>
      </c>
      <c r="BP497" t="str">
        <f t="shared" si="1111"/>
        <v>No</v>
      </c>
      <c r="BQ497" t="str">
        <f t="shared" si="1111"/>
        <v>No</v>
      </c>
      <c r="BR497" t="str">
        <f t="shared" si="1111"/>
        <v>No</v>
      </c>
      <c r="BS497" t="str">
        <f t="shared" si="1111"/>
        <v>No</v>
      </c>
      <c r="BT497" t="str">
        <f t="shared" si="1111"/>
        <v>No</v>
      </c>
      <c r="BU497" t="str">
        <f t="shared" si="1083"/>
        <v>No</v>
      </c>
      <c r="BW497" t="str">
        <f t="shared" si="1007"/>
        <v>No</v>
      </c>
    </row>
    <row r="498" spans="1:75" x14ac:dyDescent="0.25">
      <c r="A498" s="7">
        <v>497</v>
      </c>
      <c r="B498" s="7" t="s">
        <v>532</v>
      </c>
      <c r="C498" s="7" t="s">
        <v>1107</v>
      </c>
      <c r="D498" s="7" t="s">
        <v>36</v>
      </c>
      <c r="E498" s="7" t="s">
        <v>792</v>
      </c>
      <c r="F498" s="8" t="s">
        <v>811</v>
      </c>
      <c r="G498" s="8" t="s">
        <v>801</v>
      </c>
      <c r="H498" s="7" t="s">
        <v>512</v>
      </c>
      <c r="I498" s="7" t="s">
        <v>12</v>
      </c>
      <c r="J498" s="7" t="s">
        <v>1197</v>
      </c>
      <c r="K498" s="9">
        <v>28086</v>
      </c>
      <c r="L498" s="9">
        <v>39174</v>
      </c>
      <c r="M498" s="9"/>
      <c r="N498" s="10">
        <f t="shared" ca="1" si="1002"/>
        <v>15</v>
      </c>
      <c r="O498" s="10" t="s">
        <v>815</v>
      </c>
      <c r="P498" s="11" t="s">
        <v>13</v>
      </c>
      <c r="Q498" s="12">
        <v>23320</v>
      </c>
      <c r="R498" s="12">
        <f t="shared" ca="1" si="1003"/>
        <v>5000</v>
      </c>
      <c r="S498" s="8">
        <v>4</v>
      </c>
      <c r="T498" t="str">
        <f t="shared" si="1008"/>
        <v/>
      </c>
      <c r="U498" t="str">
        <f t="shared" si="1009"/>
        <v>Correct</v>
      </c>
      <c r="Y498" t="str">
        <f t="shared" si="1010"/>
        <v>10001-25000</v>
      </c>
      <c r="Z498" t="str">
        <f t="shared" ca="1" si="1011"/>
        <v>40-50 years</v>
      </c>
      <c r="AA498" t="str">
        <f t="shared" si="1012"/>
        <v>4-6 years</v>
      </c>
      <c r="AH498" t="str">
        <f t="shared" si="1013"/>
        <v>Yes</v>
      </c>
      <c r="AI498" t="str">
        <f t="shared" si="1081"/>
        <v>Yes</v>
      </c>
      <c r="AJ498" t="str">
        <f t="shared" si="1081"/>
        <v>Yes</v>
      </c>
      <c r="AK498" t="str">
        <f t="shared" si="1081"/>
        <v>Yes</v>
      </c>
      <c r="AL498" t="str">
        <f t="shared" si="1081"/>
        <v>Yes</v>
      </c>
      <c r="AM498" t="str">
        <f t="shared" si="1081"/>
        <v>Yes</v>
      </c>
      <c r="AN498" t="str">
        <f t="shared" si="1081"/>
        <v>Yes</v>
      </c>
      <c r="AO498" t="str">
        <f t="shared" si="1081"/>
        <v>Yes</v>
      </c>
      <c r="AP498" t="str">
        <f t="shared" si="1081"/>
        <v>Yes</v>
      </c>
      <c r="AQ498" t="str">
        <f t="shared" si="1081"/>
        <v>Yes</v>
      </c>
      <c r="AR498" t="str">
        <f t="shared" si="1081"/>
        <v>Yes</v>
      </c>
      <c r="AS498" t="str">
        <f t="shared" si="1081"/>
        <v>Yes</v>
      </c>
      <c r="AT498" t="str">
        <f t="shared" si="1081"/>
        <v>Yes</v>
      </c>
      <c r="AV498" t="str">
        <f t="shared" ref="AV498:BF498" si="1112">IF(AND($L498&gt;=AV$1,$L498&lt;AW$1),"Yes","No")</f>
        <v>No</v>
      </c>
      <c r="AW498" t="str">
        <f t="shared" si="1112"/>
        <v>No</v>
      </c>
      <c r="AX498" t="str">
        <f t="shared" si="1112"/>
        <v>No</v>
      </c>
      <c r="AY498" t="str">
        <f t="shared" si="1112"/>
        <v>No</v>
      </c>
      <c r="AZ498" t="str">
        <f t="shared" si="1112"/>
        <v>No</v>
      </c>
      <c r="BA498" t="str">
        <f t="shared" si="1112"/>
        <v>No</v>
      </c>
      <c r="BB498" t="str">
        <f t="shared" si="1112"/>
        <v>No</v>
      </c>
      <c r="BC498" t="str">
        <f t="shared" si="1112"/>
        <v>No</v>
      </c>
      <c r="BD498" t="str">
        <f t="shared" si="1112"/>
        <v>No</v>
      </c>
      <c r="BE498" t="str">
        <f t="shared" si="1112"/>
        <v>No</v>
      </c>
      <c r="BF498" t="str">
        <f t="shared" si="1112"/>
        <v>No</v>
      </c>
      <c r="BG498" t="str">
        <f t="shared" si="1005"/>
        <v>No</v>
      </c>
      <c r="BI498" t="str">
        <f t="shared" si="1016"/>
        <v>No</v>
      </c>
      <c r="BJ498" t="str">
        <f t="shared" ref="BJ498:BT498" si="1113">IF(AND($M498&gt;=BJ$1,$M498&lt;BK$1),"Yes","No")</f>
        <v>No</v>
      </c>
      <c r="BK498" t="str">
        <f t="shared" si="1113"/>
        <v>No</v>
      </c>
      <c r="BL498" t="str">
        <f t="shared" si="1113"/>
        <v>No</v>
      </c>
      <c r="BM498" t="str">
        <f t="shared" si="1113"/>
        <v>No</v>
      </c>
      <c r="BN498" t="str">
        <f t="shared" si="1113"/>
        <v>No</v>
      </c>
      <c r="BO498" t="str">
        <f t="shared" si="1113"/>
        <v>No</v>
      </c>
      <c r="BP498" t="str">
        <f t="shared" si="1113"/>
        <v>No</v>
      </c>
      <c r="BQ498" t="str">
        <f t="shared" si="1113"/>
        <v>No</v>
      </c>
      <c r="BR498" t="str">
        <f t="shared" si="1113"/>
        <v>No</v>
      </c>
      <c r="BS498" t="str">
        <f t="shared" si="1113"/>
        <v>No</v>
      </c>
      <c r="BT498" t="str">
        <f t="shared" si="1113"/>
        <v>No</v>
      </c>
      <c r="BU498" t="str">
        <f t="shared" si="1083"/>
        <v>No</v>
      </c>
      <c r="BW498" t="str">
        <f t="shared" si="1007"/>
        <v>No</v>
      </c>
    </row>
    <row r="499" spans="1:75" x14ac:dyDescent="0.25">
      <c r="A499" s="7">
        <v>498</v>
      </c>
      <c r="B499" s="7" t="s">
        <v>533</v>
      </c>
      <c r="C499" s="7" t="s">
        <v>911</v>
      </c>
      <c r="D499" s="7" t="s">
        <v>36</v>
      </c>
      <c r="E499" s="7" t="s">
        <v>795</v>
      </c>
      <c r="F499" s="8" t="s">
        <v>811</v>
      </c>
      <c r="G499" s="8" t="s">
        <v>801</v>
      </c>
      <c r="H499" s="7" t="s">
        <v>512</v>
      </c>
      <c r="I499" s="7" t="s">
        <v>15</v>
      </c>
      <c r="J499" s="7" t="s">
        <v>1196</v>
      </c>
      <c r="K499" s="9">
        <v>27386</v>
      </c>
      <c r="L499" s="9">
        <v>39176</v>
      </c>
      <c r="M499" s="9"/>
      <c r="N499" s="10">
        <f t="shared" ca="1" si="1002"/>
        <v>15</v>
      </c>
      <c r="O499" t="s">
        <v>785</v>
      </c>
      <c r="P499" s="11" t="s">
        <v>40</v>
      </c>
      <c r="Q499" s="12">
        <v>10700</v>
      </c>
      <c r="R499" s="12">
        <f t="shared" ca="1" si="1003"/>
        <v>5000</v>
      </c>
      <c r="S499" s="8">
        <v>4</v>
      </c>
      <c r="T499" t="str">
        <f t="shared" si="1008"/>
        <v/>
      </c>
      <c r="U499" t="str">
        <f t="shared" si="1009"/>
        <v>Correct</v>
      </c>
      <c r="Y499" t="str">
        <f t="shared" si="1010"/>
        <v>10001-25000</v>
      </c>
      <c r="Z499" t="str">
        <f t="shared" ca="1" si="1011"/>
        <v>40-50 years</v>
      </c>
      <c r="AA499" t="str">
        <f t="shared" si="1012"/>
        <v>4-6 years</v>
      </c>
      <c r="AH499" t="str">
        <f t="shared" si="1013"/>
        <v>Yes</v>
      </c>
      <c r="AI499" t="str">
        <f t="shared" ref="AI499:AT514" si="1114">IF($L499&gt;AI$1,"No",IF($M499="","Yes",IF(AND($L499&lt;=AI$1,$M499&gt;AI$1),"Yes","No")))</f>
        <v>Yes</v>
      </c>
      <c r="AJ499" t="str">
        <f t="shared" si="1114"/>
        <v>Yes</v>
      </c>
      <c r="AK499" t="str">
        <f t="shared" si="1114"/>
        <v>Yes</v>
      </c>
      <c r="AL499" t="str">
        <f t="shared" si="1114"/>
        <v>Yes</v>
      </c>
      <c r="AM499" t="str">
        <f t="shared" si="1114"/>
        <v>Yes</v>
      </c>
      <c r="AN499" t="str">
        <f t="shared" si="1114"/>
        <v>Yes</v>
      </c>
      <c r="AO499" t="str">
        <f t="shared" si="1114"/>
        <v>Yes</v>
      </c>
      <c r="AP499" t="str">
        <f t="shared" si="1114"/>
        <v>Yes</v>
      </c>
      <c r="AQ499" t="str">
        <f t="shared" si="1114"/>
        <v>Yes</v>
      </c>
      <c r="AR499" t="str">
        <f t="shared" si="1114"/>
        <v>Yes</v>
      </c>
      <c r="AS499" t="str">
        <f t="shared" si="1114"/>
        <v>Yes</v>
      </c>
      <c r="AT499" t="str">
        <f t="shared" si="1114"/>
        <v>Yes</v>
      </c>
      <c r="AV499" t="str">
        <f t="shared" ref="AV499:BF499" si="1115">IF(AND($L499&gt;=AV$1,$L499&lt;AW$1),"Yes","No")</f>
        <v>No</v>
      </c>
      <c r="AW499" t="str">
        <f t="shared" si="1115"/>
        <v>No</v>
      </c>
      <c r="AX499" t="str">
        <f t="shared" si="1115"/>
        <v>No</v>
      </c>
      <c r="AY499" t="str">
        <f t="shared" si="1115"/>
        <v>No</v>
      </c>
      <c r="AZ499" t="str">
        <f t="shared" si="1115"/>
        <v>No</v>
      </c>
      <c r="BA499" t="str">
        <f t="shared" si="1115"/>
        <v>No</v>
      </c>
      <c r="BB499" t="str">
        <f t="shared" si="1115"/>
        <v>No</v>
      </c>
      <c r="BC499" t="str">
        <f t="shared" si="1115"/>
        <v>No</v>
      </c>
      <c r="BD499" t="str">
        <f t="shared" si="1115"/>
        <v>No</v>
      </c>
      <c r="BE499" t="str">
        <f t="shared" si="1115"/>
        <v>No</v>
      </c>
      <c r="BF499" t="str">
        <f t="shared" si="1115"/>
        <v>No</v>
      </c>
      <c r="BG499" t="str">
        <f t="shared" si="1005"/>
        <v>No</v>
      </c>
      <c r="BI499" t="str">
        <f t="shared" si="1016"/>
        <v>No</v>
      </c>
      <c r="BJ499" t="str">
        <f t="shared" ref="BJ499:BU514" si="1116">IF(AND($M499&gt;=BJ$1,$M499&lt;BK$1),"Yes","No")</f>
        <v>No</v>
      </c>
      <c r="BK499" t="str">
        <f t="shared" si="1116"/>
        <v>No</v>
      </c>
      <c r="BL499" t="str">
        <f t="shared" si="1116"/>
        <v>No</v>
      </c>
      <c r="BM499" t="str">
        <f t="shared" si="1116"/>
        <v>No</v>
      </c>
      <c r="BN499" t="str">
        <f t="shared" si="1116"/>
        <v>No</v>
      </c>
      <c r="BO499" t="str">
        <f t="shared" si="1116"/>
        <v>No</v>
      </c>
      <c r="BP499" t="str">
        <f t="shared" si="1116"/>
        <v>No</v>
      </c>
      <c r="BQ499" t="str">
        <f t="shared" si="1116"/>
        <v>No</v>
      </c>
      <c r="BR499" t="str">
        <f t="shared" si="1116"/>
        <v>No</v>
      </c>
      <c r="BS499" t="str">
        <f t="shared" si="1116"/>
        <v>No</v>
      </c>
      <c r="BT499" t="str">
        <f t="shared" si="1116"/>
        <v>No</v>
      </c>
      <c r="BU499" t="str">
        <f t="shared" si="1116"/>
        <v>No</v>
      </c>
      <c r="BW499" t="str">
        <f t="shared" si="1007"/>
        <v>No</v>
      </c>
    </row>
    <row r="500" spans="1:75" x14ac:dyDescent="0.25">
      <c r="A500" s="7">
        <v>499</v>
      </c>
      <c r="B500" s="7" t="s">
        <v>534</v>
      </c>
      <c r="C500" s="7" t="s">
        <v>1108</v>
      </c>
      <c r="D500" s="7" t="s">
        <v>36</v>
      </c>
      <c r="E500" s="7" t="s">
        <v>795</v>
      </c>
      <c r="F500" s="8" t="s">
        <v>811</v>
      </c>
      <c r="G500" s="8" t="s">
        <v>801</v>
      </c>
      <c r="H500" s="7" t="s">
        <v>512</v>
      </c>
      <c r="I500" s="7" t="s">
        <v>12</v>
      </c>
      <c r="J500" s="7" t="s">
        <v>1197</v>
      </c>
      <c r="K500" s="9">
        <v>27975</v>
      </c>
      <c r="L500" s="9">
        <v>40282</v>
      </c>
      <c r="M500" s="9"/>
      <c r="N500" s="10">
        <f t="shared" ca="1" si="1002"/>
        <v>12</v>
      </c>
      <c r="O500" s="10" t="s">
        <v>815</v>
      </c>
      <c r="P500" s="11" t="s">
        <v>30</v>
      </c>
      <c r="Q500" s="12">
        <v>72640</v>
      </c>
      <c r="R500" s="12">
        <f t="shared" ca="1" si="1003"/>
        <v>5000</v>
      </c>
      <c r="S500" s="8">
        <v>3</v>
      </c>
      <c r="T500" t="str">
        <f t="shared" si="1008"/>
        <v/>
      </c>
      <c r="U500" t="str">
        <f t="shared" si="1009"/>
        <v>Correct</v>
      </c>
      <c r="Y500" t="str">
        <f t="shared" si="1010"/>
        <v>Above 60000</v>
      </c>
      <c r="Z500" t="str">
        <f t="shared" ca="1" si="1011"/>
        <v>40-50 years</v>
      </c>
      <c r="AA500" t="str">
        <f t="shared" si="1012"/>
        <v>2-4 years</v>
      </c>
      <c r="AH500" t="str">
        <f t="shared" si="1013"/>
        <v>Yes</v>
      </c>
      <c r="AI500" t="str">
        <f t="shared" si="1114"/>
        <v>Yes</v>
      </c>
      <c r="AJ500" t="str">
        <f t="shared" si="1114"/>
        <v>Yes</v>
      </c>
      <c r="AK500" t="str">
        <f t="shared" si="1114"/>
        <v>Yes</v>
      </c>
      <c r="AL500" t="str">
        <f t="shared" si="1114"/>
        <v>Yes</v>
      </c>
      <c r="AM500" t="str">
        <f t="shared" si="1114"/>
        <v>Yes</v>
      </c>
      <c r="AN500" t="str">
        <f t="shared" si="1114"/>
        <v>Yes</v>
      </c>
      <c r="AO500" t="str">
        <f t="shared" si="1114"/>
        <v>Yes</v>
      </c>
      <c r="AP500" t="str">
        <f t="shared" si="1114"/>
        <v>Yes</v>
      </c>
      <c r="AQ500" t="str">
        <f t="shared" si="1114"/>
        <v>Yes</v>
      </c>
      <c r="AR500" t="str">
        <f t="shared" si="1114"/>
        <v>Yes</v>
      </c>
      <c r="AS500" t="str">
        <f t="shared" si="1114"/>
        <v>Yes</v>
      </c>
      <c r="AT500" t="str">
        <f t="shared" si="1114"/>
        <v>Yes</v>
      </c>
      <c r="AV500" t="str">
        <f t="shared" ref="AV500:BF500" si="1117">IF(AND($L500&gt;=AV$1,$L500&lt;AW$1),"Yes","No")</f>
        <v>No</v>
      </c>
      <c r="AW500" t="str">
        <f t="shared" si="1117"/>
        <v>No</v>
      </c>
      <c r="AX500" t="str">
        <f t="shared" si="1117"/>
        <v>No</v>
      </c>
      <c r="AY500" t="str">
        <f t="shared" si="1117"/>
        <v>No</v>
      </c>
      <c r="AZ500" t="str">
        <f t="shared" si="1117"/>
        <v>No</v>
      </c>
      <c r="BA500" t="str">
        <f t="shared" si="1117"/>
        <v>No</v>
      </c>
      <c r="BB500" t="str">
        <f t="shared" si="1117"/>
        <v>No</v>
      </c>
      <c r="BC500" t="str">
        <f t="shared" si="1117"/>
        <v>No</v>
      </c>
      <c r="BD500" t="str">
        <f t="shared" si="1117"/>
        <v>No</v>
      </c>
      <c r="BE500" t="str">
        <f t="shared" si="1117"/>
        <v>No</v>
      </c>
      <c r="BF500" t="str">
        <f t="shared" si="1117"/>
        <v>No</v>
      </c>
      <c r="BG500" t="str">
        <f t="shared" si="1005"/>
        <v>No</v>
      </c>
      <c r="BI500" t="str">
        <f t="shared" si="1016"/>
        <v>No</v>
      </c>
      <c r="BJ500" t="str">
        <f t="shared" ref="BJ500:BT500" si="1118">IF(AND($M500&gt;=BJ$1,$M500&lt;BK$1),"Yes","No")</f>
        <v>No</v>
      </c>
      <c r="BK500" t="str">
        <f t="shared" si="1118"/>
        <v>No</v>
      </c>
      <c r="BL500" t="str">
        <f t="shared" si="1118"/>
        <v>No</v>
      </c>
      <c r="BM500" t="str">
        <f t="shared" si="1118"/>
        <v>No</v>
      </c>
      <c r="BN500" t="str">
        <f t="shared" si="1118"/>
        <v>No</v>
      </c>
      <c r="BO500" t="str">
        <f t="shared" si="1118"/>
        <v>No</v>
      </c>
      <c r="BP500" t="str">
        <f t="shared" si="1118"/>
        <v>No</v>
      </c>
      <c r="BQ500" t="str">
        <f t="shared" si="1118"/>
        <v>No</v>
      </c>
      <c r="BR500" t="str">
        <f t="shared" si="1118"/>
        <v>No</v>
      </c>
      <c r="BS500" t="str">
        <f t="shared" si="1118"/>
        <v>No</v>
      </c>
      <c r="BT500" t="str">
        <f t="shared" si="1118"/>
        <v>No</v>
      </c>
      <c r="BU500" t="str">
        <f t="shared" si="1116"/>
        <v>No</v>
      </c>
      <c r="BW500" t="str">
        <f t="shared" si="1007"/>
        <v>No</v>
      </c>
    </row>
    <row r="501" spans="1:75" x14ac:dyDescent="0.25">
      <c r="A501" s="7">
        <v>500</v>
      </c>
      <c r="B501" s="7" t="s">
        <v>535</v>
      </c>
      <c r="C501" s="7" t="s">
        <v>845</v>
      </c>
      <c r="D501" s="7" t="s">
        <v>10</v>
      </c>
      <c r="E501" s="7" t="s">
        <v>788</v>
      </c>
      <c r="F501" s="8" t="s">
        <v>811</v>
      </c>
      <c r="G501" s="8" t="s">
        <v>801</v>
      </c>
      <c r="H501" s="7" t="s">
        <v>1202</v>
      </c>
      <c r="I501" s="7" t="s">
        <v>12</v>
      </c>
      <c r="J501" s="7" t="s">
        <v>1196</v>
      </c>
      <c r="K501" s="9">
        <v>26454</v>
      </c>
      <c r="L501" s="9">
        <v>38815</v>
      </c>
      <c r="M501" s="9"/>
      <c r="N501" s="10">
        <f t="shared" ca="1" si="1002"/>
        <v>16</v>
      </c>
      <c r="O501" s="10" t="s">
        <v>815</v>
      </c>
      <c r="P501" s="11" t="s">
        <v>13</v>
      </c>
      <c r="Q501" s="12">
        <v>63270</v>
      </c>
      <c r="R501" s="12">
        <f t="shared" ca="1" si="1003"/>
        <v>3000</v>
      </c>
      <c r="S501" s="8">
        <v>1</v>
      </c>
      <c r="T501" t="str">
        <f t="shared" si="1008"/>
        <v/>
      </c>
      <c r="U501" t="str">
        <f t="shared" si="1009"/>
        <v>Correct</v>
      </c>
      <c r="Y501" t="str">
        <f t="shared" si="1010"/>
        <v>Above 60000</v>
      </c>
      <c r="Z501" t="str">
        <f t="shared" ca="1" si="1011"/>
        <v>Above 50 years</v>
      </c>
      <c r="AA501" t="str">
        <f t="shared" si="1012"/>
        <v>6-10 years</v>
      </c>
      <c r="AH501" t="str">
        <f t="shared" si="1013"/>
        <v>Yes</v>
      </c>
      <c r="AI501" t="str">
        <f t="shared" si="1114"/>
        <v>Yes</v>
      </c>
      <c r="AJ501" t="str">
        <f t="shared" si="1114"/>
        <v>Yes</v>
      </c>
      <c r="AK501" t="str">
        <f t="shared" si="1114"/>
        <v>Yes</v>
      </c>
      <c r="AL501" t="str">
        <f t="shared" si="1114"/>
        <v>Yes</v>
      </c>
      <c r="AM501" t="str">
        <f t="shared" si="1114"/>
        <v>Yes</v>
      </c>
      <c r="AN501" t="str">
        <f t="shared" si="1114"/>
        <v>Yes</v>
      </c>
      <c r="AO501" t="str">
        <f t="shared" si="1114"/>
        <v>Yes</v>
      </c>
      <c r="AP501" t="str">
        <f t="shared" si="1114"/>
        <v>Yes</v>
      </c>
      <c r="AQ501" t="str">
        <f t="shared" si="1114"/>
        <v>Yes</v>
      </c>
      <c r="AR501" t="str">
        <f t="shared" si="1114"/>
        <v>Yes</v>
      </c>
      <c r="AS501" t="str">
        <f t="shared" si="1114"/>
        <v>Yes</v>
      </c>
      <c r="AT501" t="str">
        <f t="shared" si="1114"/>
        <v>Yes</v>
      </c>
      <c r="AV501" t="str">
        <f t="shared" ref="AV501:BF501" si="1119">IF(AND($L501&gt;=AV$1,$L501&lt;AW$1),"Yes","No")</f>
        <v>No</v>
      </c>
      <c r="AW501" t="str">
        <f t="shared" si="1119"/>
        <v>No</v>
      </c>
      <c r="AX501" t="str">
        <f t="shared" si="1119"/>
        <v>No</v>
      </c>
      <c r="AY501" t="str">
        <f t="shared" si="1119"/>
        <v>No</v>
      </c>
      <c r="AZ501" t="str">
        <f t="shared" si="1119"/>
        <v>No</v>
      </c>
      <c r="BA501" t="str">
        <f t="shared" si="1119"/>
        <v>No</v>
      </c>
      <c r="BB501" t="str">
        <f t="shared" si="1119"/>
        <v>No</v>
      </c>
      <c r="BC501" t="str">
        <f t="shared" si="1119"/>
        <v>No</v>
      </c>
      <c r="BD501" t="str">
        <f t="shared" si="1119"/>
        <v>No</v>
      </c>
      <c r="BE501" t="str">
        <f t="shared" si="1119"/>
        <v>No</v>
      </c>
      <c r="BF501" t="str">
        <f t="shared" si="1119"/>
        <v>No</v>
      </c>
      <c r="BG501" t="str">
        <f t="shared" si="1005"/>
        <v>No</v>
      </c>
      <c r="BI501" t="str">
        <f t="shared" si="1016"/>
        <v>No</v>
      </c>
      <c r="BJ501" t="str">
        <f t="shared" ref="BJ501:BT501" si="1120">IF(AND($M501&gt;=BJ$1,$M501&lt;BK$1),"Yes","No")</f>
        <v>No</v>
      </c>
      <c r="BK501" t="str">
        <f t="shared" si="1120"/>
        <v>No</v>
      </c>
      <c r="BL501" t="str">
        <f t="shared" si="1120"/>
        <v>No</v>
      </c>
      <c r="BM501" t="str">
        <f t="shared" si="1120"/>
        <v>No</v>
      </c>
      <c r="BN501" t="str">
        <f t="shared" si="1120"/>
        <v>No</v>
      </c>
      <c r="BO501" t="str">
        <f t="shared" si="1120"/>
        <v>No</v>
      </c>
      <c r="BP501" t="str">
        <f t="shared" si="1120"/>
        <v>No</v>
      </c>
      <c r="BQ501" t="str">
        <f t="shared" si="1120"/>
        <v>No</v>
      </c>
      <c r="BR501" t="str">
        <f t="shared" si="1120"/>
        <v>No</v>
      </c>
      <c r="BS501" t="str">
        <f t="shared" si="1120"/>
        <v>No</v>
      </c>
      <c r="BT501" t="str">
        <f t="shared" si="1120"/>
        <v>No</v>
      </c>
      <c r="BU501" t="str">
        <f t="shared" si="1116"/>
        <v>No</v>
      </c>
      <c r="BW501" t="str">
        <f t="shared" si="1007"/>
        <v>No</v>
      </c>
    </row>
    <row r="502" spans="1:75" x14ac:dyDescent="0.25">
      <c r="A502" s="7">
        <v>501</v>
      </c>
      <c r="B502" s="7" t="s">
        <v>536</v>
      </c>
      <c r="C502" s="7" t="s">
        <v>884</v>
      </c>
      <c r="D502" s="7" t="s">
        <v>10</v>
      </c>
      <c r="E502" s="7" t="s">
        <v>787</v>
      </c>
      <c r="F502" s="8" t="s">
        <v>811</v>
      </c>
      <c r="G502" s="8" t="s">
        <v>801</v>
      </c>
      <c r="H502" s="7" t="s">
        <v>512</v>
      </c>
      <c r="I502" s="7" t="s">
        <v>24</v>
      </c>
      <c r="J502" s="7" t="s">
        <v>1196</v>
      </c>
      <c r="K502" s="9">
        <v>29485</v>
      </c>
      <c r="L502" s="9">
        <v>38828</v>
      </c>
      <c r="M502" s="9"/>
      <c r="N502" s="10">
        <f t="shared" ca="1" si="1002"/>
        <v>16</v>
      </c>
      <c r="O502" s="10" t="s">
        <v>815</v>
      </c>
      <c r="P502" s="11"/>
      <c r="Q502" s="12">
        <v>49530</v>
      </c>
      <c r="R502" s="12">
        <f t="shared" ca="1" si="1003"/>
        <v>5000</v>
      </c>
      <c r="S502" s="8">
        <v>4</v>
      </c>
      <c r="T502" t="str">
        <f t="shared" si="1008"/>
        <v/>
      </c>
      <c r="U502" t="str">
        <f t="shared" si="1009"/>
        <v>Correct</v>
      </c>
      <c r="Y502" t="str">
        <f t="shared" si="1010"/>
        <v>40001-60000</v>
      </c>
      <c r="Z502" t="str">
        <f t="shared" ca="1" si="1011"/>
        <v>40-50 years</v>
      </c>
      <c r="AA502" t="str">
        <f t="shared" si="1012"/>
        <v>6-10 years</v>
      </c>
      <c r="AH502" t="str">
        <f t="shared" si="1013"/>
        <v>Yes</v>
      </c>
      <c r="AI502" t="str">
        <f t="shared" si="1114"/>
        <v>Yes</v>
      </c>
      <c r="AJ502" t="str">
        <f t="shared" si="1114"/>
        <v>Yes</v>
      </c>
      <c r="AK502" t="str">
        <f t="shared" si="1114"/>
        <v>Yes</v>
      </c>
      <c r="AL502" t="str">
        <f t="shared" si="1114"/>
        <v>Yes</v>
      </c>
      <c r="AM502" t="str">
        <f t="shared" si="1114"/>
        <v>Yes</v>
      </c>
      <c r="AN502" t="str">
        <f t="shared" si="1114"/>
        <v>Yes</v>
      </c>
      <c r="AO502" t="str">
        <f t="shared" si="1114"/>
        <v>Yes</v>
      </c>
      <c r="AP502" t="str">
        <f t="shared" si="1114"/>
        <v>Yes</v>
      </c>
      <c r="AQ502" t="str">
        <f t="shared" si="1114"/>
        <v>Yes</v>
      </c>
      <c r="AR502" t="str">
        <f t="shared" si="1114"/>
        <v>Yes</v>
      </c>
      <c r="AS502" t="str">
        <f t="shared" si="1114"/>
        <v>Yes</v>
      </c>
      <c r="AT502" t="str">
        <f t="shared" si="1114"/>
        <v>Yes</v>
      </c>
      <c r="AV502" t="str">
        <f t="shared" ref="AV502:BF502" si="1121">IF(AND($L502&gt;=AV$1,$L502&lt;AW$1),"Yes","No")</f>
        <v>No</v>
      </c>
      <c r="AW502" t="str">
        <f t="shared" si="1121"/>
        <v>No</v>
      </c>
      <c r="AX502" t="str">
        <f t="shared" si="1121"/>
        <v>No</v>
      </c>
      <c r="AY502" t="str">
        <f t="shared" si="1121"/>
        <v>No</v>
      </c>
      <c r="AZ502" t="str">
        <f t="shared" si="1121"/>
        <v>No</v>
      </c>
      <c r="BA502" t="str">
        <f t="shared" si="1121"/>
        <v>No</v>
      </c>
      <c r="BB502" t="str">
        <f t="shared" si="1121"/>
        <v>No</v>
      </c>
      <c r="BC502" t="str">
        <f t="shared" si="1121"/>
        <v>No</v>
      </c>
      <c r="BD502" t="str">
        <f t="shared" si="1121"/>
        <v>No</v>
      </c>
      <c r="BE502" t="str">
        <f t="shared" si="1121"/>
        <v>No</v>
      </c>
      <c r="BF502" t="str">
        <f t="shared" si="1121"/>
        <v>No</v>
      </c>
      <c r="BG502" t="str">
        <f t="shared" si="1005"/>
        <v>No</v>
      </c>
      <c r="BI502" t="str">
        <f t="shared" si="1016"/>
        <v>No</v>
      </c>
      <c r="BJ502" t="str">
        <f t="shared" ref="BJ502:BT502" si="1122">IF(AND($M502&gt;=BJ$1,$M502&lt;BK$1),"Yes","No")</f>
        <v>No</v>
      </c>
      <c r="BK502" t="str">
        <f t="shared" si="1122"/>
        <v>No</v>
      </c>
      <c r="BL502" t="str">
        <f t="shared" si="1122"/>
        <v>No</v>
      </c>
      <c r="BM502" t="str">
        <f t="shared" si="1122"/>
        <v>No</v>
      </c>
      <c r="BN502" t="str">
        <f t="shared" si="1122"/>
        <v>No</v>
      </c>
      <c r="BO502" t="str">
        <f t="shared" si="1122"/>
        <v>No</v>
      </c>
      <c r="BP502" t="str">
        <f t="shared" si="1122"/>
        <v>No</v>
      </c>
      <c r="BQ502" t="str">
        <f t="shared" si="1122"/>
        <v>No</v>
      </c>
      <c r="BR502" t="str">
        <f t="shared" si="1122"/>
        <v>No</v>
      </c>
      <c r="BS502" t="str">
        <f t="shared" si="1122"/>
        <v>No</v>
      </c>
      <c r="BT502" t="str">
        <f t="shared" si="1122"/>
        <v>No</v>
      </c>
      <c r="BU502" t="str">
        <f t="shared" si="1116"/>
        <v>No</v>
      </c>
      <c r="BW502" t="str">
        <f t="shared" si="1007"/>
        <v>No</v>
      </c>
    </row>
    <row r="503" spans="1:75" x14ac:dyDescent="0.25">
      <c r="A503" s="7">
        <v>502</v>
      </c>
      <c r="B503" s="7" t="s">
        <v>537</v>
      </c>
      <c r="C503" s="7" t="s">
        <v>1023</v>
      </c>
      <c r="D503" s="7" t="s">
        <v>36</v>
      </c>
      <c r="E503" s="7" t="s">
        <v>796</v>
      </c>
      <c r="F503" s="8" t="s">
        <v>810</v>
      </c>
      <c r="G503" s="8" t="s">
        <v>801</v>
      </c>
      <c r="H503" s="7" t="s">
        <v>512</v>
      </c>
      <c r="I503" s="7" t="s">
        <v>15</v>
      </c>
      <c r="J503" s="7" t="s">
        <v>1196</v>
      </c>
      <c r="K503" s="9">
        <v>29664</v>
      </c>
      <c r="L503" s="9">
        <v>40293</v>
      </c>
      <c r="M503" s="9"/>
      <c r="N503" s="10">
        <f t="shared" ca="1" si="1002"/>
        <v>12</v>
      </c>
      <c r="O503" s="10" t="s">
        <v>815</v>
      </c>
      <c r="P503" s="11" t="s">
        <v>13</v>
      </c>
      <c r="Q503" s="12">
        <v>11810</v>
      </c>
      <c r="R503" s="12">
        <f t="shared" ca="1" si="1003"/>
        <v>3000</v>
      </c>
      <c r="S503" s="8">
        <v>1</v>
      </c>
      <c r="T503" t="str">
        <f t="shared" si="1008"/>
        <v/>
      </c>
      <c r="U503" t="str">
        <f t="shared" si="1009"/>
        <v>Correct</v>
      </c>
      <c r="Y503" t="str">
        <f t="shared" si="1010"/>
        <v>10001-25000</v>
      </c>
      <c r="Z503" t="str">
        <f t="shared" ca="1" si="1011"/>
        <v>40-50 years</v>
      </c>
      <c r="AA503" t="str">
        <f t="shared" si="1012"/>
        <v>2-4 years</v>
      </c>
      <c r="AH503" t="str">
        <f t="shared" si="1013"/>
        <v>Yes</v>
      </c>
      <c r="AI503" t="str">
        <f t="shared" si="1114"/>
        <v>Yes</v>
      </c>
      <c r="AJ503" t="str">
        <f t="shared" si="1114"/>
        <v>Yes</v>
      </c>
      <c r="AK503" t="str">
        <f t="shared" si="1114"/>
        <v>Yes</v>
      </c>
      <c r="AL503" t="str">
        <f t="shared" si="1114"/>
        <v>Yes</v>
      </c>
      <c r="AM503" t="str">
        <f t="shared" si="1114"/>
        <v>Yes</v>
      </c>
      <c r="AN503" t="str">
        <f t="shared" si="1114"/>
        <v>Yes</v>
      </c>
      <c r="AO503" t="str">
        <f t="shared" si="1114"/>
        <v>Yes</v>
      </c>
      <c r="AP503" t="str">
        <f t="shared" si="1114"/>
        <v>Yes</v>
      </c>
      <c r="AQ503" t="str">
        <f t="shared" si="1114"/>
        <v>Yes</v>
      </c>
      <c r="AR503" t="str">
        <f t="shared" si="1114"/>
        <v>Yes</v>
      </c>
      <c r="AS503" t="str">
        <f t="shared" si="1114"/>
        <v>Yes</v>
      </c>
      <c r="AT503" t="str">
        <f t="shared" si="1114"/>
        <v>Yes</v>
      </c>
      <c r="AV503" t="str">
        <f t="shared" ref="AV503:BF503" si="1123">IF(AND($L503&gt;=AV$1,$L503&lt;AW$1),"Yes","No")</f>
        <v>No</v>
      </c>
      <c r="AW503" t="str">
        <f t="shared" si="1123"/>
        <v>No</v>
      </c>
      <c r="AX503" t="str">
        <f t="shared" si="1123"/>
        <v>No</v>
      </c>
      <c r="AY503" t="str">
        <f t="shared" si="1123"/>
        <v>No</v>
      </c>
      <c r="AZ503" t="str">
        <f t="shared" si="1123"/>
        <v>No</v>
      </c>
      <c r="BA503" t="str">
        <f t="shared" si="1123"/>
        <v>No</v>
      </c>
      <c r="BB503" t="str">
        <f t="shared" si="1123"/>
        <v>No</v>
      </c>
      <c r="BC503" t="str">
        <f t="shared" si="1123"/>
        <v>No</v>
      </c>
      <c r="BD503" t="str">
        <f t="shared" si="1123"/>
        <v>No</v>
      </c>
      <c r="BE503" t="str">
        <f t="shared" si="1123"/>
        <v>No</v>
      </c>
      <c r="BF503" t="str">
        <f t="shared" si="1123"/>
        <v>No</v>
      </c>
      <c r="BG503" t="str">
        <f t="shared" si="1005"/>
        <v>No</v>
      </c>
      <c r="BI503" t="str">
        <f t="shared" si="1016"/>
        <v>No</v>
      </c>
      <c r="BJ503" t="str">
        <f t="shared" ref="BJ503:BT503" si="1124">IF(AND($M503&gt;=BJ$1,$M503&lt;BK$1),"Yes","No")</f>
        <v>No</v>
      </c>
      <c r="BK503" t="str">
        <f t="shared" si="1124"/>
        <v>No</v>
      </c>
      <c r="BL503" t="str">
        <f t="shared" si="1124"/>
        <v>No</v>
      </c>
      <c r="BM503" t="str">
        <f t="shared" si="1124"/>
        <v>No</v>
      </c>
      <c r="BN503" t="str">
        <f t="shared" si="1124"/>
        <v>No</v>
      </c>
      <c r="BO503" t="str">
        <f t="shared" si="1124"/>
        <v>No</v>
      </c>
      <c r="BP503" t="str">
        <f t="shared" si="1124"/>
        <v>No</v>
      </c>
      <c r="BQ503" t="str">
        <f t="shared" si="1124"/>
        <v>No</v>
      </c>
      <c r="BR503" t="str">
        <f t="shared" si="1124"/>
        <v>No</v>
      </c>
      <c r="BS503" t="str">
        <f t="shared" si="1124"/>
        <v>No</v>
      </c>
      <c r="BT503" t="str">
        <f t="shared" si="1124"/>
        <v>No</v>
      </c>
      <c r="BU503" t="str">
        <f t="shared" si="1116"/>
        <v>No</v>
      </c>
      <c r="BW503" t="str">
        <f t="shared" si="1007"/>
        <v>No</v>
      </c>
    </row>
    <row r="504" spans="1:75" x14ac:dyDescent="0.25">
      <c r="A504" s="7">
        <v>503</v>
      </c>
      <c r="B504" s="7" t="s">
        <v>538</v>
      </c>
      <c r="C504" s="7" t="s">
        <v>922</v>
      </c>
      <c r="D504" s="7" t="s">
        <v>36</v>
      </c>
      <c r="E504" s="7" t="s">
        <v>789</v>
      </c>
      <c r="F504" s="8" t="s">
        <v>811</v>
      </c>
      <c r="G504" s="8" t="s">
        <v>801</v>
      </c>
      <c r="H504" s="7" t="s">
        <v>512</v>
      </c>
      <c r="I504" s="7" t="s">
        <v>12</v>
      </c>
      <c r="J504" s="7" t="s">
        <v>1196</v>
      </c>
      <c r="K504" s="9">
        <v>29690</v>
      </c>
      <c r="L504" s="9">
        <v>40666</v>
      </c>
      <c r="M504" s="9"/>
      <c r="N504" s="10">
        <f t="shared" ca="1" si="1002"/>
        <v>11</v>
      </c>
      <c r="O504" s="10" t="s">
        <v>815</v>
      </c>
      <c r="P504" s="11" t="s">
        <v>13</v>
      </c>
      <c r="Q504" s="12">
        <v>24090</v>
      </c>
      <c r="R504" s="12">
        <f t="shared" ca="1" si="1003"/>
        <v>5000</v>
      </c>
      <c r="S504" s="8">
        <v>4</v>
      </c>
      <c r="T504" t="str">
        <f t="shared" si="1008"/>
        <v/>
      </c>
      <c r="U504" t="str">
        <f t="shared" si="1009"/>
        <v>Correct</v>
      </c>
      <c r="Y504" t="str">
        <f t="shared" si="1010"/>
        <v>10001-25000</v>
      </c>
      <c r="Z504" t="str">
        <f t="shared" ca="1" si="1011"/>
        <v>40-50 years</v>
      </c>
      <c r="AA504" t="str">
        <f t="shared" si="1012"/>
        <v>1-2 years</v>
      </c>
      <c r="AH504" t="str">
        <f t="shared" si="1013"/>
        <v>Yes</v>
      </c>
      <c r="AI504" t="str">
        <f t="shared" si="1114"/>
        <v>Yes</v>
      </c>
      <c r="AJ504" t="str">
        <f t="shared" si="1114"/>
        <v>Yes</v>
      </c>
      <c r="AK504" t="str">
        <f t="shared" si="1114"/>
        <v>Yes</v>
      </c>
      <c r="AL504" t="str">
        <f t="shared" si="1114"/>
        <v>Yes</v>
      </c>
      <c r="AM504" t="str">
        <f t="shared" si="1114"/>
        <v>Yes</v>
      </c>
      <c r="AN504" t="str">
        <f t="shared" si="1114"/>
        <v>Yes</v>
      </c>
      <c r="AO504" t="str">
        <f t="shared" si="1114"/>
        <v>Yes</v>
      </c>
      <c r="AP504" t="str">
        <f t="shared" si="1114"/>
        <v>Yes</v>
      </c>
      <c r="AQ504" t="str">
        <f t="shared" si="1114"/>
        <v>Yes</v>
      </c>
      <c r="AR504" t="str">
        <f t="shared" si="1114"/>
        <v>Yes</v>
      </c>
      <c r="AS504" t="str">
        <f t="shared" si="1114"/>
        <v>Yes</v>
      </c>
      <c r="AT504" t="str">
        <f t="shared" si="1114"/>
        <v>Yes</v>
      </c>
      <c r="AV504" t="str">
        <f t="shared" ref="AV504:BF504" si="1125">IF(AND($L504&gt;=AV$1,$L504&lt;AW$1),"Yes","No")</f>
        <v>No</v>
      </c>
      <c r="AW504" t="str">
        <f t="shared" si="1125"/>
        <v>No</v>
      </c>
      <c r="AX504" t="str">
        <f t="shared" si="1125"/>
        <v>No</v>
      </c>
      <c r="AY504" t="str">
        <f t="shared" si="1125"/>
        <v>No</v>
      </c>
      <c r="AZ504" t="str">
        <f t="shared" si="1125"/>
        <v>No</v>
      </c>
      <c r="BA504" t="str">
        <f t="shared" si="1125"/>
        <v>No</v>
      </c>
      <c r="BB504" t="str">
        <f t="shared" si="1125"/>
        <v>No</v>
      </c>
      <c r="BC504" t="str">
        <f t="shared" si="1125"/>
        <v>No</v>
      </c>
      <c r="BD504" t="str">
        <f t="shared" si="1125"/>
        <v>No</v>
      </c>
      <c r="BE504" t="str">
        <f t="shared" si="1125"/>
        <v>No</v>
      </c>
      <c r="BF504" t="str">
        <f t="shared" si="1125"/>
        <v>No</v>
      </c>
      <c r="BG504" t="str">
        <f t="shared" si="1005"/>
        <v>No</v>
      </c>
      <c r="BI504" t="str">
        <f t="shared" si="1016"/>
        <v>No</v>
      </c>
      <c r="BJ504" t="str">
        <f t="shared" ref="BJ504:BT504" si="1126">IF(AND($M504&gt;=BJ$1,$M504&lt;BK$1),"Yes","No")</f>
        <v>No</v>
      </c>
      <c r="BK504" t="str">
        <f t="shared" si="1126"/>
        <v>No</v>
      </c>
      <c r="BL504" t="str">
        <f t="shared" si="1126"/>
        <v>No</v>
      </c>
      <c r="BM504" t="str">
        <f t="shared" si="1126"/>
        <v>No</v>
      </c>
      <c r="BN504" t="str">
        <f t="shared" si="1126"/>
        <v>No</v>
      </c>
      <c r="BO504" t="str">
        <f t="shared" si="1126"/>
        <v>No</v>
      </c>
      <c r="BP504" t="str">
        <f t="shared" si="1126"/>
        <v>No</v>
      </c>
      <c r="BQ504" t="str">
        <f t="shared" si="1126"/>
        <v>No</v>
      </c>
      <c r="BR504" t="str">
        <f t="shared" si="1126"/>
        <v>No</v>
      </c>
      <c r="BS504" t="str">
        <f t="shared" si="1126"/>
        <v>No</v>
      </c>
      <c r="BT504" t="str">
        <f t="shared" si="1126"/>
        <v>No</v>
      </c>
      <c r="BU504" t="str">
        <f t="shared" si="1116"/>
        <v>No</v>
      </c>
      <c r="BW504" t="str">
        <f t="shared" si="1007"/>
        <v>No</v>
      </c>
    </row>
    <row r="505" spans="1:75" x14ac:dyDescent="0.25">
      <c r="A505" s="7">
        <v>504</v>
      </c>
      <c r="B505" s="7" t="s">
        <v>539</v>
      </c>
      <c r="C505" s="7" t="s">
        <v>1109</v>
      </c>
      <c r="D505" s="7" t="s">
        <v>36</v>
      </c>
      <c r="E505" s="7" t="s">
        <v>789</v>
      </c>
      <c r="F505" s="8" t="s">
        <v>811</v>
      </c>
      <c r="G505" s="8" t="s">
        <v>801</v>
      </c>
      <c r="H505" s="7" t="s">
        <v>512</v>
      </c>
      <c r="I505" s="7" t="s">
        <v>24</v>
      </c>
      <c r="J505" s="7" t="s">
        <v>1196</v>
      </c>
      <c r="K505" s="9">
        <v>28846</v>
      </c>
      <c r="L505" s="9">
        <v>39592</v>
      </c>
      <c r="M505" s="9"/>
      <c r="N505" s="10">
        <f t="shared" ca="1" si="1002"/>
        <v>14</v>
      </c>
      <c r="O505" s="10" t="s">
        <v>815</v>
      </c>
      <c r="P505" s="11"/>
      <c r="Q505" s="12">
        <v>56650</v>
      </c>
      <c r="R505" s="12">
        <f t="shared" ca="1" si="1003"/>
        <v>3000</v>
      </c>
      <c r="S505" s="8">
        <v>1</v>
      </c>
      <c r="T505" t="str">
        <f t="shared" si="1008"/>
        <v/>
      </c>
      <c r="U505" t="str">
        <f t="shared" si="1009"/>
        <v>Correct</v>
      </c>
      <c r="Y505" t="str">
        <f t="shared" si="1010"/>
        <v>40001-60000</v>
      </c>
      <c r="Z505" t="str">
        <f t="shared" ca="1" si="1011"/>
        <v>40-50 years</v>
      </c>
      <c r="AA505" t="str">
        <f t="shared" si="1012"/>
        <v>4-6 years</v>
      </c>
      <c r="AH505" t="str">
        <f t="shared" si="1013"/>
        <v>Yes</v>
      </c>
      <c r="AI505" t="str">
        <f t="shared" si="1114"/>
        <v>Yes</v>
      </c>
      <c r="AJ505" t="str">
        <f t="shared" si="1114"/>
        <v>Yes</v>
      </c>
      <c r="AK505" t="str">
        <f t="shared" si="1114"/>
        <v>Yes</v>
      </c>
      <c r="AL505" t="str">
        <f t="shared" si="1114"/>
        <v>Yes</v>
      </c>
      <c r="AM505" t="str">
        <f t="shared" si="1114"/>
        <v>Yes</v>
      </c>
      <c r="AN505" t="str">
        <f t="shared" si="1114"/>
        <v>Yes</v>
      </c>
      <c r="AO505" t="str">
        <f t="shared" si="1114"/>
        <v>Yes</v>
      </c>
      <c r="AP505" t="str">
        <f t="shared" si="1114"/>
        <v>Yes</v>
      </c>
      <c r="AQ505" t="str">
        <f t="shared" si="1114"/>
        <v>Yes</v>
      </c>
      <c r="AR505" t="str">
        <f t="shared" si="1114"/>
        <v>Yes</v>
      </c>
      <c r="AS505" t="str">
        <f t="shared" si="1114"/>
        <v>Yes</v>
      </c>
      <c r="AT505" t="str">
        <f t="shared" si="1114"/>
        <v>Yes</v>
      </c>
      <c r="AV505" t="str">
        <f t="shared" ref="AV505:BF505" si="1127">IF(AND($L505&gt;=AV$1,$L505&lt;AW$1),"Yes","No")</f>
        <v>No</v>
      </c>
      <c r="AW505" t="str">
        <f t="shared" si="1127"/>
        <v>No</v>
      </c>
      <c r="AX505" t="str">
        <f t="shared" si="1127"/>
        <v>No</v>
      </c>
      <c r="AY505" t="str">
        <f t="shared" si="1127"/>
        <v>No</v>
      </c>
      <c r="AZ505" t="str">
        <f t="shared" si="1127"/>
        <v>No</v>
      </c>
      <c r="BA505" t="str">
        <f t="shared" si="1127"/>
        <v>No</v>
      </c>
      <c r="BB505" t="str">
        <f t="shared" si="1127"/>
        <v>No</v>
      </c>
      <c r="BC505" t="str">
        <f t="shared" si="1127"/>
        <v>No</v>
      </c>
      <c r="BD505" t="str">
        <f t="shared" si="1127"/>
        <v>No</v>
      </c>
      <c r="BE505" t="str">
        <f t="shared" si="1127"/>
        <v>No</v>
      </c>
      <c r="BF505" t="str">
        <f t="shared" si="1127"/>
        <v>No</v>
      </c>
      <c r="BG505" t="str">
        <f t="shared" si="1005"/>
        <v>No</v>
      </c>
      <c r="BI505" t="str">
        <f t="shared" si="1016"/>
        <v>No</v>
      </c>
      <c r="BJ505" t="str">
        <f t="shared" ref="BJ505:BT505" si="1128">IF(AND($M505&gt;=BJ$1,$M505&lt;BK$1),"Yes","No")</f>
        <v>No</v>
      </c>
      <c r="BK505" t="str">
        <f t="shared" si="1128"/>
        <v>No</v>
      </c>
      <c r="BL505" t="str">
        <f t="shared" si="1128"/>
        <v>No</v>
      </c>
      <c r="BM505" t="str">
        <f t="shared" si="1128"/>
        <v>No</v>
      </c>
      <c r="BN505" t="str">
        <f t="shared" si="1128"/>
        <v>No</v>
      </c>
      <c r="BO505" t="str">
        <f t="shared" si="1128"/>
        <v>No</v>
      </c>
      <c r="BP505" t="str">
        <f t="shared" si="1128"/>
        <v>No</v>
      </c>
      <c r="BQ505" t="str">
        <f t="shared" si="1128"/>
        <v>No</v>
      </c>
      <c r="BR505" t="str">
        <f t="shared" si="1128"/>
        <v>No</v>
      </c>
      <c r="BS505" t="str">
        <f t="shared" si="1128"/>
        <v>No</v>
      </c>
      <c r="BT505" t="str">
        <f t="shared" si="1128"/>
        <v>No</v>
      </c>
      <c r="BU505" t="str">
        <f t="shared" si="1116"/>
        <v>No</v>
      </c>
      <c r="BW505" t="str">
        <f t="shared" si="1007"/>
        <v>No</v>
      </c>
    </row>
    <row r="506" spans="1:75" x14ac:dyDescent="0.25">
      <c r="A506" s="7">
        <v>505</v>
      </c>
      <c r="B506" s="7" t="s">
        <v>540</v>
      </c>
      <c r="C506" s="7" t="s">
        <v>1110</v>
      </c>
      <c r="D506" s="7" t="s">
        <v>812</v>
      </c>
      <c r="E506" s="7" t="s">
        <v>794</v>
      </c>
      <c r="F506" s="8" t="s">
        <v>811</v>
      </c>
      <c r="G506" s="8" t="s">
        <v>801</v>
      </c>
      <c r="H506" s="7" t="s">
        <v>1202</v>
      </c>
      <c r="I506" s="7" t="s">
        <v>12</v>
      </c>
      <c r="J506" s="7" t="s">
        <v>1197</v>
      </c>
      <c r="K506" s="9">
        <v>23033</v>
      </c>
      <c r="L506" s="9">
        <v>35918</v>
      </c>
      <c r="M506" s="9"/>
      <c r="N506" s="10">
        <f t="shared" ca="1" si="1002"/>
        <v>24</v>
      </c>
      <c r="O506" s="10" t="s">
        <v>815</v>
      </c>
      <c r="P506" s="11" t="s">
        <v>16</v>
      </c>
      <c r="Q506" s="12">
        <v>73740</v>
      </c>
      <c r="R506" s="12">
        <f t="shared" ca="1" si="1003"/>
        <v>5000</v>
      </c>
      <c r="S506" s="8">
        <v>4</v>
      </c>
      <c r="T506" t="str">
        <f t="shared" si="1008"/>
        <v/>
      </c>
      <c r="U506" t="str">
        <f t="shared" si="1009"/>
        <v>Correct</v>
      </c>
      <c r="Y506" t="str">
        <f t="shared" si="1010"/>
        <v>Above 60000</v>
      </c>
      <c r="Z506" t="str">
        <f t="shared" ca="1" si="1011"/>
        <v>Above 50 years</v>
      </c>
      <c r="AA506" t="str">
        <f t="shared" si="1012"/>
        <v>Above 10 years</v>
      </c>
      <c r="AH506" t="str">
        <f t="shared" si="1013"/>
        <v>Yes</v>
      </c>
      <c r="AI506" t="str">
        <f t="shared" si="1114"/>
        <v>Yes</v>
      </c>
      <c r="AJ506" t="str">
        <f t="shared" si="1114"/>
        <v>Yes</v>
      </c>
      <c r="AK506" t="str">
        <f t="shared" si="1114"/>
        <v>Yes</v>
      </c>
      <c r="AL506" t="str">
        <f t="shared" si="1114"/>
        <v>Yes</v>
      </c>
      <c r="AM506" t="str">
        <f t="shared" si="1114"/>
        <v>Yes</v>
      </c>
      <c r="AN506" t="str">
        <f t="shared" si="1114"/>
        <v>Yes</v>
      </c>
      <c r="AO506" t="str">
        <f t="shared" si="1114"/>
        <v>Yes</v>
      </c>
      <c r="AP506" t="str">
        <f t="shared" si="1114"/>
        <v>Yes</v>
      </c>
      <c r="AQ506" t="str">
        <f t="shared" si="1114"/>
        <v>Yes</v>
      </c>
      <c r="AR506" t="str">
        <f t="shared" si="1114"/>
        <v>Yes</v>
      </c>
      <c r="AS506" t="str">
        <f t="shared" si="1114"/>
        <v>Yes</v>
      </c>
      <c r="AT506" t="str">
        <f t="shared" si="1114"/>
        <v>Yes</v>
      </c>
      <c r="AV506" t="str">
        <f t="shared" ref="AV506:BF506" si="1129">IF(AND($L506&gt;=AV$1,$L506&lt;AW$1),"Yes","No")</f>
        <v>No</v>
      </c>
      <c r="AW506" t="str">
        <f t="shared" si="1129"/>
        <v>No</v>
      </c>
      <c r="AX506" t="str">
        <f t="shared" si="1129"/>
        <v>No</v>
      </c>
      <c r="AY506" t="str">
        <f t="shared" si="1129"/>
        <v>No</v>
      </c>
      <c r="AZ506" t="str">
        <f t="shared" si="1129"/>
        <v>No</v>
      </c>
      <c r="BA506" t="str">
        <f t="shared" si="1129"/>
        <v>No</v>
      </c>
      <c r="BB506" t="str">
        <f t="shared" si="1129"/>
        <v>No</v>
      </c>
      <c r="BC506" t="str">
        <f t="shared" si="1129"/>
        <v>No</v>
      </c>
      <c r="BD506" t="str">
        <f t="shared" si="1129"/>
        <v>No</v>
      </c>
      <c r="BE506" t="str">
        <f t="shared" si="1129"/>
        <v>No</v>
      </c>
      <c r="BF506" t="str">
        <f t="shared" si="1129"/>
        <v>No</v>
      </c>
      <c r="BG506" t="str">
        <f t="shared" si="1005"/>
        <v>No</v>
      </c>
      <c r="BI506" t="str">
        <f t="shared" si="1016"/>
        <v>No</v>
      </c>
      <c r="BJ506" t="str">
        <f t="shared" ref="BJ506:BT506" si="1130">IF(AND($M506&gt;=BJ$1,$M506&lt;BK$1),"Yes","No")</f>
        <v>No</v>
      </c>
      <c r="BK506" t="str">
        <f t="shared" si="1130"/>
        <v>No</v>
      </c>
      <c r="BL506" t="str">
        <f t="shared" si="1130"/>
        <v>No</v>
      </c>
      <c r="BM506" t="str">
        <f t="shared" si="1130"/>
        <v>No</v>
      </c>
      <c r="BN506" t="str">
        <f t="shared" si="1130"/>
        <v>No</v>
      </c>
      <c r="BO506" t="str">
        <f t="shared" si="1130"/>
        <v>No</v>
      </c>
      <c r="BP506" t="str">
        <f t="shared" si="1130"/>
        <v>No</v>
      </c>
      <c r="BQ506" t="str">
        <f t="shared" si="1130"/>
        <v>No</v>
      </c>
      <c r="BR506" t="str">
        <f t="shared" si="1130"/>
        <v>No</v>
      </c>
      <c r="BS506" t="str">
        <f t="shared" si="1130"/>
        <v>No</v>
      </c>
      <c r="BT506" t="str">
        <f t="shared" si="1130"/>
        <v>No</v>
      </c>
      <c r="BU506" t="str">
        <f t="shared" si="1116"/>
        <v>No</v>
      </c>
      <c r="BW506" t="str">
        <f t="shared" si="1007"/>
        <v>No</v>
      </c>
    </row>
    <row r="507" spans="1:75" x14ac:dyDescent="0.25">
      <c r="A507" s="7">
        <v>506</v>
      </c>
      <c r="B507" s="7" t="s">
        <v>541</v>
      </c>
      <c r="C507" s="7" t="s">
        <v>1111</v>
      </c>
      <c r="D507" s="7" t="s">
        <v>813</v>
      </c>
      <c r="E507" s="7" t="s">
        <v>791</v>
      </c>
      <c r="F507" s="8" t="s">
        <v>811</v>
      </c>
      <c r="G507" s="8" t="s">
        <v>801</v>
      </c>
      <c r="H507" s="7" t="s">
        <v>512</v>
      </c>
      <c r="I507" s="7" t="s">
        <v>19</v>
      </c>
      <c r="J507" s="7" t="s">
        <v>1197</v>
      </c>
      <c r="K507" s="9">
        <v>26352</v>
      </c>
      <c r="L507" s="9">
        <v>35946</v>
      </c>
      <c r="M507" s="9"/>
      <c r="N507" s="10">
        <f t="shared" ca="1" si="1002"/>
        <v>24</v>
      </c>
      <c r="O507" s="10" t="s">
        <v>815</v>
      </c>
      <c r="P507" s="11"/>
      <c r="Q507" s="12">
        <v>14332</v>
      </c>
      <c r="R507" s="12">
        <f t="shared" ca="1" si="1003"/>
        <v>10000</v>
      </c>
      <c r="S507" s="8">
        <v>5</v>
      </c>
      <c r="T507" t="str">
        <f t="shared" si="1008"/>
        <v/>
      </c>
      <c r="U507" t="str">
        <f t="shared" si="1009"/>
        <v>Correct</v>
      </c>
      <c r="Y507" t="str">
        <f t="shared" si="1010"/>
        <v>10001-25000</v>
      </c>
      <c r="Z507" t="str">
        <f t="shared" ca="1" si="1011"/>
        <v>Above 50 years</v>
      </c>
      <c r="AA507" t="str">
        <f t="shared" si="1012"/>
        <v>Above 10 years</v>
      </c>
      <c r="AH507" t="str">
        <f t="shared" si="1013"/>
        <v>Yes</v>
      </c>
      <c r="AI507" t="str">
        <f t="shared" si="1114"/>
        <v>Yes</v>
      </c>
      <c r="AJ507" t="str">
        <f t="shared" si="1114"/>
        <v>Yes</v>
      </c>
      <c r="AK507" t="str">
        <f t="shared" si="1114"/>
        <v>Yes</v>
      </c>
      <c r="AL507" t="str">
        <f t="shared" si="1114"/>
        <v>Yes</v>
      </c>
      <c r="AM507" t="str">
        <f t="shared" si="1114"/>
        <v>Yes</v>
      </c>
      <c r="AN507" t="str">
        <f t="shared" si="1114"/>
        <v>Yes</v>
      </c>
      <c r="AO507" t="str">
        <f t="shared" si="1114"/>
        <v>Yes</v>
      </c>
      <c r="AP507" t="str">
        <f t="shared" si="1114"/>
        <v>Yes</v>
      </c>
      <c r="AQ507" t="str">
        <f t="shared" si="1114"/>
        <v>Yes</v>
      </c>
      <c r="AR507" t="str">
        <f t="shared" si="1114"/>
        <v>Yes</v>
      </c>
      <c r="AS507" t="str">
        <f t="shared" si="1114"/>
        <v>Yes</v>
      </c>
      <c r="AT507" t="str">
        <f t="shared" si="1114"/>
        <v>Yes</v>
      </c>
      <c r="AV507" t="str">
        <f t="shared" ref="AV507:BF507" si="1131">IF(AND($L507&gt;=AV$1,$L507&lt;AW$1),"Yes","No")</f>
        <v>No</v>
      </c>
      <c r="AW507" t="str">
        <f t="shared" si="1131"/>
        <v>No</v>
      </c>
      <c r="AX507" t="str">
        <f t="shared" si="1131"/>
        <v>No</v>
      </c>
      <c r="AY507" t="str">
        <f t="shared" si="1131"/>
        <v>No</v>
      </c>
      <c r="AZ507" t="str">
        <f t="shared" si="1131"/>
        <v>No</v>
      </c>
      <c r="BA507" t="str">
        <f t="shared" si="1131"/>
        <v>No</v>
      </c>
      <c r="BB507" t="str">
        <f t="shared" si="1131"/>
        <v>No</v>
      </c>
      <c r="BC507" t="str">
        <f t="shared" si="1131"/>
        <v>No</v>
      </c>
      <c r="BD507" t="str">
        <f t="shared" si="1131"/>
        <v>No</v>
      </c>
      <c r="BE507" t="str">
        <f t="shared" si="1131"/>
        <v>No</v>
      </c>
      <c r="BF507" t="str">
        <f t="shared" si="1131"/>
        <v>No</v>
      </c>
      <c r="BG507" t="str">
        <f t="shared" si="1005"/>
        <v>No</v>
      </c>
      <c r="BI507" t="str">
        <f t="shared" si="1016"/>
        <v>No</v>
      </c>
      <c r="BJ507" t="str">
        <f t="shared" ref="BJ507:BT507" si="1132">IF(AND($M507&gt;=BJ$1,$M507&lt;BK$1),"Yes","No")</f>
        <v>No</v>
      </c>
      <c r="BK507" t="str">
        <f t="shared" si="1132"/>
        <v>No</v>
      </c>
      <c r="BL507" t="str">
        <f t="shared" si="1132"/>
        <v>No</v>
      </c>
      <c r="BM507" t="str">
        <f t="shared" si="1132"/>
        <v>No</v>
      </c>
      <c r="BN507" t="str">
        <f t="shared" si="1132"/>
        <v>No</v>
      </c>
      <c r="BO507" t="str">
        <f t="shared" si="1132"/>
        <v>No</v>
      </c>
      <c r="BP507" t="str">
        <f t="shared" si="1132"/>
        <v>No</v>
      </c>
      <c r="BQ507" t="str">
        <f t="shared" si="1132"/>
        <v>No</v>
      </c>
      <c r="BR507" t="str">
        <f t="shared" si="1132"/>
        <v>No</v>
      </c>
      <c r="BS507" t="str">
        <f t="shared" si="1132"/>
        <v>No</v>
      </c>
      <c r="BT507" t="str">
        <f t="shared" si="1132"/>
        <v>No</v>
      </c>
      <c r="BU507" t="str">
        <f t="shared" si="1116"/>
        <v>No</v>
      </c>
      <c r="BW507" t="str">
        <f t="shared" si="1007"/>
        <v>No</v>
      </c>
    </row>
    <row r="508" spans="1:75" x14ac:dyDescent="0.25">
      <c r="A508" s="7">
        <v>507</v>
      </c>
      <c r="B508" s="7" t="s">
        <v>542</v>
      </c>
      <c r="C508" s="7" t="s">
        <v>893</v>
      </c>
      <c r="D508" s="7" t="s">
        <v>36</v>
      </c>
      <c r="E508" s="7" t="s">
        <v>792</v>
      </c>
      <c r="F508" s="8" t="s">
        <v>811</v>
      </c>
      <c r="G508" s="8" t="s">
        <v>801</v>
      </c>
      <c r="H508" s="7" t="s">
        <v>512</v>
      </c>
      <c r="I508" s="7" t="s">
        <v>24</v>
      </c>
      <c r="J508" s="7" t="s">
        <v>1196</v>
      </c>
      <c r="K508" s="9">
        <v>27188</v>
      </c>
      <c r="L508" s="9">
        <v>36297</v>
      </c>
      <c r="M508" s="9"/>
      <c r="N508" s="10">
        <f t="shared" ca="1" si="1002"/>
        <v>23</v>
      </c>
      <c r="O508" s="10" t="s">
        <v>815</v>
      </c>
      <c r="P508" s="11"/>
      <c r="Q508" s="12">
        <v>57990</v>
      </c>
      <c r="R508" s="12">
        <f t="shared" ca="1" si="1003"/>
        <v>10000</v>
      </c>
      <c r="S508" s="8">
        <v>5</v>
      </c>
      <c r="T508" t="str">
        <f t="shared" si="1008"/>
        <v/>
      </c>
      <c r="U508" t="str">
        <f t="shared" si="1009"/>
        <v>Correct</v>
      </c>
      <c r="Y508" t="str">
        <f t="shared" si="1010"/>
        <v>40001-60000</v>
      </c>
      <c r="Z508" t="str">
        <f t="shared" ca="1" si="1011"/>
        <v>40-50 years</v>
      </c>
      <c r="AA508" t="str">
        <f t="shared" si="1012"/>
        <v>Above 10 years</v>
      </c>
      <c r="AH508" t="str">
        <f t="shared" si="1013"/>
        <v>Yes</v>
      </c>
      <c r="AI508" t="str">
        <f t="shared" si="1114"/>
        <v>Yes</v>
      </c>
      <c r="AJ508" t="str">
        <f t="shared" si="1114"/>
        <v>Yes</v>
      </c>
      <c r="AK508" t="str">
        <f t="shared" si="1114"/>
        <v>Yes</v>
      </c>
      <c r="AL508" t="str">
        <f t="shared" si="1114"/>
        <v>Yes</v>
      </c>
      <c r="AM508" t="str">
        <f t="shared" si="1114"/>
        <v>Yes</v>
      </c>
      <c r="AN508" t="str">
        <f t="shared" si="1114"/>
        <v>Yes</v>
      </c>
      <c r="AO508" t="str">
        <f t="shared" si="1114"/>
        <v>Yes</v>
      </c>
      <c r="AP508" t="str">
        <f t="shared" si="1114"/>
        <v>Yes</v>
      </c>
      <c r="AQ508" t="str">
        <f t="shared" si="1114"/>
        <v>Yes</v>
      </c>
      <c r="AR508" t="str">
        <f t="shared" si="1114"/>
        <v>Yes</v>
      </c>
      <c r="AS508" t="str">
        <f t="shared" si="1114"/>
        <v>Yes</v>
      </c>
      <c r="AT508" t="str">
        <f t="shared" si="1114"/>
        <v>Yes</v>
      </c>
      <c r="AV508" t="str">
        <f t="shared" ref="AV508:BF508" si="1133">IF(AND($L508&gt;=AV$1,$L508&lt;AW$1),"Yes","No")</f>
        <v>No</v>
      </c>
      <c r="AW508" t="str">
        <f t="shared" si="1133"/>
        <v>No</v>
      </c>
      <c r="AX508" t="str">
        <f t="shared" si="1133"/>
        <v>No</v>
      </c>
      <c r="AY508" t="str">
        <f t="shared" si="1133"/>
        <v>No</v>
      </c>
      <c r="AZ508" t="str">
        <f t="shared" si="1133"/>
        <v>No</v>
      </c>
      <c r="BA508" t="str">
        <f t="shared" si="1133"/>
        <v>No</v>
      </c>
      <c r="BB508" t="str">
        <f t="shared" si="1133"/>
        <v>No</v>
      </c>
      <c r="BC508" t="str">
        <f t="shared" si="1133"/>
        <v>No</v>
      </c>
      <c r="BD508" t="str">
        <f t="shared" si="1133"/>
        <v>No</v>
      </c>
      <c r="BE508" t="str">
        <f t="shared" si="1133"/>
        <v>No</v>
      </c>
      <c r="BF508" t="str">
        <f t="shared" si="1133"/>
        <v>No</v>
      </c>
      <c r="BG508" t="str">
        <f t="shared" si="1005"/>
        <v>No</v>
      </c>
      <c r="BI508" t="str">
        <f t="shared" si="1016"/>
        <v>No</v>
      </c>
      <c r="BJ508" t="str">
        <f t="shared" ref="BJ508:BT508" si="1134">IF(AND($M508&gt;=BJ$1,$M508&lt;BK$1),"Yes","No")</f>
        <v>No</v>
      </c>
      <c r="BK508" t="str">
        <f t="shared" si="1134"/>
        <v>No</v>
      </c>
      <c r="BL508" t="str">
        <f t="shared" si="1134"/>
        <v>No</v>
      </c>
      <c r="BM508" t="str">
        <f t="shared" si="1134"/>
        <v>No</v>
      </c>
      <c r="BN508" t="str">
        <f t="shared" si="1134"/>
        <v>No</v>
      </c>
      <c r="BO508" t="str">
        <f t="shared" si="1134"/>
        <v>No</v>
      </c>
      <c r="BP508" t="str">
        <f t="shared" si="1134"/>
        <v>No</v>
      </c>
      <c r="BQ508" t="str">
        <f t="shared" si="1134"/>
        <v>No</v>
      </c>
      <c r="BR508" t="str">
        <f t="shared" si="1134"/>
        <v>No</v>
      </c>
      <c r="BS508" t="str">
        <f t="shared" si="1134"/>
        <v>No</v>
      </c>
      <c r="BT508" t="str">
        <f t="shared" si="1134"/>
        <v>No</v>
      </c>
      <c r="BU508" t="str">
        <f t="shared" si="1116"/>
        <v>No</v>
      </c>
      <c r="BW508" t="str">
        <f t="shared" si="1007"/>
        <v>No</v>
      </c>
    </row>
    <row r="509" spans="1:75" x14ac:dyDescent="0.25">
      <c r="A509" s="7">
        <v>508</v>
      </c>
      <c r="B509" s="7" t="s">
        <v>543</v>
      </c>
      <c r="C509" s="7" t="s">
        <v>1112</v>
      </c>
      <c r="D509" s="7" t="s">
        <v>36</v>
      </c>
      <c r="E509" s="7" t="s">
        <v>796</v>
      </c>
      <c r="F509" s="8" t="s">
        <v>810</v>
      </c>
      <c r="G509" s="8" t="s">
        <v>801</v>
      </c>
      <c r="H509" s="7" t="s">
        <v>512</v>
      </c>
      <c r="I509" s="7" t="s">
        <v>12</v>
      </c>
      <c r="J509" s="7" t="s">
        <v>1196</v>
      </c>
      <c r="K509" s="9">
        <v>26930</v>
      </c>
      <c r="L509" s="9">
        <v>36673</v>
      </c>
      <c r="M509" s="9"/>
      <c r="N509" s="10">
        <f t="shared" ca="1" si="1002"/>
        <v>22</v>
      </c>
      <c r="O509" s="10" t="s">
        <v>815</v>
      </c>
      <c r="P509" s="11" t="s">
        <v>30</v>
      </c>
      <c r="Q509" s="12">
        <v>48330</v>
      </c>
      <c r="R509" s="12">
        <f t="shared" ca="1" si="1003"/>
        <v>3000</v>
      </c>
      <c r="S509" s="8">
        <v>1</v>
      </c>
      <c r="T509" t="str">
        <f t="shared" si="1008"/>
        <v/>
      </c>
      <c r="U509" t="str">
        <f t="shared" si="1009"/>
        <v>Correct</v>
      </c>
      <c r="Y509" t="str">
        <f t="shared" si="1010"/>
        <v>40001-60000</v>
      </c>
      <c r="Z509" t="str">
        <f t="shared" ca="1" si="1011"/>
        <v>40-50 years</v>
      </c>
      <c r="AA509" t="str">
        <f t="shared" si="1012"/>
        <v>Above 10 years</v>
      </c>
      <c r="AH509" t="str">
        <f t="shared" si="1013"/>
        <v>Yes</v>
      </c>
      <c r="AI509" t="str">
        <f t="shared" si="1114"/>
        <v>Yes</v>
      </c>
      <c r="AJ509" t="str">
        <f t="shared" si="1114"/>
        <v>Yes</v>
      </c>
      <c r="AK509" t="str">
        <f t="shared" si="1114"/>
        <v>Yes</v>
      </c>
      <c r="AL509" t="str">
        <f t="shared" si="1114"/>
        <v>Yes</v>
      </c>
      <c r="AM509" t="str">
        <f t="shared" si="1114"/>
        <v>Yes</v>
      </c>
      <c r="AN509" t="str">
        <f t="shared" si="1114"/>
        <v>Yes</v>
      </c>
      <c r="AO509" t="str">
        <f t="shared" si="1114"/>
        <v>Yes</v>
      </c>
      <c r="AP509" t="str">
        <f t="shared" si="1114"/>
        <v>Yes</v>
      </c>
      <c r="AQ509" t="str">
        <f t="shared" si="1114"/>
        <v>Yes</v>
      </c>
      <c r="AR509" t="str">
        <f t="shared" si="1114"/>
        <v>Yes</v>
      </c>
      <c r="AS509" t="str">
        <f t="shared" si="1114"/>
        <v>Yes</v>
      </c>
      <c r="AT509" t="str">
        <f t="shared" si="1114"/>
        <v>Yes</v>
      </c>
      <c r="AV509" t="str">
        <f t="shared" ref="AV509:BF509" si="1135">IF(AND($L509&gt;=AV$1,$L509&lt;AW$1),"Yes","No")</f>
        <v>No</v>
      </c>
      <c r="AW509" t="str">
        <f t="shared" si="1135"/>
        <v>No</v>
      </c>
      <c r="AX509" t="str">
        <f t="shared" si="1135"/>
        <v>No</v>
      </c>
      <c r="AY509" t="str">
        <f t="shared" si="1135"/>
        <v>No</v>
      </c>
      <c r="AZ509" t="str">
        <f t="shared" si="1135"/>
        <v>No</v>
      </c>
      <c r="BA509" t="str">
        <f t="shared" si="1135"/>
        <v>No</v>
      </c>
      <c r="BB509" t="str">
        <f t="shared" si="1135"/>
        <v>No</v>
      </c>
      <c r="BC509" t="str">
        <f t="shared" si="1135"/>
        <v>No</v>
      </c>
      <c r="BD509" t="str">
        <f t="shared" si="1135"/>
        <v>No</v>
      </c>
      <c r="BE509" t="str">
        <f t="shared" si="1135"/>
        <v>No</v>
      </c>
      <c r="BF509" t="str">
        <f t="shared" si="1135"/>
        <v>No</v>
      </c>
      <c r="BG509" t="str">
        <f t="shared" si="1005"/>
        <v>No</v>
      </c>
      <c r="BI509" t="str">
        <f t="shared" si="1016"/>
        <v>No</v>
      </c>
      <c r="BJ509" t="str">
        <f t="shared" ref="BJ509:BT509" si="1136">IF(AND($M509&gt;=BJ$1,$M509&lt;BK$1),"Yes","No")</f>
        <v>No</v>
      </c>
      <c r="BK509" t="str">
        <f t="shared" si="1136"/>
        <v>No</v>
      </c>
      <c r="BL509" t="str">
        <f t="shared" si="1136"/>
        <v>No</v>
      </c>
      <c r="BM509" t="str">
        <f t="shared" si="1136"/>
        <v>No</v>
      </c>
      <c r="BN509" t="str">
        <f t="shared" si="1136"/>
        <v>No</v>
      </c>
      <c r="BO509" t="str">
        <f t="shared" si="1136"/>
        <v>No</v>
      </c>
      <c r="BP509" t="str">
        <f t="shared" si="1136"/>
        <v>No</v>
      </c>
      <c r="BQ509" t="str">
        <f t="shared" si="1136"/>
        <v>No</v>
      </c>
      <c r="BR509" t="str">
        <f t="shared" si="1136"/>
        <v>No</v>
      </c>
      <c r="BS509" t="str">
        <f t="shared" si="1136"/>
        <v>No</v>
      </c>
      <c r="BT509" t="str">
        <f t="shared" si="1136"/>
        <v>No</v>
      </c>
      <c r="BU509" t="str">
        <f t="shared" si="1116"/>
        <v>No</v>
      </c>
      <c r="BW509" t="str">
        <f t="shared" si="1007"/>
        <v>No</v>
      </c>
    </row>
    <row r="510" spans="1:75" x14ac:dyDescent="0.25">
      <c r="A510" s="7">
        <v>509</v>
      </c>
      <c r="B510" s="7" t="s">
        <v>544</v>
      </c>
      <c r="C510" s="7" t="s">
        <v>921</v>
      </c>
      <c r="D510" s="7" t="s">
        <v>36</v>
      </c>
      <c r="E510" s="7" t="s">
        <v>792</v>
      </c>
      <c r="F510" s="8" t="s">
        <v>811</v>
      </c>
      <c r="G510" s="8" t="s">
        <v>801</v>
      </c>
      <c r="H510" s="7" t="s">
        <v>512</v>
      </c>
      <c r="I510" s="7" t="s">
        <v>24</v>
      </c>
      <c r="J510" s="7" t="s">
        <v>1196</v>
      </c>
      <c r="K510" s="9">
        <v>29216</v>
      </c>
      <c r="L510" s="9">
        <v>37404</v>
      </c>
      <c r="M510" s="9">
        <v>38599</v>
      </c>
      <c r="N510" s="10">
        <f t="shared" ca="1" si="1002"/>
        <v>20</v>
      </c>
      <c r="O510" t="s">
        <v>786</v>
      </c>
      <c r="P510" s="11"/>
      <c r="Q510" s="12">
        <v>60070</v>
      </c>
      <c r="R510" s="12">
        <f t="shared" ca="1" si="1003"/>
        <v>5000</v>
      </c>
      <c r="S510" s="8">
        <v>3</v>
      </c>
      <c r="T510" t="str">
        <f t="shared" si="1008"/>
        <v>Correct</v>
      </c>
      <c r="U510" t="str">
        <f t="shared" si="1009"/>
        <v>Correct</v>
      </c>
      <c r="Y510" t="str">
        <f t="shared" si="1010"/>
        <v>Above 60000</v>
      </c>
      <c r="Z510" t="str">
        <f t="shared" ca="1" si="1011"/>
        <v>40-50 years</v>
      </c>
      <c r="AA510" t="str">
        <f t="shared" si="1012"/>
        <v>Above 10 years</v>
      </c>
      <c r="AH510" t="str">
        <f t="shared" si="1013"/>
        <v>No</v>
      </c>
      <c r="AI510" t="str">
        <f t="shared" si="1114"/>
        <v>No</v>
      </c>
      <c r="AJ510" t="str">
        <f t="shared" si="1114"/>
        <v>No</v>
      </c>
      <c r="AK510" t="str">
        <f t="shared" si="1114"/>
        <v>No</v>
      </c>
      <c r="AL510" t="str">
        <f t="shared" si="1114"/>
        <v>No</v>
      </c>
      <c r="AM510" t="str">
        <f t="shared" si="1114"/>
        <v>No</v>
      </c>
      <c r="AN510" t="str">
        <f t="shared" si="1114"/>
        <v>No</v>
      </c>
      <c r="AO510" t="str">
        <f t="shared" si="1114"/>
        <v>No</v>
      </c>
      <c r="AP510" t="str">
        <f t="shared" si="1114"/>
        <v>No</v>
      </c>
      <c r="AQ510" t="str">
        <f t="shared" si="1114"/>
        <v>No</v>
      </c>
      <c r="AR510" t="str">
        <f t="shared" si="1114"/>
        <v>No</v>
      </c>
      <c r="AS510" t="str">
        <f t="shared" si="1114"/>
        <v>No</v>
      </c>
      <c r="AT510" t="str">
        <f t="shared" si="1114"/>
        <v>No</v>
      </c>
      <c r="AV510" t="str">
        <f t="shared" ref="AV510:BF510" si="1137">IF(AND($L510&gt;=AV$1,$L510&lt;AW$1),"Yes","No")</f>
        <v>No</v>
      </c>
      <c r="AW510" t="str">
        <f t="shared" si="1137"/>
        <v>No</v>
      </c>
      <c r="AX510" t="str">
        <f t="shared" si="1137"/>
        <v>No</v>
      </c>
      <c r="AY510" t="str">
        <f t="shared" si="1137"/>
        <v>No</v>
      </c>
      <c r="AZ510" t="str">
        <f t="shared" si="1137"/>
        <v>No</v>
      </c>
      <c r="BA510" t="str">
        <f t="shared" si="1137"/>
        <v>No</v>
      </c>
      <c r="BB510" t="str">
        <f t="shared" si="1137"/>
        <v>No</v>
      </c>
      <c r="BC510" t="str">
        <f t="shared" si="1137"/>
        <v>No</v>
      </c>
      <c r="BD510" t="str">
        <f t="shared" si="1137"/>
        <v>No</v>
      </c>
      <c r="BE510" t="str">
        <f t="shared" si="1137"/>
        <v>No</v>
      </c>
      <c r="BF510" t="str">
        <f t="shared" si="1137"/>
        <v>No</v>
      </c>
      <c r="BG510" t="str">
        <f t="shared" si="1005"/>
        <v>No</v>
      </c>
      <c r="BI510" t="str">
        <f t="shared" si="1016"/>
        <v>No</v>
      </c>
      <c r="BJ510" t="str">
        <f t="shared" ref="BJ510:BT510" si="1138">IF(AND($M510&gt;=BJ$1,$M510&lt;BK$1),"Yes","No")</f>
        <v>No</v>
      </c>
      <c r="BK510" t="str">
        <f t="shared" si="1138"/>
        <v>No</v>
      </c>
      <c r="BL510" t="str">
        <f t="shared" si="1138"/>
        <v>No</v>
      </c>
      <c r="BM510" t="str">
        <f t="shared" si="1138"/>
        <v>No</v>
      </c>
      <c r="BN510" t="str">
        <f t="shared" si="1138"/>
        <v>No</v>
      </c>
      <c r="BO510" t="str">
        <f t="shared" si="1138"/>
        <v>No</v>
      </c>
      <c r="BP510" t="str">
        <f t="shared" si="1138"/>
        <v>No</v>
      </c>
      <c r="BQ510" t="str">
        <f t="shared" si="1138"/>
        <v>No</v>
      </c>
      <c r="BR510" t="str">
        <f t="shared" si="1138"/>
        <v>No</v>
      </c>
      <c r="BS510" t="str">
        <f t="shared" si="1138"/>
        <v>No</v>
      </c>
      <c r="BT510" t="str">
        <f t="shared" si="1138"/>
        <v>No</v>
      </c>
      <c r="BU510" t="str">
        <f t="shared" si="1116"/>
        <v>No</v>
      </c>
      <c r="BW510" t="str">
        <f t="shared" si="1007"/>
        <v>No</v>
      </c>
    </row>
    <row r="511" spans="1:75" x14ac:dyDescent="0.25">
      <c r="A511" s="7">
        <v>510</v>
      </c>
      <c r="B511" s="7" t="s">
        <v>545</v>
      </c>
      <c r="C511" s="7" t="s">
        <v>1113</v>
      </c>
      <c r="D511" s="7" t="s">
        <v>10</v>
      </c>
      <c r="E511" s="7" t="s">
        <v>787</v>
      </c>
      <c r="F511" s="8" t="s">
        <v>811</v>
      </c>
      <c r="G511" s="8" t="s">
        <v>801</v>
      </c>
      <c r="H511" s="7" t="s">
        <v>512</v>
      </c>
      <c r="I511" s="7" t="s">
        <v>12</v>
      </c>
      <c r="J511" s="7" t="s">
        <v>1197</v>
      </c>
      <c r="K511" s="9">
        <v>31895</v>
      </c>
      <c r="L511" s="9">
        <v>39217</v>
      </c>
      <c r="M511" s="9"/>
      <c r="N511" s="10">
        <f t="shared" ca="1" si="1002"/>
        <v>15</v>
      </c>
      <c r="O511" s="10" t="s">
        <v>815</v>
      </c>
      <c r="P511" s="11" t="s">
        <v>13</v>
      </c>
      <c r="Q511" s="12">
        <v>73830</v>
      </c>
      <c r="R511" s="12">
        <f t="shared" ca="1" si="1003"/>
        <v>3000</v>
      </c>
      <c r="S511" s="8">
        <v>2</v>
      </c>
      <c r="T511" t="str">
        <f t="shared" si="1008"/>
        <v/>
      </c>
      <c r="U511" t="str">
        <f t="shared" si="1009"/>
        <v>Correct</v>
      </c>
      <c r="Y511" t="str">
        <f t="shared" si="1010"/>
        <v>Above 60000</v>
      </c>
      <c r="Z511" t="str">
        <f t="shared" ca="1" si="1011"/>
        <v>30-40 years</v>
      </c>
      <c r="AA511" t="str">
        <f t="shared" si="1012"/>
        <v>4-6 years</v>
      </c>
      <c r="AH511" t="str">
        <f t="shared" si="1013"/>
        <v>Yes</v>
      </c>
      <c r="AI511" t="str">
        <f t="shared" si="1114"/>
        <v>Yes</v>
      </c>
      <c r="AJ511" t="str">
        <f t="shared" si="1114"/>
        <v>Yes</v>
      </c>
      <c r="AK511" t="str">
        <f t="shared" si="1114"/>
        <v>Yes</v>
      </c>
      <c r="AL511" t="str">
        <f t="shared" si="1114"/>
        <v>Yes</v>
      </c>
      <c r="AM511" t="str">
        <f t="shared" si="1114"/>
        <v>Yes</v>
      </c>
      <c r="AN511" t="str">
        <f t="shared" si="1114"/>
        <v>Yes</v>
      </c>
      <c r="AO511" t="str">
        <f t="shared" si="1114"/>
        <v>Yes</v>
      </c>
      <c r="AP511" t="str">
        <f t="shared" si="1114"/>
        <v>Yes</v>
      </c>
      <c r="AQ511" t="str">
        <f t="shared" si="1114"/>
        <v>Yes</v>
      </c>
      <c r="AR511" t="str">
        <f t="shared" si="1114"/>
        <v>Yes</v>
      </c>
      <c r="AS511" t="str">
        <f t="shared" si="1114"/>
        <v>Yes</v>
      </c>
      <c r="AT511" t="str">
        <f t="shared" si="1114"/>
        <v>Yes</v>
      </c>
      <c r="AV511" t="str">
        <f t="shared" ref="AV511:BF511" si="1139">IF(AND($L511&gt;=AV$1,$L511&lt;AW$1),"Yes","No")</f>
        <v>No</v>
      </c>
      <c r="AW511" t="str">
        <f t="shared" si="1139"/>
        <v>No</v>
      </c>
      <c r="AX511" t="str">
        <f t="shared" si="1139"/>
        <v>No</v>
      </c>
      <c r="AY511" t="str">
        <f t="shared" si="1139"/>
        <v>No</v>
      </c>
      <c r="AZ511" t="str">
        <f t="shared" si="1139"/>
        <v>No</v>
      </c>
      <c r="BA511" t="str">
        <f t="shared" si="1139"/>
        <v>No</v>
      </c>
      <c r="BB511" t="str">
        <f t="shared" si="1139"/>
        <v>No</v>
      </c>
      <c r="BC511" t="str">
        <f t="shared" si="1139"/>
        <v>No</v>
      </c>
      <c r="BD511" t="str">
        <f t="shared" si="1139"/>
        <v>No</v>
      </c>
      <c r="BE511" t="str">
        <f t="shared" si="1139"/>
        <v>No</v>
      </c>
      <c r="BF511" t="str">
        <f t="shared" si="1139"/>
        <v>No</v>
      </c>
      <c r="BG511" t="str">
        <f t="shared" si="1005"/>
        <v>No</v>
      </c>
      <c r="BI511" t="str">
        <f t="shared" si="1016"/>
        <v>No</v>
      </c>
      <c r="BJ511" t="str">
        <f t="shared" ref="BJ511:BT511" si="1140">IF(AND($M511&gt;=BJ$1,$M511&lt;BK$1),"Yes","No")</f>
        <v>No</v>
      </c>
      <c r="BK511" t="str">
        <f t="shared" si="1140"/>
        <v>No</v>
      </c>
      <c r="BL511" t="str">
        <f t="shared" si="1140"/>
        <v>No</v>
      </c>
      <c r="BM511" t="str">
        <f t="shared" si="1140"/>
        <v>No</v>
      </c>
      <c r="BN511" t="str">
        <f t="shared" si="1140"/>
        <v>No</v>
      </c>
      <c r="BO511" t="str">
        <f t="shared" si="1140"/>
        <v>No</v>
      </c>
      <c r="BP511" t="str">
        <f t="shared" si="1140"/>
        <v>No</v>
      </c>
      <c r="BQ511" t="str">
        <f t="shared" si="1140"/>
        <v>No</v>
      </c>
      <c r="BR511" t="str">
        <f t="shared" si="1140"/>
        <v>No</v>
      </c>
      <c r="BS511" t="str">
        <f t="shared" si="1140"/>
        <v>No</v>
      </c>
      <c r="BT511" t="str">
        <f t="shared" si="1140"/>
        <v>No</v>
      </c>
      <c r="BU511" t="str">
        <f t="shared" si="1116"/>
        <v>No</v>
      </c>
      <c r="BW511" t="str">
        <f t="shared" si="1007"/>
        <v>No</v>
      </c>
    </row>
    <row r="512" spans="1:75" x14ac:dyDescent="0.25">
      <c r="A512" s="7">
        <v>511</v>
      </c>
      <c r="B512" s="7" t="s">
        <v>546</v>
      </c>
      <c r="C512" s="7" t="s">
        <v>1114</v>
      </c>
      <c r="D512" s="7" t="s">
        <v>10</v>
      </c>
      <c r="E512" s="7" t="s">
        <v>787</v>
      </c>
      <c r="F512" s="8" t="s">
        <v>811</v>
      </c>
      <c r="G512" s="8" t="s">
        <v>801</v>
      </c>
      <c r="H512" s="7" t="s">
        <v>512</v>
      </c>
      <c r="I512" s="7" t="s">
        <v>24</v>
      </c>
      <c r="J512" s="7" t="s">
        <v>1197</v>
      </c>
      <c r="K512" s="9">
        <v>26125</v>
      </c>
      <c r="L512" s="9">
        <v>40707</v>
      </c>
      <c r="M512" s="9"/>
      <c r="N512" s="10">
        <f t="shared" ca="1" si="1002"/>
        <v>11</v>
      </c>
      <c r="O512" s="10" t="s">
        <v>815</v>
      </c>
      <c r="P512" s="11"/>
      <c r="Q512" s="12">
        <v>79380</v>
      </c>
      <c r="R512" s="12">
        <f t="shared" ca="1" si="1003"/>
        <v>3000</v>
      </c>
      <c r="S512" s="8">
        <v>1</v>
      </c>
      <c r="T512" t="str">
        <f t="shared" si="1008"/>
        <v/>
      </c>
      <c r="U512" t="str">
        <f t="shared" si="1009"/>
        <v>Correct</v>
      </c>
      <c r="Y512" t="str">
        <f t="shared" si="1010"/>
        <v>Above 60000</v>
      </c>
      <c r="Z512" t="str">
        <f t="shared" ca="1" si="1011"/>
        <v>Above 50 years</v>
      </c>
      <c r="AA512" t="str">
        <f t="shared" si="1012"/>
        <v>1-2 years</v>
      </c>
      <c r="AH512" t="str">
        <f t="shared" si="1013"/>
        <v>Yes</v>
      </c>
      <c r="AI512" t="str">
        <f t="shared" si="1114"/>
        <v>Yes</v>
      </c>
      <c r="AJ512" t="str">
        <f t="shared" si="1114"/>
        <v>Yes</v>
      </c>
      <c r="AK512" t="str">
        <f t="shared" si="1114"/>
        <v>Yes</v>
      </c>
      <c r="AL512" t="str">
        <f t="shared" si="1114"/>
        <v>Yes</v>
      </c>
      <c r="AM512" t="str">
        <f t="shared" si="1114"/>
        <v>Yes</v>
      </c>
      <c r="AN512" t="str">
        <f t="shared" si="1114"/>
        <v>Yes</v>
      </c>
      <c r="AO512" t="str">
        <f t="shared" si="1114"/>
        <v>Yes</v>
      </c>
      <c r="AP512" t="str">
        <f t="shared" si="1114"/>
        <v>Yes</v>
      </c>
      <c r="AQ512" t="str">
        <f t="shared" si="1114"/>
        <v>Yes</v>
      </c>
      <c r="AR512" t="str">
        <f t="shared" si="1114"/>
        <v>Yes</v>
      </c>
      <c r="AS512" t="str">
        <f t="shared" si="1114"/>
        <v>Yes</v>
      </c>
      <c r="AT512" t="str">
        <f t="shared" si="1114"/>
        <v>Yes</v>
      </c>
      <c r="AV512" t="str">
        <f t="shared" ref="AV512:BF512" si="1141">IF(AND($L512&gt;=AV$1,$L512&lt;AW$1),"Yes","No")</f>
        <v>No</v>
      </c>
      <c r="AW512" t="str">
        <f t="shared" si="1141"/>
        <v>No</v>
      </c>
      <c r="AX512" t="str">
        <f t="shared" si="1141"/>
        <v>No</v>
      </c>
      <c r="AY512" t="str">
        <f t="shared" si="1141"/>
        <v>No</v>
      </c>
      <c r="AZ512" t="str">
        <f t="shared" si="1141"/>
        <v>No</v>
      </c>
      <c r="BA512" t="str">
        <f t="shared" si="1141"/>
        <v>No</v>
      </c>
      <c r="BB512" t="str">
        <f t="shared" si="1141"/>
        <v>No</v>
      </c>
      <c r="BC512" t="str">
        <f t="shared" si="1141"/>
        <v>No</v>
      </c>
      <c r="BD512" t="str">
        <f t="shared" si="1141"/>
        <v>No</v>
      </c>
      <c r="BE512" t="str">
        <f t="shared" si="1141"/>
        <v>No</v>
      </c>
      <c r="BF512" t="str">
        <f t="shared" si="1141"/>
        <v>No</v>
      </c>
      <c r="BG512" t="str">
        <f t="shared" si="1005"/>
        <v>No</v>
      </c>
      <c r="BI512" t="str">
        <f t="shared" si="1016"/>
        <v>No</v>
      </c>
      <c r="BJ512" t="str">
        <f t="shared" ref="BJ512:BT512" si="1142">IF(AND($M512&gt;=BJ$1,$M512&lt;BK$1),"Yes","No")</f>
        <v>No</v>
      </c>
      <c r="BK512" t="str">
        <f t="shared" si="1142"/>
        <v>No</v>
      </c>
      <c r="BL512" t="str">
        <f t="shared" si="1142"/>
        <v>No</v>
      </c>
      <c r="BM512" t="str">
        <f t="shared" si="1142"/>
        <v>No</v>
      </c>
      <c r="BN512" t="str">
        <f t="shared" si="1142"/>
        <v>No</v>
      </c>
      <c r="BO512" t="str">
        <f t="shared" si="1142"/>
        <v>No</v>
      </c>
      <c r="BP512" t="str">
        <f t="shared" si="1142"/>
        <v>No</v>
      </c>
      <c r="BQ512" t="str">
        <f t="shared" si="1142"/>
        <v>No</v>
      </c>
      <c r="BR512" t="str">
        <f t="shared" si="1142"/>
        <v>No</v>
      </c>
      <c r="BS512" t="str">
        <f t="shared" si="1142"/>
        <v>No</v>
      </c>
      <c r="BT512" t="str">
        <f t="shared" si="1142"/>
        <v>No</v>
      </c>
      <c r="BU512" t="str">
        <f t="shared" si="1116"/>
        <v>No</v>
      </c>
      <c r="BW512" t="str">
        <f t="shared" si="1007"/>
        <v>No</v>
      </c>
    </row>
    <row r="513" spans="1:75" x14ac:dyDescent="0.25">
      <c r="A513" s="7">
        <v>512</v>
      </c>
      <c r="B513" s="7" t="s">
        <v>547</v>
      </c>
      <c r="C513" s="7" t="s">
        <v>1115</v>
      </c>
      <c r="D513" s="7" t="s">
        <v>36</v>
      </c>
      <c r="E513" s="7" t="s">
        <v>796</v>
      </c>
      <c r="F513" s="8" t="s">
        <v>810</v>
      </c>
      <c r="G513" s="8" t="s">
        <v>801</v>
      </c>
      <c r="H513" s="7" t="s">
        <v>512</v>
      </c>
      <c r="I513" s="7" t="s">
        <v>12</v>
      </c>
      <c r="J513" s="7" t="s">
        <v>1196</v>
      </c>
      <c r="K513" s="9">
        <v>32330</v>
      </c>
      <c r="L513" s="9">
        <v>39262</v>
      </c>
      <c r="M513" s="9"/>
      <c r="N513" s="10">
        <f t="shared" ca="1" si="1002"/>
        <v>15</v>
      </c>
      <c r="O513" s="10" t="s">
        <v>815</v>
      </c>
      <c r="P513" s="11" t="s">
        <v>30</v>
      </c>
      <c r="Q513" s="12">
        <v>63440</v>
      </c>
      <c r="R513" s="12">
        <f t="shared" ca="1" si="1003"/>
        <v>5000</v>
      </c>
      <c r="S513" s="8">
        <v>3</v>
      </c>
      <c r="T513" t="str">
        <f t="shared" si="1008"/>
        <v/>
      </c>
      <c r="U513" t="str">
        <f t="shared" si="1009"/>
        <v>Correct</v>
      </c>
      <c r="Y513" t="str">
        <f t="shared" si="1010"/>
        <v>Above 60000</v>
      </c>
      <c r="Z513" t="str">
        <f t="shared" ca="1" si="1011"/>
        <v>30-40 years</v>
      </c>
      <c r="AA513" t="str">
        <f t="shared" si="1012"/>
        <v>4-6 years</v>
      </c>
      <c r="AH513" t="str">
        <f t="shared" si="1013"/>
        <v>Yes</v>
      </c>
      <c r="AI513" t="str">
        <f t="shared" si="1114"/>
        <v>Yes</v>
      </c>
      <c r="AJ513" t="str">
        <f t="shared" si="1114"/>
        <v>Yes</v>
      </c>
      <c r="AK513" t="str">
        <f t="shared" si="1114"/>
        <v>Yes</v>
      </c>
      <c r="AL513" t="str">
        <f t="shared" si="1114"/>
        <v>Yes</v>
      </c>
      <c r="AM513" t="str">
        <f t="shared" si="1114"/>
        <v>Yes</v>
      </c>
      <c r="AN513" t="str">
        <f t="shared" si="1114"/>
        <v>Yes</v>
      </c>
      <c r="AO513" t="str">
        <f t="shared" si="1114"/>
        <v>Yes</v>
      </c>
      <c r="AP513" t="str">
        <f t="shared" si="1114"/>
        <v>Yes</v>
      </c>
      <c r="AQ513" t="str">
        <f t="shared" si="1114"/>
        <v>Yes</v>
      </c>
      <c r="AR513" t="str">
        <f t="shared" si="1114"/>
        <v>Yes</v>
      </c>
      <c r="AS513" t="str">
        <f t="shared" si="1114"/>
        <v>Yes</v>
      </c>
      <c r="AT513" t="str">
        <f t="shared" si="1114"/>
        <v>Yes</v>
      </c>
      <c r="AV513" t="str">
        <f t="shared" ref="AV513:BF513" si="1143">IF(AND($L513&gt;=AV$1,$L513&lt;AW$1),"Yes","No")</f>
        <v>No</v>
      </c>
      <c r="AW513" t="str">
        <f t="shared" si="1143"/>
        <v>No</v>
      </c>
      <c r="AX513" t="str">
        <f t="shared" si="1143"/>
        <v>No</v>
      </c>
      <c r="AY513" t="str">
        <f t="shared" si="1143"/>
        <v>No</v>
      </c>
      <c r="AZ513" t="str">
        <f t="shared" si="1143"/>
        <v>No</v>
      </c>
      <c r="BA513" t="str">
        <f t="shared" si="1143"/>
        <v>No</v>
      </c>
      <c r="BB513" t="str">
        <f t="shared" si="1143"/>
        <v>No</v>
      </c>
      <c r="BC513" t="str">
        <f t="shared" si="1143"/>
        <v>No</v>
      </c>
      <c r="BD513" t="str">
        <f t="shared" si="1143"/>
        <v>No</v>
      </c>
      <c r="BE513" t="str">
        <f t="shared" si="1143"/>
        <v>No</v>
      </c>
      <c r="BF513" t="str">
        <f t="shared" si="1143"/>
        <v>No</v>
      </c>
      <c r="BG513" t="str">
        <f t="shared" si="1005"/>
        <v>No</v>
      </c>
      <c r="BI513" t="str">
        <f t="shared" si="1016"/>
        <v>No</v>
      </c>
      <c r="BJ513" t="str">
        <f t="shared" ref="BJ513:BT513" si="1144">IF(AND($M513&gt;=BJ$1,$M513&lt;BK$1),"Yes","No")</f>
        <v>No</v>
      </c>
      <c r="BK513" t="str">
        <f t="shared" si="1144"/>
        <v>No</v>
      </c>
      <c r="BL513" t="str">
        <f t="shared" si="1144"/>
        <v>No</v>
      </c>
      <c r="BM513" t="str">
        <f t="shared" si="1144"/>
        <v>No</v>
      </c>
      <c r="BN513" t="str">
        <f t="shared" si="1144"/>
        <v>No</v>
      </c>
      <c r="BO513" t="str">
        <f t="shared" si="1144"/>
        <v>No</v>
      </c>
      <c r="BP513" t="str">
        <f t="shared" si="1144"/>
        <v>No</v>
      </c>
      <c r="BQ513" t="str">
        <f t="shared" si="1144"/>
        <v>No</v>
      </c>
      <c r="BR513" t="str">
        <f t="shared" si="1144"/>
        <v>No</v>
      </c>
      <c r="BS513" t="str">
        <f t="shared" si="1144"/>
        <v>No</v>
      </c>
      <c r="BT513" t="str">
        <f t="shared" si="1144"/>
        <v>No</v>
      </c>
      <c r="BU513" t="str">
        <f t="shared" si="1116"/>
        <v>No</v>
      </c>
      <c r="BW513" t="str">
        <f t="shared" si="1007"/>
        <v>No</v>
      </c>
    </row>
    <row r="514" spans="1:75" x14ac:dyDescent="0.25">
      <c r="A514" s="7">
        <v>513</v>
      </c>
      <c r="B514" s="7" t="s">
        <v>548</v>
      </c>
      <c r="C514" s="7" t="s">
        <v>907</v>
      </c>
      <c r="D514" s="7" t="s">
        <v>10</v>
      </c>
      <c r="E514" s="7" t="s">
        <v>787</v>
      </c>
      <c r="F514" s="8" t="s">
        <v>811</v>
      </c>
      <c r="G514" s="8" t="s">
        <v>801</v>
      </c>
      <c r="H514" s="7" t="s">
        <v>512</v>
      </c>
      <c r="I514" s="7" t="s">
        <v>12</v>
      </c>
      <c r="J514" s="7" t="s">
        <v>1197</v>
      </c>
      <c r="K514" s="9">
        <v>31779</v>
      </c>
      <c r="L514" s="9">
        <v>40332</v>
      </c>
      <c r="M514" s="9"/>
      <c r="N514" s="10">
        <f t="shared" ref="N514:N577" ca="1" si="1145">DATEDIF(L514,TODAY(),"Y")</f>
        <v>12</v>
      </c>
      <c r="O514" s="10" t="s">
        <v>815</v>
      </c>
      <c r="P514" s="11" t="s">
        <v>13</v>
      </c>
      <c r="Q514" s="12">
        <v>47340</v>
      </c>
      <c r="R514" s="12">
        <f t="shared" ref="R514:R577" ca="1" si="1146">IF(AND(VLOOKUP($S514,$AC$1:$AD$3,2,1)=0,N514&gt;10),3000,VLOOKUP($S514,$AC$1:$AD$3,2,1))</f>
        <v>3000</v>
      </c>
      <c r="S514" s="8">
        <v>2</v>
      </c>
      <c r="T514" t="str">
        <f t="shared" si="1008"/>
        <v/>
      </c>
      <c r="U514" t="str">
        <f t="shared" si="1009"/>
        <v>Correct</v>
      </c>
      <c r="Y514" t="str">
        <f t="shared" si="1010"/>
        <v>40001-60000</v>
      </c>
      <c r="Z514" t="str">
        <f t="shared" ca="1" si="1011"/>
        <v>30-40 years</v>
      </c>
      <c r="AA514" t="str">
        <f t="shared" si="1012"/>
        <v>2-4 years</v>
      </c>
      <c r="AH514" t="str">
        <f t="shared" si="1013"/>
        <v>Yes</v>
      </c>
      <c r="AI514" t="str">
        <f t="shared" si="1114"/>
        <v>Yes</v>
      </c>
      <c r="AJ514" t="str">
        <f t="shared" si="1114"/>
        <v>Yes</v>
      </c>
      <c r="AK514" t="str">
        <f t="shared" si="1114"/>
        <v>Yes</v>
      </c>
      <c r="AL514" t="str">
        <f t="shared" si="1114"/>
        <v>Yes</v>
      </c>
      <c r="AM514" t="str">
        <f t="shared" si="1114"/>
        <v>Yes</v>
      </c>
      <c r="AN514" t="str">
        <f t="shared" si="1114"/>
        <v>Yes</v>
      </c>
      <c r="AO514" t="str">
        <f t="shared" si="1114"/>
        <v>Yes</v>
      </c>
      <c r="AP514" t="str">
        <f t="shared" si="1114"/>
        <v>Yes</v>
      </c>
      <c r="AQ514" t="str">
        <f t="shared" si="1114"/>
        <v>Yes</v>
      </c>
      <c r="AR514" t="str">
        <f t="shared" si="1114"/>
        <v>Yes</v>
      </c>
      <c r="AS514" t="str">
        <f t="shared" si="1114"/>
        <v>Yes</v>
      </c>
      <c r="AT514" t="str">
        <f t="shared" si="1114"/>
        <v>Yes</v>
      </c>
      <c r="AV514" t="str">
        <f t="shared" ref="AV514:BF514" si="1147">IF(AND($L514&gt;=AV$1,$L514&lt;AW$1),"Yes","No")</f>
        <v>No</v>
      </c>
      <c r="AW514" t="str">
        <f t="shared" si="1147"/>
        <v>No</v>
      </c>
      <c r="AX514" t="str">
        <f t="shared" si="1147"/>
        <v>No</v>
      </c>
      <c r="AY514" t="str">
        <f t="shared" si="1147"/>
        <v>No</v>
      </c>
      <c r="AZ514" t="str">
        <f t="shared" si="1147"/>
        <v>No</v>
      </c>
      <c r="BA514" t="str">
        <f t="shared" si="1147"/>
        <v>No</v>
      </c>
      <c r="BB514" t="str">
        <f t="shared" si="1147"/>
        <v>No</v>
      </c>
      <c r="BC514" t="str">
        <f t="shared" si="1147"/>
        <v>No</v>
      </c>
      <c r="BD514" t="str">
        <f t="shared" si="1147"/>
        <v>No</v>
      </c>
      <c r="BE514" t="str">
        <f t="shared" si="1147"/>
        <v>No</v>
      </c>
      <c r="BF514" t="str">
        <f t="shared" si="1147"/>
        <v>No</v>
      </c>
      <c r="BG514" t="str">
        <f t="shared" ref="BG514:BG577" si="1148">IF(AND($L514&gt;=BG$1,$L514&lt;BI$1),"Yes","No")</f>
        <v>No</v>
      </c>
      <c r="BI514" t="str">
        <f t="shared" si="1016"/>
        <v>No</v>
      </c>
      <c r="BJ514" t="str">
        <f t="shared" ref="BJ514:BT514" si="1149">IF(AND($M514&gt;=BJ$1,$M514&lt;BK$1),"Yes","No")</f>
        <v>No</v>
      </c>
      <c r="BK514" t="str">
        <f t="shared" si="1149"/>
        <v>No</v>
      </c>
      <c r="BL514" t="str">
        <f t="shared" si="1149"/>
        <v>No</v>
      </c>
      <c r="BM514" t="str">
        <f t="shared" si="1149"/>
        <v>No</v>
      </c>
      <c r="BN514" t="str">
        <f t="shared" si="1149"/>
        <v>No</v>
      </c>
      <c r="BO514" t="str">
        <f t="shared" si="1149"/>
        <v>No</v>
      </c>
      <c r="BP514" t="str">
        <f t="shared" si="1149"/>
        <v>No</v>
      </c>
      <c r="BQ514" t="str">
        <f t="shared" si="1149"/>
        <v>No</v>
      </c>
      <c r="BR514" t="str">
        <f t="shared" si="1149"/>
        <v>No</v>
      </c>
      <c r="BS514" t="str">
        <f t="shared" si="1149"/>
        <v>No</v>
      </c>
      <c r="BT514" t="str">
        <f t="shared" si="1149"/>
        <v>No</v>
      </c>
      <c r="BU514" t="str">
        <f t="shared" si="1116"/>
        <v>No</v>
      </c>
      <c r="BW514" t="str">
        <f t="shared" ref="BW514:BW577" si="1150">IF(COUNTIFS(BJ514:BU514,"Yes")&gt;0,"Yes","No")</f>
        <v>No</v>
      </c>
    </row>
    <row r="515" spans="1:75" x14ac:dyDescent="0.25">
      <c r="A515" s="7">
        <v>514</v>
      </c>
      <c r="B515" s="7" t="s">
        <v>549</v>
      </c>
      <c r="C515" s="7" t="s">
        <v>956</v>
      </c>
      <c r="D515" s="7" t="s">
        <v>813</v>
      </c>
      <c r="E515" s="7" t="s">
        <v>791</v>
      </c>
      <c r="F515" s="8" t="s">
        <v>811</v>
      </c>
      <c r="G515" s="8" t="s">
        <v>801</v>
      </c>
      <c r="H515" s="7" t="s">
        <v>512</v>
      </c>
      <c r="I515" s="7" t="s">
        <v>12</v>
      </c>
      <c r="J515" s="7" t="s">
        <v>1196</v>
      </c>
      <c r="K515" s="9">
        <v>28784</v>
      </c>
      <c r="L515" s="9">
        <v>35958</v>
      </c>
      <c r="M515" s="9"/>
      <c r="N515" s="10">
        <f t="shared" ca="1" si="1145"/>
        <v>24</v>
      </c>
      <c r="O515" s="10" t="s">
        <v>815</v>
      </c>
      <c r="P515" s="11" t="s">
        <v>40</v>
      </c>
      <c r="Q515" s="12">
        <v>61420</v>
      </c>
      <c r="R515" s="12">
        <f t="shared" ca="1" si="1146"/>
        <v>5000</v>
      </c>
      <c r="S515" s="8">
        <v>4</v>
      </c>
      <c r="T515" t="str">
        <f t="shared" ref="T515:T578" si="1151">IF(M515="","",IF(M515&lt;L515,"Error","Correct"))</f>
        <v/>
      </c>
      <c r="U515" t="str">
        <f t="shared" ref="U515:U578" si="1152">IF(K515="","",IF((L515-K515)/365&lt;18,"Error","Correct"))</f>
        <v>Correct</v>
      </c>
      <c r="Y515" t="str">
        <f t="shared" ref="Y515:Y578" si="1153">VLOOKUP(Q515,$AC$32:$AD$36,2,1)</f>
        <v>Above 60000</v>
      </c>
      <c r="Z515" t="str">
        <f t="shared" ref="Z515:Z578" ca="1" si="1154">VLOOKUP(YEARFRAC(K515,TODAY()),$AC$17:$AD$22,2,1)</f>
        <v>40-50 years</v>
      </c>
      <c r="AA515" t="str">
        <f t="shared" ref="AA515:AA578" si="1155">VLOOKUP(YEARFRAC(L515,$AB$1),$AC$24:$AD$30,2,1)</f>
        <v>Above 10 years</v>
      </c>
      <c r="AH515" t="str">
        <f t="shared" ref="AH515:AH578" si="1156">IF($L515&gt;AH$1,"No",IF($M515="","Yes",IF(AND($L515&lt;=AH$1,$M515&gt;AH$1),"Yes","No")))</f>
        <v>Yes</v>
      </c>
      <c r="AI515" t="str">
        <f t="shared" ref="AI515:AT530" si="1157">IF($L515&gt;AI$1,"No",IF($M515="","Yes",IF(AND($L515&lt;=AI$1,$M515&gt;AI$1),"Yes","No")))</f>
        <v>Yes</v>
      </c>
      <c r="AJ515" t="str">
        <f t="shared" si="1157"/>
        <v>Yes</v>
      </c>
      <c r="AK515" t="str">
        <f t="shared" si="1157"/>
        <v>Yes</v>
      </c>
      <c r="AL515" t="str">
        <f t="shared" si="1157"/>
        <v>Yes</v>
      </c>
      <c r="AM515" t="str">
        <f t="shared" si="1157"/>
        <v>Yes</v>
      </c>
      <c r="AN515" t="str">
        <f t="shared" si="1157"/>
        <v>Yes</v>
      </c>
      <c r="AO515" t="str">
        <f t="shared" si="1157"/>
        <v>Yes</v>
      </c>
      <c r="AP515" t="str">
        <f t="shared" si="1157"/>
        <v>Yes</v>
      </c>
      <c r="AQ515" t="str">
        <f t="shared" si="1157"/>
        <v>Yes</v>
      </c>
      <c r="AR515" t="str">
        <f t="shared" si="1157"/>
        <v>Yes</v>
      </c>
      <c r="AS515" t="str">
        <f t="shared" si="1157"/>
        <v>Yes</v>
      </c>
      <c r="AT515" t="str">
        <f t="shared" si="1157"/>
        <v>Yes</v>
      </c>
      <c r="AV515" t="str">
        <f t="shared" ref="AV515:BF515" si="1158">IF(AND($L515&gt;=AV$1,$L515&lt;AW$1),"Yes","No")</f>
        <v>No</v>
      </c>
      <c r="AW515" t="str">
        <f t="shared" si="1158"/>
        <v>No</v>
      </c>
      <c r="AX515" t="str">
        <f t="shared" si="1158"/>
        <v>No</v>
      </c>
      <c r="AY515" t="str">
        <f t="shared" si="1158"/>
        <v>No</v>
      </c>
      <c r="AZ515" t="str">
        <f t="shared" si="1158"/>
        <v>No</v>
      </c>
      <c r="BA515" t="str">
        <f t="shared" si="1158"/>
        <v>No</v>
      </c>
      <c r="BB515" t="str">
        <f t="shared" si="1158"/>
        <v>No</v>
      </c>
      <c r="BC515" t="str">
        <f t="shared" si="1158"/>
        <v>No</v>
      </c>
      <c r="BD515" t="str">
        <f t="shared" si="1158"/>
        <v>No</v>
      </c>
      <c r="BE515" t="str">
        <f t="shared" si="1158"/>
        <v>No</v>
      </c>
      <c r="BF515" t="str">
        <f t="shared" si="1158"/>
        <v>No</v>
      </c>
      <c r="BG515" t="str">
        <f t="shared" si="1148"/>
        <v>No</v>
      </c>
      <c r="BI515" t="str">
        <f t="shared" ref="BI515:BI578" si="1159">IF(COUNTIFS(AV515:BG515,"Yes")&gt;0,"Yes","No")</f>
        <v>No</v>
      </c>
      <c r="BJ515" t="str">
        <f t="shared" ref="BJ515:BU530" si="1160">IF(AND($M515&gt;=BJ$1,$M515&lt;BK$1),"Yes","No")</f>
        <v>No</v>
      </c>
      <c r="BK515" t="str">
        <f t="shared" si="1160"/>
        <v>No</v>
      </c>
      <c r="BL515" t="str">
        <f t="shared" si="1160"/>
        <v>No</v>
      </c>
      <c r="BM515" t="str">
        <f t="shared" si="1160"/>
        <v>No</v>
      </c>
      <c r="BN515" t="str">
        <f t="shared" si="1160"/>
        <v>No</v>
      </c>
      <c r="BO515" t="str">
        <f t="shared" si="1160"/>
        <v>No</v>
      </c>
      <c r="BP515" t="str">
        <f t="shared" si="1160"/>
        <v>No</v>
      </c>
      <c r="BQ515" t="str">
        <f t="shared" si="1160"/>
        <v>No</v>
      </c>
      <c r="BR515" t="str">
        <f t="shared" si="1160"/>
        <v>No</v>
      </c>
      <c r="BS515" t="str">
        <f t="shared" si="1160"/>
        <v>No</v>
      </c>
      <c r="BT515" t="str">
        <f t="shared" si="1160"/>
        <v>No</v>
      </c>
      <c r="BU515" t="str">
        <f t="shared" si="1160"/>
        <v>No</v>
      </c>
      <c r="BW515" t="str">
        <f t="shared" si="1150"/>
        <v>No</v>
      </c>
    </row>
    <row r="516" spans="1:75" x14ac:dyDescent="0.25">
      <c r="A516" s="7">
        <v>515</v>
      </c>
      <c r="B516" s="7" t="s">
        <v>550</v>
      </c>
      <c r="C516" s="7" t="s">
        <v>907</v>
      </c>
      <c r="D516" s="7" t="s">
        <v>812</v>
      </c>
      <c r="E516" s="7" t="s">
        <v>793</v>
      </c>
      <c r="F516" s="8" t="s">
        <v>811</v>
      </c>
      <c r="G516" s="8" t="s">
        <v>801</v>
      </c>
      <c r="H516" s="7" t="s">
        <v>512</v>
      </c>
      <c r="I516" s="7" t="s">
        <v>19</v>
      </c>
      <c r="J516" s="7" t="s">
        <v>1197</v>
      </c>
      <c r="K516" s="9">
        <v>26709</v>
      </c>
      <c r="L516" s="9">
        <v>36340</v>
      </c>
      <c r="M516" s="9"/>
      <c r="N516" s="10">
        <f t="shared" ca="1" si="1145"/>
        <v>23</v>
      </c>
      <c r="O516" s="10" t="s">
        <v>815</v>
      </c>
      <c r="P516" s="11"/>
      <c r="Q516" s="12">
        <v>37016</v>
      </c>
      <c r="R516" s="12">
        <f t="shared" ca="1" si="1146"/>
        <v>5000</v>
      </c>
      <c r="S516" s="8">
        <v>4</v>
      </c>
      <c r="T516" t="str">
        <f t="shared" si="1151"/>
        <v/>
      </c>
      <c r="U516" t="str">
        <f t="shared" si="1152"/>
        <v>Correct</v>
      </c>
      <c r="Y516" t="str">
        <f t="shared" si="1153"/>
        <v>25001-40000</v>
      </c>
      <c r="Z516" t="str">
        <f t="shared" ca="1" si="1154"/>
        <v>40-50 years</v>
      </c>
      <c r="AA516" t="str">
        <f t="shared" si="1155"/>
        <v>Above 10 years</v>
      </c>
      <c r="AH516" t="str">
        <f t="shared" si="1156"/>
        <v>Yes</v>
      </c>
      <c r="AI516" t="str">
        <f t="shared" si="1157"/>
        <v>Yes</v>
      </c>
      <c r="AJ516" t="str">
        <f t="shared" si="1157"/>
        <v>Yes</v>
      </c>
      <c r="AK516" t="str">
        <f t="shared" si="1157"/>
        <v>Yes</v>
      </c>
      <c r="AL516" t="str">
        <f t="shared" si="1157"/>
        <v>Yes</v>
      </c>
      <c r="AM516" t="str">
        <f t="shared" si="1157"/>
        <v>Yes</v>
      </c>
      <c r="AN516" t="str">
        <f t="shared" si="1157"/>
        <v>Yes</v>
      </c>
      <c r="AO516" t="str">
        <f t="shared" si="1157"/>
        <v>Yes</v>
      </c>
      <c r="AP516" t="str">
        <f t="shared" si="1157"/>
        <v>Yes</v>
      </c>
      <c r="AQ516" t="str">
        <f t="shared" si="1157"/>
        <v>Yes</v>
      </c>
      <c r="AR516" t="str">
        <f t="shared" si="1157"/>
        <v>Yes</v>
      </c>
      <c r="AS516" t="str">
        <f t="shared" si="1157"/>
        <v>Yes</v>
      </c>
      <c r="AT516" t="str">
        <f t="shared" si="1157"/>
        <v>Yes</v>
      </c>
      <c r="AV516" t="str">
        <f t="shared" ref="AV516:BF516" si="1161">IF(AND($L516&gt;=AV$1,$L516&lt;AW$1),"Yes","No")</f>
        <v>No</v>
      </c>
      <c r="AW516" t="str">
        <f t="shared" si="1161"/>
        <v>No</v>
      </c>
      <c r="AX516" t="str">
        <f t="shared" si="1161"/>
        <v>No</v>
      </c>
      <c r="AY516" t="str">
        <f t="shared" si="1161"/>
        <v>No</v>
      </c>
      <c r="AZ516" t="str">
        <f t="shared" si="1161"/>
        <v>No</v>
      </c>
      <c r="BA516" t="str">
        <f t="shared" si="1161"/>
        <v>No</v>
      </c>
      <c r="BB516" t="str">
        <f t="shared" si="1161"/>
        <v>No</v>
      </c>
      <c r="BC516" t="str">
        <f t="shared" si="1161"/>
        <v>No</v>
      </c>
      <c r="BD516" t="str">
        <f t="shared" si="1161"/>
        <v>No</v>
      </c>
      <c r="BE516" t="str">
        <f t="shared" si="1161"/>
        <v>No</v>
      </c>
      <c r="BF516" t="str">
        <f t="shared" si="1161"/>
        <v>No</v>
      </c>
      <c r="BG516" t="str">
        <f t="shared" si="1148"/>
        <v>No</v>
      </c>
      <c r="BI516" t="str">
        <f t="shared" si="1159"/>
        <v>No</v>
      </c>
      <c r="BJ516" t="str">
        <f t="shared" ref="BJ516:BT516" si="1162">IF(AND($M516&gt;=BJ$1,$M516&lt;BK$1),"Yes","No")</f>
        <v>No</v>
      </c>
      <c r="BK516" t="str">
        <f t="shared" si="1162"/>
        <v>No</v>
      </c>
      <c r="BL516" t="str">
        <f t="shared" si="1162"/>
        <v>No</v>
      </c>
      <c r="BM516" t="str">
        <f t="shared" si="1162"/>
        <v>No</v>
      </c>
      <c r="BN516" t="str">
        <f t="shared" si="1162"/>
        <v>No</v>
      </c>
      <c r="BO516" t="str">
        <f t="shared" si="1162"/>
        <v>No</v>
      </c>
      <c r="BP516" t="str">
        <f t="shared" si="1162"/>
        <v>No</v>
      </c>
      <c r="BQ516" t="str">
        <f t="shared" si="1162"/>
        <v>No</v>
      </c>
      <c r="BR516" t="str">
        <f t="shared" si="1162"/>
        <v>No</v>
      </c>
      <c r="BS516" t="str">
        <f t="shared" si="1162"/>
        <v>No</v>
      </c>
      <c r="BT516" t="str">
        <f t="shared" si="1162"/>
        <v>No</v>
      </c>
      <c r="BU516" t="str">
        <f t="shared" si="1160"/>
        <v>No</v>
      </c>
      <c r="BW516" t="str">
        <f t="shared" si="1150"/>
        <v>No</v>
      </c>
    </row>
    <row r="517" spans="1:75" x14ac:dyDescent="0.25">
      <c r="A517" s="7">
        <v>516</v>
      </c>
      <c r="B517" s="7" t="s">
        <v>551</v>
      </c>
      <c r="C517" s="7" t="s">
        <v>880</v>
      </c>
      <c r="D517" s="7" t="s">
        <v>812</v>
      </c>
      <c r="E517" s="7" t="s">
        <v>794</v>
      </c>
      <c r="F517" s="8" t="s">
        <v>811</v>
      </c>
      <c r="G517" s="8" t="s">
        <v>801</v>
      </c>
      <c r="H517" s="7" t="s">
        <v>512</v>
      </c>
      <c r="I517" s="7" t="s">
        <v>12</v>
      </c>
      <c r="J517" s="7" t="s">
        <v>1196</v>
      </c>
      <c r="K517" s="9">
        <v>29995</v>
      </c>
      <c r="L517" s="9">
        <v>39282</v>
      </c>
      <c r="M517" s="9"/>
      <c r="N517" s="10">
        <f t="shared" ca="1" si="1145"/>
        <v>15</v>
      </c>
      <c r="O517" s="10" t="s">
        <v>815</v>
      </c>
      <c r="P517" s="11" t="s">
        <v>21</v>
      </c>
      <c r="Q517" s="12">
        <v>69420</v>
      </c>
      <c r="R517" s="12">
        <f t="shared" ca="1" si="1146"/>
        <v>3000</v>
      </c>
      <c r="S517" s="8">
        <v>2</v>
      </c>
      <c r="T517" t="str">
        <f t="shared" si="1151"/>
        <v/>
      </c>
      <c r="U517" t="str">
        <f t="shared" si="1152"/>
        <v>Correct</v>
      </c>
      <c r="Y517" t="str">
        <f t="shared" si="1153"/>
        <v>Above 60000</v>
      </c>
      <c r="Z517" t="str">
        <f t="shared" ca="1" si="1154"/>
        <v>40-50 years</v>
      </c>
      <c r="AA517" t="str">
        <f t="shared" si="1155"/>
        <v>4-6 years</v>
      </c>
      <c r="AH517" t="str">
        <f t="shared" si="1156"/>
        <v>Yes</v>
      </c>
      <c r="AI517" t="str">
        <f t="shared" si="1157"/>
        <v>Yes</v>
      </c>
      <c r="AJ517" t="str">
        <f t="shared" si="1157"/>
        <v>Yes</v>
      </c>
      <c r="AK517" t="str">
        <f t="shared" si="1157"/>
        <v>Yes</v>
      </c>
      <c r="AL517" t="str">
        <f t="shared" si="1157"/>
        <v>Yes</v>
      </c>
      <c r="AM517" t="str">
        <f t="shared" si="1157"/>
        <v>Yes</v>
      </c>
      <c r="AN517" t="str">
        <f t="shared" si="1157"/>
        <v>Yes</v>
      </c>
      <c r="AO517" t="str">
        <f t="shared" si="1157"/>
        <v>Yes</v>
      </c>
      <c r="AP517" t="str">
        <f t="shared" si="1157"/>
        <v>Yes</v>
      </c>
      <c r="AQ517" t="str">
        <f t="shared" si="1157"/>
        <v>Yes</v>
      </c>
      <c r="AR517" t="str">
        <f t="shared" si="1157"/>
        <v>Yes</v>
      </c>
      <c r="AS517" t="str">
        <f t="shared" si="1157"/>
        <v>Yes</v>
      </c>
      <c r="AT517" t="str">
        <f t="shared" si="1157"/>
        <v>Yes</v>
      </c>
      <c r="AV517" t="str">
        <f t="shared" ref="AV517:BF517" si="1163">IF(AND($L517&gt;=AV$1,$L517&lt;AW$1),"Yes","No")</f>
        <v>No</v>
      </c>
      <c r="AW517" t="str">
        <f t="shared" si="1163"/>
        <v>No</v>
      </c>
      <c r="AX517" t="str">
        <f t="shared" si="1163"/>
        <v>No</v>
      </c>
      <c r="AY517" t="str">
        <f t="shared" si="1163"/>
        <v>No</v>
      </c>
      <c r="AZ517" t="str">
        <f t="shared" si="1163"/>
        <v>No</v>
      </c>
      <c r="BA517" t="str">
        <f t="shared" si="1163"/>
        <v>No</v>
      </c>
      <c r="BB517" t="str">
        <f t="shared" si="1163"/>
        <v>No</v>
      </c>
      <c r="BC517" t="str">
        <f t="shared" si="1163"/>
        <v>No</v>
      </c>
      <c r="BD517" t="str">
        <f t="shared" si="1163"/>
        <v>No</v>
      </c>
      <c r="BE517" t="str">
        <f t="shared" si="1163"/>
        <v>No</v>
      </c>
      <c r="BF517" t="str">
        <f t="shared" si="1163"/>
        <v>No</v>
      </c>
      <c r="BG517" t="str">
        <f t="shared" si="1148"/>
        <v>No</v>
      </c>
      <c r="BI517" t="str">
        <f t="shared" si="1159"/>
        <v>No</v>
      </c>
      <c r="BJ517" t="str">
        <f t="shared" ref="BJ517:BT517" si="1164">IF(AND($M517&gt;=BJ$1,$M517&lt;BK$1),"Yes","No")</f>
        <v>No</v>
      </c>
      <c r="BK517" t="str">
        <f t="shared" si="1164"/>
        <v>No</v>
      </c>
      <c r="BL517" t="str">
        <f t="shared" si="1164"/>
        <v>No</v>
      </c>
      <c r="BM517" t="str">
        <f t="shared" si="1164"/>
        <v>No</v>
      </c>
      <c r="BN517" t="str">
        <f t="shared" si="1164"/>
        <v>No</v>
      </c>
      <c r="BO517" t="str">
        <f t="shared" si="1164"/>
        <v>No</v>
      </c>
      <c r="BP517" t="str">
        <f t="shared" si="1164"/>
        <v>No</v>
      </c>
      <c r="BQ517" t="str">
        <f t="shared" si="1164"/>
        <v>No</v>
      </c>
      <c r="BR517" t="str">
        <f t="shared" si="1164"/>
        <v>No</v>
      </c>
      <c r="BS517" t="str">
        <f t="shared" si="1164"/>
        <v>No</v>
      </c>
      <c r="BT517" t="str">
        <f t="shared" si="1164"/>
        <v>No</v>
      </c>
      <c r="BU517" t="str">
        <f t="shared" si="1160"/>
        <v>No</v>
      </c>
      <c r="BW517" t="str">
        <f t="shared" si="1150"/>
        <v>No</v>
      </c>
    </row>
    <row r="518" spans="1:75" x14ac:dyDescent="0.25">
      <c r="A518" s="7">
        <v>517</v>
      </c>
      <c r="B518" s="7" t="s">
        <v>552</v>
      </c>
      <c r="C518" s="7" t="s">
        <v>1116</v>
      </c>
      <c r="D518" s="7" t="s">
        <v>36</v>
      </c>
      <c r="E518" s="7" t="s">
        <v>795</v>
      </c>
      <c r="F518" s="8" t="s">
        <v>811</v>
      </c>
      <c r="G518" s="8" t="s">
        <v>801</v>
      </c>
      <c r="H518" s="7" t="s">
        <v>512</v>
      </c>
      <c r="I518" s="7" t="s">
        <v>12</v>
      </c>
      <c r="J518" s="7" t="s">
        <v>1197</v>
      </c>
      <c r="K518" s="9">
        <v>26126</v>
      </c>
      <c r="L518" s="9">
        <v>38903</v>
      </c>
      <c r="M518" s="9"/>
      <c r="N518" s="10">
        <f t="shared" ca="1" si="1145"/>
        <v>16</v>
      </c>
      <c r="O518" t="s">
        <v>786</v>
      </c>
      <c r="P518" s="11" t="s">
        <v>40</v>
      </c>
      <c r="Q518" s="12">
        <v>34060</v>
      </c>
      <c r="R518" s="12">
        <f t="shared" ca="1" si="1146"/>
        <v>3000</v>
      </c>
      <c r="S518" s="8">
        <v>2</v>
      </c>
      <c r="T518" t="str">
        <f t="shared" si="1151"/>
        <v/>
      </c>
      <c r="U518" t="str">
        <f t="shared" si="1152"/>
        <v>Correct</v>
      </c>
      <c r="Y518" t="str">
        <f t="shared" si="1153"/>
        <v>25001-40000</v>
      </c>
      <c r="Z518" t="str">
        <f t="shared" ca="1" si="1154"/>
        <v>Above 50 years</v>
      </c>
      <c r="AA518" t="str">
        <f t="shared" si="1155"/>
        <v>6-10 years</v>
      </c>
      <c r="AH518" t="str">
        <f t="shared" si="1156"/>
        <v>Yes</v>
      </c>
      <c r="AI518" t="str">
        <f t="shared" si="1157"/>
        <v>Yes</v>
      </c>
      <c r="AJ518" t="str">
        <f t="shared" si="1157"/>
        <v>Yes</v>
      </c>
      <c r="AK518" t="str">
        <f t="shared" si="1157"/>
        <v>Yes</v>
      </c>
      <c r="AL518" t="str">
        <f t="shared" si="1157"/>
        <v>Yes</v>
      </c>
      <c r="AM518" t="str">
        <f t="shared" si="1157"/>
        <v>Yes</v>
      </c>
      <c r="AN518" t="str">
        <f t="shared" si="1157"/>
        <v>Yes</v>
      </c>
      <c r="AO518" t="str">
        <f t="shared" si="1157"/>
        <v>Yes</v>
      </c>
      <c r="AP518" t="str">
        <f t="shared" si="1157"/>
        <v>Yes</v>
      </c>
      <c r="AQ518" t="str">
        <f t="shared" si="1157"/>
        <v>Yes</v>
      </c>
      <c r="AR518" t="str">
        <f t="shared" si="1157"/>
        <v>Yes</v>
      </c>
      <c r="AS518" t="str">
        <f t="shared" si="1157"/>
        <v>Yes</v>
      </c>
      <c r="AT518" t="str">
        <f t="shared" si="1157"/>
        <v>Yes</v>
      </c>
      <c r="AV518" t="str">
        <f t="shared" ref="AV518:BF518" si="1165">IF(AND($L518&gt;=AV$1,$L518&lt;AW$1),"Yes","No")</f>
        <v>No</v>
      </c>
      <c r="AW518" t="str">
        <f t="shared" si="1165"/>
        <v>No</v>
      </c>
      <c r="AX518" t="str">
        <f t="shared" si="1165"/>
        <v>No</v>
      </c>
      <c r="AY518" t="str">
        <f t="shared" si="1165"/>
        <v>No</v>
      </c>
      <c r="AZ518" t="str">
        <f t="shared" si="1165"/>
        <v>No</v>
      </c>
      <c r="BA518" t="str">
        <f t="shared" si="1165"/>
        <v>No</v>
      </c>
      <c r="BB518" t="str">
        <f t="shared" si="1165"/>
        <v>No</v>
      </c>
      <c r="BC518" t="str">
        <f t="shared" si="1165"/>
        <v>No</v>
      </c>
      <c r="BD518" t="str">
        <f t="shared" si="1165"/>
        <v>No</v>
      </c>
      <c r="BE518" t="str">
        <f t="shared" si="1165"/>
        <v>No</v>
      </c>
      <c r="BF518" t="str">
        <f t="shared" si="1165"/>
        <v>No</v>
      </c>
      <c r="BG518" t="str">
        <f t="shared" si="1148"/>
        <v>No</v>
      </c>
      <c r="BI518" t="str">
        <f t="shared" si="1159"/>
        <v>No</v>
      </c>
      <c r="BJ518" t="str">
        <f t="shared" ref="BJ518:BT518" si="1166">IF(AND($M518&gt;=BJ$1,$M518&lt;BK$1),"Yes","No")</f>
        <v>No</v>
      </c>
      <c r="BK518" t="str">
        <f t="shared" si="1166"/>
        <v>No</v>
      </c>
      <c r="BL518" t="str">
        <f t="shared" si="1166"/>
        <v>No</v>
      </c>
      <c r="BM518" t="str">
        <f t="shared" si="1166"/>
        <v>No</v>
      </c>
      <c r="BN518" t="str">
        <f t="shared" si="1166"/>
        <v>No</v>
      </c>
      <c r="BO518" t="str">
        <f t="shared" si="1166"/>
        <v>No</v>
      </c>
      <c r="BP518" t="str">
        <f t="shared" si="1166"/>
        <v>No</v>
      </c>
      <c r="BQ518" t="str">
        <f t="shared" si="1166"/>
        <v>No</v>
      </c>
      <c r="BR518" t="str">
        <f t="shared" si="1166"/>
        <v>No</v>
      </c>
      <c r="BS518" t="str">
        <f t="shared" si="1166"/>
        <v>No</v>
      </c>
      <c r="BT518" t="str">
        <f t="shared" si="1166"/>
        <v>No</v>
      </c>
      <c r="BU518" t="str">
        <f t="shared" si="1160"/>
        <v>No</v>
      </c>
      <c r="BW518" t="str">
        <f t="shared" si="1150"/>
        <v>No</v>
      </c>
    </row>
    <row r="519" spans="1:75" x14ac:dyDescent="0.25">
      <c r="A519" s="7">
        <v>518</v>
      </c>
      <c r="B519" s="7" t="s">
        <v>553</v>
      </c>
      <c r="C519" s="7" t="s">
        <v>939</v>
      </c>
      <c r="D519" s="7" t="s">
        <v>812</v>
      </c>
      <c r="E519" s="7" t="s">
        <v>793</v>
      </c>
      <c r="F519" s="8" t="s">
        <v>811</v>
      </c>
      <c r="G519" s="8" t="s">
        <v>801</v>
      </c>
      <c r="H519" s="7" t="s">
        <v>512</v>
      </c>
      <c r="I519" s="7" t="s">
        <v>12</v>
      </c>
      <c r="J519" s="7" t="s">
        <v>1196</v>
      </c>
      <c r="K519" s="9">
        <v>26650</v>
      </c>
      <c r="L519" s="9">
        <v>35990</v>
      </c>
      <c r="M519" s="9"/>
      <c r="N519" s="10">
        <f t="shared" ca="1" si="1145"/>
        <v>24</v>
      </c>
      <c r="O519" t="s">
        <v>783</v>
      </c>
      <c r="P519" s="11" t="s">
        <v>30</v>
      </c>
      <c r="Q519" s="12">
        <v>36890</v>
      </c>
      <c r="R519" s="12">
        <f t="shared" ca="1" si="1146"/>
        <v>3000</v>
      </c>
      <c r="S519" s="8">
        <v>1</v>
      </c>
      <c r="T519" t="str">
        <f t="shared" si="1151"/>
        <v/>
      </c>
      <c r="U519" t="str">
        <f t="shared" si="1152"/>
        <v>Correct</v>
      </c>
      <c r="Y519" t="str">
        <f t="shared" si="1153"/>
        <v>25001-40000</v>
      </c>
      <c r="Z519" t="str">
        <f t="shared" ca="1" si="1154"/>
        <v>Above 50 years</v>
      </c>
      <c r="AA519" t="str">
        <f t="shared" si="1155"/>
        <v>Above 10 years</v>
      </c>
      <c r="AH519" t="str">
        <f t="shared" si="1156"/>
        <v>Yes</v>
      </c>
      <c r="AI519" t="str">
        <f t="shared" si="1157"/>
        <v>Yes</v>
      </c>
      <c r="AJ519" t="str">
        <f t="shared" si="1157"/>
        <v>Yes</v>
      </c>
      <c r="AK519" t="str">
        <f t="shared" si="1157"/>
        <v>Yes</v>
      </c>
      <c r="AL519" t="str">
        <f t="shared" si="1157"/>
        <v>Yes</v>
      </c>
      <c r="AM519" t="str">
        <f t="shared" si="1157"/>
        <v>Yes</v>
      </c>
      <c r="AN519" t="str">
        <f t="shared" si="1157"/>
        <v>Yes</v>
      </c>
      <c r="AO519" t="str">
        <f t="shared" si="1157"/>
        <v>Yes</v>
      </c>
      <c r="AP519" t="str">
        <f t="shared" si="1157"/>
        <v>Yes</v>
      </c>
      <c r="AQ519" t="str">
        <f t="shared" si="1157"/>
        <v>Yes</v>
      </c>
      <c r="AR519" t="str">
        <f t="shared" si="1157"/>
        <v>Yes</v>
      </c>
      <c r="AS519" t="str">
        <f t="shared" si="1157"/>
        <v>Yes</v>
      </c>
      <c r="AT519" t="str">
        <f t="shared" si="1157"/>
        <v>Yes</v>
      </c>
      <c r="AV519" t="str">
        <f t="shared" ref="AV519:BF519" si="1167">IF(AND($L519&gt;=AV$1,$L519&lt;AW$1),"Yes","No")</f>
        <v>No</v>
      </c>
      <c r="AW519" t="str">
        <f t="shared" si="1167"/>
        <v>No</v>
      </c>
      <c r="AX519" t="str">
        <f t="shared" si="1167"/>
        <v>No</v>
      </c>
      <c r="AY519" t="str">
        <f t="shared" si="1167"/>
        <v>No</v>
      </c>
      <c r="AZ519" t="str">
        <f t="shared" si="1167"/>
        <v>No</v>
      </c>
      <c r="BA519" t="str">
        <f t="shared" si="1167"/>
        <v>No</v>
      </c>
      <c r="BB519" t="str">
        <f t="shared" si="1167"/>
        <v>No</v>
      </c>
      <c r="BC519" t="str">
        <f t="shared" si="1167"/>
        <v>No</v>
      </c>
      <c r="BD519" t="str">
        <f t="shared" si="1167"/>
        <v>No</v>
      </c>
      <c r="BE519" t="str">
        <f t="shared" si="1167"/>
        <v>No</v>
      </c>
      <c r="BF519" t="str">
        <f t="shared" si="1167"/>
        <v>No</v>
      </c>
      <c r="BG519" t="str">
        <f t="shared" si="1148"/>
        <v>No</v>
      </c>
      <c r="BI519" t="str">
        <f t="shared" si="1159"/>
        <v>No</v>
      </c>
      <c r="BJ519" t="str">
        <f t="shared" ref="BJ519:BT519" si="1168">IF(AND($M519&gt;=BJ$1,$M519&lt;BK$1),"Yes","No")</f>
        <v>No</v>
      </c>
      <c r="BK519" t="str">
        <f t="shared" si="1168"/>
        <v>No</v>
      </c>
      <c r="BL519" t="str">
        <f t="shared" si="1168"/>
        <v>No</v>
      </c>
      <c r="BM519" t="str">
        <f t="shared" si="1168"/>
        <v>No</v>
      </c>
      <c r="BN519" t="str">
        <f t="shared" si="1168"/>
        <v>No</v>
      </c>
      <c r="BO519" t="str">
        <f t="shared" si="1168"/>
        <v>No</v>
      </c>
      <c r="BP519" t="str">
        <f t="shared" si="1168"/>
        <v>No</v>
      </c>
      <c r="BQ519" t="str">
        <f t="shared" si="1168"/>
        <v>No</v>
      </c>
      <c r="BR519" t="str">
        <f t="shared" si="1168"/>
        <v>No</v>
      </c>
      <c r="BS519" t="str">
        <f t="shared" si="1168"/>
        <v>No</v>
      </c>
      <c r="BT519" t="str">
        <f t="shared" si="1168"/>
        <v>No</v>
      </c>
      <c r="BU519" t="str">
        <f t="shared" si="1160"/>
        <v>No</v>
      </c>
      <c r="BW519" t="str">
        <f t="shared" si="1150"/>
        <v>No</v>
      </c>
    </row>
    <row r="520" spans="1:75" x14ac:dyDescent="0.25">
      <c r="A520" s="7">
        <v>519</v>
      </c>
      <c r="B520" s="7" t="s">
        <v>554</v>
      </c>
      <c r="C520" s="7" t="s">
        <v>921</v>
      </c>
      <c r="D520" s="7" t="s">
        <v>812</v>
      </c>
      <c r="E520" s="7" t="s">
        <v>793</v>
      </c>
      <c r="F520" s="8" t="s">
        <v>811</v>
      </c>
      <c r="G520" s="8" t="s">
        <v>801</v>
      </c>
      <c r="H520" s="7" t="s">
        <v>512</v>
      </c>
      <c r="I520" s="7" t="s">
        <v>15</v>
      </c>
      <c r="J520" s="7" t="s">
        <v>1196</v>
      </c>
      <c r="K520" s="9">
        <v>28399</v>
      </c>
      <c r="L520" s="9">
        <v>38173</v>
      </c>
      <c r="M520" s="9"/>
      <c r="N520" s="10">
        <f t="shared" ca="1" si="1145"/>
        <v>18</v>
      </c>
      <c r="O520" s="10" t="s">
        <v>815</v>
      </c>
      <c r="P520" s="11" t="s">
        <v>40</v>
      </c>
      <c r="Q520" s="12">
        <v>32900</v>
      </c>
      <c r="R520" s="12">
        <f t="shared" ca="1" si="1146"/>
        <v>3000</v>
      </c>
      <c r="S520" s="8">
        <v>2</v>
      </c>
      <c r="T520" t="str">
        <f t="shared" si="1151"/>
        <v/>
      </c>
      <c r="U520" t="str">
        <f t="shared" si="1152"/>
        <v>Correct</v>
      </c>
      <c r="Y520" t="str">
        <f t="shared" si="1153"/>
        <v>25001-40000</v>
      </c>
      <c r="Z520" t="str">
        <f t="shared" ca="1" si="1154"/>
        <v>40-50 years</v>
      </c>
      <c r="AA520" t="str">
        <f t="shared" si="1155"/>
        <v>6-10 years</v>
      </c>
      <c r="AH520" t="str">
        <f t="shared" si="1156"/>
        <v>Yes</v>
      </c>
      <c r="AI520" t="str">
        <f t="shared" si="1157"/>
        <v>Yes</v>
      </c>
      <c r="AJ520" t="str">
        <f t="shared" si="1157"/>
        <v>Yes</v>
      </c>
      <c r="AK520" t="str">
        <f t="shared" si="1157"/>
        <v>Yes</v>
      </c>
      <c r="AL520" t="str">
        <f t="shared" si="1157"/>
        <v>Yes</v>
      </c>
      <c r="AM520" t="str">
        <f t="shared" si="1157"/>
        <v>Yes</v>
      </c>
      <c r="AN520" t="str">
        <f t="shared" si="1157"/>
        <v>Yes</v>
      </c>
      <c r="AO520" t="str">
        <f t="shared" si="1157"/>
        <v>Yes</v>
      </c>
      <c r="AP520" t="str">
        <f t="shared" si="1157"/>
        <v>Yes</v>
      </c>
      <c r="AQ520" t="str">
        <f t="shared" si="1157"/>
        <v>Yes</v>
      </c>
      <c r="AR520" t="str">
        <f t="shared" si="1157"/>
        <v>Yes</v>
      </c>
      <c r="AS520" t="str">
        <f t="shared" si="1157"/>
        <v>Yes</v>
      </c>
      <c r="AT520" t="str">
        <f t="shared" si="1157"/>
        <v>Yes</v>
      </c>
      <c r="AV520" t="str">
        <f t="shared" ref="AV520:BF520" si="1169">IF(AND($L520&gt;=AV$1,$L520&lt;AW$1),"Yes","No")</f>
        <v>No</v>
      </c>
      <c r="AW520" t="str">
        <f t="shared" si="1169"/>
        <v>No</v>
      </c>
      <c r="AX520" t="str">
        <f t="shared" si="1169"/>
        <v>No</v>
      </c>
      <c r="AY520" t="str">
        <f t="shared" si="1169"/>
        <v>No</v>
      </c>
      <c r="AZ520" t="str">
        <f t="shared" si="1169"/>
        <v>No</v>
      </c>
      <c r="BA520" t="str">
        <f t="shared" si="1169"/>
        <v>No</v>
      </c>
      <c r="BB520" t="str">
        <f t="shared" si="1169"/>
        <v>No</v>
      </c>
      <c r="BC520" t="str">
        <f t="shared" si="1169"/>
        <v>No</v>
      </c>
      <c r="BD520" t="str">
        <f t="shared" si="1169"/>
        <v>No</v>
      </c>
      <c r="BE520" t="str">
        <f t="shared" si="1169"/>
        <v>No</v>
      </c>
      <c r="BF520" t="str">
        <f t="shared" si="1169"/>
        <v>No</v>
      </c>
      <c r="BG520" t="str">
        <f t="shared" si="1148"/>
        <v>No</v>
      </c>
      <c r="BI520" t="str">
        <f t="shared" si="1159"/>
        <v>No</v>
      </c>
      <c r="BJ520" t="str">
        <f t="shared" ref="BJ520:BT520" si="1170">IF(AND($M520&gt;=BJ$1,$M520&lt;BK$1),"Yes","No")</f>
        <v>No</v>
      </c>
      <c r="BK520" t="str">
        <f t="shared" si="1170"/>
        <v>No</v>
      </c>
      <c r="BL520" t="str">
        <f t="shared" si="1170"/>
        <v>No</v>
      </c>
      <c r="BM520" t="str">
        <f t="shared" si="1170"/>
        <v>No</v>
      </c>
      <c r="BN520" t="str">
        <f t="shared" si="1170"/>
        <v>No</v>
      </c>
      <c r="BO520" t="str">
        <f t="shared" si="1170"/>
        <v>No</v>
      </c>
      <c r="BP520" t="str">
        <f t="shared" si="1170"/>
        <v>No</v>
      </c>
      <c r="BQ520" t="str">
        <f t="shared" si="1170"/>
        <v>No</v>
      </c>
      <c r="BR520" t="str">
        <f t="shared" si="1170"/>
        <v>No</v>
      </c>
      <c r="BS520" t="str">
        <f t="shared" si="1170"/>
        <v>No</v>
      </c>
      <c r="BT520" t="str">
        <f t="shared" si="1170"/>
        <v>No</v>
      </c>
      <c r="BU520" t="str">
        <f t="shared" si="1160"/>
        <v>No</v>
      </c>
      <c r="BW520" t="str">
        <f t="shared" si="1150"/>
        <v>No</v>
      </c>
    </row>
    <row r="521" spans="1:75" x14ac:dyDescent="0.25">
      <c r="A521" s="7">
        <v>520</v>
      </c>
      <c r="B521" s="7" t="s">
        <v>555</v>
      </c>
      <c r="C521" s="7" t="s">
        <v>1117</v>
      </c>
      <c r="D521" s="7" t="s">
        <v>36</v>
      </c>
      <c r="E521" s="7" t="s">
        <v>795</v>
      </c>
      <c r="F521" s="8" t="s">
        <v>811</v>
      </c>
      <c r="G521" s="8" t="s">
        <v>801</v>
      </c>
      <c r="H521" s="7" t="s">
        <v>512</v>
      </c>
      <c r="I521" s="7" t="s">
        <v>12</v>
      </c>
      <c r="J521" s="7" t="s">
        <v>1196</v>
      </c>
      <c r="K521" s="9">
        <v>31312</v>
      </c>
      <c r="L521" s="9">
        <v>39673</v>
      </c>
      <c r="M521" s="9"/>
      <c r="N521" s="10">
        <f t="shared" ca="1" si="1145"/>
        <v>14</v>
      </c>
      <c r="O521" s="10" t="s">
        <v>815</v>
      </c>
      <c r="P521" s="11" t="s">
        <v>13</v>
      </c>
      <c r="Q521" s="12">
        <v>48080</v>
      </c>
      <c r="R521" s="12">
        <f t="shared" ca="1" si="1146"/>
        <v>3000</v>
      </c>
      <c r="S521" s="8">
        <v>2</v>
      </c>
      <c r="T521" t="str">
        <f t="shared" si="1151"/>
        <v/>
      </c>
      <c r="U521" t="str">
        <f t="shared" si="1152"/>
        <v>Correct</v>
      </c>
      <c r="Y521" t="str">
        <f t="shared" si="1153"/>
        <v>40001-60000</v>
      </c>
      <c r="Z521" t="str">
        <f t="shared" ca="1" si="1154"/>
        <v>30-40 years</v>
      </c>
      <c r="AA521" t="str">
        <f t="shared" si="1155"/>
        <v>4-6 years</v>
      </c>
      <c r="AH521" t="str">
        <f t="shared" si="1156"/>
        <v>Yes</v>
      </c>
      <c r="AI521" t="str">
        <f t="shared" si="1157"/>
        <v>Yes</v>
      </c>
      <c r="AJ521" t="str">
        <f t="shared" si="1157"/>
        <v>Yes</v>
      </c>
      <c r="AK521" t="str">
        <f t="shared" si="1157"/>
        <v>Yes</v>
      </c>
      <c r="AL521" t="str">
        <f t="shared" si="1157"/>
        <v>Yes</v>
      </c>
      <c r="AM521" t="str">
        <f t="shared" si="1157"/>
        <v>Yes</v>
      </c>
      <c r="AN521" t="str">
        <f t="shared" si="1157"/>
        <v>Yes</v>
      </c>
      <c r="AO521" t="str">
        <f t="shared" si="1157"/>
        <v>Yes</v>
      </c>
      <c r="AP521" t="str">
        <f t="shared" si="1157"/>
        <v>Yes</v>
      </c>
      <c r="AQ521" t="str">
        <f t="shared" si="1157"/>
        <v>Yes</v>
      </c>
      <c r="AR521" t="str">
        <f t="shared" si="1157"/>
        <v>Yes</v>
      </c>
      <c r="AS521" t="str">
        <f t="shared" si="1157"/>
        <v>Yes</v>
      </c>
      <c r="AT521" t="str">
        <f t="shared" si="1157"/>
        <v>Yes</v>
      </c>
      <c r="AV521" t="str">
        <f t="shared" ref="AV521:BF521" si="1171">IF(AND($L521&gt;=AV$1,$L521&lt;AW$1),"Yes","No")</f>
        <v>No</v>
      </c>
      <c r="AW521" t="str">
        <f t="shared" si="1171"/>
        <v>No</v>
      </c>
      <c r="AX521" t="str">
        <f t="shared" si="1171"/>
        <v>No</v>
      </c>
      <c r="AY521" t="str">
        <f t="shared" si="1171"/>
        <v>No</v>
      </c>
      <c r="AZ521" t="str">
        <f t="shared" si="1171"/>
        <v>No</v>
      </c>
      <c r="BA521" t="str">
        <f t="shared" si="1171"/>
        <v>No</v>
      </c>
      <c r="BB521" t="str">
        <f t="shared" si="1171"/>
        <v>No</v>
      </c>
      <c r="BC521" t="str">
        <f t="shared" si="1171"/>
        <v>No</v>
      </c>
      <c r="BD521" t="str">
        <f t="shared" si="1171"/>
        <v>No</v>
      </c>
      <c r="BE521" t="str">
        <f t="shared" si="1171"/>
        <v>No</v>
      </c>
      <c r="BF521" t="str">
        <f t="shared" si="1171"/>
        <v>No</v>
      </c>
      <c r="BG521" t="str">
        <f t="shared" si="1148"/>
        <v>No</v>
      </c>
      <c r="BI521" t="str">
        <f t="shared" si="1159"/>
        <v>No</v>
      </c>
      <c r="BJ521" t="str">
        <f t="shared" ref="BJ521:BT521" si="1172">IF(AND($M521&gt;=BJ$1,$M521&lt;BK$1),"Yes","No")</f>
        <v>No</v>
      </c>
      <c r="BK521" t="str">
        <f t="shared" si="1172"/>
        <v>No</v>
      </c>
      <c r="BL521" t="str">
        <f t="shared" si="1172"/>
        <v>No</v>
      </c>
      <c r="BM521" t="str">
        <f t="shared" si="1172"/>
        <v>No</v>
      </c>
      <c r="BN521" t="str">
        <f t="shared" si="1172"/>
        <v>No</v>
      </c>
      <c r="BO521" t="str">
        <f t="shared" si="1172"/>
        <v>No</v>
      </c>
      <c r="BP521" t="str">
        <f t="shared" si="1172"/>
        <v>No</v>
      </c>
      <c r="BQ521" t="str">
        <f t="shared" si="1172"/>
        <v>No</v>
      </c>
      <c r="BR521" t="str">
        <f t="shared" si="1172"/>
        <v>No</v>
      </c>
      <c r="BS521" t="str">
        <f t="shared" si="1172"/>
        <v>No</v>
      </c>
      <c r="BT521" t="str">
        <f t="shared" si="1172"/>
        <v>No</v>
      </c>
      <c r="BU521" t="str">
        <f t="shared" si="1160"/>
        <v>No</v>
      </c>
      <c r="BW521" t="str">
        <f t="shared" si="1150"/>
        <v>No</v>
      </c>
    </row>
    <row r="522" spans="1:75" x14ac:dyDescent="0.25">
      <c r="A522" s="7">
        <v>521</v>
      </c>
      <c r="B522" s="7" t="s">
        <v>556</v>
      </c>
      <c r="C522" s="7" t="s">
        <v>974</v>
      </c>
      <c r="D522" s="7" t="s">
        <v>812</v>
      </c>
      <c r="E522" s="7" t="s">
        <v>794</v>
      </c>
      <c r="F522" s="8" t="s">
        <v>811</v>
      </c>
      <c r="G522" s="8" t="s">
        <v>801</v>
      </c>
      <c r="H522" s="7" t="s">
        <v>512</v>
      </c>
      <c r="I522" s="7" t="s">
        <v>12</v>
      </c>
      <c r="J522" s="7" t="s">
        <v>1196</v>
      </c>
      <c r="K522" s="9">
        <v>28696</v>
      </c>
      <c r="L522" s="9">
        <v>40765</v>
      </c>
      <c r="M522" s="9"/>
      <c r="N522" s="10">
        <f t="shared" ca="1" si="1145"/>
        <v>11</v>
      </c>
      <c r="O522" s="10" t="s">
        <v>815</v>
      </c>
      <c r="P522" s="11" t="s">
        <v>21</v>
      </c>
      <c r="Q522" s="12">
        <v>77740</v>
      </c>
      <c r="R522" s="12">
        <f t="shared" ca="1" si="1146"/>
        <v>3000</v>
      </c>
      <c r="S522" s="8">
        <v>1</v>
      </c>
      <c r="T522" t="str">
        <f t="shared" si="1151"/>
        <v/>
      </c>
      <c r="U522" t="str">
        <f t="shared" si="1152"/>
        <v>Correct</v>
      </c>
      <c r="Y522" t="str">
        <f t="shared" si="1153"/>
        <v>Above 60000</v>
      </c>
      <c r="Z522" t="str">
        <f t="shared" ca="1" si="1154"/>
        <v>40-50 years</v>
      </c>
      <c r="AA522" t="str">
        <f t="shared" si="1155"/>
        <v>1-2 years</v>
      </c>
      <c r="AH522" t="str">
        <f t="shared" si="1156"/>
        <v>Yes</v>
      </c>
      <c r="AI522" t="str">
        <f t="shared" si="1157"/>
        <v>Yes</v>
      </c>
      <c r="AJ522" t="str">
        <f t="shared" si="1157"/>
        <v>Yes</v>
      </c>
      <c r="AK522" t="str">
        <f t="shared" si="1157"/>
        <v>Yes</v>
      </c>
      <c r="AL522" t="str">
        <f t="shared" si="1157"/>
        <v>Yes</v>
      </c>
      <c r="AM522" t="str">
        <f t="shared" si="1157"/>
        <v>Yes</v>
      </c>
      <c r="AN522" t="str">
        <f t="shared" si="1157"/>
        <v>Yes</v>
      </c>
      <c r="AO522" t="str">
        <f t="shared" si="1157"/>
        <v>Yes</v>
      </c>
      <c r="AP522" t="str">
        <f t="shared" si="1157"/>
        <v>Yes</v>
      </c>
      <c r="AQ522" t="str">
        <f t="shared" si="1157"/>
        <v>Yes</v>
      </c>
      <c r="AR522" t="str">
        <f t="shared" si="1157"/>
        <v>Yes</v>
      </c>
      <c r="AS522" t="str">
        <f t="shared" si="1157"/>
        <v>Yes</v>
      </c>
      <c r="AT522" t="str">
        <f t="shared" si="1157"/>
        <v>Yes</v>
      </c>
      <c r="AV522" t="str">
        <f t="shared" ref="AV522:BF522" si="1173">IF(AND($L522&gt;=AV$1,$L522&lt;AW$1),"Yes","No")</f>
        <v>No</v>
      </c>
      <c r="AW522" t="str">
        <f t="shared" si="1173"/>
        <v>No</v>
      </c>
      <c r="AX522" t="str">
        <f t="shared" si="1173"/>
        <v>No</v>
      </c>
      <c r="AY522" t="str">
        <f t="shared" si="1173"/>
        <v>No</v>
      </c>
      <c r="AZ522" t="str">
        <f t="shared" si="1173"/>
        <v>No</v>
      </c>
      <c r="BA522" t="str">
        <f t="shared" si="1173"/>
        <v>No</v>
      </c>
      <c r="BB522" t="str">
        <f t="shared" si="1173"/>
        <v>No</v>
      </c>
      <c r="BC522" t="str">
        <f t="shared" si="1173"/>
        <v>No</v>
      </c>
      <c r="BD522" t="str">
        <f t="shared" si="1173"/>
        <v>No</v>
      </c>
      <c r="BE522" t="str">
        <f t="shared" si="1173"/>
        <v>No</v>
      </c>
      <c r="BF522" t="str">
        <f t="shared" si="1173"/>
        <v>No</v>
      </c>
      <c r="BG522" t="str">
        <f t="shared" si="1148"/>
        <v>No</v>
      </c>
      <c r="BI522" t="str">
        <f t="shared" si="1159"/>
        <v>No</v>
      </c>
      <c r="BJ522" t="str">
        <f t="shared" ref="BJ522:BT522" si="1174">IF(AND($M522&gt;=BJ$1,$M522&lt;BK$1),"Yes","No")</f>
        <v>No</v>
      </c>
      <c r="BK522" t="str">
        <f t="shared" si="1174"/>
        <v>No</v>
      </c>
      <c r="BL522" t="str">
        <f t="shared" si="1174"/>
        <v>No</v>
      </c>
      <c r="BM522" t="str">
        <f t="shared" si="1174"/>
        <v>No</v>
      </c>
      <c r="BN522" t="str">
        <f t="shared" si="1174"/>
        <v>No</v>
      </c>
      <c r="BO522" t="str">
        <f t="shared" si="1174"/>
        <v>No</v>
      </c>
      <c r="BP522" t="str">
        <f t="shared" si="1174"/>
        <v>No</v>
      </c>
      <c r="BQ522" t="str">
        <f t="shared" si="1174"/>
        <v>No</v>
      </c>
      <c r="BR522" t="str">
        <f t="shared" si="1174"/>
        <v>No</v>
      </c>
      <c r="BS522" t="str">
        <f t="shared" si="1174"/>
        <v>No</v>
      </c>
      <c r="BT522" t="str">
        <f t="shared" si="1174"/>
        <v>No</v>
      </c>
      <c r="BU522" t="str">
        <f t="shared" si="1160"/>
        <v>No</v>
      </c>
      <c r="BW522" t="str">
        <f t="shared" si="1150"/>
        <v>No</v>
      </c>
    </row>
    <row r="523" spans="1:75" x14ac:dyDescent="0.25">
      <c r="A523" s="7">
        <v>522</v>
      </c>
      <c r="B523" s="7" t="s">
        <v>557</v>
      </c>
      <c r="C523" s="7" t="s">
        <v>865</v>
      </c>
      <c r="D523" s="7" t="s">
        <v>812</v>
      </c>
      <c r="E523" s="7" t="s">
        <v>793</v>
      </c>
      <c r="F523" s="8" t="s">
        <v>811</v>
      </c>
      <c r="G523" s="8" t="s">
        <v>801</v>
      </c>
      <c r="H523" s="7" t="s">
        <v>512</v>
      </c>
      <c r="I523" s="7" t="s">
        <v>24</v>
      </c>
      <c r="J523" s="7" t="s">
        <v>1197</v>
      </c>
      <c r="K523" s="9">
        <v>31132</v>
      </c>
      <c r="L523" s="9">
        <v>39298</v>
      </c>
      <c r="M523" s="9"/>
      <c r="N523" s="10">
        <f t="shared" ca="1" si="1145"/>
        <v>15</v>
      </c>
      <c r="O523" s="10" t="s">
        <v>815</v>
      </c>
      <c r="P523" s="11"/>
      <c r="Q523" s="12">
        <v>76870</v>
      </c>
      <c r="R523" s="12">
        <f t="shared" ca="1" si="1146"/>
        <v>10000</v>
      </c>
      <c r="S523" s="8">
        <v>5</v>
      </c>
      <c r="T523" t="str">
        <f t="shared" si="1151"/>
        <v/>
      </c>
      <c r="U523" t="str">
        <f t="shared" si="1152"/>
        <v>Correct</v>
      </c>
      <c r="Y523" t="str">
        <f t="shared" si="1153"/>
        <v>Above 60000</v>
      </c>
      <c r="Z523" t="str">
        <f t="shared" ca="1" si="1154"/>
        <v>30-40 years</v>
      </c>
      <c r="AA523" t="str">
        <f t="shared" si="1155"/>
        <v>4-6 years</v>
      </c>
      <c r="AH523" t="str">
        <f t="shared" si="1156"/>
        <v>Yes</v>
      </c>
      <c r="AI523" t="str">
        <f t="shared" si="1157"/>
        <v>Yes</v>
      </c>
      <c r="AJ523" t="str">
        <f t="shared" si="1157"/>
        <v>Yes</v>
      </c>
      <c r="AK523" t="str">
        <f t="shared" si="1157"/>
        <v>Yes</v>
      </c>
      <c r="AL523" t="str">
        <f t="shared" si="1157"/>
        <v>Yes</v>
      </c>
      <c r="AM523" t="str">
        <f t="shared" si="1157"/>
        <v>Yes</v>
      </c>
      <c r="AN523" t="str">
        <f t="shared" si="1157"/>
        <v>Yes</v>
      </c>
      <c r="AO523" t="str">
        <f t="shared" si="1157"/>
        <v>Yes</v>
      </c>
      <c r="AP523" t="str">
        <f t="shared" si="1157"/>
        <v>Yes</v>
      </c>
      <c r="AQ523" t="str">
        <f t="shared" si="1157"/>
        <v>Yes</v>
      </c>
      <c r="AR523" t="str">
        <f t="shared" si="1157"/>
        <v>Yes</v>
      </c>
      <c r="AS523" t="str">
        <f t="shared" si="1157"/>
        <v>Yes</v>
      </c>
      <c r="AT523" t="str">
        <f t="shared" si="1157"/>
        <v>Yes</v>
      </c>
      <c r="AV523" t="str">
        <f t="shared" ref="AV523:BF523" si="1175">IF(AND($L523&gt;=AV$1,$L523&lt;AW$1),"Yes","No")</f>
        <v>No</v>
      </c>
      <c r="AW523" t="str">
        <f t="shared" si="1175"/>
        <v>No</v>
      </c>
      <c r="AX523" t="str">
        <f t="shared" si="1175"/>
        <v>No</v>
      </c>
      <c r="AY523" t="str">
        <f t="shared" si="1175"/>
        <v>No</v>
      </c>
      <c r="AZ523" t="str">
        <f t="shared" si="1175"/>
        <v>No</v>
      </c>
      <c r="BA523" t="str">
        <f t="shared" si="1175"/>
        <v>No</v>
      </c>
      <c r="BB523" t="str">
        <f t="shared" si="1175"/>
        <v>No</v>
      </c>
      <c r="BC523" t="str">
        <f t="shared" si="1175"/>
        <v>No</v>
      </c>
      <c r="BD523" t="str">
        <f t="shared" si="1175"/>
        <v>No</v>
      </c>
      <c r="BE523" t="str">
        <f t="shared" si="1175"/>
        <v>No</v>
      </c>
      <c r="BF523" t="str">
        <f t="shared" si="1175"/>
        <v>No</v>
      </c>
      <c r="BG523" t="str">
        <f t="shared" si="1148"/>
        <v>No</v>
      </c>
      <c r="BI523" t="str">
        <f t="shared" si="1159"/>
        <v>No</v>
      </c>
      <c r="BJ523" t="str">
        <f t="shared" ref="BJ523:BT523" si="1176">IF(AND($M523&gt;=BJ$1,$M523&lt;BK$1),"Yes","No")</f>
        <v>No</v>
      </c>
      <c r="BK523" t="str">
        <f t="shared" si="1176"/>
        <v>No</v>
      </c>
      <c r="BL523" t="str">
        <f t="shared" si="1176"/>
        <v>No</v>
      </c>
      <c r="BM523" t="str">
        <f t="shared" si="1176"/>
        <v>No</v>
      </c>
      <c r="BN523" t="str">
        <f t="shared" si="1176"/>
        <v>No</v>
      </c>
      <c r="BO523" t="str">
        <f t="shared" si="1176"/>
        <v>No</v>
      </c>
      <c r="BP523" t="str">
        <f t="shared" si="1176"/>
        <v>No</v>
      </c>
      <c r="BQ523" t="str">
        <f t="shared" si="1176"/>
        <v>No</v>
      </c>
      <c r="BR523" t="str">
        <f t="shared" si="1176"/>
        <v>No</v>
      </c>
      <c r="BS523" t="str">
        <f t="shared" si="1176"/>
        <v>No</v>
      </c>
      <c r="BT523" t="str">
        <f t="shared" si="1176"/>
        <v>No</v>
      </c>
      <c r="BU523" t="str">
        <f t="shared" si="1160"/>
        <v>No</v>
      </c>
      <c r="BW523" t="str">
        <f t="shared" si="1150"/>
        <v>No</v>
      </c>
    </row>
    <row r="524" spans="1:75" x14ac:dyDescent="0.25">
      <c r="A524" s="7">
        <v>523</v>
      </c>
      <c r="B524" s="7" t="s">
        <v>558</v>
      </c>
      <c r="C524" s="7" t="s">
        <v>878</v>
      </c>
      <c r="D524" s="7" t="s">
        <v>10</v>
      </c>
      <c r="E524" s="7" t="s">
        <v>788</v>
      </c>
      <c r="F524" s="8" t="s">
        <v>811</v>
      </c>
      <c r="G524" s="8" t="s">
        <v>801</v>
      </c>
      <c r="H524" s="7" t="s">
        <v>512</v>
      </c>
      <c r="I524" s="7" t="s">
        <v>12</v>
      </c>
      <c r="J524" s="7" t="s">
        <v>1196</v>
      </c>
      <c r="K524" s="9">
        <v>25622</v>
      </c>
      <c r="L524" s="9">
        <v>40399</v>
      </c>
      <c r="M524" s="9"/>
      <c r="N524" s="10">
        <f t="shared" ca="1" si="1145"/>
        <v>12</v>
      </c>
      <c r="O524" s="10" t="s">
        <v>815</v>
      </c>
      <c r="P524" s="11" t="s">
        <v>16</v>
      </c>
      <c r="Q524" s="12">
        <v>72700</v>
      </c>
      <c r="R524" s="12">
        <f t="shared" ca="1" si="1146"/>
        <v>10000</v>
      </c>
      <c r="S524" s="8">
        <v>5</v>
      </c>
      <c r="T524" t="str">
        <f t="shared" si="1151"/>
        <v/>
      </c>
      <c r="U524" t="str">
        <f t="shared" si="1152"/>
        <v>Correct</v>
      </c>
      <c r="Y524" t="str">
        <f t="shared" si="1153"/>
        <v>Above 60000</v>
      </c>
      <c r="Z524" t="str">
        <f t="shared" ca="1" si="1154"/>
        <v>Above 50 years</v>
      </c>
      <c r="AA524" t="str">
        <f t="shared" si="1155"/>
        <v>2-4 years</v>
      </c>
      <c r="AH524" t="str">
        <f t="shared" si="1156"/>
        <v>Yes</v>
      </c>
      <c r="AI524" t="str">
        <f t="shared" si="1157"/>
        <v>Yes</v>
      </c>
      <c r="AJ524" t="str">
        <f t="shared" si="1157"/>
        <v>Yes</v>
      </c>
      <c r="AK524" t="str">
        <f t="shared" si="1157"/>
        <v>Yes</v>
      </c>
      <c r="AL524" t="str">
        <f t="shared" si="1157"/>
        <v>Yes</v>
      </c>
      <c r="AM524" t="str">
        <f t="shared" si="1157"/>
        <v>Yes</v>
      </c>
      <c r="AN524" t="str">
        <f t="shared" si="1157"/>
        <v>Yes</v>
      </c>
      <c r="AO524" t="str">
        <f t="shared" si="1157"/>
        <v>Yes</v>
      </c>
      <c r="AP524" t="str">
        <f t="shared" si="1157"/>
        <v>Yes</v>
      </c>
      <c r="AQ524" t="str">
        <f t="shared" si="1157"/>
        <v>Yes</v>
      </c>
      <c r="AR524" t="str">
        <f t="shared" si="1157"/>
        <v>Yes</v>
      </c>
      <c r="AS524" t="str">
        <f t="shared" si="1157"/>
        <v>Yes</v>
      </c>
      <c r="AT524" t="str">
        <f t="shared" si="1157"/>
        <v>Yes</v>
      </c>
      <c r="AV524" t="str">
        <f t="shared" ref="AV524:BF524" si="1177">IF(AND($L524&gt;=AV$1,$L524&lt;AW$1),"Yes","No")</f>
        <v>No</v>
      </c>
      <c r="AW524" t="str">
        <f t="shared" si="1177"/>
        <v>No</v>
      </c>
      <c r="AX524" t="str">
        <f t="shared" si="1177"/>
        <v>No</v>
      </c>
      <c r="AY524" t="str">
        <f t="shared" si="1177"/>
        <v>No</v>
      </c>
      <c r="AZ524" t="str">
        <f t="shared" si="1177"/>
        <v>No</v>
      </c>
      <c r="BA524" t="str">
        <f t="shared" si="1177"/>
        <v>No</v>
      </c>
      <c r="BB524" t="str">
        <f t="shared" si="1177"/>
        <v>No</v>
      </c>
      <c r="BC524" t="str">
        <f t="shared" si="1177"/>
        <v>No</v>
      </c>
      <c r="BD524" t="str">
        <f t="shared" si="1177"/>
        <v>No</v>
      </c>
      <c r="BE524" t="str">
        <f t="shared" si="1177"/>
        <v>No</v>
      </c>
      <c r="BF524" t="str">
        <f t="shared" si="1177"/>
        <v>No</v>
      </c>
      <c r="BG524" t="str">
        <f t="shared" si="1148"/>
        <v>No</v>
      </c>
      <c r="BI524" t="str">
        <f t="shared" si="1159"/>
        <v>No</v>
      </c>
      <c r="BJ524" t="str">
        <f t="shared" ref="BJ524:BT524" si="1178">IF(AND($M524&gt;=BJ$1,$M524&lt;BK$1),"Yes","No")</f>
        <v>No</v>
      </c>
      <c r="BK524" t="str">
        <f t="shared" si="1178"/>
        <v>No</v>
      </c>
      <c r="BL524" t="str">
        <f t="shared" si="1178"/>
        <v>No</v>
      </c>
      <c r="BM524" t="str">
        <f t="shared" si="1178"/>
        <v>No</v>
      </c>
      <c r="BN524" t="str">
        <f t="shared" si="1178"/>
        <v>No</v>
      </c>
      <c r="BO524" t="str">
        <f t="shared" si="1178"/>
        <v>No</v>
      </c>
      <c r="BP524" t="str">
        <f t="shared" si="1178"/>
        <v>No</v>
      </c>
      <c r="BQ524" t="str">
        <f t="shared" si="1178"/>
        <v>No</v>
      </c>
      <c r="BR524" t="str">
        <f t="shared" si="1178"/>
        <v>No</v>
      </c>
      <c r="BS524" t="str">
        <f t="shared" si="1178"/>
        <v>No</v>
      </c>
      <c r="BT524" t="str">
        <f t="shared" si="1178"/>
        <v>No</v>
      </c>
      <c r="BU524" t="str">
        <f t="shared" si="1160"/>
        <v>No</v>
      </c>
      <c r="BW524" t="str">
        <f t="shared" si="1150"/>
        <v>No</v>
      </c>
    </row>
    <row r="525" spans="1:75" x14ac:dyDescent="0.25">
      <c r="A525" s="7">
        <v>524</v>
      </c>
      <c r="B525" s="7" t="s">
        <v>559</v>
      </c>
      <c r="C525" s="7" t="s">
        <v>959</v>
      </c>
      <c r="D525" s="7" t="s">
        <v>812</v>
      </c>
      <c r="E525" s="7" t="s">
        <v>793</v>
      </c>
      <c r="F525" s="8" t="s">
        <v>811</v>
      </c>
      <c r="G525" s="8" t="s">
        <v>801</v>
      </c>
      <c r="H525" s="7" t="s">
        <v>512</v>
      </c>
      <c r="I525" s="7" t="s">
        <v>24</v>
      </c>
      <c r="J525" s="7" t="s">
        <v>1196</v>
      </c>
      <c r="K525" s="9">
        <v>30115</v>
      </c>
      <c r="L525" s="9">
        <v>40414</v>
      </c>
      <c r="M525" s="9"/>
      <c r="N525" s="10">
        <f t="shared" ca="1" si="1145"/>
        <v>12</v>
      </c>
      <c r="O525" s="10" t="s">
        <v>815</v>
      </c>
      <c r="P525" s="11"/>
      <c r="Q525" s="12">
        <v>60070</v>
      </c>
      <c r="R525" s="12">
        <f t="shared" ca="1" si="1146"/>
        <v>3000</v>
      </c>
      <c r="S525" s="8">
        <v>2</v>
      </c>
      <c r="T525" t="str">
        <f t="shared" si="1151"/>
        <v/>
      </c>
      <c r="U525" t="str">
        <f t="shared" si="1152"/>
        <v>Correct</v>
      </c>
      <c r="Y525" t="str">
        <f t="shared" si="1153"/>
        <v>Above 60000</v>
      </c>
      <c r="Z525" t="str">
        <f t="shared" ca="1" si="1154"/>
        <v>40-50 years</v>
      </c>
      <c r="AA525" t="str">
        <f t="shared" si="1155"/>
        <v>2-4 years</v>
      </c>
      <c r="AH525" t="str">
        <f t="shared" si="1156"/>
        <v>Yes</v>
      </c>
      <c r="AI525" t="str">
        <f t="shared" si="1157"/>
        <v>Yes</v>
      </c>
      <c r="AJ525" t="str">
        <f t="shared" si="1157"/>
        <v>Yes</v>
      </c>
      <c r="AK525" t="str">
        <f t="shared" si="1157"/>
        <v>Yes</v>
      </c>
      <c r="AL525" t="str">
        <f t="shared" si="1157"/>
        <v>Yes</v>
      </c>
      <c r="AM525" t="str">
        <f t="shared" si="1157"/>
        <v>Yes</v>
      </c>
      <c r="AN525" t="str">
        <f t="shared" si="1157"/>
        <v>Yes</v>
      </c>
      <c r="AO525" t="str">
        <f t="shared" si="1157"/>
        <v>Yes</v>
      </c>
      <c r="AP525" t="str">
        <f t="shared" si="1157"/>
        <v>Yes</v>
      </c>
      <c r="AQ525" t="str">
        <f t="shared" si="1157"/>
        <v>Yes</v>
      </c>
      <c r="AR525" t="str">
        <f t="shared" si="1157"/>
        <v>Yes</v>
      </c>
      <c r="AS525" t="str">
        <f t="shared" si="1157"/>
        <v>Yes</v>
      </c>
      <c r="AT525" t="str">
        <f t="shared" si="1157"/>
        <v>Yes</v>
      </c>
      <c r="AV525" t="str">
        <f t="shared" ref="AV525:BF525" si="1179">IF(AND($L525&gt;=AV$1,$L525&lt;AW$1),"Yes","No")</f>
        <v>No</v>
      </c>
      <c r="AW525" t="str">
        <f t="shared" si="1179"/>
        <v>No</v>
      </c>
      <c r="AX525" t="str">
        <f t="shared" si="1179"/>
        <v>No</v>
      </c>
      <c r="AY525" t="str">
        <f t="shared" si="1179"/>
        <v>No</v>
      </c>
      <c r="AZ525" t="str">
        <f t="shared" si="1179"/>
        <v>No</v>
      </c>
      <c r="BA525" t="str">
        <f t="shared" si="1179"/>
        <v>No</v>
      </c>
      <c r="BB525" t="str">
        <f t="shared" si="1179"/>
        <v>No</v>
      </c>
      <c r="BC525" t="str">
        <f t="shared" si="1179"/>
        <v>No</v>
      </c>
      <c r="BD525" t="str">
        <f t="shared" si="1179"/>
        <v>No</v>
      </c>
      <c r="BE525" t="str">
        <f t="shared" si="1179"/>
        <v>No</v>
      </c>
      <c r="BF525" t="str">
        <f t="shared" si="1179"/>
        <v>No</v>
      </c>
      <c r="BG525" t="str">
        <f t="shared" si="1148"/>
        <v>No</v>
      </c>
      <c r="BI525" t="str">
        <f t="shared" si="1159"/>
        <v>No</v>
      </c>
      <c r="BJ525" t="str">
        <f t="shared" ref="BJ525:BT525" si="1180">IF(AND($M525&gt;=BJ$1,$M525&lt;BK$1),"Yes","No")</f>
        <v>No</v>
      </c>
      <c r="BK525" t="str">
        <f t="shared" si="1180"/>
        <v>No</v>
      </c>
      <c r="BL525" t="str">
        <f t="shared" si="1180"/>
        <v>No</v>
      </c>
      <c r="BM525" t="str">
        <f t="shared" si="1180"/>
        <v>No</v>
      </c>
      <c r="BN525" t="str">
        <f t="shared" si="1180"/>
        <v>No</v>
      </c>
      <c r="BO525" t="str">
        <f t="shared" si="1180"/>
        <v>No</v>
      </c>
      <c r="BP525" t="str">
        <f t="shared" si="1180"/>
        <v>No</v>
      </c>
      <c r="BQ525" t="str">
        <f t="shared" si="1180"/>
        <v>No</v>
      </c>
      <c r="BR525" t="str">
        <f t="shared" si="1180"/>
        <v>No</v>
      </c>
      <c r="BS525" t="str">
        <f t="shared" si="1180"/>
        <v>No</v>
      </c>
      <c r="BT525" t="str">
        <f t="shared" si="1180"/>
        <v>No</v>
      </c>
      <c r="BU525" t="str">
        <f t="shared" si="1160"/>
        <v>No</v>
      </c>
      <c r="BW525" t="str">
        <f t="shared" si="1150"/>
        <v>No</v>
      </c>
    </row>
    <row r="526" spans="1:75" x14ac:dyDescent="0.25">
      <c r="A526" s="7">
        <v>525</v>
      </c>
      <c r="B526" s="7" t="s">
        <v>560</v>
      </c>
      <c r="C526" s="7" t="s">
        <v>865</v>
      </c>
      <c r="D526" s="7" t="s">
        <v>812</v>
      </c>
      <c r="E526" s="7" t="s">
        <v>794</v>
      </c>
      <c r="F526" s="8" t="s">
        <v>811</v>
      </c>
      <c r="G526" s="8" t="s">
        <v>801</v>
      </c>
      <c r="H526" s="7" t="s">
        <v>512</v>
      </c>
      <c r="I526" s="7" t="s">
        <v>19</v>
      </c>
      <c r="J526" s="7" t="s">
        <v>1197</v>
      </c>
      <c r="K526" s="9">
        <v>27378</v>
      </c>
      <c r="L526" s="9">
        <v>36028</v>
      </c>
      <c r="M526" s="9">
        <v>37033</v>
      </c>
      <c r="N526" s="10">
        <f t="shared" ca="1" si="1145"/>
        <v>24</v>
      </c>
      <c r="O526" s="10" t="s">
        <v>815</v>
      </c>
      <c r="P526" s="11"/>
      <c r="Q526" s="12">
        <v>16688</v>
      </c>
      <c r="R526" s="12">
        <f t="shared" ca="1" si="1146"/>
        <v>5000</v>
      </c>
      <c r="S526" s="8">
        <v>3</v>
      </c>
      <c r="T526" t="str">
        <f t="shared" si="1151"/>
        <v>Correct</v>
      </c>
      <c r="U526" t="str">
        <f t="shared" si="1152"/>
        <v>Correct</v>
      </c>
      <c r="Y526" t="str">
        <f t="shared" si="1153"/>
        <v>10001-25000</v>
      </c>
      <c r="Z526" t="str">
        <f t="shared" ca="1" si="1154"/>
        <v>40-50 years</v>
      </c>
      <c r="AA526" t="str">
        <f t="shared" si="1155"/>
        <v>Above 10 years</v>
      </c>
      <c r="AH526" t="str">
        <f t="shared" si="1156"/>
        <v>No</v>
      </c>
      <c r="AI526" t="str">
        <f t="shared" si="1157"/>
        <v>No</v>
      </c>
      <c r="AJ526" t="str">
        <f t="shared" si="1157"/>
        <v>No</v>
      </c>
      <c r="AK526" t="str">
        <f t="shared" si="1157"/>
        <v>No</v>
      </c>
      <c r="AL526" t="str">
        <f t="shared" si="1157"/>
        <v>No</v>
      </c>
      <c r="AM526" t="str">
        <f t="shared" si="1157"/>
        <v>No</v>
      </c>
      <c r="AN526" t="str">
        <f t="shared" si="1157"/>
        <v>No</v>
      </c>
      <c r="AO526" t="str">
        <f t="shared" si="1157"/>
        <v>No</v>
      </c>
      <c r="AP526" t="str">
        <f t="shared" si="1157"/>
        <v>No</v>
      </c>
      <c r="AQ526" t="str">
        <f t="shared" si="1157"/>
        <v>No</v>
      </c>
      <c r="AR526" t="str">
        <f t="shared" si="1157"/>
        <v>No</v>
      </c>
      <c r="AS526" t="str">
        <f t="shared" si="1157"/>
        <v>No</v>
      </c>
      <c r="AT526" t="str">
        <f t="shared" si="1157"/>
        <v>No</v>
      </c>
      <c r="AV526" t="str">
        <f t="shared" ref="AV526:BF526" si="1181">IF(AND($L526&gt;=AV$1,$L526&lt;AW$1),"Yes","No")</f>
        <v>No</v>
      </c>
      <c r="AW526" t="str">
        <f t="shared" si="1181"/>
        <v>No</v>
      </c>
      <c r="AX526" t="str">
        <f t="shared" si="1181"/>
        <v>No</v>
      </c>
      <c r="AY526" t="str">
        <f t="shared" si="1181"/>
        <v>No</v>
      </c>
      <c r="AZ526" t="str">
        <f t="shared" si="1181"/>
        <v>No</v>
      </c>
      <c r="BA526" t="str">
        <f t="shared" si="1181"/>
        <v>No</v>
      </c>
      <c r="BB526" t="str">
        <f t="shared" si="1181"/>
        <v>No</v>
      </c>
      <c r="BC526" t="str">
        <f t="shared" si="1181"/>
        <v>No</v>
      </c>
      <c r="BD526" t="str">
        <f t="shared" si="1181"/>
        <v>No</v>
      </c>
      <c r="BE526" t="str">
        <f t="shared" si="1181"/>
        <v>No</v>
      </c>
      <c r="BF526" t="str">
        <f t="shared" si="1181"/>
        <v>No</v>
      </c>
      <c r="BG526" t="str">
        <f t="shared" si="1148"/>
        <v>No</v>
      </c>
      <c r="BI526" t="str">
        <f t="shared" si="1159"/>
        <v>No</v>
      </c>
      <c r="BJ526" t="str">
        <f t="shared" ref="BJ526:BT526" si="1182">IF(AND($M526&gt;=BJ$1,$M526&lt;BK$1),"Yes","No")</f>
        <v>No</v>
      </c>
      <c r="BK526" t="str">
        <f t="shared" si="1182"/>
        <v>No</v>
      </c>
      <c r="BL526" t="str">
        <f t="shared" si="1182"/>
        <v>No</v>
      </c>
      <c r="BM526" t="str">
        <f t="shared" si="1182"/>
        <v>No</v>
      </c>
      <c r="BN526" t="str">
        <f t="shared" si="1182"/>
        <v>No</v>
      </c>
      <c r="BO526" t="str">
        <f t="shared" si="1182"/>
        <v>No</v>
      </c>
      <c r="BP526" t="str">
        <f t="shared" si="1182"/>
        <v>No</v>
      </c>
      <c r="BQ526" t="str">
        <f t="shared" si="1182"/>
        <v>No</v>
      </c>
      <c r="BR526" t="str">
        <f t="shared" si="1182"/>
        <v>No</v>
      </c>
      <c r="BS526" t="str">
        <f t="shared" si="1182"/>
        <v>No</v>
      </c>
      <c r="BT526" t="str">
        <f t="shared" si="1182"/>
        <v>No</v>
      </c>
      <c r="BU526" t="str">
        <f t="shared" si="1160"/>
        <v>No</v>
      </c>
      <c r="BW526" t="str">
        <f t="shared" si="1150"/>
        <v>No</v>
      </c>
    </row>
    <row r="527" spans="1:75" x14ac:dyDescent="0.25">
      <c r="A527" s="7">
        <v>526</v>
      </c>
      <c r="B527" s="7" t="s">
        <v>561</v>
      </c>
      <c r="C527" s="7" t="s">
        <v>1118</v>
      </c>
      <c r="D527" s="7" t="s">
        <v>813</v>
      </c>
      <c r="E527" s="7" t="s">
        <v>791</v>
      </c>
      <c r="F527" s="8" t="s">
        <v>811</v>
      </c>
      <c r="G527" s="8" t="s">
        <v>801</v>
      </c>
      <c r="H527" s="7" t="s">
        <v>512</v>
      </c>
      <c r="I527" s="7" t="s">
        <v>24</v>
      </c>
      <c r="J527" s="7" t="s">
        <v>1196</v>
      </c>
      <c r="K527" s="9">
        <v>22875</v>
      </c>
      <c r="L527" s="9">
        <v>36375</v>
      </c>
      <c r="M527" s="9"/>
      <c r="N527" s="10">
        <f t="shared" ca="1" si="1145"/>
        <v>23</v>
      </c>
      <c r="O527" s="10" t="s">
        <v>815</v>
      </c>
      <c r="P527" s="11"/>
      <c r="Q527" s="12">
        <v>71300</v>
      </c>
      <c r="R527" s="12">
        <f t="shared" ca="1" si="1146"/>
        <v>10000</v>
      </c>
      <c r="S527" s="8">
        <v>5</v>
      </c>
      <c r="T527" t="str">
        <f t="shared" si="1151"/>
        <v/>
      </c>
      <c r="U527" t="str">
        <f t="shared" si="1152"/>
        <v>Correct</v>
      </c>
      <c r="Y527" t="str">
        <f t="shared" si="1153"/>
        <v>Above 60000</v>
      </c>
      <c r="Z527" t="str">
        <f t="shared" ca="1" si="1154"/>
        <v>Above 50 years</v>
      </c>
      <c r="AA527" t="str">
        <f t="shared" si="1155"/>
        <v>Above 10 years</v>
      </c>
      <c r="AH527" t="str">
        <f t="shared" si="1156"/>
        <v>Yes</v>
      </c>
      <c r="AI527" t="str">
        <f t="shared" si="1157"/>
        <v>Yes</v>
      </c>
      <c r="AJ527" t="str">
        <f t="shared" si="1157"/>
        <v>Yes</v>
      </c>
      <c r="AK527" t="str">
        <f t="shared" si="1157"/>
        <v>Yes</v>
      </c>
      <c r="AL527" t="str">
        <f t="shared" si="1157"/>
        <v>Yes</v>
      </c>
      <c r="AM527" t="str">
        <f t="shared" si="1157"/>
        <v>Yes</v>
      </c>
      <c r="AN527" t="str">
        <f t="shared" si="1157"/>
        <v>Yes</v>
      </c>
      <c r="AO527" t="str">
        <f t="shared" si="1157"/>
        <v>Yes</v>
      </c>
      <c r="AP527" t="str">
        <f t="shared" si="1157"/>
        <v>Yes</v>
      </c>
      <c r="AQ527" t="str">
        <f t="shared" si="1157"/>
        <v>Yes</v>
      </c>
      <c r="AR527" t="str">
        <f t="shared" si="1157"/>
        <v>Yes</v>
      </c>
      <c r="AS527" t="str">
        <f t="shared" si="1157"/>
        <v>Yes</v>
      </c>
      <c r="AT527" t="str">
        <f t="shared" si="1157"/>
        <v>Yes</v>
      </c>
      <c r="AV527" t="str">
        <f t="shared" ref="AV527:BF527" si="1183">IF(AND($L527&gt;=AV$1,$L527&lt;AW$1),"Yes","No")</f>
        <v>No</v>
      </c>
      <c r="AW527" t="str">
        <f t="shared" si="1183"/>
        <v>No</v>
      </c>
      <c r="AX527" t="str">
        <f t="shared" si="1183"/>
        <v>No</v>
      </c>
      <c r="AY527" t="str">
        <f t="shared" si="1183"/>
        <v>No</v>
      </c>
      <c r="AZ527" t="str">
        <f t="shared" si="1183"/>
        <v>No</v>
      </c>
      <c r="BA527" t="str">
        <f t="shared" si="1183"/>
        <v>No</v>
      </c>
      <c r="BB527" t="str">
        <f t="shared" si="1183"/>
        <v>No</v>
      </c>
      <c r="BC527" t="str">
        <f t="shared" si="1183"/>
        <v>No</v>
      </c>
      <c r="BD527" t="str">
        <f t="shared" si="1183"/>
        <v>No</v>
      </c>
      <c r="BE527" t="str">
        <f t="shared" si="1183"/>
        <v>No</v>
      </c>
      <c r="BF527" t="str">
        <f t="shared" si="1183"/>
        <v>No</v>
      </c>
      <c r="BG527" t="str">
        <f t="shared" si="1148"/>
        <v>No</v>
      </c>
      <c r="BI527" t="str">
        <f t="shared" si="1159"/>
        <v>No</v>
      </c>
      <c r="BJ527" t="str">
        <f t="shared" ref="BJ527:BT527" si="1184">IF(AND($M527&gt;=BJ$1,$M527&lt;BK$1),"Yes","No")</f>
        <v>No</v>
      </c>
      <c r="BK527" t="str">
        <f t="shared" si="1184"/>
        <v>No</v>
      </c>
      <c r="BL527" t="str">
        <f t="shared" si="1184"/>
        <v>No</v>
      </c>
      <c r="BM527" t="str">
        <f t="shared" si="1184"/>
        <v>No</v>
      </c>
      <c r="BN527" t="str">
        <f t="shared" si="1184"/>
        <v>No</v>
      </c>
      <c r="BO527" t="str">
        <f t="shared" si="1184"/>
        <v>No</v>
      </c>
      <c r="BP527" t="str">
        <f t="shared" si="1184"/>
        <v>No</v>
      </c>
      <c r="BQ527" t="str">
        <f t="shared" si="1184"/>
        <v>No</v>
      </c>
      <c r="BR527" t="str">
        <f t="shared" si="1184"/>
        <v>No</v>
      </c>
      <c r="BS527" t="str">
        <f t="shared" si="1184"/>
        <v>No</v>
      </c>
      <c r="BT527" t="str">
        <f t="shared" si="1184"/>
        <v>No</v>
      </c>
      <c r="BU527" t="str">
        <f t="shared" si="1160"/>
        <v>No</v>
      </c>
      <c r="BW527" t="str">
        <f t="shared" si="1150"/>
        <v>No</v>
      </c>
    </row>
    <row r="528" spans="1:75" x14ac:dyDescent="0.25">
      <c r="A528" s="7">
        <v>527</v>
      </c>
      <c r="B528" s="7" t="s">
        <v>562</v>
      </c>
      <c r="C528" s="7" t="s">
        <v>911</v>
      </c>
      <c r="D528" s="7" t="s">
        <v>36</v>
      </c>
      <c r="E528" s="7" t="s">
        <v>796</v>
      </c>
      <c r="F528" s="8" t="s">
        <v>810</v>
      </c>
      <c r="G528" s="8" t="s">
        <v>801</v>
      </c>
      <c r="H528" s="7" t="s">
        <v>512</v>
      </c>
      <c r="I528" s="7" t="s">
        <v>19</v>
      </c>
      <c r="J528" s="7" t="s">
        <v>1196</v>
      </c>
      <c r="K528" s="9">
        <v>27649</v>
      </c>
      <c r="L528" s="9">
        <v>36380</v>
      </c>
      <c r="M528" s="9"/>
      <c r="N528" s="10">
        <f t="shared" ca="1" si="1145"/>
        <v>23</v>
      </c>
      <c r="O528" s="10" t="s">
        <v>815</v>
      </c>
      <c r="P528" s="11"/>
      <c r="Q528" s="12">
        <v>36052</v>
      </c>
      <c r="R528" s="12">
        <f t="shared" ca="1" si="1146"/>
        <v>10000</v>
      </c>
      <c r="S528" s="8">
        <v>5</v>
      </c>
      <c r="T528" t="str">
        <f t="shared" si="1151"/>
        <v/>
      </c>
      <c r="U528" t="str">
        <f t="shared" si="1152"/>
        <v>Correct</v>
      </c>
      <c r="Y528" t="str">
        <f t="shared" si="1153"/>
        <v>25001-40000</v>
      </c>
      <c r="Z528" t="str">
        <f t="shared" ca="1" si="1154"/>
        <v>40-50 years</v>
      </c>
      <c r="AA528" t="str">
        <f t="shared" si="1155"/>
        <v>Above 10 years</v>
      </c>
      <c r="AH528" t="str">
        <f t="shared" si="1156"/>
        <v>Yes</v>
      </c>
      <c r="AI528" t="str">
        <f t="shared" si="1157"/>
        <v>Yes</v>
      </c>
      <c r="AJ528" t="str">
        <f t="shared" si="1157"/>
        <v>Yes</v>
      </c>
      <c r="AK528" t="str">
        <f t="shared" si="1157"/>
        <v>Yes</v>
      </c>
      <c r="AL528" t="str">
        <f t="shared" si="1157"/>
        <v>Yes</v>
      </c>
      <c r="AM528" t="str">
        <f t="shared" si="1157"/>
        <v>Yes</v>
      </c>
      <c r="AN528" t="str">
        <f t="shared" si="1157"/>
        <v>Yes</v>
      </c>
      <c r="AO528" t="str">
        <f t="shared" si="1157"/>
        <v>Yes</v>
      </c>
      <c r="AP528" t="str">
        <f t="shared" si="1157"/>
        <v>Yes</v>
      </c>
      <c r="AQ528" t="str">
        <f t="shared" si="1157"/>
        <v>Yes</v>
      </c>
      <c r="AR528" t="str">
        <f t="shared" si="1157"/>
        <v>Yes</v>
      </c>
      <c r="AS528" t="str">
        <f t="shared" si="1157"/>
        <v>Yes</v>
      </c>
      <c r="AT528" t="str">
        <f t="shared" si="1157"/>
        <v>Yes</v>
      </c>
      <c r="AV528" t="str">
        <f t="shared" ref="AV528:BF528" si="1185">IF(AND($L528&gt;=AV$1,$L528&lt;AW$1),"Yes","No")</f>
        <v>No</v>
      </c>
      <c r="AW528" t="str">
        <f t="shared" si="1185"/>
        <v>No</v>
      </c>
      <c r="AX528" t="str">
        <f t="shared" si="1185"/>
        <v>No</v>
      </c>
      <c r="AY528" t="str">
        <f t="shared" si="1185"/>
        <v>No</v>
      </c>
      <c r="AZ528" t="str">
        <f t="shared" si="1185"/>
        <v>No</v>
      </c>
      <c r="BA528" t="str">
        <f t="shared" si="1185"/>
        <v>No</v>
      </c>
      <c r="BB528" t="str">
        <f t="shared" si="1185"/>
        <v>No</v>
      </c>
      <c r="BC528" t="str">
        <f t="shared" si="1185"/>
        <v>No</v>
      </c>
      <c r="BD528" t="str">
        <f t="shared" si="1185"/>
        <v>No</v>
      </c>
      <c r="BE528" t="str">
        <f t="shared" si="1185"/>
        <v>No</v>
      </c>
      <c r="BF528" t="str">
        <f t="shared" si="1185"/>
        <v>No</v>
      </c>
      <c r="BG528" t="str">
        <f t="shared" si="1148"/>
        <v>No</v>
      </c>
      <c r="BI528" t="str">
        <f t="shared" si="1159"/>
        <v>No</v>
      </c>
      <c r="BJ528" t="str">
        <f t="shared" ref="BJ528:BT528" si="1186">IF(AND($M528&gt;=BJ$1,$M528&lt;BK$1),"Yes","No")</f>
        <v>No</v>
      </c>
      <c r="BK528" t="str">
        <f t="shared" si="1186"/>
        <v>No</v>
      </c>
      <c r="BL528" t="str">
        <f t="shared" si="1186"/>
        <v>No</v>
      </c>
      <c r="BM528" t="str">
        <f t="shared" si="1186"/>
        <v>No</v>
      </c>
      <c r="BN528" t="str">
        <f t="shared" si="1186"/>
        <v>No</v>
      </c>
      <c r="BO528" t="str">
        <f t="shared" si="1186"/>
        <v>No</v>
      </c>
      <c r="BP528" t="str">
        <f t="shared" si="1186"/>
        <v>No</v>
      </c>
      <c r="BQ528" t="str">
        <f t="shared" si="1186"/>
        <v>No</v>
      </c>
      <c r="BR528" t="str">
        <f t="shared" si="1186"/>
        <v>No</v>
      </c>
      <c r="BS528" t="str">
        <f t="shared" si="1186"/>
        <v>No</v>
      </c>
      <c r="BT528" t="str">
        <f t="shared" si="1186"/>
        <v>No</v>
      </c>
      <c r="BU528" t="str">
        <f t="shared" si="1160"/>
        <v>No</v>
      </c>
      <c r="BW528" t="str">
        <f t="shared" si="1150"/>
        <v>No</v>
      </c>
    </row>
    <row r="529" spans="1:75" x14ac:dyDescent="0.25">
      <c r="A529" s="7">
        <v>528</v>
      </c>
      <c r="B529" s="7" t="s">
        <v>563</v>
      </c>
      <c r="C529" s="7" t="s">
        <v>1119</v>
      </c>
      <c r="D529" s="7" t="s">
        <v>36</v>
      </c>
      <c r="E529" s="7" t="s">
        <v>790</v>
      </c>
      <c r="F529" s="8" t="s">
        <v>811</v>
      </c>
      <c r="G529" s="8" t="s">
        <v>801</v>
      </c>
      <c r="H529" s="7" t="s">
        <v>512</v>
      </c>
      <c r="I529" s="7" t="s">
        <v>12</v>
      </c>
      <c r="J529" s="7" t="s">
        <v>1196</v>
      </c>
      <c r="K529" s="9">
        <v>26424</v>
      </c>
      <c r="L529" s="9">
        <v>36393</v>
      </c>
      <c r="M529" s="9"/>
      <c r="N529" s="10">
        <f t="shared" ca="1" si="1145"/>
        <v>23</v>
      </c>
      <c r="O529" s="10" t="s">
        <v>815</v>
      </c>
      <c r="P529" s="11" t="s">
        <v>40</v>
      </c>
      <c r="Q529" s="12">
        <v>65910</v>
      </c>
      <c r="R529" s="12">
        <f t="shared" ca="1" si="1146"/>
        <v>10000</v>
      </c>
      <c r="S529" s="8">
        <v>5</v>
      </c>
      <c r="T529" t="str">
        <f t="shared" si="1151"/>
        <v/>
      </c>
      <c r="U529" t="str">
        <f t="shared" si="1152"/>
        <v>Correct</v>
      </c>
      <c r="Y529" t="str">
        <f t="shared" si="1153"/>
        <v>Above 60000</v>
      </c>
      <c r="Z529" t="str">
        <f t="shared" ca="1" si="1154"/>
        <v>Above 50 years</v>
      </c>
      <c r="AA529" t="str">
        <f t="shared" si="1155"/>
        <v>Above 10 years</v>
      </c>
      <c r="AH529" t="str">
        <f t="shared" si="1156"/>
        <v>Yes</v>
      </c>
      <c r="AI529" t="str">
        <f t="shared" si="1157"/>
        <v>Yes</v>
      </c>
      <c r="AJ529" t="str">
        <f t="shared" si="1157"/>
        <v>Yes</v>
      </c>
      <c r="AK529" t="str">
        <f t="shared" si="1157"/>
        <v>Yes</v>
      </c>
      <c r="AL529" t="str">
        <f t="shared" si="1157"/>
        <v>Yes</v>
      </c>
      <c r="AM529" t="str">
        <f t="shared" si="1157"/>
        <v>Yes</v>
      </c>
      <c r="AN529" t="str">
        <f t="shared" si="1157"/>
        <v>Yes</v>
      </c>
      <c r="AO529" t="str">
        <f t="shared" si="1157"/>
        <v>Yes</v>
      </c>
      <c r="AP529" t="str">
        <f t="shared" si="1157"/>
        <v>Yes</v>
      </c>
      <c r="AQ529" t="str">
        <f t="shared" si="1157"/>
        <v>Yes</v>
      </c>
      <c r="AR529" t="str">
        <f t="shared" si="1157"/>
        <v>Yes</v>
      </c>
      <c r="AS529" t="str">
        <f t="shared" si="1157"/>
        <v>Yes</v>
      </c>
      <c r="AT529" t="str">
        <f t="shared" si="1157"/>
        <v>Yes</v>
      </c>
      <c r="AV529" t="str">
        <f t="shared" ref="AV529:BF529" si="1187">IF(AND($L529&gt;=AV$1,$L529&lt;AW$1),"Yes","No")</f>
        <v>No</v>
      </c>
      <c r="AW529" t="str">
        <f t="shared" si="1187"/>
        <v>No</v>
      </c>
      <c r="AX529" t="str">
        <f t="shared" si="1187"/>
        <v>No</v>
      </c>
      <c r="AY529" t="str">
        <f t="shared" si="1187"/>
        <v>No</v>
      </c>
      <c r="AZ529" t="str">
        <f t="shared" si="1187"/>
        <v>No</v>
      </c>
      <c r="BA529" t="str">
        <f t="shared" si="1187"/>
        <v>No</v>
      </c>
      <c r="BB529" t="str">
        <f t="shared" si="1187"/>
        <v>No</v>
      </c>
      <c r="BC529" t="str">
        <f t="shared" si="1187"/>
        <v>No</v>
      </c>
      <c r="BD529" t="str">
        <f t="shared" si="1187"/>
        <v>No</v>
      </c>
      <c r="BE529" t="str">
        <f t="shared" si="1187"/>
        <v>No</v>
      </c>
      <c r="BF529" t="str">
        <f t="shared" si="1187"/>
        <v>No</v>
      </c>
      <c r="BG529" t="str">
        <f t="shared" si="1148"/>
        <v>No</v>
      </c>
      <c r="BI529" t="str">
        <f t="shared" si="1159"/>
        <v>No</v>
      </c>
      <c r="BJ529" t="str">
        <f t="shared" ref="BJ529:BT529" si="1188">IF(AND($M529&gt;=BJ$1,$M529&lt;BK$1),"Yes","No")</f>
        <v>No</v>
      </c>
      <c r="BK529" t="str">
        <f t="shared" si="1188"/>
        <v>No</v>
      </c>
      <c r="BL529" t="str">
        <f t="shared" si="1188"/>
        <v>No</v>
      </c>
      <c r="BM529" t="str">
        <f t="shared" si="1188"/>
        <v>No</v>
      </c>
      <c r="BN529" t="str">
        <f t="shared" si="1188"/>
        <v>No</v>
      </c>
      <c r="BO529" t="str">
        <f t="shared" si="1188"/>
        <v>No</v>
      </c>
      <c r="BP529" t="str">
        <f t="shared" si="1188"/>
        <v>No</v>
      </c>
      <c r="BQ529" t="str">
        <f t="shared" si="1188"/>
        <v>No</v>
      </c>
      <c r="BR529" t="str">
        <f t="shared" si="1188"/>
        <v>No</v>
      </c>
      <c r="BS529" t="str">
        <f t="shared" si="1188"/>
        <v>No</v>
      </c>
      <c r="BT529" t="str">
        <f t="shared" si="1188"/>
        <v>No</v>
      </c>
      <c r="BU529" t="str">
        <f t="shared" si="1160"/>
        <v>No</v>
      </c>
      <c r="BW529" t="str">
        <f t="shared" si="1150"/>
        <v>No</v>
      </c>
    </row>
    <row r="530" spans="1:75" x14ac:dyDescent="0.25">
      <c r="A530" s="7">
        <v>529</v>
      </c>
      <c r="B530" s="7" t="s">
        <v>564</v>
      </c>
      <c r="C530" s="7" t="s">
        <v>1043</v>
      </c>
      <c r="D530" s="7" t="s">
        <v>36</v>
      </c>
      <c r="E530" s="7" t="s">
        <v>796</v>
      </c>
      <c r="F530" s="8" t="s">
        <v>810</v>
      </c>
      <c r="G530" s="8" t="s">
        <v>801</v>
      </c>
      <c r="H530" s="7" t="s">
        <v>512</v>
      </c>
      <c r="I530" s="7" t="s">
        <v>12</v>
      </c>
      <c r="J530" s="7" t="s">
        <v>1196</v>
      </c>
      <c r="K530" s="9">
        <v>29796</v>
      </c>
      <c r="L530" s="9">
        <v>37848</v>
      </c>
      <c r="M530" s="9"/>
      <c r="N530" s="10">
        <f t="shared" ca="1" si="1145"/>
        <v>19</v>
      </c>
      <c r="O530" s="10" t="s">
        <v>815</v>
      </c>
      <c r="P530" s="11" t="s">
        <v>16</v>
      </c>
      <c r="Q530" s="12">
        <v>76910</v>
      </c>
      <c r="R530" s="12">
        <f t="shared" ca="1" si="1146"/>
        <v>3000</v>
      </c>
      <c r="S530" s="8">
        <v>2</v>
      </c>
      <c r="T530" t="str">
        <f t="shared" si="1151"/>
        <v/>
      </c>
      <c r="U530" t="str">
        <f t="shared" si="1152"/>
        <v>Correct</v>
      </c>
      <c r="Y530" t="str">
        <f t="shared" si="1153"/>
        <v>Above 60000</v>
      </c>
      <c r="Z530" t="str">
        <f t="shared" ca="1" si="1154"/>
        <v>40-50 years</v>
      </c>
      <c r="AA530" t="str">
        <f t="shared" si="1155"/>
        <v>6-10 years</v>
      </c>
      <c r="AH530" t="str">
        <f t="shared" si="1156"/>
        <v>Yes</v>
      </c>
      <c r="AI530" t="str">
        <f t="shared" si="1157"/>
        <v>Yes</v>
      </c>
      <c r="AJ530" t="str">
        <f t="shared" si="1157"/>
        <v>Yes</v>
      </c>
      <c r="AK530" t="str">
        <f t="shared" si="1157"/>
        <v>Yes</v>
      </c>
      <c r="AL530" t="str">
        <f t="shared" si="1157"/>
        <v>Yes</v>
      </c>
      <c r="AM530" t="str">
        <f t="shared" si="1157"/>
        <v>Yes</v>
      </c>
      <c r="AN530" t="str">
        <f t="shared" si="1157"/>
        <v>Yes</v>
      </c>
      <c r="AO530" t="str">
        <f t="shared" si="1157"/>
        <v>Yes</v>
      </c>
      <c r="AP530" t="str">
        <f t="shared" si="1157"/>
        <v>Yes</v>
      </c>
      <c r="AQ530" t="str">
        <f t="shared" si="1157"/>
        <v>Yes</v>
      </c>
      <c r="AR530" t="str">
        <f t="shared" si="1157"/>
        <v>Yes</v>
      </c>
      <c r="AS530" t="str">
        <f t="shared" si="1157"/>
        <v>Yes</v>
      </c>
      <c r="AT530" t="str">
        <f t="shared" si="1157"/>
        <v>Yes</v>
      </c>
      <c r="AV530" t="str">
        <f t="shared" ref="AV530:BF530" si="1189">IF(AND($L530&gt;=AV$1,$L530&lt;AW$1),"Yes","No")</f>
        <v>No</v>
      </c>
      <c r="AW530" t="str">
        <f t="shared" si="1189"/>
        <v>No</v>
      </c>
      <c r="AX530" t="str">
        <f t="shared" si="1189"/>
        <v>No</v>
      </c>
      <c r="AY530" t="str">
        <f t="shared" si="1189"/>
        <v>No</v>
      </c>
      <c r="AZ530" t="str">
        <f t="shared" si="1189"/>
        <v>No</v>
      </c>
      <c r="BA530" t="str">
        <f t="shared" si="1189"/>
        <v>No</v>
      </c>
      <c r="BB530" t="str">
        <f t="shared" si="1189"/>
        <v>No</v>
      </c>
      <c r="BC530" t="str">
        <f t="shared" si="1189"/>
        <v>No</v>
      </c>
      <c r="BD530" t="str">
        <f t="shared" si="1189"/>
        <v>No</v>
      </c>
      <c r="BE530" t="str">
        <f t="shared" si="1189"/>
        <v>No</v>
      </c>
      <c r="BF530" t="str">
        <f t="shared" si="1189"/>
        <v>No</v>
      </c>
      <c r="BG530" t="str">
        <f t="shared" si="1148"/>
        <v>No</v>
      </c>
      <c r="BI530" t="str">
        <f t="shared" si="1159"/>
        <v>No</v>
      </c>
      <c r="BJ530" t="str">
        <f t="shared" ref="BJ530:BT530" si="1190">IF(AND($M530&gt;=BJ$1,$M530&lt;BK$1),"Yes","No")</f>
        <v>No</v>
      </c>
      <c r="BK530" t="str">
        <f t="shared" si="1190"/>
        <v>No</v>
      </c>
      <c r="BL530" t="str">
        <f t="shared" si="1190"/>
        <v>No</v>
      </c>
      <c r="BM530" t="str">
        <f t="shared" si="1190"/>
        <v>No</v>
      </c>
      <c r="BN530" t="str">
        <f t="shared" si="1190"/>
        <v>No</v>
      </c>
      <c r="BO530" t="str">
        <f t="shared" si="1190"/>
        <v>No</v>
      </c>
      <c r="BP530" t="str">
        <f t="shared" si="1190"/>
        <v>No</v>
      </c>
      <c r="BQ530" t="str">
        <f t="shared" si="1190"/>
        <v>No</v>
      </c>
      <c r="BR530" t="str">
        <f t="shared" si="1190"/>
        <v>No</v>
      </c>
      <c r="BS530" t="str">
        <f t="shared" si="1190"/>
        <v>No</v>
      </c>
      <c r="BT530" t="str">
        <f t="shared" si="1190"/>
        <v>No</v>
      </c>
      <c r="BU530" t="str">
        <f t="shared" si="1160"/>
        <v>No</v>
      </c>
      <c r="BW530" t="str">
        <f t="shared" si="1150"/>
        <v>No</v>
      </c>
    </row>
    <row r="531" spans="1:75" x14ac:dyDescent="0.25">
      <c r="A531" s="7">
        <v>530</v>
      </c>
      <c r="B531" s="7" t="s">
        <v>565</v>
      </c>
      <c r="C531" s="7" t="s">
        <v>1120</v>
      </c>
      <c r="D531" s="7" t="s">
        <v>10</v>
      </c>
      <c r="E531" s="7" t="s">
        <v>787</v>
      </c>
      <c r="F531" s="8" t="s">
        <v>811</v>
      </c>
      <c r="G531" s="8" t="s">
        <v>801</v>
      </c>
      <c r="H531" s="7" t="s">
        <v>512</v>
      </c>
      <c r="I531" s="7" t="s">
        <v>24</v>
      </c>
      <c r="J531" s="7" t="s">
        <v>1196</v>
      </c>
      <c r="K531" s="13">
        <v>27484</v>
      </c>
      <c r="L531" s="13">
        <v>40404</v>
      </c>
      <c r="M531" s="9"/>
      <c r="N531" s="10">
        <f t="shared" ca="1" si="1145"/>
        <v>12</v>
      </c>
      <c r="O531" s="10" t="s">
        <v>815</v>
      </c>
      <c r="P531" s="11"/>
      <c r="Q531" s="12">
        <v>39550</v>
      </c>
      <c r="R531" s="12">
        <f t="shared" ca="1" si="1146"/>
        <v>10000</v>
      </c>
      <c r="S531" s="8">
        <v>5</v>
      </c>
      <c r="T531" t="str">
        <f t="shared" si="1151"/>
        <v/>
      </c>
      <c r="U531" t="str">
        <f t="shared" si="1152"/>
        <v>Correct</v>
      </c>
      <c r="Y531" t="str">
        <f t="shared" si="1153"/>
        <v>25001-40000</v>
      </c>
      <c r="Z531" t="str">
        <f t="shared" ca="1" si="1154"/>
        <v>40-50 years</v>
      </c>
      <c r="AA531" t="str">
        <f t="shared" si="1155"/>
        <v>2-4 years</v>
      </c>
      <c r="AH531" t="str">
        <f t="shared" si="1156"/>
        <v>Yes</v>
      </c>
      <c r="AI531" t="str">
        <f t="shared" ref="AI531:AT546" si="1191">IF($L531&gt;AI$1,"No",IF($M531="","Yes",IF(AND($L531&lt;=AI$1,$M531&gt;AI$1),"Yes","No")))</f>
        <v>Yes</v>
      </c>
      <c r="AJ531" t="str">
        <f t="shared" si="1191"/>
        <v>Yes</v>
      </c>
      <c r="AK531" t="str">
        <f t="shared" si="1191"/>
        <v>Yes</v>
      </c>
      <c r="AL531" t="str">
        <f t="shared" si="1191"/>
        <v>Yes</v>
      </c>
      <c r="AM531" t="str">
        <f t="shared" si="1191"/>
        <v>Yes</v>
      </c>
      <c r="AN531" t="str">
        <f t="shared" si="1191"/>
        <v>Yes</v>
      </c>
      <c r="AO531" t="str">
        <f t="shared" si="1191"/>
        <v>Yes</v>
      </c>
      <c r="AP531" t="str">
        <f t="shared" si="1191"/>
        <v>Yes</v>
      </c>
      <c r="AQ531" t="str">
        <f t="shared" si="1191"/>
        <v>Yes</v>
      </c>
      <c r="AR531" t="str">
        <f t="shared" si="1191"/>
        <v>Yes</v>
      </c>
      <c r="AS531" t="str">
        <f t="shared" si="1191"/>
        <v>Yes</v>
      </c>
      <c r="AT531" t="str">
        <f t="shared" si="1191"/>
        <v>Yes</v>
      </c>
      <c r="AV531" t="str">
        <f t="shared" ref="AV531:BF531" si="1192">IF(AND($L531&gt;=AV$1,$L531&lt;AW$1),"Yes","No")</f>
        <v>No</v>
      </c>
      <c r="AW531" t="str">
        <f t="shared" si="1192"/>
        <v>No</v>
      </c>
      <c r="AX531" t="str">
        <f t="shared" si="1192"/>
        <v>No</v>
      </c>
      <c r="AY531" t="str">
        <f t="shared" si="1192"/>
        <v>No</v>
      </c>
      <c r="AZ531" t="str">
        <f t="shared" si="1192"/>
        <v>No</v>
      </c>
      <c r="BA531" t="str">
        <f t="shared" si="1192"/>
        <v>No</v>
      </c>
      <c r="BB531" t="str">
        <f t="shared" si="1192"/>
        <v>No</v>
      </c>
      <c r="BC531" t="str">
        <f t="shared" si="1192"/>
        <v>No</v>
      </c>
      <c r="BD531" t="str">
        <f t="shared" si="1192"/>
        <v>No</v>
      </c>
      <c r="BE531" t="str">
        <f t="shared" si="1192"/>
        <v>No</v>
      </c>
      <c r="BF531" t="str">
        <f t="shared" si="1192"/>
        <v>No</v>
      </c>
      <c r="BG531" t="str">
        <f t="shared" si="1148"/>
        <v>No</v>
      </c>
      <c r="BI531" t="str">
        <f t="shared" si="1159"/>
        <v>No</v>
      </c>
      <c r="BJ531" t="str">
        <f t="shared" ref="BJ531:BU546" si="1193">IF(AND($M531&gt;=BJ$1,$M531&lt;BK$1),"Yes","No")</f>
        <v>No</v>
      </c>
      <c r="BK531" t="str">
        <f t="shared" si="1193"/>
        <v>No</v>
      </c>
      <c r="BL531" t="str">
        <f t="shared" si="1193"/>
        <v>No</v>
      </c>
      <c r="BM531" t="str">
        <f t="shared" si="1193"/>
        <v>No</v>
      </c>
      <c r="BN531" t="str">
        <f t="shared" si="1193"/>
        <v>No</v>
      </c>
      <c r="BO531" t="str">
        <f t="shared" si="1193"/>
        <v>No</v>
      </c>
      <c r="BP531" t="str">
        <f t="shared" si="1193"/>
        <v>No</v>
      </c>
      <c r="BQ531" t="str">
        <f t="shared" si="1193"/>
        <v>No</v>
      </c>
      <c r="BR531" t="str">
        <f t="shared" si="1193"/>
        <v>No</v>
      </c>
      <c r="BS531" t="str">
        <f t="shared" si="1193"/>
        <v>No</v>
      </c>
      <c r="BT531" t="str">
        <f t="shared" si="1193"/>
        <v>No</v>
      </c>
      <c r="BU531" t="str">
        <f t="shared" si="1193"/>
        <v>No</v>
      </c>
      <c r="BW531" t="str">
        <f t="shared" si="1150"/>
        <v>No</v>
      </c>
    </row>
    <row r="532" spans="1:75" x14ac:dyDescent="0.25">
      <c r="A532" s="7">
        <v>531</v>
      </c>
      <c r="B532" s="7" t="s">
        <v>566</v>
      </c>
      <c r="C532" s="7" t="s">
        <v>1121</v>
      </c>
      <c r="D532" s="7" t="s">
        <v>36</v>
      </c>
      <c r="E532" s="7" t="s">
        <v>792</v>
      </c>
      <c r="F532" s="8" t="s">
        <v>811</v>
      </c>
      <c r="G532" s="8" t="s">
        <v>801</v>
      </c>
      <c r="H532" s="7" t="s">
        <v>512</v>
      </c>
      <c r="I532" s="7" t="s">
        <v>24</v>
      </c>
      <c r="J532" s="7" t="s">
        <v>1197</v>
      </c>
      <c r="K532" s="13">
        <v>31848</v>
      </c>
      <c r="L532" s="13">
        <v>40410</v>
      </c>
      <c r="M532" s="9"/>
      <c r="N532" s="10">
        <f t="shared" ca="1" si="1145"/>
        <v>12</v>
      </c>
      <c r="O532" s="10" t="s">
        <v>815</v>
      </c>
      <c r="P532" s="11"/>
      <c r="Q532" s="12">
        <v>57680</v>
      </c>
      <c r="R532" s="12">
        <f t="shared" ca="1" si="1146"/>
        <v>5000</v>
      </c>
      <c r="S532" s="8">
        <v>4</v>
      </c>
      <c r="T532" t="str">
        <f t="shared" si="1151"/>
        <v/>
      </c>
      <c r="U532" t="str">
        <f t="shared" si="1152"/>
        <v>Correct</v>
      </c>
      <c r="Y532" t="str">
        <f t="shared" si="1153"/>
        <v>40001-60000</v>
      </c>
      <c r="Z532" t="str">
        <f t="shared" ca="1" si="1154"/>
        <v>30-40 years</v>
      </c>
      <c r="AA532" t="str">
        <f t="shared" si="1155"/>
        <v>2-4 years</v>
      </c>
      <c r="AH532" t="str">
        <f t="shared" si="1156"/>
        <v>Yes</v>
      </c>
      <c r="AI532" t="str">
        <f t="shared" si="1191"/>
        <v>Yes</v>
      </c>
      <c r="AJ532" t="str">
        <f t="shared" si="1191"/>
        <v>Yes</v>
      </c>
      <c r="AK532" t="str">
        <f t="shared" si="1191"/>
        <v>Yes</v>
      </c>
      <c r="AL532" t="str">
        <f t="shared" si="1191"/>
        <v>Yes</v>
      </c>
      <c r="AM532" t="str">
        <f t="shared" si="1191"/>
        <v>Yes</v>
      </c>
      <c r="AN532" t="str">
        <f t="shared" si="1191"/>
        <v>Yes</v>
      </c>
      <c r="AO532" t="str">
        <f t="shared" si="1191"/>
        <v>Yes</v>
      </c>
      <c r="AP532" t="str">
        <f t="shared" si="1191"/>
        <v>Yes</v>
      </c>
      <c r="AQ532" t="str">
        <f t="shared" si="1191"/>
        <v>Yes</v>
      </c>
      <c r="AR532" t="str">
        <f t="shared" si="1191"/>
        <v>Yes</v>
      </c>
      <c r="AS532" t="str">
        <f t="shared" si="1191"/>
        <v>Yes</v>
      </c>
      <c r="AT532" t="str">
        <f t="shared" si="1191"/>
        <v>Yes</v>
      </c>
      <c r="AV532" t="str">
        <f t="shared" ref="AV532:BF532" si="1194">IF(AND($L532&gt;=AV$1,$L532&lt;AW$1),"Yes","No")</f>
        <v>No</v>
      </c>
      <c r="AW532" t="str">
        <f t="shared" si="1194"/>
        <v>No</v>
      </c>
      <c r="AX532" t="str">
        <f t="shared" si="1194"/>
        <v>No</v>
      </c>
      <c r="AY532" t="str">
        <f t="shared" si="1194"/>
        <v>No</v>
      </c>
      <c r="AZ532" t="str">
        <f t="shared" si="1194"/>
        <v>No</v>
      </c>
      <c r="BA532" t="str">
        <f t="shared" si="1194"/>
        <v>No</v>
      </c>
      <c r="BB532" t="str">
        <f t="shared" si="1194"/>
        <v>No</v>
      </c>
      <c r="BC532" t="str">
        <f t="shared" si="1194"/>
        <v>No</v>
      </c>
      <c r="BD532" t="str">
        <f t="shared" si="1194"/>
        <v>No</v>
      </c>
      <c r="BE532" t="str">
        <f t="shared" si="1194"/>
        <v>No</v>
      </c>
      <c r="BF532" t="str">
        <f t="shared" si="1194"/>
        <v>No</v>
      </c>
      <c r="BG532" t="str">
        <f t="shared" si="1148"/>
        <v>No</v>
      </c>
      <c r="BI532" t="str">
        <f t="shared" si="1159"/>
        <v>No</v>
      </c>
      <c r="BJ532" t="str">
        <f t="shared" ref="BJ532:BT532" si="1195">IF(AND($M532&gt;=BJ$1,$M532&lt;BK$1),"Yes","No")</f>
        <v>No</v>
      </c>
      <c r="BK532" t="str">
        <f t="shared" si="1195"/>
        <v>No</v>
      </c>
      <c r="BL532" t="str">
        <f t="shared" si="1195"/>
        <v>No</v>
      </c>
      <c r="BM532" t="str">
        <f t="shared" si="1195"/>
        <v>No</v>
      </c>
      <c r="BN532" t="str">
        <f t="shared" si="1195"/>
        <v>No</v>
      </c>
      <c r="BO532" t="str">
        <f t="shared" si="1195"/>
        <v>No</v>
      </c>
      <c r="BP532" t="str">
        <f t="shared" si="1195"/>
        <v>No</v>
      </c>
      <c r="BQ532" t="str">
        <f t="shared" si="1195"/>
        <v>No</v>
      </c>
      <c r="BR532" t="str">
        <f t="shared" si="1195"/>
        <v>No</v>
      </c>
      <c r="BS532" t="str">
        <f t="shared" si="1195"/>
        <v>No</v>
      </c>
      <c r="BT532" t="str">
        <f t="shared" si="1195"/>
        <v>No</v>
      </c>
      <c r="BU532" t="str">
        <f t="shared" si="1193"/>
        <v>No</v>
      </c>
      <c r="BW532" t="str">
        <f t="shared" si="1150"/>
        <v>No</v>
      </c>
    </row>
    <row r="533" spans="1:75" x14ac:dyDescent="0.25">
      <c r="A533" s="7">
        <v>532</v>
      </c>
      <c r="B533" s="7" t="s">
        <v>567</v>
      </c>
      <c r="C533" s="7" t="s">
        <v>1057</v>
      </c>
      <c r="D533" s="7" t="s">
        <v>813</v>
      </c>
      <c r="E533" s="7" t="s">
        <v>791</v>
      </c>
      <c r="F533" s="8" t="s">
        <v>811</v>
      </c>
      <c r="G533" s="8" t="s">
        <v>801</v>
      </c>
      <c r="H533" s="7" t="s">
        <v>512</v>
      </c>
      <c r="I533" s="7" t="s">
        <v>15</v>
      </c>
      <c r="J533" s="7" t="s">
        <v>1197</v>
      </c>
      <c r="K533" s="13">
        <v>29786</v>
      </c>
      <c r="L533" s="13">
        <v>40421</v>
      </c>
      <c r="M533" s="9"/>
      <c r="N533" s="10">
        <f t="shared" ca="1" si="1145"/>
        <v>12</v>
      </c>
      <c r="O533" t="s">
        <v>785</v>
      </c>
      <c r="P533" s="11" t="s">
        <v>16</v>
      </c>
      <c r="Q533" s="12">
        <v>49355</v>
      </c>
      <c r="R533" s="12">
        <f t="shared" ca="1" si="1146"/>
        <v>10000</v>
      </c>
      <c r="S533" s="8">
        <v>5</v>
      </c>
      <c r="T533" t="str">
        <f t="shared" si="1151"/>
        <v/>
      </c>
      <c r="U533" t="str">
        <f t="shared" si="1152"/>
        <v>Correct</v>
      </c>
      <c r="Y533" t="str">
        <f t="shared" si="1153"/>
        <v>40001-60000</v>
      </c>
      <c r="Z533" t="str">
        <f t="shared" ca="1" si="1154"/>
        <v>40-50 years</v>
      </c>
      <c r="AA533" t="str">
        <f t="shared" si="1155"/>
        <v>2-4 years</v>
      </c>
      <c r="AH533" t="str">
        <f t="shared" si="1156"/>
        <v>Yes</v>
      </c>
      <c r="AI533" t="str">
        <f t="shared" si="1191"/>
        <v>Yes</v>
      </c>
      <c r="AJ533" t="str">
        <f t="shared" si="1191"/>
        <v>Yes</v>
      </c>
      <c r="AK533" t="str">
        <f t="shared" si="1191"/>
        <v>Yes</v>
      </c>
      <c r="AL533" t="str">
        <f t="shared" si="1191"/>
        <v>Yes</v>
      </c>
      <c r="AM533" t="str">
        <f t="shared" si="1191"/>
        <v>Yes</v>
      </c>
      <c r="AN533" t="str">
        <f t="shared" si="1191"/>
        <v>Yes</v>
      </c>
      <c r="AO533" t="str">
        <f t="shared" si="1191"/>
        <v>Yes</v>
      </c>
      <c r="AP533" t="str">
        <f t="shared" si="1191"/>
        <v>Yes</v>
      </c>
      <c r="AQ533" t="str">
        <f t="shared" si="1191"/>
        <v>Yes</v>
      </c>
      <c r="AR533" t="str">
        <f t="shared" si="1191"/>
        <v>Yes</v>
      </c>
      <c r="AS533" t="str">
        <f t="shared" si="1191"/>
        <v>Yes</v>
      </c>
      <c r="AT533" t="str">
        <f t="shared" si="1191"/>
        <v>Yes</v>
      </c>
      <c r="AV533" t="str">
        <f t="shared" ref="AV533:BF533" si="1196">IF(AND($L533&gt;=AV$1,$L533&lt;AW$1),"Yes","No")</f>
        <v>No</v>
      </c>
      <c r="AW533" t="str">
        <f t="shared" si="1196"/>
        <v>No</v>
      </c>
      <c r="AX533" t="str">
        <f t="shared" si="1196"/>
        <v>No</v>
      </c>
      <c r="AY533" t="str">
        <f t="shared" si="1196"/>
        <v>No</v>
      </c>
      <c r="AZ533" t="str">
        <f t="shared" si="1196"/>
        <v>No</v>
      </c>
      <c r="BA533" t="str">
        <f t="shared" si="1196"/>
        <v>No</v>
      </c>
      <c r="BB533" t="str">
        <f t="shared" si="1196"/>
        <v>No</v>
      </c>
      <c r="BC533" t="str">
        <f t="shared" si="1196"/>
        <v>No</v>
      </c>
      <c r="BD533" t="str">
        <f t="shared" si="1196"/>
        <v>No</v>
      </c>
      <c r="BE533" t="str">
        <f t="shared" si="1196"/>
        <v>No</v>
      </c>
      <c r="BF533" t="str">
        <f t="shared" si="1196"/>
        <v>No</v>
      </c>
      <c r="BG533" t="str">
        <f t="shared" si="1148"/>
        <v>No</v>
      </c>
      <c r="BI533" t="str">
        <f t="shared" si="1159"/>
        <v>No</v>
      </c>
      <c r="BJ533" t="str">
        <f t="shared" ref="BJ533:BT533" si="1197">IF(AND($M533&gt;=BJ$1,$M533&lt;BK$1),"Yes","No")</f>
        <v>No</v>
      </c>
      <c r="BK533" t="str">
        <f t="shared" si="1197"/>
        <v>No</v>
      </c>
      <c r="BL533" t="str">
        <f t="shared" si="1197"/>
        <v>No</v>
      </c>
      <c r="BM533" t="str">
        <f t="shared" si="1197"/>
        <v>No</v>
      </c>
      <c r="BN533" t="str">
        <f t="shared" si="1197"/>
        <v>No</v>
      </c>
      <c r="BO533" t="str">
        <f t="shared" si="1197"/>
        <v>No</v>
      </c>
      <c r="BP533" t="str">
        <f t="shared" si="1197"/>
        <v>No</v>
      </c>
      <c r="BQ533" t="str">
        <f t="shared" si="1197"/>
        <v>No</v>
      </c>
      <c r="BR533" t="str">
        <f t="shared" si="1197"/>
        <v>No</v>
      </c>
      <c r="BS533" t="str">
        <f t="shared" si="1197"/>
        <v>No</v>
      </c>
      <c r="BT533" t="str">
        <f t="shared" si="1197"/>
        <v>No</v>
      </c>
      <c r="BU533" t="str">
        <f t="shared" si="1193"/>
        <v>No</v>
      </c>
      <c r="BW533" t="str">
        <f t="shared" si="1150"/>
        <v>No</v>
      </c>
    </row>
    <row r="534" spans="1:75" x14ac:dyDescent="0.25">
      <c r="A534" s="7">
        <v>533</v>
      </c>
      <c r="B534" s="7" t="s">
        <v>568</v>
      </c>
      <c r="C534" s="7" t="s">
        <v>1122</v>
      </c>
      <c r="D534" s="7" t="s">
        <v>36</v>
      </c>
      <c r="E534" s="7" t="s">
        <v>790</v>
      </c>
      <c r="F534" s="8" t="s">
        <v>811</v>
      </c>
      <c r="G534" s="8" t="s">
        <v>801</v>
      </c>
      <c r="H534" s="7" t="s">
        <v>512</v>
      </c>
      <c r="I534" s="7" t="s">
        <v>12</v>
      </c>
      <c r="J534" s="7" t="s">
        <v>1196</v>
      </c>
      <c r="K534" s="9">
        <v>28582</v>
      </c>
      <c r="L534" s="9">
        <v>39703</v>
      </c>
      <c r="M534" s="9"/>
      <c r="N534" s="10">
        <f t="shared" ca="1" si="1145"/>
        <v>14</v>
      </c>
      <c r="O534" s="10" t="s">
        <v>815</v>
      </c>
      <c r="P534" s="11" t="s">
        <v>21</v>
      </c>
      <c r="Q534" s="12">
        <v>46110</v>
      </c>
      <c r="R534" s="12">
        <f t="shared" ca="1" si="1146"/>
        <v>5000</v>
      </c>
      <c r="S534" s="8">
        <v>4</v>
      </c>
      <c r="T534" t="str">
        <f t="shared" si="1151"/>
        <v/>
      </c>
      <c r="U534" t="str">
        <f t="shared" si="1152"/>
        <v>Correct</v>
      </c>
      <c r="Y534" t="str">
        <f t="shared" si="1153"/>
        <v>40001-60000</v>
      </c>
      <c r="Z534" t="str">
        <f t="shared" ca="1" si="1154"/>
        <v>40-50 years</v>
      </c>
      <c r="AA534" t="str">
        <f t="shared" si="1155"/>
        <v>4-6 years</v>
      </c>
      <c r="AH534" t="str">
        <f t="shared" si="1156"/>
        <v>Yes</v>
      </c>
      <c r="AI534" t="str">
        <f t="shared" si="1191"/>
        <v>Yes</v>
      </c>
      <c r="AJ534" t="str">
        <f t="shared" si="1191"/>
        <v>Yes</v>
      </c>
      <c r="AK534" t="str">
        <f t="shared" si="1191"/>
        <v>Yes</v>
      </c>
      <c r="AL534" t="str">
        <f t="shared" si="1191"/>
        <v>Yes</v>
      </c>
      <c r="AM534" t="str">
        <f t="shared" si="1191"/>
        <v>Yes</v>
      </c>
      <c r="AN534" t="str">
        <f t="shared" si="1191"/>
        <v>Yes</v>
      </c>
      <c r="AO534" t="str">
        <f t="shared" si="1191"/>
        <v>Yes</v>
      </c>
      <c r="AP534" t="str">
        <f t="shared" si="1191"/>
        <v>Yes</v>
      </c>
      <c r="AQ534" t="str">
        <f t="shared" si="1191"/>
        <v>Yes</v>
      </c>
      <c r="AR534" t="str">
        <f t="shared" si="1191"/>
        <v>Yes</v>
      </c>
      <c r="AS534" t="str">
        <f t="shared" si="1191"/>
        <v>Yes</v>
      </c>
      <c r="AT534" t="str">
        <f t="shared" si="1191"/>
        <v>Yes</v>
      </c>
      <c r="AV534" t="str">
        <f t="shared" ref="AV534:BF534" si="1198">IF(AND($L534&gt;=AV$1,$L534&lt;AW$1),"Yes","No")</f>
        <v>No</v>
      </c>
      <c r="AW534" t="str">
        <f t="shared" si="1198"/>
        <v>No</v>
      </c>
      <c r="AX534" t="str">
        <f t="shared" si="1198"/>
        <v>No</v>
      </c>
      <c r="AY534" t="str">
        <f t="shared" si="1198"/>
        <v>No</v>
      </c>
      <c r="AZ534" t="str">
        <f t="shared" si="1198"/>
        <v>No</v>
      </c>
      <c r="BA534" t="str">
        <f t="shared" si="1198"/>
        <v>No</v>
      </c>
      <c r="BB534" t="str">
        <f t="shared" si="1198"/>
        <v>No</v>
      </c>
      <c r="BC534" t="str">
        <f t="shared" si="1198"/>
        <v>No</v>
      </c>
      <c r="BD534" t="str">
        <f t="shared" si="1198"/>
        <v>No</v>
      </c>
      <c r="BE534" t="str">
        <f t="shared" si="1198"/>
        <v>No</v>
      </c>
      <c r="BF534" t="str">
        <f t="shared" si="1198"/>
        <v>No</v>
      </c>
      <c r="BG534" t="str">
        <f t="shared" si="1148"/>
        <v>No</v>
      </c>
      <c r="BI534" t="str">
        <f t="shared" si="1159"/>
        <v>No</v>
      </c>
      <c r="BJ534" t="str">
        <f t="shared" ref="BJ534:BT534" si="1199">IF(AND($M534&gt;=BJ$1,$M534&lt;BK$1),"Yes","No")</f>
        <v>No</v>
      </c>
      <c r="BK534" t="str">
        <f t="shared" si="1199"/>
        <v>No</v>
      </c>
      <c r="BL534" t="str">
        <f t="shared" si="1199"/>
        <v>No</v>
      </c>
      <c r="BM534" t="str">
        <f t="shared" si="1199"/>
        <v>No</v>
      </c>
      <c r="BN534" t="str">
        <f t="shared" si="1199"/>
        <v>No</v>
      </c>
      <c r="BO534" t="str">
        <f t="shared" si="1199"/>
        <v>No</v>
      </c>
      <c r="BP534" t="str">
        <f t="shared" si="1199"/>
        <v>No</v>
      </c>
      <c r="BQ534" t="str">
        <f t="shared" si="1199"/>
        <v>No</v>
      </c>
      <c r="BR534" t="str">
        <f t="shared" si="1199"/>
        <v>No</v>
      </c>
      <c r="BS534" t="str">
        <f t="shared" si="1199"/>
        <v>No</v>
      </c>
      <c r="BT534" t="str">
        <f t="shared" si="1199"/>
        <v>No</v>
      </c>
      <c r="BU534" t="str">
        <f t="shared" si="1193"/>
        <v>No</v>
      </c>
      <c r="BW534" t="str">
        <f t="shared" si="1150"/>
        <v>No</v>
      </c>
    </row>
    <row r="535" spans="1:75" x14ac:dyDescent="0.25">
      <c r="A535" s="7">
        <v>534</v>
      </c>
      <c r="B535" s="7" t="s">
        <v>569</v>
      </c>
      <c r="C535" s="7" t="s">
        <v>974</v>
      </c>
      <c r="D535" s="7" t="s">
        <v>36</v>
      </c>
      <c r="E535" s="7" t="s">
        <v>796</v>
      </c>
      <c r="F535" s="8" t="s">
        <v>810</v>
      </c>
      <c r="G535" s="8" t="s">
        <v>801</v>
      </c>
      <c r="H535" s="7" t="s">
        <v>512</v>
      </c>
      <c r="I535" s="7" t="s">
        <v>12</v>
      </c>
      <c r="J535" s="7" t="s">
        <v>1196</v>
      </c>
      <c r="K535" s="9">
        <v>28047</v>
      </c>
      <c r="L535" s="9">
        <v>40815</v>
      </c>
      <c r="M535" s="9"/>
      <c r="N535" s="10">
        <f t="shared" ca="1" si="1145"/>
        <v>11</v>
      </c>
      <c r="O535" s="10" t="s">
        <v>815</v>
      </c>
      <c r="P535" s="11" t="s">
        <v>16</v>
      </c>
      <c r="Q535" s="12">
        <v>54500</v>
      </c>
      <c r="R535" s="12">
        <f t="shared" ca="1" si="1146"/>
        <v>10000</v>
      </c>
      <c r="S535" s="8">
        <v>5</v>
      </c>
      <c r="T535" t="str">
        <f t="shared" si="1151"/>
        <v/>
      </c>
      <c r="U535" t="str">
        <f t="shared" si="1152"/>
        <v>Correct</v>
      </c>
      <c r="Y535" t="str">
        <f t="shared" si="1153"/>
        <v>40001-60000</v>
      </c>
      <c r="Z535" t="str">
        <f t="shared" ca="1" si="1154"/>
        <v>40-50 years</v>
      </c>
      <c r="AA535" t="str">
        <f t="shared" si="1155"/>
        <v>1-2 years</v>
      </c>
      <c r="AH535" t="str">
        <f t="shared" si="1156"/>
        <v>Yes</v>
      </c>
      <c r="AI535" t="str">
        <f t="shared" si="1191"/>
        <v>Yes</v>
      </c>
      <c r="AJ535" t="str">
        <f t="shared" si="1191"/>
        <v>Yes</v>
      </c>
      <c r="AK535" t="str">
        <f t="shared" si="1191"/>
        <v>Yes</v>
      </c>
      <c r="AL535" t="str">
        <f t="shared" si="1191"/>
        <v>Yes</v>
      </c>
      <c r="AM535" t="str">
        <f t="shared" si="1191"/>
        <v>Yes</v>
      </c>
      <c r="AN535" t="str">
        <f t="shared" si="1191"/>
        <v>Yes</v>
      </c>
      <c r="AO535" t="str">
        <f t="shared" si="1191"/>
        <v>Yes</v>
      </c>
      <c r="AP535" t="str">
        <f t="shared" si="1191"/>
        <v>Yes</v>
      </c>
      <c r="AQ535" t="str">
        <f t="shared" si="1191"/>
        <v>Yes</v>
      </c>
      <c r="AR535" t="str">
        <f t="shared" si="1191"/>
        <v>Yes</v>
      </c>
      <c r="AS535" t="str">
        <f t="shared" si="1191"/>
        <v>Yes</v>
      </c>
      <c r="AT535" t="str">
        <f t="shared" si="1191"/>
        <v>Yes</v>
      </c>
      <c r="AV535" t="str">
        <f t="shared" ref="AV535:BF535" si="1200">IF(AND($L535&gt;=AV$1,$L535&lt;AW$1),"Yes","No")</f>
        <v>No</v>
      </c>
      <c r="AW535" t="str">
        <f t="shared" si="1200"/>
        <v>No</v>
      </c>
      <c r="AX535" t="str">
        <f t="shared" si="1200"/>
        <v>No</v>
      </c>
      <c r="AY535" t="str">
        <f t="shared" si="1200"/>
        <v>No</v>
      </c>
      <c r="AZ535" t="str">
        <f t="shared" si="1200"/>
        <v>No</v>
      </c>
      <c r="BA535" t="str">
        <f t="shared" si="1200"/>
        <v>No</v>
      </c>
      <c r="BB535" t="str">
        <f t="shared" si="1200"/>
        <v>No</v>
      </c>
      <c r="BC535" t="str">
        <f t="shared" si="1200"/>
        <v>No</v>
      </c>
      <c r="BD535" t="str">
        <f t="shared" si="1200"/>
        <v>No</v>
      </c>
      <c r="BE535" t="str">
        <f t="shared" si="1200"/>
        <v>No</v>
      </c>
      <c r="BF535" t="str">
        <f t="shared" si="1200"/>
        <v>No</v>
      </c>
      <c r="BG535" t="str">
        <f t="shared" si="1148"/>
        <v>No</v>
      </c>
      <c r="BI535" t="str">
        <f t="shared" si="1159"/>
        <v>No</v>
      </c>
      <c r="BJ535" t="str">
        <f t="shared" ref="BJ535:BT535" si="1201">IF(AND($M535&gt;=BJ$1,$M535&lt;BK$1),"Yes","No")</f>
        <v>No</v>
      </c>
      <c r="BK535" t="str">
        <f t="shared" si="1201"/>
        <v>No</v>
      </c>
      <c r="BL535" t="str">
        <f t="shared" si="1201"/>
        <v>No</v>
      </c>
      <c r="BM535" t="str">
        <f t="shared" si="1201"/>
        <v>No</v>
      </c>
      <c r="BN535" t="str">
        <f t="shared" si="1201"/>
        <v>No</v>
      </c>
      <c r="BO535" t="str">
        <f t="shared" si="1201"/>
        <v>No</v>
      </c>
      <c r="BP535" t="str">
        <f t="shared" si="1201"/>
        <v>No</v>
      </c>
      <c r="BQ535" t="str">
        <f t="shared" si="1201"/>
        <v>No</v>
      </c>
      <c r="BR535" t="str">
        <f t="shared" si="1201"/>
        <v>No</v>
      </c>
      <c r="BS535" t="str">
        <f t="shared" si="1201"/>
        <v>No</v>
      </c>
      <c r="BT535" t="str">
        <f t="shared" si="1201"/>
        <v>No</v>
      </c>
      <c r="BU535" t="str">
        <f t="shared" si="1193"/>
        <v>No</v>
      </c>
      <c r="BW535" t="str">
        <f t="shared" si="1150"/>
        <v>No</v>
      </c>
    </row>
    <row r="536" spans="1:75" x14ac:dyDescent="0.25">
      <c r="A536" s="7">
        <v>535</v>
      </c>
      <c r="B536" s="7" t="s">
        <v>570</v>
      </c>
      <c r="C536" s="7" t="s">
        <v>974</v>
      </c>
      <c r="D536" s="7" t="s">
        <v>36</v>
      </c>
      <c r="E536" s="7" t="s">
        <v>795</v>
      </c>
      <c r="F536" s="8" t="s">
        <v>811</v>
      </c>
      <c r="G536" s="8" t="s">
        <v>801</v>
      </c>
      <c r="H536" s="7" t="s">
        <v>512</v>
      </c>
      <c r="I536" s="7" t="s">
        <v>12</v>
      </c>
      <c r="J536" s="7" t="s">
        <v>1196</v>
      </c>
      <c r="K536" s="9">
        <v>29977</v>
      </c>
      <c r="L536" s="9">
        <v>39335</v>
      </c>
      <c r="M536" s="9"/>
      <c r="N536" s="10">
        <f t="shared" ca="1" si="1145"/>
        <v>15</v>
      </c>
      <c r="O536" s="10" t="s">
        <v>815</v>
      </c>
      <c r="P536" s="11" t="s">
        <v>13</v>
      </c>
      <c r="Q536" s="12">
        <v>62688</v>
      </c>
      <c r="R536" s="12">
        <f t="shared" ca="1" si="1146"/>
        <v>3000</v>
      </c>
      <c r="S536" s="8">
        <v>2</v>
      </c>
      <c r="T536" t="str">
        <f t="shared" si="1151"/>
        <v/>
      </c>
      <c r="U536" t="str">
        <f t="shared" si="1152"/>
        <v>Correct</v>
      </c>
      <c r="Y536" t="str">
        <f t="shared" si="1153"/>
        <v>Above 60000</v>
      </c>
      <c r="Z536" t="str">
        <f t="shared" ca="1" si="1154"/>
        <v>40-50 years</v>
      </c>
      <c r="AA536" t="str">
        <f t="shared" si="1155"/>
        <v>4-6 years</v>
      </c>
      <c r="AH536" t="str">
        <f t="shared" si="1156"/>
        <v>Yes</v>
      </c>
      <c r="AI536" t="str">
        <f t="shared" si="1191"/>
        <v>Yes</v>
      </c>
      <c r="AJ536" t="str">
        <f t="shared" si="1191"/>
        <v>Yes</v>
      </c>
      <c r="AK536" t="str">
        <f t="shared" si="1191"/>
        <v>Yes</v>
      </c>
      <c r="AL536" t="str">
        <f t="shared" si="1191"/>
        <v>Yes</v>
      </c>
      <c r="AM536" t="str">
        <f t="shared" si="1191"/>
        <v>Yes</v>
      </c>
      <c r="AN536" t="str">
        <f t="shared" si="1191"/>
        <v>Yes</v>
      </c>
      <c r="AO536" t="str">
        <f t="shared" si="1191"/>
        <v>Yes</v>
      </c>
      <c r="AP536" t="str">
        <f t="shared" si="1191"/>
        <v>Yes</v>
      </c>
      <c r="AQ536" t="str">
        <f t="shared" si="1191"/>
        <v>Yes</v>
      </c>
      <c r="AR536" t="str">
        <f t="shared" si="1191"/>
        <v>Yes</v>
      </c>
      <c r="AS536" t="str">
        <f t="shared" si="1191"/>
        <v>Yes</v>
      </c>
      <c r="AT536" t="str">
        <f t="shared" si="1191"/>
        <v>Yes</v>
      </c>
      <c r="AV536" t="str">
        <f t="shared" ref="AV536:BF536" si="1202">IF(AND($L536&gt;=AV$1,$L536&lt;AW$1),"Yes","No")</f>
        <v>No</v>
      </c>
      <c r="AW536" t="str">
        <f t="shared" si="1202"/>
        <v>No</v>
      </c>
      <c r="AX536" t="str">
        <f t="shared" si="1202"/>
        <v>No</v>
      </c>
      <c r="AY536" t="str">
        <f t="shared" si="1202"/>
        <v>No</v>
      </c>
      <c r="AZ536" t="str">
        <f t="shared" si="1202"/>
        <v>No</v>
      </c>
      <c r="BA536" t="str">
        <f t="shared" si="1202"/>
        <v>No</v>
      </c>
      <c r="BB536" t="str">
        <f t="shared" si="1202"/>
        <v>No</v>
      </c>
      <c r="BC536" t="str">
        <f t="shared" si="1202"/>
        <v>No</v>
      </c>
      <c r="BD536" t="str">
        <f t="shared" si="1202"/>
        <v>No</v>
      </c>
      <c r="BE536" t="str">
        <f t="shared" si="1202"/>
        <v>No</v>
      </c>
      <c r="BF536" t="str">
        <f t="shared" si="1202"/>
        <v>No</v>
      </c>
      <c r="BG536" t="str">
        <f t="shared" si="1148"/>
        <v>No</v>
      </c>
      <c r="BI536" t="str">
        <f t="shared" si="1159"/>
        <v>No</v>
      </c>
      <c r="BJ536" t="str">
        <f t="shared" ref="BJ536:BT536" si="1203">IF(AND($M536&gt;=BJ$1,$M536&lt;BK$1),"Yes","No")</f>
        <v>No</v>
      </c>
      <c r="BK536" t="str">
        <f t="shared" si="1203"/>
        <v>No</v>
      </c>
      <c r="BL536" t="str">
        <f t="shared" si="1203"/>
        <v>No</v>
      </c>
      <c r="BM536" t="str">
        <f t="shared" si="1203"/>
        <v>No</v>
      </c>
      <c r="BN536" t="str">
        <f t="shared" si="1203"/>
        <v>No</v>
      </c>
      <c r="BO536" t="str">
        <f t="shared" si="1203"/>
        <v>No</v>
      </c>
      <c r="BP536" t="str">
        <f t="shared" si="1203"/>
        <v>No</v>
      </c>
      <c r="BQ536" t="str">
        <f t="shared" si="1203"/>
        <v>No</v>
      </c>
      <c r="BR536" t="str">
        <f t="shared" si="1203"/>
        <v>No</v>
      </c>
      <c r="BS536" t="str">
        <f t="shared" si="1203"/>
        <v>No</v>
      </c>
      <c r="BT536" t="str">
        <f t="shared" si="1203"/>
        <v>No</v>
      </c>
      <c r="BU536" t="str">
        <f t="shared" si="1193"/>
        <v>No</v>
      </c>
      <c r="BW536" t="str">
        <f t="shared" si="1150"/>
        <v>No</v>
      </c>
    </row>
    <row r="537" spans="1:75" x14ac:dyDescent="0.25">
      <c r="A537" s="7">
        <v>536</v>
      </c>
      <c r="B537" s="7" t="s">
        <v>571</v>
      </c>
      <c r="C537" s="7" t="s">
        <v>1123</v>
      </c>
      <c r="D537" s="7" t="s">
        <v>36</v>
      </c>
      <c r="E537" s="7" t="s">
        <v>792</v>
      </c>
      <c r="F537" s="8" t="s">
        <v>811</v>
      </c>
      <c r="G537" s="8" t="s">
        <v>801</v>
      </c>
      <c r="H537" s="7" t="s">
        <v>512</v>
      </c>
      <c r="I537" s="7" t="s">
        <v>12</v>
      </c>
      <c r="J537" s="7" t="s">
        <v>1197</v>
      </c>
      <c r="K537" s="9">
        <v>25674</v>
      </c>
      <c r="L537" s="9">
        <v>38980</v>
      </c>
      <c r="M537" s="9"/>
      <c r="N537" s="10">
        <f t="shared" ca="1" si="1145"/>
        <v>16</v>
      </c>
      <c r="O537" s="10" t="s">
        <v>815</v>
      </c>
      <c r="P537" s="11" t="s">
        <v>16</v>
      </c>
      <c r="Q537" s="12">
        <v>24340</v>
      </c>
      <c r="R537" s="12">
        <f t="shared" ca="1" si="1146"/>
        <v>5000</v>
      </c>
      <c r="S537" s="8">
        <v>4</v>
      </c>
      <c r="T537" t="str">
        <f t="shared" si="1151"/>
        <v/>
      </c>
      <c r="U537" t="str">
        <f t="shared" si="1152"/>
        <v>Correct</v>
      </c>
      <c r="Y537" t="str">
        <f t="shared" si="1153"/>
        <v>10001-25000</v>
      </c>
      <c r="Z537" t="str">
        <f t="shared" ca="1" si="1154"/>
        <v>Above 50 years</v>
      </c>
      <c r="AA537" t="str">
        <f t="shared" si="1155"/>
        <v>6-10 years</v>
      </c>
      <c r="AH537" t="str">
        <f t="shared" si="1156"/>
        <v>Yes</v>
      </c>
      <c r="AI537" t="str">
        <f t="shared" si="1191"/>
        <v>Yes</v>
      </c>
      <c r="AJ537" t="str">
        <f t="shared" si="1191"/>
        <v>Yes</v>
      </c>
      <c r="AK537" t="str">
        <f t="shared" si="1191"/>
        <v>Yes</v>
      </c>
      <c r="AL537" t="str">
        <f t="shared" si="1191"/>
        <v>Yes</v>
      </c>
      <c r="AM537" t="str">
        <f t="shared" si="1191"/>
        <v>Yes</v>
      </c>
      <c r="AN537" t="str">
        <f t="shared" si="1191"/>
        <v>Yes</v>
      </c>
      <c r="AO537" t="str">
        <f t="shared" si="1191"/>
        <v>Yes</v>
      </c>
      <c r="AP537" t="str">
        <f t="shared" si="1191"/>
        <v>Yes</v>
      </c>
      <c r="AQ537" t="str">
        <f t="shared" si="1191"/>
        <v>Yes</v>
      </c>
      <c r="AR537" t="str">
        <f t="shared" si="1191"/>
        <v>Yes</v>
      </c>
      <c r="AS537" t="str">
        <f t="shared" si="1191"/>
        <v>Yes</v>
      </c>
      <c r="AT537" t="str">
        <f t="shared" si="1191"/>
        <v>Yes</v>
      </c>
      <c r="AV537" t="str">
        <f t="shared" ref="AV537:BF537" si="1204">IF(AND($L537&gt;=AV$1,$L537&lt;AW$1),"Yes","No")</f>
        <v>No</v>
      </c>
      <c r="AW537" t="str">
        <f t="shared" si="1204"/>
        <v>No</v>
      </c>
      <c r="AX537" t="str">
        <f t="shared" si="1204"/>
        <v>No</v>
      </c>
      <c r="AY537" t="str">
        <f t="shared" si="1204"/>
        <v>No</v>
      </c>
      <c r="AZ537" t="str">
        <f t="shared" si="1204"/>
        <v>No</v>
      </c>
      <c r="BA537" t="str">
        <f t="shared" si="1204"/>
        <v>No</v>
      </c>
      <c r="BB537" t="str">
        <f t="shared" si="1204"/>
        <v>No</v>
      </c>
      <c r="BC537" t="str">
        <f t="shared" si="1204"/>
        <v>No</v>
      </c>
      <c r="BD537" t="str">
        <f t="shared" si="1204"/>
        <v>No</v>
      </c>
      <c r="BE537" t="str">
        <f t="shared" si="1204"/>
        <v>No</v>
      </c>
      <c r="BF537" t="str">
        <f t="shared" si="1204"/>
        <v>No</v>
      </c>
      <c r="BG537" t="str">
        <f t="shared" si="1148"/>
        <v>No</v>
      </c>
      <c r="BI537" t="str">
        <f t="shared" si="1159"/>
        <v>No</v>
      </c>
      <c r="BJ537" t="str">
        <f t="shared" ref="BJ537:BT537" si="1205">IF(AND($M537&gt;=BJ$1,$M537&lt;BK$1),"Yes","No")</f>
        <v>No</v>
      </c>
      <c r="BK537" t="str">
        <f t="shared" si="1205"/>
        <v>No</v>
      </c>
      <c r="BL537" t="str">
        <f t="shared" si="1205"/>
        <v>No</v>
      </c>
      <c r="BM537" t="str">
        <f t="shared" si="1205"/>
        <v>No</v>
      </c>
      <c r="BN537" t="str">
        <f t="shared" si="1205"/>
        <v>No</v>
      </c>
      <c r="BO537" t="str">
        <f t="shared" si="1205"/>
        <v>No</v>
      </c>
      <c r="BP537" t="str">
        <f t="shared" si="1205"/>
        <v>No</v>
      </c>
      <c r="BQ537" t="str">
        <f t="shared" si="1205"/>
        <v>No</v>
      </c>
      <c r="BR537" t="str">
        <f t="shared" si="1205"/>
        <v>No</v>
      </c>
      <c r="BS537" t="str">
        <f t="shared" si="1205"/>
        <v>No</v>
      </c>
      <c r="BT537" t="str">
        <f t="shared" si="1205"/>
        <v>No</v>
      </c>
      <c r="BU537" t="str">
        <f t="shared" si="1193"/>
        <v>No</v>
      </c>
      <c r="BW537" t="str">
        <f t="shared" si="1150"/>
        <v>No</v>
      </c>
    </row>
    <row r="538" spans="1:75" x14ac:dyDescent="0.25">
      <c r="A538" s="7">
        <v>537</v>
      </c>
      <c r="B538" s="7" t="s">
        <v>572</v>
      </c>
      <c r="C538" s="7" t="s">
        <v>1124</v>
      </c>
      <c r="D538" s="7" t="s">
        <v>813</v>
      </c>
      <c r="E538" s="7" t="s">
        <v>791</v>
      </c>
      <c r="F538" s="8" t="s">
        <v>811</v>
      </c>
      <c r="G538" s="8" t="s">
        <v>801</v>
      </c>
      <c r="H538" s="7" t="s">
        <v>512</v>
      </c>
      <c r="I538" s="7" t="s">
        <v>24</v>
      </c>
      <c r="J538" s="7" t="s">
        <v>1197</v>
      </c>
      <c r="K538" s="9">
        <v>24506</v>
      </c>
      <c r="L538" s="9">
        <v>38986</v>
      </c>
      <c r="M538" s="9"/>
      <c r="N538" s="10">
        <f t="shared" ca="1" si="1145"/>
        <v>16</v>
      </c>
      <c r="O538" s="10" t="s">
        <v>815</v>
      </c>
      <c r="P538" s="11"/>
      <c r="Q538" s="12">
        <v>36230</v>
      </c>
      <c r="R538" s="12">
        <f t="shared" ca="1" si="1146"/>
        <v>3000</v>
      </c>
      <c r="S538" s="8">
        <v>2</v>
      </c>
      <c r="T538" t="str">
        <f t="shared" si="1151"/>
        <v/>
      </c>
      <c r="U538" t="str">
        <f t="shared" si="1152"/>
        <v>Correct</v>
      </c>
      <c r="Y538" t="str">
        <f t="shared" si="1153"/>
        <v>25001-40000</v>
      </c>
      <c r="Z538" t="str">
        <f t="shared" ca="1" si="1154"/>
        <v>Above 50 years</v>
      </c>
      <c r="AA538" t="str">
        <f t="shared" si="1155"/>
        <v>6-10 years</v>
      </c>
      <c r="AH538" t="str">
        <f t="shared" si="1156"/>
        <v>Yes</v>
      </c>
      <c r="AI538" t="str">
        <f t="shared" si="1191"/>
        <v>Yes</v>
      </c>
      <c r="AJ538" t="str">
        <f t="shared" si="1191"/>
        <v>Yes</v>
      </c>
      <c r="AK538" t="str">
        <f t="shared" si="1191"/>
        <v>Yes</v>
      </c>
      <c r="AL538" t="str">
        <f t="shared" si="1191"/>
        <v>Yes</v>
      </c>
      <c r="AM538" t="str">
        <f t="shared" si="1191"/>
        <v>Yes</v>
      </c>
      <c r="AN538" t="str">
        <f t="shared" si="1191"/>
        <v>Yes</v>
      </c>
      <c r="AO538" t="str">
        <f t="shared" si="1191"/>
        <v>Yes</v>
      </c>
      <c r="AP538" t="str">
        <f t="shared" si="1191"/>
        <v>Yes</v>
      </c>
      <c r="AQ538" t="str">
        <f t="shared" si="1191"/>
        <v>Yes</v>
      </c>
      <c r="AR538" t="str">
        <f t="shared" si="1191"/>
        <v>Yes</v>
      </c>
      <c r="AS538" t="str">
        <f t="shared" si="1191"/>
        <v>Yes</v>
      </c>
      <c r="AT538" t="str">
        <f t="shared" si="1191"/>
        <v>Yes</v>
      </c>
      <c r="AV538" t="str">
        <f t="shared" ref="AV538:BF538" si="1206">IF(AND($L538&gt;=AV$1,$L538&lt;AW$1),"Yes","No")</f>
        <v>No</v>
      </c>
      <c r="AW538" t="str">
        <f t="shared" si="1206"/>
        <v>No</v>
      </c>
      <c r="AX538" t="str">
        <f t="shared" si="1206"/>
        <v>No</v>
      </c>
      <c r="AY538" t="str">
        <f t="shared" si="1206"/>
        <v>No</v>
      </c>
      <c r="AZ538" t="str">
        <f t="shared" si="1206"/>
        <v>No</v>
      </c>
      <c r="BA538" t="str">
        <f t="shared" si="1206"/>
        <v>No</v>
      </c>
      <c r="BB538" t="str">
        <f t="shared" si="1206"/>
        <v>No</v>
      </c>
      <c r="BC538" t="str">
        <f t="shared" si="1206"/>
        <v>No</v>
      </c>
      <c r="BD538" t="str">
        <f t="shared" si="1206"/>
        <v>No</v>
      </c>
      <c r="BE538" t="str">
        <f t="shared" si="1206"/>
        <v>No</v>
      </c>
      <c r="BF538" t="str">
        <f t="shared" si="1206"/>
        <v>No</v>
      </c>
      <c r="BG538" t="str">
        <f t="shared" si="1148"/>
        <v>No</v>
      </c>
      <c r="BI538" t="str">
        <f t="shared" si="1159"/>
        <v>No</v>
      </c>
      <c r="BJ538" t="str">
        <f t="shared" ref="BJ538:BT538" si="1207">IF(AND($M538&gt;=BJ$1,$M538&lt;BK$1),"Yes","No")</f>
        <v>No</v>
      </c>
      <c r="BK538" t="str">
        <f t="shared" si="1207"/>
        <v>No</v>
      </c>
      <c r="BL538" t="str">
        <f t="shared" si="1207"/>
        <v>No</v>
      </c>
      <c r="BM538" t="str">
        <f t="shared" si="1207"/>
        <v>No</v>
      </c>
      <c r="BN538" t="str">
        <f t="shared" si="1207"/>
        <v>No</v>
      </c>
      <c r="BO538" t="str">
        <f t="shared" si="1207"/>
        <v>No</v>
      </c>
      <c r="BP538" t="str">
        <f t="shared" si="1207"/>
        <v>No</v>
      </c>
      <c r="BQ538" t="str">
        <f t="shared" si="1207"/>
        <v>No</v>
      </c>
      <c r="BR538" t="str">
        <f t="shared" si="1207"/>
        <v>No</v>
      </c>
      <c r="BS538" t="str">
        <f t="shared" si="1207"/>
        <v>No</v>
      </c>
      <c r="BT538" t="str">
        <f t="shared" si="1207"/>
        <v>No</v>
      </c>
      <c r="BU538" t="str">
        <f t="shared" si="1193"/>
        <v>No</v>
      </c>
      <c r="BW538" t="str">
        <f t="shared" si="1150"/>
        <v>No</v>
      </c>
    </row>
    <row r="539" spans="1:75" x14ac:dyDescent="0.25">
      <c r="A539" s="7">
        <v>538</v>
      </c>
      <c r="B539" s="7" t="s">
        <v>573</v>
      </c>
      <c r="C539" s="7" t="s">
        <v>851</v>
      </c>
      <c r="D539" s="7" t="s">
        <v>10</v>
      </c>
      <c r="E539" s="7" t="s">
        <v>788</v>
      </c>
      <c r="F539" s="8" t="s">
        <v>811</v>
      </c>
      <c r="G539" s="8" t="s">
        <v>801</v>
      </c>
      <c r="H539" s="7" t="s">
        <v>512</v>
      </c>
      <c r="I539" s="7" t="s">
        <v>24</v>
      </c>
      <c r="J539" s="7" t="s">
        <v>1196</v>
      </c>
      <c r="K539" s="9">
        <v>29250</v>
      </c>
      <c r="L539" s="9">
        <v>36787</v>
      </c>
      <c r="M539" s="9"/>
      <c r="N539" s="10">
        <f t="shared" ca="1" si="1145"/>
        <v>22</v>
      </c>
      <c r="O539" s="10" t="s">
        <v>815</v>
      </c>
      <c r="P539" s="11"/>
      <c r="Q539" s="12">
        <v>89640</v>
      </c>
      <c r="R539" s="12">
        <f t="shared" ca="1" si="1146"/>
        <v>5000</v>
      </c>
      <c r="S539" s="8">
        <v>4</v>
      </c>
      <c r="T539" t="str">
        <f t="shared" si="1151"/>
        <v/>
      </c>
      <c r="U539" t="str">
        <f t="shared" si="1152"/>
        <v>Correct</v>
      </c>
      <c r="Y539" t="str">
        <f t="shared" si="1153"/>
        <v>Above 60000</v>
      </c>
      <c r="Z539" t="str">
        <f t="shared" ca="1" si="1154"/>
        <v>40-50 years</v>
      </c>
      <c r="AA539" t="str">
        <f t="shared" si="1155"/>
        <v>Above 10 years</v>
      </c>
      <c r="AH539" t="str">
        <f t="shared" si="1156"/>
        <v>Yes</v>
      </c>
      <c r="AI539" t="str">
        <f t="shared" si="1191"/>
        <v>Yes</v>
      </c>
      <c r="AJ539" t="str">
        <f t="shared" si="1191"/>
        <v>Yes</v>
      </c>
      <c r="AK539" t="str">
        <f t="shared" si="1191"/>
        <v>Yes</v>
      </c>
      <c r="AL539" t="str">
        <f t="shared" si="1191"/>
        <v>Yes</v>
      </c>
      <c r="AM539" t="str">
        <f t="shared" si="1191"/>
        <v>Yes</v>
      </c>
      <c r="AN539" t="str">
        <f t="shared" si="1191"/>
        <v>Yes</v>
      </c>
      <c r="AO539" t="str">
        <f t="shared" si="1191"/>
        <v>Yes</v>
      </c>
      <c r="AP539" t="str">
        <f t="shared" si="1191"/>
        <v>Yes</v>
      </c>
      <c r="AQ539" t="str">
        <f t="shared" si="1191"/>
        <v>Yes</v>
      </c>
      <c r="AR539" t="str">
        <f t="shared" si="1191"/>
        <v>Yes</v>
      </c>
      <c r="AS539" t="str">
        <f t="shared" si="1191"/>
        <v>Yes</v>
      </c>
      <c r="AT539" t="str">
        <f t="shared" si="1191"/>
        <v>Yes</v>
      </c>
      <c r="AV539" t="str">
        <f t="shared" ref="AV539:BF539" si="1208">IF(AND($L539&gt;=AV$1,$L539&lt;AW$1),"Yes","No")</f>
        <v>No</v>
      </c>
      <c r="AW539" t="str">
        <f t="shared" si="1208"/>
        <v>No</v>
      </c>
      <c r="AX539" t="str">
        <f t="shared" si="1208"/>
        <v>No</v>
      </c>
      <c r="AY539" t="str">
        <f t="shared" si="1208"/>
        <v>No</v>
      </c>
      <c r="AZ539" t="str">
        <f t="shared" si="1208"/>
        <v>No</v>
      </c>
      <c r="BA539" t="str">
        <f t="shared" si="1208"/>
        <v>No</v>
      </c>
      <c r="BB539" t="str">
        <f t="shared" si="1208"/>
        <v>No</v>
      </c>
      <c r="BC539" t="str">
        <f t="shared" si="1208"/>
        <v>No</v>
      </c>
      <c r="BD539" t="str">
        <f t="shared" si="1208"/>
        <v>No</v>
      </c>
      <c r="BE539" t="str">
        <f t="shared" si="1208"/>
        <v>No</v>
      </c>
      <c r="BF539" t="str">
        <f t="shared" si="1208"/>
        <v>No</v>
      </c>
      <c r="BG539" t="str">
        <f t="shared" si="1148"/>
        <v>No</v>
      </c>
      <c r="BI539" t="str">
        <f t="shared" si="1159"/>
        <v>No</v>
      </c>
      <c r="BJ539" t="str">
        <f t="shared" ref="BJ539:BT539" si="1209">IF(AND($M539&gt;=BJ$1,$M539&lt;BK$1),"Yes","No")</f>
        <v>No</v>
      </c>
      <c r="BK539" t="str">
        <f t="shared" si="1209"/>
        <v>No</v>
      </c>
      <c r="BL539" t="str">
        <f t="shared" si="1209"/>
        <v>No</v>
      </c>
      <c r="BM539" t="str">
        <f t="shared" si="1209"/>
        <v>No</v>
      </c>
      <c r="BN539" t="str">
        <f t="shared" si="1209"/>
        <v>No</v>
      </c>
      <c r="BO539" t="str">
        <f t="shared" si="1209"/>
        <v>No</v>
      </c>
      <c r="BP539" t="str">
        <f t="shared" si="1209"/>
        <v>No</v>
      </c>
      <c r="BQ539" t="str">
        <f t="shared" si="1209"/>
        <v>No</v>
      </c>
      <c r="BR539" t="str">
        <f t="shared" si="1209"/>
        <v>No</v>
      </c>
      <c r="BS539" t="str">
        <f t="shared" si="1209"/>
        <v>No</v>
      </c>
      <c r="BT539" t="str">
        <f t="shared" si="1209"/>
        <v>No</v>
      </c>
      <c r="BU539" t="str">
        <f t="shared" si="1193"/>
        <v>No</v>
      </c>
      <c r="BW539" t="str">
        <f t="shared" si="1150"/>
        <v>No</v>
      </c>
    </row>
    <row r="540" spans="1:75" x14ac:dyDescent="0.25">
      <c r="A540" s="7">
        <v>539</v>
      </c>
      <c r="B540" s="7" t="s">
        <v>574</v>
      </c>
      <c r="C540" s="7" t="s">
        <v>1006</v>
      </c>
      <c r="D540" s="7" t="s">
        <v>36</v>
      </c>
      <c r="E540" s="7" t="s">
        <v>792</v>
      </c>
      <c r="F540" s="8" t="s">
        <v>811</v>
      </c>
      <c r="G540" s="8" t="s">
        <v>801</v>
      </c>
      <c r="H540" s="7" t="s">
        <v>512</v>
      </c>
      <c r="I540" s="7" t="s">
        <v>12</v>
      </c>
      <c r="J540" s="7" t="s">
        <v>1197</v>
      </c>
      <c r="K540" s="9">
        <v>26217</v>
      </c>
      <c r="L540" s="9">
        <v>37138</v>
      </c>
      <c r="M540" s="9"/>
      <c r="N540" s="10">
        <f t="shared" ca="1" si="1145"/>
        <v>21</v>
      </c>
      <c r="O540" s="10" t="s">
        <v>815</v>
      </c>
      <c r="P540" s="11" t="s">
        <v>13</v>
      </c>
      <c r="Q540" s="12">
        <v>29130</v>
      </c>
      <c r="R540" s="12">
        <f t="shared" ca="1" si="1146"/>
        <v>3000</v>
      </c>
      <c r="S540" s="8">
        <v>1</v>
      </c>
      <c r="T540" t="str">
        <f t="shared" si="1151"/>
        <v/>
      </c>
      <c r="U540" t="str">
        <f t="shared" si="1152"/>
        <v>Correct</v>
      </c>
      <c r="Y540" t="str">
        <f t="shared" si="1153"/>
        <v>25001-40000</v>
      </c>
      <c r="Z540" t="str">
        <f t="shared" ca="1" si="1154"/>
        <v>Above 50 years</v>
      </c>
      <c r="AA540" t="str">
        <f t="shared" si="1155"/>
        <v>Above 10 years</v>
      </c>
      <c r="AH540" t="str">
        <f t="shared" si="1156"/>
        <v>Yes</v>
      </c>
      <c r="AI540" t="str">
        <f t="shared" si="1191"/>
        <v>Yes</v>
      </c>
      <c r="AJ540" t="str">
        <f t="shared" si="1191"/>
        <v>Yes</v>
      </c>
      <c r="AK540" t="str">
        <f t="shared" si="1191"/>
        <v>Yes</v>
      </c>
      <c r="AL540" t="str">
        <f t="shared" si="1191"/>
        <v>Yes</v>
      </c>
      <c r="AM540" t="str">
        <f t="shared" si="1191"/>
        <v>Yes</v>
      </c>
      <c r="AN540" t="str">
        <f t="shared" si="1191"/>
        <v>Yes</v>
      </c>
      <c r="AO540" t="str">
        <f t="shared" si="1191"/>
        <v>Yes</v>
      </c>
      <c r="AP540" t="str">
        <f t="shared" si="1191"/>
        <v>Yes</v>
      </c>
      <c r="AQ540" t="str">
        <f t="shared" si="1191"/>
        <v>Yes</v>
      </c>
      <c r="AR540" t="str">
        <f t="shared" si="1191"/>
        <v>Yes</v>
      </c>
      <c r="AS540" t="str">
        <f t="shared" si="1191"/>
        <v>Yes</v>
      </c>
      <c r="AT540" t="str">
        <f t="shared" si="1191"/>
        <v>Yes</v>
      </c>
      <c r="AV540" t="str">
        <f t="shared" ref="AV540:BF540" si="1210">IF(AND($L540&gt;=AV$1,$L540&lt;AW$1),"Yes","No")</f>
        <v>No</v>
      </c>
      <c r="AW540" t="str">
        <f t="shared" si="1210"/>
        <v>No</v>
      </c>
      <c r="AX540" t="str">
        <f t="shared" si="1210"/>
        <v>No</v>
      </c>
      <c r="AY540" t="str">
        <f t="shared" si="1210"/>
        <v>No</v>
      </c>
      <c r="AZ540" t="str">
        <f t="shared" si="1210"/>
        <v>No</v>
      </c>
      <c r="BA540" t="str">
        <f t="shared" si="1210"/>
        <v>No</v>
      </c>
      <c r="BB540" t="str">
        <f t="shared" si="1210"/>
        <v>No</v>
      </c>
      <c r="BC540" t="str">
        <f t="shared" si="1210"/>
        <v>No</v>
      </c>
      <c r="BD540" t="str">
        <f t="shared" si="1210"/>
        <v>No</v>
      </c>
      <c r="BE540" t="str">
        <f t="shared" si="1210"/>
        <v>No</v>
      </c>
      <c r="BF540" t="str">
        <f t="shared" si="1210"/>
        <v>No</v>
      </c>
      <c r="BG540" t="str">
        <f t="shared" si="1148"/>
        <v>No</v>
      </c>
      <c r="BI540" t="str">
        <f t="shared" si="1159"/>
        <v>No</v>
      </c>
      <c r="BJ540" t="str">
        <f t="shared" ref="BJ540:BT540" si="1211">IF(AND($M540&gt;=BJ$1,$M540&lt;BK$1),"Yes","No")</f>
        <v>No</v>
      </c>
      <c r="BK540" t="str">
        <f t="shared" si="1211"/>
        <v>No</v>
      </c>
      <c r="BL540" t="str">
        <f t="shared" si="1211"/>
        <v>No</v>
      </c>
      <c r="BM540" t="str">
        <f t="shared" si="1211"/>
        <v>No</v>
      </c>
      <c r="BN540" t="str">
        <f t="shared" si="1211"/>
        <v>No</v>
      </c>
      <c r="BO540" t="str">
        <f t="shared" si="1211"/>
        <v>No</v>
      </c>
      <c r="BP540" t="str">
        <f t="shared" si="1211"/>
        <v>No</v>
      </c>
      <c r="BQ540" t="str">
        <f t="shared" si="1211"/>
        <v>No</v>
      </c>
      <c r="BR540" t="str">
        <f t="shared" si="1211"/>
        <v>No</v>
      </c>
      <c r="BS540" t="str">
        <f t="shared" si="1211"/>
        <v>No</v>
      </c>
      <c r="BT540" t="str">
        <f t="shared" si="1211"/>
        <v>No</v>
      </c>
      <c r="BU540" t="str">
        <f t="shared" si="1193"/>
        <v>No</v>
      </c>
      <c r="BW540" t="str">
        <f t="shared" si="1150"/>
        <v>No</v>
      </c>
    </row>
    <row r="541" spans="1:75" x14ac:dyDescent="0.25">
      <c r="A541" s="7">
        <v>540</v>
      </c>
      <c r="B541" s="7" t="s">
        <v>575</v>
      </c>
      <c r="C541" s="7" t="s">
        <v>821</v>
      </c>
      <c r="D541" s="7" t="s">
        <v>36</v>
      </c>
      <c r="E541" s="7" t="s">
        <v>795</v>
      </c>
      <c r="F541" s="8" t="s">
        <v>811</v>
      </c>
      <c r="G541" s="8" t="s">
        <v>801</v>
      </c>
      <c r="H541" s="7" t="s">
        <v>512</v>
      </c>
      <c r="I541" s="7" t="s">
        <v>24</v>
      </c>
      <c r="J541" s="7" t="s">
        <v>1196</v>
      </c>
      <c r="K541" s="9">
        <v>27166</v>
      </c>
      <c r="L541" s="9">
        <v>37526</v>
      </c>
      <c r="M541" s="9"/>
      <c r="N541" s="10">
        <f t="shared" ca="1" si="1145"/>
        <v>20</v>
      </c>
      <c r="O541" t="s">
        <v>786</v>
      </c>
      <c r="P541" s="11"/>
      <c r="Q541" s="12">
        <v>61580</v>
      </c>
      <c r="R541" s="12">
        <f t="shared" ca="1" si="1146"/>
        <v>5000</v>
      </c>
      <c r="S541" s="8">
        <v>3</v>
      </c>
      <c r="T541" t="str">
        <f t="shared" si="1151"/>
        <v/>
      </c>
      <c r="U541" t="str">
        <f t="shared" si="1152"/>
        <v>Correct</v>
      </c>
      <c r="Y541" t="str">
        <f t="shared" si="1153"/>
        <v>Above 60000</v>
      </c>
      <c r="Z541" t="str">
        <f t="shared" ca="1" si="1154"/>
        <v>40-50 years</v>
      </c>
      <c r="AA541" t="str">
        <f t="shared" si="1155"/>
        <v>Above 10 years</v>
      </c>
      <c r="AH541" t="str">
        <f t="shared" si="1156"/>
        <v>Yes</v>
      </c>
      <c r="AI541" t="str">
        <f t="shared" si="1191"/>
        <v>Yes</v>
      </c>
      <c r="AJ541" t="str">
        <f t="shared" si="1191"/>
        <v>Yes</v>
      </c>
      <c r="AK541" t="str">
        <f t="shared" si="1191"/>
        <v>Yes</v>
      </c>
      <c r="AL541" t="str">
        <f t="shared" si="1191"/>
        <v>Yes</v>
      </c>
      <c r="AM541" t="str">
        <f t="shared" si="1191"/>
        <v>Yes</v>
      </c>
      <c r="AN541" t="str">
        <f t="shared" si="1191"/>
        <v>Yes</v>
      </c>
      <c r="AO541" t="str">
        <f t="shared" si="1191"/>
        <v>Yes</v>
      </c>
      <c r="AP541" t="str">
        <f t="shared" si="1191"/>
        <v>Yes</v>
      </c>
      <c r="AQ541" t="str">
        <f t="shared" si="1191"/>
        <v>Yes</v>
      </c>
      <c r="AR541" t="str">
        <f t="shared" si="1191"/>
        <v>Yes</v>
      </c>
      <c r="AS541" t="str">
        <f t="shared" si="1191"/>
        <v>Yes</v>
      </c>
      <c r="AT541" t="str">
        <f t="shared" si="1191"/>
        <v>Yes</v>
      </c>
      <c r="AV541" t="str">
        <f t="shared" ref="AV541:BF541" si="1212">IF(AND($L541&gt;=AV$1,$L541&lt;AW$1),"Yes","No")</f>
        <v>No</v>
      </c>
      <c r="AW541" t="str">
        <f t="shared" si="1212"/>
        <v>No</v>
      </c>
      <c r="AX541" t="str">
        <f t="shared" si="1212"/>
        <v>No</v>
      </c>
      <c r="AY541" t="str">
        <f t="shared" si="1212"/>
        <v>No</v>
      </c>
      <c r="AZ541" t="str">
        <f t="shared" si="1212"/>
        <v>No</v>
      </c>
      <c r="BA541" t="str">
        <f t="shared" si="1212"/>
        <v>No</v>
      </c>
      <c r="BB541" t="str">
        <f t="shared" si="1212"/>
        <v>No</v>
      </c>
      <c r="BC541" t="str">
        <f t="shared" si="1212"/>
        <v>No</v>
      </c>
      <c r="BD541" t="str">
        <f t="shared" si="1212"/>
        <v>No</v>
      </c>
      <c r="BE541" t="str">
        <f t="shared" si="1212"/>
        <v>No</v>
      </c>
      <c r="BF541" t="str">
        <f t="shared" si="1212"/>
        <v>No</v>
      </c>
      <c r="BG541" t="str">
        <f t="shared" si="1148"/>
        <v>No</v>
      </c>
      <c r="BI541" t="str">
        <f t="shared" si="1159"/>
        <v>No</v>
      </c>
      <c r="BJ541" t="str">
        <f t="shared" ref="BJ541:BT541" si="1213">IF(AND($M541&gt;=BJ$1,$M541&lt;BK$1),"Yes","No")</f>
        <v>No</v>
      </c>
      <c r="BK541" t="str">
        <f t="shared" si="1213"/>
        <v>No</v>
      </c>
      <c r="BL541" t="str">
        <f t="shared" si="1213"/>
        <v>No</v>
      </c>
      <c r="BM541" t="str">
        <f t="shared" si="1213"/>
        <v>No</v>
      </c>
      <c r="BN541" t="str">
        <f t="shared" si="1213"/>
        <v>No</v>
      </c>
      <c r="BO541" t="str">
        <f t="shared" si="1213"/>
        <v>No</v>
      </c>
      <c r="BP541" t="str">
        <f t="shared" si="1213"/>
        <v>No</v>
      </c>
      <c r="BQ541" t="str">
        <f t="shared" si="1213"/>
        <v>No</v>
      </c>
      <c r="BR541" t="str">
        <f t="shared" si="1213"/>
        <v>No</v>
      </c>
      <c r="BS541" t="str">
        <f t="shared" si="1213"/>
        <v>No</v>
      </c>
      <c r="BT541" t="str">
        <f t="shared" si="1213"/>
        <v>No</v>
      </c>
      <c r="BU541" t="str">
        <f t="shared" si="1193"/>
        <v>No</v>
      </c>
      <c r="BW541" t="str">
        <f t="shared" si="1150"/>
        <v>No</v>
      </c>
    </row>
    <row r="542" spans="1:75" x14ac:dyDescent="0.25">
      <c r="A542" s="7">
        <v>541</v>
      </c>
      <c r="B542" s="7" t="s">
        <v>576</v>
      </c>
      <c r="C542" s="7" t="s">
        <v>1125</v>
      </c>
      <c r="D542" s="7" t="s">
        <v>10</v>
      </c>
      <c r="E542" s="7" t="s">
        <v>787</v>
      </c>
      <c r="F542" s="8" t="s">
        <v>811</v>
      </c>
      <c r="G542" s="8" t="s">
        <v>801</v>
      </c>
      <c r="H542" s="7" t="s">
        <v>512</v>
      </c>
      <c r="I542" s="7" t="s">
        <v>12</v>
      </c>
      <c r="J542" s="7" t="s">
        <v>1196</v>
      </c>
      <c r="K542" s="9">
        <v>27758</v>
      </c>
      <c r="L542" s="9">
        <v>40438</v>
      </c>
      <c r="M542" s="9"/>
      <c r="N542" s="10">
        <f t="shared" ca="1" si="1145"/>
        <v>12</v>
      </c>
      <c r="O542" s="10" t="s">
        <v>815</v>
      </c>
      <c r="P542" s="11" t="s">
        <v>21</v>
      </c>
      <c r="Q542" s="12">
        <v>59150</v>
      </c>
      <c r="R542" s="12">
        <f t="shared" ca="1" si="1146"/>
        <v>5000</v>
      </c>
      <c r="S542" s="8">
        <v>4</v>
      </c>
      <c r="T542" t="str">
        <f t="shared" si="1151"/>
        <v/>
      </c>
      <c r="U542" t="str">
        <f t="shared" si="1152"/>
        <v>Correct</v>
      </c>
      <c r="Y542" t="str">
        <f t="shared" si="1153"/>
        <v>40001-60000</v>
      </c>
      <c r="Z542" t="str">
        <f t="shared" ca="1" si="1154"/>
        <v>40-50 years</v>
      </c>
      <c r="AA542" t="str">
        <f t="shared" si="1155"/>
        <v>2-4 years</v>
      </c>
      <c r="AH542" t="str">
        <f t="shared" si="1156"/>
        <v>Yes</v>
      </c>
      <c r="AI542" t="str">
        <f t="shared" si="1191"/>
        <v>Yes</v>
      </c>
      <c r="AJ542" t="str">
        <f t="shared" si="1191"/>
        <v>Yes</v>
      </c>
      <c r="AK542" t="str">
        <f t="shared" si="1191"/>
        <v>Yes</v>
      </c>
      <c r="AL542" t="str">
        <f t="shared" si="1191"/>
        <v>Yes</v>
      </c>
      <c r="AM542" t="str">
        <f t="shared" si="1191"/>
        <v>Yes</v>
      </c>
      <c r="AN542" t="str">
        <f t="shared" si="1191"/>
        <v>Yes</v>
      </c>
      <c r="AO542" t="str">
        <f t="shared" si="1191"/>
        <v>Yes</v>
      </c>
      <c r="AP542" t="str">
        <f t="shared" si="1191"/>
        <v>Yes</v>
      </c>
      <c r="AQ542" t="str">
        <f t="shared" si="1191"/>
        <v>Yes</v>
      </c>
      <c r="AR542" t="str">
        <f t="shared" si="1191"/>
        <v>Yes</v>
      </c>
      <c r="AS542" t="str">
        <f t="shared" si="1191"/>
        <v>Yes</v>
      </c>
      <c r="AT542" t="str">
        <f t="shared" si="1191"/>
        <v>Yes</v>
      </c>
      <c r="AV542" t="str">
        <f t="shared" ref="AV542:BF542" si="1214">IF(AND($L542&gt;=AV$1,$L542&lt;AW$1),"Yes","No")</f>
        <v>No</v>
      </c>
      <c r="AW542" t="str">
        <f t="shared" si="1214"/>
        <v>No</v>
      </c>
      <c r="AX542" t="str">
        <f t="shared" si="1214"/>
        <v>No</v>
      </c>
      <c r="AY542" t="str">
        <f t="shared" si="1214"/>
        <v>No</v>
      </c>
      <c r="AZ542" t="str">
        <f t="shared" si="1214"/>
        <v>No</v>
      </c>
      <c r="BA542" t="str">
        <f t="shared" si="1214"/>
        <v>No</v>
      </c>
      <c r="BB542" t="str">
        <f t="shared" si="1214"/>
        <v>No</v>
      </c>
      <c r="BC542" t="str">
        <f t="shared" si="1214"/>
        <v>No</v>
      </c>
      <c r="BD542" t="str">
        <f t="shared" si="1214"/>
        <v>No</v>
      </c>
      <c r="BE542" t="str">
        <f t="shared" si="1214"/>
        <v>No</v>
      </c>
      <c r="BF542" t="str">
        <f t="shared" si="1214"/>
        <v>No</v>
      </c>
      <c r="BG542" t="str">
        <f t="shared" si="1148"/>
        <v>No</v>
      </c>
      <c r="BI542" t="str">
        <f t="shared" si="1159"/>
        <v>No</v>
      </c>
      <c r="BJ542" t="str">
        <f t="shared" ref="BJ542:BT542" si="1215">IF(AND($M542&gt;=BJ$1,$M542&lt;BK$1),"Yes","No")</f>
        <v>No</v>
      </c>
      <c r="BK542" t="str">
        <f t="shared" si="1215"/>
        <v>No</v>
      </c>
      <c r="BL542" t="str">
        <f t="shared" si="1215"/>
        <v>No</v>
      </c>
      <c r="BM542" t="str">
        <f t="shared" si="1215"/>
        <v>No</v>
      </c>
      <c r="BN542" t="str">
        <f t="shared" si="1215"/>
        <v>No</v>
      </c>
      <c r="BO542" t="str">
        <f t="shared" si="1215"/>
        <v>No</v>
      </c>
      <c r="BP542" t="str">
        <f t="shared" si="1215"/>
        <v>No</v>
      </c>
      <c r="BQ542" t="str">
        <f t="shared" si="1215"/>
        <v>No</v>
      </c>
      <c r="BR542" t="str">
        <f t="shared" si="1215"/>
        <v>No</v>
      </c>
      <c r="BS542" t="str">
        <f t="shared" si="1215"/>
        <v>No</v>
      </c>
      <c r="BT542" t="str">
        <f t="shared" si="1215"/>
        <v>No</v>
      </c>
      <c r="BU542" t="str">
        <f t="shared" si="1193"/>
        <v>No</v>
      </c>
      <c r="BW542" t="str">
        <f t="shared" si="1150"/>
        <v>No</v>
      </c>
    </row>
    <row r="543" spans="1:75" x14ac:dyDescent="0.25">
      <c r="A543" s="7">
        <v>542</v>
      </c>
      <c r="B543" s="7" t="s">
        <v>577</v>
      </c>
      <c r="C543" s="7" t="s">
        <v>821</v>
      </c>
      <c r="D543" s="7" t="s">
        <v>812</v>
      </c>
      <c r="E543" s="7" t="s">
        <v>794</v>
      </c>
      <c r="F543" s="8" t="s">
        <v>811</v>
      </c>
      <c r="G543" s="8" t="s">
        <v>801</v>
      </c>
      <c r="H543" s="7" t="s">
        <v>512</v>
      </c>
      <c r="I543" s="7" t="s">
        <v>24</v>
      </c>
      <c r="J543" s="7" t="s">
        <v>1196</v>
      </c>
      <c r="K543" s="9">
        <v>28059</v>
      </c>
      <c r="L543" s="9">
        <v>39742</v>
      </c>
      <c r="M543" s="9"/>
      <c r="N543" s="10">
        <f t="shared" ca="1" si="1145"/>
        <v>14</v>
      </c>
      <c r="O543" s="10" t="s">
        <v>815</v>
      </c>
      <c r="P543" s="11"/>
      <c r="Q543" s="12">
        <v>23020</v>
      </c>
      <c r="R543" s="12">
        <f t="shared" ca="1" si="1146"/>
        <v>5000</v>
      </c>
      <c r="S543" s="8">
        <v>4</v>
      </c>
      <c r="T543" t="str">
        <f t="shared" si="1151"/>
        <v/>
      </c>
      <c r="U543" t="str">
        <f t="shared" si="1152"/>
        <v>Correct</v>
      </c>
      <c r="Y543" t="str">
        <f t="shared" si="1153"/>
        <v>10001-25000</v>
      </c>
      <c r="Z543" t="str">
        <f t="shared" ca="1" si="1154"/>
        <v>40-50 years</v>
      </c>
      <c r="AA543" t="str">
        <f t="shared" si="1155"/>
        <v>4-6 years</v>
      </c>
      <c r="AH543" t="str">
        <f t="shared" si="1156"/>
        <v>Yes</v>
      </c>
      <c r="AI543" t="str">
        <f t="shared" si="1191"/>
        <v>Yes</v>
      </c>
      <c r="AJ543" t="str">
        <f t="shared" si="1191"/>
        <v>Yes</v>
      </c>
      <c r="AK543" t="str">
        <f t="shared" si="1191"/>
        <v>Yes</v>
      </c>
      <c r="AL543" t="str">
        <f t="shared" si="1191"/>
        <v>Yes</v>
      </c>
      <c r="AM543" t="str">
        <f t="shared" si="1191"/>
        <v>Yes</v>
      </c>
      <c r="AN543" t="str">
        <f t="shared" si="1191"/>
        <v>Yes</v>
      </c>
      <c r="AO543" t="str">
        <f t="shared" si="1191"/>
        <v>Yes</v>
      </c>
      <c r="AP543" t="str">
        <f t="shared" si="1191"/>
        <v>Yes</v>
      </c>
      <c r="AQ543" t="str">
        <f t="shared" si="1191"/>
        <v>Yes</v>
      </c>
      <c r="AR543" t="str">
        <f t="shared" si="1191"/>
        <v>Yes</v>
      </c>
      <c r="AS543" t="str">
        <f t="shared" si="1191"/>
        <v>Yes</v>
      </c>
      <c r="AT543" t="str">
        <f t="shared" si="1191"/>
        <v>Yes</v>
      </c>
      <c r="AV543" t="str">
        <f t="shared" ref="AV543:BF543" si="1216">IF(AND($L543&gt;=AV$1,$L543&lt;AW$1),"Yes","No")</f>
        <v>No</v>
      </c>
      <c r="AW543" t="str">
        <f t="shared" si="1216"/>
        <v>No</v>
      </c>
      <c r="AX543" t="str">
        <f t="shared" si="1216"/>
        <v>No</v>
      </c>
      <c r="AY543" t="str">
        <f t="shared" si="1216"/>
        <v>No</v>
      </c>
      <c r="AZ543" t="str">
        <f t="shared" si="1216"/>
        <v>No</v>
      </c>
      <c r="BA543" t="str">
        <f t="shared" si="1216"/>
        <v>No</v>
      </c>
      <c r="BB543" t="str">
        <f t="shared" si="1216"/>
        <v>No</v>
      </c>
      <c r="BC543" t="str">
        <f t="shared" si="1216"/>
        <v>No</v>
      </c>
      <c r="BD543" t="str">
        <f t="shared" si="1216"/>
        <v>No</v>
      </c>
      <c r="BE543" t="str">
        <f t="shared" si="1216"/>
        <v>No</v>
      </c>
      <c r="BF543" t="str">
        <f t="shared" si="1216"/>
        <v>No</v>
      </c>
      <c r="BG543" t="str">
        <f t="shared" si="1148"/>
        <v>No</v>
      </c>
      <c r="BI543" t="str">
        <f t="shared" si="1159"/>
        <v>No</v>
      </c>
      <c r="BJ543" t="str">
        <f t="shared" ref="BJ543:BT543" si="1217">IF(AND($M543&gt;=BJ$1,$M543&lt;BK$1),"Yes","No")</f>
        <v>No</v>
      </c>
      <c r="BK543" t="str">
        <f t="shared" si="1217"/>
        <v>No</v>
      </c>
      <c r="BL543" t="str">
        <f t="shared" si="1217"/>
        <v>No</v>
      </c>
      <c r="BM543" t="str">
        <f t="shared" si="1217"/>
        <v>No</v>
      </c>
      <c r="BN543" t="str">
        <f t="shared" si="1217"/>
        <v>No</v>
      </c>
      <c r="BO543" t="str">
        <f t="shared" si="1217"/>
        <v>No</v>
      </c>
      <c r="BP543" t="str">
        <f t="shared" si="1217"/>
        <v>No</v>
      </c>
      <c r="BQ543" t="str">
        <f t="shared" si="1217"/>
        <v>No</v>
      </c>
      <c r="BR543" t="str">
        <f t="shared" si="1217"/>
        <v>No</v>
      </c>
      <c r="BS543" t="str">
        <f t="shared" si="1217"/>
        <v>No</v>
      </c>
      <c r="BT543" t="str">
        <f t="shared" si="1217"/>
        <v>No</v>
      </c>
      <c r="BU543" t="str">
        <f t="shared" si="1193"/>
        <v>No</v>
      </c>
      <c r="BW543" t="str">
        <f t="shared" si="1150"/>
        <v>No</v>
      </c>
    </row>
    <row r="544" spans="1:75" x14ac:dyDescent="0.25">
      <c r="A544" s="7">
        <v>543</v>
      </c>
      <c r="B544" s="7" t="s">
        <v>578</v>
      </c>
      <c r="C544" s="7" t="s">
        <v>1126</v>
      </c>
      <c r="D544" s="7" t="s">
        <v>36</v>
      </c>
      <c r="E544" s="7" t="s">
        <v>795</v>
      </c>
      <c r="F544" s="8" t="s">
        <v>811</v>
      </c>
      <c r="G544" s="8" t="s">
        <v>801</v>
      </c>
      <c r="H544" s="7" t="s">
        <v>512</v>
      </c>
      <c r="I544" s="7" t="s">
        <v>24</v>
      </c>
      <c r="J544" s="7" t="s">
        <v>1197</v>
      </c>
      <c r="K544" s="9">
        <v>26075</v>
      </c>
      <c r="L544" s="9">
        <v>40820</v>
      </c>
      <c r="M544" s="9"/>
      <c r="N544" s="10">
        <f t="shared" ca="1" si="1145"/>
        <v>11</v>
      </c>
      <c r="O544" s="10" t="s">
        <v>815</v>
      </c>
      <c r="P544" s="11"/>
      <c r="Q544" s="12">
        <v>52750</v>
      </c>
      <c r="R544" s="12">
        <f t="shared" ca="1" si="1146"/>
        <v>3000</v>
      </c>
      <c r="S544" s="8">
        <v>1</v>
      </c>
      <c r="T544" t="str">
        <f t="shared" si="1151"/>
        <v/>
      </c>
      <c r="U544" t="str">
        <f t="shared" si="1152"/>
        <v>Correct</v>
      </c>
      <c r="Y544" t="str">
        <f t="shared" si="1153"/>
        <v>40001-60000</v>
      </c>
      <c r="Z544" t="str">
        <f t="shared" ca="1" si="1154"/>
        <v>Above 50 years</v>
      </c>
      <c r="AA544" t="str">
        <f t="shared" si="1155"/>
        <v>1-2 years</v>
      </c>
      <c r="AH544" t="str">
        <f t="shared" si="1156"/>
        <v>Yes</v>
      </c>
      <c r="AI544" t="str">
        <f t="shared" si="1191"/>
        <v>Yes</v>
      </c>
      <c r="AJ544" t="str">
        <f t="shared" si="1191"/>
        <v>Yes</v>
      </c>
      <c r="AK544" t="str">
        <f t="shared" si="1191"/>
        <v>Yes</v>
      </c>
      <c r="AL544" t="str">
        <f t="shared" si="1191"/>
        <v>Yes</v>
      </c>
      <c r="AM544" t="str">
        <f t="shared" si="1191"/>
        <v>Yes</v>
      </c>
      <c r="AN544" t="str">
        <f t="shared" si="1191"/>
        <v>Yes</v>
      </c>
      <c r="AO544" t="str">
        <f t="shared" si="1191"/>
        <v>Yes</v>
      </c>
      <c r="AP544" t="str">
        <f t="shared" si="1191"/>
        <v>Yes</v>
      </c>
      <c r="AQ544" t="str">
        <f t="shared" si="1191"/>
        <v>Yes</v>
      </c>
      <c r="AR544" t="str">
        <f t="shared" si="1191"/>
        <v>Yes</v>
      </c>
      <c r="AS544" t="str">
        <f t="shared" si="1191"/>
        <v>Yes</v>
      </c>
      <c r="AT544" t="str">
        <f t="shared" si="1191"/>
        <v>Yes</v>
      </c>
      <c r="AV544" t="str">
        <f t="shared" ref="AV544:BF544" si="1218">IF(AND($L544&gt;=AV$1,$L544&lt;AW$1),"Yes","No")</f>
        <v>No</v>
      </c>
      <c r="AW544" t="str">
        <f t="shared" si="1218"/>
        <v>No</v>
      </c>
      <c r="AX544" t="str">
        <f t="shared" si="1218"/>
        <v>No</v>
      </c>
      <c r="AY544" t="str">
        <f t="shared" si="1218"/>
        <v>No</v>
      </c>
      <c r="AZ544" t="str">
        <f t="shared" si="1218"/>
        <v>No</v>
      </c>
      <c r="BA544" t="str">
        <f t="shared" si="1218"/>
        <v>No</v>
      </c>
      <c r="BB544" t="str">
        <f t="shared" si="1218"/>
        <v>No</v>
      </c>
      <c r="BC544" t="str">
        <f t="shared" si="1218"/>
        <v>No</v>
      </c>
      <c r="BD544" t="str">
        <f t="shared" si="1218"/>
        <v>No</v>
      </c>
      <c r="BE544" t="str">
        <f t="shared" si="1218"/>
        <v>No</v>
      </c>
      <c r="BF544" t="str">
        <f t="shared" si="1218"/>
        <v>No</v>
      </c>
      <c r="BG544" t="str">
        <f t="shared" si="1148"/>
        <v>No</v>
      </c>
      <c r="BI544" t="str">
        <f t="shared" si="1159"/>
        <v>No</v>
      </c>
      <c r="BJ544" t="str">
        <f t="shared" ref="BJ544:BT544" si="1219">IF(AND($M544&gt;=BJ$1,$M544&lt;BK$1),"Yes","No")</f>
        <v>No</v>
      </c>
      <c r="BK544" t="str">
        <f t="shared" si="1219"/>
        <v>No</v>
      </c>
      <c r="BL544" t="str">
        <f t="shared" si="1219"/>
        <v>No</v>
      </c>
      <c r="BM544" t="str">
        <f t="shared" si="1219"/>
        <v>No</v>
      </c>
      <c r="BN544" t="str">
        <f t="shared" si="1219"/>
        <v>No</v>
      </c>
      <c r="BO544" t="str">
        <f t="shared" si="1219"/>
        <v>No</v>
      </c>
      <c r="BP544" t="str">
        <f t="shared" si="1219"/>
        <v>No</v>
      </c>
      <c r="BQ544" t="str">
        <f t="shared" si="1219"/>
        <v>No</v>
      </c>
      <c r="BR544" t="str">
        <f t="shared" si="1219"/>
        <v>No</v>
      </c>
      <c r="BS544" t="str">
        <f t="shared" si="1219"/>
        <v>No</v>
      </c>
      <c r="BT544" t="str">
        <f t="shared" si="1219"/>
        <v>No</v>
      </c>
      <c r="BU544" t="str">
        <f t="shared" si="1193"/>
        <v>No</v>
      </c>
      <c r="BW544" t="str">
        <f t="shared" si="1150"/>
        <v>No</v>
      </c>
    </row>
    <row r="545" spans="1:75" x14ac:dyDescent="0.25">
      <c r="A545" s="7">
        <v>544</v>
      </c>
      <c r="B545" s="7" t="s">
        <v>579</v>
      </c>
      <c r="C545" s="7" t="s">
        <v>1028</v>
      </c>
      <c r="D545" s="7" t="s">
        <v>812</v>
      </c>
      <c r="E545" s="7" t="s">
        <v>793</v>
      </c>
      <c r="F545" s="8" t="s">
        <v>811</v>
      </c>
      <c r="G545" s="8" t="s">
        <v>801</v>
      </c>
      <c r="H545" s="7" t="s">
        <v>512</v>
      </c>
      <c r="I545" s="7" t="s">
        <v>12</v>
      </c>
      <c r="J545" s="7" t="s">
        <v>1196</v>
      </c>
      <c r="K545" s="9">
        <v>31494</v>
      </c>
      <c r="L545" s="9">
        <v>40831</v>
      </c>
      <c r="M545" s="9"/>
      <c r="N545" s="10">
        <f t="shared" ca="1" si="1145"/>
        <v>11</v>
      </c>
      <c r="O545" s="10" t="s">
        <v>815</v>
      </c>
      <c r="P545" s="11" t="s">
        <v>21</v>
      </c>
      <c r="Q545" s="12">
        <v>79400</v>
      </c>
      <c r="R545" s="12">
        <f t="shared" ca="1" si="1146"/>
        <v>5000</v>
      </c>
      <c r="S545" s="8">
        <v>4</v>
      </c>
      <c r="T545" t="str">
        <f t="shared" si="1151"/>
        <v/>
      </c>
      <c r="U545" t="str">
        <f t="shared" si="1152"/>
        <v>Correct</v>
      </c>
      <c r="Y545" t="str">
        <f t="shared" si="1153"/>
        <v>Above 60000</v>
      </c>
      <c r="Z545" t="str">
        <f t="shared" ca="1" si="1154"/>
        <v>30-40 years</v>
      </c>
      <c r="AA545" t="str">
        <f t="shared" si="1155"/>
        <v>1-2 years</v>
      </c>
      <c r="AH545" t="str">
        <f t="shared" si="1156"/>
        <v>Yes</v>
      </c>
      <c r="AI545" t="str">
        <f t="shared" si="1191"/>
        <v>Yes</v>
      </c>
      <c r="AJ545" t="str">
        <f t="shared" si="1191"/>
        <v>Yes</v>
      </c>
      <c r="AK545" t="str">
        <f t="shared" si="1191"/>
        <v>Yes</v>
      </c>
      <c r="AL545" t="str">
        <f t="shared" si="1191"/>
        <v>Yes</v>
      </c>
      <c r="AM545" t="str">
        <f t="shared" si="1191"/>
        <v>Yes</v>
      </c>
      <c r="AN545" t="str">
        <f t="shared" si="1191"/>
        <v>Yes</v>
      </c>
      <c r="AO545" t="str">
        <f t="shared" si="1191"/>
        <v>Yes</v>
      </c>
      <c r="AP545" t="str">
        <f t="shared" si="1191"/>
        <v>Yes</v>
      </c>
      <c r="AQ545" t="str">
        <f t="shared" si="1191"/>
        <v>Yes</v>
      </c>
      <c r="AR545" t="str">
        <f t="shared" si="1191"/>
        <v>Yes</v>
      </c>
      <c r="AS545" t="str">
        <f t="shared" si="1191"/>
        <v>Yes</v>
      </c>
      <c r="AT545" t="str">
        <f t="shared" si="1191"/>
        <v>Yes</v>
      </c>
      <c r="AV545" t="str">
        <f t="shared" ref="AV545:BF545" si="1220">IF(AND($L545&gt;=AV$1,$L545&lt;AW$1),"Yes","No")</f>
        <v>No</v>
      </c>
      <c r="AW545" t="str">
        <f t="shared" si="1220"/>
        <v>No</v>
      </c>
      <c r="AX545" t="str">
        <f t="shared" si="1220"/>
        <v>No</v>
      </c>
      <c r="AY545" t="str">
        <f t="shared" si="1220"/>
        <v>No</v>
      </c>
      <c r="AZ545" t="str">
        <f t="shared" si="1220"/>
        <v>No</v>
      </c>
      <c r="BA545" t="str">
        <f t="shared" si="1220"/>
        <v>No</v>
      </c>
      <c r="BB545" t="str">
        <f t="shared" si="1220"/>
        <v>No</v>
      </c>
      <c r="BC545" t="str">
        <f t="shared" si="1220"/>
        <v>No</v>
      </c>
      <c r="BD545" t="str">
        <f t="shared" si="1220"/>
        <v>No</v>
      </c>
      <c r="BE545" t="str">
        <f t="shared" si="1220"/>
        <v>No</v>
      </c>
      <c r="BF545" t="str">
        <f t="shared" si="1220"/>
        <v>No</v>
      </c>
      <c r="BG545" t="str">
        <f t="shared" si="1148"/>
        <v>No</v>
      </c>
      <c r="BI545" t="str">
        <f t="shared" si="1159"/>
        <v>No</v>
      </c>
      <c r="BJ545" t="str">
        <f t="shared" ref="BJ545:BT545" si="1221">IF(AND($M545&gt;=BJ$1,$M545&lt;BK$1),"Yes","No")</f>
        <v>No</v>
      </c>
      <c r="BK545" t="str">
        <f t="shared" si="1221"/>
        <v>No</v>
      </c>
      <c r="BL545" t="str">
        <f t="shared" si="1221"/>
        <v>No</v>
      </c>
      <c r="BM545" t="str">
        <f t="shared" si="1221"/>
        <v>No</v>
      </c>
      <c r="BN545" t="str">
        <f t="shared" si="1221"/>
        <v>No</v>
      </c>
      <c r="BO545" t="str">
        <f t="shared" si="1221"/>
        <v>No</v>
      </c>
      <c r="BP545" t="str">
        <f t="shared" si="1221"/>
        <v>No</v>
      </c>
      <c r="BQ545" t="str">
        <f t="shared" si="1221"/>
        <v>No</v>
      </c>
      <c r="BR545" t="str">
        <f t="shared" si="1221"/>
        <v>No</v>
      </c>
      <c r="BS545" t="str">
        <f t="shared" si="1221"/>
        <v>No</v>
      </c>
      <c r="BT545" t="str">
        <f t="shared" si="1221"/>
        <v>No</v>
      </c>
      <c r="BU545" t="str">
        <f t="shared" si="1193"/>
        <v>No</v>
      </c>
      <c r="BW545" t="str">
        <f t="shared" si="1150"/>
        <v>No</v>
      </c>
    </row>
    <row r="546" spans="1:75" x14ac:dyDescent="0.25">
      <c r="A546" s="7">
        <v>545</v>
      </c>
      <c r="B546" s="7" t="s">
        <v>580</v>
      </c>
      <c r="C546" s="7" t="s">
        <v>818</v>
      </c>
      <c r="D546" s="7" t="s">
        <v>36</v>
      </c>
      <c r="E546" s="7" t="s">
        <v>792</v>
      </c>
      <c r="F546" s="8" t="s">
        <v>811</v>
      </c>
      <c r="G546" s="8" t="s">
        <v>801</v>
      </c>
      <c r="H546" s="7" t="s">
        <v>512</v>
      </c>
      <c r="I546" s="7" t="s">
        <v>12</v>
      </c>
      <c r="J546" s="7" t="s">
        <v>1197</v>
      </c>
      <c r="K546" s="9">
        <v>26662</v>
      </c>
      <c r="L546" s="9">
        <v>39372</v>
      </c>
      <c r="M546" s="9"/>
      <c r="N546" s="10">
        <f t="shared" ca="1" si="1145"/>
        <v>15</v>
      </c>
      <c r="O546" s="10" t="s">
        <v>815</v>
      </c>
      <c r="P546" s="11" t="s">
        <v>13</v>
      </c>
      <c r="Q546" s="12">
        <v>50570</v>
      </c>
      <c r="R546" s="12">
        <f t="shared" ca="1" si="1146"/>
        <v>5000</v>
      </c>
      <c r="S546" s="8">
        <v>4</v>
      </c>
      <c r="T546" t="str">
        <f t="shared" si="1151"/>
        <v/>
      </c>
      <c r="U546" t="str">
        <f t="shared" si="1152"/>
        <v>Correct</v>
      </c>
      <c r="Y546" t="str">
        <f t="shared" si="1153"/>
        <v>40001-60000</v>
      </c>
      <c r="Z546" t="str">
        <f t="shared" ca="1" si="1154"/>
        <v>Above 50 years</v>
      </c>
      <c r="AA546" t="str">
        <f t="shared" si="1155"/>
        <v>4-6 years</v>
      </c>
      <c r="AH546" t="str">
        <f t="shared" si="1156"/>
        <v>Yes</v>
      </c>
      <c r="AI546" t="str">
        <f t="shared" si="1191"/>
        <v>Yes</v>
      </c>
      <c r="AJ546" t="str">
        <f t="shared" si="1191"/>
        <v>Yes</v>
      </c>
      <c r="AK546" t="str">
        <f t="shared" si="1191"/>
        <v>Yes</v>
      </c>
      <c r="AL546" t="str">
        <f t="shared" si="1191"/>
        <v>Yes</v>
      </c>
      <c r="AM546" t="str">
        <f t="shared" si="1191"/>
        <v>Yes</v>
      </c>
      <c r="AN546" t="str">
        <f t="shared" si="1191"/>
        <v>Yes</v>
      </c>
      <c r="AO546" t="str">
        <f t="shared" si="1191"/>
        <v>Yes</v>
      </c>
      <c r="AP546" t="str">
        <f t="shared" si="1191"/>
        <v>Yes</v>
      </c>
      <c r="AQ546" t="str">
        <f t="shared" si="1191"/>
        <v>Yes</v>
      </c>
      <c r="AR546" t="str">
        <f t="shared" si="1191"/>
        <v>Yes</v>
      </c>
      <c r="AS546" t="str">
        <f t="shared" si="1191"/>
        <v>Yes</v>
      </c>
      <c r="AT546" t="str">
        <f t="shared" si="1191"/>
        <v>Yes</v>
      </c>
      <c r="AV546" t="str">
        <f t="shared" ref="AV546:BF546" si="1222">IF(AND($L546&gt;=AV$1,$L546&lt;AW$1),"Yes","No")</f>
        <v>No</v>
      </c>
      <c r="AW546" t="str">
        <f t="shared" si="1222"/>
        <v>No</v>
      </c>
      <c r="AX546" t="str">
        <f t="shared" si="1222"/>
        <v>No</v>
      </c>
      <c r="AY546" t="str">
        <f t="shared" si="1222"/>
        <v>No</v>
      </c>
      <c r="AZ546" t="str">
        <f t="shared" si="1222"/>
        <v>No</v>
      </c>
      <c r="BA546" t="str">
        <f t="shared" si="1222"/>
        <v>No</v>
      </c>
      <c r="BB546" t="str">
        <f t="shared" si="1222"/>
        <v>No</v>
      </c>
      <c r="BC546" t="str">
        <f t="shared" si="1222"/>
        <v>No</v>
      </c>
      <c r="BD546" t="str">
        <f t="shared" si="1222"/>
        <v>No</v>
      </c>
      <c r="BE546" t="str">
        <f t="shared" si="1222"/>
        <v>No</v>
      </c>
      <c r="BF546" t="str">
        <f t="shared" si="1222"/>
        <v>No</v>
      </c>
      <c r="BG546" t="str">
        <f t="shared" si="1148"/>
        <v>No</v>
      </c>
      <c r="BI546" t="str">
        <f t="shared" si="1159"/>
        <v>No</v>
      </c>
      <c r="BJ546" t="str">
        <f t="shared" ref="BJ546:BT546" si="1223">IF(AND($M546&gt;=BJ$1,$M546&lt;BK$1),"Yes","No")</f>
        <v>No</v>
      </c>
      <c r="BK546" t="str">
        <f t="shared" si="1223"/>
        <v>No</v>
      </c>
      <c r="BL546" t="str">
        <f t="shared" si="1223"/>
        <v>No</v>
      </c>
      <c r="BM546" t="str">
        <f t="shared" si="1223"/>
        <v>No</v>
      </c>
      <c r="BN546" t="str">
        <f t="shared" si="1223"/>
        <v>No</v>
      </c>
      <c r="BO546" t="str">
        <f t="shared" si="1223"/>
        <v>No</v>
      </c>
      <c r="BP546" t="str">
        <f t="shared" si="1223"/>
        <v>No</v>
      </c>
      <c r="BQ546" t="str">
        <f t="shared" si="1223"/>
        <v>No</v>
      </c>
      <c r="BR546" t="str">
        <f t="shared" si="1223"/>
        <v>No</v>
      </c>
      <c r="BS546" t="str">
        <f t="shared" si="1223"/>
        <v>No</v>
      </c>
      <c r="BT546" t="str">
        <f t="shared" si="1223"/>
        <v>No</v>
      </c>
      <c r="BU546" t="str">
        <f t="shared" si="1193"/>
        <v>No</v>
      </c>
      <c r="BW546" t="str">
        <f t="shared" si="1150"/>
        <v>No</v>
      </c>
    </row>
    <row r="547" spans="1:75" x14ac:dyDescent="0.25">
      <c r="A547" s="7">
        <v>546</v>
      </c>
      <c r="B547" s="7" t="s">
        <v>581</v>
      </c>
      <c r="C547" s="7" t="s">
        <v>1006</v>
      </c>
      <c r="D547" s="7" t="s">
        <v>812</v>
      </c>
      <c r="E547" s="7" t="s">
        <v>793</v>
      </c>
      <c r="F547" s="8" t="s">
        <v>811</v>
      </c>
      <c r="G547" s="8" t="s">
        <v>801</v>
      </c>
      <c r="H547" s="7" t="s">
        <v>512</v>
      </c>
      <c r="I547" s="7" t="s">
        <v>15</v>
      </c>
      <c r="J547" s="7" t="s">
        <v>1197</v>
      </c>
      <c r="K547" s="9">
        <v>27661</v>
      </c>
      <c r="L547" s="9">
        <v>36084</v>
      </c>
      <c r="M547" s="9"/>
      <c r="N547" s="10">
        <f t="shared" ca="1" si="1145"/>
        <v>24</v>
      </c>
      <c r="O547" s="10" t="s">
        <v>815</v>
      </c>
      <c r="P547" s="11" t="s">
        <v>16</v>
      </c>
      <c r="Q547" s="12">
        <v>45750</v>
      </c>
      <c r="R547" s="12">
        <f t="shared" ca="1" si="1146"/>
        <v>10000</v>
      </c>
      <c r="S547" s="8">
        <v>5</v>
      </c>
      <c r="T547" t="str">
        <f t="shared" si="1151"/>
        <v/>
      </c>
      <c r="U547" t="str">
        <f t="shared" si="1152"/>
        <v>Correct</v>
      </c>
      <c r="Y547" t="str">
        <f t="shared" si="1153"/>
        <v>40001-60000</v>
      </c>
      <c r="Z547" t="str">
        <f t="shared" ca="1" si="1154"/>
        <v>40-50 years</v>
      </c>
      <c r="AA547" t="str">
        <f t="shared" si="1155"/>
        <v>Above 10 years</v>
      </c>
      <c r="AH547" t="str">
        <f t="shared" si="1156"/>
        <v>Yes</v>
      </c>
      <c r="AI547" t="str">
        <f t="shared" ref="AI547:AT562" si="1224">IF($L547&gt;AI$1,"No",IF($M547="","Yes",IF(AND($L547&lt;=AI$1,$M547&gt;AI$1),"Yes","No")))</f>
        <v>Yes</v>
      </c>
      <c r="AJ547" t="str">
        <f t="shared" si="1224"/>
        <v>Yes</v>
      </c>
      <c r="AK547" t="str">
        <f t="shared" si="1224"/>
        <v>Yes</v>
      </c>
      <c r="AL547" t="str">
        <f t="shared" si="1224"/>
        <v>Yes</v>
      </c>
      <c r="AM547" t="str">
        <f t="shared" si="1224"/>
        <v>Yes</v>
      </c>
      <c r="AN547" t="str">
        <f t="shared" si="1224"/>
        <v>Yes</v>
      </c>
      <c r="AO547" t="str">
        <f t="shared" si="1224"/>
        <v>Yes</v>
      </c>
      <c r="AP547" t="str">
        <f t="shared" si="1224"/>
        <v>Yes</v>
      </c>
      <c r="AQ547" t="str">
        <f t="shared" si="1224"/>
        <v>Yes</v>
      </c>
      <c r="AR547" t="str">
        <f t="shared" si="1224"/>
        <v>Yes</v>
      </c>
      <c r="AS547" t="str">
        <f t="shared" si="1224"/>
        <v>Yes</v>
      </c>
      <c r="AT547" t="str">
        <f t="shared" si="1224"/>
        <v>Yes</v>
      </c>
      <c r="AV547" t="str">
        <f t="shared" ref="AV547:BF547" si="1225">IF(AND($L547&gt;=AV$1,$L547&lt;AW$1),"Yes","No")</f>
        <v>No</v>
      </c>
      <c r="AW547" t="str">
        <f t="shared" si="1225"/>
        <v>No</v>
      </c>
      <c r="AX547" t="str">
        <f t="shared" si="1225"/>
        <v>No</v>
      </c>
      <c r="AY547" t="str">
        <f t="shared" si="1225"/>
        <v>No</v>
      </c>
      <c r="AZ547" t="str">
        <f t="shared" si="1225"/>
        <v>No</v>
      </c>
      <c r="BA547" t="str">
        <f t="shared" si="1225"/>
        <v>No</v>
      </c>
      <c r="BB547" t="str">
        <f t="shared" si="1225"/>
        <v>No</v>
      </c>
      <c r="BC547" t="str">
        <f t="shared" si="1225"/>
        <v>No</v>
      </c>
      <c r="BD547" t="str">
        <f t="shared" si="1225"/>
        <v>No</v>
      </c>
      <c r="BE547" t="str">
        <f t="shared" si="1225"/>
        <v>No</v>
      </c>
      <c r="BF547" t="str">
        <f t="shared" si="1225"/>
        <v>No</v>
      </c>
      <c r="BG547" t="str">
        <f t="shared" si="1148"/>
        <v>No</v>
      </c>
      <c r="BI547" t="str">
        <f t="shared" si="1159"/>
        <v>No</v>
      </c>
      <c r="BJ547" t="str">
        <f t="shared" ref="BJ547:BU562" si="1226">IF(AND($M547&gt;=BJ$1,$M547&lt;BK$1),"Yes","No")</f>
        <v>No</v>
      </c>
      <c r="BK547" t="str">
        <f t="shared" si="1226"/>
        <v>No</v>
      </c>
      <c r="BL547" t="str">
        <f t="shared" si="1226"/>
        <v>No</v>
      </c>
      <c r="BM547" t="str">
        <f t="shared" si="1226"/>
        <v>No</v>
      </c>
      <c r="BN547" t="str">
        <f t="shared" si="1226"/>
        <v>No</v>
      </c>
      <c r="BO547" t="str">
        <f t="shared" si="1226"/>
        <v>No</v>
      </c>
      <c r="BP547" t="str">
        <f t="shared" si="1226"/>
        <v>No</v>
      </c>
      <c r="BQ547" t="str">
        <f t="shared" si="1226"/>
        <v>No</v>
      </c>
      <c r="BR547" t="str">
        <f t="shared" si="1226"/>
        <v>No</v>
      </c>
      <c r="BS547" t="str">
        <f t="shared" si="1226"/>
        <v>No</v>
      </c>
      <c r="BT547" t="str">
        <f t="shared" si="1226"/>
        <v>No</v>
      </c>
      <c r="BU547" t="str">
        <f t="shared" si="1226"/>
        <v>No</v>
      </c>
      <c r="BW547" t="str">
        <f t="shared" si="1150"/>
        <v>No</v>
      </c>
    </row>
    <row r="548" spans="1:75" x14ac:dyDescent="0.25">
      <c r="A548" s="7">
        <v>547</v>
      </c>
      <c r="B548" s="7" t="s">
        <v>582</v>
      </c>
      <c r="C548" s="7" t="s">
        <v>921</v>
      </c>
      <c r="D548" s="7" t="s">
        <v>812</v>
      </c>
      <c r="E548" s="7" t="s">
        <v>794</v>
      </c>
      <c r="F548" s="8" t="s">
        <v>811</v>
      </c>
      <c r="G548" s="8" t="s">
        <v>801</v>
      </c>
      <c r="H548" s="7" t="s">
        <v>512</v>
      </c>
      <c r="I548" s="7" t="s">
        <v>24</v>
      </c>
      <c r="J548" s="7" t="s">
        <v>1196</v>
      </c>
      <c r="K548" s="9">
        <v>27881</v>
      </c>
      <c r="L548" s="9">
        <v>36086</v>
      </c>
      <c r="M548" s="9"/>
      <c r="N548" s="10">
        <f t="shared" ca="1" si="1145"/>
        <v>24</v>
      </c>
      <c r="O548" s="10" t="s">
        <v>815</v>
      </c>
      <c r="P548" s="11"/>
      <c r="Q548" s="12">
        <v>47520</v>
      </c>
      <c r="R548" s="12">
        <f t="shared" ca="1" si="1146"/>
        <v>3000</v>
      </c>
      <c r="S548" s="8">
        <v>1</v>
      </c>
      <c r="T548" t="str">
        <f t="shared" si="1151"/>
        <v/>
      </c>
      <c r="U548" t="str">
        <f t="shared" si="1152"/>
        <v>Correct</v>
      </c>
      <c r="Y548" t="str">
        <f t="shared" si="1153"/>
        <v>40001-60000</v>
      </c>
      <c r="Z548" t="str">
        <f t="shared" ca="1" si="1154"/>
        <v>40-50 years</v>
      </c>
      <c r="AA548" t="str">
        <f t="shared" si="1155"/>
        <v>Above 10 years</v>
      </c>
      <c r="AH548" t="str">
        <f t="shared" si="1156"/>
        <v>Yes</v>
      </c>
      <c r="AI548" t="str">
        <f t="shared" si="1224"/>
        <v>Yes</v>
      </c>
      <c r="AJ548" t="str">
        <f t="shared" si="1224"/>
        <v>Yes</v>
      </c>
      <c r="AK548" t="str">
        <f t="shared" si="1224"/>
        <v>Yes</v>
      </c>
      <c r="AL548" t="str">
        <f t="shared" si="1224"/>
        <v>Yes</v>
      </c>
      <c r="AM548" t="str">
        <f t="shared" si="1224"/>
        <v>Yes</v>
      </c>
      <c r="AN548" t="str">
        <f t="shared" si="1224"/>
        <v>Yes</v>
      </c>
      <c r="AO548" t="str">
        <f t="shared" si="1224"/>
        <v>Yes</v>
      </c>
      <c r="AP548" t="str">
        <f t="shared" si="1224"/>
        <v>Yes</v>
      </c>
      <c r="AQ548" t="str">
        <f t="shared" si="1224"/>
        <v>Yes</v>
      </c>
      <c r="AR548" t="str">
        <f t="shared" si="1224"/>
        <v>Yes</v>
      </c>
      <c r="AS548" t="str">
        <f t="shared" si="1224"/>
        <v>Yes</v>
      </c>
      <c r="AT548" t="str">
        <f t="shared" si="1224"/>
        <v>Yes</v>
      </c>
      <c r="AV548" t="str">
        <f t="shared" ref="AV548:BF548" si="1227">IF(AND($L548&gt;=AV$1,$L548&lt;AW$1),"Yes","No")</f>
        <v>No</v>
      </c>
      <c r="AW548" t="str">
        <f t="shared" si="1227"/>
        <v>No</v>
      </c>
      <c r="AX548" t="str">
        <f t="shared" si="1227"/>
        <v>No</v>
      </c>
      <c r="AY548" t="str">
        <f t="shared" si="1227"/>
        <v>No</v>
      </c>
      <c r="AZ548" t="str">
        <f t="shared" si="1227"/>
        <v>No</v>
      </c>
      <c r="BA548" t="str">
        <f t="shared" si="1227"/>
        <v>No</v>
      </c>
      <c r="BB548" t="str">
        <f t="shared" si="1227"/>
        <v>No</v>
      </c>
      <c r="BC548" t="str">
        <f t="shared" si="1227"/>
        <v>No</v>
      </c>
      <c r="BD548" t="str">
        <f t="shared" si="1227"/>
        <v>No</v>
      </c>
      <c r="BE548" t="str">
        <f t="shared" si="1227"/>
        <v>No</v>
      </c>
      <c r="BF548" t="str">
        <f t="shared" si="1227"/>
        <v>No</v>
      </c>
      <c r="BG548" t="str">
        <f t="shared" si="1148"/>
        <v>No</v>
      </c>
      <c r="BI548" t="str">
        <f t="shared" si="1159"/>
        <v>No</v>
      </c>
      <c r="BJ548" t="str">
        <f t="shared" ref="BJ548:BT548" si="1228">IF(AND($M548&gt;=BJ$1,$M548&lt;BK$1),"Yes","No")</f>
        <v>No</v>
      </c>
      <c r="BK548" t="str">
        <f t="shared" si="1228"/>
        <v>No</v>
      </c>
      <c r="BL548" t="str">
        <f t="shared" si="1228"/>
        <v>No</v>
      </c>
      <c r="BM548" t="str">
        <f t="shared" si="1228"/>
        <v>No</v>
      </c>
      <c r="BN548" t="str">
        <f t="shared" si="1228"/>
        <v>No</v>
      </c>
      <c r="BO548" t="str">
        <f t="shared" si="1228"/>
        <v>No</v>
      </c>
      <c r="BP548" t="str">
        <f t="shared" si="1228"/>
        <v>No</v>
      </c>
      <c r="BQ548" t="str">
        <f t="shared" si="1228"/>
        <v>No</v>
      </c>
      <c r="BR548" t="str">
        <f t="shared" si="1228"/>
        <v>No</v>
      </c>
      <c r="BS548" t="str">
        <f t="shared" si="1228"/>
        <v>No</v>
      </c>
      <c r="BT548" t="str">
        <f t="shared" si="1228"/>
        <v>No</v>
      </c>
      <c r="BU548" t="str">
        <f t="shared" si="1226"/>
        <v>No</v>
      </c>
      <c r="BW548" t="str">
        <f t="shared" si="1150"/>
        <v>No</v>
      </c>
    </row>
    <row r="549" spans="1:75" x14ac:dyDescent="0.25">
      <c r="A549" s="7">
        <v>548</v>
      </c>
      <c r="B549" s="7" t="s">
        <v>583</v>
      </c>
      <c r="C549" s="7" t="s">
        <v>937</v>
      </c>
      <c r="D549" s="7" t="s">
        <v>36</v>
      </c>
      <c r="E549" s="7" t="s">
        <v>792</v>
      </c>
      <c r="F549" s="8" t="s">
        <v>811</v>
      </c>
      <c r="G549" s="8" t="s">
        <v>801</v>
      </c>
      <c r="H549" s="7" t="s">
        <v>512</v>
      </c>
      <c r="I549" s="7" t="s">
        <v>12</v>
      </c>
      <c r="J549" s="7" t="s">
        <v>1196</v>
      </c>
      <c r="K549" s="9">
        <v>28051</v>
      </c>
      <c r="L549" s="9">
        <v>36088</v>
      </c>
      <c r="M549" s="9">
        <v>37839</v>
      </c>
      <c r="N549" s="10">
        <f t="shared" ca="1" si="1145"/>
        <v>24</v>
      </c>
      <c r="O549" s="10" t="s">
        <v>815</v>
      </c>
      <c r="P549" s="11" t="s">
        <v>21</v>
      </c>
      <c r="Q549" s="12">
        <v>54580</v>
      </c>
      <c r="R549" s="12">
        <f t="shared" ca="1" si="1146"/>
        <v>5000</v>
      </c>
      <c r="S549" s="8">
        <v>4</v>
      </c>
      <c r="T549" t="str">
        <f t="shared" si="1151"/>
        <v>Correct</v>
      </c>
      <c r="U549" t="str">
        <f t="shared" si="1152"/>
        <v>Correct</v>
      </c>
      <c r="Y549" t="str">
        <f t="shared" si="1153"/>
        <v>40001-60000</v>
      </c>
      <c r="Z549" t="str">
        <f t="shared" ca="1" si="1154"/>
        <v>40-50 years</v>
      </c>
      <c r="AA549" t="str">
        <f t="shared" si="1155"/>
        <v>Above 10 years</v>
      </c>
      <c r="AH549" t="str">
        <f t="shared" si="1156"/>
        <v>No</v>
      </c>
      <c r="AI549" t="str">
        <f t="shared" si="1224"/>
        <v>No</v>
      </c>
      <c r="AJ549" t="str">
        <f t="shared" si="1224"/>
        <v>No</v>
      </c>
      <c r="AK549" t="str">
        <f t="shared" si="1224"/>
        <v>No</v>
      </c>
      <c r="AL549" t="str">
        <f t="shared" si="1224"/>
        <v>No</v>
      </c>
      <c r="AM549" t="str">
        <f t="shared" si="1224"/>
        <v>No</v>
      </c>
      <c r="AN549" t="str">
        <f t="shared" si="1224"/>
        <v>No</v>
      </c>
      <c r="AO549" t="str">
        <f t="shared" si="1224"/>
        <v>No</v>
      </c>
      <c r="AP549" t="str">
        <f t="shared" si="1224"/>
        <v>No</v>
      </c>
      <c r="AQ549" t="str">
        <f t="shared" si="1224"/>
        <v>No</v>
      </c>
      <c r="AR549" t="str">
        <f t="shared" si="1224"/>
        <v>No</v>
      </c>
      <c r="AS549" t="str">
        <f t="shared" si="1224"/>
        <v>No</v>
      </c>
      <c r="AT549" t="str">
        <f t="shared" si="1224"/>
        <v>No</v>
      </c>
      <c r="AV549" t="str">
        <f t="shared" ref="AV549:BF549" si="1229">IF(AND($L549&gt;=AV$1,$L549&lt;AW$1),"Yes","No")</f>
        <v>No</v>
      </c>
      <c r="AW549" t="str">
        <f t="shared" si="1229"/>
        <v>No</v>
      </c>
      <c r="AX549" t="str">
        <f t="shared" si="1229"/>
        <v>No</v>
      </c>
      <c r="AY549" t="str">
        <f t="shared" si="1229"/>
        <v>No</v>
      </c>
      <c r="AZ549" t="str">
        <f t="shared" si="1229"/>
        <v>No</v>
      </c>
      <c r="BA549" t="str">
        <f t="shared" si="1229"/>
        <v>No</v>
      </c>
      <c r="BB549" t="str">
        <f t="shared" si="1229"/>
        <v>No</v>
      </c>
      <c r="BC549" t="str">
        <f t="shared" si="1229"/>
        <v>No</v>
      </c>
      <c r="BD549" t="str">
        <f t="shared" si="1229"/>
        <v>No</v>
      </c>
      <c r="BE549" t="str">
        <f t="shared" si="1229"/>
        <v>No</v>
      </c>
      <c r="BF549" t="str">
        <f t="shared" si="1229"/>
        <v>No</v>
      </c>
      <c r="BG549" t="str">
        <f t="shared" si="1148"/>
        <v>No</v>
      </c>
      <c r="BI549" t="str">
        <f t="shared" si="1159"/>
        <v>No</v>
      </c>
      <c r="BJ549" t="str">
        <f t="shared" ref="BJ549:BT549" si="1230">IF(AND($M549&gt;=BJ$1,$M549&lt;BK$1),"Yes","No")</f>
        <v>No</v>
      </c>
      <c r="BK549" t="str">
        <f t="shared" si="1230"/>
        <v>No</v>
      </c>
      <c r="BL549" t="str">
        <f t="shared" si="1230"/>
        <v>No</v>
      </c>
      <c r="BM549" t="str">
        <f t="shared" si="1230"/>
        <v>No</v>
      </c>
      <c r="BN549" t="str">
        <f t="shared" si="1230"/>
        <v>No</v>
      </c>
      <c r="BO549" t="str">
        <f t="shared" si="1230"/>
        <v>No</v>
      </c>
      <c r="BP549" t="str">
        <f t="shared" si="1230"/>
        <v>No</v>
      </c>
      <c r="BQ549" t="str">
        <f t="shared" si="1230"/>
        <v>No</v>
      </c>
      <c r="BR549" t="str">
        <f t="shared" si="1230"/>
        <v>No</v>
      </c>
      <c r="BS549" t="str">
        <f t="shared" si="1230"/>
        <v>No</v>
      </c>
      <c r="BT549" t="str">
        <f t="shared" si="1230"/>
        <v>No</v>
      </c>
      <c r="BU549" t="str">
        <f t="shared" si="1226"/>
        <v>No</v>
      </c>
      <c r="BW549" t="str">
        <f t="shared" si="1150"/>
        <v>No</v>
      </c>
    </row>
    <row r="550" spans="1:75" x14ac:dyDescent="0.25">
      <c r="A550" s="7">
        <v>549</v>
      </c>
      <c r="B550" s="7" t="s">
        <v>584</v>
      </c>
      <c r="C550" s="7" t="s">
        <v>903</v>
      </c>
      <c r="D550" s="7" t="s">
        <v>36</v>
      </c>
      <c r="E550" s="7" t="s">
        <v>790</v>
      </c>
      <c r="F550" s="8" t="s">
        <v>811</v>
      </c>
      <c r="G550" s="8" t="s">
        <v>801</v>
      </c>
      <c r="H550" s="7" t="s">
        <v>512</v>
      </c>
      <c r="I550" s="7" t="s">
        <v>12</v>
      </c>
      <c r="J550" s="7" t="s">
        <v>1196</v>
      </c>
      <c r="K550" s="9">
        <v>30077</v>
      </c>
      <c r="L550" s="9">
        <v>39362</v>
      </c>
      <c r="M550" s="9"/>
      <c r="N550" s="10">
        <f t="shared" ca="1" si="1145"/>
        <v>15</v>
      </c>
      <c r="O550" s="10" t="s">
        <v>815</v>
      </c>
      <c r="P550" s="11" t="s">
        <v>16</v>
      </c>
      <c r="Q550" s="12">
        <v>42020</v>
      </c>
      <c r="R550" s="12">
        <f t="shared" ca="1" si="1146"/>
        <v>10000</v>
      </c>
      <c r="S550" s="8">
        <v>5</v>
      </c>
      <c r="T550" t="str">
        <f t="shared" si="1151"/>
        <v/>
      </c>
      <c r="U550" t="str">
        <f t="shared" si="1152"/>
        <v>Correct</v>
      </c>
      <c r="Y550" t="str">
        <f t="shared" si="1153"/>
        <v>40001-60000</v>
      </c>
      <c r="Z550" t="str">
        <f t="shared" ca="1" si="1154"/>
        <v>40-50 years</v>
      </c>
      <c r="AA550" t="str">
        <f t="shared" si="1155"/>
        <v>4-6 years</v>
      </c>
      <c r="AH550" t="str">
        <f t="shared" si="1156"/>
        <v>Yes</v>
      </c>
      <c r="AI550" t="str">
        <f t="shared" si="1224"/>
        <v>Yes</v>
      </c>
      <c r="AJ550" t="str">
        <f t="shared" si="1224"/>
        <v>Yes</v>
      </c>
      <c r="AK550" t="str">
        <f t="shared" si="1224"/>
        <v>Yes</v>
      </c>
      <c r="AL550" t="str">
        <f t="shared" si="1224"/>
        <v>Yes</v>
      </c>
      <c r="AM550" t="str">
        <f t="shared" si="1224"/>
        <v>Yes</v>
      </c>
      <c r="AN550" t="str">
        <f t="shared" si="1224"/>
        <v>Yes</v>
      </c>
      <c r="AO550" t="str">
        <f t="shared" si="1224"/>
        <v>Yes</v>
      </c>
      <c r="AP550" t="str">
        <f t="shared" si="1224"/>
        <v>Yes</v>
      </c>
      <c r="AQ550" t="str">
        <f t="shared" si="1224"/>
        <v>Yes</v>
      </c>
      <c r="AR550" t="str">
        <f t="shared" si="1224"/>
        <v>Yes</v>
      </c>
      <c r="AS550" t="str">
        <f t="shared" si="1224"/>
        <v>Yes</v>
      </c>
      <c r="AT550" t="str">
        <f t="shared" si="1224"/>
        <v>Yes</v>
      </c>
      <c r="AV550" t="str">
        <f t="shared" ref="AV550:BF550" si="1231">IF(AND($L550&gt;=AV$1,$L550&lt;AW$1),"Yes","No")</f>
        <v>No</v>
      </c>
      <c r="AW550" t="str">
        <f t="shared" si="1231"/>
        <v>No</v>
      </c>
      <c r="AX550" t="str">
        <f t="shared" si="1231"/>
        <v>No</v>
      </c>
      <c r="AY550" t="str">
        <f t="shared" si="1231"/>
        <v>No</v>
      </c>
      <c r="AZ550" t="str">
        <f t="shared" si="1231"/>
        <v>No</v>
      </c>
      <c r="BA550" t="str">
        <f t="shared" si="1231"/>
        <v>No</v>
      </c>
      <c r="BB550" t="str">
        <f t="shared" si="1231"/>
        <v>No</v>
      </c>
      <c r="BC550" t="str">
        <f t="shared" si="1231"/>
        <v>No</v>
      </c>
      <c r="BD550" t="str">
        <f t="shared" si="1231"/>
        <v>No</v>
      </c>
      <c r="BE550" t="str">
        <f t="shared" si="1231"/>
        <v>No</v>
      </c>
      <c r="BF550" t="str">
        <f t="shared" si="1231"/>
        <v>No</v>
      </c>
      <c r="BG550" t="str">
        <f t="shared" si="1148"/>
        <v>No</v>
      </c>
      <c r="BI550" t="str">
        <f t="shared" si="1159"/>
        <v>No</v>
      </c>
      <c r="BJ550" t="str">
        <f t="shared" ref="BJ550:BT550" si="1232">IF(AND($M550&gt;=BJ$1,$M550&lt;BK$1),"Yes","No")</f>
        <v>No</v>
      </c>
      <c r="BK550" t="str">
        <f t="shared" si="1232"/>
        <v>No</v>
      </c>
      <c r="BL550" t="str">
        <f t="shared" si="1232"/>
        <v>No</v>
      </c>
      <c r="BM550" t="str">
        <f t="shared" si="1232"/>
        <v>No</v>
      </c>
      <c r="BN550" t="str">
        <f t="shared" si="1232"/>
        <v>No</v>
      </c>
      <c r="BO550" t="str">
        <f t="shared" si="1232"/>
        <v>No</v>
      </c>
      <c r="BP550" t="str">
        <f t="shared" si="1232"/>
        <v>No</v>
      </c>
      <c r="BQ550" t="str">
        <f t="shared" si="1232"/>
        <v>No</v>
      </c>
      <c r="BR550" t="str">
        <f t="shared" si="1232"/>
        <v>No</v>
      </c>
      <c r="BS550" t="str">
        <f t="shared" si="1232"/>
        <v>No</v>
      </c>
      <c r="BT550" t="str">
        <f t="shared" si="1232"/>
        <v>No</v>
      </c>
      <c r="BU550" t="str">
        <f t="shared" si="1226"/>
        <v>No</v>
      </c>
      <c r="BW550" t="str">
        <f t="shared" si="1150"/>
        <v>No</v>
      </c>
    </row>
    <row r="551" spans="1:75" x14ac:dyDescent="0.25">
      <c r="A551" s="7">
        <v>550</v>
      </c>
      <c r="B551" s="7" t="s">
        <v>585</v>
      </c>
      <c r="C551" s="7" t="s">
        <v>956</v>
      </c>
      <c r="D551" s="7" t="s">
        <v>36</v>
      </c>
      <c r="E551" s="7" t="s">
        <v>795</v>
      </c>
      <c r="F551" s="8" t="s">
        <v>811</v>
      </c>
      <c r="G551" s="8" t="s">
        <v>801</v>
      </c>
      <c r="H551" s="7" t="s">
        <v>512</v>
      </c>
      <c r="I551" s="7" t="s">
        <v>15</v>
      </c>
      <c r="J551" s="7" t="s">
        <v>1196</v>
      </c>
      <c r="K551" s="9">
        <v>31492</v>
      </c>
      <c r="L551" s="9">
        <v>39728</v>
      </c>
      <c r="M551" s="9"/>
      <c r="N551" s="10">
        <f t="shared" ca="1" si="1145"/>
        <v>14</v>
      </c>
      <c r="O551" s="10" t="s">
        <v>815</v>
      </c>
      <c r="P551" s="11" t="s">
        <v>13</v>
      </c>
      <c r="Q551" s="12">
        <v>45565</v>
      </c>
      <c r="R551" s="12">
        <f t="shared" ca="1" si="1146"/>
        <v>3000</v>
      </c>
      <c r="S551" s="8">
        <v>1</v>
      </c>
      <c r="T551" t="str">
        <f t="shared" si="1151"/>
        <v/>
      </c>
      <c r="U551" t="str">
        <f t="shared" si="1152"/>
        <v>Correct</v>
      </c>
      <c r="Y551" t="str">
        <f t="shared" si="1153"/>
        <v>40001-60000</v>
      </c>
      <c r="Z551" t="str">
        <f t="shared" ca="1" si="1154"/>
        <v>30-40 years</v>
      </c>
      <c r="AA551" t="str">
        <f t="shared" si="1155"/>
        <v>4-6 years</v>
      </c>
      <c r="AH551" t="str">
        <f t="shared" si="1156"/>
        <v>Yes</v>
      </c>
      <c r="AI551" t="str">
        <f t="shared" si="1224"/>
        <v>Yes</v>
      </c>
      <c r="AJ551" t="str">
        <f t="shared" si="1224"/>
        <v>Yes</v>
      </c>
      <c r="AK551" t="str">
        <f t="shared" si="1224"/>
        <v>Yes</v>
      </c>
      <c r="AL551" t="str">
        <f t="shared" si="1224"/>
        <v>Yes</v>
      </c>
      <c r="AM551" t="str">
        <f t="shared" si="1224"/>
        <v>Yes</v>
      </c>
      <c r="AN551" t="str">
        <f t="shared" si="1224"/>
        <v>Yes</v>
      </c>
      <c r="AO551" t="str">
        <f t="shared" si="1224"/>
        <v>Yes</v>
      </c>
      <c r="AP551" t="str">
        <f t="shared" si="1224"/>
        <v>Yes</v>
      </c>
      <c r="AQ551" t="str">
        <f t="shared" si="1224"/>
        <v>Yes</v>
      </c>
      <c r="AR551" t="str">
        <f t="shared" si="1224"/>
        <v>Yes</v>
      </c>
      <c r="AS551" t="str">
        <f t="shared" si="1224"/>
        <v>Yes</v>
      </c>
      <c r="AT551" t="str">
        <f t="shared" si="1224"/>
        <v>Yes</v>
      </c>
      <c r="AV551" t="str">
        <f t="shared" ref="AV551:BF551" si="1233">IF(AND($L551&gt;=AV$1,$L551&lt;AW$1),"Yes","No")</f>
        <v>No</v>
      </c>
      <c r="AW551" t="str">
        <f t="shared" si="1233"/>
        <v>No</v>
      </c>
      <c r="AX551" t="str">
        <f t="shared" si="1233"/>
        <v>No</v>
      </c>
      <c r="AY551" t="str">
        <f t="shared" si="1233"/>
        <v>No</v>
      </c>
      <c r="AZ551" t="str">
        <f t="shared" si="1233"/>
        <v>No</v>
      </c>
      <c r="BA551" t="str">
        <f t="shared" si="1233"/>
        <v>No</v>
      </c>
      <c r="BB551" t="str">
        <f t="shared" si="1233"/>
        <v>No</v>
      </c>
      <c r="BC551" t="str">
        <f t="shared" si="1233"/>
        <v>No</v>
      </c>
      <c r="BD551" t="str">
        <f t="shared" si="1233"/>
        <v>No</v>
      </c>
      <c r="BE551" t="str">
        <f t="shared" si="1233"/>
        <v>No</v>
      </c>
      <c r="BF551" t="str">
        <f t="shared" si="1233"/>
        <v>No</v>
      </c>
      <c r="BG551" t="str">
        <f t="shared" si="1148"/>
        <v>No</v>
      </c>
      <c r="BI551" t="str">
        <f t="shared" si="1159"/>
        <v>No</v>
      </c>
      <c r="BJ551" t="str">
        <f t="shared" ref="BJ551:BT551" si="1234">IF(AND($M551&gt;=BJ$1,$M551&lt;BK$1),"Yes","No")</f>
        <v>No</v>
      </c>
      <c r="BK551" t="str">
        <f t="shared" si="1234"/>
        <v>No</v>
      </c>
      <c r="BL551" t="str">
        <f t="shared" si="1234"/>
        <v>No</v>
      </c>
      <c r="BM551" t="str">
        <f t="shared" si="1234"/>
        <v>No</v>
      </c>
      <c r="BN551" t="str">
        <f t="shared" si="1234"/>
        <v>No</v>
      </c>
      <c r="BO551" t="str">
        <f t="shared" si="1234"/>
        <v>No</v>
      </c>
      <c r="BP551" t="str">
        <f t="shared" si="1234"/>
        <v>No</v>
      </c>
      <c r="BQ551" t="str">
        <f t="shared" si="1234"/>
        <v>No</v>
      </c>
      <c r="BR551" t="str">
        <f t="shared" si="1234"/>
        <v>No</v>
      </c>
      <c r="BS551" t="str">
        <f t="shared" si="1234"/>
        <v>No</v>
      </c>
      <c r="BT551" t="str">
        <f t="shared" si="1234"/>
        <v>No</v>
      </c>
      <c r="BU551" t="str">
        <f t="shared" si="1226"/>
        <v>No</v>
      </c>
      <c r="BW551" t="str">
        <f t="shared" si="1150"/>
        <v>No</v>
      </c>
    </row>
    <row r="552" spans="1:75" x14ac:dyDescent="0.25">
      <c r="A552" s="7">
        <v>551</v>
      </c>
      <c r="B552" s="7" t="s">
        <v>586</v>
      </c>
      <c r="C552" s="7" t="s">
        <v>921</v>
      </c>
      <c r="D552" s="7" t="s">
        <v>10</v>
      </c>
      <c r="E552" s="7" t="s">
        <v>787</v>
      </c>
      <c r="F552" s="8" t="s">
        <v>811</v>
      </c>
      <c r="G552" s="8" t="s">
        <v>801</v>
      </c>
      <c r="H552" s="7" t="s">
        <v>512</v>
      </c>
      <c r="I552" s="7" t="s">
        <v>12</v>
      </c>
      <c r="J552" s="7" t="s">
        <v>1196</v>
      </c>
      <c r="K552" s="9">
        <v>30563</v>
      </c>
      <c r="L552" s="9">
        <v>40477</v>
      </c>
      <c r="M552" s="9"/>
      <c r="N552" s="10">
        <f t="shared" ca="1" si="1145"/>
        <v>12</v>
      </c>
      <c r="O552" s="10" t="s">
        <v>815</v>
      </c>
      <c r="P552" s="11" t="s">
        <v>21</v>
      </c>
      <c r="Q552" s="12">
        <v>63206</v>
      </c>
      <c r="R552" s="12">
        <f t="shared" ca="1" si="1146"/>
        <v>3000</v>
      </c>
      <c r="S552" s="8">
        <v>1</v>
      </c>
      <c r="T552" t="str">
        <f t="shared" si="1151"/>
        <v/>
      </c>
      <c r="U552" t="str">
        <f t="shared" si="1152"/>
        <v>Correct</v>
      </c>
      <c r="Y552" t="str">
        <f t="shared" si="1153"/>
        <v>Above 60000</v>
      </c>
      <c r="Z552" t="str">
        <f t="shared" ca="1" si="1154"/>
        <v>30-40 years</v>
      </c>
      <c r="AA552" t="str">
        <f t="shared" si="1155"/>
        <v>2-4 years</v>
      </c>
      <c r="AH552" t="str">
        <f t="shared" si="1156"/>
        <v>Yes</v>
      </c>
      <c r="AI552" t="str">
        <f t="shared" si="1224"/>
        <v>Yes</v>
      </c>
      <c r="AJ552" t="str">
        <f t="shared" si="1224"/>
        <v>Yes</v>
      </c>
      <c r="AK552" t="str">
        <f t="shared" si="1224"/>
        <v>Yes</v>
      </c>
      <c r="AL552" t="str">
        <f t="shared" si="1224"/>
        <v>Yes</v>
      </c>
      <c r="AM552" t="str">
        <f t="shared" si="1224"/>
        <v>Yes</v>
      </c>
      <c r="AN552" t="str">
        <f t="shared" si="1224"/>
        <v>Yes</v>
      </c>
      <c r="AO552" t="str">
        <f t="shared" si="1224"/>
        <v>Yes</v>
      </c>
      <c r="AP552" t="str">
        <f t="shared" si="1224"/>
        <v>Yes</v>
      </c>
      <c r="AQ552" t="str">
        <f t="shared" si="1224"/>
        <v>Yes</v>
      </c>
      <c r="AR552" t="str">
        <f t="shared" si="1224"/>
        <v>Yes</v>
      </c>
      <c r="AS552" t="str">
        <f t="shared" si="1224"/>
        <v>Yes</v>
      </c>
      <c r="AT552" t="str">
        <f t="shared" si="1224"/>
        <v>Yes</v>
      </c>
      <c r="AV552" t="str">
        <f t="shared" ref="AV552:BF552" si="1235">IF(AND($L552&gt;=AV$1,$L552&lt;AW$1),"Yes","No")</f>
        <v>No</v>
      </c>
      <c r="AW552" t="str">
        <f t="shared" si="1235"/>
        <v>No</v>
      </c>
      <c r="AX552" t="str">
        <f t="shared" si="1235"/>
        <v>No</v>
      </c>
      <c r="AY552" t="str">
        <f t="shared" si="1235"/>
        <v>No</v>
      </c>
      <c r="AZ552" t="str">
        <f t="shared" si="1235"/>
        <v>No</v>
      </c>
      <c r="BA552" t="str">
        <f t="shared" si="1235"/>
        <v>No</v>
      </c>
      <c r="BB552" t="str">
        <f t="shared" si="1235"/>
        <v>No</v>
      </c>
      <c r="BC552" t="str">
        <f t="shared" si="1235"/>
        <v>No</v>
      </c>
      <c r="BD552" t="str">
        <f t="shared" si="1235"/>
        <v>No</v>
      </c>
      <c r="BE552" t="str">
        <f t="shared" si="1235"/>
        <v>No</v>
      </c>
      <c r="BF552" t="str">
        <f t="shared" si="1235"/>
        <v>No</v>
      </c>
      <c r="BG552" t="str">
        <f t="shared" si="1148"/>
        <v>No</v>
      </c>
      <c r="BI552" t="str">
        <f t="shared" si="1159"/>
        <v>No</v>
      </c>
      <c r="BJ552" t="str">
        <f t="shared" ref="BJ552:BT552" si="1236">IF(AND($M552&gt;=BJ$1,$M552&lt;BK$1),"Yes","No")</f>
        <v>No</v>
      </c>
      <c r="BK552" t="str">
        <f t="shared" si="1236"/>
        <v>No</v>
      </c>
      <c r="BL552" t="str">
        <f t="shared" si="1236"/>
        <v>No</v>
      </c>
      <c r="BM552" t="str">
        <f t="shared" si="1236"/>
        <v>No</v>
      </c>
      <c r="BN552" t="str">
        <f t="shared" si="1236"/>
        <v>No</v>
      </c>
      <c r="BO552" t="str">
        <f t="shared" si="1236"/>
        <v>No</v>
      </c>
      <c r="BP552" t="str">
        <f t="shared" si="1236"/>
        <v>No</v>
      </c>
      <c r="BQ552" t="str">
        <f t="shared" si="1236"/>
        <v>No</v>
      </c>
      <c r="BR552" t="str">
        <f t="shared" si="1236"/>
        <v>No</v>
      </c>
      <c r="BS552" t="str">
        <f t="shared" si="1236"/>
        <v>No</v>
      </c>
      <c r="BT552" t="str">
        <f t="shared" si="1236"/>
        <v>No</v>
      </c>
      <c r="BU552" t="str">
        <f t="shared" si="1226"/>
        <v>No</v>
      </c>
      <c r="BW552" t="str">
        <f t="shared" si="1150"/>
        <v>No</v>
      </c>
    </row>
    <row r="553" spans="1:75" x14ac:dyDescent="0.25">
      <c r="A553" s="7">
        <v>552</v>
      </c>
      <c r="B553" s="7" t="s">
        <v>587</v>
      </c>
      <c r="C553" s="7" t="s">
        <v>939</v>
      </c>
      <c r="D553" s="7" t="s">
        <v>36</v>
      </c>
      <c r="E553" s="7" t="s">
        <v>795</v>
      </c>
      <c r="F553" s="8" t="s">
        <v>811</v>
      </c>
      <c r="G553" s="8" t="s">
        <v>801</v>
      </c>
      <c r="H553" s="7" t="s">
        <v>512</v>
      </c>
      <c r="I553" s="7" t="s">
        <v>24</v>
      </c>
      <c r="J553" s="7" t="s">
        <v>1196</v>
      </c>
      <c r="K553" s="9">
        <v>30513</v>
      </c>
      <c r="L553" s="9">
        <v>39772</v>
      </c>
      <c r="M553" s="9"/>
      <c r="N553" s="10">
        <f t="shared" ca="1" si="1145"/>
        <v>14</v>
      </c>
      <c r="O553" s="10" t="s">
        <v>815</v>
      </c>
      <c r="P553" s="11"/>
      <c r="Q553" s="12">
        <v>85980</v>
      </c>
      <c r="R553" s="12">
        <f t="shared" ca="1" si="1146"/>
        <v>3000</v>
      </c>
      <c r="S553" s="8">
        <v>2</v>
      </c>
      <c r="T553" t="str">
        <f t="shared" si="1151"/>
        <v/>
      </c>
      <c r="U553" t="str">
        <f t="shared" si="1152"/>
        <v>Correct</v>
      </c>
      <c r="Y553" t="str">
        <f t="shared" si="1153"/>
        <v>Above 60000</v>
      </c>
      <c r="Z553" t="str">
        <f t="shared" ca="1" si="1154"/>
        <v>30-40 years</v>
      </c>
      <c r="AA553" t="str">
        <f t="shared" si="1155"/>
        <v>4-6 years</v>
      </c>
      <c r="AH553" t="str">
        <f t="shared" si="1156"/>
        <v>Yes</v>
      </c>
      <c r="AI553" t="str">
        <f t="shared" si="1224"/>
        <v>Yes</v>
      </c>
      <c r="AJ553" t="str">
        <f t="shared" si="1224"/>
        <v>Yes</v>
      </c>
      <c r="AK553" t="str">
        <f t="shared" si="1224"/>
        <v>Yes</v>
      </c>
      <c r="AL553" t="str">
        <f t="shared" si="1224"/>
        <v>Yes</v>
      </c>
      <c r="AM553" t="str">
        <f t="shared" si="1224"/>
        <v>Yes</v>
      </c>
      <c r="AN553" t="str">
        <f t="shared" si="1224"/>
        <v>Yes</v>
      </c>
      <c r="AO553" t="str">
        <f t="shared" si="1224"/>
        <v>Yes</v>
      </c>
      <c r="AP553" t="str">
        <f t="shared" si="1224"/>
        <v>Yes</v>
      </c>
      <c r="AQ553" t="str">
        <f t="shared" si="1224"/>
        <v>Yes</v>
      </c>
      <c r="AR553" t="str">
        <f t="shared" si="1224"/>
        <v>Yes</v>
      </c>
      <c r="AS553" t="str">
        <f t="shared" si="1224"/>
        <v>Yes</v>
      </c>
      <c r="AT553" t="str">
        <f t="shared" si="1224"/>
        <v>Yes</v>
      </c>
      <c r="AV553" t="str">
        <f t="shared" ref="AV553:BF553" si="1237">IF(AND($L553&gt;=AV$1,$L553&lt;AW$1),"Yes","No")</f>
        <v>No</v>
      </c>
      <c r="AW553" t="str">
        <f t="shared" si="1237"/>
        <v>No</v>
      </c>
      <c r="AX553" t="str">
        <f t="shared" si="1237"/>
        <v>No</v>
      </c>
      <c r="AY553" t="str">
        <f t="shared" si="1237"/>
        <v>No</v>
      </c>
      <c r="AZ553" t="str">
        <f t="shared" si="1237"/>
        <v>No</v>
      </c>
      <c r="BA553" t="str">
        <f t="shared" si="1237"/>
        <v>No</v>
      </c>
      <c r="BB553" t="str">
        <f t="shared" si="1237"/>
        <v>No</v>
      </c>
      <c r="BC553" t="str">
        <f t="shared" si="1237"/>
        <v>No</v>
      </c>
      <c r="BD553" t="str">
        <f t="shared" si="1237"/>
        <v>No</v>
      </c>
      <c r="BE553" t="str">
        <f t="shared" si="1237"/>
        <v>No</v>
      </c>
      <c r="BF553" t="str">
        <f t="shared" si="1237"/>
        <v>No</v>
      </c>
      <c r="BG553" t="str">
        <f t="shared" si="1148"/>
        <v>No</v>
      </c>
      <c r="BI553" t="str">
        <f t="shared" si="1159"/>
        <v>No</v>
      </c>
      <c r="BJ553" t="str">
        <f t="shared" ref="BJ553:BT553" si="1238">IF(AND($M553&gt;=BJ$1,$M553&lt;BK$1),"Yes","No")</f>
        <v>No</v>
      </c>
      <c r="BK553" t="str">
        <f t="shared" si="1238"/>
        <v>No</v>
      </c>
      <c r="BL553" t="str">
        <f t="shared" si="1238"/>
        <v>No</v>
      </c>
      <c r="BM553" t="str">
        <f t="shared" si="1238"/>
        <v>No</v>
      </c>
      <c r="BN553" t="str">
        <f t="shared" si="1238"/>
        <v>No</v>
      </c>
      <c r="BO553" t="str">
        <f t="shared" si="1238"/>
        <v>No</v>
      </c>
      <c r="BP553" t="str">
        <f t="shared" si="1238"/>
        <v>No</v>
      </c>
      <c r="BQ553" t="str">
        <f t="shared" si="1238"/>
        <v>No</v>
      </c>
      <c r="BR553" t="str">
        <f t="shared" si="1238"/>
        <v>No</v>
      </c>
      <c r="BS553" t="str">
        <f t="shared" si="1238"/>
        <v>No</v>
      </c>
      <c r="BT553" t="str">
        <f t="shared" si="1238"/>
        <v>No</v>
      </c>
      <c r="BU553" t="str">
        <f t="shared" si="1226"/>
        <v>No</v>
      </c>
      <c r="BW553" t="str">
        <f t="shared" si="1150"/>
        <v>No</v>
      </c>
    </row>
    <row r="554" spans="1:75" x14ac:dyDescent="0.25">
      <c r="A554" s="7">
        <v>553</v>
      </c>
      <c r="B554" s="7" t="s">
        <v>588</v>
      </c>
      <c r="C554" s="7" t="s">
        <v>1043</v>
      </c>
      <c r="D554" s="7" t="s">
        <v>813</v>
      </c>
      <c r="E554" s="7" t="s">
        <v>791</v>
      </c>
      <c r="F554" s="8" t="s">
        <v>811</v>
      </c>
      <c r="G554" s="8" t="s">
        <v>801</v>
      </c>
      <c r="H554" s="7" t="s">
        <v>512</v>
      </c>
      <c r="I554" s="7" t="s">
        <v>12</v>
      </c>
      <c r="J554" s="7" t="s">
        <v>1196</v>
      </c>
      <c r="K554" s="9">
        <v>26491</v>
      </c>
      <c r="L554" s="9">
        <v>37568</v>
      </c>
      <c r="M554" s="9"/>
      <c r="N554" s="10">
        <f t="shared" ca="1" si="1145"/>
        <v>20</v>
      </c>
      <c r="O554" t="s">
        <v>786</v>
      </c>
      <c r="P554" s="11" t="s">
        <v>16</v>
      </c>
      <c r="Q554" s="12">
        <v>45100</v>
      </c>
      <c r="R554" s="12">
        <f t="shared" ca="1" si="1146"/>
        <v>3000</v>
      </c>
      <c r="S554" s="8">
        <v>2</v>
      </c>
      <c r="T554" t="str">
        <f t="shared" si="1151"/>
        <v/>
      </c>
      <c r="U554" t="str">
        <f t="shared" si="1152"/>
        <v>Correct</v>
      </c>
      <c r="Y554" t="str">
        <f t="shared" si="1153"/>
        <v>40001-60000</v>
      </c>
      <c r="Z554" t="str">
        <f t="shared" ca="1" si="1154"/>
        <v>Above 50 years</v>
      </c>
      <c r="AA554" t="str">
        <f t="shared" si="1155"/>
        <v>Above 10 years</v>
      </c>
      <c r="AH554" t="str">
        <f t="shared" si="1156"/>
        <v>Yes</v>
      </c>
      <c r="AI554" t="str">
        <f t="shared" si="1224"/>
        <v>Yes</v>
      </c>
      <c r="AJ554" t="str">
        <f t="shared" si="1224"/>
        <v>Yes</v>
      </c>
      <c r="AK554" t="str">
        <f t="shared" si="1224"/>
        <v>Yes</v>
      </c>
      <c r="AL554" t="str">
        <f t="shared" si="1224"/>
        <v>Yes</v>
      </c>
      <c r="AM554" t="str">
        <f t="shared" si="1224"/>
        <v>Yes</v>
      </c>
      <c r="AN554" t="str">
        <f t="shared" si="1224"/>
        <v>Yes</v>
      </c>
      <c r="AO554" t="str">
        <f t="shared" si="1224"/>
        <v>Yes</v>
      </c>
      <c r="AP554" t="str">
        <f t="shared" si="1224"/>
        <v>Yes</v>
      </c>
      <c r="AQ554" t="str">
        <f t="shared" si="1224"/>
        <v>Yes</v>
      </c>
      <c r="AR554" t="str">
        <f t="shared" si="1224"/>
        <v>Yes</v>
      </c>
      <c r="AS554" t="str">
        <f t="shared" si="1224"/>
        <v>Yes</v>
      </c>
      <c r="AT554" t="str">
        <f t="shared" si="1224"/>
        <v>Yes</v>
      </c>
      <c r="AV554" t="str">
        <f t="shared" ref="AV554:BF554" si="1239">IF(AND($L554&gt;=AV$1,$L554&lt;AW$1),"Yes","No")</f>
        <v>No</v>
      </c>
      <c r="AW554" t="str">
        <f t="shared" si="1239"/>
        <v>No</v>
      </c>
      <c r="AX554" t="str">
        <f t="shared" si="1239"/>
        <v>No</v>
      </c>
      <c r="AY554" t="str">
        <f t="shared" si="1239"/>
        <v>No</v>
      </c>
      <c r="AZ554" t="str">
        <f t="shared" si="1239"/>
        <v>No</v>
      </c>
      <c r="BA554" t="str">
        <f t="shared" si="1239"/>
        <v>No</v>
      </c>
      <c r="BB554" t="str">
        <f t="shared" si="1239"/>
        <v>No</v>
      </c>
      <c r="BC554" t="str">
        <f t="shared" si="1239"/>
        <v>No</v>
      </c>
      <c r="BD554" t="str">
        <f t="shared" si="1239"/>
        <v>No</v>
      </c>
      <c r="BE554" t="str">
        <f t="shared" si="1239"/>
        <v>No</v>
      </c>
      <c r="BF554" t="str">
        <f t="shared" si="1239"/>
        <v>No</v>
      </c>
      <c r="BG554" t="str">
        <f t="shared" si="1148"/>
        <v>No</v>
      </c>
      <c r="BI554" t="str">
        <f t="shared" si="1159"/>
        <v>No</v>
      </c>
      <c r="BJ554" t="str">
        <f t="shared" ref="BJ554:BT554" si="1240">IF(AND($M554&gt;=BJ$1,$M554&lt;BK$1),"Yes","No")</f>
        <v>No</v>
      </c>
      <c r="BK554" t="str">
        <f t="shared" si="1240"/>
        <v>No</v>
      </c>
      <c r="BL554" t="str">
        <f t="shared" si="1240"/>
        <v>No</v>
      </c>
      <c r="BM554" t="str">
        <f t="shared" si="1240"/>
        <v>No</v>
      </c>
      <c r="BN554" t="str">
        <f t="shared" si="1240"/>
        <v>No</v>
      </c>
      <c r="BO554" t="str">
        <f t="shared" si="1240"/>
        <v>No</v>
      </c>
      <c r="BP554" t="str">
        <f t="shared" si="1240"/>
        <v>No</v>
      </c>
      <c r="BQ554" t="str">
        <f t="shared" si="1240"/>
        <v>No</v>
      </c>
      <c r="BR554" t="str">
        <f t="shared" si="1240"/>
        <v>No</v>
      </c>
      <c r="BS554" t="str">
        <f t="shared" si="1240"/>
        <v>No</v>
      </c>
      <c r="BT554" t="str">
        <f t="shared" si="1240"/>
        <v>No</v>
      </c>
      <c r="BU554" t="str">
        <f t="shared" si="1226"/>
        <v>No</v>
      </c>
      <c r="BW554" t="str">
        <f t="shared" si="1150"/>
        <v>No</v>
      </c>
    </row>
    <row r="555" spans="1:75" x14ac:dyDescent="0.25">
      <c r="A555" s="7">
        <v>554</v>
      </c>
      <c r="B555" s="7" t="s">
        <v>589</v>
      </c>
      <c r="C555" s="7" t="s">
        <v>979</v>
      </c>
      <c r="D555" s="7" t="s">
        <v>36</v>
      </c>
      <c r="E555" s="7" t="s">
        <v>792</v>
      </c>
      <c r="F555" s="8" t="s">
        <v>811</v>
      </c>
      <c r="G555" s="8" t="s">
        <v>801</v>
      </c>
      <c r="H555" s="7" t="s">
        <v>512</v>
      </c>
      <c r="I555" s="7" t="s">
        <v>12</v>
      </c>
      <c r="J555" s="7" t="s">
        <v>1197</v>
      </c>
      <c r="K555" s="9">
        <v>31576</v>
      </c>
      <c r="L555" s="9">
        <v>39047</v>
      </c>
      <c r="M555" s="9"/>
      <c r="N555" s="10">
        <f t="shared" ca="1" si="1145"/>
        <v>16</v>
      </c>
      <c r="O555" s="10" t="s">
        <v>815</v>
      </c>
      <c r="P555" s="11" t="s">
        <v>40</v>
      </c>
      <c r="Q555" s="12">
        <v>65880</v>
      </c>
      <c r="R555" s="12">
        <f t="shared" ca="1" si="1146"/>
        <v>10000</v>
      </c>
      <c r="S555" s="8">
        <v>5</v>
      </c>
      <c r="T555" t="str">
        <f t="shared" si="1151"/>
        <v/>
      </c>
      <c r="U555" t="str">
        <f t="shared" si="1152"/>
        <v>Correct</v>
      </c>
      <c r="Y555" t="str">
        <f t="shared" si="1153"/>
        <v>Above 60000</v>
      </c>
      <c r="Z555" t="str">
        <f t="shared" ca="1" si="1154"/>
        <v>30-40 years</v>
      </c>
      <c r="AA555" t="str">
        <f t="shared" si="1155"/>
        <v>6-10 years</v>
      </c>
      <c r="AH555" t="str">
        <f t="shared" si="1156"/>
        <v>Yes</v>
      </c>
      <c r="AI555" t="str">
        <f t="shared" si="1224"/>
        <v>Yes</v>
      </c>
      <c r="AJ555" t="str">
        <f t="shared" si="1224"/>
        <v>Yes</v>
      </c>
      <c r="AK555" t="str">
        <f t="shared" si="1224"/>
        <v>Yes</v>
      </c>
      <c r="AL555" t="str">
        <f t="shared" si="1224"/>
        <v>Yes</v>
      </c>
      <c r="AM555" t="str">
        <f t="shared" si="1224"/>
        <v>Yes</v>
      </c>
      <c r="AN555" t="str">
        <f t="shared" si="1224"/>
        <v>Yes</v>
      </c>
      <c r="AO555" t="str">
        <f t="shared" si="1224"/>
        <v>Yes</v>
      </c>
      <c r="AP555" t="str">
        <f t="shared" si="1224"/>
        <v>Yes</v>
      </c>
      <c r="AQ555" t="str">
        <f t="shared" si="1224"/>
        <v>Yes</v>
      </c>
      <c r="AR555" t="str">
        <f t="shared" si="1224"/>
        <v>Yes</v>
      </c>
      <c r="AS555" t="str">
        <f t="shared" si="1224"/>
        <v>Yes</v>
      </c>
      <c r="AT555" t="str">
        <f t="shared" si="1224"/>
        <v>Yes</v>
      </c>
      <c r="AV555" t="str">
        <f t="shared" ref="AV555:BF555" si="1241">IF(AND($L555&gt;=AV$1,$L555&lt;AW$1),"Yes","No")</f>
        <v>No</v>
      </c>
      <c r="AW555" t="str">
        <f t="shared" si="1241"/>
        <v>No</v>
      </c>
      <c r="AX555" t="str">
        <f t="shared" si="1241"/>
        <v>No</v>
      </c>
      <c r="AY555" t="str">
        <f t="shared" si="1241"/>
        <v>No</v>
      </c>
      <c r="AZ555" t="str">
        <f t="shared" si="1241"/>
        <v>No</v>
      </c>
      <c r="BA555" t="str">
        <f t="shared" si="1241"/>
        <v>No</v>
      </c>
      <c r="BB555" t="str">
        <f t="shared" si="1241"/>
        <v>No</v>
      </c>
      <c r="BC555" t="str">
        <f t="shared" si="1241"/>
        <v>No</v>
      </c>
      <c r="BD555" t="str">
        <f t="shared" si="1241"/>
        <v>No</v>
      </c>
      <c r="BE555" t="str">
        <f t="shared" si="1241"/>
        <v>No</v>
      </c>
      <c r="BF555" t="str">
        <f t="shared" si="1241"/>
        <v>No</v>
      </c>
      <c r="BG555" t="str">
        <f t="shared" si="1148"/>
        <v>No</v>
      </c>
      <c r="BI555" t="str">
        <f t="shared" si="1159"/>
        <v>No</v>
      </c>
      <c r="BJ555" t="str">
        <f t="shared" ref="BJ555:BT555" si="1242">IF(AND($M555&gt;=BJ$1,$M555&lt;BK$1),"Yes","No")</f>
        <v>No</v>
      </c>
      <c r="BK555" t="str">
        <f t="shared" si="1242"/>
        <v>No</v>
      </c>
      <c r="BL555" t="str">
        <f t="shared" si="1242"/>
        <v>No</v>
      </c>
      <c r="BM555" t="str">
        <f t="shared" si="1242"/>
        <v>No</v>
      </c>
      <c r="BN555" t="str">
        <f t="shared" si="1242"/>
        <v>No</v>
      </c>
      <c r="BO555" t="str">
        <f t="shared" si="1242"/>
        <v>No</v>
      </c>
      <c r="BP555" t="str">
        <f t="shared" si="1242"/>
        <v>No</v>
      </c>
      <c r="BQ555" t="str">
        <f t="shared" si="1242"/>
        <v>No</v>
      </c>
      <c r="BR555" t="str">
        <f t="shared" si="1242"/>
        <v>No</v>
      </c>
      <c r="BS555" t="str">
        <f t="shared" si="1242"/>
        <v>No</v>
      </c>
      <c r="BT555" t="str">
        <f t="shared" si="1242"/>
        <v>No</v>
      </c>
      <c r="BU555" t="str">
        <f t="shared" si="1226"/>
        <v>No</v>
      </c>
      <c r="BW555" t="str">
        <f t="shared" si="1150"/>
        <v>No</v>
      </c>
    </row>
    <row r="556" spans="1:75" x14ac:dyDescent="0.25">
      <c r="A556" s="7">
        <v>555</v>
      </c>
      <c r="B556" s="7" t="s">
        <v>590</v>
      </c>
      <c r="C556" s="7" t="s">
        <v>922</v>
      </c>
      <c r="D556" s="7" t="s">
        <v>10</v>
      </c>
      <c r="E556" s="7" t="s">
        <v>788</v>
      </c>
      <c r="F556" s="8" t="s">
        <v>811</v>
      </c>
      <c r="G556" s="8" t="s">
        <v>801</v>
      </c>
      <c r="H556" s="7" t="s">
        <v>512</v>
      </c>
      <c r="I556" s="7" t="s">
        <v>12</v>
      </c>
      <c r="J556" s="7" t="s">
        <v>1196</v>
      </c>
      <c r="K556" s="9">
        <v>31366</v>
      </c>
      <c r="L556" s="9">
        <v>40137</v>
      </c>
      <c r="M556" s="9"/>
      <c r="N556" s="10">
        <f t="shared" ca="1" si="1145"/>
        <v>13</v>
      </c>
      <c r="O556" s="10" t="s">
        <v>815</v>
      </c>
      <c r="P556" s="11" t="s">
        <v>13</v>
      </c>
      <c r="Q556" s="12">
        <v>54190</v>
      </c>
      <c r="R556" s="12">
        <f t="shared" ca="1" si="1146"/>
        <v>5000</v>
      </c>
      <c r="S556" s="8">
        <v>4</v>
      </c>
      <c r="T556" t="str">
        <f t="shared" si="1151"/>
        <v/>
      </c>
      <c r="U556" t="str">
        <f t="shared" si="1152"/>
        <v>Correct</v>
      </c>
      <c r="Y556" t="str">
        <f t="shared" si="1153"/>
        <v>40001-60000</v>
      </c>
      <c r="Z556" t="str">
        <f t="shared" ca="1" si="1154"/>
        <v>30-40 years</v>
      </c>
      <c r="AA556" t="str">
        <f t="shared" si="1155"/>
        <v>2-4 years</v>
      </c>
      <c r="AH556" t="str">
        <f t="shared" si="1156"/>
        <v>Yes</v>
      </c>
      <c r="AI556" t="str">
        <f t="shared" si="1224"/>
        <v>Yes</v>
      </c>
      <c r="AJ556" t="str">
        <f t="shared" si="1224"/>
        <v>Yes</v>
      </c>
      <c r="AK556" t="str">
        <f t="shared" si="1224"/>
        <v>Yes</v>
      </c>
      <c r="AL556" t="str">
        <f t="shared" si="1224"/>
        <v>Yes</v>
      </c>
      <c r="AM556" t="str">
        <f t="shared" si="1224"/>
        <v>Yes</v>
      </c>
      <c r="AN556" t="str">
        <f t="shared" si="1224"/>
        <v>Yes</v>
      </c>
      <c r="AO556" t="str">
        <f t="shared" si="1224"/>
        <v>Yes</v>
      </c>
      <c r="AP556" t="str">
        <f t="shared" si="1224"/>
        <v>Yes</v>
      </c>
      <c r="AQ556" t="str">
        <f t="shared" si="1224"/>
        <v>Yes</v>
      </c>
      <c r="AR556" t="str">
        <f t="shared" si="1224"/>
        <v>Yes</v>
      </c>
      <c r="AS556" t="str">
        <f t="shared" si="1224"/>
        <v>Yes</v>
      </c>
      <c r="AT556" t="str">
        <f t="shared" si="1224"/>
        <v>Yes</v>
      </c>
      <c r="AV556" t="str">
        <f t="shared" ref="AV556:BF556" si="1243">IF(AND($L556&gt;=AV$1,$L556&lt;AW$1),"Yes","No")</f>
        <v>No</v>
      </c>
      <c r="AW556" t="str">
        <f t="shared" si="1243"/>
        <v>No</v>
      </c>
      <c r="AX556" t="str">
        <f t="shared" si="1243"/>
        <v>No</v>
      </c>
      <c r="AY556" t="str">
        <f t="shared" si="1243"/>
        <v>No</v>
      </c>
      <c r="AZ556" t="str">
        <f t="shared" si="1243"/>
        <v>No</v>
      </c>
      <c r="BA556" t="str">
        <f t="shared" si="1243"/>
        <v>No</v>
      </c>
      <c r="BB556" t="str">
        <f t="shared" si="1243"/>
        <v>No</v>
      </c>
      <c r="BC556" t="str">
        <f t="shared" si="1243"/>
        <v>No</v>
      </c>
      <c r="BD556" t="str">
        <f t="shared" si="1243"/>
        <v>No</v>
      </c>
      <c r="BE556" t="str">
        <f t="shared" si="1243"/>
        <v>No</v>
      </c>
      <c r="BF556" t="str">
        <f t="shared" si="1243"/>
        <v>No</v>
      </c>
      <c r="BG556" t="str">
        <f t="shared" si="1148"/>
        <v>No</v>
      </c>
      <c r="BI556" t="str">
        <f t="shared" si="1159"/>
        <v>No</v>
      </c>
      <c r="BJ556" t="str">
        <f t="shared" ref="BJ556:BT556" si="1244">IF(AND($M556&gt;=BJ$1,$M556&lt;BK$1),"Yes","No")</f>
        <v>No</v>
      </c>
      <c r="BK556" t="str">
        <f t="shared" si="1244"/>
        <v>No</v>
      </c>
      <c r="BL556" t="str">
        <f t="shared" si="1244"/>
        <v>No</v>
      </c>
      <c r="BM556" t="str">
        <f t="shared" si="1244"/>
        <v>No</v>
      </c>
      <c r="BN556" t="str">
        <f t="shared" si="1244"/>
        <v>No</v>
      </c>
      <c r="BO556" t="str">
        <f t="shared" si="1244"/>
        <v>No</v>
      </c>
      <c r="BP556" t="str">
        <f t="shared" si="1244"/>
        <v>No</v>
      </c>
      <c r="BQ556" t="str">
        <f t="shared" si="1244"/>
        <v>No</v>
      </c>
      <c r="BR556" t="str">
        <f t="shared" si="1244"/>
        <v>No</v>
      </c>
      <c r="BS556" t="str">
        <f t="shared" si="1244"/>
        <v>No</v>
      </c>
      <c r="BT556" t="str">
        <f t="shared" si="1244"/>
        <v>No</v>
      </c>
      <c r="BU556" t="str">
        <f t="shared" si="1226"/>
        <v>No</v>
      </c>
      <c r="BW556" t="str">
        <f t="shared" si="1150"/>
        <v>No</v>
      </c>
    </row>
    <row r="557" spans="1:75" x14ac:dyDescent="0.25">
      <c r="A557" s="7">
        <v>556</v>
      </c>
      <c r="B557" s="7" t="s">
        <v>591</v>
      </c>
      <c r="C557" s="7" t="s">
        <v>851</v>
      </c>
      <c r="D557" s="7" t="s">
        <v>36</v>
      </c>
      <c r="E557" s="7" t="s">
        <v>792</v>
      </c>
      <c r="F557" s="8" t="s">
        <v>811</v>
      </c>
      <c r="G557" s="8" t="s">
        <v>801</v>
      </c>
      <c r="H557" s="7" t="s">
        <v>512</v>
      </c>
      <c r="I557" s="7" t="s">
        <v>24</v>
      </c>
      <c r="J557" s="7" t="s">
        <v>1196</v>
      </c>
      <c r="K557" s="9">
        <v>29748</v>
      </c>
      <c r="L557" s="9">
        <v>39809</v>
      </c>
      <c r="M557" s="9"/>
      <c r="N557" s="10">
        <f t="shared" ca="1" si="1145"/>
        <v>14</v>
      </c>
      <c r="O557" s="10" t="s">
        <v>815</v>
      </c>
      <c r="P557" s="11"/>
      <c r="Q557" s="12">
        <v>58650</v>
      </c>
      <c r="R557" s="12">
        <f t="shared" ca="1" si="1146"/>
        <v>5000</v>
      </c>
      <c r="S557" s="8">
        <v>4</v>
      </c>
      <c r="T557" t="str">
        <f t="shared" si="1151"/>
        <v/>
      </c>
      <c r="U557" t="str">
        <f t="shared" si="1152"/>
        <v>Correct</v>
      </c>
      <c r="Y557" t="str">
        <f t="shared" si="1153"/>
        <v>40001-60000</v>
      </c>
      <c r="Z557" t="str">
        <f t="shared" ca="1" si="1154"/>
        <v>40-50 years</v>
      </c>
      <c r="AA557" t="str">
        <f t="shared" si="1155"/>
        <v>4-6 years</v>
      </c>
      <c r="AH557" t="str">
        <f t="shared" si="1156"/>
        <v>Yes</v>
      </c>
      <c r="AI557" t="str">
        <f t="shared" si="1224"/>
        <v>Yes</v>
      </c>
      <c r="AJ557" t="str">
        <f t="shared" si="1224"/>
        <v>Yes</v>
      </c>
      <c r="AK557" t="str">
        <f t="shared" si="1224"/>
        <v>Yes</v>
      </c>
      <c r="AL557" t="str">
        <f t="shared" si="1224"/>
        <v>Yes</v>
      </c>
      <c r="AM557" t="str">
        <f t="shared" si="1224"/>
        <v>Yes</v>
      </c>
      <c r="AN557" t="str">
        <f t="shared" si="1224"/>
        <v>Yes</v>
      </c>
      <c r="AO557" t="str">
        <f t="shared" si="1224"/>
        <v>Yes</v>
      </c>
      <c r="AP557" t="str">
        <f t="shared" si="1224"/>
        <v>Yes</v>
      </c>
      <c r="AQ557" t="str">
        <f t="shared" si="1224"/>
        <v>Yes</v>
      </c>
      <c r="AR557" t="str">
        <f t="shared" si="1224"/>
        <v>Yes</v>
      </c>
      <c r="AS557" t="str">
        <f t="shared" si="1224"/>
        <v>Yes</v>
      </c>
      <c r="AT557" t="str">
        <f t="shared" si="1224"/>
        <v>Yes</v>
      </c>
      <c r="AV557" t="str">
        <f t="shared" ref="AV557:BF557" si="1245">IF(AND($L557&gt;=AV$1,$L557&lt;AW$1),"Yes","No")</f>
        <v>No</v>
      </c>
      <c r="AW557" t="str">
        <f t="shared" si="1245"/>
        <v>No</v>
      </c>
      <c r="AX557" t="str">
        <f t="shared" si="1245"/>
        <v>No</v>
      </c>
      <c r="AY557" t="str">
        <f t="shared" si="1245"/>
        <v>No</v>
      </c>
      <c r="AZ557" t="str">
        <f t="shared" si="1245"/>
        <v>No</v>
      </c>
      <c r="BA557" t="str">
        <f t="shared" si="1245"/>
        <v>No</v>
      </c>
      <c r="BB557" t="str">
        <f t="shared" si="1245"/>
        <v>No</v>
      </c>
      <c r="BC557" t="str">
        <f t="shared" si="1245"/>
        <v>No</v>
      </c>
      <c r="BD557" t="str">
        <f t="shared" si="1245"/>
        <v>No</v>
      </c>
      <c r="BE557" t="str">
        <f t="shared" si="1245"/>
        <v>No</v>
      </c>
      <c r="BF557" t="str">
        <f t="shared" si="1245"/>
        <v>No</v>
      </c>
      <c r="BG557" t="str">
        <f t="shared" si="1148"/>
        <v>No</v>
      </c>
      <c r="BI557" t="str">
        <f t="shared" si="1159"/>
        <v>No</v>
      </c>
      <c r="BJ557" t="str">
        <f t="shared" ref="BJ557:BT557" si="1246">IF(AND($M557&gt;=BJ$1,$M557&lt;BK$1),"Yes","No")</f>
        <v>No</v>
      </c>
      <c r="BK557" t="str">
        <f t="shared" si="1246"/>
        <v>No</v>
      </c>
      <c r="BL557" t="str">
        <f t="shared" si="1246"/>
        <v>No</v>
      </c>
      <c r="BM557" t="str">
        <f t="shared" si="1246"/>
        <v>No</v>
      </c>
      <c r="BN557" t="str">
        <f t="shared" si="1246"/>
        <v>No</v>
      </c>
      <c r="BO557" t="str">
        <f t="shared" si="1246"/>
        <v>No</v>
      </c>
      <c r="BP557" t="str">
        <f t="shared" si="1246"/>
        <v>No</v>
      </c>
      <c r="BQ557" t="str">
        <f t="shared" si="1246"/>
        <v>No</v>
      </c>
      <c r="BR557" t="str">
        <f t="shared" si="1246"/>
        <v>No</v>
      </c>
      <c r="BS557" t="str">
        <f t="shared" si="1246"/>
        <v>No</v>
      </c>
      <c r="BT557" t="str">
        <f t="shared" si="1246"/>
        <v>No</v>
      </c>
      <c r="BU557" t="str">
        <f t="shared" si="1226"/>
        <v>No</v>
      </c>
      <c r="BW557" t="str">
        <f t="shared" si="1150"/>
        <v>No</v>
      </c>
    </row>
    <row r="558" spans="1:75" x14ac:dyDescent="0.25">
      <c r="A558" s="7">
        <v>557</v>
      </c>
      <c r="B558" s="7" t="s">
        <v>592</v>
      </c>
      <c r="C558" s="7" t="s">
        <v>840</v>
      </c>
      <c r="D558" s="7" t="s">
        <v>812</v>
      </c>
      <c r="E558" s="7" t="s">
        <v>793</v>
      </c>
      <c r="F558" s="8" t="s">
        <v>811</v>
      </c>
      <c r="G558" s="8" t="s">
        <v>801</v>
      </c>
      <c r="H558" s="7" t="s">
        <v>512</v>
      </c>
      <c r="I558" s="7" t="s">
        <v>12</v>
      </c>
      <c r="J558" s="7" t="s">
        <v>1196</v>
      </c>
      <c r="K558" s="9">
        <v>29419</v>
      </c>
      <c r="L558" s="9">
        <v>40878</v>
      </c>
      <c r="M558" s="9"/>
      <c r="N558" s="10">
        <f t="shared" ca="1" si="1145"/>
        <v>11</v>
      </c>
      <c r="O558" s="10" t="s">
        <v>815</v>
      </c>
      <c r="P558" s="11" t="s">
        <v>30</v>
      </c>
      <c r="Q558" s="12">
        <v>71680</v>
      </c>
      <c r="R558" s="12">
        <f t="shared" ca="1" si="1146"/>
        <v>5000</v>
      </c>
      <c r="S558" s="8">
        <v>4</v>
      </c>
      <c r="T558" t="str">
        <f t="shared" si="1151"/>
        <v/>
      </c>
      <c r="U558" t="str">
        <f t="shared" si="1152"/>
        <v>Correct</v>
      </c>
      <c r="Y558" t="str">
        <f t="shared" si="1153"/>
        <v>Above 60000</v>
      </c>
      <c r="Z558" t="str">
        <f t="shared" ca="1" si="1154"/>
        <v>40-50 years</v>
      </c>
      <c r="AA558" t="str">
        <f t="shared" si="1155"/>
        <v>1-2 years</v>
      </c>
      <c r="AH558" t="str">
        <f t="shared" si="1156"/>
        <v>Yes</v>
      </c>
      <c r="AI558" t="str">
        <f t="shared" si="1224"/>
        <v>Yes</v>
      </c>
      <c r="AJ558" t="str">
        <f t="shared" si="1224"/>
        <v>Yes</v>
      </c>
      <c r="AK558" t="str">
        <f t="shared" si="1224"/>
        <v>Yes</v>
      </c>
      <c r="AL558" t="str">
        <f t="shared" si="1224"/>
        <v>Yes</v>
      </c>
      <c r="AM558" t="str">
        <f t="shared" si="1224"/>
        <v>Yes</v>
      </c>
      <c r="AN558" t="str">
        <f t="shared" si="1224"/>
        <v>Yes</v>
      </c>
      <c r="AO558" t="str">
        <f t="shared" si="1224"/>
        <v>Yes</v>
      </c>
      <c r="AP558" t="str">
        <f t="shared" si="1224"/>
        <v>Yes</v>
      </c>
      <c r="AQ558" t="str">
        <f t="shared" si="1224"/>
        <v>Yes</v>
      </c>
      <c r="AR558" t="str">
        <f t="shared" si="1224"/>
        <v>Yes</v>
      </c>
      <c r="AS558" t="str">
        <f t="shared" si="1224"/>
        <v>Yes</v>
      </c>
      <c r="AT558" t="str">
        <f t="shared" si="1224"/>
        <v>Yes</v>
      </c>
      <c r="AV558" t="str">
        <f t="shared" ref="AV558:BF558" si="1247">IF(AND($L558&gt;=AV$1,$L558&lt;AW$1),"Yes","No")</f>
        <v>No</v>
      </c>
      <c r="AW558" t="str">
        <f t="shared" si="1247"/>
        <v>No</v>
      </c>
      <c r="AX558" t="str">
        <f t="shared" si="1247"/>
        <v>No</v>
      </c>
      <c r="AY558" t="str">
        <f t="shared" si="1247"/>
        <v>No</v>
      </c>
      <c r="AZ558" t="str">
        <f t="shared" si="1247"/>
        <v>No</v>
      </c>
      <c r="BA558" t="str">
        <f t="shared" si="1247"/>
        <v>No</v>
      </c>
      <c r="BB558" t="str">
        <f t="shared" si="1247"/>
        <v>No</v>
      </c>
      <c r="BC558" t="str">
        <f t="shared" si="1247"/>
        <v>No</v>
      </c>
      <c r="BD558" t="str">
        <f t="shared" si="1247"/>
        <v>No</v>
      </c>
      <c r="BE558" t="str">
        <f t="shared" si="1247"/>
        <v>No</v>
      </c>
      <c r="BF558" t="str">
        <f t="shared" si="1247"/>
        <v>No</v>
      </c>
      <c r="BG558" t="str">
        <f t="shared" si="1148"/>
        <v>No</v>
      </c>
      <c r="BI558" t="str">
        <f t="shared" si="1159"/>
        <v>No</v>
      </c>
      <c r="BJ558" t="str">
        <f t="shared" ref="BJ558:BT558" si="1248">IF(AND($M558&gt;=BJ$1,$M558&lt;BK$1),"Yes","No")</f>
        <v>No</v>
      </c>
      <c r="BK558" t="str">
        <f t="shared" si="1248"/>
        <v>No</v>
      </c>
      <c r="BL558" t="str">
        <f t="shared" si="1248"/>
        <v>No</v>
      </c>
      <c r="BM558" t="str">
        <f t="shared" si="1248"/>
        <v>No</v>
      </c>
      <c r="BN558" t="str">
        <f t="shared" si="1248"/>
        <v>No</v>
      </c>
      <c r="BO558" t="str">
        <f t="shared" si="1248"/>
        <v>No</v>
      </c>
      <c r="BP558" t="str">
        <f t="shared" si="1248"/>
        <v>No</v>
      </c>
      <c r="BQ558" t="str">
        <f t="shared" si="1248"/>
        <v>No</v>
      </c>
      <c r="BR558" t="str">
        <f t="shared" si="1248"/>
        <v>No</v>
      </c>
      <c r="BS558" t="str">
        <f t="shared" si="1248"/>
        <v>No</v>
      </c>
      <c r="BT558" t="str">
        <f t="shared" si="1248"/>
        <v>No</v>
      </c>
      <c r="BU558" t="str">
        <f t="shared" si="1226"/>
        <v>No</v>
      </c>
      <c r="BW558" t="str">
        <f t="shared" si="1150"/>
        <v>No</v>
      </c>
    </row>
    <row r="559" spans="1:75" x14ac:dyDescent="0.25">
      <c r="A559" s="7">
        <v>558</v>
      </c>
      <c r="B559" s="7" t="s">
        <v>593</v>
      </c>
      <c r="C559" s="7" t="s">
        <v>1061</v>
      </c>
      <c r="D559" s="7" t="s">
        <v>812</v>
      </c>
      <c r="E559" s="7" t="s">
        <v>794</v>
      </c>
      <c r="F559" s="8" t="s">
        <v>811</v>
      </c>
      <c r="G559" s="8" t="s">
        <v>801</v>
      </c>
      <c r="H559" s="7" t="s">
        <v>1202</v>
      </c>
      <c r="I559" s="7" t="s">
        <v>24</v>
      </c>
      <c r="J559" s="7" t="s">
        <v>1196</v>
      </c>
      <c r="K559" s="9">
        <v>27988</v>
      </c>
      <c r="L559" s="9">
        <v>40883</v>
      </c>
      <c r="M559" s="9"/>
      <c r="N559" s="10">
        <f t="shared" ca="1" si="1145"/>
        <v>11</v>
      </c>
      <c r="O559" s="10" t="s">
        <v>815</v>
      </c>
      <c r="P559" s="11"/>
      <c r="Q559" s="12">
        <v>50840</v>
      </c>
      <c r="R559" s="12">
        <f t="shared" ca="1" si="1146"/>
        <v>5000</v>
      </c>
      <c r="S559" s="8">
        <v>4</v>
      </c>
      <c r="T559" t="str">
        <f t="shared" si="1151"/>
        <v/>
      </c>
      <c r="U559" t="str">
        <f t="shared" si="1152"/>
        <v>Correct</v>
      </c>
      <c r="Y559" t="str">
        <f t="shared" si="1153"/>
        <v>40001-60000</v>
      </c>
      <c r="Z559" t="str">
        <f t="shared" ca="1" si="1154"/>
        <v>40-50 years</v>
      </c>
      <c r="AA559" t="str">
        <f t="shared" si="1155"/>
        <v>1-2 years</v>
      </c>
      <c r="AH559" t="str">
        <f t="shared" si="1156"/>
        <v>Yes</v>
      </c>
      <c r="AI559" t="str">
        <f t="shared" si="1224"/>
        <v>Yes</v>
      </c>
      <c r="AJ559" t="str">
        <f t="shared" si="1224"/>
        <v>Yes</v>
      </c>
      <c r="AK559" t="str">
        <f t="shared" si="1224"/>
        <v>Yes</v>
      </c>
      <c r="AL559" t="str">
        <f t="shared" si="1224"/>
        <v>Yes</v>
      </c>
      <c r="AM559" t="str">
        <f t="shared" si="1224"/>
        <v>Yes</v>
      </c>
      <c r="AN559" t="str">
        <f t="shared" si="1224"/>
        <v>Yes</v>
      </c>
      <c r="AO559" t="str">
        <f t="shared" si="1224"/>
        <v>Yes</v>
      </c>
      <c r="AP559" t="str">
        <f t="shared" si="1224"/>
        <v>Yes</v>
      </c>
      <c r="AQ559" t="str">
        <f t="shared" si="1224"/>
        <v>Yes</v>
      </c>
      <c r="AR559" t="str">
        <f t="shared" si="1224"/>
        <v>Yes</v>
      </c>
      <c r="AS559" t="str">
        <f t="shared" si="1224"/>
        <v>Yes</v>
      </c>
      <c r="AT559" t="str">
        <f t="shared" si="1224"/>
        <v>Yes</v>
      </c>
      <c r="AV559" t="str">
        <f t="shared" ref="AV559:BF559" si="1249">IF(AND($L559&gt;=AV$1,$L559&lt;AW$1),"Yes","No")</f>
        <v>No</v>
      </c>
      <c r="AW559" t="str">
        <f t="shared" si="1249"/>
        <v>No</v>
      </c>
      <c r="AX559" t="str">
        <f t="shared" si="1249"/>
        <v>No</v>
      </c>
      <c r="AY559" t="str">
        <f t="shared" si="1249"/>
        <v>No</v>
      </c>
      <c r="AZ559" t="str">
        <f t="shared" si="1249"/>
        <v>No</v>
      </c>
      <c r="BA559" t="str">
        <f t="shared" si="1249"/>
        <v>No</v>
      </c>
      <c r="BB559" t="str">
        <f t="shared" si="1249"/>
        <v>No</v>
      </c>
      <c r="BC559" t="str">
        <f t="shared" si="1249"/>
        <v>No</v>
      </c>
      <c r="BD559" t="str">
        <f t="shared" si="1249"/>
        <v>No</v>
      </c>
      <c r="BE559" t="str">
        <f t="shared" si="1249"/>
        <v>No</v>
      </c>
      <c r="BF559" t="str">
        <f t="shared" si="1249"/>
        <v>No</v>
      </c>
      <c r="BG559" t="str">
        <f t="shared" si="1148"/>
        <v>No</v>
      </c>
      <c r="BI559" t="str">
        <f t="shared" si="1159"/>
        <v>No</v>
      </c>
      <c r="BJ559" t="str">
        <f t="shared" ref="BJ559:BT559" si="1250">IF(AND($M559&gt;=BJ$1,$M559&lt;BK$1),"Yes","No")</f>
        <v>No</v>
      </c>
      <c r="BK559" t="str">
        <f t="shared" si="1250"/>
        <v>No</v>
      </c>
      <c r="BL559" t="str">
        <f t="shared" si="1250"/>
        <v>No</v>
      </c>
      <c r="BM559" t="str">
        <f t="shared" si="1250"/>
        <v>No</v>
      </c>
      <c r="BN559" t="str">
        <f t="shared" si="1250"/>
        <v>No</v>
      </c>
      <c r="BO559" t="str">
        <f t="shared" si="1250"/>
        <v>No</v>
      </c>
      <c r="BP559" t="str">
        <f t="shared" si="1250"/>
        <v>No</v>
      </c>
      <c r="BQ559" t="str">
        <f t="shared" si="1250"/>
        <v>No</v>
      </c>
      <c r="BR559" t="str">
        <f t="shared" si="1250"/>
        <v>No</v>
      </c>
      <c r="BS559" t="str">
        <f t="shared" si="1250"/>
        <v>No</v>
      </c>
      <c r="BT559" t="str">
        <f t="shared" si="1250"/>
        <v>No</v>
      </c>
      <c r="BU559" t="str">
        <f t="shared" si="1226"/>
        <v>No</v>
      </c>
      <c r="BW559" t="str">
        <f t="shared" si="1150"/>
        <v>No</v>
      </c>
    </row>
    <row r="560" spans="1:75" x14ac:dyDescent="0.25">
      <c r="A560" s="7">
        <v>559</v>
      </c>
      <c r="B560" s="7" t="s">
        <v>594</v>
      </c>
      <c r="C560" s="7" t="s">
        <v>831</v>
      </c>
      <c r="D560" s="7" t="s">
        <v>36</v>
      </c>
      <c r="E560" s="7" t="s">
        <v>795</v>
      </c>
      <c r="F560" s="8" t="s">
        <v>811</v>
      </c>
      <c r="G560" s="8" t="s">
        <v>801</v>
      </c>
      <c r="H560" s="7" t="s">
        <v>1202</v>
      </c>
      <c r="I560" s="7" t="s">
        <v>24</v>
      </c>
      <c r="J560" s="7" t="s">
        <v>1196</v>
      </c>
      <c r="K560" s="9">
        <v>30351</v>
      </c>
      <c r="L560" s="9">
        <v>41254</v>
      </c>
      <c r="M560" s="9"/>
      <c r="N560" s="10">
        <f t="shared" ca="1" si="1145"/>
        <v>10</v>
      </c>
      <c r="O560" s="10" t="s">
        <v>815</v>
      </c>
      <c r="P560" s="11"/>
      <c r="Q560" s="12">
        <v>44720</v>
      </c>
      <c r="R560" s="12">
        <f t="shared" ca="1" si="1146"/>
        <v>0</v>
      </c>
      <c r="S560" s="8">
        <v>2</v>
      </c>
      <c r="T560" t="str">
        <f t="shared" si="1151"/>
        <v/>
      </c>
      <c r="U560" t="str">
        <f t="shared" si="1152"/>
        <v>Correct</v>
      </c>
      <c r="Y560" t="str">
        <f t="shared" si="1153"/>
        <v>40001-60000</v>
      </c>
      <c r="Z560" t="str">
        <f t="shared" ca="1" si="1154"/>
        <v>30-40 years</v>
      </c>
      <c r="AA560" t="str">
        <f t="shared" si="1155"/>
        <v>0-6 months</v>
      </c>
      <c r="AH560" t="str">
        <f t="shared" si="1156"/>
        <v>No</v>
      </c>
      <c r="AI560" t="str">
        <f t="shared" si="1224"/>
        <v>No</v>
      </c>
      <c r="AJ560" t="str">
        <f t="shared" si="1224"/>
        <v>No</v>
      </c>
      <c r="AK560" t="str">
        <f t="shared" si="1224"/>
        <v>No</v>
      </c>
      <c r="AL560" t="str">
        <f t="shared" si="1224"/>
        <v>No</v>
      </c>
      <c r="AM560" t="str">
        <f t="shared" si="1224"/>
        <v>No</v>
      </c>
      <c r="AN560" t="str">
        <f t="shared" si="1224"/>
        <v>No</v>
      </c>
      <c r="AO560" t="str">
        <f t="shared" si="1224"/>
        <v>No</v>
      </c>
      <c r="AP560" t="str">
        <f t="shared" si="1224"/>
        <v>No</v>
      </c>
      <c r="AQ560" t="str">
        <f t="shared" si="1224"/>
        <v>No</v>
      </c>
      <c r="AR560" t="str">
        <f t="shared" si="1224"/>
        <v>No</v>
      </c>
      <c r="AS560" t="str">
        <f t="shared" si="1224"/>
        <v>No</v>
      </c>
      <c r="AT560" t="str">
        <f t="shared" si="1224"/>
        <v>Yes</v>
      </c>
      <c r="AV560" t="str">
        <f t="shared" ref="AV560:BF560" si="1251">IF(AND($L560&gt;=AV$1,$L560&lt;AW$1),"Yes","No")</f>
        <v>No</v>
      </c>
      <c r="AW560" t="str">
        <f t="shared" si="1251"/>
        <v>No</v>
      </c>
      <c r="AX560" t="str">
        <f t="shared" si="1251"/>
        <v>No</v>
      </c>
      <c r="AY560" t="str">
        <f t="shared" si="1251"/>
        <v>No</v>
      </c>
      <c r="AZ560" t="str">
        <f t="shared" si="1251"/>
        <v>No</v>
      </c>
      <c r="BA560" t="str">
        <f t="shared" si="1251"/>
        <v>No</v>
      </c>
      <c r="BB560" t="str">
        <f t="shared" si="1251"/>
        <v>No</v>
      </c>
      <c r="BC560" t="str">
        <f t="shared" si="1251"/>
        <v>No</v>
      </c>
      <c r="BD560" t="str">
        <f t="shared" si="1251"/>
        <v>No</v>
      </c>
      <c r="BE560" t="str">
        <f t="shared" si="1251"/>
        <v>No</v>
      </c>
      <c r="BF560" t="str">
        <f t="shared" si="1251"/>
        <v>No</v>
      </c>
      <c r="BG560" t="str">
        <f t="shared" si="1148"/>
        <v>Yes</v>
      </c>
      <c r="BI560" t="str">
        <f t="shared" si="1159"/>
        <v>Yes</v>
      </c>
      <c r="BJ560" t="str">
        <f t="shared" ref="BJ560:BT560" si="1252">IF(AND($M560&gt;=BJ$1,$M560&lt;BK$1),"Yes","No")</f>
        <v>No</v>
      </c>
      <c r="BK560" t="str">
        <f t="shared" si="1252"/>
        <v>No</v>
      </c>
      <c r="BL560" t="str">
        <f t="shared" si="1252"/>
        <v>No</v>
      </c>
      <c r="BM560" t="str">
        <f t="shared" si="1252"/>
        <v>No</v>
      </c>
      <c r="BN560" t="str">
        <f t="shared" si="1252"/>
        <v>No</v>
      </c>
      <c r="BO560" t="str">
        <f t="shared" si="1252"/>
        <v>No</v>
      </c>
      <c r="BP560" t="str">
        <f t="shared" si="1252"/>
        <v>No</v>
      </c>
      <c r="BQ560" t="str">
        <f t="shared" si="1252"/>
        <v>No</v>
      </c>
      <c r="BR560" t="str">
        <f t="shared" si="1252"/>
        <v>No</v>
      </c>
      <c r="BS560" t="str">
        <f t="shared" si="1252"/>
        <v>No</v>
      </c>
      <c r="BT560" t="str">
        <f t="shared" si="1252"/>
        <v>No</v>
      </c>
      <c r="BU560" t="str">
        <f t="shared" si="1226"/>
        <v>No</v>
      </c>
      <c r="BW560" t="str">
        <f t="shared" si="1150"/>
        <v>No</v>
      </c>
    </row>
    <row r="561" spans="1:75" x14ac:dyDescent="0.25">
      <c r="A561" s="7">
        <v>560</v>
      </c>
      <c r="B561" s="7" t="s">
        <v>595</v>
      </c>
      <c r="C561" s="7" t="s">
        <v>920</v>
      </c>
      <c r="D561" s="7" t="s">
        <v>812</v>
      </c>
      <c r="E561" s="7" t="s">
        <v>793</v>
      </c>
      <c r="F561" s="8" t="s">
        <v>811</v>
      </c>
      <c r="G561" s="8" t="s">
        <v>801</v>
      </c>
      <c r="H561" s="7" t="s">
        <v>1202</v>
      </c>
      <c r="I561" s="7" t="s">
        <v>12</v>
      </c>
      <c r="J561" s="7" t="s">
        <v>1196</v>
      </c>
      <c r="K561" s="9">
        <v>30434</v>
      </c>
      <c r="L561" s="9">
        <v>39807</v>
      </c>
      <c r="M561" s="9"/>
      <c r="N561" s="10">
        <f t="shared" ca="1" si="1145"/>
        <v>14</v>
      </c>
      <c r="O561" s="10" t="s">
        <v>815</v>
      </c>
      <c r="P561" s="11" t="s">
        <v>16</v>
      </c>
      <c r="Q561" s="12">
        <v>88820</v>
      </c>
      <c r="R561" s="12">
        <f t="shared" ca="1" si="1146"/>
        <v>3000</v>
      </c>
      <c r="S561" s="8">
        <v>2</v>
      </c>
      <c r="T561" t="str">
        <f t="shared" si="1151"/>
        <v/>
      </c>
      <c r="U561" t="str">
        <f t="shared" si="1152"/>
        <v>Correct</v>
      </c>
      <c r="Y561" t="str">
        <f t="shared" si="1153"/>
        <v>Above 60000</v>
      </c>
      <c r="Z561" t="str">
        <f t="shared" ca="1" si="1154"/>
        <v>30-40 years</v>
      </c>
      <c r="AA561" t="str">
        <f t="shared" si="1155"/>
        <v>4-6 years</v>
      </c>
      <c r="AH561" t="str">
        <f t="shared" si="1156"/>
        <v>Yes</v>
      </c>
      <c r="AI561" t="str">
        <f t="shared" si="1224"/>
        <v>Yes</v>
      </c>
      <c r="AJ561" t="str">
        <f t="shared" si="1224"/>
        <v>Yes</v>
      </c>
      <c r="AK561" t="str">
        <f t="shared" si="1224"/>
        <v>Yes</v>
      </c>
      <c r="AL561" t="str">
        <f t="shared" si="1224"/>
        <v>Yes</v>
      </c>
      <c r="AM561" t="str">
        <f t="shared" si="1224"/>
        <v>Yes</v>
      </c>
      <c r="AN561" t="str">
        <f t="shared" si="1224"/>
        <v>Yes</v>
      </c>
      <c r="AO561" t="str">
        <f t="shared" si="1224"/>
        <v>Yes</v>
      </c>
      <c r="AP561" t="str">
        <f t="shared" si="1224"/>
        <v>Yes</v>
      </c>
      <c r="AQ561" t="str">
        <f t="shared" si="1224"/>
        <v>Yes</v>
      </c>
      <c r="AR561" t="str">
        <f t="shared" si="1224"/>
        <v>Yes</v>
      </c>
      <c r="AS561" t="str">
        <f t="shared" si="1224"/>
        <v>Yes</v>
      </c>
      <c r="AT561" t="str">
        <f t="shared" si="1224"/>
        <v>Yes</v>
      </c>
      <c r="AV561" t="str">
        <f t="shared" ref="AV561:BF561" si="1253">IF(AND($L561&gt;=AV$1,$L561&lt;AW$1),"Yes","No")</f>
        <v>No</v>
      </c>
      <c r="AW561" t="str">
        <f t="shared" si="1253"/>
        <v>No</v>
      </c>
      <c r="AX561" t="str">
        <f t="shared" si="1253"/>
        <v>No</v>
      </c>
      <c r="AY561" t="str">
        <f t="shared" si="1253"/>
        <v>No</v>
      </c>
      <c r="AZ561" t="str">
        <f t="shared" si="1253"/>
        <v>No</v>
      </c>
      <c r="BA561" t="str">
        <f t="shared" si="1253"/>
        <v>No</v>
      </c>
      <c r="BB561" t="str">
        <f t="shared" si="1253"/>
        <v>No</v>
      </c>
      <c r="BC561" t="str">
        <f t="shared" si="1253"/>
        <v>No</v>
      </c>
      <c r="BD561" t="str">
        <f t="shared" si="1253"/>
        <v>No</v>
      </c>
      <c r="BE561" t="str">
        <f t="shared" si="1253"/>
        <v>No</v>
      </c>
      <c r="BF561" t="str">
        <f t="shared" si="1253"/>
        <v>No</v>
      </c>
      <c r="BG561" t="str">
        <f t="shared" si="1148"/>
        <v>No</v>
      </c>
      <c r="BI561" t="str">
        <f t="shared" si="1159"/>
        <v>No</v>
      </c>
      <c r="BJ561" t="str">
        <f t="shared" ref="BJ561:BT561" si="1254">IF(AND($M561&gt;=BJ$1,$M561&lt;BK$1),"Yes","No")</f>
        <v>No</v>
      </c>
      <c r="BK561" t="str">
        <f t="shared" si="1254"/>
        <v>No</v>
      </c>
      <c r="BL561" t="str">
        <f t="shared" si="1254"/>
        <v>No</v>
      </c>
      <c r="BM561" t="str">
        <f t="shared" si="1254"/>
        <v>No</v>
      </c>
      <c r="BN561" t="str">
        <f t="shared" si="1254"/>
        <v>No</v>
      </c>
      <c r="BO561" t="str">
        <f t="shared" si="1254"/>
        <v>No</v>
      </c>
      <c r="BP561" t="str">
        <f t="shared" si="1254"/>
        <v>No</v>
      </c>
      <c r="BQ561" t="str">
        <f t="shared" si="1254"/>
        <v>No</v>
      </c>
      <c r="BR561" t="str">
        <f t="shared" si="1254"/>
        <v>No</v>
      </c>
      <c r="BS561" t="str">
        <f t="shared" si="1254"/>
        <v>No</v>
      </c>
      <c r="BT561" t="str">
        <f t="shared" si="1254"/>
        <v>No</v>
      </c>
      <c r="BU561" t="str">
        <f t="shared" si="1226"/>
        <v>No</v>
      </c>
      <c r="BW561" t="str">
        <f t="shared" si="1150"/>
        <v>No</v>
      </c>
    </row>
    <row r="562" spans="1:75" x14ac:dyDescent="0.25">
      <c r="A562" s="7">
        <v>561</v>
      </c>
      <c r="B562" s="7" t="s">
        <v>596</v>
      </c>
      <c r="C562" s="7" t="s">
        <v>1127</v>
      </c>
      <c r="D562" s="7" t="s">
        <v>36</v>
      </c>
      <c r="E562" s="7" t="s">
        <v>792</v>
      </c>
      <c r="F562" s="8" t="s">
        <v>811</v>
      </c>
      <c r="G562" s="8" t="s">
        <v>801</v>
      </c>
      <c r="H562" s="7" t="s">
        <v>1202</v>
      </c>
      <c r="I562" s="7" t="s">
        <v>12</v>
      </c>
      <c r="J562" s="7" t="s">
        <v>1197</v>
      </c>
      <c r="K562" s="9">
        <v>28907</v>
      </c>
      <c r="L562" s="9">
        <v>36136</v>
      </c>
      <c r="M562" s="9"/>
      <c r="N562" s="10">
        <f t="shared" ca="1" si="1145"/>
        <v>24</v>
      </c>
      <c r="O562" t="s">
        <v>783</v>
      </c>
      <c r="P562" s="11" t="s">
        <v>40</v>
      </c>
      <c r="Q562" s="12">
        <v>45000</v>
      </c>
      <c r="R562" s="12">
        <f t="shared" ca="1" si="1146"/>
        <v>5000</v>
      </c>
      <c r="S562" s="8">
        <v>4</v>
      </c>
      <c r="T562" t="str">
        <f t="shared" si="1151"/>
        <v/>
      </c>
      <c r="U562" t="str">
        <f t="shared" si="1152"/>
        <v>Correct</v>
      </c>
      <c r="Y562" t="str">
        <f t="shared" si="1153"/>
        <v>40001-60000</v>
      </c>
      <c r="Z562" t="str">
        <f t="shared" ca="1" si="1154"/>
        <v>40-50 years</v>
      </c>
      <c r="AA562" t="str">
        <f t="shared" si="1155"/>
        <v>Above 10 years</v>
      </c>
      <c r="AH562" t="str">
        <f t="shared" si="1156"/>
        <v>Yes</v>
      </c>
      <c r="AI562" t="str">
        <f t="shared" si="1224"/>
        <v>Yes</v>
      </c>
      <c r="AJ562" t="str">
        <f t="shared" si="1224"/>
        <v>Yes</v>
      </c>
      <c r="AK562" t="str">
        <f t="shared" si="1224"/>
        <v>Yes</v>
      </c>
      <c r="AL562" t="str">
        <f t="shared" si="1224"/>
        <v>Yes</v>
      </c>
      <c r="AM562" t="str">
        <f t="shared" si="1224"/>
        <v>Yes</v>
      </c>
      <c r="AN562" t="str">
        <f t="shared" si="1224"/>
        <v>Yes</v>
      </c>
      <c r="AO562" t="str">
        <f t="shared" si="1224"/>
        <v>Yes</v>
      </c>
      <c r="AP562" t="str">
        <f t="shared" si="1224"/>
        <v>Yes</v>
      </c>
      <c r="AQ562" t="str">
        <f t="shared" si="1224"/>
        <v>Yes</v>
      </c>
      <c r="AR562" t="str">
        <f t="shared" si="1224"/>
        <v>Yes</v>
      </c>
      <c r="AS562" t="str">
        <f t="shared" si="1224"/>
        <v>Yes</v>
      </c>
      <c r="AT562" t="str">
        <f t="shared" si="1224"/>
        <v>Yes</v>
      </c>
      <c r="AV562" t="str">
        <f t="shared" ref="AV562:BF562" si="1255">IF(AND($L562&gt;=AV$1,$L562&lt;AW$1),"Yes","No")</f>
        <v>No</v>
      </c>
      <c r="AW562" t="str">
        <f t="shared" si="1255"/>
        <v>No</v>
      </c>
      <c r="AX562" t="str">
        <f t="shared" si="1255"/>
        <v>No</v>
      </c>
      <c r="AY562" t="str">
        <f t="shared" si="1255"/>
        <v>No</v>
      </c>
      <c r="AZ562" t="str">
        <f t="shared" si="1255"/>
        <v>No</v>
      </c>
      <c r="BA562" t="str">
        <f t="shared" si="1255"/>
        <v>No</v>
      </c>
      <c r="BB562" t="str">
        <f t="shared" si="1255"/>
        <v>No</v>
      </c>
      <c r="BC562" t="str">
        <f t="shared" si="1255"/>
        <v>No</v>
      </c>
      <c r="BD562" t="str">
        <f t="shared" si="1255"/>
        <v>No</v>
      </c>
      <c r="BE562" t="str">
        <f t="shared" si="1255"/>
        <v>No</v>
      </c>
      <c r="BF562" t="str">
        <f t="shared" si="1255"/>
        <v>No</v>
      </c>
      <c r="BG562" t="str">
        <f t="shared" si="1148"/>
        <v>No</v>
      </c>
      <c r="BI562" t="str">
        <f t="shared" si="1159"/>
        <v>No</v>
      </c>
      <c r="BJ562" t="str">
        <f t="shared" ref="BJ562:BT562" si="1256">IF(AND($M562&gt;=BJ$1,$M562&lt;BK$1),"Yes","No")</f>
        <v>No</v>
      </c>
      <c r="BK562" t="str">
        <f t="shared" si="1256"/>
        <v>No</v>
      </c>
      <c r="BL562" t="str">
        <f t="shared" si="1256"/>
        <v>No</v>
      </c>
      <c r="BM562" t="str">
        <f t="shared" si="1256"/>
        <v>No</v>
      </c>
      <c r="BN562" t="str">
        <f t="shared" si="1256"/>
        <v>No</v>
      </c>
      <c r="BO562" t="str">
        <f t="shared" si="1256"/>
        <v>No</v>
      </c>
      <c r="BP562" t="str">
        <f t="shared" si="1256"/>
        <v>No</v>
      </c>
      <c r="BQ562" t="str">
        <f t="shared" si="1256"/>
        <v>No</v>
      </c>
      <c r="BR562" t="str">
        <f t="shared" si="1256"/>
        <v>No</v>
      </c>
      <c r="BS562" t="str">
        <f t="shared" si="1256"/>
        <v>No</v>
      </c>
      <c r="BT562" t="str">
        <f t="shared" si="1256"/>
        <v>No</v>
      </c>
      <c r="BU562" t="str">
        <f t="shared" si="1226"/>
        <v>No</v>
      </c>
      <c r="BW562" t="str">
        <f t="shared" si="1150"/>
        <v>No</v>
      </c>
    </row>
    <row r="563" spans="1:75" x14ac:dyDescent="0.25">
      <c r="A563" s="7">
        <v>562</v>
      </c>
      <c r="B563" s="7" t="s">
        <v>597</v>
      </c>
      <c r="C563" s="7" t="s">
        <v>1128</v>
      </c>
      <c r="D563" s="7" t="s">
        <v>813</v>
      </c>
      <c r="E563" s="7" t="s">
        <v>791</v>
      </c>
      <c r="F563" s="8" t="s">
        <v>811</v>
      </c>
      <c r="G563" s="8" t="s">
        <v>801</v>
      </c>
      <c r="H563" s="7" t="s">
        <v>512</v>
      </c>
      <c r="I563" s="7" t="s">
        <v>15</v>
      </c>
      <c r="J563" s="7" t="s">
        <v>1196</v>
      </c>
      <c r="K563" s="9">
        <v>26169</v>
      </c>
      <c r="L563" s="9">
        <v>37249</v>
      </c>
      <c r="M563" s="9"/>
      <c r="N563" s="10">
        <f t="shared" ca="1" si="1145"/>
        <v>21</v>
      </c>
      <c r="O563" s="10" t="s">
        <v>815</v>
      </c>
      <c r="P563" s="11" t="s">
        <v>30</v>
      </c>
      <c r="Q563" s="12">
        <v>12545</v>
      </c>
      <c r="R563" s="12">
        <f t="shared" ca="1" si="1146"/>
        <v>5000</v>
      </c>
      <c r="S563" s="8">
        <v>4</v>
      </c>
      <c r="T563" t="str">
        <f t="shared" si="1151"/>
        <v/>
      </c>
      <c r="U563" t="str">
        <f t="shared" si="1152"/>
        <v>Correct</v>
      </c>
      <c r="Y563" t="str">
        <f t="shared" si="1153"/>
        <v>10001-25000</v>
      </c>
      <c r="Z563" t="str">
        <f t="shared" ca="1" si="1154"/>
        <v>Above 50 years</v>
      </c>
      <c r="AA563" t="str">
        <f t="shared" si="1155"/>
        <v>Above 10 years</v>
      </c>
      <c r="AH563" t="str">
        <f t="shared" si="1156"/>
        <v>Yes</v>
      </c>
      <c r="AI563" t="str">
        <f t="shared" ref="AI563:AT578" si="1257">IF($L563&gt;AI$1,"No",IF($M563="","Yes",IF(AND($L563&lt;=AI$1,$M563&gt;AI$1),"Yes","No")))</f>
        <v>Yes</v>
      </c>
      <c r="AJ563" t="str">
        <f t="shared" si="1257"/>
        <v>Yes</v>
      </c>
      <c r="AK563" t="str">
        <f t="shared" si="1257"/>
        <v>Yes</v>
      </c>
      <c r="AL563" t="str">
        <f t="shared" si="1257"/>
        <v>Yes</v>
      </c>
      <c r="AM563" t="str">
        <f t="shared" si="1257"/>
        <v>Yes</v>
      </c>
      <c r="AN563" t="str">
        <f t="shared" si="1257"/>
        <v>Yes</v>
      </c>
      <c r="AO563" t="str">
        <f t="shared" si="1257"/>
        <v>Yes</v>
      </c>
      <c r="AP563" t="str">
        <f t="shared" si="1257"/>
        <v>Yes</v>
      </c>
      <c r="AQ563" t="str">
        <f t="shared" si="1257"/>
        <v>Yes</v>
      </c>
      <c r="AR563" t="str">
        <f t="shared" si="1257"/>
        <v>Yes</v>
      </c>
      <c r="AS563" t="str">
        <f t="shared" si="1257"/>
        <v>Yes</v>
      </c>
      <c r="AT563" t="str">
        <f t="shared" si="1257"/>
        <v>Yes</v>
      </c>
      <c r="AV563" t="str">
        <f t="shared" ref="AV563:BF563" si="1258">IF(AND($L563&gt;=AV$1,$L563&lt;AW$1),"Yes","No")</f>
        <v>No</v>
      </c>
      <c r="AW563" t="str">
        <f t="shared" si="1258"/>
        <v>No</v>
      </c>
      <c r="AX563" t="str">
        <f t="shared" si="1258"/>
        <v>No</v>
      </c>
      <c r="AY563" t="str">
        <f t="shared" si="1258"/>
        <v>No</v>
      </c>
      <c r="AZ563" t="str">
        <f t="shared" si="1258"/>
        <v>No</v>
      </c>
      <c r="BA563" t="str">
        <f t="shared" si="1258"/>
        <v>No</v>
      </c>
      <c r="BB563" t="str">
        <f t="shared" si="1258"/>
        <v>No</v>
      </c>
      <c r="BC563" t="str">
        <f t="shared" si="1258"/>
        <v>No</v>
      </c>
      <c r="BD563" t="str">
        <f t="shared" si="1258"/>
        <v>No</v>
      </c>
      <c r="BE563" t="str">
        <f t="shared" si="1258"/>
        <v>No</v>
      </c>
      <c r="BF563" t="str">
        <f t="shared" si="1258"/>
        <v>No</v>
      </c>
      <c r="BG563" t="str">
        <f t="shared" si="1148"/>
        <v>No</v>
      </c>
      <c r="BI563" t="str">
        <f t="shared" si="1159"/>
        <v>No</v>
      </c>
      <c r="BJ563" t="str">
        <f t="shared" ref="BJ563:BU578" si="1259">IF(AND($M563&gt;=BJ$1,$M563&lt;BK$1),"Yes","No")</f>
        <v>No</v>
      </c>
      <c r="BK563" t="str">
        <f t="shared" si="1259"/>
        <v>No</v>
      </c>
      <c r="BL563" t="str">
        <f t="shared" si="1259"/>
        <v>No</v>
      </c>
      <c r="BM563" t="str">
        <f t="shared" si="1259"/>
        <v>No</v>
      </c>
      <c r="BN563" t="str">
        <f t="shared" si="1259"/>
        <v>No</v>
      </c>
      <c r="BO563" t="str">
        <f t="shared" si="1259"/>
        <v>No</v>
      </c>
      <c r="BP563" t="str">
        <f t="shared" si="1259"/>
        <v>No</v>
      </c>
      <c r="BQ563" t="str">
        <f t="shared" si="1259"/>
        <v>No</v>
      </c>
      <c r="BR563" t="str">
        <f t="shared" si="1259"/>
        <v>No</v>
      </c>
      <c r="BS563" t="str">
        <f t="shared" si="1259"/>
        <v>No</v>
      </c>
      <c r="BT563" t="str">
        <f t="shared" si="1259"/>
        <v>No</v>
      </c>
      <c r="BU563" t="str">
        <f t="shared" si="1259"/>
        <v>No</v>
      </c>
      <c r="BW563" t="str">
        <f t="shared" si="1150"/>
        <v>No</v>
      </c>
    </row>
    <row r="564" spans="1:75" x14ac:dyDescent="0.25">
      <c r="A564" s="7">
        <v>563</v>
      </c>
      <c r="B564" s="7" t="s">
        <v>598</v>
      </c>
      <c r="C564" s="7" t="s">
        <v>1129</v>
      </c>
      <c r="D564" s="7" t="s">
        <v>812</v>
      </c>
      <c r="E564" s="7" t="s">
        <v>793</v>
      </c>
      <c r="F564" s="8" t="s">
        <v>811</v>
      </c>
      <c r="G564" s="8" t="s">
        <v>801</v>
      </c>
      <c r="H564" s="7" t="s">
        <v>512</v>
      </c>
      <c r="I564" s="7" t="s">
        <v>12</v>
      </c>
      <c r="J564" s="7" t="s">
        <v>1196</v>
      </c>
      <c r="K564" s="9">
        <v>31687</v>
      </c>
      <c r="L564" s="9">
        <v>39446</v>
      </c>
      <c r="M564" s="9"/>
      <c r="N564" s="10">
        <f t="shared" ca="1" si="1145"/>
        <v>15</v>
      </c>
      <c r="O564" s="10" t="s">
        <v>815</v>
      </c>
      <c r="P564" s="11" t="s">
        <v>13</v>
      </c>
      <c r="Q564" s="12">
        <v>44650</v>
      </c>
      <c r="R564" s="12">
        <f t="shared" ca="1" si="1146"/>
        <v>3000</v>
      </c>
      <c r="S564" s="8">
        <v>1</v>
      </c>
      <c r="T564" t="str">
        <f t="shared" si="1151"/>
        <v/>
      </c>
      <c r="U564" t="str">
        <f t="shared" si="1152"/>
        <v>Correct</v>
      </c>
      <c r="Y564" t="str">
        <f t="shared" si="1153"/>
        <v>40001-60000</v>
      </c>
      <c r="Z564" t="str">
        <f t="shared" ca="1" si="1154"/>
        <v>30-40 years</v>
      </c>
      <c r="AA564" t="str">
        <f t="shared" si="1155"/>
        <v>4-6 years</v>
      </c>
      <c r="AH564" t="str">
        <f t="shared" si="1156"/>
        <v>Yes</v>
      </c>
      <c r="AI564" t="str">
        <f t="shared" si="1257"/>
        <v>Yes</v>
      </c>
      <c r="AJ564" t="str">
        <f t="shared" si="1257"/>
        <v>Yes</v>
      </c>
      <c r="AK564" t="str">
        <f t="shared" si="1257"/>
        <v>Yes</v>
      </c>
      <c r="AL564" t="str">
        <f t="shared" si="1257"/>
        <v>Yes</v>
      </c>
      <c r="AM564" t="str">
        <f t="shared" si="1257"/>
        <v>Yes</v>
      </c>
      <c r="AN564" t="str">
        <f t="shared" si="1257"/>
        <v>Yes</v>
      </c>
      <c r="AO564" t="str">
        <f t="shared" si="1257"/>
        <v>Yes</v>
      </c>
      <c r="AP564" t="str">
        <f t="shared" si="1257"/>
        <v>Yes</v>
      </c>
      <c r="AQ564" t="str">
        <f t="shared" si="1257"/>
        <v>Yes</v>
      </c>
      <c r="AR564" t="str">
        <f t="shared" si="1257"/>
        <v>Yes</v>
      </c>
      <c r="AS564" t="str">
        <f t="shared" si="1257"/>
        <v>Yes</v>
      </c>
      <c r="AT564" t="str">
        <f t="shared" si="1257"/>
        <v>Yes</v>
      </c>
      <c r="AV564" t="str">
        <f t="shared" ref="AV564:BF564" si="1260">IF(AND($L564&gt;=AV$1,$L564&lt;AW$1),"Yes","No")</f>
        <v>No</v>
      </c>
      <c r="AW564" t="str">
        <f t="shared" si="1260"/>
        <v>No</v>
      </c>
      <c r="AX564" t="str">
        <f t="shared" si="1260"/>
        <v>No</v>
      </c>
      <c r="AY564" t="str">
        <f t="shared" si="1260"/>
        <v>No</v>
      </c>
      <c r="AZ564" t="str">
        <f t="shared" si="1260"/>
        <v>No</v>
      </c>
      <c r="BA564" t="str">
        <f t="shared" si="1260"/>
        <v>No</v>
      </c>
      <c r="BB564" t="str">
        <f t="shared" si="1260"/>
        <v>No</v>
      </c>
      <c r="BC564" t="str">
        <f t="shared" si="1260"/>
        <v>No</v>
      </c>
      <c r="BD564" t="str">
        <f t="shared" si="1260"/>
        <v>No</v>
      </c>
      <c r="BE564" t="str">
        <f t="shared" si="1260"/>
        <v>No</v>
      </c>
      <c r="BF564" t="str">
        <f t="shared" si="1260"/>
        <v>No</v>
      </c>
      <c r="BG564" t="str">
        <f t="shared" si="1148"/>
        <v>No</v>
      </c>
      <c r="BI564" t="str">
        <f t="shared" si="1159"/>
        <v>No</v>
      </c>
      <c r="BJ564" t="str">
        <f t="shared" ref="BJ564:BT564" si="1261">IF(AND($M564&gt;=BJ$1,$M564&lt;BK$1),"Yes","No")</f>
        <v>No</v>
      </c>
      <c r="BK564" t="str">
        <f t="shared" si="1261"/>
        <v>No</v>
      </c>
      <c r="BL564" t="str">
        <f t="shared" si="1261"/>
        <v>No</v>
      </c>
      <c r="BM564" t="str">
        <f t="shared" si="1261"/>
        <v>No</v>
      </c>
      <c r="BN564" t="str">
        <f t="shared" si="1261"/>
        <v>No</v>
      </c>
      <c r="BO564" t="str">
        <f t="shared" si="1261"/>
        <v>No</v>
      </c>
      <c r="BP564" t="str">
        <f t="shared" si="1261"/>
        <v>No</v>
      </c>
      <c r="BQ564" t="str">
        <f t="shared" si="1261"/>
        <v>No</v>
      </c>
      <c r="BR564" t="str">
        <f t="shared" si="1261"/>
        <v>No</v>
      </c>
      <c r="BS564" t="str">
        <f t="shared" si="1261"/>
        <v>No</v>
      </c>
      <c r="BT564" t="str">
        <f t="shared" si="1261"/>
        <v>No</v>
      </c>
      <c r="BU564" t="str">
        <f t="shared" si="1259"/>
        <v>No</v>
      </c>
      <c r="BW564" t="str">
        <f t="shared" si="1150"/>
        <v>No</v>
      </c>
    </row>
    <row r="565" spans="1:75" x14ac:dyDescent="0.25">
      <c r="A565" s="7">
        <v>564</v>
      </c>
      <c r="B565" s="7" t="s">
        <v>599</v>
      </c>
      <c r="C565" s="7" t="s">
        <v>1020</v>
      </c>
      <c r="D565" s="7" t="s">
        <v>812</v>
      </c>
      <c r="E565" s="7" t="s">
        <v>793</v>
      </c>
      <c r="F565" s="8" t="s">
        <v>811</v>
      </c>
      <c r="G565" s="8" t="s">
        <v>801</v>
      </c>
      <c r="H565" s="7" t="s">
        <v>512</v>
      </c>
      <c r="I565" s="7" t="s">
        <v>15</v>
      </c>
      <c r="J565" s="7" t="s">
        <v>1196</v>
      </c>
      <c r="K565" s="9">
        <v>29898</v>
      </c>
      <c r="L565" s="9">
        <v>40166</v>
      </c>
      <c r="M565" s="9">
        <v>40947</v>
      </c>
      <c r="N565" s="10">
        <f t="shared" ca="1" si="1145"/>
        <v>13</v>
      </c>
      <c r="O565" t="s">
        <v>785</v>
      </c>
      <c r="P565" s="11" t="s">
        <v>30</v>
      </c>
      <c r="Q565" s="12">
        <v>25245</v>
      </c>
      <c r="R565" s="12">
        <f t="shared" ca="1" si="1146"/>
        <v>10000</v>
      </c>
      <c r="S565" s="8">
        <v>5</v>
      </c>
      <c r="T565" t="str">
        <f t="shared" si="1151"/>
        <v>Correct</v>
      </c>
      <c r="U565" t="str">
        <f t="shared" si="1152"/>
        <v>Correct</v>
      </c>
      <c r="Y565" t="str">
        <f t="shared" si="1153"/>
        <v>25001-40000</v>
      </c>
      <c r="Z565" t="str">
        <f t="shared" ca="1" si="1154"/>
        <v>40-50 years</v>
      </c>
      <c r="AA565" t="str">
        <f t="shared" si="1155"/>
        <v>2-4 years</v>
      </c>
      <c r="AH565" t="str">
        <f t="shared" si="1156"/>
        <v>Yes</v>
      </c>
      <c r="AI565" t="str">
        <f t="shared" si="1257"/>
        <v>Yes</v>
      </c>
      <c r="AJ565" t="str">
        <f t="shared" si="1257"/>
        <v>No</v>
      </c>
      <c r="AK565" t="str">
        <f t="shared" si="1257"/>
        <v>No</v>
      </c>
      <c r="AL565" t="str">
        <f t="shared" si="1257"/>
        <v>No</v>
      </c>
      <c r="AM565" t="str">
        <f t="shared" si="1257"/>
        <v>No</v>
      </c>
      <c r="AN565" t="str">
        <f t="shared" si="1257"/>
        <v>No</v>
      </c>
      <c r="AO565" t="str">
        <f t="shared" si="1257"/>
        <v>No</v>
      </c>
      <c r="AP565" t="str">
        <f t="shared" si="1257"/>
        <v>No</v>
      </c>
      <c r="AQ565" t="str">
        <f t="shared" si="1257"/>
        <v>No</v>
      </c>
      <c r="AR565" t="str">
        <f t="shared" si="1257"/>
        <v>No</v>
      </c>
      <c r="AS565" t="str">
        <f t="shared" si="1257"/>
        <v>No</v>
      </c>
      <c r="AT565" t="str">
        <f t="shared" si="1257"/>
        <v>No</v>
      </c>
      <c r="AV565" t="str">
        <f t="shared" ref="AV565:BF565" si="1262">IF(AND($L565&gt;=AV$1,$L565&lt;AW$1),"Yes","No")</f>
        <v>No</v>
      </c>
      <c r="AW565" t="str">
        <f t="shared" si="1262"/>
        <v>No</v>
      </c>
      <c r="AX565" t="str">
        <f t="shared" si="1262"/>
        <v>No</v>
      </c>
      <c r="AY565" t="str">
        <f t="shared" si="1262"/>
        <v>No</v>
      </c>
      <c r="AZ565" t="str">
        <f t="shared" si="1262"/>
        <v>No</v>
      </c>
      <c r="BA565" t="str">
        <f t="shared" si="1262"/>
        <v>No</v>
      </c>
      <c r="BB565" t="str">
        <f t="shared" si="1262"/>
        <v>No</v>
      </c>
      <c r="BC565" t="str">
        <f t="shared" si="1262"/>
        <v>No</v>
      </c>
      <c r="BD565" t="str">
        <f t="shared" si="1262"/>
        <v>No</v>
      </c>
      <c r="BE565" t="str">
        <f t="shared" si="1262"/>
        <v>No</v>
      </c>
      <c r="BF565" t="str">
        <f t="shared" si="1262"/>
        <v>No</v>
      </c>
      <c r="BG565" t="str">
        <f t="shared" si="1148"/>
        <v>No</v>
      </c>
      <c r="BI565" t="str">
        <f t="shared" si="1159"/>
        <v>No</v>
      </c>
      <c r="BJ565" t="str">
        <f t="shared" ref="BJ565:BT565" si="1263">IF(AND($M565&gt;=BJ$1,$M565&lt;BK$1),"Yes","No")</f>
        <v>No</v>
      </c>
      <c r="BK565" t="str">
        <f t="shared" si="1263"/>
        <v>Yes</v>
      </c>
      <c r="BL565" t="str">
        <f t="shared" si="1263"/>
        <v>No</v>
      </c>
      <c r="BM565" t="str">
        <f t="shared" si="1263"/>
        <v>No</v>
      </c>
      <c r="BN565" t="str">
        <f t="shared" si="1263"/>
        <v>No</v>
      </c>
      <c r="BO565" t="str">
        <f t="shared" si="1263"/>
        <v>No</v>
      </c>
      <c r="BP565" t="str">
        <f t="shared" si="1263"/>
        <v>No</v>
      </c>
      <c r="BQ565" t="str">
        <f t="shared" si="1263"/>
        <v>No</v>
      </c>
      <c r="BR565" t="str">
        <f t="shared" si="1263"/>
        <v>No</v>
      </c>
      <c r="BS565" t="str">
        <f t="shared" si="1263"/>
        <v>No</v>
      </c>
      <c r="BT565" t="str">
        <f t="shared" si="1263"/>
        <v>No</v>
      </c>
      <c r="BU565" t="str">
        <f t="shared" si="1259"/>
        <v>No</v>
      </c>
      <c r="BW565" t="str">
        <f t="shared" si="1150"/>
        <v>Yes</v>
      </c>
    </row>
    <row r="566" spans="1:75" x14ac:dyDescent="0.25">
      <c r="A566" s="7">
        <v>565</v>
      </c>
      <c r="B566" s="7" t="s">
        <v>600</v>
      </c>
      <c r="C566" s="7" t="s">
        <v>1130</v>
      </c>
      <c r="D566" s="7" t="s">
        <v>10</v>
      </c>
      <c r="E566" s="7" t="s">
        <v>787</v>
      </c>
      <c r="F566" s="8" t="s">
        <v>811</v>
      </c>
      <c r="G566" s="8" t="s">
        <v>807</v>
      </c>
      <c r="H566" s="7" t="s">
        <v>601</v>
      </c>
      <c r="I566" s="7" t="s">
        <v>19</v>
      </c>
      <c r="J566" s="7" t="s">
        <v>1196</v>
      </c>
      <c r="K566" s="9">
        <v>31878</v>
      </c>
      <c r="L566" s="9">
        <v>40561</v>
      </c>
      <c r="M566" s="9"/>
      <c r="N566" s="10">
        <f t="shared" ca="1" si="1145"/>
        <v>11</v>
      </c>
      <c r="O566" s="10" t="s">
        <v>815</v>
      </c>
      <c r="P566" s="11"/>
      <c r="Q566" s="12">
        <v>30468</v>
      </c>
      <c r="R566" s="12">
        <f t="shared" ca="1" si="1146"/>
        <v>3000</v>
      </c>
      <c r="S566" s="8">
        <v>2</v>
      </c>
      <c r="T566" t="str">
        <f t="shared" si="1151"/>
        <v/>
      </c>
      <c r="U566" t="str">
        <f t="shared" si="1152"/>
        <v>Correct</v>
      </c>
      <c r="Y566" t="str">
        <f t="shared" si="1153"/>
        <v>25001-40000</v>
      </c>
      <c r="Z566" t="str">
        <f t="shared" ca="1" si="1154"/>
        <v>30-40 years</v>
      </c>
      <c r="AA566" t="str">
        <f t="shared" si="1155"/>
        <v>1-2 years</v>
      </c>
      <c r="AH566" t="str">
        <f t="shared" si="1156"/>
        <v>Yes</v>
      </c>
      <c r="AI566" t="str">
        <f t="shared" si="1257"/>
        <v>Yes</v>
      </c>
      <c r="AJ566" t="str">
        <f t="shared" si="1257"/>
        <v>Yes</v>
      </c>
      <c r="AK566" t="str">
        <f t="shared" si="1257"/>
        <v>Yes</v>
      </c>
      <c r="AL566" t="str">
        <f t="shared" si="1257"/>
        <v>Yes</v>
      </c>
      <c r="AM566" t="str">
        <f t="shared" si="1257"/>
        <v>Yes</v>
      </c>
      <c r="AN566" t="str">
        <f t="shared" si="1257"/>
        <v>Yes</v>
      </c>
      <c r="AO566" t="str">
        <f t="shared" si="1257"/>
        <v>Yes</v>
      </c>
      <c r="AP566" t="str">
        <f t="shared" si="1257"/>
        <v>Yes</v>
      </c>
      <c r="AQ566" t="str">
        <f t="shared" si="1257"/>
        <v>Yes</v>
      </c>
      <c r="AR566" t="str">
        <f t="shared" si="1257"/>
        <v>Yes</v>
      </c>
      <c r="AS566" t="str">
        <f t="shared" si="1257"/>
        <v>Yes</v>
      </c>
      <c r="AT566" t="str">
        <f t="shared" si="1257"/>
        <v>Yes</v>
      </c>
      <c r="AV566" t="str">
        <f t="shared" ref="AV566:BF566" si="1264">IF(AND($L566&gt;=AV$1,$L566&lt;AW$1),"Yes","No")</f>
        <v>No</v>
      </c>
      <c r="AW566" t="str">
        <f t="shared" si="1264"/>
        <v>No</v>
      </c>
      <c r="AX566" t="str">
        <f t="shared" si="1264"/>
        <v>No</v>
      </c>
      <c r="AY566" t="str">
        <f t="shared" si="1264"/>
        <v>No</v>
      </c>
      <c r="AZ566" t="str">
        <f t="shared" si="1264"/>
        <v>No</v>
      </c>
      <c r="BA566" t="str">
        <f t="shared" si="1264"/>
        <v>No</v>
      </c>
      <c r="BB566" t="str">
        <f t="shared" si="1264"/>
        <v>No</v>
      </c>
      <c r="BC566" t="str">
        <f t="shared" si="1264"/>
        <v>No</v>
      </c>
      <c r="BD566" t="str">
        <f t="shared" si="1264"/>
        <v>No</v>
      </c>
      <c r="BE566" t="str">
        <f t="shared" si="1264"/>
        <v>No</v>
      </c>
      <c r="BF566" t="str">
        <f t="shared" si="1264"/>
        <v>No</v>
      </c>
      <c r="BG566" t="str">
        <f t="shared" si="1148"/>
        <v>No</v>
      </c>
      <c r="BI566" t="str">
        <f t="shared" si="1159"/>
        <v>No</v>
      </c>
      <c r="BJ566" t="str">
        <f t="shared" ref="BJ566:BT566" si="1265">IF(AND($M566&gt;=BJ$1,$M566&lt;BK$1),"Yes","No")</f>
        <v>No</v>
      </c>
      <c r="BK566" t="str">
        <f t="shared" si="1265"/>
        <v>No</v>
      </c>
      <c r="BL566" t="str">
        <f t="shared" si="1265"/>
        <v>No</v>
      </c>
      <c r="BM566" t="str">
        <f t="shared" si="1265"/>
        <v>No</v>
      </c>
      <c r="BN566" t="str">
        <f t="shared" si="1265"/>
        <v>No</v>
      </c>
      <c r="BO566" t="str">
        <f t="shared" si="1265"/>
        <v>No</v>
      </c>
      <c r="BP566" t="str">
        <f t="shared" si="1265"/>
        <v>No</v>
      </c>
      <c r="BQ566" t="str">
        <f t="shared" si="1265"/>
        <v>No</v>
      </c>
      <c r="BR566" t="str">
        <f t="shared" si="1265"/>
        <v>No</v>
      </c>
      <c r="BS566" t="str">
        <f t="shared" si="1265"/>
        <v>No</v>
      </c>
      <c r="BT566" t="str">
        <f t="shared" si="1265"/>
        <v>No</v>
      </c>
      <c r="BU566" t="str">
        <f t="shared" si="1259"/>
        <v>No</v>
      </c>
      <c r="BW566" t="str">
        <f t="shared" si="1150"/>
        <v>No</v>
      </c>
    </row>
    <row r="567" spans="1:75" x14ac:dyDescent="0.25">
      <c r="A567" s="7">
        <v>566</v>
      </c>
      <c r="B567" s="7" t="s">
        <v>602</v>
      </c>
      <c r="C567" s="7" t="s">
        <v>921</v>
      </c>
      <c r="D567" s="7" t="s">
        <v>36</v>
      </c>
      <c r="E567" s="7" t="s">
        <v>790</v>
      </c>
      <c r="F567" s="8" t="s">
        <v>811</v>
      </c>
      <c r="G567" s="8" t="s">
        <v>807</v>
      </c>
      <c r="H567" s="7" t="s">
        <v>601</v>
      </c>
      <c r="I567" s="7" t="s">
        <v>12</v>
      </c>
      <c r="J567" s="7" t="s">
        <v>1196</v>
      </c>
      <c r="K567" s="9">
        <v>26846</v>
      </c>
      <c r="L567" s="9">
        <v>40574</v>
      </c>
      <c r="M567" s="9"/>
      <c r="N567" s="10">
        <f t="shared" ca="1" si="1145"/>
        <v>11</v>
      </c>
      <c r="O567" s="10" t="s">
        <v>815</v>
      </c>
      <c r="P567" s="11" t="s">
        <v>40</v>
      </c>
      <c r="Q567" s="12">
        <v>24840</v>
      </c>
      <c r="R567" s="12">
        <f t="shared" ca="1" si="1146"/>
        <v>3000</v>
      </c>
      <c r="S567" s="8">
        <v>1</v>
      </c>
      <c r="T567" t="str">
        <f t="shared" si="1151"/>
        <v/>
      </c>
      <c r="U567" t="str">
        <f t="shared" si="1152"/>
        <v>Correct</v>
      </c>
      <c r="Y567" t="str">
        <f t="shared" si="1153"/>
        <v>10001-25000</v>
      </c>
      <c r="Z567" t="str">
        <f t="shared" ca="1" si="1154"/>
        <v>40-50 years</v>
      </c>
      <c r="AA567" t="str">
        <f t="shared" si="1155"/>
        <v>1-2 years</v>
      </c>
      <c r="AH567" t="str">
        <f t="shared" si="1156"/>
        <v>Yes</v>
      </c>
      <c r="AI567" t="str">
        <f t="shared" si="1257"/>
        <v>Yes</v>
      </c>
      <c r="AJ567" t="str">
        <f t="shared" si="1257"/>
        <v>Yes</v>
      </c>
      <c r="AK567" t="str">
        <f t="shared" si="1257"/>
        <v>Yes</v>
      </c>
      <c r="AL567" t="str">
        <f t="shared" si="1257"/>
        <v>Yes</v>
      </c>
      <c r="AM567" t="str">
        <f t="shared" si="1257"/>
        <v>Yes</v>
      </c>
      <c r="AN567" t="str">
        <f t="shared" si="1257"/>
        <v>Yes</v>
      </c>
      <c r="AO567" t="str">
        <f t="shared" si="1257"/>
        <v>Yes</v>
      </c>
      <c r="AP567" t="str">
        <f t="shared" si="1257"/>
        <v>Yes</v>
      </c>
      <c r="AQ567" t="str">
        <f t="shared" si="1257"/>
        <v>Yes</v>
      </c>
      <c r="AR567" t="str">
        <f t="shared" si="1257"/>
        <v>Yes</v>
      </c>
      <c r="AS567" t="str">
        <f t="shared" si="1257"/>
        <v>Yes</v>
      </c>
      <c r="AT567" t="str">
        <f t="shared" si="1257"/>
        <v>Yes</v>
      </c>
      <c r="AV567" t="str">
        <f t="shared" ref="AV567:BF567" si="1266">IF(AND($L567&gt;=AV$1,$L567&lt;AW$1),"Yes","No")</f>
        <v>No</v>
      </c>
      <c r="AW567" t="str">
        <f t="shared" si="1266"/>
        <v>No</v>
      </c>
      <c r="AX567" t="str">
        <f t="shared" si="1266"/>
        <v>No</v>
      </c>
      <c r="AY567" t="str">
        <f t="shared" si="1266"/>
        <v>No</v>
      </c>
      <c r="AZ567" t="str">
        <f t="shared" si="1266"/>
        <v>No</v>
      </c>
      <c r="BA567" t="str">
        <f t="shared" si="1266"/>
        <v>No</v>
      </c>
      <c r="BB567" t="str">
        <f t="shared" si="1266"/>
        <v>No</v>
      </c>
      <c r="BC567" t="str">
        <f t="shared" si="1266"/>
        <v>No</v>
      </c>
      <c r="BD567" t="str">
        <f t="shared" si="1266"/>
        <v>No</v>
      </c>
      <c r="BE567" t="str">
        <f t="shared" si="1266"/>
        <v>No</v>
      </c>
      <c r="BF567" t="str">
        <f t="shared" si="1266"/>
        <v>No</v>
      </c>
      <c r="BG567" t="str">
        <f t="shared" si="1148"/>
        <v>No</v>
      </c>
      <c r="BI567" t="str">
        <f t="shared" si="1159"/>
        <v>No</v>
      </c>
      <c r="BJ567" t="str">
        <f t="shared" ref="BJ567:BT567" si="1267">IF(AND($M567&gt;=BJ$1,$M567&lt;BK$1),"Yes","No")</f>
        <v>No</v>
      </c>
      <c r="BK567" t="str">
        <f t="shared" si="1267"/>
        <v>No</v>
      </c>
      <c r="BL567" t="str">
        <f t="shared" si="1267"/>
        <v>No</v>
      </c>
      <c r="BM567" t="str">
        <f t="shared" si="1267"/>
        <v>No</v>
      </c>
      <c r="BN567" t="str">
        <f t="shared" si="1267"/>
        <v>No</v>
      </c>
      <c r="BO567" t="str">
        <f t="shared" si="1267"/>
        <v>No</v>
      </c>
      <c r="BP567" t="str">
        <f t="shared" si="1267"/>
        <v>No</v>
      </c>
      <c r="BQ567" t="str">
        <f t="shared" si="1267"/>
        <v>No</v>
      </c>
      <c r="BR567" t="str">
        <f t="shared" si="1267"/>
        <v>No</v>
      </c>
      <c r="BS567" t="str">
        <f t="shared" si="1267"/>
        <v>No</v>
      </c>
      <c r="BT567" t="str">
        <f t="shared" si="1267"/>
        <v>No</v>
      </c>
      <c r="BU567" t="str">
        <f t="shared" si="1259"/>
        <v>No</v>
      </c>
      <c r="BW567" t="str">
        <f t="shared" si="1150"/>
        <v>No</v>
      </c>
    </row>
    <row r="568" spans="1:75" x14ac:dyDescent="0.25">
      <c r="A568" s="7">
        <v>567</v>
      </c>
      <c r="B568" s="7" t="s">
        <v>603</v>
      </c>
      <c r="C568" s="7" t="s">
        <v>1131</v>
      </c>
      <c r="D568" s="7" t="s">
        <v>36</v>
      </c>
      <c r="E568" s="7" t="s">
        <v>796</v>
      </c>
      <c r="F568" s="8" t="s">
        <v>810</v>
      </c>
      <c r="G568" s="8" t="s">
        <v>807</v>
      </c>
      <c r="H568" s="7" t="s">
        <v>601</v>
      </c>
      <c r="I568" s="7" t="s">
        <v>12</v>
      </c>
      <c r="J568" s="7" t="s">
        <v>1197</v>
      </c>
      <c r="K568" s="9">
        <v>30385</v>
      </c>
      <c r="L568" s="9">
        <v>40909</v>
      </c>
      <c r="M568" s="9"/>
      <c r="N568" s="10">
        <f t="shared" ca="1" si="1145"/>
        <v>11</v>
      </c>
      <c r="O568" s="10" t="s">
        <v>815</v>
      </c>
      <c r="P568" s="11" t="s">
        <v>13</v>
      </c>
      <c r="Q568" s="12">
        <v>54830</v>
      </c>
      <c r="R568" s="12">
        <f t="shared" ca="1" si="1146"/>
        <v>3000</v>
      </c>
      <c r="S568" s="8">
        <v>1</v>
      </c>
      <c r="T568" t="str">
        <f t="shared" si="1151"/>
        <v/>
      </c>
      <c r="U568" t="str">
        <f t="shared" si="1152"/>
        <v>Correct</v>
      </c>
      <c r="Y568" t="str">
        <f t="shared" si="1153"/>
        <v>40001-60000</v>
      </c>
      <c r="Z568" t="str">
        <f t="shared" ca="1" si="1154"/>
        <v>30-40 years</v>
      </c>
      <c r="AA568" t="str">
        <f t="shared" si="1155"/>
        <v>1-2 years</v>
      </c>
      <c r="AH568" t="str">
        <f t="shared" si="1156"/>
        <v>No</v>
      </c>
      <c r="AI568" t="str">
        <f t="shared" si="1257"/>
        <v>Yes</v>
      </c>
      <c r="AJ568" t="str">
        <f t="shared" si="1257"/>
        <v>Yes</v>
      </c>
      <c r="AK568" t="str">
        <f t="shared" si="1257"/>
        <v>Yes</v>
      </c>
      <c r="AL568" t="str">
        <f t="shared" si="1257"/>
        <v>Yes</v>
      </c>
      <c r="AM568" t="str">
        <f t="shared" si="1257"/>
        <v>Yes</v>
      </c>
      <c r="AN568" t="str">
        <f t="shared" si="1257"/>
        <v>Yes</v>
      </c>
      <c r="AO568" t="str">
        <f t="shared" si="1257"/>
        <v>Yes</v>
      </c>
      <c r="AP568" t="str">
        <f t="shared" si="1257"/>
        <v>Yes</v>
      </c>
      <c r="AQ568" t="str">
        <f t="shared" si="1257"/>
        <v>Yes</v>
      </c>
      <c r="AR568" t="str">
        <f t="shared" si="1257"/>
        <v>Yes</v>
      </c>
      <c r="AS568" t="str">
        <f t="shared" si="1257"/>
        <v>Yes</v>
      </c>
      <c r="AT568" t="str">
        <f t="shared" si="1257"/>
        <v>Yes</v>
      </c>
      <c r="AV568" t="str">
        <f t="shared" ref="AV568:BF568" si="1268">IF(AND($L568&gt;=AV$1,$L568&lt;AW$1),"Yes","No")</f>
        <v>Yes</v>
      </c>
      <c r="AW568" t="str">
        <f t="shared" si="1268"/>
        <v>No</v>
      </c>
      <c r="AX568" t="str">
        <f t="shared" si="1268"/>
        <v>No</v>
      </c>
      <c r="AY568" t="str">
        <f t="shared" si="1268"/>
        <v>No</v>
      </c>
      <c r="AZ568" t="str">
        <f t="shared" si="1268"/>
        <v>No</v>
      </c>
      <c r="BA568" t="str">
        <f t="shared" si="1268"/>
        <v>No</v>
      </c>
      <c r="BB568" t="str">
        <f t="shared" si="1268"/>
        <v>No</v>
      </c>
      <c r="BC568" t="str">
        <f t="shared" si="1268"/>
        <v>No</v>
      </c>
      <c r="BD568" t="str">
        <f t="shared" si="1268"/>
        <v>No</v>
      </c>
      <c r="BE568" t="str">
        <f t="shared" si="1268"/>
        <v>No</v>
      </c>
      <c r="BF568" t="str">
        <f t="shared" si="1268"/>
        <v>No</v>
      </c>
      <c r="BG568" t="str">
        <f t="shared" si="1148"/>
        <v>No</v>
      </c>
      <c r="BI568" t="str">
        <f t="shared" si="1159"/>
        <v>Yes</v>
      </c>
      <c r="BJ568" t="str">
        <f t="shared" ref="BJ568:BT568" si="1269">IF(AND($M568&gt;=BJ$1,$M568&lt;BK$1),"Yes","No")</f>
        <v>No</v>
      </c>
      <c r="BK568" t="str">
        <f t="shared" si="1269"/>
        <v>No</v>
      </c>
      <c r="BL568" t="str">
        <f t="shared" si="1269"/>
        <v>No</v>
      </c>
      <c r="BM568" t="str">
        <f t="shared" si="1269"/>
        <v>No</v>
      </c>
      <c r="BN568" t="str">
        <f t="shared" si="1269"/>
        <v>No</v>
      </c>
      <c r="BO568" t="str">
        <f t="shared" si="1269"/>
        <v>No</v>
      </c>
      <c r="BP568" t="str">
        <f t="shared" si="1269"/>
        <v>No</v>
      </c>
      <c r="BQ568" t="str">
        <f t="shared" si="1269"/>
        <v>No</v>
      </c>
      <c r="BR568" t="str">
        <f t="shared" si="1269"/>
        <v>No</v>
      </c>
      <c r="BS568" t="str">
        <f t="shared" si="1269"/>
        <v>No</v>
      </c>
      <c r="BT568" t="str">
        <f t="shared" si="1269"/>
        <v>No</v>
      </c>
      <c r="BU568" t="str">
        <f t="shared" si="1259"/>
        <v>No</v>
      </c>
      <c r="BW568" t="str">
        <f t="shared" si="1150"/>
        <v>No</v>
      </c>
    </row>
    <row r="569" spans="1:75" x14ac:dyDescent="0.25">
      <c r="A569" s="7">
        <v>568</v>
      </c>
      <c r="B569" s="7" t="s">
        <v>604</v>
      </c>
      <c r="C569" s="7" t="s">
        <v>1132</v>
      </c>
      <c r="D569" s="7" t="s">
        <v>812</v>
      </c>
      <c r="E569" s="7" t="s">
        <v>794</v>
      </c>
      <c r="F569" s="8" t="s">
        <v>811</v>
      </c>
      <c r="G569" s="8" t="s">
        <v>807</v>
      </c>
      <c r="H569" s="7" t="s">
        <v>601</v>
      </c>
      <c r="I569" s="7" t="s">
        <v>19</v>
      </c>
      <c r="J569" s="7" t="s">
        <v>1197</v>
      </c>
      <c r="K569" s="9">
        <v>31519</v>
      </c>
      <c r="L569" s="9">
        <v>39458</v>
      </c>
      <c r="M569" s="9"/>
      <c r="N569" s="10">
        <f t="shared" ca="1" si="1145"/>
        <v>14</v>
      </c>
      <c r="O569" s="10" t="s">
        <v>815</v>
      </c>
      <c r="P569" s="11"/>
      <c r="Q569" s="12">
        <v>36788</v>
      </c>
      <c r="R569" s="12">
        <f t="shared" ca="1" si="1146"/>
        <v>5000</v>
      </c>
      <c r="S569" s="8">
        <v>4</v>
      </c>
      <c r="T569" t="str">
        <f t="shared" si="1151"/>
        <v/>
      </c>
      <c r="U569" t="str">
        <f t="shared" si="1152"/>
        <v>Correct</v>
      </c>
      <c r="Y569" t="str">
        <f t="shared" si="1153"/>
        <v>25001-40000</v>
      </c>
      <c r="Z569" t="str">
        <f t="shared" ca="1" si="1154"/>
        <v>30-40 years</v>
      </c>
      <c r="AA569" t="str">
        <f t="shared" si="1155"/>
        <v>4-6 years</v>
      </c>
      <c r="AH569" t="str">
        <f t="shared" si="1156"/>
        <v>Yes</v>
      </c>
      <c r="AI569" t="str">
        <f t="shared" si="1257"/>
        <v>Yes</v>
      </c>
      <c r="AJ569" t="str">
        <f t="shared" si="1257"/>
        <v>Yes</v>
      </c>
      <c r="AK569" t="str">
        <f t="shared" si="1257"/>
        <v>Yes</v>
      </c>
      <c r="AL569" t="str">
        <f t="shared" si="1257"/>
        <v>Yes</v>
      </c>
      <c r="AM569" t="str">
        <f t="shared" si="1257"/>
        <v>Yes</v>
      </c>
      <c r="AN569" t="str">
        <f t="shared" si="1257"/>
        <v>Yes</v>
      </c>
      <c r="AO569" t="str">
        <f t="shared" si="1257"/>
        <v>Yes</v>
      </c>
      <c r="AP569" t="str">
        <f t="shared" si="1257"/>
        <v>Yes</v>
      </c>
      <c r="AQ569" t="str">
        <f t="shared" si="1257"/>
        <v>Yes</v>
      </c>
      <c r="AR569" t="str">
        <f t="shared" si="1257"/>
        <v>Yes</v>
      </c>
      <c r="AS569" t="str">
        <f t="shared" si="1257"/>
        <v>Yes</v>
      </c>
      <c r="AT569" t="str">
        <f t="shared" si="1257"/>
        <v>Yes</v>
      </c>
      <c r="AV569" t="str">
        <f t="shared" ref="AV569:BF569" si="1270">IF(AND($L569&gt;=AV$1,$L569&lt;AW$1),"Yes","No")</f>
        <v>No</v>
      </c>
      <c r="AW569" t="str">
        <f t="shared" si="1270"/>
        <v>No</v>
      </c>
      <c r="AX569" t="str">
        <f t="shared" si="1270"/>
        <v>No</v>
      </c>
      <c r="AY569" t="str">
        <f t="shared" si="1270"/>
        <v>No</v>
      </c>
      <c r="AZ569" t="str">
        <f t="shared" si="1270"/>
        <v>No</v>
      </c>
      <c r="BA569" t="str">
        <f t="shared" si="1270"/>
        <v>No</v>
      </c>
      <c r="BB569" t="str">
        <f t="shared" si="1270"/>
        <v>No</v>
      </c>
      <c r="BC569" t="str">
        <f t="shared" si="1270"/>
        <v>No</v>
      </c>
      <c r="BD569" t="str">
        <f t="shared" si="1270"/>
        <v>No</v>
      </c>
      <c r="BE569" t="str">
        <f t="shared" si="1270"/>
        <v>No</v>
      </c>
      <c r="BF569" t="str">
        <f t="shared" si="1270"/>
        <v>No</v>
      </c>
      <c r="BG569" t="str">
        <f t="shared" si="1148"/>
        <v>No</v>
      </c>
      <c r="BI569" t="str">
        <f t="shared" si="1159"/>
        <v>No</v>
      </c>
      <c r="BJ569" t="str">
        <f t="shared" ref="BJ569:BT569" si="1271">IF(AND($M569&gt;=BJ$1,$M569&lt;BK$1),"Yes","No")</f>
        <v>No</v>
      </c>
      <c r="BK569" t="str">
        <f t="shared" si="1271"/>
        <v>No</v>
      </c>
      <c r="BL569" t="str">
        <f t="shared" si="1271"/>
        <v>No</v>
      </c>
      <c r="BM569" t="str">
        <f t="shared" si="1271"/>
        <v>No</v>
      </c>
      <c r="BN569" t="str">
        <f t="shared" si="1271"/>
        <v>No</v>
      </c>
      <c r="BO569" t="str">
        <f t="shared" si="1271"/>
        <v>No</v>
      </c>
      <c r="BP569" t="str">
        <f t="shared" si="1271"/>
        <v>No</v>
      </c>
      <c r="BQ569" t="str">
        <f t="shared" si="1271"/>
        <v>No</v>
      </c>
      <c r="BR569" t="str">
        <f t="shared" si="1271"/>
        <v>No</v>
      </c>
      <c r="BS569" t="str">
        <f t="shared" si="1271"/>
        <v>No</v>
      </c>
      <c r="BT569" t="str">
        <f t="shared" si="1271"/>
        <v>No</v>
      </c>
      <c r="BU569" t="str">
        <f t="shared" si="1259"/>
        <v>No</v>
      </c>
      <c r="BW569" t="str">
        <f t="shared" si="1150"/>
        <v>No</v>
      </c>
    </row>
    <row r="570" spans="1:75" x14ac:dyDescent="0.25">
      <c r="A570" s="7">
        <v>569</v>
      </c>
      <c r="B570" s="7" t="s">
        <v>605</v>
      </c>
      <c r="C570" s="7" t="s">
        <v>1133</v>
      </c>
      <c r="D570" s="7" t="s">
        <v>812</v>
      </c>
      <c r="E570" s="7" t="s">
        <v>793</v>
      </c>
      <c r="F570" s="8" t="s">
        <v>811</v>
      </c>
      <c r="G570" s="8" t="s">
        <v>807</v>
      </c>
      <c r="H570" s="7" t="s">
        <v>601</v>
      </c>
      <c r="I570" s="7" t="s">
        <v>12</v>
      </c>
      <c r="J570" s="7" t="s">
        <v>1197</v>
      </c>
      <c r="K570" s="9">
        <v>26174</v>
      </c>
      <c r="L570" s="9">
        <v>38738</v>
      </c>
      <c r="M570" s="9"/>
      <c r="N570" s="10">
        <f t="shared" ca="1" si="1145"/>
        <v>16</v>
      </c>
      <c r="O570" s="10" t="s">
        <v>815</v>
      </c>
      <c r="P570" s="11" t="s">
        <v>30</v>
      </c>
      <c r="Q570" s="12">
        <v>62965</v>
      </c>
      <c r="R570" s="12">
        <f t="shared" ca="1" si="1146"/>
        <v>3000</v>
      </c>
      <c r="S570" s="8">
        <v>1</v>
      </c>
      <c r="T570" t="str">
        <f t="shared" si="1151"/>
        <v/>
      </c>
      <c r="U570" t="str">
        <f t="shared" si="1152"/>
        <v>Correct</v>
      </c>
      <c r="Y570" t="str">
        <f t="shared" si="1153"/>
        <v>Above 60000</v>
      </c>
      <c r="Z570" t="str">
        <f t="shared" ca="1" si="1154"/>
        <v>Above 50 years</v>
      </c>
      <c r="AA570" t="str">
        <f t="shared" si="1155"/>
        <v>6-10 years</v>
      </c>
      <c r="AH570" t="str">
        <f t="shared" si="1156"/>
        <v>Yes</v>
      </c>
      <c r="AI570" t="str">
        <f t="shared" si="1257"/>
        <v>Yes</v>
      </c>
      <c r="AJ570" t="str">
        <f t="shared" si="1257"/>
        <v>Yes</v>
      </c>
      <c r="AK570" t="str">
        <f t="shared" si="1257"/>
        <v>Yes</v>
      </c>
      <c r="AL570" t="str">
        <f t="shared" si="1257"/>
        <v>Yes</v>
      </c>
      <c r="AM570" t="str">
        <f t="shared" si="1257"/>
        <v>Yes</v>
      </c>
      <c r="AN570" t="str">
        <f t="shared" si="1257"/>
        <v>Yes</v>
      </c>
      <c r="AO570" t="str">
        <f t="shared" si="1257"/>
        <v>Yes</v>
      </c>
      <c r="AP570" t="str">
        <f t="shared" si="1257"/>
        <v>Yes</v>
      </c>
      <c r="AQ570" t="str">
        <f t="shared" si="1257"/>
        <v>Yes</v>
      </c>
      <c r="AR570" t="str">
        <f t="shared" si="1257"/>
        <v>Yes</v>
      </c>
      <c r="AS570" t="str">
        <f t="shared" si="1257"/>
        <v>Yes</v>
      </c>
      <c r="AT570" t="str">
        <f t="shared" si="1257"/>
        <v>Yes</v>
      </c>
      <c r="AV570" t="str">
        <f t="shared" ref="AV570:BF570" si="1272">IF(AND($L570&gt;=AV$1,$L570&lt;AW$1),"Yes","No")</f>
        <v>No</v>
      </c>
      <c r="AW570" t="str">
        <f t="shared" si="1272"/>
        <v>No</v>
      </c>
      <c r="AX570" t="str">
        <f t="shared" si="1272"/>
        <v>No</v>
      </c>
      <c r="AY570" t="str">
        <f t="shared" si="1272"/>
        <v>No</v>
      </c>
      <c r="AZ570" t="str">
        <f t="shared" si="1272"/>
        <v>No</v>
      </c>
      <c r="BA570" t="str">
        <f t="shared" si="1272"/>
        <v>No</v>
      </c>
      <c r="BB570" t="str">
        <f t="shared" si="1272"/>
        <v>No</v>
      </c>
      <c r="BC570" t="str">
        <f t="shared" si="1272"/>
        <v>No</v>
      </c>
      <c r="BD570" t="str">
        <f t="shared" si="1272"/>
        <v>No</v>
      </c>
      <c r="BE570" t="str">
        <f t="shared" si="1272"/>
        <v>No</v>
      </c>
      <c r="BF570" t="str">
        <f t="shared" si="1272"/>
        <v>No</v>
      </c>
      <c r="BG570" t="str">
        <f t="shared" si="1148"/>
        <v>No</v>
      </c>
      <c r="BI570" t="str">
        <f t="shared" si="1159"/>
        <v>No</v>
      </c>
      <c r="BJ570" t="str">
        <f t="shared" ref="BJ570:BT570" si="1273">IF(AND($M570&gt;=BJ$1,$M570&lt;BK$1),"Yes","No")</f>
        <v>No</v>
      </c>
      <c r="BK570" t="str">
        <f t="shared" si="1273"/>
        <v>No</v>
      </c>
      <c r="BL570" t="str">
        <f t="shared" si="1273"/>
        <v>No</v>
      </c>
      <c r="BM570" t="str">
        <f t="shared" si="1273"/>
        <v>No</v>
      </c>
      <c r="BN570" t="str">
        <f t="shared" si="1273"/>
        <v>No</v>
      </c>
      <c r="BO570" t="str">
        <f t="shared" si="1273"/>
        <v>No</v>
      </c>
      <c r="BP570" t="str">
        <f t="shared" si="1273"/>
        <v>No</v>
      </c>
      <c r="BQ570" t="str">
        <f t="shared" si="1273"/>
        <v>No</v>
      </c>
      <c r="BR570" t="str">
        <f t="shared" si="1273"/>
        <v>No</v>
      </c>
      <c r="BS570" t="str">
        <f t="shared" si="1273"/>
        <v>No</v>
      </c>
      <c r="BT570" t="str">
        <f t="shared" si="1273"/>
        <v>No</v>
      </c>
      <c r="BU570" t="str">
        <f t="shared" si="1259"/>
        <v>No</v>
      </c>
      <c r="BW570" t="str">
        <f t="shared" si="1150"/>
        <v>No</v>
      </c>
    </row>
    <row r="571" spans="1:75" x14ac:dyDescent="0.25">
      <c r="A571" s="7">
        <v>570</v>
      </c>
      <c r="B571" s="7" t="s">
        <v>606</v>
      </c>
      <c r="C571" s="7" t="s">
        <v>884</v>
      </c>
      <c r="D571" s="7" t="s">
        <v>36</v>
      </c>
      <c r="E571" s="7" t="s">
        <v>789</v>
      </c>
      <c r="F571" s="8" t="s">
        <v>811</v>
      </c>
      <c r="G571" s="8" t="s">
        <v>807</v>
      </c>
      <c r="H571" s="7" t="s">
        <v>601</v>
      </c>
      <c r="I571" s="7" t="s">
        <v>24</v>
      </c>
      <c r="J571" s="7" t="s">
        <v>1196</v>
      </c>
      <c r="K571" s="9">
        <v>26719</v>
      </c>
      <c r="L571" s="9">
        <v>35806</v>
      </c>
      <c r="M571" s="9"/>
      <c r="N571" s="10">
        <f t="shared" ca="1" si="1145"/>
        <v>24</v>
      </c>
      <c r="O571" s="10" t="s">
        <v>815</v>
      </c>
      <c r="P571" s="11"/>
      <c r="Q571" s="12">
        <v>86100</v>
      </c>
      <c r="R571" s="12">
        <f t="shared" ca="1" si="1146"/>
        <v>5000</v>
      </c>
      <c r="S571" s="8">
        <v>4</v>
      </c>
      <c r="T571" t="str">
        <f t="shared" si="1151"/>
        <v/>
      </c>
      <c r="U571" t="str">
        <f t="shared" si="1152"/>
        <v>Correct</v>
      </c>
      <c r="Y571" t="str">
        <f t="shared" si="1153"/>
        <v>Above 60000</v>
      </c>
      <c r="Z571" t="str">
        <f t="shared" ca="1" si="1154"/>
        <v>40-50 years</v>
      </c>
      <c r="AA571" t="str">
        <f t="shared" si="1155"/>
        <v>Above 10 years</v>
      </c>
      <c r="AH571" t="str">
        <f t="shared" si="1156"/>
        <v>Yes</v>
      </c>
      <c r="AI571" t="str">
        <f t="shared" si="1257"/>
        <v>Yes</v>
      </c>
      <c r="AJ571" t="str">
        <f t="shared" si="1257"/>
        <v>Yes</v>
      </c>
      <c r="AK571" t="str">
        <f t="shared" si="1257"/>
        <v>Yes</v>
      </c>
      <c r="AL571" t="str">
        <f t="shared" si="1257"/>
        <v>Yes</v>
      </c>
      <c r="AM571" t="str">
        <f t="shared" si="1257"/>
        <v>Yes</v>
      </c>
      <c r="AN571" t="str">
        <f t="shared" si="1257"/>
        <v>Yes</v>
      </c>
      <c r="AO571" t="str">
        <f t="shared" si="1257"/>
        <v>Yes</v>
      </c>
      <c r="AP571" t="str">
        <f t="shared" si="1257"/>
        <v>Yes</v>
      </c>
      <c r="AQ571" t="str">
        <f t="shared" si="1257"/>
        <v>Yes</v>
      </c>
      <c r="AR571" t="str">
        <f t="shared" si="1257"/>
        <v>Yes</v>
      </c>
      <c r="AS571" t="str">
        <f t="shared" si="1257"/>
        <v>Yes</v>
      </c>
      <c r="AT571" t="str">
        <f t="shared" si="1257"/>
        <v>Yes</v>
      </c>
      <c r="AV571" t="str">
        <f t="shared" ref="AV571:BF571" si="1274">IF(AND($L571&gt;=AV$1,$L571&lt;AW$1),"Yes","No")</f>
        <v>No</v>
      </c>
      <c r="AW571" t="str">
        <f t="shared" si="1274"/>
        <v>No</v>
      </c>
      <c r="AX571" t="str">
        <f t="shared" si="1274"/>
        <v>No</v>
      </c>
      <c r="AY571" t="str">
        <f t="shared" si="1274"/>
        <v>No</v>
      </c>
      <c r="AZ571" t="str">
        <f t="shared" si="1274"/>
        <v>No</v>
      </c>
      <c r="BA571" t="str">
        <f t="shared" si="1274"/>
        <v>No</v>
      </c>
      <c r="BB571" t="str">
        <f t="shared" si="1274"/>
        <v>No</v>
      </c>
      <c r="BC571" t="str">
        <f t="shared" si="1274"/>
        <v>No</v>
      </c>
      <c r="BD571" t="str">
        <f t="shared" si="1274"/>
        <v>No</v>
      </c>
      <c r="BE571" t="str">
        <f t="shared" si="1274"/>
        <v>No</v>
      </c>
      <c r="BF571" t="str">
        <f t="shared" si="1274"/>
        <v>No</v>
      </c>
      <c r="BG571" t="str">
        <f t="shared" si="1148"/>
        <v>No</v>
      </c>
      <c r="BI571" t="str">
        <f t="shared" si="1159"/>
        <v>No</v>
      </c>
      <c r="BJ571" t="str">
        <f t="shared" ref="BJ571:BT571" si="1275">IF(AND($M571&gt;=BJ$1,$M571&lt;BK$1),"Yes","No")</f>
        <v>No</v>
      </c>
      <c r="BK571" t="str">
        <f t="shared" si="1275"/>
        <v>No</v>
      </c>
      <c r="BL571" t="str">
        <f t="shared" si="1275"/>
        <v>No</v>
      </c>
      <c r="BM571" t="str">
        <f t="shared" si="1275"/>
        <v>No</v>
      </c>
      <c r="BN571" t="str">
        <f t="shared" si="1275"/>
        <v>No</v>
      </c>
      <c r="BO571" t="str">
        <f t="shared" si="1275"/>
        <v>No</v>
      </c>
      <c r="BP571" t="str">
        <f t="shared" si="1275"/>
        <v>No</v>
      </c>
      <c r="BQ571" t="str">
        <f t="shared" si="1275"/>
        <v>No</v>
      </c>
      <c r="BR571" t="str">
        <f t="shared" si="1275"/>
        <v>No</v>
      </c>
      <c r="BS571" t="str">
        <f t="shared" si="1275"/>
        <v>No</v>
      </c>
      <c r="BT571" t="str">
        <f t="shared" si="1275"/>
        <v>No</v>
      </c>
      <c r="BU571" t="str">
        <f t="shared" si="1259"/>
        <v>No</v>
      </c>
      <c r="BW571" t="str">
        <f t="shared" si="1150"/>
        <v>No</v>
      </c>
    </row>
    <row r="572" spans="1:75" x14ac:dyDescent="0.25">
      <c r="A572" s="7">
        <v>571</v>
      </c>
      <c r="B572" s="7" t="s">
        <v>607</v>
      </c>
      <c r="C572" s="7" t="s">
        <v>1024</v>
      </c>
      <c r="D572" s="7" t="s">
        <v>36</v>
      </c>
      <c r="E572" s="7" t="s">
        <v>796</v>
      </c>
      <c r="F572" s="8" t="s">
        <v>810</v>
      </c>
      <c r="G572" s="8" t="s">
        <v>807</v>
      </c>
      <c r="H572" s="7" t="s">
        <v>601</v>
      </c>
      <c r="I572" s="7" t="s">
        <v>12</v>
      </c>
      <c r="J572" s="7" t="s">
        <v>1196</v>
      </c>
      <c r="K572" s="9">
        <v>28597</v>
      </c>
      <c r="L572" s="9">
        <v>36526</v>
      </c>
      <c r="M572" s="9"/>
      <c r="N572" s="10">
        <f t="shared" ca="1" si="1145"/>
        <v>23</v>
      </c>
      <c r="O572" s="10" t="s">
        <v>815</v>
      </c>
      <c r="P572" s="11" t="s">
        <v>13</v>
      </c>
      <c r="Q572" s="12">
        <v>29260</v>
      </c>
      <c r="R572" s="12">
        <f t="shared" ca="1" si="1146"/>
        <v>5000</v>
      </c>
      <c r="S572" s="8">
        <v>4</v>
      </c>
      <c r="T572" t="str">
        <f t="shared" si="1151"/>
        <v/>
      </c>
      <c r="U572" t="str">
        <f t="shared" si="1152"/>
        <v>Correct</v>
      </c>
      <c r="Y572" t="str">
        <f t="shared" si="1153"/>
        <v>25001-40000</v>
      </c>
      <c r="Z572" t="str">
        <f t="shared" ca="1" si="1154"/>
        <v>40-50 years</v>
      </c>
      <c r="AA572" t="str">
        <f t="shared" si="1155"/>
        <v>Above 10 years</v>
      </c>
      <c r="AH572" t="str">
        <f t="shared" si="1156"/>
        <v>Yes</v>
      </c>
      <c r="AI572" t="str">
        <f t="shared" si="1257"/>
        <v>Yes</v>
      </c>
      <c r="AJ572" t="str">
        <f t="shared" si="1257"/>
        <v>Yes</v>
      </c>
      <c r="AK572" t="str">
        <f t="shared" si="1257"/>
        <v>Yes</v>
      </c>
      <c r="AL572" t="str">
        <f t="shared" si="1257"/>
        <v>Yes</v>
      </c>
      <c r="AM572" t="str">
        <f t="shared" si="1257"/>
        <v>Yes</v>
      </c>
      <c r="AN572" t="str">
        <f t="shared" si="1257"/>
        <v>Yes</v>
      </c>
      <c r="AO572" t="str">
        <f t="shared" si="1257"/>
        <v>Yes</v>
      </c>
      <c r="AP572" t="str">
        <f t="shared" si="1257"/>
        <v>Yes</v>
      </c>
      <c r="AQ572" t="str">
        <f t="shared" si="1257"/>
        <v>Yes</v>
      </c>
      <c r="AR572" t="str">
        <f t="shared" si="1257"/>
        <v>Yes</v>
      </c>
      <c r="AS572" t="str">
        <f t="shared" si="1257"/>
        <v>Yes</v>
      </c>
      <c r="AT572" t="str">
        <f t="shared" si="1257"/>
        <v>Yes</v>
      </c>
      <c r="AV572" t="str">
        <f t="shared" ref="AV572:BF572" si="1276">IF(AND($L572&gt;=AV$1,$L572&lt;AW$1),"Yes","No")</f>
        <v>No</v>
      </c>
      <c r="AW572" t="str">
        <f t="shared" si="1276"/>
        <v>No</v>
      </c>
      <c r="AX572" t="str">
        <f t="shared" si="1276"/>
        <v>No</v>
      </c>
      <c r="AY572" t="str">
        <f t="shared" si="1276"/>
        <v>No</v>
      </c>
      <c r="AZ572" t="str">
        <f t="shared" si="1276"/>
        <v>No</v>
      </c>
      <c r="BA572" t="str">
        <f t="shared" si="1276"/>
        <v>No</v>
      </c>
      <c r="BB572" t="str">
        <f t="shared" si="1276"/>
        <v>No</v>
      </c>
      <c r="BC572" t="str">
        <f t="shared" si="1276"/>
        <v>No</v>
      </c>
      <c r="BD572" t="str">
        <f t="shared" si="1276"/>
        <v>No</v>
      </c>
      <c r="BE572" t="str">
        <f t="shared" si="1276"/>
        <v>No</v>
      </c>
      <c r="BF572" t="str">
        <f t="shared" si="1276"/>
        <v>No</v>
      </c>
      <c r="BG572" t="str">
        <f t="shared" si="1148"/>
        <v>No</v>
      </c>
      <c r="BI572" t="str">
        <f t="shared" si="1159"/>
        <v>No</v>
      </c>
      <c r="BJ572" t="str">
        <f t="shared" ref="BJ572:BT572" si="1277">IF(AND($M572&gt;=BJ$1,$M572&lt;BK$1),"Yes","No")</f>
        <v>No</v>
      </c>
      <c r="BK572" t="str">
        <f t="shared" si="1277"/>
        <v>No</v>
      </c>
      <c r="BL572" t="str">
        <f t="shared" si="1277"/>
        <v>No</v>
      </c>
      <c r="BM572" t="str">
        <f t="shared" si="1277"/>
        <v>No</v>
      </c>
      <c r="BN572" t="str">
        <f t="shared" si="1277"/>
        <v>No</v>
      </c>
      <c r="BO572" t="str">
        <f t="shared" si="1277"/>
        <v>No</v>
      </c>
      <c r="BP572" t="str">
        <f t="shared" si="1277"/>
        <v>No</v>
      </c>
      <c r="BQ572" t="str">
        <f t="shared" si="1277"/>
        <v>No</v>
      </c>
      <c r="BR572" t="str">
        <f t="shared" si="1277"/>
        <v>No</v>
      </c>
      <c r="BS572" t="str">
        <f t="shared" si="1277"/>
        <v>No</v>
      </c>
      <c r="BT572" t="str">
        <f t="shared" si="1277"/>
        <v>No</v>
      </c>
      <c r="BU572" t="str">
        <f t="shared" si="1259"/>
        <v>No</v>
      </c>
      <c r="BW572" t="str">
        <f t="shared" si="1150"/>
        <v>No</v>
      </c>
    </row>
    <row r="573" spans="1:75" x14ac:dyDescent="0.25">
      <c r="A573" s="7">
        <v>572</v>
      </c>
      <c r="B573" s="7" t="s">
        <v>608</v>
      </c>
      <c r="C573" s="7" t="s">
        <v>939</v>
      </c>
      <c r="D573" s="7" t="s">
        <v>813</v>
      </c>
      <c r="E573" s="7" t="s">
        <v>791</v>
      </c>
      <c r="F573" s="8" t="s">
        <v>811</v>
      </c>
      <c r="G573" s="8" t="s">
        <v>807</v>
      </c>
      <c r="H573" s="7" t="s">
        <v>601</v>
      </c>
      <c r="I573" s="7" t="s">
        <v>15</v>
      </c>
      <c r="J573" s="7" t="s">
        <v>1196</v>
      </c>
      <c r="K573" s="9">
        <v>28428</v>
      </c>
      <c r="L573" s="9">
        <v>36531</v>
      </c>
      <c r="M573" s="9"/>
      <c r="N573" s="10">
        <f t="shared" ca="1" si="1145"/>
        <v>22</v>
      </c>
      <c r="O573" s="10" t="s">
        <v>815</v>
      </c>
      <c r="P573" s="11" t="s">
        <v>21</v>
      </c>
      <c r="Q573" s="12">
        <v>20990</v>
      </c>
      <c r="R573" s="12">
        <f t="shared" ca="1" si="1146"/>
        <v>5000</v>
      </c>
      <c r="S573" s="8">
        <v>4</v>
      </c>
      <c r="T573" t="str">
        <f t="shared" si="1151"/>
        <v/>
      </c>
      <c r="U573" t="str">
        <f t="shared" si="1152"/>
        <v>Correct</v>
      </c>
      <c r="Y573" t="str">
        <f t="shared" si="1153"/>
        <v>10001-25000</v>
      </c>
      <c r="Z573" t="str">
        <f t="shared" ca="1" si="1154"/>
        <v>40-50 years</v>
      </c>
      <c r="AA573" t="str">
        <f t="shared" si="1155"/>
        <v>Above 10 years</v>
      </c>
      <c r="AH573" t="str">
        <f t="shared" si="1156"/>
        <v>Yes</v>
      </c>
      <c r="AI573" t="str">
        <f t="shared" si="1257"/>
        <v>Yes</v>
      </c>
      <c r="AJ573" t="str">
        <f t="shared" si="1257"/>
        <v>Yes</v>
      </c>
      <c r="AK573" t="str">
        <f t="shared" si="1257"/>
        <v>Yes</v>
      </c>
      <c r="AL573" t="str">
        <f t="shared" si="1257"/>
        <v>Yes</v>
      </c>
      <c r="AM573" t="str">
        <f t="shared" si="1257"/>
        <v>Yes</v>
      </c>
      <c r="AN573" t="str">
        <f t="shared" si="1257"/>
        <v>Yes</v>
      </c>
      <c r="AO573" t="str">
        <f t="shared" si="1257"/>
        <v>Yes</v>
      </c>
      <c r="AP573" t="str">
        <f t="shared" si="1257"/>
        <v>Yes</v>
      </c>
      <c r="AQ573" t="str">
        <f t="shared" si="1257"/>
        <v>Yes</v>
      </c>
      <c r="AR573" t="str">
        <f t="shared" si="1257"/>
        <v>Yes</v>
      </c>
      <c r="AS573" t="str">
        <f t="shared" si="1257"/>
        <v>Yes</v>
      </c>
      <c r="AT573" t="str">
        <f t="shared" si="1257"/>
        <v>Yes</v>
      </c>
      <c r="AV573" t="str">
        <f t="shared" ref="AV573:BF573" si="1278">IF(AND($L573&gt;=AV$1,$L573&lt;AW$1),"Yes","No")</f>
        <v>No</v>
      </c>
      <c r="AW573" t="str">
        <f t="shared" si="1278"/>
        <v>No</v>
      </c>
      <c r="AX573" t="str">
        <f t="shared" si="1278"/>
        <v>No</v>
      </c>
      <c r="AY573" t="str">
        <f t="shared" si="1278"/>
        <v>No</v>
      </c>
      <c r="AZ573" t="str">
        <f t="shared" si="1278"/>
        <v>No</v>
      </c>
      <c r="BA573" t="str">
        <f t="shared" si="1278"/>
        <v>No</v>
      </c>
      <c r="BB573" t="str">
        <f t="shared" si="1278"/>
        <v>No</v>
      </c>
      <c r="BC573" t="str">
        <f t="shared" si="1278"/>
        <v>No</v>
      </c>
      <c r="BD573" t="str">
        <f t="shared" si="1278"/>
        <v>No</v>
      </c>
      <c r="BE573" t="str">
        <f t="shared" si="1278"/>
        <v>No</v>
      </c>
      <c r="BF573" t="str">
        <f t="shared" si="1278"/>
        <v>No</v>
      </c>
      <c r="BG573" t="str">
        <f t="shared" si="1148"/>
        <v>No</v>
      </c>
      <c r="BI573" t="str">
        <f t="shared" si="1159"/>
        <v>No</v>
      </c>
      <c r="BJ573" t="str">
        <f t="shared" ref="BJ573:BT573" si="1279">IF(AND($M573&gt;=BJ$1,$M573&lt;BK$1),"Yes","No")</f>
        <v>No</v>
      </c>
      <c r="BK573" t="str">
        <f t="shared" si="1279"/>
        <v>No</v>
      </c>
      <c r="BL573" t="str">
        <f t="shared" si="1279"/>
        <v>No</v>
      </c>
      <c r="BM573" t="str">
        <f t="shared" si="1279"/>
        <v>No</v>
      </c>
      <c r="BN573" t="str">
        <f t="shared" si="1279"/>
        <v>No</v>
      </c>
      <c r="BO573" t="str">
        <f t="shared" si="1279"/>
        <v>No</v>
      </c>
      <c r="BP573" t="str">
        <f t="shared" si="1279"/>
        <v>No</v>
      </c>
      <c r="BQ573" t="str">
        <f t="shared" si="1279"/>
        <v>No</v>
      </c>
      <c r="BR573" t="str">
        <f t="shared" si="1279"/>
        <v>No</v>
      </c>
      <c r="BS573" t="str">
        <f t="shared" si="1279"/>
        <v>No</v>
      </c>
      <c r="BT573" t="str">
        <f t="shared" si="1279"/>
        <v>No</v>
      </c>
      <c r="BU573" t="str">
        <f t="shared" si="1259"/>
        <v>No</v>
      </c>
      <c r="BW573" t="str">
        <f t="shared" si="1150"/>
        <v>No</v>
      </c>
    </row>
    <row r="574" spans="1:75" x14ac:dyDescent="0.25">
      <c r="A574" s="7">
        <v>573</v>
      </c>
      <c r="B574" s="7" t="s">
        <v>609</v>
      </c>
      <c r="C574" s="7" t="s">
        <v>1134</v>
      </c>
      <c r="D574" s="7" t="s">
        <v>36</v>
      </c>
      <c r="E574" s="7" t="s">
        <v>790</v>
      </c>
      <c r="F574" s="8" t="s">
        <v>811</v>
      </c>
      <c r="G574" s="8" t="s">
        <v>807</v>
      </c>
      <c r="H574" s="7" t="s">
        <v>601</v>
      </c>
      <c r="I574" s="7" t="s">
        <v>12</v>
      </c>
      <c r="J574" s="7" t="s">
        <v>1196</v>
      </c>
      <c r="K574" s="9">
        <v>30627</v>
      </c>
      <c r="L574" s="9">
        <v>37625</v>
      </c>
      <c r="M574" s="9"/>
      <c r="N574" s="10">
        <f t="shared" ca="1" si="1145"/>
        <v>19</v>
      </c>
      <c r="O574" s="10" t="s">
        <v>815</v>
      </c>
      <c r="P574" s="11" t="s">
        <v>40</v>
      </c>
      <c r="Q574" s="12">
        <v>82490</v>
      </c>
      <c r="R574" s="12">
        <f t="shared" ca="1" si="1146"/>
        <v>10000</v>
      </c>
      <c r="S574" s="8">
        <v>5</v>
      </c>
      <c r="T574" t="str">
        <f t="shared" si="1151"/>
        <v/>
      </c>
      <c r="U574" t="str">
        <f t="shared" si="1152"/>
        <v>Correct</v>
      </c>
      <c r="Y574" t="str">
        <f t="shared" si="1153"/>
        <v>Above 60000</v>
      </c>
      <c r="Z574" t="str">
        <f t="shared" ca="1" si="1154"/>
        <v>30-40 years</v>
      </c>
      <c r="AA574" t="str">
        <f t="shared" si="1155"/>
        <v>6-10 years</v>
      </c>
      <c r="AH574" t="str">
        <f t="shared" si="1156"/>
        <v>Yes</v>
      </c>
      <c r="AI574" t="str">
        <f t="shared" si="1257"/>
        <v>Yes</v>
      </c>
      <c r="AJ574" t="str">
        <f t="shared" si="1257"/>
        <v>Yes</v>
      </c>
      <c r="AK574" t="str">
        <f t="shared" si="1257"/>
        <v>Yes</v>
      </c>
      <c r="AL574" t="str">
        <f t="shared" si="1257"/>
        <v>Yes</v>
      </c>
      <c r="AM574" t="str">
        <f t="shared" si="1257"/>
        <v>Yes</v>
      </c>
      <c r="AN574" t="str">
        <f t="shared" si="1257"/>
        <v>Yes</v>
      </c>
      <c r="AO574" t="str">
        <f t="shared" si="1257"/>
        <v>Yes</v>
      </c>
      <c r="AP574" t="str">
        <f t="shared" si="1257"/>
        <v>Yes</v>
      </c>
      <c r="AQ574" t="str">
        <f t="shared" si="1257"/>
        <v>Yes</v>
      </c>
      <c r="AR574" t="str">
        <f t="shared" si="1257"/>
        <v>Yes</v>
      </c>
      <c r="AS574" t="str">
        <f t="shared" si="1257"/>
        <v>Yes</v>
      </c>
      <c r="AT574" t="str">
        <f t="shared" si="1257"/>
        <v>Yes</v>
      </c>
      <c r="AV574" t="str">
        <f t="shared" ref="AV574:BF574" si="1280">IF(AND($L574&gt;=AV$1,$L574&lt;AW$1),"Yes","No")</f>
        <v>No</v>
      </c>
      <c r="AW574" t="str">
        <f t="shared" si="1280"/>
        <v>No</v>
      </c>
      <c r="AX574" t="str">
        <f t="shared" si="1280"/>
        <v>No</v>
      </c>
      <c r="AY574" t="str">
        <f t="shared" si="1280"/>
        <v>No</v>
      </c>
      <c r="AZ574" t="str">
        <f t="shared" si="1280"/>
        <v>No</v>
      </c>
      <c r="BA574" t="str">
        <f t="shared" si="1280"/>
        <v>No</v>
      </c>
      <c r="BB574" t="str">
        <f t="shared" si="1280"/>
        <v>No</v>
      </c>
      <c r="BC574" t="str">
        <f t="shared" si="1280"/>
        <v>No</v>
      </c>
      <c r="BD574" t="str">
        <f t="shared" si="1280"/>
        <v>No</v>
      </c>
      <c r="BE574" t="str">
        <f t="shared" si="1280"/>
        <v>No</v>
      </c>
      <c r="BF574" t="str">
        <f t="shared" si="1280"/>
        <v>No</v>
      </c>
      <c r="BG574" t="str">
        <f t="shared" si="1148"/>
        <v>No</v>
      </c>
      <c r="BI574" t="str">
        <f t="shared" si="1159"/>
        <v>No</v>
      </c>
      <c r="BJ574" t="str">
        <f t="shared" ref="BJ574:BT574" si="1281">IF(AND($M574&gt;=BJ$1,$M574&lt;BK$1),"Yes","No")</f>
        <v>No</v>
      </c>
      <c r="BK574" t="str">
        <f t="shared" si="1281"/>
        <v>No</v>
      </c>
      <c r="BL574" t="str">
        <f t="shared" si="1281"/>
        <v>No</v>
      </c>
      <c r="BM574" t="str">
        <f t="shared" si="1281"/>
        <v>No</v>
      </c>
      <c r="BN574" t="str">
        <f t="shared" si="1281"/>
        <v>No</v>
      </c>
      <c r="BO574" t="str">
        <f t="shared" si="1281"/>
        <v>No</v>
      </c>
      <c r="BP574" t="str">
        <f t="shared" si="1281"/>
        <v>No</v>
      </c>
      <c r="BQ574" t="str">
        <f t="shared" si="1281"/>
        <v>No</v>
      </c>
      <c r="BR574" t="str">
        <f t="shared" si="1281"/>
        <v>No</v>
      </c>
      <c r="BS574" t="str">
        <f t="shared" si="1281"/>
        <v>No</v>
      </c>
      <c r="BT574" t="str">
        <f t="shared" si="1281"/>
        <v>No</v>
      </c>
      <c r="BU574" t="str">
        <f t="shared" si="1259"/>
        <v>No</v>
      </c>
      <c r="BW574" t="str">
        <f t="shared" si="1150"/>
        <v>No</v>
      </c>
    </row>
    <row r="575" spans="1:75" x14ac:dyDescent="0.25">
      <c r="A575" s="7">
        <v>574</v>
      </c>
      <c r="B575" s="7" t="s">
        <v>610</v>
      </c>
      <c r="C575" s="7" t="s">
        <v>1193</v>
      </c>
      <c r="D575" s="7" t="s">
        <v>812</v>
      </c>
      <c r="E575" s="7" t="s">
        <v>793</v>
      </c>
      <c r="F575" s="8" t="s">
        <v>811</v>
      </c>
      <c r="G575" s="8" t="s">
        <v>807</v>
      </c>
      <c r="H575" s="7" t="s">
        <v>601</v>
      </c>
      <c r="I575" s="7" t="s">
        <v>12</v>
      </c>
      <c r="J575" s="7" t="s">
        <v>1197</v>
      </c>
      <c r="K575" s="9">
        <v>30033</v>
      </c>
      <c r="L575" s="9">
        <v>39448</v>
      </c>
      <c r="M575" s="9"/>
      <c r="N575" s="10">
        <f t="shared" ca="1" si="1145"/>
        <v>15</v>
      </c>
      <c r="O575" s="10" t="s">
        <v>815</v>
      </c>
      <c r="P575" s="11" t="s">
        <v>40</v>
      </c>
      <c r="Q575" s="12">
        <v>83710</v>
      </c>
      <c r="R575" s="12">
        <f t="shared" ca="1" si="1146"/>
        <v>5000</v>
      </c>
      <c r="S575" s="8">
        <v>3</v>
      </c>
      <c r="T575" t="str">
        <f t="shared" si="1151"/>
        <v/>
      </c>
      <c r="U575" t="str">
        <f t="shared" si="1152"/>
        <v>Correct</v>
      </c>
      <c r="Y575" t="str">
        <f t="shared" si="1153"/>
        <v>Above 60000</v>
      </c>
      <c r="Z575" t="str">
        <f t="shared" ca="1" si="1154"/>
        <v>40-50 years</v>
      </c>
      <c r="AA575" t="str">
        <f t="shared" si="1155"/>
        <v>4-6 years</v>
      </c>
      <c r="AH575" t="str">
        <f t="shared" si="1156"/>
        <v>Yes</v>
      </c>
      <c r="AI575" t="str">
        <f t="shared" si="1257"/>
        <v>Yes</v>
      </c>
      <c r="AJ575" t="str">
        <f t="shared" si="1257"/>
        <v>Yes</v>
      </c>
      <c r="AK575" t="str">
        <f t="shared" si="1257"/>
        <v>Yes</v>
      </c>
      <c r="AL575" t="str">
        <f t="shared" si="1257"/>
        <v>Yes</v>
      </c>
      <c r="AM575" t="str">
        <f t="shared" si="1257"/>
        <v>Yes</v>
      </c>
      <c r="AN575" t="str">
        <f t="shared" si="1257"/>
        <v>Yes</v>
      </c>
      <c r="AO575" t="str">
        <f t="shared" si="1257"/>
        <v>Yes</v>
      </c>
      <c r="AP575" t="str">
        <f t="shared" si="1257"/>
        <v>Yes</v>
      </c>
      <c r="AQ575" t="str">
        <f t="shared" si="1257"/>
        <v>Yes</v>
      </c>
      <c r="AR575" t="str">
        <f t="shared" si="1257"/>
        <v>Yes</v>
      </c>
      <c r="AS575" t="str">
        <f t="shared" si="1257"/>
        <v>Yes</v>
      </c>
      <c r="AT575" t="str">
        <f t="shared" si="1257"/>
        <v>Yes</v>
      </c>
      <c r="AV575" t="str">
        <f t="shared" ref="AV575:BF575" si="1282">IF(AND($L575&gt;=AV$1,$L575&lt;AW$1),"Yes","No")</f>
        <v>No</v>
      </c>
      <c r="AW575" t="str">
        <f t="shared" si="1282"/>
        <v>No</v>
      </c>
      <c r="AX575" t="str">
        <f t="shared" si="1282"/>
        <v>No</v>
      </c>
      <c r="AY575" t="str">
        <f t="shared" si="1282"/>
        <v>No</v>
      </c>
      <c r="AZ575" t="str">
        <f t="shared" si="1282"/>
        <v>No</v>
      </c>
      <c r="BA575" t="str">
        <f t="shared" si="1282"/>
        <v>No</v>
      </c>
      <c r="BB575" t="str">
        <f t="shared" si="1282"/>
        <v>No</v>
      </c>
      <c r="BC575" t="str">
        <f t="shared" si="1282"/>
        <v>No</v>
      </c>
      <c r="BD575" t="str">
        <f t="shared" si="1282"/>
        <v>No</v>
      </c>
      <c r="BE575" t="str">
        <f t="shared" si="1282"/>
        <v>No</v>
      </c>
      <c r="BF575" t="str">
        <f t="shared" si="1282"/>
        <v>No</v>
      </c>
      <c r="BG575" t="str">
        <f t="shared" si="1148"/>
        <v>No</v>
      </c>
      <c r="BI575" t="str">
        <f t="shared" si="1159"/>
        <v>No</v>
      </c>
      <c r="BJ575" t="str">
        <f t="shared" ref="BJ575:BT575" si="1283">IF(AND($M575&gt;=BJ$1,$M575&lt;BK$1),"Yes","No")</f>
        <v>No</v>
      </c>
      <c r="BK575" t="str">
        <f t="shared" si="1283"/>
        <v>No</v>
      </c>
      <c r="BL575" t="str">
        <f t="shared" si="1283"/>
        <v>No</v>
      </c>
      <c r="BM575" t="str">
        <f t="shared" si="1283"/>
        <v>No</v>
      </c>
      <c r="BN575" t="str">
        <f t="shared" si="1283"/>
        <v>No</v>
      </c>
      <c r="BO575" t="str">
        <f t="shared" si="1283"/>
        <v>No</v>
      </c>
      <c r="BP575" t="str">
        <f t="shared" si="1283"/>
        <v>No</v>
      </c>
      <c r="BQ575" t="str">
        <f t="shared" si="1283"/>
        <v>No</v>
      </c>
      <c r="BR575" t="str">
        <f t="shared" si="1283"/>
        <v>No</v>
      </c>
      <c r="BS575" t="str">
        <f t="shared" si="1283"/>
        <v>No</v>
      </c>
      <c r="BT575" t="str">
        <f t="shared" si="1283"/>
        <v>No</v>
      </c>
      <c r="BU575" t="str">
        <f t="shared" si="1259"/>
        <v>No</v>
      </c>
      <c r="BW575" t="str">
        <f t="shared" si="1150"/>
        <v>No</v>
      </c>
    </row>
    <row r="576" spans="1:75" x14ac:dyDescent="0.25">
      <c r="A576" s="7">
        <v>575</v>
      </c>
      <c r="B576" s="7" t="s">
        <v>611</v>
      </c>
      <c r="C576" s="7" t="s">
        <v>939</v>
      </c>
      <c r="D576" s="7" t="s">
        <v>36</v>
      </c>
      <c r="E576" s="7" t="s">
        <v>795</v>
      </c>
      <c r="F576" s="8" t="s">
        <v>811</v>
      </c>
      <c r="G576" s="8" t="s">
        <v>807</v>
      </c>
      <c r="H576" s="7" t="s">
        <v>601</v>
      </c>
      <c r="I576" s="7" t="s">
        <v>12</v>
      </c>
      <c r="J576" s="7" t="s">
        <v>1196</v>
      </c>
      <c r="K576" s="9">
        <v>31310</v>
      </c>
      <c r="L576" s="9">
        <v>39815</v>
      </c>
      <c r="M576" s="9">
        <v>40728</v>
      </c>
      <c r="N576" s="10">
        <f t="shared" ca="1" si="1145"/>
        <v>13</v>
      </c>
      <c r="O576" s="10" t="s">
        <v>815</v>
      </c>
      <c r="P576" s="11" t="s">
        <v>40</v>
      </c>
      <c r="Q576" s="12">
        <v>72060</v>
      </c>
      <c r="R576" s="12">
        <f t="shared" ca="1" si="1146"/>
        <v>3000</v>
      </c>
      <c r="S576" s="8">
        <v>2</v>
      </c>
      <c r="T576" t="str">
        <f t="shared" si="1151"/>
        <v>Correct</v>
      </c>
      <c r="U576" t="str">
        <f t="shared" si="1152"/>
        <v>Correct</v>
      </c>
      <c r="Y576" t="str">
        <f t="shared" si="1153"/>
        <v>Above 60000</v>
      </c>
      <c r="Z576" t="str">
        <f t="shared" ca="1" si="1154"/>
        <v>30-40 years</v>
      </c>
      <c r="AA576" t="str">
        <f t="shared" si="1155"/>
        <v>2-4 years</v>
      </c>
      <c r="AH576" t="str">
        <f t="shared" si="1156"/>
        <v>No</v>
      </c>
      <c r="AI576" t="str">
        <f t="shared" si="1257"/>
        <v>No</v>
      </c>
      <c r="AJ576" t="str">
        <f t="shared" si="1257"/>
        <v>No</v>
      </c>
      <c r="AK576" t="str">
        <f t="shared" si="1257"/>
        <v>No</v>
      </c>
      <c r="AL576" t="str">
        <f t="shared" si="1257"/>
        <v>No</v>
      </c>
      <c r="AM576" t="str">
        <f t="shared" si="1257"/>
        <v>No</v>
      </c>
      <c r="AN576" t="str">
        <f t="shared" si="1257"/>
        <v>No</v>
      </c>
      <c r="AO576" t="str">
        <f t="shared" si="1257"/>
        <v>No</v>
      </c>
      <c r="AP576" t="str">
        <f t="shared" si="1257"/>
        <v>No</v>
      </c>
      <c r="AQ576" t="str">
        <f t="shared" si="1257"/>
        <v>No</v>
      </c>
      <c r="AR576" t="str">
        <f t="shared" si="1257"/>
        <v>No</v>
      </c>
      <c r="AS576" t="str">
        <f t="shared" si="1257"/>
        <v>No</v>
      </c>
      <c r="AT576" t="str">
        <f t="shared" si="1257"/>
        <v>No</v>
      </c>
      <c r="AV576" t="str">
        <f t="shared" ref="AV576:BF576" si="1284">IF(AND($L576&gt;=AV$1,$L576&lt;AW$1),"Yes","No")</f>
        <v>No</v>
      </c>
      <c r="AW576" t="str">
        <f t="shared" si="1284"/>
        <v>No</v>
      </c>
      <c r="AX576" t="str">
        <f t="shared" si="1284"/>
        <v>No</v>
      </c>
      <c r="AY576" t="str">
        <f t="shared" si="1284"/>
        <v>No</v>
      </c>
      <c r="AZ576" t="str">
        <f t="shared" si="1284"/>
        <v>No</v>
      </c>
      <c r="BA576" t="str">
        <f t="shared" si="1284"/>
        <v>No</v>
      </c>
      <c r="BB576" t="str">
        <f t="shared" si="1284"/>
        <v>No</v>
      </c>
      <c r="BC576" t="str">
        <f t="shared" si="1284"/>
        <v>No</v>
      </c>
      <c r="BD576" t="str">
        <f t="shared" si="1284"/>
        <v>No</v>
      </c>
      <c r="BE576" t="str">
        <f t="shared" si="1284"/>
        <v>No</v>
      </c>
      <c r="BF576" t="str">
        <f t="shared" si="1284"/>
        <v>No</v>
      </c>
      <c r="BG576" t="str">
        <f t="shared" si="1148"/>
        <v>No</v>
      </c>
      <c r="BI576" t="str">
        <f t="shared" si="1159"/>
        <v>No</v>
      </c>
      <c r="BJ576" t="str">
        <f t="shared" ref="BJ576:BT576" si="1285">IF(AND($M576&gt;=BJ$1,$M576&lt;BK$1),"Yes","No")</f>
        <v>No</v>
      </c>
      <c r="BK576" t="str">
        <f t="shared" si="1285"/>
        <v>No</v>
      </c>
      <c r="BL576" t="str">
        <f t="shared" si="1285"/>
        <v>No</v>
      </c>
      <c r="BM576" t="str">
        <f t="shared" si="1285"/>
        <v>No</v>
      </c>
      <c r="BN576" t="str">
        <f t="shared" si="1285"/>
        <v>No</v>
      </c>
      <c r="BO576" t="str">
        <f t="shared" si="1285"/>
        <v>No</v>
      </c>
      <c r="BP576" t="str">
        <f t="shared" si="1285"/>
        <v>No</v>
      </c>
      <c r="BQ576" t="str">
        <f t="shared" si="1285"/>
        <v>No</v>
      </c>
      <c r="BR576" t="str">
        <f t="shared" si="1285"/>
        <v>No</v>
      </c>
      <c r="BS576" t="str">
        <f t="shared" si="1285"/>
        <v>No</v>
      </c>
      <c r="BT576" t="str">
        <f t="shared" si="1285"/>
        <v>No</v>
      </c>
      <c r="BU576" t="str">
        <f t="shared" si="1259"/>
        <v>No</v>
      </c>
      <c r="BW576" t="str">
        <f t="shared" si="1150"/>
        <v>No</v>
      </c>
    </row>
    <row r="577" spans="1:75" x14ac:dyDescent="0.25">
      <c r="A577" s="7">
        <v>576</v>
      </c>
      <c r="B577" s="7" t="s">
        <v>612</v>
      </c>
      <c r="C577" s="7" t="s">
        <v>838</v>
      </c>
      <c r="D577" s="7" t="s">
        <v>10</v>
      </c>
      <c r="E577" s="7" t="s">
        <v>788</v>
      </c>
      <c r="F577" s="8" t="s">
        <v>811</v>
      </c>
      <c r="G577" s="8" t="s">
        <v>807</v>
      </c>
      <c r="H577" s="7" t="s">
        <v>601</v>
      </c>
      <c r="I577" s="7" t="s">
        <v>24</v>
      </c>
      <c r="J577" s="7" t="s">
        <v>1196</v>
      </c>
      <c r="K577" s="9">
        <v>29832</v>
      </c>
      <c r="L577" s="9">
        <v>40587</v>
      </c>
      <c r="M577" s="9"/>
      <c r="N577" s="10">
        <f t="shared" ca="1" si="1145"/>
        <v>11</v>
      </c>
      <c r="O577" s="10" t="s">
        <v>815</v>
      </c>
      <c r="P577" s="11"/>
      <c r="Q577" s="12">
        <v>89450</v>
      </c>
      <c r="R577" s="12">
        <f t="shared" ca="1" si="1146"/>
        <v>3000</v>
      </c>
      <c r="S577" s="8">
        <v>2</v>
      </c>
      <c r="T577" t="str">
        <f t="shared" si="1151"/>
        <v/>
      </c>
      <c r="U577" t="str">
        <f t="shared" si="1152"/>
        <v>Correct</v>
      </c>
      <c r="Y577" t="str">
        <f t="shared" si="1153"/>
        <v>Above 60000</v>
      </c>
      <c r="Z577" t="str">
        <f t="shared" ca="1" si="1154"/>
        <v>40-50 years</v>
      </c>
      <c r="AA577" t="str">
        <f t="shared" si="1155"/>
        <v>1-2 years</v>
      </c>
      <c r="AH577" t="str">
        <f t="shared" si="1156"/>
        <v>Yes</v>
      </c>
      <c r="AI577" t="str">
        <f t="shared" si="1257"/>
        <v>Yes</v>
      </c>
      <c r="AJ577" t="str">
        <f t="shared" si="1257"/>
        <v>Yes</v>
      </c>
      <c r="AK577" t="str">
        <f t="shared" si="1257"/>
        <v>Yes</v>
      </c>
      <c r="AL577" t="str">
        <f t="shared" si="1257"/>
        <v>Yes</v>
      </c>
      <c r="AM577" t="str">
        <f t="shared" si="1257"/>
        <v>Yes</v>
      </c>
      <c r="AN577" t="str">
        <f t="shared" si="1257"/>
        <v>Yes</v>
      </c>
      <c r="AO577" t="str">
        <f t="shared" si="1257"/>
        <v>Yes</v>
      </c>
      <c r="AP577" t="str">
        <f t="shared" si="1257"/>
        <v>Yes</v>
      </c>
      <c r="AQ577" t="str">
        <f t="shared" si="1257"/>
        <v>Yes</v>
      </c>
      <c r="AR577" t="str">
        <f t="shared" si="1257"/>
        <v>Yes</v>
      </c>
      <c r="AS577" t="str">
        <f t="shared" si="1257"/>
        <v>Yes</v>
      </c>
      <c r="AT577" t="str">
        <f t="shared" si="1257"/>
        <v>Yes</v>
      </c>
      <c r="AV577" t="str">
        <f t="shared" ref="AV577:BF577" si="1286">IF(AND($L577&gt;=AV$1,$L577&lt;AW$1),"Yes","No")</f>
        <v>No</v>
      </c>
      <c r="AW577" t="str">
        <f t="shared" si="1286"/>
        <v>No</v>
      </c>
      <c r="AX577" t="str">
        <f t="shared" si="1286"/>
        <v>No</v>
      </c>
      <c r="AY577" t="str">
        <f t="shared" si="1286"/>
        <v>No</v>
      </c>
      <c r="AZ577" t="str">
        <f t="shared" si="1286"/>
        <v>No</v>
      </c>
      <c r="BA577" t="str">
        <f t="shared" si="1286"/>
        <v>No</v>
      </c>
      <c r="BB577" t="str">
        <f t="shared" si="1286"/>
        <v>No</v>
      </c>
      <c r="BC577" t="str">
        <f t="shared" si="1286"/>
        <v>No</v>
      </c>
      <c r="BD577" t="str">
        <f t="shared" si="1286"/>
        <v>No</v>
      </c>
      <c r="BE577" t="str">
        <f t="shared" si="1286"/>
        <v>No</v>
      </c>
      <c r="BF577" t="str">
        <f t="shared" si="1286"/>
        <v>No</v>
      </c>
      <c r="BG577" t="str">
        <f t="shared" si="1148"/>
        <v>No</v>
      </c>
      <c r="BI577" t="str">
        <f t="shared" si="1159"/>
        <v>No</v>
      </c>
      <c r="BJ577" t="str">
        <f t="shared" ref="BJ577:BT577" si="1287">IF(AND($M577&gt;=BJ$1,$M577&lt;BK$1),"Yes","No")</f>
        <v>No</v>
      </c>
      <c r="BK577" t="str">
        <f t="shared" si="1287"/>
        <v>No</v>
      </c>
      <c r="BL577" t="str">
        <f t="shared" si="1287"/>
        <v>No</v>
      </c>
      <c r="BM577" t="str">
        <f t="shared" si="1287"/>
        <v>No</v>
      </c>
      <c r="BN577" t="str">
        <f t="shared" si="1287"/>
        <v>No</v>
      </c>
      <c r="BO577" t="str">
        <f t="shared" si="1287"/>
        <v>No</v>
      </c>
      <c r="BP577" t="str">
        <f t="shared" si="1287"/>
        <v>No</v>
      </c>
      <c r="BQ577" t="str">
        <f t="shared" si="1287"/>
        <v>No</v>
      </c>
      <c r="BR577" t="str">
        <f t="shared" si="1287"/>
        <v>No</v>
      </c>
      <c r="BS577" t="str">
        <f t="shared" si="1287"/>
        <v>No</v>
      </c>
      <c r="BT577" t="str">
        <f t="shared" si="1287"/>
        <v>No</v>
      </c>
      <c r="BU577" t="str">
        <f t="shared" si="1259"/>
        <v>No</v>
      </c>
      <c r="BW577" t="str">
        <f t="shared" si="1150"/>
        <v>No</v>
      </c>
    </row>
    <row r="578" spans="1:75" x14ac:dyDescent="0.25">
      <c r="A578" s="7">
        <v>577</v>
      </c>
      <c r="B578" s="7" t="s">
        <v>613</v>
      </c>
      <c r="C578" s="7" t="s">
        <v>818</v>
      </c>
      <c r="D578" s="7" t="s">
        <v>36</v>
      </c>
      <c r="E578" s="7" t="s">
        <v>796</v>
      </c>
      <c r="F578" s="8" t="s">
        <v>810</v>
      </c>
      <c r="G578" s="8" t="s">
        <v>807</v>
      </c>
      <c r="H578" s="7" t="s">
        <v>601</v>
      </c>
      <c r="I578" s="7" t="s">
        <v>12</v>
      </c>
      <c r="J578" s="7" t="s">
        <v>1197</v>
      </c>
      <c r="K578" s="9">
        <v>32334</v>
      </c>
      <c r="L578" s="9">
        <v>39123</v>
      </c>
      <c r="M578" s="9"/>
      <c r="N578" s="10">
        <f t="shared" ref="N578:N641" ca="1" si="1288">DATEDIF(L578,TODAY(),"Y")</f>
        <v>15</v>
      </c>
      <c r="O578" s="10" t="s">
        <v>815</v>
      </c>
      <c r="P578" s="11" t="s">
        <v>13</v>
      </c>
      <c r="Q578" s="12">
        <v>54270</v>
      </c>
      <c r="R578" s="12">
        <f t="shared" ref="R578:R641" ca="1" si="1289">IF(AND(VLOOKUP($S578,$AC$1:$AD$3,2,1)=0,N578&gt;10),3000,VLOOKUP($S578,$AC$1:$AD$3,2,1))</f>
        <v>5000</v>
      </c>
      <c r="S578" s="8">
        <v>3</v>
      </c>
      <c r="T578" t="str">
        <f t="shared" si="1151"/>
        <v/>
      </c>
      <c r="U578" t="str">
        <f t="shared" si="1152"/>
        <v>Correct</v>
      </c>
      <c r="Y578" t="str">
        <f t="shared" si="1153"/>
        <v>40001-60000</v>
      </c>
      <c r="Z578" t="str">
        <f t="shared" ca="1" si="1154"/>
        <v>30-40 years</v>
      </c>
      <c r="AA578" t="str">
        <f t="shared" si="1155"/>
        <v>4-6 years</v>
      </c>
      <c r="AH578" t="str">
        <f t="shared" si="1156"/>
        <v>Yes</v>
      </c>
      <c r="AI578" t="str">
        <f t="shared" si="1257"/>
        <v>Yes</v>
      </c>
      <c r="AJ578" t="str">
        <f t="shared" si="1257"/>
        <v>Yes</v>
      </c>
      <c r="AK578" t="str">
        <f t="shared" si="1257"/>
        <v>Yes</v>
      </c>
      <c r="AL578" t="str">
        <f t="shared" si="1257"/>
        <v>Yes</v>
      </c>
      <c r="AM578" t="str">
        <f t="shared" si="1257"/>
        <v>Yes</v>
      </c>
      <c r="AN578" t="str">
        <f t="shared" si="1257"/>
        <v>Yes</v>
      </c>
      <c r="AO578" t="str">
        <f t="shared" si="1257"/>
        <v>Yes</v>
      </c>
      <c r="AP578" t="str">
        <f t="shared" si="1257"/>
        <v>Yes</v>
      </c>
      <c r="AQ578" t="str">
        <f t="shared" si="1257"/>
        <v>Yes</v>
      </c>
      <c r="AR578" t="str">
        <f t="shared" si="1257"/>
        <v>Yes</v>
      </c>
      <c r="AS578" t="str">
        <f t="shared" si="1257"/>
        <v>Yes</v>
      </c>
      <c r="AT578" t="str">
        <f t="shared" si="1257"/>
        <v>Yes</v>
      </c>
      <c r="AV578" t="str">
        <f t="shared" ref="AV578:BF578" si="1290">IF(AND($L578&gt;=AV$1,$L578&lt;AW$1),"Yes","No")</f>
        <v>No</v>
      </c>
      <c r="AW578" t="str">
        <f t="shared" si="1290"/>
        <v>No</v>
      </c>
      <c r="AX578" t="str">
        <f t="shared" si="1290"/>
        <v>No</v>
      </c>
      <c r="AY578" t="str">
        <f t="shared" si="1290"/>
        <v>No</v>
      </c>
      <c r="AZ578" t="str">
        <f t="shared" si="1290"/>
        <v>No</v>
      </c>
      <c r="BA578" t="str">
        <f t="shared" si="1290"/>
        <v>No</v>
      </c>
      <c r="BB578" t="str">
        <f t="shared" si="1290"/>
        <v>No</v>
      </c>
      <c r="BC578" t="str">
        <f t="shared" si="1290"/>
        <v>No</v>
      </c>
      <c r="BD578" t="str">
        <f t="shared" si="1290"/>
        <v>No</v>
      </c>
      <c r="BE578" t="str">
        <f t="shared" si="1290"/>
        <v>No</v>
      </c>
      <c r="BF578" t="str">
        <f t="shared" si="1290"/>
        <v>No</v>
      </c>
      <c r="BG578" t="str">
        <f t="shared" ref="BG578:BG641" si="1291">IF(AND($L578&gt;=BG$1,$L578&lt;BI$1),"Yes","No")</f>
        <v>No</v>
      </c>
      <c r="BI578" t="str">
        <f t="shared" si="1159"/>
        <v>No</v>
      </c>
      <c r="BJ578" t="str">
        <f t="shared" ref="BJ578:BT578" si="1292">IF(AND($M578&gt;=BJ$1,$M578&lt;BK$1),"Yes","No")</f>
        <v>No</v>
      </c>
      <c r="BK578" t="str">
        <f t="shared" si="1292"/>
        <v>No</v>
      </c>
      <c r="BL578" t="str">
        <f t="shared" si="1292"/>
        <v>No</v>
      </c>
      <c r="BM578" t="str">
        <f t="shared" si="1292"/>
        <v>No</v>
      </c>
      <c r="BN578" t="str">
        <f t="shared" si="1292"/>
        <v>No</v>
      </c>
      <c r="BO578" t="str">
        <f t="shared" si="1292"/>
        <v>No</v>
      </c>
      <c r="BP578" t="str">
        <f t="shared" si="1292"/>
        <v>No</v>
      </c>
      <c r="BQ578" t="str">
        <f t="shared" si="1292"/>
        <v>No</v>
      </c>
      <c r="BR578" t="str">
        <f t="shared" si="1292"/>
        <v>No</v>
      </c>
      <c r="BS578" t="str">
        <f t="shared" si="1292"/>
        <v>No</v>
      </c>
      <c r="BT578" t="str">
        <f t="shared" si="1292"/>
        <v>No</v>
      </c>
      <c r="BU578" t="str">
        <f t="shared" si="1259"/>
        <v>No</v>
      </c>
      <c r="BW578" t="str">
        <f t="shared" ref="BW578:BW641" si="1293">IF(COUNTIFS(BJ578:BU578,"Yes")&gt;0,"Yes","No")</f>
        <v>No</v>
      </c>
    </row>
    <row r="579" spans="1:75" x14ac:dyDescent="0.25">
      <c r="A579" s="7">
        <v>578</v>
      </c>
      <c r="B579" s="7" t="s">
        <v>614</v>
      </c>
      <c r="C579" s="7" t="s">
        <v>1100</v>
      </c>
      <c r="D579" s="7" t="s">
        <v>36</v>
      </c>
      <c r="E579" s="7" t="s">
        <v>789</v>
      </c>
      <c r="F579" s="8" t="s">
        <v>811</v>
      </c>
      <c r="G579" s="8" t="s">
        <v>807</v>
      </c>
      <c r="H579" s="7" t="s">
        <v>601</v>
      </c>
      <c r="I579" s="7" t="s">
        <v>12</v>
      </c>
      <c r="J579" s="7" t="s">
        <v>1196</v>
      </c>
      <c r="K579" s="9">
        <v>25602</v>
      </c>
      <c r="L579" s="9">
        <v>39134</v>
      </c>
      <c r="M579" s="9"/>
      <c r="N579" s="10">
        <f t="shared" ca="1" si="1288"/>
        <v>15</v>
      </c>
      <c r="O579" s="10" t="s">
        <v>815</v>
      </c>
      <c r="P579" s="11" t="s">
        <v>40</v>
      </c>
      <c r="Q579" s="12">
        <v>45110</v>
      </c>
      <c r="R579" s="12">
        <f t="shared" ca="1" si="1289"/>
        <v>3000</v>
      </c>
      <c r="S579" s="8">
        <v>2</v>
      </c>
      <c r="T579" t="str">
        <f t="shared" ref="T579:T642" si="1294">IF(M579="","",IF(M579&lt;L579,"Error","Correct"))</f>
        <v/>
      </c>
      <c r="U579" t="str">
        <f t="shared" ref="U579:U642" si="1295">IF(K579="","",IF((L579-K579)/365&lt;18,"Error","Correct"))</f>
        <v>Correct</v>
      </c>
      <c r="Y579" t="str">
        <f t="shared" ref="Y579:Y642" si="1296">VLOOKUP(Q579,$AC$32:$AD$36,2,1)</f>
        <v>40001-60000</v>
      </c>
      <c r="Z579" t="str">
        <f t="shared" ref="Z579:Z642" ca="1" si="1297">VLOOKUP(YEARFRAC(K579,TODAY()),$AC$17:$AD$22,2,1)</f>
        <v>Above 50 years</v>
      </c>
      <c r="AA579" t="str">
        <f t="shared" ref="AA579:AA642" si="1298">VLOOKUP(YEARFRAC(L579,$AB$1),$AC$24:$AD$30,2,1)</f>
        <v>4-6 years</v>
      </c>
      <c r="AH579" t="str">
        <f t="shared" ref="AH579:AH642" si="1299">IF($L579&gt;AH$1,"No",IF($M579="","Yes",IF(AND($L579&lt;=AH$1,$M579&gt;AH$1),"Yes","No")))</f>
        <v>Yes</v>
      </c>
      <c r="AI579" t="str">
        <f t="shared" ref="AI579:AT594" si="1300">IF($L579&gt;AI$1,"No",IF($M579="","Yes",IF(AND($L579&lt;=AI$1,$M579&gt;AI$1),"Yes","No")))</f>
        <v>Yes</v>
      </c>
      <c r="AJ579" t="str">
        <f t="shared" si="1300"/>
        <v>Yes</v>
      </c>
      <c r="AK579" t="str">
        <f t="shared" si="1300"/>
        <v>Yes</v>
      </c>
      <c r="AL579" t="str">
        <f t="shared" si="1300"/>
        <v>Yes</v>
      </c>
      <c r="AM579" t="str">
        <f t="shared" si="1300"/>
        <v>Yes</v>
      </c>
      <c r="AN579" t="str">
        <f t="shared" si="1300"/>
        <v>Yes</v>
      </c>
      <c r="AO579" t="str">
        <f t="shared" si="1300"/>
        <v>Yes</v>
      </c>
      <c r="AP579" t="str">
        <f t="shared" si="1300"/>
        <v>Yes</v>
      </c>
      <c r="AQ579" t="str">
        <f t="shared" si="1300"/>
        <v>Yes</v>
      </c>
      <c r="AR579" t="str">
        <f t="shared" si="1300"/>
        <v>Yes</v>
      </c>
      <c r="AS579" t="str">
        <f t="shared" si="1300"/>
        <v>Yes</v>
      </c>
      <c r="AT579" t="str">
        <f t="shared" si="1300"/>
        <v>Yes</v>
      </c>
      <c r="AV579" t="str">
        <f t="shared" ref="AV579:BF579" si="1301">IF(AND($L579&gt;=AV$1,$L579&lt;AW$1),"Yes","No")</f>
        <v>No</v>
      </c>
      <c r="AW579" t="str">
        <f t="shared" si="1301"/>
        <v>No</v>
      </c>
      <c r="AX579" t="str">
        <f t="shared" si="1301"/>
        <v>No</v>
      </c>
      <c r="AY579" t="str">
        <f t="shared" si="1301"/>
        <v>No</v>
      </c>
      <c r="AZ579" t="str">
        <f t="shared" si="1301"/>
        <v>No</v>
      </c>
      <c r="BA579" t="str">
        <f t="shared" si="1301"/>
        <v>No</v>
      </c>
      <c r="BB579" t="str">
        <f t="shared" si="1301"/>
        <v>No</v>
      </c>
      <c r="BC579" t="str">
        <f t="shared" si="1301"/>
        <v>No</v>
      </c>
      <c r="BD579" t="str">
        <f t="shared" si="1301"/>
        <v>No</v>
      </c>
      <c r="BE579" t="str">
        <f t="shared" si="1301"/>
        <v>No</v>
      </c>
      <c r="BF579" t="str">
        <f t="shared" si="1301"/>
        <v>No</v>
      </c>
      <c r="BG579" t="str">
        <f t="shared" si="1291"/>
        <v>No</v>
      </c>
      <c r="BI579" t="str">
        <f t="shared" ref="BI579:BI642" si="1302">IF(COUNTIFS(AV579:BG579,"Yes")&gt;0,"Yes","No")</f>
        <v>No</v>
      </c>
      <c r="BJ579" t="str">
        <f t="shared" ref="BJ579:BU594" si="1303">IF(AND($M579&gt;=BJ$1,$M579&lt;BK$1),"Yes","No")</f>
        <v>No</v>
      </c>
      <c r="BK579" t="str">
        <f t="shared" si="1303"/>
        <v>No</v>
      </c>
      <c r="BL579" t="str">
        <f t="shared" si="1303"/>
        <v>No</v>
      </c>
      <c r="BM579" t="str">
        <f t="shared" si="1303"/>
        <v>No</v>
      </c>
      <c r="BN579" t="str">
        <f t="shared" si="1303"/>
        <v>No</v>
      </c>
      <c r="BO579" t="str">
        <f t="shared" si="1303"/>
        <v>No</v>
      </c>
      <c r="BP579" t="str">
        <f t="shared" si="1303"/>
        <v>No</v>
      </c>
      <c r="BQ579" t="str">
        <f t="shared" si="1303"/>
        <v>No</v>
      </c>
      <c r="BR579" t="str">
        <f t="shared" si="1303"/>
        <v>No</v>
      </c>
      <c r="BS579" t="str">
        <f t="shared" si="1303"/>
        <v>No</v>
      </c>
      <c r="BT579" t="str">
        <f t="shared" si="1303"/>
        <v>No</v>
      </c>
      <c r="BU579" t="str">
        <f t="shared" si="1303"/>
        <v>No</v>
      </c>
      <c r="BW579" t="str">
        <f t="shared" si="1293"/>
        <v>No</v>
      </c>
    </row>
    <row r="580" spans="1:75" x14ac:dyDescent="0.25">
      <c r="A580" s="7">
        <v>579</v>
      </c>
      <c r="B580" s="7" t="s">
        <v>615</v>
      </c>
      <c r="C580" s="7" t="s">
        <v>1087</v>
      </c>
      <c r="D580" s="7" t="s">
        <v>36</v>
      </c>
      <c r="E580" s="7" t="s">
        <v>795</v>
      </c>
      <c r="F580" s="8" t="s">
        <v>811</v>
      </c>
      <c r="G580" s="8" t="s">
        <v>807</v>
      </c>
      <c r="H580" s="7" t="s">
        <v>601</v>
      </c>
      <c r="I580" s="7" t="s">
        <v>12</v>
      </c>
      <c r="J580" s="7" t="s">
        <v>1197</v>
      </c>
      <c r="K580" s="9">
        <v>30943</v>
      </c>
      <c r="L580" s="9">
        <v>39141</v>
      </c>
      <c r="M580" s="9"/>
      <c r="N580" s="10">
        <f t="shared" ca="1" si="1288"/>
        <v>15</v>
      </c>
      <c r="O580" s="10" t="s">
        <v>815</v>
      </c>
      <c r="P580" s="11" t="s">
        <v>40</v>
      </c>
      <c r="Q580" s="12">
        <v>66824</v>
      </c>
      <c r="R580" s="12">
        <f t="shared" ca="1" si="1289"/>
        <v>3000</v>
      </c>
      <c r="S580" s="8">
        <v>2</v>
      </c>
      <c r="T580" t="str">
        <f t="shared" si="1294"/>
        <v/>
      </c>
      <c r="U580" t="str">
        <f t="shared" si="1295"/>
        <v>Correct</v>
      </c>
      <c r="Y580" t="str">
        <f t="shared" si="1296"/>
        <v>Above 60000</v>
      </c>
      <c r="Z580" t="str">
        <f t="shared" ca="1" si="1297"/>
        <v>30-40 years</v>
      </c>
      <c r="AA580" t="str">
        <f t="shared" si="1298"/>
        <v>4-6 years</v>
      </c>
      <c r="AH580" t="str">
        <f t="shared" si="1299"/>
        <v>Yes</v>
      </c>
      <c r="AI580" t="str">
        <f t="shared" si="1300"/>
        <v>Yes</v>
      </c>
      <c r="AJ580" t="str">
        <f t="shared" si="1300"/>
        <v>Yes</v>
      </c>
      <c r="AK580" t="str">
        <f t="shared" si="1300"/>
        <v>Yes</v>
      </c>
      <c r="AL580" t="str">
        <f t="shared" si="1300"/>
        <v>Yes</v>
      </c>
      <c r="AM580" t="str">
        <f t="shared" si="1300"/>
        <v>Yes</v>
      </c>
      <c r="AN580" t="str">
        <f t="shared" si="1300"/>
        <v>Yes</v>
      </c>
      <c r="AO580" t="str">
        <f t="shared" si="1300"/>
        <v>Yes</v>
      </c>
      <c r="AP580" t="str">
        <f t="shared" si="1300"/>
        <v>Yes</v>
      </c>
      <c r="AQ580" t="str">
        <f t="shared" si="1300"/>
        <v>Yes</v>
      </c>
      <c r="AR580" t="str">
        <f t="shared" si="1300"/>
        <v>Yes</v>
      </c>
      <c r="AS580" t="str">
        <f t="shared" si="1300"/>
        <v>Yes</v>
      </c>
      <c r="AT580" t="str">
        <f t="shared" si="1300"/>
        <v>Yes</v>
      </c>
      <c r="AV580" t="str">
        <f t="shared" ref="AV580:BF580" si="1304">IF(AND($L580&gt;=AV$1,$L580&lt;AW$1),"Yes","No")</f>
        <v>No</v>
      </c>
      <c r="AW580" t="str">
        <f t="shared" si="1304"/>
        <v>No</v>
      </c>
      <c r="AX580" t="str">
        <f t="shared" si="1304"/>
        <v>No</v>
      </c>
      <c r="AY580" t="str">
        <f t="shared" si="1304"/>
        <v>No</v>
      </c>
      <c r="AZ580" t="str">
        <f t="shared" si="1304"/>
        <v>No</v>
      </c>
      <c r="BA580" t="str">
        <f t="shared" si="1304"/>
        <v>No</v>
      </c>
      <c r="BB580" t="str">
        <f t="shared" si="1304"/>
        <v>No</v>
      </c>
      <c r="BC580" t="str">
        <f t="shared" si="1304"/>
        <v>No</v>
      </c>
      <c r="BD580" t="str">
        <f t="shared" si="1304"/>
        <v>No</v>
      </c>
      <c r="BE580" t="str">
        <f t="shared" si="1304"/>
        <v>No</v>
      </c>
      <c r="BF580" t="str">
        <f t="shared" si="1304"/>
        <v>No</v>
      </c>
      <c r="BG580" t="str">
        <f t="shared" si="1291"/>
        <v>No</v>
      </c>
      <c r="BI580" t="str">
        <f t="shared" si="1302"/>
        <v>No</v>
      </c>
      <c r="BJ580" t="str">
        <f t="shared" ref="BJ580:BT580" si="1305">IF(AND($M580&gt;=BJ$1,$M580&lt;BK$1),"Yes","No")</f>
        <v>No</v>
      </c>
      <c r="BK580" t="str">
        <f t="shared" si="1305"/>
        <v>No</v>
      </c>
      <c r="BL580" t="str">
        <f t="shared" si="1305"/>
        <v>No</v>
      </c>
      <c r="BM580" t="str">
        <f t="shared" si="1305"/>
        <v>No</v>
      </c>
      <c r="BN580" t="str">
        <f t="shared" si="1305"/>
        <v>No</v>
      </c>
      <c r="BO580" t="str">
        <f t="shared" si="1305"/>
        <v>No</v>
      </c>
      <c r="BP580" t="str">
        <f t="shared" si="1305"/>
        <v>No</v>
      </c>
      <c r="BQ580" t="str">
        <f t="shared" si="1305"/>
        <v>No</v>
      </c>
      <c r="BR580" t="str">
        <f t="shared" si="1305"/>
        <v>No</v>
      </c>
      <c r="BS580" t="str">
        <f t="shared" si="1305"/>
        <v>No</v>
      </c>
      <c r="BT580" t="str">
        <f t="shared" si="1305"/>
        <v>No</v>
      </c>
      <c r="BU580" t="str">
        <f t="shared" si="1303"/>
        <v>No</v>
      </c>
      <c r="BW580" t="str">
        <f t="shared" si="1293"/>
        <v>No</v>
      </c>
    </row>
    <row r="581" spans="1:75" x14ac:dyDescent="0.25">
      <c r="A581" s="7">
        <v>580</v>
      </c>
      <c r="B581" s="7" t="s">
        <v>616</v>
      </c>
      <c r="C581" s="7" t="s">
        <v>884</v>
      </c>
      <c r="D581" s="7" t="s">
        <v>36</v>
      </c>
      <c r="E581" s="7" t="s">
        <v>795</v>
      </c>
      <c r="F581" s="8" t="s">
        <v>811</v>
      </c>
      <c r="G581" s="8" t="s">
        <v>807</v>
      </c>
      <c r="H581" s="7" t="s">
        <v>601</v>
      </c>
      <c r="I581" s="7" t="s">
        <v>12</v>
      </c>
      <c r="J581" s="7" t="s">
        <v>1196</v>
      </c>
      <c r="K581" s="9">
        <v>29831</v>
      </c>
      <c r="L581" s="9">
        <v>39137</v>
      </c>
      <c r="M581" s="9"/>
      <c r="N581" s="10">
        <f t="shared" ca="1" si="1288"/>
        <v>15</v>
      </c>
      <c r="O581" s="10" t="s">
        <v>815</v>
      </c>
      <c r="P581" s="11" t="s">
        <v>13</v>
      </c>
      <c r="Q581" s="12">
        <v>39000</v>
      </c>
      <c r="R581" s="12">
        <f t="shared" ca="1" si="1289"/>
        <v>10000</v>
      </c>
      <c r="S581" s="8">
        <v>5</v>
      </c>
      <c r="T581" t="str">
        <f t="shared" si="1294"/>
        <v/>
      </c>
      <c r="U581" t="str">
        <f t="shared" si="1295"/>
        <v>Correct</v>
      </c>
      <c r="Y581" t="str">
        <f t="shared" si="1296"/>
        <v>25001-40000</v>
      </c>
      <c r="Z581" t="str">
        <f t="shared" ca="1" si="1297"/>
        <v>40-50 years</v>
      </c>
      <c r="AA581" t="str">
        <f t="shared" si="1298"/>
        <v>4-6 years</v>
      </c>
      <c r="AH581" t="str">
        <f t="shared" si="1299"/>
        <v>Yes</v>
      </c>
      <c r="AI581" t="str">
        <f t="shared" si="1300"/>
        <v>Yes</v>
      </c>
      <c r="AJ581" t="str">
        <f t="shared" si="1300"/>
        <v>Yes</v>
      </c>
      <c r="AK581" t="str">
        <f t="shared" si="1300"/>
        <v>Yes</v>
      </c>
      <c r="AL581" t="str">
        <f t="shared" si="1300"/>
        <v>Yes</v>
      </c>
      <c r="AM581" t="str">
        <f t="shared" si="1300"/>
        <v>Yes</v>
      </c>
      <c r="AN581" t="str">
        <f t="shared" si="1300"/>
        <v>Yes</v>
      </c>
      <c r="AO581" t="str">
        <f t="shared" si="1300"/>
        <v>Yes</v>
      </c>
      <c r="AP581" t="str">
        <f t="shared" si="1300"/>
        <v>Yes</v>
      </c>
      <c r="AQ581" t="str">
        <f t="shared" si="1300"/>
        <v>Yes</v>
      </c>
      <c r="AR581" t="str">
        <f t="shared" si="1300"/>
        <v>Yes</v>
      </c>
      <c r="AS581" t="str">
        <f t="shared" si="1300"/>
        <v>Yes</v>
      </c>
      <c r="AT581" t="str">
        <f t="shared" si="1300"/>
        <v>Yes</v>
      </c>
      <c r="AV581" t="str">
        <f t="shared" ref="AV581:BF581" si="1306">IF(AND($L581&gt;=AV$1,$L581&lt;AW$1),"Yes","No")</f>
        <v>No</v>
      </c>
      <c r="AW581" t="str">
        <f t="shared" si="1306"/>
        <v>No</v>
      </c>
      <c r="AX581" t="str">
        <f t="shared" si="1306"/>
        <v>No</v>
      </c>
      <c r="AY581" t="str">
        <f t="shared" si="1306"/>
        <v>No</v>
      </c>
      <c r="AZ581" t="str">
        <f t="shared" si="1306"/>
        <v>No</v>
      </c>
      <c r="BA581" t="str">
        <f t="shared" si="1306"/>
        <v>No</v>
      </c>
      <c r="BB581" t="str">
        <f t="shared" si="1306"/>
        <v>No</v>
      </c>
      <c r="BC581" t="str">
        <f t="shared" si="1306"/>
        <v>No</v>
      </c>
      <c r="BD581" t="str">
        <f t="shared" si="1306"/>
        <v>No</v>
      </c>
      <c r="BE581" t="str">
        <f t="shared" si="1306"/>
        <v>No</v>
      </c>
      <c r="BF581" t="str">
        <f t="shared" si="1306"/>
        <v>No</v>
      </c>
      <c r="BG581" t="str">
        <f t="shared" si="1291"/>
        <v>No</v>
      </c>
      <c r="BI581" t="str">
        <f t="shared" si="1302"/>
        <v>No</v>
      </c>
      <c r="BJ581" t="str">
        <f t="shared" ref="BJ581:BT581" si="1307">IF(AND($M581&gt;=BJ$1,$M581&lt;BK$1),"Yes","No")</f>
        <v>No</v>
      </c>
      <c r="BK581" t="str">
        <f t="shared" si="1307"/>
        <v>No</v>
      </c>
      <c r="BL581" t="str">
        <f t="shared" si="1307"/>
        <v>No</v>
      </c>
      <c r="BM581" t="str">
        <f t="shared" si="1307"/>
        <v>No</v>
      </c>
      <c r="BN581" t="str">
        <f t="shared" si="1307"/>
        <v>No</v>
      </c>
      <c r="BO581" t="str">
        <f t="shared" si="1307"/>
        <v>No</v>
      </c>
      <c r="BP581" t="str">
        <f t="shared" si="1307"/>
        <v>No</v>
      </c>
      <c r="BQ581" t="str">
        <f t="shared" si="1307"/>
        <v>No</v>
      </c>
      <c r="BR581" t="str">
        <f t="shared" si="1307"/>
        <v>No</v>
      </c>
      <c r="BS581" t="str">
        <f t="shared" si="1307"/>
        <v>No</v>
      </c>
      <c r="BT581" t="str">
        <f t="shared" si="1307"/>
        <v>No</v>
      </c>
      <c r="BU581" t="str">
        <f t="shared" si="1303"/>
        <v>No</v>
      </c>
      <c r="BW581" t="str">
        <f t="shared" si="1293"/>
        <v>No</v>
      </c>
    </row>
    <row r="582" spans="1:75" x14ac:dyDescent="0.25">
      <c r="A582" s="7">
        <v>581</v>
      </c>
      <c r="B582" s="7" t="s">
        <v>617</v>
      </c>
      <c r="C582" s="7" t="s">
        <v>1135</v>
      </c>
      <c r="D582" s="7" t="s">
        <v>10</v>
      </c>
      <c r="E582" s="7" t="s">
        <v>787</v>
      </c>
      <c r="F582" s="8" t="s">
        <v>811</v>
      </c>
      <c r="G582" s="8" t="s">
        <v>807</v>
      </c>
      <c r="H582" s="7" t="s">
        <v>601</v>
      </c>
      <c r="I582" s="7" t="s">
        <v>15</v>
      </c>
      <c r="J582" s="7" t="s">
        <v>1197</v>
      </c>
      <c r="K582" s="9">
        <v>24218</v>
      </c>
      <c r="L582" s="9">
        <v>35842</v>
      </c>
      <c r="M582" s="9"/>
      <c r="N582" s="10">
        <f t="shared" ca="1" si="1288"/>
        <v>24</v>
      </c>
      <c r="O582" s="10" t="s">
        <v>815</v>
      </c>
      <c r="P582" s="11" t="s">
        <v>21</v>
      </c>
      <c r="Q582" s="12">
        <v>39530</v>
      </c>
      <c r="R582" s="12">
        <f t="shared" ca="1" si="1289"/>
        <v>10000</v>
      </c>
      <c r="S582" s="8">
        <v>5</v>
      </c>
      <c r="T582" t="str">
        <f t="shared" si="1294"/>
        <v/>
      </c>
      <c r="U582" t="str">
        <f t="shared" si="1295"/>
        <v>Correct</v>
      </c>
      <c r="Y582" t="str">
        <f t="shared" si="1296"/>
        <v>25001-40000</v>
      </c>
      <c r="Z582" t="str">
        <f t="shared" ca="1" si="1297"/>
        <v>Above 50 years</v>
      </c>
      <c r="AA582" t="str">
        <f t="shared" si="1298"/>
        <v>Above 10 years</v>
      </c>
      <c r="AH582" t="str">
        <f t="shared" si="1299"/>
        <v>Yes</v>
      </c>
      <c r="AI582" t="str">
        <f t="shared" si="1300"/>
        <v>Yes</v>
      </c>
      <c r="AJ582" t="str">
        <f t="shared" si="1300"/>
        <v>Yes</v>
      </c>
      <c r="AK582" t="str">
        <f t="shared" si="1300"/>
        <v>Yes</v>
      </c>
      <c r="AL582" t="str">
        <f t="shared" si="1300"/>
        <v>Yes</v>
      </c>
      <c r="AM582" t="str">
        <f t="shared" si="1300"/>
        <v>Yes</v>
      </c>
      <c r="AN582" t="str">
        <f t="shared" si="1300"/>
        <v>Yes</v>
      </c>
      <c r="AO582" t="str">
        <f t="shared" si="1300"/>
        <v>Yes</v>
      </c>
      <c r="AP582" t="str">
        <f t="shared" si="1300"/>
        <v>Yes</v>
      </c>
      <c r="AQ582" t="str">
        <f t="shared" si="1300"/>
        <v>Yes</v>
      </c>
      <c r="AR582" t="str">
        <f t="shared" si="1300"/>
        <v>Yes</v>
      </c>
      <c r="AS582" t="str">
        <f t="shared" si="1300"/>
        <v>Yes</v>
      </c>
      <c r="AT582" t="str">
        <f t="shared" si="1300"/>
        <v>Yes</v>
      </c>
      <c r="AV582" t="str">
        <f t="shared" ref="AV582:BF582" si="1308">IF(AND($L582&gt;=AV$1,$L582&lt;AW$1),"Yes","No")</f>
        <v>No</v>
      </c>
      <c r="AW582" t="str">
        <f t="shared" si="1308"/>
        <v>No</v>
      </c>
      <c r="AX582" t="str">
        <f t="shared" si="1308"/>
        <v>No</v>
      </c>
      <c r="AY582" t="str">
        <f t="shared" si="1308"/>
        <v>No</v>
      </c>
      <c r="AZ582" t="str">
        <f t="shared" si="1308"/>
        <v>No</v>
      </c>
      <c r="BA582" t="str">
        <f t="shared" si="1308"/>
        <v>No</v>
      </c>
      <c r="BB582" t="str">
        <f t="shared" si="1308"/>
        <v>No</v>
      </c>
      <c r="BC582" t="str">
        <f t="shared" si="1308"/>
        <v>No</v>
      </c>
      <c r="BD582" t="str">
        <f t="shared" si="1308"/>
        <v>No</v>
      </c>
      <c r="BE582" t="str">
        <f t="shared" si="1308"/>
        <v>No</v>
      </c>
      <c r="BF582" t="str">
        <f t="shared" si="1308"/>
        <v>No</v>
      </c>
      <c r="BG582" t="str">
        <f t="shared" si="1291"/>
        <v>No</v>
      </c>
      <c r="BI582" t="str">
        <f t="shared" si="1302"/>
        <v>No</v>
      </c>
      <c r="BJ582" t="str">
        <f t="shared" ref="BJ582:BT582" si="1309">IF(AND($M582&gt;=BJ$1,$M582&lt;BK$1),"Yes","No")</f>
        <v>No</v>
      </c>
      <c r="BK582" t="str">
        <f t="shared" si="1309"/>
        <v>No</v>
      </c>
      <c r="BL582" t="str">
        <f t="shared" si="1309"/>
        <v>No</v>
      </c>
      <c r="BM582" t="str">
        <f t="shared" si="1309"/>
        <v>No</v>
      </c>
      <c r="BN582" t="str">
        <f t="shared" si="1309"/>
        <v>No</v>
      </c>
      <c r="BO582" t="str">
        <f t="shared" si="1309"/>
        <v>No</v>
      </c>
      <c r="BP582" t="str">
        <f t="shared" si="1309"/>
        <v>No</v>
      </c>
      <c r="BQ582" t="str">
        <f t="shared" si="1309"/>
        <v>No</v>
      </c>
      <c r="BR582" t="str">
        <f t="shared" si="1309"/>
        <v>No</v>
      </c>
      <c r="BS582" t="str">
        <f t="shared" si="1309"/>
        <v>No</v>
      </c>
      <c r="BT582" t="str">
        <f t="shared" si="1309"/>
        <v>No</v>
      </c>
      <c r="BU582" t="str">
        <f t="shared" si="1303"/>
        <v>No</v>
      </c>
      <c r="BW582" t="str">
        <f t="shared" si="1293"/>
        <v>No</v>
      </c>
    </row>
    <row r="583" spans="1:75" x14ac:dyDescent="0.25">
      <c r="A583" s="7">
        <v>582</v>
      </c>
      <c r="B583" s="7" t="s">
        <v>618</v>
      </c>
      <c r="C583" s="7" t="s">
        <v>866</v>
      </c>
      <c r="D583" s="7" t="s">
        <v>813</v>
      </c>
      <c r="E583" s="7" t="s">
        <v>791</v>
      </c>
      <c r="F583" s="8" t="s">
        <v>811</v>
      </c>
      <c r="G583" s="8" t="s">
        <v>807</v>
      </c>
      <c r="H583" s="7" t="s">
        <v>601</v>
      </c>
      <c r="I583" s="7" t="s">
        <v>15</v>
      </c>
      <c r="J583" s="7" t="s">
        <v>1197</v>
      </c>
      <c r="K583" s="9">
        <v>26052</v>
      </c>
      <c r="L583" s="9">
        <v>36196</v>
      </c>
      <c r="M583" s="9"/>
      <c r="N583" s="10">
        <f t="shared" ca="1" si="1288"/>
        <v>23</v>
      </c>
      <c r="O583" s="10" t="s">
        <v>815</v>
      </c>
      <c r="P583" s="11" t="s">
        <v>13</v>
      </c>
      <c r="Q583" s="12">
        <v>34980</v>
      </c>
      <c r="R583" s="12">
        <f t="shared" ca="1" si="1289"/>
        <v>3000</v>
      </c>
      <c r="S583" s="8">
        <v>2</v>
      </c>
      <c r="T583" t="str">
        <f t="shared" si="1294"/>
        <v/>
      </c>
      <c r="U583" t="str">
        <f t="shared" si="1295"/>
        <v>Correct</v>
      </c>
      <c r="Y583" t="str">
        <f t="shared" si="1296"/>
        <v>25001-40000</v>
      </c>
      <c r="Z583" t="str">
        <f t="shared" ca="1" si="1297"/>
        <v>Above 50 years</v>
      </c>
      <c r="AA583" t="str">
        <f t="shared" si="1298"/>
        <v>Above 10 years</v>
      </c>
      <c r="AH583" t="str">
        <f t="shared" si="1299"/>
        <v>Yes</v>
      </c>
      <c r="AI583" t="str">
        <f t="shared" si="1300"/>
        <v>Yes</v>
      </c>
      <c r="AJ583" t="str">
        <f t="shared" si="1300"/>
        <v>Yes</v>
      </c>
      <c r="AK583" t="str">
        <f t="shared" si="1300"/>
        <v>Yes</v>
      </c>
      <c r="AL583" t="str">
        <f t="shared" si="1300"/>
        <v>Yes</v>
      </c>
      <c r="AM583" t="str">
        <f t="shared" si="1300"/>
        <v>Yes</v>
      </c>
      <c r="AN583" t="str">
        <f t="shared" si="1300"/>
        <v>Yes</v>
      </c>
      <c r="AO583" t="str">
        <f t="shared" si="1300"/>
        <v>Yes</v>
      </c>
      <c r="AP583" t="str">
        <f t="shared" si="1300"/>
        <v>Yes</v>
      </c>
      <c r="AQ583" t="str">
        <f t="shared" si="1300"/>
        <v>Yes</v>
      </c>
      <c r="AR583" t="str">
        <f t="shared" si="1300"/>
        <v>Yes</v>
      </c>
      <c r="AS583" t="str">
        <f t="shared" si="1300"/>
        <v>Yes</v>
      </c>
      <c r="AT583" t="str">
        <f t="shared" si="1300"/>
        <v>Yes</v>
      </c>
      <c r="AV583" t="str">
        <f t="shared" ref="AV583:BF583" si="1310">IF(AND($L583&gt;=AV$1,$L583&lt;AW$1),"Yes","No")</f>
        <v>No</v>
      </c>
      <c r="AW583" t="str">
        <f t="shared" si="1310"/>
        <v>No</v>
      </c>
      <c r="AX583" t="str">
        <f t="shared" si="1310"/>
        <v>No</v>
      </c>
      <c r="AY583" t="str">
        <f t="shared" si="1310"/>
        <v>No</v>
      </c>
      <c r="AZ583" t="str">
        <f t="shared" si="1310"/>
        <v>No</v>
      </c>
      <c r="BA583" t="str">
        <f t="shared" si="1310"/>
        <v>No</v>
      </c>
      <c r="BB583" t="str">
        <f t="shared" si="1310"/>
        <v>No</v>
      </c>
      <c r="BC583" t="str">
        <f t="shared" si="1310"/>
        <v>No</v>
      </c>
      <c r="BD583" t="str">
        <f t="shared" si="1310"/>
        <v>No</v>
      </c>
      <c r="BE583" t="str">
        <f t="shared" si="1310"/>
        <v>No</v>
      </c>
      <c r="BF583" t="str">
        <f t="shared" si="1310"/>
        <v>No</v>
      </c>
      <c r="BG583" t="str">
        <f t="shared" si="1291"/>
        <v>No</v>
      </c>
      <c r="BI583" t="str">
        <f t="shared" si="1302"/>
        <v>No</v>
      </c>
      <c r="BJ583" t="str">
        <f t="shared" ref="BJ583:BT583" si="1311">IF(AND($M583&gt;=BJ$1,$M583&lt;BK$1),"Yes","No")</f>
        <v>No</v>
      </c>
      <c r="BK583" t="str">
        <f t="shared" si="1311"/>
        <v>No</v>
      </c>
      <c r="BL583" t="str">
        <f t="shared" si="1311"/>
        <v>No</v>
      </c>
      <c r="BM583" t="str">
        <f t="shared" si="1311"/>
        <v>No</v>
      </c>
      <c r="BN583" t="str">
        <f t="shared" si="1311"/>
        <v>No</v>
      </c>
      <c r="BO583" t="str">
        <f t="shared" si="1311"/>
        <v>No</v>
      </c>
      <c r="BP583" t="str">
        <f t="shared" si="1311"/>
        <v>No</v>
      </c>
      <c r="BQ583" t="str">
        <f t="shared" si="1311"/>
        <v>No</v>
      </c>
      <c r="BR583" t="str">
        <f t="shared" si="1311"/>
        <v>No</v>
      </c>
      <c r="BS583" t="str">
        <f t="shared" si="1311"/>
        <v>No</v>
      </c>
      <c r="BT583" t="str">
        <f t="shared" si="1311"/>
        <v>No</v>
      </c>
      <c r="BU583" t="str">
        <f t="shared" si="1303"/>
        <v>No</v>
      </c>
      <c r="BW583" t="str">
        <f t="shared" si="1293"/>
        <v>No</v>
      </c>
    </row>
    <row r="584" spans="1:75" x14ac:dyDescent="0.25">
      <c r="A584" s="7">
        <v>583</v>
      </c>
      <c r="B584" s="7" t="s">
        <v>619</v>
      </c>
      <c r="C584" s="7" t="s">
        <v>1194</v>
      </c>
      <c r="D584" s="7" t="s">
        <v>812</v>
      </c>
      <c r="E584" s="7" t="s">
        <v>794</v>
      </c>
      <c r="F584" s="8" t="s">
        <v>811</v>
      </c>
      <c r="G584" s="8" t="s">
        <v>807</v>
      </c>
      <c r="H584" s="7" t="s">
        <v>601</v>
      </c>
      <c r="I584" s="7" t="s">
        <v>24</v>
      </c>
      <c r="J584" s="7" t="s">
        <v>1196</v>
      </c>
      <c r="K584" s="9">
        <v>27435</v>
      </c>
      <c r="L584" s="9">
        <v>36214</v>
      </c>
      <c r="M584" s="9"/>
      <c r="N584" s="10">
        <f t="shared" ca="1" si="1288"/>
        <v>23</v>
      </c>
      <c r="O584" s="10" t="s">
        <v>815</v>
      </c>
      <c r="P584" s="11"/>
      <c r="Q584" s="12">
        <v>53310</v>
      </c>
      <c r="R584" s="12">
        <f t="shared" ca="1" si="1289"/>
        <v>10000</v>
      </c>
      <c r="S584" s="8">
        <v>5</v>
      </c>
      <c r="T584" t="str">
        <f t="shared" si="1294"/>
        <v/>
      </c>
      <c r="U584" t="str">
        <f t="shared" si="1295"/>
        <v>Correct</v>
      </c>
      <c r="Y584" t="str">
        <f t="shared" si="1296"/>
        <v>40001-60000</v>
      </c>
      <c r="Z584" t="str">
        <f t="shared" ca="1" si="1297"/>
        <v>40-50 years</v>
      </c>
      <c r="AA584" t="str">
        <f t="shared" si="1298"/>
        <v>Above 10 years</v>
      </c>
      <c r="AH584" t="str">
        <f t="shared" si="1299"/>
        <v>Yes</v>
      </c>
      <c r="AI584" t="str">
        <f t="shared" si="1300"/>
        <v>Yes</v>
      </c>
      <c r="AJ584" t="str">
        <f t="shared" si="1300"/>
        <v>Yes</v>
      </c>
      <c r="AK584" t="str">
        <f t="shared" si="1300"/>
        <v>Yes</v>
      </c>
      <c r="AL584" t="str">
        <f t="shared" si="1300"/>
        <v>Yes</v>
      </c>
      <c r="AM584" t="str">
        <f t="shared" si="1300"/>
        <v>Yes</v>
      </c>
      <c r="AN584" t="str">
        <f t="shared" si="1300"/>
        <v>Yes</v>
      </c>
      <c r="AO584" t="str">
        <f t="shared" si="1300"/>
        <v>Yes</v>
      </c>
      <c r="AP584" t="str">
        <f t="shared" si="1300"/>
        <v>Yes</v>
      </c>
      <c r="AQ584" t="str">
        <f t="shared" si="1300"/>
        <v>Yes</v>
      </c>
      <c r="AR584" t="str">
        <f t="shared" si="1300"/>
        <v>Yes</v>
      </c>
      <c r="AS584" t="str">
        <f t="shared" si="1300"/>
        <v>Yes</v>
      </c>
      <c r="AT584" t="str">
        <f t="shared" si="1300"/>
        <v>Yes</v>
      </c>
      <c r="AV584" t="str">
        <f t="shared" ref="AV584:BF584" si="1312">IF(AND($L584&gt;=AV$1,$L584&lt;AW$1),"Yes","No")</f>
        <v>No</v>
      </c>
      <c r="AW584" t="str">
        <f t="shared" si="1312"/>
        <v>No</v>
      </c>
      <c r="AX584" t="str">
        <f t="shared" si="1312"/>
        <v>No</v>
      </c>
      <c r="AY584" t="str">
        <f t="shared" si="1312"/>
        <v>No</v>
      </c>
      <c r="AZ584" t="str">
        <f t="shared" si="1312"/>
        <v>No</v>
      </c>
      <c r="BA584" t="str">
        <f t="shared" si="1312"/>
        <v>No</v>
      </c>
      <c r="BB584" t="str">
        <f t="shared" si="1312"/>
        <v>No</v>
      </c>
      <c r="BC584" t="str">
        <f t="shared" si="1312"/>
        <v>No</v>
      </c>
      <c r="BD584" t="str">
        <f t="shared" si="1312"/>
        <v>No</v>
      </c>
      <c r="BE584" t="str">
        <f t="shared" si="1312"/>
        <v>No</v>
      </c>
      <c r="BF584" t="str">
        <f t="shared" si="1312"/>
        <v>No</v>
      </c>
      <c r="BG584" t="str">
        <f t="shared" si="1291"/>
        <v>No</v>
      </c>
      <c r="BI584" t="str">
        <f t="shared" si="1302"/>
        <v>No</v>
      </c>
      <c r="BJ584" t="str">
        <f t="shared" ref="BJ584:BT584" si="1313">IF(AND($M584&gt;=BJ$1,$M584&lt;BK$1),"Yes","No")</f>
        <v>No</v>
      </c>
      <c r="BK584" t="str">
        <f t="shared" si="1313"/>
        <v>No</v>
      </c>
      <c r="BL584" t="str">
        <f t="shared" si="1313"/>
        <v>No</v>
      </c>
      <c r="BM584" t="str">
        <f t="shared" si="1313"/>
        <v>No</v>
      </c>
      <c r="BN584" t="str">
        <f t="shared" si="1313"/>
        <v>No</v>
      </c>
      <c r="BO584" t="str">
        <f t="shared" si="1313"/>
        <v>No</v>
      </c>
      <c r="BP584" t="str">
        <f t="shared" si="1313"/>
        <v>No</v>
      </c>
      <c r="BQ584" t="str">
        <f t="shared" si="1313"/>
        <v>No</v>
      </c>
      <c r="BR584" t="str">
        <f t="shared" si="1313"/>
        <v>No</v>
      </c>
      <c r="BS584" t="str">
        <f t="shared" si="1313"/>
        <v>No</v>
      </c>
      <c r="BT584" t="str">
        <f t="shared" si="1313"/>
        <v>No</v>
      </c>
      <c r="BU584" t="str">
        <f t="shared" si="1303"/>
        <v>No</v>
      </c>
      <c r="BW584" t="str">
        <f t="shared" si="1293"/>
        <v>No</v>
      </c>
    </row>
    <row r="585" spans="1:75" x14ac:dyDescent="0.25">
      <c r="A585" s="7">
        <v>584</v>
      </c>
      <c r="B585" s="7" t="s">
        <v>620</v>
      </c>
      <c r="C585" s="7" t="s">
        <v>868</v>
      </c>
      <c r="D585" s="7" t="s">
        <v>812</v>
      </c>
      <c r="E585" s="7" t="s">
        <v>793</v>
      </c>
      <c r="F585" s="8" t="s">
        <v>811</v>
      </c>
      <c r="G585" s="8" t="s">
        <v>807</v>
      </c>
      <c r="H585" s="7" t="s">
        <v>601</v>
      </c>
      <c r="I585" s="7" t="s">
        <v>19</v>
      </c>
      <c r="J585" s="7" t="s">
        <v>1196</v>
      </c>
      <c r="K585" s="9">
        <v>26928</v>
      </c>
      <c r="L585" s="9">
        <v>36557</v>
      </c>
      <c r="M585" s="9"/>
      <c r="N585" s="10">
        <f t="shared" ca="1" si="1288"/>
        <v>22</v>
      </c>
      <c r="O585" s="10" t="s">
        <v>815</v>
      </c>
      <c r="P585" s="11"/>
      <c r="Q585" s="12">
        <v>15552</v>
      </c>
      <c r="R585" s="12">
        <f t="shared" ca="1" si="1289"/>
        <v>5000</v>
      </c>
      <c r="S585" s="8">
        <v>4</v>
      </c>
      <c r="T585" t="str">
        <f t="shared" si="1294"/>
        <v/>
      </c>
      <c r="U585" t="str">
        <f t="shared" si="1295"/>
        <v>Correct</v>
      </c>
      <c r="Y585" t="str">
        <f t="shared" si="1296"/>
        <v>10001-25000</v>
      </c>
      <c r="Z585" t="str">
        <f t="shared" ca="1" si="1297"/>
        <v>40-50 years</v>
      </c>
      <c r="AA585" t="str">
        <f t="shared" si="1298"/>
        <v>Above 10 years</v>
      </c>
      <c r="AH585" t="str">
        <f t="shared" si="1299"/>
        <v>Yes</v>
      </c>
      <c r="AI585" t="str">
        <f t="shared" si="1300"/>
        <v>Yes</v>
      </c>
      <c r="AJ585" t="str">
        <f t="shared" si="1300"/>
        <v>Yes</v>
      </c>
      <c r="AK585" t="str">
        <f t="shared" si="1300"/>
        <v>Yes</v>
      </c>
      <c r="AL585" t="str">
        <f t="shared" si="1300"/>
        <v>Yes</v>
      </c>
      <c r="AM585" t="str">
        <f t="shared" si="1300"/>
        <v>Yes</v>
      </c>
      <c r="AN585" t="str">
        <f t="shared" si="1300"/>
        <v>Yes</v>
      </c>
      <c r="AO585" t="str">
        <f t="shared" si="1300"/>
        <v>Yes</v>
      </c>
      <c r="AP585" t="str">
        <f t="shared" si="1300"/>
        <v>Yes</v>
      </c>
      <c r="AQ585" t="str">
        <f t="shared" si="1300"/>
        <v>Yes</v>
      </c>
      <c r="AR585" t="str">
        <f t="shared" si="1300"/>
        <v>Yes</v>
      </c>
      <c r="AS585" t="str">
        <f t="shared" si="1300"/>
        <v>Yes</v>
      </c>
      <c r="AT585" t="str">
        <f t="shared" si="1300"/>
        <v>Yes</v>
      </c>
      <c r="AV585" t="str">
        <f t="shared" ref="AV585:BF585" si="1314">IF(AND($L585&gt;=AV$1,$L585&lt;AW$1),"Yes","No")</f>
        <v>No</v>
      </c>
      <c r="AW585" t="str">
        <f t="shared" si="1314"/>
        <v>No</v>
      </c>
      <c r="AX585" t="str">
        <f t="shared" si="1314"/>
        <v>No</v>
      </c>
      <c r="AY585" t="str">
        <f t="shared" si="1314"/>
        <v>No</v>
      </c>
      <c r="AZ585" t="str">
        <f t="shared" si="1314"/>
        <v>No</v>
      </c>
      <c r="BA585" t="str">
        <f t="shared" si="1314"/>
        <v>No</v>
      </c>
      <c r="BB585" t="str">
        <f t="shared" si="1314"/>
        <v>No</v>
      </c>
      <c r="BC585" t="str">
        <f t="shared" si="1314"/>
        <v>No</v>
      </c>
      <c r="BD585" t="str">
        <f t="shared" si="1314"/>
        <v>No</v>
      </c>
      <c r="BE585" t="str">
        <f t="shared" si="1314"/>
        <v>No</v>
      </c>
      <c r="BF585" t="str">
        <f t="shared" si="1314"/>
        <v>No</v>
      </c>
      <c r="BG585" t="str">
        <f t="shared" si="1291"/>
        <v>No</v>
      </c>
      <c r="BI585" t="str">
        <f t="shared" si="1302"/>
        <v>No</v>
      </c>
      <c r="BJ585" t="str">
        <f t="shared" ref="BJ585:BT585" si="1315">IF(AND($M585&gt;=BJ$1,$M585&lt;BK$1),"Yes","No")</f>
        <v>No</v>
      </c>
      <c r="BK585" t="str">
        <f t="shared" si="1315"/>
        <v>No</v>
      </c>
      <c r="BL585" t="str">
        <f t="shared" si="1315"/>
        <v>No</v>
      </c>
      <c r="BM585" t="str">
        <f t="shared" si="1315"/>
        <v>No</v>
      </c>
      <c r="BN585" t="str">
        <f t="shared" si="1315"/>
        <v>No</v>
      </c>
      <c r="BO585" t="str">
        <f t="shared" si="1315"/>
        <v>No</v>
      </c>
      <c r="BP585" t="str">
        <f t="shared" si="1315"/>
        <v>No</v>
      </c>
      <c r="BQ585" t="str">
        <f t="shared" si="1315"/>
        <v>No</v>
      </c>
      <c r="BR585" t="str">
        <f t="shared" si="1315"/>
        <v>No</v>
      </c>
      <c r="BS585" t="str">
        <f t="shared" si="1315"/>
        <v>No</v>
      </c>
      <c r="BT585" t="str">
        <f t="shared" si="1315"/>
        <v>No</v>
      </c>
      <c r="BU585" t="str">
        <f t="shared" si="1303"/>
        <v>No</v>
      </c>
      <c r="BW585" t="str">
        <f t="shared" si="1293"/>
        <v>No</v>
      </c>
    </row>
    <row r="586" spans="1:75" x14ac:dyDescent="0.25">
      <c r="A586" s="7">
        <v>585</v>
      </c>
      <c r="B586" s="7" t="s">
        <v>621</v>
      </c>
      <c r="C586" s="7" t="s">
        <v>1005</v>
      </c>
      <c r="D586" s="7" t="s">
        <v>36</v>
      </c>
      <c r="E586" s="7" t="s">
        <v>790</v>
      </c>
      <c r="F586" s="8" t="s">
        <v>811</v>
      </c>
      <c r="G586" s="8" t="s">
        <v>807</v>
      </c>
      <c r="H586" s="7" t="s">
        <v>601</v>
      </c>
      <c r="I586" s="7" t="s">
        <v>24</v>
      </c>
      <c r="J586" s="7" t="s">
        <v>1196</v>
      </c>
      <c r="K586" s="9">
        <v>28868</v>
      </c>
      <c r="L586" s="9">
        <v>38027</v>
      </c>
      <c r="M586" s="9"/>
      <c r="N586" s="10">
        <f t="shared" ca="1" si="1288"/>
        <v>18</v>
      </c>
      <c r="O586" t="s">
        <v>786</v>
      </c>
      <c r="P586" s="11"/>
      <c r="Q586" s="12">
        <v>64590</v>
      </c>
      <c r="R586" s="12">
        <f t="shared" ca="1" si="1289"/>
        <v>3000</v>
      </c>
      <c r="S586" s="8">
        <v>1</v>
      </c>
      <c r="T586" t="str">
        <f t="shared" si="1294"/>
        <v/>
      </c>
      <c r="U586" t="str">
        <f t="shared" si="1295"/>
        <v>Correct</v>
      </c>
      <c r="Y586" t="str">
        <f t="shared" si="1296"/>
        <v>Above 60000</v>
      </c>
      <c r="Z586" t="str">
        <f t="shared" ca="1" si="1297"/>
        <v>40-50 years</v>
      </c>
      <c r="AA586" t="str">
        <f t="shared" si="1298"/>
        <v>6-10 years</v>
      </c>
      <c r="AH586" t="str">
        <f t="shared" si="1299"/>
        <v>Yes</v>
      </c>
      <c r="AI586" t="str">
        <f t="shared" si="1300"/>
        <v>Yes</v>
      </c>
      <c r="AJ586" t="str">
        <f t="shared" si="1300"/>
        <v>Yes</v>
      </c>
      <c r="AK586" t="str">
        <f t="shared" si="1300"/>
        <v>Yes</v>
      </c>
      <c r="AL586" t="str">
        <f t="shared" si="1300"/>
        <v>Yes</v>
      </c>
      <c r="AM586" t="str">
        <f t="shared" si="1300"/>
        <v>Yes</v>
      </c>
      <c r="AN586" t="str">
        <f t="shared" si="1300"/>
        <v>Yes</v>
      </c>
      <c r="AO586" t="str">
        <f t="shared" si="1300"/>
        <v>Yes</v>
      </c>
      <c r="AP586" t="str">
        <f t="shared" si="1300"/>
        <v>Yes</v>
      </c>
      <c r="AQ586" t="str">
        <f t="shared" si="1300"/>
        <v>Yes</v>
      </c>
      <c r="AR586" t="str">
        <f t="shared" si="1300"/>
        <v>Yes</v>
      </c>
      <c r="AS586" t="str">
        <f t="shared" si="1300"/>
        <v>Yes</v>
      </c>
      <c r="AT586" t="str">
        <f t="shared" si="1300"/>
        <v>Yes</v>
      </c>
      <c r="AV586" t="str">
        <f t="shared" ref="AV586:BF586" si="1316">IF(AND($L586&gt;=AV$1,$L586&lt;AW$1),"Yes","No")</f>
        <v>No</v>
      </c>
      <c r="AW586" t="str">
        <f t="shared" si="1316"/>
        <v>No</v>
      </c>
      <c r="AX586" t="str">
        <f t="shared" si="1316"/>
        <v>No</v>
      </c>
      <c r="AY586" t="str">
        <f t="shared" si="1316"/>
        <v>No</v>
      </c>
      <c r="AZ586" t="str">
        <f t="shared" si="1316"/>
        <v>No</v>
      </c>
      <c r="BA586" t="str">
        <f t="shared" si="1316"/>
        <v>No</v>
      </c>
      <c r="BB586" t="str">
        <f t="shared" si="1316"/>
        <v>No</v>
      </c>
      <c r="BC586" t="str">
        <f t="shared" si="1316"/>
        <v>No</v>
      </c>
      <c r="BD586" t="str">
        <f t="shared" si="1316"/>
        <v>No</v>
      </c>
      <c r="BE586" t="str">
        <f t="shared" si="1316"/>
        <v>No</v>
      </c>
      <c r="BF586" t="str">
        <f t="shared" si="1316"/>
        <v>No</v>
      </c>
      <c r="BG586" t="str">
        <f t="shared" si="1291"/>
        <v>No</v>
      </c>
      <c r="BI586" t="str">
        <f t="shared" si="1302"/>
        <v>No</v>
      </c>
      <c r="BJ586" t="str">
        <f t="shared" ref="BJ586:BT586" si="1317">IF(AND($M586&gt;=BJ$1,$M586&lt;BK$1),"Yes","No")</f>
        <v>No</v>
      </c>
      <c r="BK586" t="str">
        <f t="shared" si="1317"/>
        <v>No</v>
      </c>
      <c r="BL586" t="str">
        <f t="shared" si="1317"/>
        <v>No</v>
      </c>
      <c r="BM586" t="str">
        <f t="shared" si="1317"/>
        <v>No</v>
      </c>
      <c r="BN586" t="str">
        <f t="shared" si="1317"/>
        <v>No</v>
      </c>
      <c r="BO586" t="str">
        <f t="shared" si="1317"/>
        <v>No</v>
      </c>
      <c r="BP586" t="str">
        <f t="shared" si="1317"/>
        <v>No</v>
      </c>
      <c r="BQ586" t="str">
        <f t="shared" si="1317"/>
        <v>No</v>
      </c>
      <c r="BR586" t="str">
        <f t="shared" si="1317"/>
        <v>No</v>
      </c>
      <c r="BS586" t="str">
        <f t="shared" si="1317"/>
        <v>No</v>
      </c>
      <c r="BT586" t="str">
        <f t="shared" si="1317"/>
        <v>No</v>
      </c>
      <c r="BU586" t="str">
        <f t="shared" si="1303"/>
        <v>No</v>
      </c>
      <c r="BW586" t="str">
        <f t="shared" si="1293"/>
        <v>No</v>
      </c>
    </row>
    <row r="587" spans="1:75" x14ac:dyDescent="0.25">
      <c r="A587" s="7">
        <v>586</v>
      </c>
      <c r="B587" s="7" t="s">
        <v>622</v>
      </c>
      <c r="C587" s="7" t="s">
        <v>1136</v>
      </c>
      <c r="D587" s="7" t="s">
        <v>36</v>
      </c>
      <c r="E587" s="7" t="s">
        <v>789</v>
      </c>
      <c r="F587" s="8" t="s">
        <v>811</v>
      </c>
      <c r="G587" s="8" t="s">
        <v>807</v>
      </c>
      <c r="H587" s="7" t="s">
        <v>601</v>
      </c>
      <c r="I587" s="7" t="s">
        <v>12</v>
      </c>
      <c r="J587" s="7" t="s">
        <v>1197</v>
      </c>
      <c r="K587" s="9">
        <v>28837</v>
      </c>
      <c r="L587" s="9">
        <v>40581</v>
      </c>
      <c r="M587" s="9"/>
      <c r="N587" s="10">
        <f t="shared" ca="1" si="1288"/>
        <v>11</v>
      </c>
      <c r="O587" s="10" t="s">
        <v>815</v>
      </c>
      <c r="P587" s="11" t="s">
        <v>21</v>
      </c>
      <c r="Q587" s="12">
        <v>80260</v>
      </c>
      <c r="R587" s="12">
        <f t="shared" ca="1" si="1289"/>
        <v>5000</v>
      </c>
      <c r="S587" s="8">
        <v>3</v>
      </c>
      <c r="T587" t="str">
        <f t="shared" si="1294"/>
        <v/>
      </c>
      <c r="U587" t="str">
        <f t="shared" si="1295"/>
        <v>Correct</v>
      </c>
      <c r="Y587" t="str">
        <f t="shared" si="1296"/>
        <v>Above 60000</v>
      </c>
      <c r="Z587" t="str">
        <f t="shared" ca="1" si="1297"/>
        <v>40-50 years</v>
      </c>
      <c r="AA587" t="str">
        <f t="shared" si="1298"/>
        <v>1-2 years</v>
      </c>
      <c r="AH587" t="str">
        <f t="shared" si="1299"/>
        <v>Yes</v>
      </c>
      <c r="AI587" t="str">
        <f t="shared" si="1300"/>
        <v>Yes</v>
      </c>
      <c r="AJ587" t="str">
        <f t="shared" si="1300"/>
        <v>Yes</v>
      </c>
      <c r="AK587" t="str">
        <f t="shared" si="1300"/>
        <v>Yes</v>
      </c>
      <c r="AL587" t="str">
        <f t="shared" si="1300"/>
        <v>Yes</v>
      </c>
      <c r="AM587" t="str">
        <f t="shared" si="1300"/>
        <v>Yes</v>
      </c>
      <c r="AN587" t="str">
        <f t="shared" si="1300"/>
        <v>Yes</v>
      </c>
      <c r="AO587" t="str">
        <f t="shared" si="1300"/>
        <v>Yes</v>
      </c>
      <c r="AP587" t="str">
        <f t="shared" si="1300"/>
        <v>Yes</v>
      </c>
      <c r="AQ587" t="str">
        <f t="shared" si="1300"/>
        <v>Yes</v>
      </c>
      <c r="AR587" t="str">
        <f t="shared" si="1300"/>
        <v>Yes</v>
      </c>
      <c r="AS587" t="str">
        <f t="shared" si="1300"/>
        <v>Yes</v>
      </c>
      <c r="AT587" t="str">
        <f t="shared" si="1300"/>
        <v>Yes</v>
      </c>
      <c r="AV587" t="str">
        <f t="shared" ref="AV587:BF587" si="1318">IF(AND($L587&gt;=AV$1,$L587&lt;AW$1),"Yes","No")</f>
        <v>No</v>
      </c>
      <c r="AW587" t="str">
        <f t="shared" si="1318"/>
        <v>No</v>
      </c>
      <c r="AX587" t="str">
        <f t="shared" si="1318"/>
        <v>No</v>
      </c>
      <c r="AY587" t="str">
        <f t="shared" si="1318"/>
        <v>No</v>
      </c>
      <c r="AZ587" t="str">
        <f t="shared" si="1318"/>
        <v>No</v>
      </c>
      <c r="BA587" t="str">
        <f t="shared" si="1318"/>
        <v>No</v>
      </c>
      <c r="BB587" t="str">
        <f t="shared" si="1318"/>
        <v>No</v>
      </c>
      <c r="BC587" t="str">
        <f t="shared" si="1318"/>
        <v>No</v>
      </c>
      <c r="BD587" t="str">
        <f t="shared" si="1318"/>
        <v>No</v>
      </c>
      <c r="BE587" t="str">
        <f t="shared" si="1318"/>
        <v>No</v>
      </c>
      <c r="BF587" t="str">
        <f t="shared" si="1318"/>
        <v>No</v>
      </c>
      <c r="BG587" t="str">
        <f t="shared" si="1291"/>
        <v>No</v>
      </c>
      <c r="BI587" t="str">
        <f t="shared" si="1302"/>
        <v>No</v>
      </c>
      <c r="BJ587" t="str">
        <f t="shared" ref="BJ587:BT587" si="1319">IF(AND($M587&gt;=BJ$1,$M587&lt;BK$1),"Yes","No")</f>
        <v>No</v>
      </c>
      <c r="BK587" t="str">
        <f t="shared" si="1319"/>
        <v>No</v>
      </c>
      <c r="BL587" t="str">
        <f t="shared" si="1319"/>
        <v>No</v>
      </c>
      <c r="BM587" t="str">
        <f t="shared" si="1319"/>
        <v>No</v>
      </c>
      <c r="BN587" t="str">
        <f t="shared" si="1319"/>
        <v>No</v>
      </c>
      <c r="BO587" t="str">
        <f t="shared" si="1319"/>
        <v>No</v>
      </c>
      <c r="BP587" t="str">
        <f t="shared" si="1319"/>
        <v>No</v>
      </c>
      <c r="BQ587" t="str">
        <f t="shared" si="1319"/>
        <v>No</v>
      </c>
      <c r="BR587" t="str">
        <f t="shared" si="1319"/>
        <v>No</v>
      </c>
      <c r="BS587" t="str">
        <f t="shared" si="1319"/>
        <v>No</v>
      </c>
      <c r="BT587" t="str">
        <f t="shared" si="1319"/>
        <v>No</v>
      </c>
      <c r="BU587" t="str">
        <f t="shared" si="1303"/>
        <v>No</v>
      </c>
      <c r="BW587" t="str">
        <f t="shared" si="1293"/>
        <v>No</v>
      </c>
    </row>
    <row r="588" spans="1:75" x14ac:dyDescent="0.25">
      <c r="A588" s="7">
        <v>587</v>
      </c>
      <c r="B588" s="7" t="s">
        <v>623</v>
      </c>
      <c r="C588" s="7" t="s">
        <v>1137</v>
      </c>
      <c r="D588" s="7" t="s">
        <v>812</v>
      </c>
      <c r="E588" s="7" t="s">
        <v>793</v>
      </c>
      <c r="F588" s="8" t="s">
        <v>811</v>
      </c>
      <c r="G588" s="8" t="s">
        <v>807</v>
      </c>
      <c r="H588" s="7" t="s">
        <v>601</v>
      </c>
      <c r="I588" s="7" t="s">
        <v>12</v>
      </c>
      <c r="J588" s="7" t="s">
        <v>1197</v>
      </c>
      <c r="K588" s="9">
        <v>26910</v>
      </c>
      <c r="L588" s="9">
        <v>40990</v>
      </c>
      <c r="M588" s="9"/>
      <c r="N588" s="10">
        <f t="shared" ca="1" si="1288"/>
        <v>10</v>
      </c>
      <c r="O588" s="10" t="s">
        <v>815</v>
      </c>
      <c r="P588" s="11" t="s">
        <v>13</v>
      </c>
      <c r="Q588" s="12">
        <v>65571</v>
      </c>
      <c r="R588" s="12">
        <f t="shared" ca="1" si="1289"/>
        <v>5000</v>
      </c>
      <c r="S588" s="8">
        <v>3</v>
      </c>
      <c r="T588" t="str">
        <f t="shared" si="1294"/>
        <v/>
      </c>
      <c r="U588" t="str">
        <f t="shared" si="1295"/>
        <v>Correct</v>
      </c>
      <c r="Y588" t="str">
        <f t="shared" si="1296"/>
        <v>Above 60000</v>
      </c>
      <c r="Z588" t="str">
        <f t="shared" ca="1" si="1297"/>
        <v>40-50 years</v>
      </c>
      <c r="AA588" t="str">
        <f t="shared" si="1298"/>
        <v>6-12 months</v>
      </c>
      <c r="AH588" t="str">
        <f t="shared" si="1299"/>
        <v>No</v>
      </c>
      <c r="AI588" t="str">
        <f t="shared" si="1300"/>
        <v>No</v>
      </c>
      <c r="AJ588" t="str">
        <f t="shared" si="1300"/>
        <v>No</v>
      </c>
      <c r="AK588" t="str">
        <f t="shared" si="1300"/>
        <v>Yes</v>
      </c>
      <c r="AL588" t="str">
        <f t="shared" si="1300"/>
        <v>Yes</v>
      </c>
      <c r="AM588" t="str">
        <f t="shared" si="1300"/>
        <v>Yes</v>
      </c>
      <c r="AN588" t="str">
        <f t="shared" si="1300"/>
        <v>Yes</v>
      </c>
      <c r="AO588" t="str">
        <f t="shared" si="1300"/>
        <v>Yes</v>
      </c>
      <c r="AP588" t="str">
        <f t="shared" si="1300"/>
        <v>Yes</v>
      </c>
      <c r="AQ588" t="str">
        <f t="shared" si="1300"/>
        <v>Yes</v>
      </c>
      <c r="AR588" t="str">
        <f t="shared" si="1300"/>
        <v>Yes</v>
      </c>
      <c r="AS588" t="str">
        <f t="shared" si="1300"/>
        <v>Yes</v>
      </c>
      <c r="AT588" t="str">
        <f t="shared" si="1300"/>
        <v>Yes</v>
      </c>
      <c r="AV588" t="str">
        <f t="shared" ref="AV588:BF588" si="1320">IF(AND($L588&gt;=AV$1,$L588&lt;AW$1),"Yes","No")</f>
        <v>No</v>
      </c>
      <c r="AW588" t="str">
        <f t="shared" si="1320"/>
        <v>No</v>
      </c>
      <c r="AX588" t="str">
        <f t="shared" si="1320"/>
        <v>Yes</v>
      </c>
      <c r="AY588" t="str">
        <f t="shared" si="1320"/>
        <v>No</v>
      </c>
      <c r="AZ588" t="str">
        <f t="shared" si="1320"/>
        <v>No</v>
      </c>
      <c r="BA588" t="str">
        <f t="shared" si="1320"/>
        <v>No</v>
      </c>
      <c r="BB588" t="str">
        <f t="shared" si="1320"/>
        <v>No</v>
      </c>
      <c r="BC588" t="str">
        <f t="shared" si="1320"/>
        <v>No</v>
      </c>
      <c r="BD588" t="str">
        <f t="shared" si="1320"/>
        <v>No</v>
      </c>
      <c r="BE588" t="str">
        <f t="shared" si="1320"/>
        <v>No</v>
      </c>
      <c r="BF588" t="str">
        <f t="shared" si="1320"/>
        <v>No</v>
      </c>
      <c r="BG588" t="str">
        <f t="shared" si="1291"/>
        <v>No</v>
      </c>
      <c r="BI588" t="str">
        <f t="shared" si="1302"/>
        <v>Yes</v>
      </c>
      <c r="BJ588" t="str">
        <f t="shared" ref="BJ588:BT588" si="1321">IF(AND($M588&gt;=BJ$1,$M588&lt;BK$1),"Yes","No")</f>
        <v>No</v>
      </c>
      <c r="BK588" t="str">
        <f t="shared" si="1321"/>
        <v>No</v>
      </c>
      <c r="BL588" t="str">
        <f t="shared" si="1321"/>
        <v>No</v>
      </c>
      <c r="BM588" t="str">
        <f t="shared" si="1321"/>
        <v>No</v>
      </c>
      <c r="BN588" t="str">
        <f t="shared" si="1321"/>
        <v>No</v>
      </c>
      <c r="BO588" t="str">
        <f t="shared" si="1321"/>
        <v>No</v>
      </c>
      <c r="BP588" t="str">
        <f t="shared" si="1321"/>
        <v>No</v>
      </c>
      <c r="BQ588" t="str">
        <f t="shared" si="1321"/>
        <v>No</v>
      </c>
      <c r="BR588" t="str">
        <f t="shared" si="1321"/>
        <v>No</v>
      </c>
      <c r="BS588" t="str">
        <f t="shared" si="1321"/>
        <v>No</v>
      </c>
      <c r="BT588" t="str">
        <f t="shared" si="1321"/>
        <v>No</v>
      </c>
      <c r="BU588" t="str">
        <f t="shared" si="1303"/>
        <v>No</v>
      </c>
      <c r="BW588" t="str">
        <f t="shared" si="1293"/>
        <v>No</v>
      </c>
    </row>
    <row r="589" spans="1:75" x14ac:dyDescent="0.25">
      <c r="A589" s="7">
        <v>588</v>
      </c>
      <c r="B589" s="7" t="s">
        <v>624</v>
      </c>
      <c r="C589" s="7" t="s">
        <v>919</v>
      </c>
      <c r="D589" s="7" t="s">
        <v>36</v>
      </c>
      <c r="E589" s="7" t="s">
        <v>795</v>
      </c>
      <c r="F589" s="8" t="s">
        <v>811</v>
      </c>
      <c r="G589" s="8" t="s">
        <v>807</v>
      </c>
      <c r="H589" s="7" t="s">
        <v>601</v>
      </c>
      <c r="I589" s="7" t="s">
        <v>12</v>
      </c>
      <c r="J589" s="7" t="s">
        <v>1196</v>
      </c>
      <c r="K589" s="9">
        <v>25991</v>
      </c>
      <c r="L589" s="9">
        <v>38784</v>
      </c>
      <c r="M589" s="9"/>
      <c r="N589" s="10">
        <f t="shared" ca="1" si="1288"/>
        <v>16</v>
      </c>
      <c r="O589" s="10" t="s">
        <v>815</v>
      </c>
      <c r="P589" s="11" t="s">
        <v>13</v>
      </c>
      <c r="Q589" s="12">
        <v>78710</v>
      </c>
      <c r="R589" s="12">
        <f t="shared" ca="1" si="1289"/>
        <v>5000</v>
      </c>
      <c r="S589" s="8">
        <v>4</v>
      </c>
      <c r="T589" t="str">
        <f t="shared" si="1294"/>
        <v/>
      </c>
      <c r="U589" t="str">
        <f t="shared" si="1295"/>
        <v>Correct</v>
      </c>
      <c r="Y589" t="str">
        <f t="shared" si="1296"/>
        <v>Above 60000</v>
      </c>
      <c r="Z589" t="str">
        <f t="shared" ca="1" si="1297"/>
        <v>Above 50 years</v>
      </c>
      <c r="AA589" t="str">
        <f t="shared" si="1298"/>
        <v>6-10 years</v>
      </c>
      <c r="AH589" t="str">
        <f t="shared" si="1299"/>
        <v>Yes</v>
      </c>
      <c r="AI589" t="str">
        <f t="shared" si="1300"/>
        <v>Yes</v>
      </c>
      <c r="AJ589" t="str">
        <f t="shared" si="1300"/>
        <v>Yes</v>
      </c>
      <c r="AK589" t="str">
        <f t="shared" si="1300"/>
        <v>Yes</v>
      </c>
      <c r="AL589" t="str">
        <f t="shared" si="1300"/>
        <v>Yes</v>
      </c>
      <c r="AM589" t="str">
        <f t="shared" si="1300"/>
        <v>Yes</v>
      </c>
      <c r="AN589" t="str">
        <f t="shared" si="1300"/>
        <v>Yes</v>
      </c>
      <c r="AO589" t="str">
        <f t="shared" si="1300"/>
        <v>Yes</v>
      </c>
      <c r="AP589" t="str">
        <f t="shared" si="1300"/>
        <v>Yes</v>
      </c>
      <c r="AQ589" t="str">
        <f t="shared" si="1300"/>
        <v>Yes</v>
      </c>
      <c r="AR589" t="str">
        <f t="shared" si="1300"/>
        <v>Yes</v>
      </c>
      <c r="AS589" t="str">
        <f t="shared" si="1300"/>
        <v>Yes</v>
      </c>
      <c r="AT589" t="str">
        <f t="shared" si="1300"/>
        <v>Yes</v>
      </c>
      <c r="AV589" t="str">
        <f t="shared" ref="AV589:BF589" si="1322">IF(AND($L589&gt;=AV$1,$L589&lt;AW$1),"Yes","No")</f>
        <v>No</v>
      </c>
      <c r="AW589" t="str">
        <f t="shared" si="1322"/>
        <v>No</v>
      </c>
      <c r="AX589" t="str">
        <f t="shared" si="1322"/>
        <v>No</v>
      </c>
      <c r="AY589" t="str">
        <f t="shared" si="1322"/>
        <v>No</v>
      </c>
      <c r="AZ589" t="str">
        <f t="shared" si="1322"/>
        <v>No</v>
      </c>
      <c r="BA589" t="str">
        <f t="shared" si="1322"/>
        <v>No</v>
      </c>
      <c r="BB589" t="str">
        <f t="shared" si="1322"/>
        <v>No</v>
      </c>
      <c r="BC589" t="str">
        <f t="shared" si="1322"/>
        <v>No</v>
      </c>
      <c r="BD589" t="str">
        <f t="shared" si="1322"/>
        <v>No</v>
      </c>
      <c r="BE589" t="str">
        <f t="shared" si="1322"/>
        <v>No</v>
      </c>
      <c r="BF589" t="str">
        <f t="shared" si="1322"/>
        <v>No</v>
      </c>
      <c r="BG589" t="str">
        <f t="shared" si="1291"/>
        <v>No</v>
      </c>
      <c r="BI589" t="str">
        <f t="shared" si="1302"/>
        <v>No</v>
      </c>
      <c r="BJ589" t="str">
        <f t="shared" ref="BJ589:BT589" si="1323">IF(AND($M589&gt;=BJ$1,$M589&lt;BK$1),"Yes","No")</f>
        <v>No</v>
      </c>
      <c r="BK589" t="str">
        <f t="shared" si="1323"/>
        <v>No</v>
      </c>
      <c r="BL589" t="str">
        <f t="shared" si="1323"/>
        <v>No</v>
      </c>
      <c r="BM589" t="str">
        <f t="shared" si="1323"/>
        <v>No</v>
      </c>
      <c r="BN589" t="str">
        <f t="shared" si="1323"/>
        <v>No</v>
      </c>
      <c r="BO589" t="str">
        <f t="shared" si="1323"/>
        <v>No</v>
      </c>
      <c r="BP589" t="str">
        <f t="shared" si="1323"/>
        <v>No</v>
      </c>
      <c r="BQ589" t="str">
        <f t="shared" si="1323"/>
        <v>No</v>
      </c>
      <c r="BR589" t="str">
        <f t="shared" si="1323"/>
        <v>No</v>
      </c>
      <c r="BS589" t="str">
        <f t="shared" si="1323"/>
        <v>No</v>
      </c>
      <c r="BT589" t="str">
        <f t="shared" si="1323"/>
        <v>No</v>
      </c>
      <c r="BU589" t="str">
        <f t="shared" si="1303"/>
        <v>No</v>
      </c>
      <c r="BW589" t="str">
        <f t="shared" si="1293"/>
        <v>No</v>
      </c>
    </row>
    <row r="590" spans="1:75" x14ac:dyDescent="0.25">
      <c r="A590" s="7">
        <v>589</v>
      </c>
      <c r="B590" s="7" t="s">
        <v>625</v>
      </c>
      <c r="C590" s="7" t="s">
        <v>1138</v>
      </c>
      <c r="D590" s="7" t="s">
        <v>813</v>
      </c>
      <c r="E590" s="7" t="s">
        <v>791</v>
      </c>
      <c r="F590" s="8" t="s">
        <v>811</v>
      </c>
      <c r="G590" s="8" t="s">
        <v>807</v>
      </c>
      <c r="H590" s="7" t="s">
        <v>601</v>
      </c>
      <c r="I590" s="7" t="s">
        <v>19</v>
      </c>
      <c r="J590" s="7" t="s">
        <v>1196</v>
      </c>
      <c r="K590" s="9">
        <v>27536</v>
      </c>
      <c r="L590" s="9">
        <v>35861</v>
      </c>
      <c r="M590" s="9"/>
      <c r="N590" s="10">
        <f t="shared" ca="1" si="1288"/>
        <v>24</v>
      </c>
      <c r="O590" s="10" t="s">
        <v>815</v>
      </c>
      <c r="P590" s="11"/>
      <c r="Q590" s="12">
        <v>12836</v>
      </c>
      <c r="R590" s="12">
        <f t="shared" ca="1" si="1289"/>
        <v>10000</v>
      </c>
      <c r="S590" s="8">
        <v>5</v>
      </c>
      <c r="T590" t="str">
        <f t="shared" si="1294"/>
        <v/>
      </c>
      <c r="U590" t="str">
        <f t="shared" si="1295"/>
        <v>Correct</v>
      </c>
      <c r="Y590" t="str">
        <f t="shared" si="1296"/>
        <v>10001-25000</v>
      </c>
      <c r="Z590" t="str">
        <f t="shared" ca="1" si="1297"/>
        <v>40-50 years</v>
      </c>
      <c r="AA590" t="str">
        <f t="shared" si="1298"/>
        <v>Above 10 years</v>
      </c>
      <c r="AH590" t="str">
        <f t="shared" si="1299"/>
        <v>Yes</v>
      </c>
      <c r="AI590" t="str">
        <f t="shared" si="1300"/>
        <v>Yes</v>
      </c>
      <c r="AJ590" t="str">
        <f t="shared" si="1300"/>
        <v>Yes</v>
      </c>
      <c r="AK590" t="str">
        <f t="shared" si="1300"/>
        <v>Yes</v>
      </c>
      <c r="AL590" t="str">
        <f t="shared" si="1300"/>
        <v>Yes</v>
      </c>
      <c r="AM590" t="str">
        <f t="shared" si="1300"/>
        <v>Yes</v>
      </c>
      <c r="AN590" t="str">
        <f t="shared" si="1300"/>
        <v>Yes</v>
      </c>
      <c r="AO590" t="str">
        <f t="shared" si="1300"/>
        <v>Yes</v>
      </c>
      <c r="AP590" t="str">
        <f t="shared" si="1300"/>
        <v>Yes</v>
      </c>
      <c r="AQ590" t="str">
        <f t="shared" si="1300"/>
        <v>Yes</v>
      </c>
      <c r="AR590" t="str">
        <f t="shared" si="1300"/>
        <v>Yes</v>
      </c>
      <c r="AS590" t="str">
        <f t="shared" si="1300"/>
        <v>Yes</v>
      </c>
      <c r="AT590" t="str">
        <f t="shared" si="1300"/>
        <v>Yes</v>
      </c>
      <c r="AV590" t="str">
        <f t="shared" ref="AV590:BF590" si="1324">IF(AND($L590&gt;=AV$1,$L590&lt;AW$1),"Yes","No")</f>
        <v>No</v>
      </c>
      <c r="AW590" t="str">
        <f t="shared" si="1324"/>
        <v>No</v>
      </c>
      <c r="AX590" t="str">
        <f t="shared" si="1324"/>
        <v>No</v>
      </c>
      <c r="AY590" t="str">
        <f t="shared" si="1324"/>
        <v>No</v>
      </c>
      <c r="AZ590" t="str">
        <f t="shared" si="1324"/>
        <v>No</v>
      </c>
      <c r="BA590" t="str">
        <f t="shared" si="1324"/>
        <v>No</v>
      </c>
      <c r="BB590" t="str">
        <f t="shared" si="1324"/>
        <v>No</v>
      </c>
      <c r="BC590" t="str">
        <f t="shared" si="1324"/>
        <v>No</v>
      </c>
      <c r="BD590" t="str">
        <f t="shared" si="1324"/>
        <v>No</v>
      </c>
      <c r="BE590" t="str">
        <f t="shared" si="1324"/>
        <v>No</v>
      </c>
      <c r="BF590" t="str">
        <f t="shared" si="1324"/>
        <v>No</v>
      </c>
      <c r="BG590" t="str">
        <f t="shared" si="1291"/>
        <v>No</v>
      </c>
      <c r="BI590" t="str">
        <f t="shared" si="1302"/>
        <v>No</v>
      </c>
      <c r="BJ590" t="str">
        <f t="shared" ref="BJ590:BT590" si="1325">IF(AND($M590&gt;=BJ$1,$M590&lt;BK$1),"Yes","No")</f>
        <v>No</v>
      </c>
      <c r="BK590" t="str">
        <f t="shared" si="1325"/>
        <v>No</v>
      </c>
      <c r="BL590" t="str">
        <f t="shared" si="1325"/>
        <v>No</v>
      </c>
      <c r="BM590" t="str">
        <f t="shared" si="1325"/>
        <v>No</v>
      </c>
      <c r="BN590" t="str">
        <f t="shared" si="1325"/>
        <v>No</v>
      </c>
      <c r="BO590" t="str">
        <f t="shared" si="1325"/>
        <v>No</v>
      </c>
      <c r="BP590" t="str">
        <f t="shared" si="1325"/>
        <v>No</v>
      </c>
      <c r="BQ590" t="str">
        <f t="shared" si="1325"/>
        <v>No</v>
      </c>
      <c r="BR590" t="str">
        <f t="shared" si="1325"/>
        <v>No</v>
      </c>
      <c r="BS590" t="str">
        <f t="shared" si="1325"/>
        <v>No</v>
      </c>
      <c r="BT590" t="str">
        <f t="shared" si="1325"/>
        <v>No</v>
      </c>
      <c r="BU590" t="str">
        <f t="shared" si="1303"/>
        <v>No</v>
      </c>
      <c r="BW590" t="str">
        <f t="shared" si="1293"/>
        <v>No</v>
      </c>
    </row>
    <row r="591" spans="1:75" x14ac:dyDescent="0.25">
      <c r="A591" s="7">
        <v>590</v>
      </c>
      <c r="B591" s="7" t="s">
        <v>626</v>
      </c>
      <c r="C591" s="7" t="s">
        <v>1139</v>
      </c>
      <c r="D591" s="7" t="s">
        <v>36</v>
      </c>
      <c r="E591" s="7" t="s">
        <v>792</v>
      </c>
      <c r="F591" s="8" t="s">
        <v>811</v>
      </c>
      <c r="G591" s="8" t="s">
        <v>807</v>
      </c>
      <c r="H591" s="7" t="s">
        <v>601</v>
      </c>
      <c r="I591" s="7" t="s">
        <v>19</v>
      </c>
      <c r="J591" s="7" t="s">
        <v>1196</v>
      </c>
      <c r="K591" s="9">
        <v>25001</v>
      </c>
      <c r="L591" s="9">
        <v>35869</v>
      </c>
      <c r="M591" s="9"/>
      <c r="N591" s="10">
        <f t="shared" ca="1" si="1288"/>
        <v>24</v>
      </c>
      <c r="O591" s="10" t="s">
        <v>815</v>
      </c>
      <c r="P591" s="11"/>
      <c r="Q591" s="12">
        <v>17912</v>
      </c>
      <c r="R591" s="12">
        <f t="shared" ca="1" si="1289"/>
        <v>10000</v>
      </c>
      <c r="S591" s="8">
        <v>5</v>
      </c>
      <c r="T591" t="str">
        <f t="shared" si="1294"/>
        <v/>
      </c>
      <c r="U591" t="str">
        <f t="shared" si="1295"/>
        <v>Correct</v>
      </c>
      <c r="Y591" t="str">
        <f t="shared" si="1296"/>
        <v>10001-25000</v>
      </c>
      <c r="Z591" t="str">
        <f t="shared" ca="1" si="1297"/>
        <v>Above 50 years</v>
      </c>
      <c r="AA591" t="str">
        <f t="shared" si="1298"/>
        <v>Above 10 years</v>
      </c>
      <c r="AH591" t="str">
        <f t="shared" si="1299"/>
        <v>Yes</v>
      </c>
      <c r="AI591" t="str">
        <f t="shared" si="1300"/>
        <v>Yes</v>
      </c>
      <c r="AJ591" t="str">
        <f t="shared" si="1300"/>
        <v>Yes</v>
      </c>
      <c r="AK591" t="str">
        <f t="shared" si="1300"/>
        <v>Yes</v>
      </c>
      <c r="AL591" t="str">
        <f t="shared" si="1300"/>
        <v>Yes</v>
      </c>
      <c r="AM591" t="str">
        <f t="shared" si="1300"/>
        <v>Yes</v>
      </c>
      <c r="AN591" t="str">
        <f t="shared" si="1300"/>
        <v>Yes</v>
      </c>
      <c r="AO591" t="str">
        <f t="shared" si="1300"/>
        <v>Yes</v>
      </c>
      <c r="AP591" t="str">
        <f t="shared" si="1300"/>
        <v>Yes</v>
      </c>
      <c r="AQ591" t="str">
        <f t="shared" si="1300"/>
        <v>Yes</v>
      </c>
      <c r="AR591" t="str">
        <f t="shared" si="1300"/>
        <v>Yes</v>
      </c>
      <c r="AS591" t="str">
        <f t="shared" si="1300"/>
        <v>Yes</v>
      </c>
      <c r="AT591" t="str">
        <f t="shared" si="1300"/>
        <v>Yes</v>
      </c>
      <c r="AV591" t="str">
        <f t="shared" ref="AV591:BF591" si="1326">IF(AND($L591&gt;=AV$1,$L591&lt;AW$1),"Yes","No")</f>
        <v>No</v>
      </c>
      <c r="AW591" t="str">
        <f t="shared" si="1326"/>
        <v>No</v>
      </c>
      <c r="AX591" t="str">
        <f t="shared" si="1326"/>
        <v>No</v>
      </c>
      <c r="AY591" t="str">
        <f t="shared" si="1326"/>
        <v>No</v>
      </c>
      <c r="AZ591" t="str">
        <f t="shared" si="1326"/>
        <v>No</v>
      </c>
      <c r="BA591" t="str">
        <f t="shared" si="1326"/>
        <v>No</v>
      </c>
      <c r="BB591" t="str">
        <f t="shared" si="1326"/>
        <v>No</v>
      </c>
      <c r="BC591" t="str">
        <f t="shared" si="1326"/>
        <v>No</v>
      </c>
      <c r="BD591" t="str">
        <f t="shared" si="1326"/>
        <v>No</v>
      </c>
      <c r="BE591" t="str">
        <f t="shared" si="1326"/>
        <v>No</v>
      </c>
      <c r="BF591" t="str">
        <f t="shared" si="1326"/>
        <v>No</v>
      </c>
      <c r="BG591" t="str">
        <f t="shared" si="1291"/>
        <v>No</v>
      </c>
      <c r="BI591" t="str">
        <f t="shared" si="1302"/>
        <v>No</v>
      </c>
      <c r="BJ591" t="str">
        <f t="shared" ref="BJ591:BT591" si="1327">IF(AND($M591&gt;=BJ$1,$M591&lt;BK$1),"Yes","No")</f>
        <v>No</v>
      </c>
      <c r="BK591" t="str">
        <f t="shared" si="1327"/>
        <v>No</v>
      </c>
      <c r="BL591" t="str">
        <f t="shared" si="1327"/>
        <v>No</v>
      </c>
      <c r="BM591" t="str">
        <f t="shared" si="1327"/>
        <v>No</v>
      </c>
      <c r="BN591" t="str">
        <f t="shared" si="1327"/>
        <v>No</v>
      </c>
      <c r="BO591" t="str">
        <f t="shared" si="1327"/>
        <v>No</v>
      </c>
      <c r="BP591" t="str">
        <f t="shared" si="1327"/>
        <v>No</v>
      </c>
      <c r="BQ591" t="str">
        <f t="shared" si="1327"/>
        <v>No</v>
      </c>
      <c r="BR591" t="str">
        <f t="shared" si="1327"/>
        <v>No</v>
      </c>
      <c r="BS591" t="str">
        <f t="shared" si="1327"/>
        <v>No</v>
      </c>
      <c r="BT591" t="str">
        <f t="shared" si="1327"/>
        <v>No</v>
      </c>
      <c r="BU591" t="str">
        <f t="shared" si="1303"/>
        <v>No</v>
      </c>
      <c r="BW591" t="str">
        <f t="shared" si="1293"/>
        <v>No</v>
      </c>
    </row>
    <row r="592" spans="1:75" x14ac:dyDescent="0.25">
      <c r="A592" s="7">
        <v>591</v>
      </c>
      <c r="B592" s="7" t="s">
        <v>627</v>
      </c>
      <c r="C592" s="7" t="s">
        <v>921</v>
      </c>
      <c r="D592" s="7" t="s">
        <v>812</v>
      </c>
      <c r="E592" s="7" t="s">
        <v>794</v>
      </c>
      <c r="F592" s="8" t="s">
        <v>811</v>
      </c>
      <c r="G592" s="8" t="s">
        <v>807</v>
      </c>
      <c r="H592" s="7" t="s">
        <v>601</v>
      </c>
      <c r="I592" s="7" t="s">
        <v>12</v>
      </c>
      <c r="J592" s="7" t="s">
        <v>1196</v>
      </c>
      <c r="K592" s="9">
        <v>27676</v>
      </c>
      <c r="L592" s="9">
        <v>36245</v>
      </c>
      <c r="M592" s="9">
        <v>40270</v>
      </c>
      <c r="N592" s="10">
        <f t="shared" ca="1" si="1288"/>
        <v>23</v>
      </c>
      <c r="O592" s="10" t="s">
        <v>815</v>
      </c>
      <c r="P592" s="11" t="s">
        <v>13</v>
      </c>
      <c r="Q592" s="12">
        <v>58410</v>
      </c>
      <c r="R592" s="12">
        <f t="shared" ca="1" si="1289"/>
        <v>10000</v>
      </c>
      <c r="S592" s="8">
        <v>5</v>
      </c>
      <c r="T592" t="str">
        <f t="shared" si="1294"/>
        <v>Correct</v>
      </c>
      <c r="U592" t="str">
        <f t="shared" si="1295"/>
        <v>Correct</v>
      </c>
      <c r="Y592" t="str">
        <f t="shared" si="1296"/>
        <v>40001-60000</v>
      </c>
      <c r="Z592" t="str">
        <f t="shared" ca="1" si="1297"/>
        <v>40-50 years</v>
      </c>
      <c r="AA592" t="str">
        <f t="shared" si="1298"/>
        <v>Above 10 years</v>
      </c>
      <c r="AH592" t="str">
        <f t="shared" si="1299"/>
        <v>No</v>
      </c>
      <c r="AI592" t="str">
        <f t="shared" si="1300"/>
        <v>No</v>
      </c>
      <c r="AJ592" t="str">
        <f t="shared" si="1300"/>
        <v>No</v>
      </c>
      <c r="AK592" t="str">
        <f t="shared" si="1300"/>
        <v>No</v>
      </c>
      <c r="AL592" t="str">
        <f t="shared" si="1300"/>
        <v>No</v>
      </c>
      <c r="AM592" t="str">
        <f t="shared" si="1300"/>
        <v>No</v>
      </c>
      <c r="AN592" t="str">
        <f t="shared" si="1300"/>
        <v>No</v>
      </c>
      <c r="AO592" t="str">
        <f t="shared" si="1300"/>
        <v>No</v>
      </c>
      <c r="AP592" t="str">
        <f t="shared" si="1300"/>
        <v>No</v>
      </c>
      <c r="AQ592" t="str">
        <f t="shared" si="1300"/>
        <v>No</v>
      </c>
      <c r="AR592" t="str">
        <f t="shared" si="1300"/>
        <v>No</v>
      </c>
      <c r="AS592" t="str">
        <f t="shared" si="1300"/>
        <v>No</v>
      </c>
      <c r="AT592" t="str">
        <f t="shared" si="1300"/>
        <v>No</v>
      </c>
      <c r="AV592" t="str">
        <f t="shared" ref="AV592:BF592" si="1328">IF(AND($L592&gt;=AV$1,$L592&lt;AW$1),"Yes","No")</f>
        <v>No</v>
      </c>
      <c r="AW592" t="str">
        <f t="shared" si="1328"/>
        <v>No</v>
      </c>
      <c r="AX592" t="str">
        <f t="shared" si="1328"/>
        <v>No</v>
      </c>
      <c r="AY592" t="str">
        <f t="shared" si="1328"/>
        <v>No</v>
      </c>
      <c r="AZ592" t="str">
        <f t="shared" si="1328"/>
        <v>No</v>
      </c>
      <c r="BA592" t="str">
        <f t="shared" si="1328"/>
        <v>No</v>
      </c>
      <c r="BB592" t="str">
        <f t="shared" si="1328"/>
        <v>No</v>
      </c>
      <c r="BC592" t="str">
        <f t="shared" si="1328"/>
        <v>No</v>
      </c>
      <c r="BD592" t="str">
        <f t="shared" si="1328"/>
        <v>No</v>
      </c>
      <c r="BE592" t="str">
        <f t="shared" si="1328"/>
        <v>No</v>
      </c>
      <c r="BF592" t="str">
        <f t="shared" si="1328"/>
        <v>No</v>
      </c>
      <c r="BG592" t="str">
        <f t="shared" si="1291"/>
        <v>No</v>
      </c>
      <c r="BI592" t="str">
        <f t="shared" si="1302"/>
        <v>No</v>
      </c>
      <c r="BJ592" t="str">
        <f t="shared" ref="BJ592:BT592" si="1329">IF(AND($M592&gt;=BJ$1,$M592&lt;BK$1),"Yes","No")</f>
        <v>No</v>
      </c>
      <c r="BK592" t="str">
        <f t="shared" si="1329"/>
        <v>No</v>
      </c>
      <c r="BL592" t="str">
        <f t="shared" si="1329"/>
        <v>No</v>
      </c>
      <c r="BM592" t="str">
        <f t="shared" si="1329"/>
        <v>No</v>
      </c>
      <c r="BN592" t="str">
        <f t="shared" si="1329"/>
        <v>No</v>
      </c>
      <c r="BO592" t="str">
        <f t="shared" si="1329"/>
        <v>No</v>
      </c>
      <c r="BP592" t="str">
        <f t="shared" si="1329"/>
        <v>No</v>
      </c>
      <c r="BQ592" t="str">
        <f t="shared" si="1329"/>
        <v>No</v>
      </c>
      <c r="BR592" t="str">
        <f t="shared" si="1329"/>
        <v>No</v>
      </c>
      <c r="BS592" t="str">
        <f t="shared" si="1329"/>
        <v>No</v>
      </c>
      <c r="BT592" t="str">
        <f t="shared" si="1329"/>
        <v>No</v>
      </c>
      <c r="BU592" t="str">
        <f t="shared" si="1303"/>
        <v>No</v>
      </c>
      <c r="BW592" t="str">
        <f t="shared" si="1293"/>
        <v>No</v>
      </c>
    </row>
    <row r="593" spans="1:75" x14ac:dyDescent="0.25">
      <c r="A593" s="7">
        <v>592</v>
      </c>
      <c r="B593" s="7" t="s">
        <v>628</v>
      </c>
      <c r="C593" s="7" t="s">
        <v>974</v>
      </c>
      <c r="D593" s="7" t="s">
        <v>813</v>
      </c>
      <c r="E593" s="7" t="s">
        <v>791</v>
      </c>
      <c r="F593" s="8" t="s">
        <v>811</v>
      </c>
      <c r="G593" s="8" t="s">
        <v>807</v>
      </c>
      <c r="H593" s="7" t="s">
        <v>601</v>
      </c>
      <c r="I593" s="7" t="s">
        <v>24</v>
      </c>
      <c r="J593" s="7" t="s">
        <v>1196</v>
      </c>
      <c r="K593" s="9">
        <v>28663</v>
      </c>
      <c r="L593" s="9">
        <v>38793</v>
      </c>
      <c r="M593" s="9"/>
      <c r="N593" s="10">
        <f t="shared" ca="1" si="1288"/>
        <v>16</v>
      </c>
      <c r="O593" s="10" t="s">
        <v>815</v>
      </c>
      <c r="P593" s="11"/>
      <c r="Q593" s="12">
        <v>85930</v>
      </c>
      <c r="R593" s="12">
        <f t="shared" ca="1" si="1289"/>
        <v>3000</v>
      </c>
      <c r="S593" s="8">
        <v>2</v>
      </c>
      <c r="T593" t="str">
        <f t="shared" si="1294"/>
        <v/>
      </c>
      <c r="U593" t="str">
        <f t="shared" si="1295"/>
        <v>Correct</v>
      </c>
      <c r="Y593" t="str">
        <f t="shared" si="1296"/>
        <v>Above 60000</v>
      </c>
      <c r="Z593" t="str">
        <f t="shared" ca="1" si="1297"/>
        <v>40-50 years</v>
      </c>
      <c r="AA593" t="str">
        <f t="shared" si="1298"/>
        <v>6-10 years</v>
      </c>
      <c r="AH593" t="str">
        <f t="shared" si="1299"/>
        <v>Yes</v>
      </c>
      <c r="AI593" t="str">
        <f t="shared" si="1300"/>
        <v>Yes</v>
      </c>
      <c r="AJ593" t="str">
        <f t="shared" si="1300"/>
        <v>Yes</v>
      </c>
      <c r="AK593" t="str">
        <f t="shared" si="1300"/>
        <v>Yes</v>
      </c>
      <c r="AL593" t="str">
        <f t="shared" si="1300"/>
        <v>Yes</v>
      </c>
      <c r="AM593" t="str">
        <f t="shared" si="1300"/>
        <v>Yes</v>
      </c>
      <c r="AN593" t="str">
        <f t="shared" si="1300"/>
        <v>Yes</v>
      </c>
      <c r="AO593" t="str">
        <f t="shared" si="1300"/>
        <v>Yes</v>
      </c>
      <c r="AP593" t="str">
        <f t="shared" si="1300"/>
        <v>Yes</v>
      </c>
      <c r="AQ593" t="str">
        <f t="shared" si="1300"/>
        <v>Yes</v>
      </c>
      <c r="AR593" t="str">
        <f t="shared" si="1300"/>
        <v>Yes</v>
      </c>
      <c r="AS593" t="str">
        <f t="shared" si="1300"/>
        <v>Yes</v>
      </c>
      <c r="AT593" t="str">
        <f t="shared" si="1300"/>
        <v>Yes</v>
      </c>
      <c r="AV593" t="str">
        <f t="shared" ref="AV593:BF593" si="1330">IF(AND($L593&gt;=AV$1,$L593&lt;AW$1),"Yes","No")</f>
        <v>No</v>
      </c>
      <c r="AW593" t="str">
        <f t="shared" si="1330"/>
        <v>No</v>
      </c>
      <c r="AX593" t="str">
        <f t="shared" si="1330"/>
        <v>No</v>
      </c>
      <c r="AY593" t="str">
        <f t="shared" si="1330"/>
        <v>No</v>
      </c>
      <c r="AZ593" t="str">
        <f t="shared" si="1330"/>
        <v>No</v>
      </c>
      <c r="BA593" t="str">
        <f t="shared" si="1330"/>
        <v>No</v>
      </c>
      <c r="BB593" t="str">
        <f t="shared" si="1330"/>
        <v>No</v>
      </c>
      <c r="BC593" t="str">
        <f t="shared" si="1330"/>
        <v>No</v>
      </c>
      <c r="BD593" t="str">
        <f t="shared" si="1330"/>
        <v>No</v>
      </c>
      <c r="BE593" t="str">
        <f t="shared" si="1330"/>
        <v>No</v>
      </c>
      <c r="BF593" t="str">
        <f t="shared" si="1330"/>
        <v>No</v>
      </c>
      <c r="BG593" t="str">
        <f t="shared" si="1291"/>
        <v>No</v>
      </c>
      <c r="BI593" t="str">
        <f t="shared" si="1302"/>
        <v>No</v>
      </c>
      <c r="BJ593" t="str">
        <f t="shared" ref="BJ593:BT593" si="1331">IF(AND($M593&gt;=BJ$1,$M593&lt;BK$1),"Yes","No")</f>
        <v>No</v>
      </c>
      <c r="BK593" t="str">
        <f t="shared" si="1331"/>
        <v>No</v>
      </c>
      <c r="BL593" t="str">
        <f t="shared" si="1331"/>
        <v>No</v>
      </c>
      <c r="BM593" t="str">
        <f t="shared" si="1331"/>
        <v>No</v>
      </c>
      <c r="BN593" t="str">
        <f t="shared" si="1331"/>
        <v>No</v>
      </c>
      <c r="BO593" t="str">
        <f t="shared" si="1331"/>
        <v>No</v>
      </c>
      <c r="BP593" t="str">
        <f t="shared" si="1331"/>
        <v>No</v>
      </c>
      <c r="BQ593" t="str">
        <f t="shared" si="1331"/>
        <v>No</v>
      </c>
      <c r="BR593" t="str">
        <f t="shared" si="1331"/>
        <v>No</v>
      </c>
      <c r="BS593" t="str">
        <f t="shared" si="1331"/>
        <v>No</v>
      </c>
      <c r="BT593" t="str">
        <f t="shared" si="1331"/>
        <v>No</v>
      </c>
      <c r="BU593" t="str">
        <f t="shared" si="1303"/>
        <v>No</v>
      </c>
      <c r="BW593" t="str">
        <f t="shared" si="1293"/>
        <v>No</v>
      </c>
    </row>
    <row r="594" spans="1:75" x14ac:dyDescent="0.25">
      <c r="A594" s="7">
        <v>593</v>
      </c>
      <c r="B594" s="7" t="s">
        <v>629</v>
      </c>
      <c r="C594" s="7" t="s">
        <v>1140</v>
      </c>
      <c r="D594" s="7" t="s">
        <v>36</v>
      </c>
      <c r="E594" s="7" t="s">
        <v>792</v>
      </c>
      <c r="F594" s="8" t="s">
        <v>811</v>
      </c>
      <c r="G594" s="8" t="s">
        <v>807</v>
      </c>
      <c r="H594" s="7" t="s">
        <v>601</v>
      </c>
      <c r="I594" s="7" t="s">
        <v>12</v>
      </c>
      <c r="J594" s="7" t="s">
        <v>1196</v>
      </c>
      <c r="K594" s="9">
        <v>31509</v>
      </c>
      <c r="L594" s="9">
        <v>39153</v>
      </c>
      <c r="M594" s="9"/>
      <c r="N594" s="10">
        <f t="shared" ca="1" si="1288"/>
        <v>15</v>
      </c>
      <c r="O594" s="10" t="s">
        <v>815</v>
      </c>
      <c r="P594" s="11" t="s">
        <v>40</v>
      </c>
      <c r="Q594" s="12">
        <v>43600</v>
      </c>
      <c r="R594" s="12">
        <f t="shared" ca="1" si="1289"/>
        <v>10000</v>
      </c>
      <c r="S594" s="8">
        <v>5</v>
      </c>
      <c r="T594" t="str">
        <f t="shared" si="1294"/>
        <v/>
      </c>
      <c r="U594" t="str">
        <f t="shared" si="1295"/>
        <v>Correct</v>
      </c>
      <c r="Y594" t="str">
        <f t="shared" si="1296"/>
        <v>40001-60000</v>
      </c>
      <c r="Z594" t="str">
        <f t="shared" ca="1" si="1297"/>
        <v>30-40 years</v>
      </c>
      <c r="AA594" t="str">
        <f t="shared" si="1298"/>
        <v>4-6 years</v>
      </c>
      <c r="AH594" t="str">
        <f t="shared" si="1299"/>
        <v>Yes</v>
      </c>
      <c r="AI594" t="str">
        <f t="shared" si="1300"/>
        <v>Yes</v>
      </c>
      <c r="AJ594" t="str">
        <f t="shared" si="1300"/>
        <v>Yes</v>
      </c>
      <c r="AK594" t="str">
        <f t="shared" si="1300"/>
        <v>Yes</v>
      </c>
      <c r="AL594" t="str">
        <f t="shared" si="1300"/>
        <v>Yes</v>
      </c>
      <c r="AM594" t="str">
        <f t="shared" si="1300"/>
        <v>Yes</v>
      </c>
      <c r="AN594" t="str">
        <f t="shared" si="1300"/>
        <v>Yes</v>
      </c>
      <c r="AO594" t="str">
        <f t="shared" si="1300"/>
        <v>Yes</v>
      </c>
      <c r="AP594" t="str">
        <f t="shared" si="1300"/>
        <v>Yes</v>
      </c>
      <c r="AQ594" t="str">
        <f t="shared" si="1300"/>
        <v>Yes</v>
      </c>
      <c r="AR594" t="str">
        <f t="shared" si="1300"/>
        <v>Yes</v>
      </c>
      <c r="AS594" t="str">
        <f t="shared" si="1300"/>
        <v>Yes</v>
      </c>
      <c r="AT594" t="str">
        <f t="shared" si="1300"/>
        <v>Yes</v>
      </c>
      <c r="AV594" t="str">
        <f t="shared" ref="AV594:BF594" si="1332">IF(AND($L594&gt;=AV$1,$L594&lt;AW$1),"Yes","No")</f>
        <v>No</v>
      </c>
      <c r="AW594" t="str">
        <f t="shared" si="1332"/>
        <v>No</v>
      </c>
      <c r="AX594" t="str">
        <f t="shared" si="1332"/>
        <v>No</v>
      </c>
      <c r="AY594" t="str">
        <f t="shared" si="1332"/>
        <v>No</v>
      </c>
      <c r="AZ594" t="str">
        <f t="shared" si="1332"/>
        <v>No</v>
      </c>
      <c r="BA594" t="str">
        <f t="shared" si="1332"/>
        <v>No</v>
      </c>
      <c r="BB594" t="str">
        <f t="shared" si="1332"/>
        <v>No</v>
      </c>
      <c r="BC594" t="str">
        <f t="shared" si="1332"/>
        <v>No</v>
      </c>
      <c r="BD594" t="str">
        <f t="shared" si="1332"/>
        <v>No</v>
      </c>
      <c r="BE594" t="str">
        <f t="shared" si="1332"/>
        <v>No</v>
      </c>
      <c r="BF594" t="str">
        <f t="shared" si="1332"/>
        <v>No</v>
      </c>
      <c r="BG594" t="str">
        <f t="shared" si="1291"/>
        <v>No</v>
      </c>
      <c r="BI594" t="str">
        <f t="shared" si="1302"/>
        <v>No</v>
      </c>
      <c r="BJ594" t="str">
        <f t="shared" ref="BJ594:BT594" si="1333">IF(AND($M594&gt;=BJ$1,$M594&lt;BK$1),"Yes","No")</f>
        <v>No</v>
      </c>
      <c r="BK594" t="str">
        <f t="shared" si="1333"/>
        <v>No</v>
      </c>
      <c r="BL594" t="str">
        <f t="shared" si="1333"/>
        <v>No</v>
      </c>
      <c r="BM594" t="str">
        <f t="shared" si="1333"/>
        <v>No</v>
      </c>
      <c r="BN594" t="str">
        <f t="shared" si="1333"/>
        <v>No</v>
      </c>
      <c r="BO594" t="str">
        <f t="shared" si="1333"/>
        <v>No</v>
      </c>
      <c r="BP594" t="str">
        <f t="shared" si="1333"/>
        <v>No</v>
      </c>
      <c r="BQ594" t="str">
        <f t="shared" si="1333"/>
        <v>No</v>
      </c>
      <c r="BR594" t="str">
        <f t="shared" si="1333"/>
        <v>No</v>
      </c>
      <c r="BS594" t="str">
        <f t="shared" si="1333"/>
        <v>No</v>
      </c>
      <c r="BT594" t="str">
        <f t="shared" si="1333"/>
        <v>No</v>
      </c>
      <c r="BU594" t="str">
        <f t="shared" si="1303"/>
        <v>No</v>
      </c>
      <c r="BW594" t="str">
        <f t="shared" si="1293"/>
        <v>No</v>
      </c>
    </row>
    <row r="595" spans="1:75" x14ac:dyDescent="0.25">
      <c r="A595" s="7">
        <v>594</v>
      </c>
      <c r="B595" s="7" t="s">
        <v>630</v>
      </c>
      <c r="C595" s="7" t="s">
        <v>1141</v>
      </c>
      <c r="D595" s="7" t="s">
        <v>813</v>
      </c>
      <c r="E595" s="7" t="s">
        <v>791</v>
      </c>
      <c r="F595" s="8" t="s">
        <v>811</v>
      </c>
      <c r="G595" s="8" t="s">
        <v>807</v>
      </c>
      <c r="H595" s="7" t="s">
        <v>601</v>
      </c>
      <c r="I595" s="7" t="s">
        <v>12</v>
      </c>
      <c r="J595" s="7" t="s">
        <v>1196</v>
      </c>
      <c r="K595" s="9">
        <v>25867</v>
      </c>
      <c r="L595" s="9">
        <v>41016</v>
      </c>
      <c r="M595" s="9"/>
      <c r="N595" s="10">
        <f t="shared" ca="1" si="1288"/>
        <v>10</v>
      </c>
      <c r="O595" s="10" t="s">
        <v>815</v>
      </c>
      <c r="P595" s="11" t="s">
        <v>13</v>
      </c>
      <c r="Q595" s="12">
        <v>68470</v>
      </c>
      <c r="R595" s="12">
        <f t="shared" ca="1" si="1289"/>
        <v>5000</v>
      </c>
      <c r="S595" s="8">
        <v>4</v>
      </c>
      <c r="T595" t="str">
        <f t="shared" si="1294"/>
        <v/>
      </c>
      <c r="U595" t="str">
        <f t="shared" si="1295"/>
        <v>Correct</v>
      </c>
      <c r="Y595" t="str">
        <f t="shared" si="1296"/>
        <v>Above 60000</v>
      </c>
      <c r="Z595" t="str">
        <f t="shared" ca="1" si="1297"/>
        <v>Above 50 years</v>
      </c>
      <c r="AA595" t="str">
        <f t="shared" si="1298"/>
        <v>6-12 months</v>
      </c>
      <c r="AH595" t="str">
        <f t="shared" si="1299"/>
        <v>No</v>
      </c>
      <c r="AI595" t="str">
        <f t="shared" ref="AI595:AT610" si="1334">IF($L595&gt;AI$1,"No",IF($M595="","Yes",IF(AND($L595&lt;=AI$1,$M595&gt;AI$1),"Yes","No")))</f>
        <v>No</v>
      </c>
      <c r="AJ595" t="str">
        <f t="shared" si="1334"/>
        <v>No</v>
      </c>
      <c r="AK595" t="str">
        <f t="shared" si="1334"/>
        <v>No</v>
      </c>
      <c r="AL595" t="str">
        <f t="shared" si="1334"/>
        <v>Yes</v>
      </c>
      <c r="AM595" t="str">
        <f t="shared" si="1334"/>
        <v>Yes</v>
      </c>
      <c r="AN595" t="str">
        <f t="shared" si="1334"/>
        <v>Yes</v>
      </c>
      <c r="AO595" t="str">
        <f t="shared" si="1334"/>
        <v>Yes</v>
      </c>
      <c r="AP595" t="str">
        <f t="shared" si="1334"/>
        <v>Yes</v>
      </c>
      <c r="AQ595" t="str">
        <f t="shared" si="1334"/>
        <v>Yes</v>
      </c>
      <c r="AR595" t="str">
        <f t="shared" si="1334"/>
        <v>Yes</v>
      </c>
      <c r="AS595" t="str">
        <f t="shared" si="1334"/>
        <v>Yes</v>
      </c>
      <c r="AT595" t="str">
        <f t="shared" si="1334"/>
        <v>Yes</v>
      </c>
      <c r="AV595" t="str">
        <f t="shared" ref="AV595:BF595" si="1335">IF(AND($L595&gt;=AV$1,$L595&lt;AW$1),"Yes","No")</f>
        <v>No</v>
      </c>
      <c r="AW595" t="str">
        <f t="shared" si="1335"/>
        <v>No</v>
      </c>
      <c r="AX595" t="str">
        <f t="shared" si="1335"/>
        <v>No</v>
      </c>
      <c r="AY595" t="str">
        <f t="shared" si="1335"/>
        <v>Yes</v>
      </c>
      <c r="AZ595" t="str">
        <f t="shared" si="1335"/>
        <v>No</v>
      </c>
      <c r="BA595" t="str">
        <f t="shared" si="1335"/>
        <v>No</v>
      </c>
      <c r="BB595" t="str">
        <f t="shared" si="1335"/>
        <v>No</v>
      </c>
      <c r="BC595" t="str">
        <f t="shared" si="1335"/>
        <v>No</v>
      </c>
      <c r="BD595" t="str">
        <f t="shared" si="1335"/>
        <v>No</v>
      </c>
      <c r="BE595" t="str">
        <f t="shared" si="1335"/>
        <v>No</v>
      </c>
      <c r="BF595" t="str">
        <f t="shared" si="1335"/>
        <v>No</v>
      </c>
      <c r="BG595" t="str">
        <f t="shared" si="1291"/>
        <v>No</v>
      </c>
      <c r="BI595" t="str">
        <f t="shared" si="1302"/>
        <v>Yes</v>
      </c>
      <c r="BJ595" t="str">
        <f t="shared" ref="BJ595:BU610" si="1336">IF(AND($M595&gt;=BJ$1,$M595&lt;BK$1),"Yes","No")</f>
        <v>No</v>
      </c>
      <c r="BK595" t="str">
        <f t="shared" si="1336"/>
        <v>No</v>
      </c>
      <c r="BL595" t="str">
        <f t="shared" si="1336"/>
        <v>No</v>
      </c>
      <c r="BM595" t="str">
        <f t="shared" si="1336"/>
        <v>No</v>
      </c>
      <c r="BN595" t="str">
        <f t="shared" si="1336"/>
        <v>No</v>
      </c>
      <c r="BO595" t="str">
        <f t="shared" si="1336"/>
        <v>No</v>
      </c>
      <c r="BP595" t="str">
        <f t="shared" si="1336"/>
        <v>No</v>
      </c>
      <c r="BQ595" t="str">
        <f t="shared" si="1336"/>
        <v>No</v>
      </c>
      <c r="BR595" t="str">
        <f t="shared" si="1336"/>
        <v>No</v>
      </c>
      <c r="BS595" t="str">
        <f t="shared" si="1336"/>
        <v>No</v>
      </c>
      <c r="BT595" t="str">
        <f t="shared" si="1336"/>
        <v>No</v>
      </c>
      <c r="BU595" t="str">
        <f t="shared" si="1336"/>
        <v>No</v>
      </c>
      <c r="BW595" t="str">
        <f t="shared" si="1293"/>
        <v>No</v>
      </c>
    </row>
    <row r="596" spans="1:75" x14ac:dyDescent="0.25">
      <c r="A596" s="7">
        <v>595</v>
      </c>
      <c r="B596" s="7" t="s">
        <v>631</v>
      </c>
      <c r="C596" s="7" t="s">
        <v>1142</v>
      </c>
      <c r="D596" s="7" t="s">
        <v>36</v>
      </c>
      <c r="E596" s="7" t="s">
        <v>795</v>
      </c>
      <c r="F596" s="8" t="s">
        <v>811</v>
      </c>
      <c r="G596" s="8" t="s">
        <v>807</v>
      </c>
      <c r="H596" s="7" t="s">
        <v>601</v>
      </c>
      <c r="I596" s="7" t="s">
        <v>12</v>
      </c>
      <c r="J596" s="7" t="s">
        <v>1196</v>
      </c>
      <c r="K596" s="9">
        <v>26302</v>
      </c>
      <c r="L596" s="9">
        <v>39183</v>
      </c>
      <c r="M596" s="9"/>
      <c r="N596" s="10">
        <f t="shared" ca="1" si="1288"/>
        <v>15</v>
      </c>
      <c r="O596" t="s">
        <v>785</v>
      </c>
      <c r="P596" s="11" t="s">
        <v>16</v>
      </c>
      <c r="Q596" s="12">
        <v>82700</v>
      </c>
      <c r="R596" s="12">
        <f t="shared" ca="1" si="1289"/>
        <v>5000</v>
      </c>
      <c r="S596" s="8">
        <v>3</v>
      </c>
      <c r="T596" t="str">
        <f t="shared" si="1294"/>
        <v/>
      </c>
      <c r="U596" t="str">
        <f t="shared" si="1295"/>
        <v>Correct</v>
      </c>
      <c r="Y596" t="str">
        <f t="shared" si="1296"/>
        <v>Above 60000</v>
      </c>
      <c r="Z596" t="str">
        <f t="shared" ca="1" si="1297"/>
        <v>Above 50 years</v>
      </c>
      <c r="AA596" t="str">
        <f t="shared" si="1298"/>
        <v>4-6 years</v>
      </c>
      <c r="AH596" t="str">
        <f t="shared" si="1299"/>
        <v>Yes</v>
      </c>
      <c r="AI596" t="str">
        <f t="shared" si="1334"/>
        <v>Yes</v>
      </c>
      <c r="AJ596" t="str">
        <f t="shared" si="1334"/>
        <v>Yes</v>
      </c>
      <c r="AK596" t="str">
        <f t="shared" si="1334"/>
        <v>Yes</v>
      </c>
      <c r="AL596" t="str">
        <f t="shared" si="1334"/>
        <v>Yes</v>
      </c>
      <c r="AM596" t="str">
        <f t="shared" si="1334"/>
        <v>Yes</v>
      </c>
      <c r="AN596" t="str">
        <f t="shared" si="1334"/>
        <v>Yes</v>
      </c>
      <c r="AO596" t="str">
        <f t="shared" si="1334"/>
        <v>Yes</v>
      </c>
      <c r="AP596" t="str">
        <f t="shared" si="1334"/>
        <v>Yes</v>
      </c>
      <c r="AQ596" t="str">
        <f t="shared" si="1334"/>
        <v>Yes</v>
      </c>
      <c r="AR596" t="str">
        <f t="shared" si="1334"/>
        <v>Yes</v>
      </c>
      <c r="AS596" t="str">
        <f t="shared" si="1334"/>
        <v>Yes</v>
      </c>
      <c r="AT596" t="str">
        <f t="shared" si="1334"/>
        <v>Yes</v>
      </c>
      <c r="AV596" t="str">
        <f t="shared" ref="AV596:BF596" si="1337">IF(AND($L596&gt;=AV$1,$L596&lt;AW$1),"Yes","No")</f>
        <v>No</v>
      </c>
      <c r="AW596" t="str">
        <f t="shared" si="1337"/>
        <v>No</v>
      </c>
      <c r="AX596" t="str">
        <f t="shared" si="1337"/>
        <v>No</v>
      </c>
      <c r="AY596" t="str">
        <f t="shared" si="1337"/>
        <v>No</v>
      </c>
      <c r="AZ596" t="str">
        <f t="shared" si="1337"/>
        <v>No</v>
      </c>
      <c r="BA596" t="str">
        <f t="shared" si="1337"/>
        <v>No</v>
      </c>
      <c r="BB596" t="str">
        <f t="shared" si="1337"/>
        <v>No</v>
      </c>
      <c r="BC596" t="str">
        <f t="shared" si="1337"/>
        <v>No</v>
      </c>
      <c r="BD596" t="str">
        <f t="shared" si="1337"/>
        <v>No</v>
      </c>
      <c r="BE596" t="str">
        <f t="shared" si="1337"/>
        <v>No</v>
      </c>
      <c r="BF596" t="str">
        <f t="shared" si="1337"/>
        <v>No</v>
      </c>
      <c r="BG596" t="str">
        <f t="shared" si="1291"/>
        <v>No</v>
      </c>
      <c r="BI596" t="str">
        <f t="shared" si="1302"/>
        <v>No</v>
      </c>
      <c r="BJ596" t="str">
        <f t="shared" ref="BJ596:BT596" si="1338">IF(AND($M596&gt;=BJ$1,$M596&lt;BK$1),"Yes","No")</f>
        <v>No</v>
      </c>
      <c r="BK596" t="str">
        <f t="shared" si="1338"/>
        <v>No</v>
      </c>
      <c r="BL596" t="str">
        <f t="shared" si="1338"/>
        <v>No</v>
      </c>
      <c r="BM596" t="str">
        <f t="shared" si="1338"/>
        <v>No</v>
      </c>
      <c r="BN596" t="str">
        <f t="shared" si="1338"/>
        <v>No</v>
      </c>
      <c r="BO596" t="str">
        <f t="shared" si="1338"/>
        <v>No</v>
      </c>
      <c r="BP596" t="str">
        <f t="shared" si="1338"/>
        <v>No</v>
      </c>
      <c r="BQ596" t="str">
        <f t="shared" si="1338"/>
        <v>No</v>
      </c>
      <c r="BR596" t="str">
        <f t="shared" si="1338"/>
        <v>No</v>
      </c>
      <c r="BS596" t="str">
        <f t="shared" si="1338"/>
        <v>No</v>
      </c>
      <c r="BT596" t="str">
        <f t="shared" si="1338"/>
        <v>No</v>
      </c>
      <c r="BU596" t="str">
        <f t="shared" si="1336"/>
        <v>No</v>
      </c>
      <c r="BW596" t="str">
        <f t="shared" si="1293"/>
        <v>No</v>
      </c>
    </row>
    <row r="597" spans="1:75" x14ac:dyDescent="0.25">
      <c r="A597" s="7">
        <v>596</v>
      </c>
      <c r="B597" s="7" t="s">
        <v>632</v>
      </c>
      <c r="C597" s="7" t="s">
        <v>849</v>
      </c>
      <c r="D597" s="7" t="s">
        <v>10</v>
      </c>
      <c r="E597" s="7" t="s">
        <v>787</v>
      </c>
      <c r="F597" s="8" t="s">
        <v>811</v>
      </c>
      <c r="G597" s="8" t="s">
        <v>807</v>
      </c>
      <c r="H597" s="7" t="s">
        <v>601</v>
      </c>
      <c r="I597" s="7" t="s">
        <v>12</v>
      </c>
      <c r="J597" s="7" t="s">
        <v>1196</v>
      </c>
      <c r="K597" s="9">
        <v>26216</v>
      </c>
      <c r="L597" s="9">
        <v>35896</v>
      </c>
      <c r="M597" s="9"/>
      <c r="N597" s="10">
        <f t="shared" ca="1" si="1288"/>
        <v>24</v>
      </c>
      <c r="O597" s="10" t="s">
        <v>815</v>
      </c>
      <c r="P597" s="11" t="s">
        <v>40</v>
      </c>
      <c r="Q597" s="12">
        <v>70280</v>
      </c>
      <c r="R597" s="12">
        <f t="shared" ca="1" si="1289"/>
        <v>5000</v>
      </c>
      <c r="S597" s="8">
        <v>3</v>
      </c>
      <c r="T597" t="str">
        <f t="shared" si="1294"/>
        <v/>
      </c>
      <c r="U597" t="str">
        <f t="shared" si="1295"/>
        <v>Correct</v>
      </c>
      <c r="Y597" t="str">
        <f t="shared" si="1296"/>
        <v>Above 60000</v>
      </c>
      <c r="Z597" t="str">
        <f t="shared" ca="1" si="1297"/>
        <v>Above 50 years</v>
      </c>
      <c r="AA597" t="str">
        <f t="shared" si="1298"/>
        <v>Above 10 years</v>
      </c>
      <c r="AH597" t="str">
        <f t="shared" si="1299"/>
        <v>Yes</v>
      </c>
      <c r="AI597" t="str">
        <f t="shared" si="1334"/>
        <v>Yes</v>
      </c>
      <c r="AJ597" t="str">
        <f t="shared" si="1334"/>
        <v>Yes</v>
      </c>
      <c r="AK597" t="str">
        <f t="shared" si="1334"/>
        <v>Yes</v>
      </c>
      <c r="AL597" t="str">
        <f t="shared" si="1334"/>
        <v>Yes</v>
      </c>
      <c r="AM597" t="str">
        <f t="shared" si="1334"/>
        <v>Yes</v>
      </c>
      <c r="AN597" t="str">
        <f t="shared" si="1334"/>
        <v>Yes</v>
      </c>
      <c r="AO597" t="str">
        <f t="shared" si="1334"/>
        <v>Yes</v>
      </c>
      <c r="AP597" t="str">
        <f t="shared" si="1334"/>
        <v>Yes</v>
      </c>
      <c r="AQ597" t="str">
        <f t="shared" si="1334"/>
        <v>Yes</v>
      </c>
      <c r="AR597" t="str">
        <f t="shared" si="1334"/>
        <v>Yes</v>
      </c>
      <c r="AS597" t="str">
        <f t="shared" si="1334"/>
        <v>Yes</v>
      </c>
      <c r="AT597" t="str">
        <f t="shared" si="1334"/>
        <v>Yes</v>
      </c>
      <c r="AV597" t="str">
        <f t="shared" ref="AV597:BF597" si="1339">IF(AND($L597&gt;=AV$1,$L597&lt;AW$1),"Yes","No")</f>
        <v>No</v>
      </c>
      <c r="AW597" t="str">
        <f t="shared" si="1339"/>
        <v>No</v>
      </c>
      <c r="AX597" t="str">
        <f t="shared" si="1339"/>
        <v>No</v>
      </c>
      <c r="AY597" t="str">
        <f t="shared" si="1339"/>
        <v>No</v>
      </c>
      <c r="AZ597" t="str">
        <f t="shared" si="1339"/>
        <v>No</v>
      </c>
      <c r="BA597" t="str">
        <f t="shared" si="1339"/>
        <v>No</v>
      </c>
      <c r="BB597" t="str">
        <f t="shared" si="1339"/>
        <v>No</v>
      </c>
      <c r="BC597" t="str">
        <f t="shared" si="1339"/>
        <v>No</v>
      </c>
      <c r="BD597" t="str">
        <f t="shared" si="1339"/>
        <v>No</v>
      </c>
      <c r="BE597" t="str">
        <f t="shared" si="1339"/>
        <v>No</v>
      </c>
      <c r="BF597" t="str">
        <f t="shared" si="1339"/>
        <v>No</v>
      </c>
      <c r="BG597" t="str">
        <f t="shared" si="1291"/>
        <v>No</v>
      </c>
      <c r="BI597" t="str">
        <f t="shared" si="1302"/>
        <v>No</v>
      </c>
      <c r="BJ597" t="str">
        <f t="shared" ref="BJ597:BT597" si="1340">IF(AND($M597&gt;=BJ$1,$M597&lt;BK$1),"Yes","No")</f>
        <v>No</v>
      </c>
      <c r="BK597" t="str">
        <f t="shared" si="1340"/>
        <v>No</v>
      </c>
      <c r="BL597" t="str">
        <f t="shared" si="1340"/>
        <v>No</v>
      </c>
      <c r="BM597" t="str">
        <f t="shared" si="1340"/>
        <v>No</v>
      </c>
      <c r="BN597" t="str">
        <f t="shared" si="1340"/>
        <v>No</v>
      </c>
      <c r="BO597" t="str">
        <f t="shared" si="1340"/>
        <v>No</v>
      </c>
      <c r="BP597" t="str">
        <f t="shared" si="1340"/>
        <v>No</v>
      </c>
      <c r="BQ597" t="str">
        <f t="shared" si="1340"/>
        <v>No</v>
      </c>
      <c r="BR597" t="str">
        <f t="shared" si="1340"/>
        <v>No</v>
      </c>
      <c r="BS597" t="str">
        <f t="shared" si="1340"/>
        <v>No</v>
      </c>
      <c r="BT597" t="str">
        <f t="shared" si="1340"/>
        <v>No</v>
      </c>
      <c r="BU597" t="str">
        <f t="shared" si="1336"/>
        <v>No</v>
      </c>
      <c r="BW597" t="str">
        <f t="shared" si="1293"/>
        <v>No</v>
      </c>
    </row>
    <row r="598" spans="1:75" x14ac:dyDescent="0.25">
      <c r="A598" s="7">
        <v>597</v>
      </c>
      <c r="B598" s="7" t="s">
        <v>633</v>
      </c>
      <c r="C598" s="7" t="s">
        <v>1143</v>
      </c>
      <c r="D598" s="7" t="s">
        <v>36</v>
      </c>
      <c r="E598" s="7" t="s">
        <v>795</v>
      </c>
      <c r="F598" s="8" t="s">
        <v>811</v>
      </c>
      <c r="G598" s="8" t="s">
        <v>807</v>
      </c>
      <c r="H598" s="7" t="s">
        <v>601</v>
      </c>
      <c r="I598" s="7" t="s">
        <v>24</v>
      </c>
      <c r="J598" s="7" t="s">
        <v>1196</v>
      </c>
      <c r="K598" s="9">
        <v>23730</v>
      </c>
      <c r="L598" s="9">
        <v>36642</v>
      </c>
      <c r="M598" s="9"/>
      <c r="N598" s="10">
        <f t="shared" ca="1" si="1288"/>
        <v>22</v>
      </c>
      <c r="O598" s="10" t="s">
        <v>815</v>
      </c>
      <c r="P598" s="11"/>
      <c r="Q598" s="12">
        <v>77760</v>
      </c>
      <c r="R598" s="12">
        <f t="shared" ca="1" si="1289"/>
        <v>5000</v>
      </c>
      <c r="S598" s="8">
        <v>3</v>
      </c>
      <c r="T598" t="str">
        <f t="shared" si="1294"/>
        <v/>
      </c>
      <c r="U598" t="str">
        <f t="shared" si="1295"/>
        <v>Correct</v>
      </c>
      <c r="Y598" t="str">
        <f t="shared" si="1296"/>
        <v>Above 60000</v>
      </c>
      <c r="Z598" t="str">
        <f t="shared" ca="1" si="1297"/>
        <v>Above 50 years</v>
      </c>
      <c r="AA598" t="str">
        <f t="shared" si="1298"/>
        <v>Above 10 years</v>
      </c>
      <c r="AH598" t="str">
        <f t="shared" si="1299"/>
        <v>Yes</v>
      </c>
      <c r="AI598" t="str">
        <f t="shared" si="1334"/>
        <v>Yes</v>
      </c>
      <c r="AJ598" t="str">
        <f t="shared" si="1334"/>
        <v>Yes</v>
      </c>
      <c r="AK598" t="str">
        <f t="shared" si="1334"/>
        <v>Yes</v>
      </c>
      <c r="AL598" t="str">
        <f t="shared" si="1334"/>
        <v>Yes</v>
      </c>
      <c r="AM598" t="str">
        <f t="shared" si="1334"/>
        <v>Yes</v>
      </c>
      <c r="AN598" t="str">
        <f t="shared" si="1334"/>
        <v>Yes</v>
      </c>
      <c r="AO598" t="str">
        <f t="shared" si="1334"/>
        <v>Yes</v>
      </c>
      <c r="AP598" t="str">
        <f t="shared" si="1334"/>
        <v>Yes</v>
      </c>
      <c r="AQ598" t="str">
        <f t="shared" si="1334"/>
        <v>Yes</v>
      </c>
      <c r="AR598" t="str">
        <f t="shared" si="1334"/>
        <v>Yes</v>
      </c>
      <c r="AS598" t="str">
        <f t="shared" si="1334"/>
        <v>Yes</v>
      </c>
      <c r="AT598" t="str">
        <f t="shared" si="1334"/>
        <v>Yes</v>
      </c>
      <c r="AV598" t="str">
        <f t="shared" ref="AV598:BF598" si="1341">IF(AND($L598&gt;=AV$1,$L598&lt;AW$1),"Yes","No")</f>
        <v>No</v>
      </c>
      <c r="AW598" t="str">
        <f t="shared" si="1341"/>
        <v>No</v>
      </c>
      <c r="AX598" t="str">
        <f t="shared" si="1341"/>
        <v>No</v>
      </c>
      <c r="AY598" t="str">
        <f t="shared" si="1341"/>
        <v>No</v>
      </c>
      <c r="AZ598" t="str">
        <f t="shared" si="1341"/>
        <v>No</v>
      </c>
      <c r="BA598" t="str">
        <f t="shared" si="1341"/>
        <v>No</v>
      </c>
      <c r="BB598" t="str">
        <f t="shared" si="1341"/>
        <v>No</v>
      </c>
      <c r="BC598" t="str">
        <f t="shared" si="1341"/>
        <v>No</v>
      </c>
      <c r="BD598" t="str">
        <f t="shared" si="1341"/>
        <v>No</v>
      </c>
      <c r="BE598" t="str">
        <f t="shared" si="1341"/>
        <v>No</v>
      </c>
      <c r="BF598" t="str">
        <f t="shared" si="1341"/>
        <v>No</v>
      </c>
      <c r="BG598" t="str">
        <f t="shared" si="1291"/>
        <v>No</v>
      </c>
      <c r="BI598" t="str">
        <f t="shared" si="1302"/>
        <v>No</v>
      </c>
      <c r="BJ598" t="str">
        <f t="shared" ref="BJ598:BT598" si="1342">IF(AND($M598&gt;=BJ$1,$M598&lt;BK$1),"Yes","No")</f>
        <v>No</v>
      </c>
      <c r="BK598" t="str">
        <f t="shared" si="1342"/>
        <v>No</v>
      </c>
      <c r="BL598" t="str">
        <f t="shared" si="1342"/>
        <v>No</v>
      </c>
      <c r="BM598" t="str">
        <f t="shared" si="1342"/>
        <v>No</v>
      </c>
      <c r="BN598" t="str">
        <f t="shared" si="1342"/>
        <v>No</v>
      </c>
      <c r="BO598" t="str">
        <f t="shared" si="1342"/>
        <v>No</v>
      </c>
      <c r="BP598" t="str">
        <f t="shared" si="1342"/>
        <v>No</v>
      </c>
      <c r="BQ598" t="str">
        <f t="shared" si="1342"/>
        <v>No</v>
      </c>
      <c r="BR598" t="str">
        <f t="shared" si="1342"/>
        <v>No</v>
      </c>
      <c r="BS598" t="str">
        <f t="shared" si="1342"/>
        <v>No</v>
      </c>
      <c r="BT598" t="str">
        <f t="shared" si="1342"/>
        <v>No</v>
      </c>
      <c r="BU598" t="str">
        <f t="shared" si="1336"/>
        <v>No</v>
      </c>
      <c r="BW598" t="str">
        <f t="shared" si="1293"/>
        <v>No</v>
      </c>
    </row>
    <row r="599" spans="1:75" x14ac:dyDescent="0.25">
      <c r="A599" s="7">
        <v>598</v>
      </c>
      <c r="B599" s="7" t="s">
        <v>634</v>
      </c>
      <c r="C599" s="7" t="s">
        <v>1144</v>
      </c>
      <c r="D599" s="7" t="s">
        <v>813</v>
      </c>
      <c r="E599" s="7" t="s">
        <v>791</v>
      </c>
      <c r="F599" s="8" t="s">
        <v>811</v>
      </c>
      <c r="G599" s="8" t="s">
        <v>807</v>
      </c>
      <c r="H599" s="7" t="s">
        <v>601</v>
      </c>
      <c r="I599" s="7" t="s">
        <v>12</v>
      </c>
      <c r="J599" s="7" t="s">
        <v>1197</v>
      </c>
      <c r="K599" s="9">
        <v>31699</v>
      </c>
      <c r="L599" s="9">
        <v>38856</v>
      </c>
      <c r="M599" s="9"/>
      <c r="N599" s="10">
        <f t="shared" ca="1" si="1288"/>
        <v>16</v>
      </c>
      <c r="O599" t="s">
        <v>786</v>
      </c>
      <c r="P599" s="11" t="s">
        <v>40</v>
      </c>
      <c r="Q599" s="12">
        <v>37770</v>
      </c>
      <c r="R599" s="12">
        <f t="shared" ca="1" si="1289"/>
        <v>10000</v>
      </c>
      <c r="S599" s="8">
        <v>5</v>
      </c>
      <c r="T599" t="str">
        <f t="shared" si="1294"/>
        <v/>
      </c>
      <c r="U599" t="str">
        <f t="shared" si="1295"/>
        <v>Correct</v>
      </c>
      <c r="Y599" t="str">
        <f t="shared" si="1296"/>
        <v>25001-40000</v>
      </c>
      <c r="Z599" t="str">
        <f t="shared" ca="1" si="1297"/>
        <v>30-40 years</v>
      </c>
      <c r="AA599" t="str">
        <f t="shared" si="1298"/>
        <v>6-10 years</v>
      </c>
      <c r="AH599" t="str">
        <f t="shared" si="1299"/>
        <v>Yes</v>
      </c>
      <c r="AI599" t="str">
        <f t="shared" si="1334"/>
        <v>Yes</v>
      </c>
      <c r="AJ599" t="str">
        <f t="shared" si="1334"/>
        <v>Yes</v>
      </c>
      <c r="AK599" t="str">
        <f t="shared" si="1334"/>
        <v>Yes</v>
      </c>
      <c r="AL599" t="str">
        <f t="shared" si="1334"/>
        <v>Yes</v>
      </c>
      <c r="AM599" t="str">
        <f t="shared" si="1334"/>
        <v>Yes</v>
      </c>
      <c r="AN599" t="str">
        <f t="shared" si="1334"/>
        <v>Yes</v>
      </c>
      <c r="AO599" t="str">
        <f t="shared" si="1334"/>
        <v>Yes</v>
      </c>
      <c r="AP599" t="str">
        <f t="shared" si="1334"/>
        <v>Yes</v>
      </c>
      <c r="AQ599" t="str">
        <f t="shared" si="1334"/>
        <v>Yes</v>
      </c>
      <c r="AR599" t="str">
        <f t="shared" si="1334"/>
        <v>Yes</v>
      </c>
      <c r="AS599" t="str">
        <f t="shared" si="1334"/>
        <v>Yes</v>
      </c>
      <c r="AT599" t="str">
        <f t="shared" si="1334"/>
        <v>Yes</v>
      </c>
      <c r="AV599" t="str">
        <f t="shared" ref="AV599:BF599" si="1343">IF(AND($L599&gt;=AV$1,$L599&lt;AW$1),"Yes","No")</f>
        <v>No</v>
      </c>
      <c r="AW599" t="str">
        <f t="shared" si="1343"/>
        <v>No</v>
      </c>
      <c r="AX599" t="str">
        <f t="shared" si="1343"/>
        <v>No</v>
      </c>
      <c r="AY599" t="str">
        <f t="shared" si="1343"/>
        <v>No</v>
      </c>
      <c r="AZ599" t="str">
        <f t="shared" si="1343"/>
        <v>No</v>
      </c>
      <c r="BA599" t="str">
        <f t="shared" si="1343"/>
        <v>No</v>
      </c>
      <c r="BB599" t="str">
        <f t="shared" si="1343"/>
        <v>No</v>
      </c>
      <c r="BC599" t="str">
        <f t="shared" si="1343"/>
        <v>No</v>
      </c>
      <c r="BD599" t="str">
        <f t="shared" si="1343"/>
        <v>No</v>
      </c>
      <c r="BE599" t="str">
        <f t="shared" si="1343"/>
        <v>No</v>
      </c>
      <c r="BF599" t="str">
        <f t="shared" si="1343"/>
        <v>No</v>
      </c>
      <c r="BG599" t="str">
        <f t="shared" si="1291"/>
        <v>No</v>
      </c>
      <c r="BI599" t="str">
        <f t="shared" si="1302"/>
        <v>No</v>
      </c>
      <c r="BJ599" t="str">
        <f t="shared" ref="BJ599:BT599" si="1344">IF(AND($M599&gt;=BJ$1,$M599&lt;BK$1),"Yes","No")</f>
        <v>No</v>
      </c>
      <c r="BK599" t="str">
        <f t="shared" si="1344"/>
        <v>No</v>
      </c>
      <c r="BL599" t="str">
        <f t="shared" si="1344"/>
        <v>No</v>
      </c>
      <c r="BM599" t="str">
        <f t="shared" si="1344"/>
        <v>No</v>
      </c>
      <c r="BN599" t="str">
        <f t="shared" si="1344"/>
        <v>No</v>
      </c>
      <c r="BO599" t="str">
        <f t="shared" si="1344"/>
        <v>No</v>
      </c>
      <c r="BP599" t="str">
        <f t="shared" si="1344"/>
        <v>No</v>
      </c>
      <c r="BQ599" t="str">
        <f t="shared" si="1344"/>
        <v>No</v>
      </c>
      <c r="BR599" t="str">
        <f t="shared" si="1344"/>
        <v>No</v>
      </c>
      <c r="BS599" t="str">
        <f t="shared" si="1344"/>
        <v>No</v>
      </c>
      <c r="BT599" t="str">
        <f t="shared" si="1344"/>
        <v>No</v>
      </c>
      <c r="BU599" t="str">
        <f t="shared" si="1336"/>
        <v>No</v>
      </c>
      <c r="BW599" t="str">
        <f t="shared" si="1293"/>
        <v>No</v>
      </c>
    </row>
    <row r="600" spans="1:75" x14ac:dyDescent="0.25">
      <c r="A600" s="7">
        <v>599</v>
      </c>
      <c r="B600" s="7" t="s">
        <v>635</v>
      </c>
      <c r="C600" s="7" t="s">
        <v>903</v>
      </c>
      <c r="D600" s="7" t="s">
        <v>813</v>
      </c>
      <c r="E600" s="7" t="s">
        <v>791</v>
      </c>
      <c r="F600" s="8" t="s">
        <v>811</v>
      </c>
      <c r="G600" s="8" t="s">
        <v>807</v>
      </c>
      <c r="H600" s="7" t="s">
        <v>601</v>
      </c>
      <c r="I600" s="7" t="s">
        <v>12</v>
      </c>
      <c r="J600" s="7" t="s">
        <v>1196</v>
      </c>
      <c r="K600" s="9">
        <v>27710</v>
      </c>
      <c r="L600" s="9">
        <v>36290</v>
      </c>
      <c r="M600" s="9"/>
      <c r="N600" s="10">
        <f t="shared" ca="1" si="1288"/>
        <v>23</v>
      </c>
      <c r="O600" s="10" t="s">
        <v>815</v>
      </c>
      <c r="P600" s="11" t="s">
        <v>40</v>
      </c>
      <c r="Q600" s="12">
        <v>39000</v>
      </c>
      <c r="R600" s="12">
        <f t="shared" ca="1" si="1289"/>
        <v>5000</v>
      </c>
      <c r="S600" s="8">
        <v>3</v>
      </c>
      <c r="T600" t="str">
        <f t="shared" si="1294"/>
        <v/>
      </c>
      <c r="U600" t="str">
        <f t="shared" si="1295"/>
        <v>Correct</v>
      </c>
      <c r="Y600" t="str">
        <f t="shared" si="1296"/>
        <v>25001-40000</v>
      </c>
      <c r="Z600" t="str">
        <f t="shared" ca="1" si="1297"/>
        <v>40-50 years</v>
      </c>
      <c r="AA600" t="str">
        <f t="shared" si="1298"/>
        <v>Above 10 years</v>
      </c>
      <c r="AH600" t="str">
        <f t="shared" si="1299"/>
        <v>Yes</v>
      </c>
      <c r="AI600" t="str">
        <f t="shared" si="1334"/>
        <v>Yes</v>
      </c>
      <c r="AJ600" t="str">
        <f t="shared" si="1334"/>
        <v>Yes</v>
      </c>
      <c r="AK600" t="str">
        <f t="shared" si="1334"/>
        <v>Yes</v>
      </c>
      <c r="AL600" t="str">
        <f t="shared" si="1334"/>
        <v>Yes</v>
      </c>
      <c r="AM600" t="str">
        <f t="shared" si="1334"/>
        <v>Yes</v>
      </c>
      <c r="AN600" t="str">
        <f t="shared" si="1334"/>
        <v>Yes</v>
      </c>
      <c r="AO600" t="str">
        <f t="shared" si="1334"/>
        <v>Yes</v>
      </c>
      <c r="AP600" t="str">
        <f t="shared" si="1334"/>
        <v>Yes</v>
      </c>
      <c r="AQ600" t="str">
        <f t="shared" si="1334"/>
        <v>Yes</v>
      </c>
      <c r="AR600" t="str">
        <f t="shared" si="1334"/>
        <v>Yes</v>
      </c>
      <c r="AS600" t="str">
        <f t="shared" si="1334"/>
        <v>Yes</v>
      </c>
      <c r="AT600" t="str">
        <f t="shared" si="1334"/>
        <v>Yes</v>
      </c>
      <c r="AV600" t="str">
        <f t="shared" ref="AV600:BF600" si="1345">IF(AND($L600&gt;=AV$1,$L600&lt;AW$1),"Yes","No")</f>
        <v>No</v>
      </c>
      <c r="AW600" t="str">
        <f t="shared" si="1345"/>
        <v>No</v>
      </c>
      <c r="AX600" t="str">
        <f t="shared" si="1345"/>
        <v>No</v>
      </c>
      <c r="AY600" t="str">
        <f t="shared" si="1345"/>
        <v>No</v>
      </c>
      <c r="AZ600" t="str">
        <f t="shared" si="1345"/>
        <v>No</v>
      </c>
      <c r="BA600" t="str">
        <f t="shared" si="1345"/>
        <v>No</v>
      </c>
      <c r="BB600" t="str">
        <f t="shared" si="1345"/>
        <v>No</v>
      </c>
      <c r="BC600" t="str">
        <f t="shared" si="1345"/>
        <v>No</v>
      </c>
      <c r="BD600" t="str">
        <f t="shared" si="1345"/>
        <v>No</v>
      </c>
      <c r="BE600" t="str">
        <f t="shared" si="1345"/>
        <v>No</v>
      </c>
      <c r="BF600" t="str">
        <f t="shared" si="1345"/>
        <v>No</v>
      </c>
      <c r="BG600" t="str">
        <f t="shared" si="1291"/>
        <v>No</v>
      </c>
      <c r="BI600" t="str">
        <f t="shared" si="1302"/>
        <v>No</v>
      </c>
      <c r="BJ600" t="str">
        <f t="shared" ref="BJ600:BT600" si="1346">IF(AND($M600&gt;=BJ$1,$M600&lt;BK$1),"Yes","No")</f>
        <v>No</v>
      </c>
      <c r="BK600" t="str">
        <f t="shared" si="1346"/>
        <v>No</v>
      </c>
      <c r="BL600" t="str">
        <f t="shared" si="1346"/>
        <v>No</v>
      </c>
      <c r="BM600" t="str">
        <f t="shared" si="1346"/>
        <v>No</v>
      </c>
      <c r="BN600" t="str">
        <f t="shared" si="1346"/>
        <v>No</v>
      </c>
      <c r="BO600" t="str">
        <f t="shared" si="1346"/>
        <v>No</v>
      </c>
      <c r="BP600" t="str">
        <f t="shared" si="1346"/>
        <v>No</v>
      </c>
      <c r="BQ600" t="str">
        <f t="shared" si="1346"/>
        <v>No</v>
      </c>
      <c r="BR600" t="str">
        <f t="shared" si="1346"/>
        <v>No</v>
      </c>
      <c r="BS600" t="str">
        <f t="shared" si="1346"/>
        <v>No</v>
      </c>
      <c r="BT600" t="str">
        <f t="shared" si="1346"/>
        <v>No</v>
      </c>
      <c r="BU600" t="str">
        <f t="shared" si="1336"/>
        <v>No</v>
      </c>
      <c r="BW600" t="str">
        <f t="shared" si="1293"/>
        <v>No</v>
      </c>
    </row>
    <row r="601" spans="1:75" x14ac:dyDescent="0.25">
      <c r="A601" s="7">
        <v>600</v>
      </c>
      <c r="B601" s="7" t="s">
        <v>636</v>
      </c>
      <c r="C601" s="7" t="s">
        <v>1145</v>
      </c>
      <c r="D601" s="7" t="s">
        <v>10</v>
      </c>
      <c r="E601" s="7" t="s">
        <v>787</v>
      </c>
      <c r="F601" s="8" t="s">
        <v>811</v>
      </c>
      <c r="G601" s="8" t="s">
        <v>807</v>
      </c>
      <c r="H601" s="7" t="s">
        <v>601</v>
      </c>
      <c r="I601" s="7" t="s">
        <v>12</v>
      </c>
      <c r="J601" s="7" t="s">
        <v>1197</v>
      </c>
      <c r="K601" s="9">
        <v>28982</v>
      </c>
      <c r="L601" s="9">
        <v>36312</v>
      </c>
      <c r="M601" s="9"/>
      <c r="N601" s="10">
        <f t="shared" ca="1" si="1288"/>
        <v>23</v>
      </c>
      <c r="O601" s="10" t="s">
        <v>815</v>
      </c>
      <c r="P601" s="11" t="s">
        <v>13</v>
      </c>
      <c r="Q601" s="12">
        <v>69200</v>
      </c>
      <c r="R601" s="12">
        <f t="shared" ca="1" si="1289"/>
        <v>5000</v>
      </c>
      <c r="S601" s="8">
        <v>4</v>
      </c>
      <c r="T601" t="str">
        <f t="shared" si="1294"/>
        <v/>
      </c>
      <c r="U601" t="str">
        <f t="shared" si="1295"/>
        <v>Correct</v>
      </c>
      <c r="Y601" t="str">
        <f t="shared" si="1296"/>
        <v>Above 60000</v>
      </c>
      <c r="Z601" t="str">
        <f t="shared" ca="1" si="1297"/>
        <v>40-50 years</v>
      </c>
      <c r="AA601" t="str">
        <f t="shared" si="1298"/>
        <v>Above 10 years</v>
      </c>
      <c r="AH601" t="str">
        <f t="shared" si="1299"/>
        <v>Yes</v>
      </c>
      <c r="AI601" t="str">
        <f t="shared" si="1334"/>
        <v>Yes</v>
      </c>
      <c r="AJ601" t="str">
        <f t="shared" si="1334"/>
        <v>Yes</v>
      </c>
      <c r="AK601" t="str">
        <f t="shared" si="1334"/>
        <v>Yes</v>
      </c>
      <c r="AL601" t="str">
        <f t="shared" si="1334"/>
        <v>Yes</v>
      </c>
      <c r="AM601" t="str">
        <f t="shared" si="1334"/>
        <v>Yes</v>
      </c>
      <c r="AN601" t="str">
        <f t="shared" si="1334"/>
        <v>Yes</v>
      </c>
      <c r="AO601" t="str">
        <f t="shared" si="1334"/>
        <v>Yes</v>
      </c>
      <c r="AP601" t="str">
        <f t="shared" si="1334"/>
        <v>Yes</v>
      </c>
      <c r="AQ601" t="str">
        <f t="shared" si="1334"/>
        <v>Yes</v>
      </c>
      <c r="AR601" t="str">
        <f t="shared" si="1334"/>
        <v>Yes</v>
      </c>
      <c r="AS601" t="str">
        <f t="shared" si="1334"/>
        <v>Yes</v>
      </c>
      <c r="AT601" t="str">
        <f t="shared" si="1334"/>
        <v>Yes</v>
      </c>
      <c r="AV601" t="str">
        <f t="shared" ref="AV601:BF601" si="1347">IF(AND($L601&gt;=AV$1,$L601&lt;AW$1),"Yes","No")</f>
        <v>No</v>
      </c>
      <c r="AW601" t="str">
        <f t="shared" si="1347"/>
        <v>No</v>
      </c>
      <c r="AX601" t="str">
        <f t="shared" si="1347"/>
        <v>No</v>
      </c>
      <c r="AY601" t="str">
        <f t="shared" si="1347"/>
        <v>No</v>
      </c>
      <c r="AZ601" t="str">
        <f t="shared" si="1347"/>
        <v>No</v>
      </c>
      <c r="BA601" t="str">
        <f t="shared" si="1347"/>
        <v>No</v>
      </c>
      <c r="BB601" t="str">
        <f t="shared" si="1347"/>
        <v>No</v>
      </c>
      <c r="BC601" t="str">
        <f t="shared" si="1347"/>
        <v>No</v>
      </c>
      <c r="BD601" t="str">
        <f t="shared" si="1347"/>
        <v>No</v>
      </c>
      <c r="BE601" t="str">
        <f t="shared" si="1347"/>
        <v>No</v>
      </c>
      <c r="BF601" t="str">
        <f t="shared" si="1347"/>
        <v>No</v>
      </c>
      <c r="BG601" t="str">
        <f t="shared" si="1291"/>
        <v>No</v>
      </c>
      <c r="BI601" t="str">
        <f t="shared" si="1302"/>
        <v>No</v>
      </c>
      <c r="BJ601" t="str">
        <f t="shared" ref="BJ601:BT601" si="1348">IF(AND($M601&gt;=BJ$1,$M601&lt;BK$1),"Yes","No")</f>
        <v>No</v>
      </c>
      <c r="BK601" t="str">
        <f t="shared" si="1348"/>
        <v>No</v>
      </c>
      <c r="BL601" t="str">
        <f t="shared" si="1348"/>
        <v>No</v>
      </c>
      <c r="BM601" t="str">
        <f t="shared" si="1348"/>
        <v>No</v>
      </c>
      <c r="BN601" t="str">
        <f t="shared" si="1348"/>
        <v>No</v>
      </c>
      <c r="BO601" t="str">
        <f t="shared" si="1348"/>
        <v>No</v>
      </c>
      <c r="BP601" t="str">
        <f t="shared" si="1348"/>
        <v>No</v>
      </c>
      <c r="BQ601" t="str">
        <f t="shared" si="1348"/>
        <v>No</v>
      </c>
      <c r="BR601" t="str">
        <f t="shared" si="1348"/>
        <v>No</v>
      </c>
      <c r="BS601" t="str">
        <f t="shared" si="1348"/>
        <v>No</v>
      </c>
      <c r="BT601" t="str">
        <f t="shared" si="1348"/>
        <v>No</v>
      </c>
      <c r="BU601" t="str">
        <f t="shared" si="1336"/>
        <v>No</v>
      </c>
      <c r="BW601" t="str">
        <f t="shared" si="1293"/>
        <v>No</v>
      </c>
    </row>
    <row r="602" spans="1:75" x14ac:dyDescent="0.25">
      <c r="A602" s="7">
        <v>601</v>
      </c>
      <c r="B602" s="7" t="s">
        <v>637</v>
      </c>
      <c r="C602" s="7" t="s">
        <v>1146</v>
      </c>
      <c r="D602" s="7" t="s">
        <v>813</v>
      </c>
      <c r="E602" s="7" t="s">
        <v>791</v>
      </c>
      <c r="F602" s="8" t="s">
        <v>811</v>
      </c>
      <c r="G602" s="8" t="s">
        <v>807</v>
      </c>
      <c r="H602" s="7" t="s">
        <v>601</v>
      </c>
      <c r="I602" s="7" t="s">
        <v>15</v>
      </c>
      <c r="J602" s="7" t="s">
        <v>1197</v>
      </c>
      <c r="K602" s="9">
        <v>30887</v>
      </c>
      <c r="L602" s="9">
        <v>37775</v>
      </c>
      <c r="M602" s="9"/>
      <c r="N602" s="10">
        <f t="shared" ca="1" si="1288"/>
        <v>19</v>
      </c>
      <c r="O602" s="10" t="s">
        <v>815</v>
      </c>
      <c r="P602" s="11" t="s">
        <v>16</v>
      </c>
      <c r="Q602" s="12">
        <v>28525</v>
      </c>
      <c r="R602" s="12">
        <f t="shared" ca="1" si="1289"/>
        <v>5000</v>
      </c>
      <c r="S602" s="8">
        <v>4</v>
      </c>
      <c r="T602" t="str">
        <f t="shared" si="1294"/>
        <v/>
      </c>
      <c r="U602" t="str">
        <f t="shared" si="1295"/>
        <v>Correct</v>
      </c>
      <c r="Y602" t="str">
        <f t="shared" si="1296"/>
        <v>25001-40000</v>
      </c>
      <c r="Z602" t="str">
        <f t="shared" ca="1" si="1297"/>
        <v>30-40 years</v>
      </c>
      <c r="AA602" t="str">
        <f t="shared" si="1298"/>
        <v>6-10 years</v>
      </c>
      <c r="AH602" t="str">
        <f t="shared" si="1299"/>
        <v>Yes</v>
      </c>
      <c r="AI602" t="str">
        <f t="shared" si="1334"/>
        <v>Yes</v>
      </c>
      <c r="AJ602" t="str">
        <f t="shared" si="1334"/>
        <v>Yes</v>
      </c>
      <c r="AK602" t="str">
        <f t="shared" si="1334"/>
        <v>Yes</v>
      </c>
      <c r="AL602" t="str">
        <f t="shared" si="1334"/>
        <v>Yes</v>
      </c>
      <c r="AM602" t="str">
        <f t="shared" si="1334"/>
        <v>Yes</v>
      </c>
      <c r="AN602" t="str">
        <f t="shared" si="1334"/>
        <v>Yes</v>
      </c>
      <c r="AO602" t="str">
        <f t="shared" si="1334"/>
        <v>Yes</v>
      </c>
      <c r="AP602" t="str">
        <f t="shared" si="1334"/>
        <v>Yes</v>
      </c>
      <c r="AQ602" t="str">
        <f t="shared" si="1334"/>
        <v>Yes</v>
      </c>
      <c r="AR602" t="str">
        <f t="shared" si="1334"/>
        <v>Yes</v>
      </c>
      <c r="AS602" t="str">
        <f t="shared" si="1334"/>
        <v>Yes</v>
      </c>
      <c r="AT602" t="str">
        <f t="shared" si="1334"/>
        <v>Yes</v>
      </c>
      <c r="AV602" t="str">
        <f t="shared" ref="AV602:BF602" si="1349">IF(AND($L602&gt;=AV$1,$L602&lt;AW$1),"Yes","No")</f>
        <v>No</v>
      </c>
      <c r="AW602" t="str">
        <f t="shared" si="1349"/>
        <v>No</v>
      </c>
      <c r="AX602" t="str">
        <f t="shared" si="1349"/>
        <v>No</v>
      </c>
      <c r="AY602" t="str">
        <f t="shared" si="1349"/>
        <v>No</v>
      </c>
      <c r="AZ602" t="str">
        <f t="shared" si="1349"/>
        <v>No</v>
      </c>
      <c r="BA602" t="str">
        <f t="shared" si="1349"/>
        <v>No</v>
      </c>
      <c r="BB602" t="str">
        <f t="shared" si="1349"/>
        <v>No</v>
      </c>
      <c r="BC602" t="str">
        <f t="shared" si="1349"/>
        <v>No</v>
      </c>
      <c r="BD602" t="str">
        <f t="shared" si="1349"/>
        <v>No</v>
      </c>
      <c r="BE602" t="str">
        <f t="shared" si="1349"/>
        <v>No</v>
      </c>
      <c r="BF602" t="str">
        <f t="shared" si="1349"/>
        <v>No</v>
      </c>
      <c r="BG602" t="str">
        <f t="shared" si="1291"/>
        <v>No</v>
      </c>
      <c r="BI602" t="str">
        <f t="shared" si="1302"/>
        <v>No</v>
      </c>
      <c r="BJ602" t="str">
        <f t="shared" ref="BJ602:BT602" si="1350">IF(AND($M602&gt;=BJ$1,$M602&lt;BK$1),"Yes","No")</f>
        <v>No</v>
      </c>
      <c r="BK602" t="str">
        <f t="shared" si="1350"/>
        <v>No</v>
      </c>
      <c r="BL602" t="str">
        <f t="shared" si="1350"/>
        <v>No</v>
      </c>
      <c r="BM602" t="str">
        <f t="shared" si="1350"/>
        <v>No</v>
      </c>
      <c r="BN602" t="str">
        <f t="shared" si="1350"/>
        <v>No</v>
      </c>
      <c r="BO602" t="str">
        <f t="shared" si="1350"/>
        <v>No</v>
      </c>
      <c r="BP602" t="str">
        <f t="shared" si="1350"/>
        <v>No</v>
      </c>
      <c r="BQ602" t="str">
        <f t="shared" si="1350"/>
        <v>No</v>
      </c>
      <c r="BR602" t="str">
        <f t="shared" si="1350"/>
        <v>No</v>
      </c>
      <c r="BS602" t="str">
        <f t="shared" si="1350"/>
        <v>No</v>
      </c>
      <c r="BT602" t="str">
        <f t="shared" si="1350"/>
        <v>No</v>
      </c>
      <c r="BU602" t="str">
        <f t="shared" si="1336"/>
        <v>No</v>
      </c>
      <c r="BW602" t="str">
        <f t="shared" si="1293"/>
        <v>No</v>
      </c>
    </row>
    <row r="603" spans="1:75" x14ac:dyDescent="0.25">
      <c r="A603" s="7">
        <v>602</v>
      </c>
      <c r="B603" s="7" t="s">
        <v>638</v>
      </c>
      <c r="C603" s="7" t="s">
        <v>921</v>
      </c>
      <c r="D603" s="7" t="s">
        <v>813</v>
      </c>
      <c r="E603" s="7" t="s">
        <v>791</v>
      </c>
      <c r="F603" s="8" t="s">
        <v>811</v>
      </c>
      <c r="G603" s="8" t="s">
        <v>807</v>
      </c>
      <c r="H603" s="7" t="s">
        <v>601</v>
      </c>
      <c r="I603" s="7" t="s">
        <v>12</v>
      </c>
      <c r="J603" s="7" t="s">
        <v>1196</v>
      </c>
      <c r="K603" s="9">
        <v>26550</v>
      </c>
      <c r="L603" s="9">
        <v>37793</v>
      </c>
      <c r="M603" s="9"/>
      <c r="N603" s="10">
        <f t="shared" ca="1" si="1288"/>
        <v>19</v>
      </c>
      <c r="O603" s="10" t="s">
        <v>815</v>
      </c>
      <c r="P603" s="11" t="s">
        <v>13</v>
      </c>
      <c r="Q603" s="12">
        <v>29210</v>
      </c>
      <c r="R603" s="12">
        <f t="shared" ca="1" si="1289"/>
        <v>10000</v>
      </c>
      <c r="S603" s="8">
        <v>5</v>
      </c>
      <c r="T603" t="str">
        <f t="shared" si="1294"/>
        <v/>
      </c>
      <c r="U603" t="str">
        <f t="shared" si="1295"/>
        <v>Correct</v>
      </c>
      <c r="Y603" t="str">
        <f t="shared" si="1296"/>
        <v>25001-40000</v>
      </c>
      <c r="Z603" t="str">
        <f t="shared" ca="1" si="1297"/>
        <v>Above 50 years</v>
      </c>
      <c r="AA603" t="str">
        <f t="shared" si="1298"/>
        <v>6-10 years</v>
      </c>
      <c r="AH603" t="str">
        <f t="shared" si="1299"/>
        <v>Yes</v>
      </c>
      <c r="AI603" t="str">
        <f t="shared" si="1334"/>
        <v>Yes</v>
      </c>
      <c r="AJ603" t="str">
        <f t="shared" si="1334"/>
        <v>Yes</v>
      </c>
      <c r="AK603" t="str">
        <f t="shared" si="1334"/>
        <v>Yes</v>
      </c>
      <c r="AL603" t="str">
        <f t="shared" si="1334"/>
        <v>Yes</v>
      </c>
      <c r="AM603" t="str">
        <f t="shared" si="1334"/>
        <v>Yes</v>
      </c>
      <c r="AN603" t="str">
        <f t="shared" si="1334"/>
        <v>Yes</v>
      </c>
      <c r="AO603" t="str">
        <f t="shared" si="1334"/>
        <v>Yes</v>
      </c>
      <c r="AP603" t="str">
        <f t="shared" si="1334"/>
        <v>Yes</v>
      </c>
      <c r="AQ603" t="str">
        <f t="shared" si="1334"/>
        <v>Yes</v>
      </c>
      <c r="AR603" t="str">
        <f t="shared" si="1334"/>
        <v>Yes</v>
      </c>
      <c r="AS603" t="str">
        <f t="shared" si="1334"/>
        <v>Yes</v>
      </c>
      <c r="AT603" t="str">
        <f t="shared" si="1334"/>
        <v>Yes</v>
      </c>
      <c r="AV603" t="str">
        <f t="shared" ref="AV603:BF603" si="1351">IF(AND($L603&gt;=AV$1,$L603&lt;AW$1),"Yes","No")</f>
        <v>No</v>
      </c>
      <c r="AW603" t="str">
        <f t="shared" si="1351"/>
        <v>No</v>
      </c>
      <c r="AX603" t="str">
        <f t="shared" si="1351"/>
        <v>No</v>
      </c>
      <c r="AY603" t="str">
        <f t="shared" si="1351"/>
        <v>No</v>
      </c>
      <c r="AZ603" t="str">
        <f t="shared" si="1351"/>
        <v>No</v>
      </c>
      <c r="BA603" t="str">
        <f t="shared" si="1351"/>
        <v>No</v>
      </c>
      <c r="BB603" t="str">
        <f t="shared" si="1351"/>
        <v>No</v>
      </c>
      <c r="BC603" t="str">
        <f t="shared" si="1351"/>
        <v>No</v>
      </c>
      <c r="BD603" t="str">
        <f t="shared" si="1351"/>
        <v>No</v>
      </c>
      <c r="BE603" t="str">
        <f t="shared" si="1351"/>
        <v>No</v>
      </c>
      <c r="BF603" t="str">
        <f t="shared" si="1351"/>
        <v>No</v>
      </c>
      <c r="BG603" t="str">
        <f t="shared" si="1291"/>
        <v>No</v>
      </c>
      <c r="BI603" t="str">
        <f t="shared" si="1302"/>
        <v>No</v>
      </c>
      <c r="BJ603" t="str">
        <f t="shared" ref="BJ603:BT603" si="1352">IF(AND($M603&gt;=BJ$1,$M603&lt;BK$1),"Yes","No")</f>
        <v>No</v>
      </c>
      <c r="BK603" t="str">
        <f t="shared" si="1352"/>
        <v>No</v>
      </c>
      <c r="BL603" t="str">
        <f t="shared" si="1352"/>
        <v>No</v>
      </c>
      <c r="BM603" t="str">
        <f t="shared" si="1352"/>
        <v>No</v>
      </c>
      <c r="BN603" t="str">
        <f t="shared" si="1352"/>
        <v>No</v>
      </c>
      <c r="BO603" t="str">
        <f t="shared" si="1352"/>
        <v>No</v>
      </c>
      <c r="BP603" t="str">
        <f t="shared" si="1352"/>
        <v>No</v>
      </c>
      <c r="BQ603" t="str">
        <f t="shared" si="1352"/>
        <v>No</v>
      </c>
      <c r="BR603" t="str">
        <f t="shared" si="1352"/>
        <v>No</v>
      </c>
      <c r="BS603" t="str">
        <f t="shared" si="1352"/>
        <v>No</v>
      </c>
      <c r="BT603" t="str">
        <f t="shared" si="1352"/>
        <v>No</v>
      </c>
      <c r="BU603" t="str">
        <f t="shared" si="1336"/>
        <v>No</v>
      </c>
      <c r="BW603" t="str">
        <f t="shared" si="1293"/>
        <v>No</v>
      </c>
    </row>
    <row r="604" spans="1:75" x14ac:dyDescent="0.25">
      <c r="A604" s="7">
        <v>603</v>
      </c>
      <c r="B604" s="7" t="s">
        <v>639</v>
      </c>
      <c r="C604" s="7" t="s">
        <v>1147</v>
      </c>
      <c r="D604" s="7" t="s">
        <v>10</v>
      </c>
      <c r="E604" s="7" t="s">
        <v>787</v>
      </c>
      <c r="F604" s="8" t="s">
        <v>811</v>
      </c>
      <c r="G604" s="8" t="s">
        <v>807</v>
      </c>
      <c r="H604" s="7" t="s">
        <v>601</v>
      </c>
      <c r="I604" s="7" t="s">
        <v>24</v>
      </c>
      <c r="J604" s="7" t="s">
        <v>1197</v>
      </c>
      <c r="K604" s="9">
        <v>27085</v>
      </c>
      <c r="L604" s="9">
        <v>40350</v>
      </c>
      <c r="M604" s="9"/>
      <c r="N604" s="10">
        <f t="shared" ca="1" si="1288"/>
        <v>12</v>
      </c>
      <c r="O604" s="10" t="s">
        <v>815</v>
      </c>
      <c r="P604" s="11"/>
      <c r="Q604" s="12">
        <v>21580</v>
      </c>
      <c r="R604" s="12">
        <f t="shared" ca="1" si="1289"/>
        <v>5000</v>
      </c>
      <c r="S604" s="8">
        <v>3</v>
      </c>
      <c r="T604" t="str">
        <f t="shared" si="1294"/>
        <v/>
      </c>
      <c r="U604" t="str">
        <f t="shared" si="1295"/>
        <v>Correct</v>
      </c>
      <c r="Y604" t="str">
        <f t="shared" si="1296"/>
        <v>10001-25000</v>
      </c>
      <c r="Z604" t="str">
        <f t="shared" ca="1" si="1297"/>
        <v>40-50 years</v>
      </c>
      <c r="AA604" t="str">
        <f t="shared" si="1298"/>
        <v>2-4 years</v>
      </c>
      <c r="AH604" t="str">
        <f t="shared" si="1299"/>
        <v>Yes</v>
      </c>
      <c r="AI604" t="str">
        <f t="shared" si="1334"/>
        <v>Yes</v>
      </c>
      <c r="AJ604" t="str">
        <f t="shared" si="1334"/>
        <v>Yes</v>
      </c>
      <c r="AK604" t="str">
        <f t="shared" si="1334"/>
        <v>Yes</v>
      </c>
      <c r="AL604" t="str">
        <f t="shared" si="1334"/>
        <v>Yes</v>
      </c>
      <c r="AM604" t="str">
        <f t="shared" si="1334"/>
        <v>Yes</v>
      </c>
      <c r="AN604" t="str">
        <f t="shared" si="1334"/>
        <v>Yes</v>
      </c>
      <c r="AO604" t="str">
        <f t="shared" si="1334"/>
        <v>Yes</v>
      </c>
      <c r="AP604" t="str">
        <f t="shared" si="1334"/>
        <v>Yes</v>
      </c>
      <c r="AQ604" t="str">
        <f t="shared" si="1334"/>
        <v>Yes</v>
      </c>
      <c r="AR604" t="str">
        <f t="shared" si="1334"/>
        <v>Yes</v>
      </c>
      <c r="AS604" t="str">
        <f t="shared" si="1334"/>
        <v>Yes</v>
      </c>
      <c r="AT604" t="str">
        <f t="shared" si="1334"/>
        <v>Yes</v>
      </c>
      <c r="AV604" t="str">
        <f t="shared" ref="AV604:BF604" si="1353">IF(AND($L604&gt;=AV$1,$L604&lt;AW$1),"Yes","No")</f>
        <v>No</v>
      </c>
      <c r="AW604" t="str">
        <f t="shared" si="1353"/>
        <v>No</v>
      </c>
      <c r="AX604" t="str">
        <f t="shared" si="1353"/>
        <v>No</v>
      </c>
      <c r="AY604" t="str">
        <f t="shared" si="1353"/>
        <v>No</v>
      </c>
      <c r="AZ604" t="str">
        <f t="shared" si="1353"/>
        <v>No</v>
      </c>
      <c r="BA604" t="str">
        <f t="shared" si="1353"/>
        <v>No</v>
      </c>
      <c r="BB604" t="str">
        <f t="shared" si="1353"/>
        <v>No</v>
      </c>
      <c r="BC604" t="str">
        <f t="shared" si="1353"/>
        <v>No</v>
      </c>
      <c r="BD604" t="str">
        <f t="shared" si="1353"/>
        <v>No</v>
      </c>
      <c r="BE604" t="str">
        <f t="shared" si="1353"/>
        <v>No</v>
      </c>
      <c r="BF604" t="str">
        <f t="shared" si="1353"/>
        <v>No</v>
      </c>
      <c r="BG604" t="str">
        <f t="shared" si="1291"/>
        <v>No</v>
      </c>
      <c r="BI604" t="str">
        <f t="shared" si="1302"/>
        <v>No</v>
      </c>
      <c r="BJ604" t="str">
        <f t="shared" ref="BJ604:BT604" si="1354">IF(AND($M604&gt;=BJ$1,$M604&lt;BK$1),"Yes","No")</f>
        <v>No</v>
      </c>
      <c r="BK604" t="str">
        <f t="shared" si="1354"/>
        <v>No</v>
      </c>
      <c r="BL604" t="str">
        <f t="shared" si="1354"/>
        <v>No</v>
      </c>
      <c r="BM604" t="str">
        <f t="shared" si="1354"/>
        <v>No</v>
      </c>
      <c r="BN604" t="str">
        <f t="shared" si="1354"/>
        <v>No</v>
      </c>
      <c r="BO604" t="str">
        <f t="shared" si="1354"/>
        <v>No</v>
      </c>
      <c r="BP604" t="str">
        <f t="shared" si="1354"/>
        <v>No</v>
      </c>
      <c r="BQ604" t="str">
        <f t="shared" si="1354"/>
        <v>No</v>
      </c>
      <c r="BR604" t="str">
        <f t="shared" si="1354"/>
        <v>No</v>
      </c>
      <c r="BS604" t="str">
        <f t="shared" si="1354"/>
        <v>No</v>
      </c>
      <c r="BT604" t="str">
        <f t="shared" si="1354"/>
        <v>No</v>
      </c>
      <c r="BU604" t="str">
        <f t="shared" si="1336"/>
        <v>No</v>
      </c>
      <c r="BW604" t="str">
        <f t="shared" si="1293"/>
        <v>No</v>
      </c>
    </row>
    <row r="605" spans="1:75" x14ac:dyDescent="0.25">
      <c r="A605" s="7">
        <v>604</v>
      </c>
      <c r="B605" s="7" t="s">
        <v>640</v>
      </c>
      <c r="C605" s="7" t="s">
        <v>1148</v>
      </c>
      <c r="D605" s="7" t="s">
        <v>10</v>
      </c>
      <c r="E605" s="7" t="s">
        <v>788</v>
      </c>
      <c r="F605" s="8" t="s">
        <v>811</v>
      </c>
      <c r="G605" s="8" t="s">
        <v>807</v>
      </c>
      <c r="H605" s="7" t="s">
        <v>601</v>
      </c>
      <c r="I605" s="7" t="s">
        <v>24</v>
      </c>
      <c r="J605" s="7" t="s">
        <v>1197</v>
      </c>
      <c r="K605" s="9">
        <v>30972</v>
      </c>
      <c r="L605" s="9">
        <v>40726</v>
      </c>
      <c r="M605" s="9"/>
      <c r="N605" s="10">
        <f t="shared" ca="1" si="1288"/>
        <v>11</v>
      </c>
      <c r="O605" s="10" t="s">
        <v>815</v>
      </c>
      <c r="P605" s="11"/>
      <c r="Q605" s="12">
        <v>46650</v>
      </c>
      <c r="R605" s="12">
        <f t="shared" ca="1" si="1289"/>
        <v>3000</v>
      </c>
      <c r="S605" s="8">
        <v>2</v>
      </c>
      <c r="T605" t="str">
        <f t="shared" si="1294"/>
        <v/>
      </c>
      <c r="U605" t="str">
        <f t="shared" si="1295"/>
        <v>Correct</v>
      </c>
      <c r="Y605" t="str">
        <f t="shared" si="1296"/>
        <v>40001-60000</v>
      </c>
      <c r="Z605" t="str">
        <f t="shared" ca="1" si="1297"/>
        <v>30-40 years</v>
      </c>
      <c r="AA605" t="str">
        <f t="shared" si="1298"/>
        <v>1-2 years</v>
      </c>
      <c r="AH605" t="str">
        <f t="shared" si="1299"/>
        <v>Yes</v>
      </c>
      <c r="AI605" t="str">
        <f t="shared" si="1334"/>
        <v>Yes</v>
      </c>
      <c r="AJ605" t="str">
        <f t="shared" si="1334"/>
        <v>Yes</v>
      </c>
      <c r="AK605" t="str">
        <f t="shared" si="1334"/>
        <v>Yes</v>
      </c>
      <c r="AL605" t="str">
        <f t="shared" si="1334"/>
        <v>Yes</v>
      </c>
      <c r="AM605" t="str">
        <f t="shared" si="1334"/>
        <v>Yes</v>
      </c>
      <c r="AN605" t="str">
        <f t="shared" si="1334"/>
        <v>Yes</v>
      </c>
      <c r="AO605" t="str">
        <f t="shared" si="1334"/>
        <v>Yes</v>
      </c>
      <c r="AP605" t="str">
        <f t="shared" si="1334"/>
        <v>Yes</v>
      </c>
      <c r="AQ605" t="str">
        <f t="shared" si="1334"/>
        <v>Yes</v>
      </c>
      <c r="AR605" t="str">
        <f t="shared" si="1334"/>
        <v>Yes</v>
      </c>
      <c r="AS605" t="str">
        <f t="shared" si="1334"/>
        <v>Yes</v>
      </c>
      <c r="AT605" t="str">
        <f t="shared" si="1334"/>
        <v>Yes</v>
      </c>
      <c r="AV605" t="str">
        <f t="shared" ref="AV605:BF605" si="1355">IF(AND($L605&gt;=AV$1,$L605&lt;AW$1),"Yes","No")</f>
        <v>No</v>
      </c>
      <c r="AW605" t="str">
        <f t="shared" si="1355"/>
        <v>No</v>
      </c>
      <c r="AX605" t="str">
        <f t="shared" si="1355"/>
        <v>No</v>
      </c>
      <c r="AY605" t="str">
        <f t="shared" si="1355"/>
        <v>No</v>
      </c>
      <c r="AZ605" t="str">
        <f t="shared" si="1355"/>
        <v>No</v>
      </c>
      <c r="BA605" t="str">
        <f t="shared" si="1355"/>
        <v>No</v>
      </c>
      <c r="BB605" t="str">
        <f t="shared" si="1355"/>
        <v>No</v>
      </c>
      <c r="BC605" t="str">
        <f t="shared" si="1355"/>
        <v>No</v>
      </c>
      <c r="BD605" t="str">
        <f t="shared" si="1355"/>
        <v>No</v>
      </c>
      <c r="BE605" t="str">
        <f t="shared" si="1355"/>
        <v>No</v>
      </c>
      <c r="BF605" t="str">
        <f t="shared" si="1355"/>
        <v>No</v>
      </c>
      <c r="BG605" t="str">
        <f t="shared" si="1291"/>
        <v>No</v>
      </c>
      <c r="BI605" t="str">
        <f t="shared" si="1302"/>
        <v>No</v>
      </c>
      <c r="BJ605" t="str">
        <f t="shared" ref="BJ605:BT605" si="1356">IF(AND($M605&gt;=BJ$1,$M605&lt;BK$1),"Yes","No")</f>
        <v>No</v>
      </c>
      <c r="BK605" t="str">
        <f t="shared" si="1356"/>
        <v>No</v>
      </c>
      <c r="BL605" t="str">
        <f t="shared" si="1356"/>
        <v>No</v>
      </c>
      <c r="BM605" t="str">
        <f t="shared" si="1356"/>
        <v>No</v>
      </c>
      <c r="BN605" t="str">
        <f t="shared" si="1356"/>
        <v>No</v>
      </c>
      <c r="BO605" t="str">
        <f t="shared" si="1356"/>
        <v>No</v>
      </c>
      <c r="BP605" t="str">
        <f t="shared" si="1356"/>
        <v>No</v>
      </c>
      <c r="BQ605" t="str">
        <f t="shared" si="1356"/>
        <v>No</v>
      </c>
      <c r="BR605" t="str">
        <f t="shared" si="1356"/>
        <v>No</v>
      </c>
      <c r="BS605" t="str">
        <f t="shared" si="1356"/>
        <v>No</v>
      </c>
      <c r="BT605" t="str">
        <f t="shared" si="1356"/>
        <v>No</v>
      </c>
      <c r="BU605" t="str">
        <f t="shared" si="1336"/>
        <v>No</v>
      </c>
      <c r="BW605" t="str">
        <f t="shared" si="1293"/>
        <v>No</v>
      </c>
    </row>
    <row r="606" spans="1:75" x14ac:dyDescent="0.25">
      <c r="A606" s="7">
        <v>605</v>
      </c>
      <c r="B606" s="7" t="s">
        <v>641</v>
      </c>
      <c r="C606" s="7" t="s">
        <v>1101</v>
      </c>
      <c r="D606" s="7" t="s">
        <v>36</v>
      </c>
      <c r="E606" s="7" t="s">
        <v>792</v>
      </c>
      <c r="F606" s="8" t="s">
        <v>811</v>
      </c>
      <c r="G606" s="8" t="s">
        <v>807</v>
      </c>
      <c r="H606" s="7" t="s">
        <v>601</v>
      </c>
      <c r="I606" s="7" t="s">
        <v>12</v>
      </c>
      <c r="J606" s="7" t="s">
        <v>1196</v>
      </c>
      <c r="K606" s="9">
        <v>30964</v>
      </c>
      <c r="L606" s="9">
        <v>39273</v>
      </c>
      <c r="M606" s="9"/>
      <c r="N606" s="10">
        <f t="shared" ca="1" si="1288"/>
        <v>15</v>
      </c>
      <c r="O606" s="10" t="s">
        <v>815</v>
      </c>
      <c r="P606" s="11" t="s">
        <v>13</v>
      </c>
      <c r="Q606" s="12">
        <v>54200</v>
      </c>
      <c r="R606" s="12">
        <f t="shared" ca="1" si="1289"/>
        <v>5000</v>
      </c>
      <c r="S606" s="8">
        <v>4</v>
      </c>
      <c r="T606" t="str">
        <f t="shared" si="1294"/>
        <v/>
      </c>
      <c r="U606" t="str">
        <f t="shared" si="1295"/>
        <v>Correct</v>
      </c>
      <c r="Y606" t="str">
        <f t="shared" si="1296"/>
        <v>40001-60000</v>
      </c>
      <c r="Z606" t="str">
        <f t="shared" ca="1" si="1297"/>
        <v>30-40 years</v>
      </c>
      <c r="AA606" t="str">
        <f t="shared" si="1298"/>
        <v>4-6 years</v>
      </c>
      <c r="AH606" t="str">
        <f t="shared" si="1299"/>
        <v>Yes</v>
      </c>
      <c r="AI606" t="str">
        <f t="shared" si="1334"/>
        <v>Yes</v>
      </c>
      <c r="AJ606" t="str">
        <f t="shared" si="1334"/>
        <v>Yes</v>
      </c>
      <c r="AK606" t="str">
        <f t="shared" si="1334"/>
        <v>Yes</v>
      </c>
      <c r="AL606" t="str">
        <f t="shared" si="1334"/>
        <v>Yes</v>
      </c>
      <c r="AM606" t="str">
        <f t="shared" si="1334"/>
        <v>Yes</v>
      </c>
      <c r="AN606" t="str">
        <f t="shared" si="1334"/>
        <v>Yes</v>
      </c>
      <c r="AO606" t="str">
        <f t="shared" si="1334"/>
        <v>Yes</v>
      </c>
      <c r="AP606" t="str">
        <f t="shared" si="1334"/>
        <v>Yes</v>
      </c>
      <c r="AQ606" t="str">
        <f t="shared" si="1334"/>
        <v>Yes</v>
      </c>
      <c r="AR606" t="str">
        <f t="shared" si="1334"/>
        <v>Yes</v>
      </c>
      <c r="AS606" t="str">
        <f t="shared" si="1334"/>
        <v>Yes</v>
      </c>
      <c r="AT606" t="str">
        <f t="shared" si="1334"/>
        <v>Yes</v>
      </c>
      <c r="AV606" t="str">
        <f t="shared" ref="AV606:BF606" si="1357">IF(AND($L606&gt;=AV$1,$L606&lt;AW$1),"Yes","No")</f>
        <v>No</v>
      </c>
      <c r="AW606" t="str">
        <f t="shared" si="1357"/>
        <v>No</v>
      </c>
      <c r="AX606" t="str">
        <f t="shared" si="1357"/>
        <v>No</v>
      </c>
      <c r="AY606" t="str">
        <f t="shared" si="1357"/>
        <v>No</v>
      </c>
      <c r="AZ606" t="str">
        <f t="shared" si="1357"/>
        <v>No</v>
      </c>
      <c r="BA606" t="str">
        <f t="shared" si="1357"/>
        <v>No</v>
      </c>
      <c r="BB606" t="str">
        <f t="shared" si="1357"/>
        <v>No</v>
      </c>
      <c r="BC606" t="str">
        <f t="shared" si="1357"/>
        <v>No</v>
      </c>
      <c r="BD606" t="str">
        <f t="shared" si="1357"/>
        <v>No</v>
      </c>
      <c r="BE606" t="str">
        <f t="shared" si="1357"/>
        <v>No</v>
      </c>
      <c r="BF606" t="str">
        <f t="shared" si="1357"/>
        <v>No</v>
      </c>
      <c r="BG606" t="str">
        <f t="shared" si="1291"/>
        <v>No</v>
      </c>
      <c r="BI606" t="str">
        <f t="shared" si="1302"/>
        <v>No</v>
      </c>
      <c r="BJ606" t="str">
        <f t="shared" ref="BJ606:BT606" si="1358">IF(AND($M606&gt;=BJ$1,$M606&lt;BK$1),"Yes","No")</f>
        <v>No</v>
      </c>
      <c r="BK606" t="str">
        <f t="shared" si="1358"/>
        <v>No</v>
      </c>
      <c r="BL606" t="str">
        <f t="shared" si="1358"/>
        <v>No</v>
      </c>
      <c r="BM606" t="str">
        <f t="shared" si="1358"/>
        <v>No</v>
      </c>
      <c r="BN606" t="str">
        <f t="shared" si="1358"/>
        <v>No</v>
      </c>
      <c r="BO606" t="str">
        <f t="shared" si="1358"/>
        <v>No</v>
      </c>
      <c r="BP606" t="str">
        <f t="shared" si="1358"/>
        <v>No</v>
      </c>
      <c r="BQ606" t="str">
        <f t="shared" si="1358"/>
        <v>No</v>
      </c>
      <c r="BR606" t="str">
        <f t="shared" si="1358"/>
        <v>No</v>
      </c>
      <c r="BS606" t="str">
        <f t="shared" si="1358"/>
        <v>No</v>
      </c>
      <c r="BT606" t="str">
        <f t="shared" si="1358"/>
        <v>No</v>
      </c>
      <c r="BU606" t="str">
        <f t="shared" si="1336"/>
        <v>No</v>
      </c>
      <c r="BW606" t="str">
        <f t="shared" si="1293"/>
        <v>No</v>
      </c>
    </row>
    <row r="607" spans="1:75" x14ac:dyDescent="0.25">
      <c r="A607" s="7">
        <v>606</v>
      </c>
      <c r="B607" s="7" t="s">
        <v>642</v>
      </c>
      <c r="C607" s="7" t="s">
        <v>903</v>
      </c>
      <c r="D607" s="7" t="s">
        <v>10</v>
      </c>
      <c r="E607" s="7" t="s">
        <v>788</v>
      </c>
      <c r="F607" s="8" t="s">
        <v>811</v>
      </c>
      <c r="G607" s="8" t="s">
        <v>807</v>
      </c>
      <c r="H607" s="7" t="s">
        <v>601</v>
      </c>
      <c r="I607" s="7" t="s">
        <v>19</v>
      </c>
      <c r="J607" s="7" t="s">
        <v>1196</v>
      </c>
      <c r="K607" s="9">
        <v>29968</v>
      </c>
      <c r="L607" s="9">
        <v>39293</v>
      </c>
      <c r="M607" s="9"/>
      <c r="N607" s="10">
        <f t="shared" ca="1" si="1288"/>
        <v>15</v>
      </c>
      <c r="O607" s="10" t="s">
        <v>815</v>
      </c>
      <c r="P607" s="11"/>
      <c r="Q607" s="12">
        <v>26484</v>
      </c>
      <c r="R607" s="12">
        <f t="shared" ca="1" si="1289"/>
        <v>10000</v>
      </c>
      <c r="S607" s="8">
        <v>5</v>
      </c>
      <c r="T607" t="str">
        <f t="shared" si="1294"/>
        <v/>
      </c>
      <c r="U607" t="str">
        <f t="shared" si="1295"/>
        <v>Correct</v>
      </c>
      <c r="Y607" t="str">
        <f t="shared" si="1296"/>
        <v>25001-40000</v>
      </c>
      <c r="Z607" t="str">
        <f t="shared" ca="1" si="1297"/>
        <v>40-50 years</v>
      </c>
      <c r="AA607" t="str">
        <f t="shared" si="1298"/>
        <v>4-6 years</v>
      </c>
      <c r="AH607" t="str">
        <f t="shared" si="1299"/>
        <v>Yes</v>
      </c>
      <c r="AI607" t="str">
        <f t="shared" si="1334"/>
        <v>Yes</v>
      </c>
      <c r="AJ607" t="str">
        <f t="shared" si="1334"/>
        <v>Yes</v>
      </c>
      <c r="AK607" t="str">
        <f t="shared" si="1334"/>
        <v>Yes</v>
      </c>
      <c r="AL607" t="str">
        <f t="shared" si="1334"/>
        <v>Yes</v>
      </c>
      <c r="AM607" t="str">
        <f t="shared" si="1334"/>
        <v>Yes</v>
      </c>
      <c r="AN607" t="str">
        <f t="shared" si="1334"/>
        <v>Yes</v>
      </c>
      <c r="AO607" t="str">
        <f t="shared" si="1334"/>
        <v>Yes</v>
      </c>
      <c r="AP607" t="str">
        <f t="shared" si="1334"/>
        <v>Yes</v>
      </c>
      <c r="AQ607" t="str">
        <f t="shared" si="1334"/>
        <v>Yes</v>
      </c>
      <c r="AR607" t="str">
        <f t="shared" si="1334"/>
        <v>Yes</v>
      </c>
      <c r="AS607" t="str">
        <f t="shared" si="1334"/>
        <v>Yes</v>
      </c>
      <c r="AT607" t="str">
        <f t="shared" si="1334"/>
        <v>Yes</v>
      </c>
      <c r="AV607" t="str">
        <f t="shared" ref="AV607:BF607" si="1359">IF(AND($L607&gt;=AV$1,$L607&lt;AW$1),"Yes","No")</f>
        <v>No</v>
      </c>
      <c r="AW607" t="str">
        <f t="shared" si="1359"/>
        <v>No</v>
      </c>
      <c r="AX607" t="str">
        <f t="shared" si="1359"/>
        <v>No</v>
      </c>
      <c r="AY607" t="str">
        <f t="shared" si="1359"/>
        <v>No</v>
      </c>
      <c r="AZ607" t="str">
        <f t="shared" si="1359"/>
        <v>No</v>
      </c>
      <c r="BA607" t="str">
        <f t="shared" si="1359"/>
        <v>No</v>
      </c>
      <c r="BB607" t="str">
        <f t="shared" si="1359"/>
        <v>No</v>
      </c>
      <c r="BC607" t="str">
        <f t="shared" si="1359"/>
        <v>No</v>
      </c>
      <c r="BD607" t="str">
        <f t="shared" si="1359"/>
        <v>No</v>
      </c>
      <c r="BE607" t="str">
        <f t="shared" si="1359"/>
        <v>No</v>
      </c>
      <c r="BF607" t="str">
        <f t="shared" si="1359"/>
        <v>No</v>
      </c>
      <c r="BG607" t="str">
        <f t="shared" si="1291"/>
        <v>No</v>
      </c>
      <c r="BI607" t="str">
        <f t="shared" si="1302"/>
        <v>No</v>
      </c>
      <c r="BJ607" t="str">
        <f t="shared" ref="BJ607:BT607" si="1360">IF(AND($M607&gt;=BJ$1,$M607&lt;BK$1),"Yes","No")</f>
        <v>No</v>
      </c>
      <c r="BK607" t="str">
        <f t="shared" si="1360"/>
        <v>No</v>
      </c>
      <c r="BL607" t="str">
        <f t="shared" si="1360"/>
        <v>No</v>
      </c>
      <c r="BM607" t="str">
        <f t="shared" si="1360"/>
        <v>No</v>
      </c>
      <c r="BN607" t="str">
        <f t="shared" si="1360"/>
        <v>No</v>
      </c>
      <c r="BO607" t="str">
        <f t="shared" si="1360"/>
        <v>No</v>
      </c>
      <c r="BP607" t="str">
        <f t="shared" si="1360"/>
        <v>No</v>
      </c>
      <c r="BQ607" t="str">
        <f t="shared" si="1360"/>
        <v>No</v>
      </c>
      <c r="BR607" t="str">
        <f t="shared" si="1360"/>
        <v>No</v>
      </c>
      <c r="BS607" t="str">
        <f t="shared" si="1360"/>
        <v>No</v>
      </c>
      <c r="BT607" t="str">
        <f t="shared" si="1360"/>
        <v>No</v>
      </c>
      <c r="BU607" t="str">
        <f t="shared" si="1336"/>
        <v>No</v>
      </c>
      <c r="BW607" t="str">
        <f t="shared" si="1293"/>
        <v>No</v>
      </c>
    </row>
    <row r="608" spans="1:75" x14ac:dyDescent="0.25">
      <c r="A608" s="7">
        <v>607</v>
      </c>
      <c r="B608" s="7" t="s">
        <v>643</v>
      </c>
      <c r="C608" s="7" t="s">
        <v>1149</v>
      </c>
      <c r="D608" s="7" t="s">
        <v>812</v>
      </c>
      <c r="E608" s="7" t="s">
        <v>793</v>
      </c>
      <c r="F608" s="8" t="s">
        <v>811</v>
      </c>
      <c r="G608" s="8" t="s">
        <v>807</v>
      </c>
      <c r="H608" s="7" t="s">
        <v>601</v>
      </c>
      <c r="I608" s="7" t="s">
        <v>12</v>
      </c>
      <c r="J608" s="7" t="s">
        <v>1196</v>
      </c>
      <c r="K608" s="9">
        <v>26538</v>
      </c>
      <c r="L608" s="9">
        <v>36360</v>
      </c>
      <c r="M608" s="9"/>
      <c r="N608" s="10">
        <f t="shared" ca="1" si="1288"/>
        <v>23</v>
      </c>
      <c r="O608" s="10" t="s">
        <v>815</v>
      </c>
      <c r="P608" s="11" t="s">
        <v>40</v>
      </c>
      <c r="Q608" s="12">
        <v>67020</v>
      </c>
      <c r="R608" s="12">
        <f t="shared" ca="1" si="1289"/>
        <v>3000</v>
      </c>
      <c r="S608" s="8">
        <v>1</v>
      </c>
      <c r="T608" t="str">
        <f t="shared" si="1294"/>
        <v/>
      </c>
      <c r="U608" t="str">
        <f t="shared" si="1295"/>
        <v>Correct</v>
      </c>
      <c r="Y608" t="str">
        <f t="shared" si="1296"/>
        <v>Above 60000</v>
      </c>
      <c r="Z608" t="str">
        <f t="shared" ca="1" si="1297"/>
        <v>Above 50 years</v>
      </c>
      <c r="AA608" t="str">
        <f t="shared" si="1298"/>
        <v>Above 10 years</v>
      </c>
      <c r="AH608" t="str">
        <f t="shared" si="1299"/>
        <v>Yes</v>
      </c>
      <c r="AI608" t="str">
        <f t="shared" si="1334"/>
        <v>Yes</v>
      </c>
      <c r="AJ608" t="str">
        <f t="shared" si="1334"/>
        <v>Yes</v>
      </c>
      <c r="AK608" t="str">
        <f t="shared" si="1334"/>
        <v>Yes</v>
      </c>
      <c r="AL608" t="str">
        <f t="shared" si="1334"/>
        <v>Yes</v>
      </c>
      <c r="AM608" t="str">
        <f t="shared" si="1334"/>
        <v>Yes</v>
      </c>
      <c r="AN608" t="str">
        <f t="shared" si="1334"/>
        <v>Yes</v>
      </c>
      <c r="AO608" t="str">
        <f t="shared" si="1334"/>
        <v>Yes</v>
      </c>
      <c r="AP608" t="str">
        <f t="shared" si="1334"/>
        <v>Yes</v>
      </c>
      <c r="AQ608" t="str">
        <f t="shared" si="1334"/>
        <v>Yes</v>
      </c>
      <c r="AR608" t="str">
        <f t="shared" si="1334"/>
        <v>Yes</v>
      </c>
      <c r="AS608" t="str">
        <f t="shared" si="1334"/>
        <v>Yes</v>
      </c>
      <c r="AT608" t="str">
        <f t="shared" si="1334"/>
        <v>Yes</v>
      </c>
      <c r="AV608" t="str">
        <f t="shared" ref="AV608:BF608" si="1361">IF(AND($L608&gt;=AV$1,$L608&lt;AW$1),"Yes","No")</f>
        <v>No</v>
      </c>
      <c r="AW608" t="str">
        <f t="shared" si="1361"/>
        <v>No</v>
      </c>
      <c r="AX608" t="str">
        <f t="shared" si="1361"/>
        <v>No</v>
      </c>
      <c r="AY608" t="str">
        <f t="shared" si="1361"/>
        <v>No</v>
      </c>
      <c r="AZ608" t="str">
        <f t="shared" si="1361"/>
        <v>No</v>
      </c>
      <c r="BA608" t="str">
        <f t="shared" si="1361"/>
        <v>No</v>
      </c>
      <c r="BB608" t="str">
        <f t="shared" si="1361"/>
        <v>No</v>
      </c>
      <c r="BC608" t="str">
        <f t="shared" si="1361"/>
        <v>No</v>
      </c>
      <c r="BD608" t="str">
        <f t="shared" si="1361"/>
        <v>No</v>
      </c>
      <c r="BE608" t="str">
        <f t="shared" si="1361"/>
        <v>No</v>
      </c>
      <c r="BF608" t="str">
        <f t="shared" si="1361"/>
        <v>No</v>
      </c>
      <c r="BG608" t="str">
        <f t="shared" si="1291"/>
        <v>No</v>
      </c>
      <c r="BI608" t="str">
        <f t="shared" si="1302"/>
        <v>No</v>
      </c>
      <c r="BJ608" t="str">
        <f t="shared" ref="BJ608:BT608" si="1362">IF(AND($M608&gt;=BJ$1,$M608&lt;BK$1),"Yes","No")</f>
        <v>No</v>
      </c>
      <c r="BK608" t="str">
        <f t="shared" si="1362"/>
        <v>No</v>
      </c>
      <c r="BL608" t="str">
        <f t="shared" si="1362"/>
        <v>No</v>
      </c>
      <c r="BM608" t="str">
        <f t="shared" si="1362"/>
        <v>No</v>
      </c>
      <c r="BN608" t="str">
        <f t="shared" si="1362"/>
        <v>No</v>
      </c>
      <c r="BO608" t="str">
        <f t="shared" si="1362"/>
        <v>No</v>
      </c>
      <c r="BP608" t="str">
        <f t="shared" si="1362"/>
        <v>No</v>
      </c>
      <c r="BQ608" t="str">
        <f t="shared" si="1362"/>
        <v>No</v>
      </c>
      <c r="BR608" t="str">
        <f t="shared" si="1362"/>
        <v>No</v>
      </c>
      <c r="BS608" t="str">
        <f t="shared" si="1362"/>
        <v>No</v>
      </c>
      <c r="BT608" t="str">
        <f t="shared" si="1362"/>
        <v>No</v>
      </c>
      <c r="BU608" t="str">
        <f t="shared" si="1336"/>
        <v>No</v>
      </c>
      <c r="BW608" t="str">
        <f t="shared" si="1293"/>
        <v>No</v>
      </c>
    </row>
    <row r="609" spans="1:75" x14ac:dyDescent="0.25">
      <c r="A609" s="7">
        <v>608</v>
      </c>
      <c r="B609" s="7" t="s">
        <v>644</v>
      </c>
      <c r="C609" s="7" t="s">
        <v>920</v>
      </c>
      <c r="D609" s="7" t="s">
        <v>36</v>
      </c>
      <c r="E609" s="7" t="s">
        <v>790</v>
      </c>
      <c r="F609" s="8" t="s">
        <v>811</v>
      </c>
      <c r="G609" s="8" t="s">
        <v>807</v>
      </c>
      <c r="H609" s="7" t="s">
        <v>601</v>
      </c>
      <c r="I609" s="7" t="s">
        <v>24</v>
      </c>
      <c r="J609" s="7" t="s">
        <v>1196</v>
      </c>
      <c r="K609" s="9">
        <v>26500</v>
      </c>
      <c r="L609" s="9">
        <v>37082</v>
      </c>
      <c r="M609" s="9"/>
      <c r="N609" s="10">
        <f t="shared" ca="1" si="1288"/>
        <v>21</v>
      </c>
      <c r="O609" t="s">
        <v>783</v>
      </c>
      <c r="P609" s="11"/>
      <c r="Q609" s="12">
        <v>46780</v>
      </c>
      <c r="R609" s="12">
        <f t="shared" ca="1" si="1289"/>
        <v>3000</v>
      </c>
      <c r="S609" s="8">
        <v>2</v>
      </c>
      <c r="T609" t="str">
        <f t="shared" si="1294"/>
        <v/>
      </c>
      <c r="U609" t="str">
        <f t="shared" si="1295"/>
        <v>Correct</v>
      </c>
      <c r="Y609" t="str">
        <f t="shared" si="1296"/>
        <v>40001-60000</v>
      </c>
      <c r="Z609" t="str">
        <f t="shared" ca="1" si="1297"/>
        <v>Above 50 years</v>
      </c>
      <c r="AA609" t="str">
        <f t="shared" si="1298"/>
        <v>Above 10 years</v>
      </c>
      <c r="AH609" t="str">
        <f t="shared" si="1299"/>
        <v>Yes</v>
      </c>
      <c r="AI609" t="str">
        <f t="shared" si="1334"/>
        <v>Yes</v>
      </c>
      <c r="AJ609" t="str">
        <f t="shared" si="1334"/>
        <v>Yes</v>
      </c>
      <c r="AK609" t="str">
        <f t="shared" si="1334"/>
        <v>Yes</v>
      </c>
      <c r="AL609" t="str">
        <f t="shared" si="1334"/>
        <v>Yes</v>
      </c>
      <c r="AM609" t="str">
        <f t="shared" si="1334"/>
        <v>Yes</v>
      </c>
      <c r="AN609" t="str">
        <f t="shared" si="1334"/>
        <v>Yes</v>
      </c>
      <c r="AO609" t="str">
        <f t="shared" si="1334"/>
        <v>Yes</v>
      </c>
      <c r="AP609" t="str">
        <f t="shared" si="1334"/>
        <v>Yes</v>
      </c>
      <c r="AQ609" t="str">
        <f t="shared" si="1334"/>
        <v>Yes</v>
      </c>
      <c r="AR609" t="str">
        <f t="shared" si="1334"/>
        <v>Yes</v>
      </c>
      <c r="AS609" t="str">
        <f t="shared" si="1334"/>
        <v>Yes</v>
      </c>
      <c r="AT609" t="str">
        <f t="shared" si="1334"/>
        <v>Yes</v>
      </c>
      <c r="AV609" t="str">
        <f t="shared" ref="AV609:BF609" si="1363">IF(AND($L609&gt;=AV$1,$L609&lt;AW$1),"Yes","No")</f>
        <v>No</v>
      </c>
      <c r="AW609" t="str">
        <f t="shared" si="1363"/>
        <v>No</v>
      </c>
      <c r="AX609" t="str">
        <f t="shared" si="1363"/>
        <v>No</v>
      </c>
      <c r="AY609" t="str">
        <f t="shared" si="1363"/>
        <v>No</v>
      </c>
      <c r="AZ609" t="str">
        <f t="shared" si="1363"/>
        <v>No</v>
      </c>
      <c r="BA609" t="str">
        <f t="shared" si="1363"/>
        <v>No</v>
      </c>
      <c r="BB609" t="str">
        <f t="shared" si="1363"/>
        <v>No</v>
      </c>
      <c r="BC609" t="str">
        <f t="shared" si="1363"/>
        <v>No</v>
      </c>
      <c r="BD609" t="str">
        <f t="shared" si="1363"/>
        <v>No</v>
      </c>
      <c r="BE609" t="str">
        <f t="shared" si="1363"/>
        <v>No</v>
      </c>
      <c r="BF609" t="str">
        <f t="shared" si="1363"/>
        <v>No</v>
      </c>
      <c r="BG609" t="str">
        <f t="shared" si="1291"/>
        <v>No</v>
      </c>
      <c r="BI609" t="str">
        <f t="shared" si="1302"/>
        <v>No</v>
      </c>
      <c r="BJ609" t="str">
        <f t="shared" ref="BJ609:BT609" si="1364">IF(AND($M609&gt;=BJ$1,$M609&lt;BK$1),"Yes","No")</f>
        <v>No</v>
      </c>
      <c r="BK609" t="str">
        <f t="shared" si="1364"/>
        <v>No</v>
      </c>
      <c r="BL609" t="str">
        <f t="shared" si="1364"/>
        <v>No</v>
      </c>
      <c r="BM609" t="str">
        <f t="shared" si="1364"/>
        <v>No</v>
      </c>
      <c r="BN609" t="str">
        <f t="shared" si="1364"/>
        <v>No</v>
      </c>
      <c r="BO609" t="str">
        <f t="shared" si="1364"/>
        <v>No</v>
      </c>
      <c r="BP609" t="str">
        <f t="shared" si="1364"/>
        <v>No</v>
      </c>
      <c r="BQ609" t="str">
        <f t="shared" si="1364"/>
        <v>No</v>
      </c>
      <c r="BR609" t="str">
        <f t="shared" si="1364"/>
        <v>No</v>
      </c>
      <c r="BS609" t="str">
        <f t="shared" si="1364"/>
        <v>No</v>
      </c>
      <c r="BT609" t="str">
        <f t="shared" si="1364"/>
        <v>No</v>
      </c>
      <c r="BU609" t="str">
        <f t="shared" si="1336"/>
        <v>No</v>
      </c>
      <c r="BW609" t="str">
        <f t="shared" si="1293"/>
        <v>No</v>
      </c>
    </row>
    <row r="610" spans="1:75" x14ac:dyDescent="0.25">
      <c r="A610" s="7">
        <v>609</v>
      </c>
      <c r="B610" s="7" t="s">
        <v>645</v>
      </c>
      <c r="C610" s="7" t="s">
        <v>893</v>
      </c>
      <c r="D610" s="7" t="s">
        <v>36</v>
      </c>
      <c r="E610" s="7" t="s">
        <v>795</v>
      </c>
      <c r="F610" s="8" t="s">
        <v>811</v>
      </c>
      <c r="G610" s="8" t="s">
        <v>807</v>
      </c>
      <c r="H610" s="7" t="s">
        <v>601</v>
      </c>
      <c r="I610" s="7" t="s">
        <v>15</v>
      </c>
      <c r="J610" s="7" t="s">
        <v>1196</v>
      </c>
      <c r="K610" s="9">
        <v>27569</v>
      </c>
      <c r="L610" s="9">
        <v>37815</v>
      </c>
      <c r="M610" s="9"/>
      <c r="N610" s="10">
        <f t="shared" ca="1" si="1288"/>
        <v>19</v>
      </c>
      <c r="O610" t="s">
        <v>786</v>
      </c>
      <c r="P610" s="11" t="s">
        <v>13</v>
      </c>
      <c r="Q610" s="12">
        <v>48740</v>
      </c>
      <c r="R610" s="12">
        <f t="shared" ca="1" si="1289"/>
        <v>3000</v>
      </c>
      <c r="S610" s="8">
        <v>1</v>
      </c>
      <c r="T610" t="str">
        <f t="shared" si="1294"/>
        <v/>
      </c>
      <c r="U610" t="str">
        <f t="shared" si="1295"/>
        <v>Correct</v>
      </c>
      <c r="Y610" t="str">
        <f t="shared" si="1296"/>
        <v>40001-60000</v>
      </c>
      <c r="Z610" t="str">
        <f t="shared" ca="1" si="1297"/>
        <v>40-50 years</v>
      </c>
      <c r="AA610" t="str">
        <f t="shared" si="1298"/>
        <v>6-10 years</v>
      </c>
      <c r="AH610" t="str">
        <f t="shared" si="1299"/>
        <v>Yes</v>
      </c>
      <c r="AI610" t="str">
        <f t="shared" si="1334"/>
        <v>Yes</v>
      </c>
      <c r="AJ610" t="str">
        <f t="shared" si="1334"/>
        <v>Yes</v>
      </c>
      <c r="AK610" t="str">
        <f t="shared" si="1334"/>
        <v>Yes</v>
      </c>
      <c r="AL610" t="str">
        <f t="shared" si="1334"/>
        <v>Yes</v>
      </c>
      <c r="AM610" t="str">
        <f t="shared" si="1334"/>
        <v>Yes</v>
      </c>
      <c r="AN610" t="str">
        <f t="shared" si="1334"/>
        <v>Yes</v>
      </c>
      <c r="AO610" t="str">
        <f t="shared" si="1334"/>
        <v>Yes</v>
      </c>
      <c r="AP610" t="str">
        <f t="shared" si="1334"/>
        <v>Yes</v>
      </c>
      <c r="AQ610" t="str">
        <f t="shared" si="1334"/>
        <v>Yes</v>
      </c>
      <c r="AR610" t="str">
        <f t="shared" si="1334"/>
        <v>Yes</v>
      </c>
      <c r="AS610" t="str">
        <f t="shared" si="1334"/>
        <v>Yes</v>
      </c>
      <c r="AT610" t="str">
        <f t="shared" si="1334"/>
        <v>Yes</v>
      </c>
      <c r="AV610" t="str">
        <f t="shared" ref="AV610:BF610" si="1365">IF(AND($L610&gt;=AV$1,$L610&lt;AW$1),"Yes","No")</f>
        <v>No</v>
      </c>
      <c r="AW610" t="str">
        <f t="shared" si="1365"/>
        <v>No</v>
      </c>
      <c r="AX610" t="str">
        <f t="shared" si="1365"/>
        <v>No</v>
      </c>
      <c r="AY610" t="str">
        <f t="shared" si="1365"/>
        <v>No</v>
      </c>
      <c r="AZ610" t="str">
        <f t="shared" si="1365"/>
        <v>No</v>
      </c>
      <c r="BA610" t="str">
        <f t="shared" si="1365"/>
        <v>No</v>
      </c>
      <c r="BB610" t="str">
        <f t="shared" si="1365"/>
        <v>No</v>
      </c>
      <c r="BC610" t="str">
        <f t="shared" si="1365"/>
        <v>No</v>
      </c>
      <c r="BD610" t="str">
        <f t="shared" si="1365"/>
        <v>No</v>
      </c>
      <c r="BE610" t="str">
        <f t="shared" si="1365"/>
        <v>No</v>
      </c>
      <c r="BF610" t="str">
        <f t="shared" si="1365"/>
        <v>No</v>
      </c>
      <c r="BG610" t="str">
        <f t="shared" si="1291"/>
        <v>No</v>
      </c>
      <c r="BI610" t="str">
        <f t="shared" si="1302"/>
        <v>No</v>
      </c>
      <c r="BJ610" t="str">
        <f t="shared" ref="BJ610:BT610" si="1366">IF(AND($M610&gt;=BJ$1,$M610&lt;BK$1),"Yes","No")</f>
        <v>No</v>
      </c>
      <c r="BK610" t="str">
        <f t="shared" si="1366"/>
        <v>No</v>
      </c>
      <c r="BL610" t="str">
        <f t="shared" si="1366"/>
        <v>No</v>
      </c>
      <c r="BM610" t="str">
        <f t="shared" si="1366"/>
        <v>No</v>
      </c>
      <c r="BN610" t="str">
        <f t="shared" si="1366"/>
        <v>No</v>
      </c>
      <c r="BO610" t="str">
        <f t="shared" si="1366"/>
        <v>No</v>
      </c>
      <c r="BP610" t="str">
        <f t="shared" si="1366"/>
        <v>No</v>
      </c>
      <c r="BQ610" t="str">
        <f t="shared" si="1366"/>
        <v>No</v>
      </c>
      <c r="BR610" t="str">
        <f t="shared" si="1366"/>
        <v>No</v>
      </c>
      <c r="BS610" t="str">
        <f t="shared" si="1366"/>
        <v>No</v>
      </c>
      <c r="BT610" t="str">
        <f t="shared" si="1366"/>
        <v>No</v>
      </c>
      <c r="BU610" t="str">
        <f t="shared" si="1336"/>
        <v>No</v>
      </c>
      <c r="BW610" t="str">
        <f t="shared" si="1293"/>
        <v>No</v>
      </c>
    </row>
    <row r="611" spans="1:75" x14ac:dyDescent="0.25">
      <c r="A611" s="7">
        <v>610</v>
      </c>
      <c r="B611" s="7" t="s">
        <v>646</v>
      </c>
      <c r="C611" s="7" t="s">
        <v>1150</v>
      </c>
      <c r="D611" s="7" t="s">
        <v>36</v>
      </c>
      <c r="E611" s="7" t="s">
        <v>789</v>
      </c>
      <c r="F611" s="8" t="s">
        <v>811</v>
      </c>
      <c r="G611" s="8" t="s">
        <v>807</v>
      </c>
      <c r="H611" s="7" t="s">
        <v>601</v>
      </c>
      <c r="I611" s="7" t="s">
        <v>12</v>
      </c>
      <c r="J611" s="7" t="s">
        <v>1196</v>
      </c>
      <c r="K611" s="9">
        <v>30956</v>
      </c>
      <c r="L611" s="9">
        <v>38902</v>
      </c>
      <c r="M611" s="9"/>
      <c r="N611" s="10">
        <f t="shared" ca="1" si="1288"/>
        <v>16</v>
      </c>
      <c r="O611" s="10" t="s">
        <v>815</v>
      </c>
      <c r="P611" s="11" t="s">
        <v>13</v>
      </c>
      <c r="Q611" s="12">
        <v>73560</v>
      </c>
      <c r="R611" s="12">
        <f t="shared" ca="1" si="1289"/>
        <v>5000</v>
      </c>
      <c r="S611" s="8">
        <v>3</v>
      </c>
      <c r="T611" t="str">
        <f t="shared" si="1294"/>
        <v/>
      </c>
      <c r="U611" t="str">
        <f t="shared" si="1295"/>
        <v>Correct</v>
      </c>
      <c r="Y611" t="str">
        <f t="shared" si="1296"/>
        <v>Above 60000</v>
      </c>
      <c r="Z611" t="str">
        <f t="shared" ca="1" si="1297"/>
        <v>30-40 years</v>
      </c>
      <c r="AA611" t="str">
        <f t="shared" si="1298"/>
        <v>6-10 years</v>
      </c>
      <c r="AH611" t="str">
        <f t="shared" si="1299"/>
        <v>Yes</v>
      </c>
      <c r="AI611" t="str">
        <f t="shared" ref="AI611:AT626" si="1367">IF($L611&gt;AI$1,"No",IF($M611="","Yes",IF(AND($L611&lt;=AI$1,$M611&gt;AI$1),"Yes","No")))</f>
        <v>Yes</v>
      </c>
      <c r="AJ611" t="str">
        <f t="shared" si="1367"/>
        <v>Yes</v>
      </c>
      <c r="AK611" t="str">
        <f t="shared" si="1367"/>
        <v>Yes</v>
      </c>
      <c r="AL611" t="str">
        <f t="shared" si="1367"/>
        <v>Yes</v>
      </c>
      <c r="AM611" t="str">
        <f t="shared" si="1367"/>
        <v>Yes</v>
      </c>
      <c r="AN611" t="str">
        <f t="shared" si="1367"/>
        <v>Yes</v>
      </c>
      <c r="AO611" t="str">
        <f t="shared" si="1367"/>
        <v>Yes</v>
      </c>
      <c r="AP611" t="str">
        <f t="shared" si="1367"/>
        <v>Yes</v>
      </c>
      <c r="AQ611" t="str">
        <f t="shared" si="1367"/>
        <v>Yes</v>
      </c>
      <c r="AR611" t="str">
        <f t="shared" si="1367"/>
        <v>Yes</v>
      </c>
      <c r="AS611" t="str">
        <f t="shared" si="1367"/>
        <v>Yes</v>
      </c>
      <c r="AT611" t="str">
        <f t="shared" si="1367"/>
        <v>Yes</v>
      </c>
      <c r="AV611" t="str">
        <f t="shared" ref="AV611:BF611" si="1368">IF(AND($L611&gt;=AV$1,$L611&lt;AW$1),"Yes","No")</f>
        <v>No</v>
      </c>
      <c r="AW611" t="str">
        <f t="shared" si="1368"/>
        <v>No</v>
      </c>
      <c r="AX611" t="str">
        <f t="shared" si="1368"/>
        <v>No</v>
      </c>
      <c r="AY611" t="str">
        <f t="shared" si="1368"/>
        <v>No</v>
      </c>
      <c r="AZ611" t="str">
        <f t="shared" si="1368"/>
        <v>No</v>
      </c>
      <c r="BA611" t="str">
        <f t="shared" si="1368"/>
        <v>No</v>
      </c>
      <c r="BB611" t="str">
        <f t="shared" si="1368"/>
        <v>No</v>
      </c>
      <c r="BC611" t="str">
        <f t="shared" si="1368"/>
        <v>No</v>
      </c>
      <c r="BD611" t="str">
        <f t="shared" si="1368"/>
        <v>No</v>
      </c>
      <c r="BE611" t="str">
        <f t="shared" si="1368"/>
        <v>No</v>
      </c>
      <c r="BF611" t="str">
        <f t="shared" si="1368"/>
        <v>No</v>
      </c>
      <c r="BG611" t="str">
        <f t="shared" si="1291"/>
        <v>No</v>
      </c>
      <c r="BI611" t="str">
        <f t="shared" si="1302"/>
        <v>No</v>
      </c>
      <c r="BJ611" t="str">
        <f t="shared" ref="BJ611:BU626" si="1369">IF(AND($M611&gt;=BJ$1,$M611&lt;BK$1),"Yes","No")</f>
        <v>No</v>
      </c>
      <c r="BK611" t="str">
        <f t="shared" si="1369"/>
        <v>No</v>
      </c>
      <c r="BL611" t="str">
        <f t="shared" si="1369"/>
        <v>No</v>
      </c>
      <c r="BM611" t="str">
        <f t="shared" si="1369"/>
        <v>No</v>
      </c>
      <c r="BN611" t="str">
        <f t="shared" si="1369"/>
        <v>No</v>
      </c>
      <c r="BO611" t="str">
        <f t="shared" si="1369"/>
        <v>No</v>
      </c>
      <c r="BP611" t="str">
        <f t="shared" si="1369"/>
        <v>No</v>
      </c>
      <c r="BQ611" t="str">
        <f t="shared" si="1369"/>
        <v>No</v>
      </c>
      <c r="BR611" t="str">
        <f t="shared" si="1369"/>
        <v>No</v>
      </c>
      <c r="BS611" t="str">
        <f t="shared" si="1369"/>
        <v>No</v>
      </c>
      <c r="BT611" t="str">
        <f t="shared" si="1369"/>
        <v>No</v>
      </c>
      <c r="BU611" t="str">
        <f t="shared" si="1369"/>
        <v>No</v>
      </c>
      <c r="BW611" t="str">
        <f t="shared" si="1293"/>
        <v>No</v>
      </c>
    </row>
    <row r="612" spans="1:75" x14ac:dyDescent="0.25">
      <c r="A612" s="7">
        <v>611</v>
      </c>
      <c r="B612" s="7" t="s">
        <v>647</v>
      </c>
      <c r="C612" s="7" t="s">
        <v>972</v>
      </c>
      <c r="D612" s="7" t="s">
        <v>812</v>
      </c>
      <c r="E612" s="7" t="s">
        <v>793</v>
      </c>
      <c r="F612" s="8" t="s">
        <v>811</v>
      </c>
      <c r="G612" s="8" t="s">
        <v>807</v>
      </c>
      <c r="H612" s="7" t="s">
        <v>601</v>
      </c>
      <c r="I612" s="7" t="s">
        <v>12</v>
      </c>
      <c r="J612" s="7" t="s">
        <v>1196</v>
      </c>
      <c r="K612" s="9">
        <v>30574</v>
      </c>
      <c r="L612" s="9">
        <v>40759</v>
      </c>
      <c r="M612" s="9"/>
      <c r="N612" s="10">
        <f t="shared" ca="1" si="1288"/>
        <v>11</v>
      </c>
      <c r="O612" s="10" t="s">
        <v>815</v>
      </c>
      <c r="P612" s="11" t="s">
        <v>13</v>
      </c>
      <c r="Q612" s="12">
        <v>67920</v>
      </c>
      <c r="R612" s="12">
        <f t="shared" ca="1" si="1289"/>
        <v>5000</v>
      </c>
      <c r="S612" s="8">
        <v>4</v>
      </c>
      <c r="T612" t="str">
        <f t="shared" si="1294"/>
        <v/>
      </c>
      <c r="U612" t="str">
        <f t="shared" si="1295"/>
        <v>Correct</v>
      </c>
      <c r="Y612" t="str">
        <f t="shared" si="1296"/>
        <v>Above 60000</v>
      </c>
      <c r="Z612" t="str">
        <f t="shared" ca="1" si="1297"/>
        <v>30-40 years</v>
      </c>
      <c r="AA612" t="str">
        <f t="shared" si="1298"/>
        <v>1-2 years</v>
      </c>
      <c r="AH612" t="str">
        <f t="shared" si="1299"/>
        <v>Yes</v>
      </c>
      <c r="AI612" t="str">
        <f t="shared" si="1367"/>
        <v>Yes</v>
      </c>
      <c r="AJ612" t="str">
        <f t="shared" si="1367"/>
        <v>Yes</v>
      </c>
      <c r="AK612" t="str">
        <f t="shared" si="1367"/>
        <v>Yes</v>
      </c>
      <c r="AL612" t="str">
        <f t="shared" si="1367"/>
        <v>Yes</v>
      </c>
      <c r="AM612" t="str">
        <f t="shared" si="1367"/>
        <v>Yes</v>
      </c>
      <c r="AN612" t="str">
        <f t="shared" si="1367"/>
        <v>Yes</v>
      </c>
      <c r="AO612" t="str">
        <f t="shared" si="1367"/>
        <v>Yes</v>
      </c>
      <c r="AP612" t="str">
        <f t="shared" si="1367"/>
        <v>Yes</v>
      </c>
      <c r="AQ612" t="str">
        <f t="shared" si="1367"/>
        <v>Yes</v>
      </c>
      <c r="AR612" t="str">
        <f t="shared" si="1367"/>
        <v>Yes</v>
      </c>
      <c r="AS612" t="str">
        <f t="shared" si="1367"/>
        <v>Yes</v>
      </c>
      <c r="AT612" t="str">
        <f t="shared" si="1367"/>
        <v>Yes</v>
      </c>
      <c r="AV612" t="str">
        <f t="shared" ref="AV612:BF612" si="1370">IF(AND($L612&gt;=AV$1,$L612&lt;AW$1),"Yes","No")</f>
        <v>No</v>
      </c>
      <c r="AW612" t="str">
        <f t="shared" si="1370"/>
        <v>No</v>
      </c>
      <c r="AX612" t="str">
        <f t="shared" si="1370"/>
        <v>No</v>
      </c>
      <c r="AY612" t="str">
        <f t="shared" si="1370"/>
        <v>No</v>
      </c>
      <c r="AZ612" t="str">
        <f t="shared" si="1370"/>
        <v>No</v>
      </c>
      <c r="BA612" t="str">
        <f t="shared" si="1370"/>
        <v>No</v>
      </c>
      <c r="BB612" t="str">
        <f t="shared" si="1370"/>
        <v>No</v>
      </c>
      <c r="BC612" t="str">
        <f t="shared" si="1370"/>
        <v>No</v>
      </c>
      <c r="BD612" t="str">
        <f t="shared" si="1370"/>
        <v>No</v>
      </c>
      <c r="BE612" t="str">
        <f t="shared" si="1370"/>
        <v>No</v>
      </c>
      <c r="BF612" t="str">
        <f t="shared" si="1370"/>
        <v>No</v>
      </c>
      <c r="BG612" t="str">
        <f t="shared" si="1291"/>
        <v>No</v>
      </c>
      <c r="BI612" t="str">
        <f t="shared" si="1302"/>
        <v>No</v>
      </c>
      <c r="BJ612" t="str">
        <f t="shared" ref="BJ612:BT612" si="1371">IF(AND($M612&gt;=BJ$1,$M612&lt;BK$1),"Yes","No")</f>
        <v>No</v>
      </c>
      <c r="BK612" t="str">
        <f t="shared" si="1371"/>
        <v>No</v>
      </c>
      <c r="BL612" t="str">
        <f t="shared" si="1371"/>
        <v>No</v>
      </c>
      <c r="BM612" t="str">
        <f t="shared" si="1371"/>
        <v>No</v>
      </c>
      <c r="BN612" t="str">
        <f t="shared" si="1371"/>
        <v>No</v>
      </c>
      <c r="BO612" t="str">
        <f t="shared" si="1371"/>
        <v>No</v>
      </c>
      <c r="BP612" t="str">
        <f t="shared" si="1371"/>
        <v>No</v>
      </c>
      <c r="BQ612" t="str">
        <f t="shared" si="1371"/>
        <v>No</v>
      </c>
      <c r="BR612" t="str">
        <f t="shared" si="1371"/>
        <v>No</v>
      </c>
      <c r="BS612" t="str">
        <f t="shared" si="1371"/>
        <v>No</v>
      </c>
      <c r="BT612" t="str">
        <f t="shared" si="1371"/>
        <v>No</v>
      </c>
      <c r="BU612" t="str">
        <f t="shared" si="1369"/>
        <v>No</v>
      </c>
      <c r="BW612" t="str">
        <f t="shared" si="1293"/>
        <v>No</v>
      </c>
    </row>
    <row r="613" spans="1:75" x14ac:dyDescent="0.25">
      <c r="A613" s="7">
        <v>612</v>
      </c>
      <c r="B613" s="7" t="s">
        <v>648</v>
      </c>
      <c r="C613" s="7" t="s">
        <v>1151</v>
      </c>
      <c r="D613" s="7" t="s">
        <v>10</v>
      </c>
      <c r="E613" s="7" t="s">
        <v>787</v>
      </c>
      <c r="F613" s="8" t="s">
        <v>811</v>
      </c>
      <c r="G613" s="8" t="s">
        <v>807</v>
      </c>
      <c r="H613" s="7" t="s">
        <v>601</v>
      </c>
      <c r="I613" s="7" t="s">
        <v>12</v>
      </c>
      <c r="J613" s="7" t="s">
        <v>1197</v>
      </c>
      <c r="K613" s="9">
        <v>28880</v>
      </c>
      <c r="L613" s="9">
        <v>36012</v>
      </c>
      <c r="M613" s="9">
        <v>37675</v>
      </c>
      <c r="N613" s="10">
        <f t="shared" ca="1" si="1288"/>
        <v>24</v>
      </c>
      <c r="O613" s="10" t="s">
        <v>815</v>
      </c>
      <c r="P613" s="11" t="s">
        <v>16</v>
      </c>
      <c r="Q613" s="12">
        <v>78950</v>
      </c>
      <c r="R613" s="12">
        <f t="shared" ca="1" si="1289"/>
        <v>3000</v>
      </c>
      <c r="S613" s="8">
        <v>1</v>
      </c>
      <c r="T613" t="str">
        <f t="shared" si="1294"/>
        <v>Correct</v>
      </c>
      <c r="U613" t="str">
        <f t="shared" si="1295"/>
        <v>Correct</v>
      </c>
      <c r="Y613" t="str">
        <f t="shared" si="1296"/>
        <v>Above 60000</v>
      </c>
      <c r="Z613" t="str">
        <f t="shared" ca="1" si="1297"/>
        <v>40-50 years</v>
      </c>
      <c r="AA613" t="str">
        <f t="shared" si="1298"/>
        <v>Above 10 years</v>
      </c>
      <c r="AH613" t="str">
        <f t="shared" si="1299"/>
        <v>No</v>
      </c>
      <c r="AI613" t="str">
        <f t="shared" si="1367"/>
        <v>No</v>
      </c>
      <c r="AJ613" t="str">
        <f t="shared" si="1367"/>
        <v>No</v>
      </c>
      <c r="AK613" t="str">
        <f t="shared" si="1367"/>
        <v>No</v>
      </c>
      <c r="AL613" t="str">
        <f t="shared" si="1367"/>
        <v>No</v>
      </c>
      <c r="AM613" t="str">
        <f t="shared" si="1367"/>
        <v>No</v>
      </c>
      <c r="AN613" t="str">
        <f t="shared" si="1367"/>
        <v>No</v>
      </c>
      <c r="AO613" t="str">
        <f t="shared" si="1367"/>
        <v>No</v>
      </c>
      <c r="AP613" t="str">
        <f t="shared" si="1367"/>
        <v>No</v>
      </c>
      <c r="AQ613" t="str">
        <f t="shared" si="1367"/>
        <v>No</v>
      </c>
      <c r="AR613" t="str">
        <f t="shared" si="1367"/>
        <v>No</v>
      </c>
      <c r="AS613" t="str">
        <f t="shared" si="1367"/>
        <v>No</v>
      </c>
      <c r="AT613" t="str">
        <f t="shared" si="1367"/>
        <v>No</v>
      </c>
      <c r="AV613" t="str">
        <f t="shared" ref="AV613:BF613" si="1372">IF(AND($L613&gt;=AV$1,$L613&lt;AW$1),"Yes","No")</f>
        <v>No</v>
      </c>
      <c r="AW613" t="str">
        <f t="shared" si="1372"/>
        <v>No</v>
      </c>
      <c r="AX613" t="str">
        <f t="shared" si="1372"/>
        <v>No</v>
      </c>
      <c r="AY613" t="str">
        <f t="shared" si="1372"/>
        <v>No</v>
      </c>
      <c r="AZ613" t="str">
        <f t="shared" si="1372"/>
        <v>No</v>
      </c>
      <c r="BA613" t="str">
        <f t="shared" si="1372"/>
        <v>No</v>
      </c>
      <c r="BB613" t="str">
        <f t="shared" si="1372"/>
        <v>No</v>
      </c>
      <c r="BC613" t="str">
        <f t="shared" si="1372"/>
        <v>No</v>
      </c>
      <c r="BD613" t="str">
        <f t="shared" si="1372"/>
        <v>No</v>
      </c>
      <c r="BE613" t="str">
        <f t="shared" si="1372"/>
        <v>No</v>
      </c>
      <c r="BF613" t="str">
        <f t="shared" si="1372"/>
        <v>No</v>
      </c>
      <c r="BG613" t="str">
        <f t="shared" si="1291"/>
        <v>No</v>
      </c>
      <c r="BI613" t="str">
        <f t="shared" si="1302"/>
        <v>No</v>
      </c>
      <c r="BJ613" t="str">
        <f t="shared" ref="BJ613:BT613" si="1373">IF(AND($M613&gt;=BJ$1,$M613&lt;BK$1),"Yes","No")</f>
        <v>No</v>
      </c>
      <c r="BK613" t="str">
        <f t="shared" si="1373"/>
        <v>No</v>
      </c>
      <c r="BL613" t="str">
        <f t="shared" si="1373"/>
        <v>No</v>
      </c>
      <c r="BM613" t="str">
        <f t="shared" si="1373"/>
        <v>No</v>
      </c>
      <c r="BN613" t="str">
        <f t="shared" si="1373"/>
        <v>No</v>
      </c>
      <c r="BO613" t="str">
        <f t="shared" si="1373"/>
        <v>No</v>
      </c>
      <c r="BP613" t="str">
        <f t="shared" si="1373"/>
        <v>No</v>
      </c>
      <c r="BQ613" t="str">
        <f t="shared" si="1373"/>
        <v>No</v>
      </c>
      <c r="BR613" t="str">
        <f t="shared" si="1373"/>
        <v>No</v>
      </c>
      <c r="BS613" t="str">
        <f t="shared" si="1373"/>
        <v>No</v>
      </c>
      <c r="BT613" t="str">
        <f t="shared" si="1373"/>
        <v>No</v>
      </c>
      <c r="BU613" t="str">
        <f t="shared" si="1369"/>
        <v>No</v>
      </c>
      <c r="BW613" t="str">
        <f t="shared" si="1293"/>
        <v>No</v>
      </c>
    </row>
    <row r="614" spans="1:75" x14ac:dyDescent="0.25">
      <c r="A614" s="7">
        <v>613</v>
      </c>
      <c r="B614" s="7" t="s">
        <v>649</v>
      </c>
      <c r="C614" s="7" t="s">
        <v>921</v>
      </c>
      <c r="D614" s="7" t="s">
        <v>36</v>
      </c>
      <c r="E614" s="7" t="s">
        <v>789</v>
      </c>
      <c r="F614" s="8" t="s">
        <v>811</v>
      </c>
      <c r="G614" s="8" t="s">
        <v>807</v>
      </c>
      <c r="H614" s="7" t="s">
        <v>601</v>
      </c>
      <c r="I614" s="7" t="s">
        <v>12</v>
      </c>
      <c r="J614" s="7" t="s">
        <v>1196</v>
      </c>
      <c r="K614" s="9">
        <v>32239</v>
      </c>
      <c r="L614" s="9">
        <v>41157</v>
      </c>
      <c r="M614" s="9"/>
      <c r="N614" s="10">
        <f t="shared" ca="1" si="1288"/>
        <v>10</v>
      </c>
      <c r="O614" s="10" t="s">
        <v>815</v>
      </c>
      <c r="P614" s="11" t="s">
        <v>30</v>
      </c>
      <c r="Q614" s="12">
        <v>86240</v>
      </c>
      <c r="R614" s="12">
        <f t="shared" ca="1" si="1289"/>
        <v>0</v>
      </c>
      <c r="S614" s="8">
        <v>1</v>
      </c>
      <c r="T614" t="str">
        <f t="shared" si="1294"/>
        <v/>
      </c>
      <c r="U614" t="str">
        <f t="shared" si="1295"/>
        <v>Correct</v>
      </c>
      <c r="Y614" t="str">
        <f t="shared" si="1296"/>
        <v>Above 60000</v>
      </c>
      <c r="Z614" t="str">
        <f t="shared" ca="1" si="1297"/>
        <v>30-40 years</v>
      </c>
      <c r="AA614" t="str">
        <f t="shared" si="1298"/>
        <v>0-6 months</v>
      </c>
      <c r="AH614" t="str">
        <f t="shared" si="1299"/>
        <v>No</v>
      </c>
      <c r="AI614" t="str">
        <f t="shared" si="1367"/>
        <v>No</v>
      </c>
      <c r="AJ614" t="str">
        <f t="shared" si="1367"/>
        <v>No</v>
      </c>
      <c r="AK614" t="str">
        <f t="shared" si="1367"/>
        <v>No</v>
      </c>
      <c r="AL614" t="str">
        <f t="shared" si="1367"/>
        <v>No</v>
      </c>
      <c r="AM614" t="str">
        <f t="shared" si="1367"/>
        <v>No</v>
      </c>
      <c r="AN614" t="str">
        <f t="shared" si="1367"/>
        <v>No</v>
      </c>
      <c r="AO614" t="str">
        <f t="shared" si="1367"/>
        <v>No</v>
      </c>
      <c r="AP614" t="str">
        <f t="shared" si="1367"/>
        <v>No</v>
      </c>
      <c r="AQ614" t="str">
        <f t="shared" si="1367"/>
        <v>Yes</v>
      </c>
      <c r="AR614" t="str">
        <f t="shared" si="1367"/>
        <v>Yes</v>
      </c>
      <c r="AS614" t="str">
        <f t="shared" si="1367"/>
        <v>Yes</v>
      </c>
      <c r="AT614" t="str">
        <f t="shared" si="1367"/>
        <v>Yes</v>
      </c>
      <c r="AV614" t="str">
        <f t="shared" ref="AV614:BF614" si="1374">IF(AND($L614&gt;=AV$1,$L614&lt;AW$1),"Yes","No")</f>
        <v>No</v>
      </c>
      <c r="AW614" t="str">
        <f t="shared" si="1374"/>
        <v>No</v>
      </c>
      <c r="AX614" t="str">
        <f t="shared" si="1374"/>
        <v>No</v>
      </c>
      <c r="AY614" t="str">
        <f t="shared" si="1374"/>
        <v>No</v>
      </c>
      <c r="AZ614" t="str">
        <f t="shared" si="1374"/>
        <v>No</v>
      </c>
      <c r="BA614" t="str">
        <f t="shared" si="1374"/>
        <v>No</v>
      </c>
      <c r="BB614" t="str">
        <f t="shared" si="1374"/>
        <v>No</v>
      </c>
      <c r="BC614" t="str">
        <f t="shared" si="1374"/>
        <v>No</v>
      </c>
      <c r="BD614" t="str">
        <f t="shared" si="1374"/>
        <v>Yes</v>
      </c>
      <c r="BE614" t="str">
        <f t="shared" si="1374"/>
        <v>No</v>
      </c>
      <c r="BF614" t="str">
        <f t="shared" si="1374"/>
        <v>No</v>
      </c>
      <c r="BG614" t="str">
        <f t="shared" si="1291"/>
        <v>No</v>
      </c>
      <c r="BI614" t="str">
        <f t="shared" si="1302"/>
        <v>Yes</v>
      </c>
      <c r="BJ614" t="str">
        <f t="shared" ref="BJ614:BT614" si="1375">IF(AND($M614&gt;=BJ$1,$M614&lt;BK$1),"Yes","No")</f>
        <v>No</v>
      </c>
      <c r="BK614" t="str">
        <f t="shared" si="1375"/>
        <v>No</v>
      </c>
      <c r="BL614" t="str">
        <f t="shared" si="1375"/>
        <v>No</v>
      </c>
      <c r="BM614" t="str">
        <f t="shared" si="1375"/>
        <v>No</v>
      </c>
      <c r="BN614" t="str">
        <f t="shared" si="1375"/>
        <v>No</v>
      </c>
      <c r="BO614" t="str">
        <f t="shared" si="1375"/>
        <v>No</v>
      </c>
      <c r="BP614" t="str">
        <f t="shared" si="1375"/>
        <v>No</v>
      </c>
      <c r="BQ614" t="str">
        <f t="shared" si="1375"/>
        <v>No</v>
      </c>
      <c r="BR614" t="str">
        <f t="shared" si="1375"/>
        <v>No</v>
      </c>
      <c r="BS614" t="str">
        <f t="shared" si="1375"/>
        <v>No</v>
      </c>
      <c r="BT614" t="str">
        <f t="shared" si="1375"/>
        <v>No</v>
      </c>
      <c r="BU614" t="str">
        <f t="shared" si="1369"/>
        <v>No</v>
      </c>
      <c r="BW614" t="str">
        <f t="shared" si="1293"/>
        <v>No</v>
      </c>
    </row>
    <row r="615" spans="1:75" x14ac:dyDescent="0.25">
      <c r="A615" s="7">
        <v>614</v>
      </c>
      <c r="B615" s="7" t="s">
        <v>650</v>
      </c>
      <c r="C615" s="7" t="s">
        <v>851</v>
      </c>
      <c r="D615" s="7" t="s">
        <v>36</v>
      </c>
      <c r="E615" s="7" t="s">
        <v>790</v>
      </c>
      <c r="F615" s="8" t="s">
        <v>811</v>
      </c>
      <c r="G615" s="8" t="s">
        <v>807</v>
      </c>
      <c r="H615" s="7" t="s">
        <v>601</v>
      </c>
      <c r="I615" s="7" t="s">
        <v>15</v>
      </c>
      <c r="J615" s="7" t="s">
        <v>1196</v>
      </c>
      <c r="K615" s="9">
        <v>27818</v>
      </c>
      <c r="L615" s="9">
        <v>38975</v>
      </c>
      <c r="M615" s="9"/>
      <c r="N615" s="10">
        <f t="shared" ca="1" si="1288"/>
        <v>16</v>
      </c>
      <c r="O615" s="10" t="s">
        <v>815</v>
      </c>
      <c r="P615" s="11" t="s">
        <v>40</v>
      </c>
      <c r="Q615" s="12">
        <v>42740</v>
      </c>
      <c r="R615" s="12">
        <f t="shared" ca="1" si="1289"/>
        <v>3000</v>
      </c>
      <c r="S615" s="8">
        <v>2</v>
      </c>
      <c r="T615" t="str">
        <f t="shared" si="1294"/>
        <v/>
      </c>
      <c r="U615" t="str">
        <f t="shared" si="1295"/>
        <v>Correct</v>
      </c>
      <c r="Y615" t="str">
        <f t="shared" si="1296"/>
        <v>40001-60000</v>
      </c>
      <c r="Z615" t="str">
        <f t="shared" ca="1" si="1297"/>
        <v>40-50 years</v>
      </c>
      <c r="AA615" t="str">
        <f t="shared" si="1298"/>
        <v>6-10 years</v>
      </c>
      <c r="AH615" t="str">
        <f t="shared" si="1299"/>
        <v>Yes</v>
      </c>
      <c r="AI615" t="str">
        <f t="shared" si="1367"/>
        <v>Yes</v>
      </c>
      <c r="AJ615" t="str">
        <f t="shared" si="1367"/>
        <v>Yes</v>
      </c>
      <c r="AK615" t="str">
        <f t="shared" si="1367"/>
        <v>Yes</v>
      </c>
      <c r="AL615" t="str">
        <f t="shared" si="1367"/>
        <v>Yes</v>
      </c>
      <c r="AM615" t="str">
        <f t="shared" si="1367"/>
        <v>Yes</v>
      </c>
      <c r="AN615" t="str">
        <f t="shared" si="1367"/>
        <v>Yes</v>
      </c>
      <c r="AO615" t="str">
        <f t="shared" si="1367"/>
        <v>Yes</v>
      </c>
      <c r="AP615" t="str">
        <f t="shared" si="1367"/>
        <v>Yes</v>
      </c>
      <c r="AQ615" t="str">
        <f t="shared" si="1367"/>
        <v>Yes</v>
      </c>
      <c r="AR615" t="str">
        <f t="shared" si="1367"/>
        <v>Yes</v>
      </c>
      <c r="AS615" t="str">
        <f t="shared" si="1367"/>
        <v>Yes</v>
      </c>
      <c r="AT615" t="str">
        <f t="shared" si="1367"/>
        <v>Yes</v>
      </c>
      <c r="AV615" t="str">
        <f t="shared" ref="AV615:BF615" si="1376">IF(AND($L615&gt;=AV$1,$L615&lt;AW$1),"Yes","No")</f>
        <v>No</v>
      </c>
      <c r="AW615" t="str">
        <f t="shared" si="1376"/>
        <v>No</v>
      </c>
      <c r="AX615" t="str">
        <f t="shared" si="1376"/>
        <v>No</v>
      </c>
      <c r="AY615" t="str">
        <f t="shared" si="1376"/>
        <v>No</v>
      </c>
      <c r="AZ615" t="str">
        <f t="shared" si="1376"/>
        <v>No</v>
      </c>
      <c r="BA615" t="str">
        <f t="shared" si="1376"/>
        <v>No</v>
      </c>
      <c r="BB615" t="str">
        <f t="shared" si="1376"/>
        <v>No</v>
      </c>
      <c r="BC615" t="str">
        <f t="shared" si="1376"/>
        <v>No</v>
      </c>
      <c r="BD615" t="str">
        <f t="shared" si="1376"/>
        <v>No</v>
      </c>
      <c r="BE615" t="str">
        <f t="shared" si="1376"/>
        <v>No</v>
      </c>
      <c r="BF615" t="str">
        <f t="shared" si="1376"/>
        <v>No</v>
      </c>
      <c r="BG615" t="str">
        <f t="shared" si="1291"/>
        <v>No</v>
      </c>
      <c r="BI615" t="str">
        <f t="shared" si="1302"/>
        <v>No</v>
      </c>
      <c r="BJ615" t="str">
        <f t="shared" ref="BJ615:BT615" si="1377">IF(AND($M615&gt;=BJ$1,$M615&lt;BK$1),"Yes","No")</f>
        <v>No</v>
      </c>
      <c r="BK615" t="str">
        <f t="shared" si="1377"/>
        <v>No</v>
      </c>
      <c r="BL615" t="str">
        <f t="shared" si="1377"/>
        <v>No</v>
      </c>
      <c r="BM615" t="str">
        <f t="shared" si="1377"/>
        <v>No</v>
      </c>
      <c r="BN615" t="str">
        <f t="shared" si="1377"/>
        <v>No</v>
      </c>
      <c r="BO615" t="str">
        <f t="shared" si="1377"/>
        <v>No</v>
      </c>
      <c r="BP615" t="str">
        <f t="shared" si="1377"/>
        <v>No</v>
      </c>
      <c r="BQ615" t="str">
        <f t="shared" si="1377"/>
        <v>No</v>
      </c>
      <c r="BR615" t="str">
        <f t="shared" si="1377"/>
        <v>No</v>
      </c>
      <c r="BS615" t="str">
        <f t="shared" si="1377"/>
        <v>No</v>
      </c>
      <c r="BT615" t="str">
        <f t="shared" si="1377"/>
        <v>No</v>
      </c>
      <c r="BU615" t="str">
        <f t="shared" si="1369"/>
        <v>No</v>
      </c>
      <c r="BW615" t="str">
        <f t="shared" si="1293"/>
        <v>No</v>
      </c>
    </row>
    <row r="616" spans="1:75" x14ac:dyDescent="0.25">
      <c r="A616" s="7">
        <v>615</v>
      </c>
      <c r="B616" s="7" t="s">
        <v>651</v>
      </c>
      <c r="C616" s="7" t="s">
        <v>870</v>
      </c>
      <c r="D616" s="7" t="s">
        <v>36</v>
      </c>
      <c r="E616" s="7" t="s">
        <v>796</v>
      </c>
      <c r="F616" s="8" t="s">
        <v>810</v>
      </c>
      <c r="G616" s="8" t="s">
        <v>807</v>
      </c>
      <c r="H616" s="7" t="s">
        <v>601</v>
      </c>
      <c r="I616" s="7" t="s">
        <v>24</v>
      </c>
      <c r="J616" s="7" t="s">
        <v>1196</v>
      </c>
      <c r="K616" s="9">
        <v>26701</v>
      </c>
      <c r="L616" s="9">
        <v>36406</v>
      </c>
      <c r="M616" s="9"/>
      <c r="N616" s="10">
        <f t="shared" ca="1" si="1288"/>
        <v>23</v>
      </c>
      <c r="O616" s="10" t="s">
        <v>815</v>
      </c>
      <c r="P616" s="11"/>
      <c r="Q616" s="12">
        <v>60800</v>
      </c>
      <c r="R616" s="12">
        <f t="shared" ca="1" si="1289"/>
        <v>5000</v>
      </c>
      <c r="S616" s="8">
        <v>4</v>
      </c>
      <c r="T616" t="str">
        <f t="shared" si="1294"/>
        <v/>
      </c>
      <c r="U616" t="str">
        <f t="shared" si="1295"/>
        <v>Correct</v>
      </c>
      <c r="Y616" t="str">
        <f t="shared" si="1296"/>
        <v>Above 60000</v>
      </c>
      <c r="Z616" t="str">
        <f t="shared" ca="1" si="1297"/>
        <v>40-50 years</v>
      </c>
      <c r="AA616" t="str">
        <f t="shared" si="1298"/>
        <v>Above 10 years</v>
      </c>
      <c r="AH616" t="str">
        <f t="shared" si="1299"/>
        <v>Yes</v>
      </c>
      <c r="AI616" t="str">
        <f t="shared" si="1367"/>
        <v>Yes</v>
      </c>
      <c r="AJ616" t="str">
        <f t="shared" si="1367"/>
        <v>Yes</v>
      </c>
      <c r="AK616" t="str">
        <f t="shared" si="1367"/>
        <v>Yes</v>
      </c>
      <c r="AL616" t="str">
        <f t="shared" si="1367"/>
        <v>Yes</v>
      </c>
      <c r="AM616" t="str">
        <f t="shared" si="1367"/>
        <v>Yes</v>
      </c>
      <c r="AN616" t="str">
        <f t="shared" si="1367"/>
        <v>Yes</v>
      </c>
      <c r="AO616" t="str">
        <f t="shared" si="1367"/>
        <v>Yes</v>
      </c>
      <c r="AP616" t="str">
        <f t="shared" si="1367"/>
        <v>Yes</v>
      </c>
      <c r="AQ616" t="str">
        <f t="shared" si="1367"/>
        <v>Yes</v>
      </c>
      <c r="AR616" t="str">
        <f t="shared" si="1367"/>
        <v>Yes</v>
      </c>
      <c r="AS616" t="str">
        <f t="shared" si="1367"/>
        <v>Yes</v>
      </c>
      <c r="AT616" t="str">
        <f t="shared" si="1367"/>
        <v>Yes</v>
      </c>
      <c r="AV616" t="str">
        <f t="shared" ref="AV616:BF616" si="1378">IF(AND($L616&gt;=AV$1,$L616&lt;AW$1),"Yes","No")</f>
        <v>No</v>
      </c>
      <c r="AW616" t="str">
        <f t="shared" si="1378"/>
        <v>No</v>
      </c>
      <c r="AX616" t="str">
        <f t="shared" si="1378"/>
        <v>No</v>
      </c>
      <c r="AY616" t="str">
        <f t="shared" si="1378"/>
        <v>No</v>
      </c>
      <c r="AZ616" t="str">
        <f t="shared" si="1378"/>
        <v>No</v>
      </c>
      <c r="BA616" t="str">
        <f t="shared" si="1378"/>
        <v>No</v>
      </c>
      <c r="BB616" t="str">
        <f t="shared" si="1378"/>
        <v>No</v>
      </c>
      <c r="BC616" t="str">
        <f t="shared" si="1378"/>
        <v>No</v>
      </c>
      <c r="BD616" t="str">
        <f t="shared" si="1378"/>
        <v>No</v>
      </c>
      <c r="BE616" t="str">
        <f t="shared" si="1378"/>
        <v>No</v>
      </c>
      <c r="BF616" t="str">
        <f t="shared" si="1378"/>
        <v>No</v>
      </c>
      <c r="BG616" t="str">
        <f t="shared" si="1291"/>
        <v>No</v>
      </c>
      <c r="BI616" t="str">
        <f t="shared" si="1302"/>
        <v>No</v>
      </c>
      <c r="BJ616" t="str">
        <f t="shared" ref="BJ616:BT616" si="1379">IF(AND($M616&gt;=BJ$1,$M616&lt;BK$1),"Yes","No")</f>
        <v>No</v>
      </c>
      <c r="BK616" t="str">
        <f t="shared" si="1379"/>
        <v>No</v>
      </c>
      <c r="BL616" t="str">
        <f t="shared" si="1379"/>
        <v>No</v>
      </c>
      <c r="BM616" t="str">
        <f t="shared" si="1379"/>
        <v>No</v>
      </c>
      <c r="BN616" t="str">
        <f t="shared" si="1379"/>
        <v>No</v>
      </c>
      <c r="BO616" t="str">
        <f t="shared" si="1379"/>
        <v>No</v>
      </c>
      <c r="BP616" t="str">
        <f t="shared" si="1379"/>
        <v>No</v>
      </c>
      <c r="BQ616" t="str">
        <f t="shared" si="1379"/>
        <v>No</v>
      </c>
      <c r="BR616" t="str">
        <f t="shared" si="1379"/>
        <v>No</v>
      </c>
      <c r="BS616" t="str">
        <f t="shared" si="1379"/>
        <v>No</v>
      </c>
      <c r="BT616" t="str">
        <f t="shared" si="1379"/>
        <v>No</v>
      </c>
      <c r="BU616" t="str">
        <f t="shared" si="1369"/>
        <v>No</v>
      </c>
      <c r="BW616" t="str">
        <f t="shared" si="1293"/>
        <v>No</v>
      </c>
    </row>
    <row r="617" spans="1:75" x14ac:dyDescent="0.25">
      <c r="A617" s="7">
        <v>616</v>
      </c>
      <c r="B617" s="7" t="s">
        <v>652</v>
      </c>
      <c r="C617" s="7" t="s">
        <v>1095</v>
      </c>
      <c r="D617" s="7" t="s">
        <v>36</v>
      </c>
      <c r="E617" s="7" t="s">
        <v>795</v>
      </c>
      <c r="F617" s="8" t="s">
        <v>811</v>
      </c>
      <c r="G617" s="8" t="s">
        <v>807</v>
      </c>
      <c r="H617" s="7" t="s">
        <v>601</v>
      </c>
      <c r="I617" s="7" t="s">
        <v>12</v>
      </c>
      <c r="J617" s="7" t="s">
        <v>1196</v>
      </c>
      <c r="K617" s="9">
        <v>23704</v>
      </c>
      <c r="L617" s="9">
        <v>36407</v>
      </c>
      <c r="M617" s="9"/>
      <c r="N617" s="10">
        <f t="shared" ca="1" si="1288"/>
        <v>23</v>
      </c>
      <c r="O617" s="10" t="s">
        <v>815</v>
      </c>
      <c r="P617" s="11" t="s">
        <v>16</v>
      </c>
      <c r="Q617" s="12">
        <v>45880</v>
      </c>
      <c r="R617" s="12">
        <f t="shared" ca="1" si="1289"/>
        <v>10000</v>
      </c>
      <c r="S617" s="8">
        <v>5</v>
      </c>
      <c r="T617" t="str">
        <f t="shared" si="1294"/>
        <v/>
      </c>
      <c r="U617" t="str">
        <f t="shared" si="1295"/>
        <v>Correct</v>
      </c>
      <c r="Y617" t="str">
        <f t="shared" si="1296"/>
        <v>40001-60000</v>
      </c>
      <c r="Z617" t="str">
        <f t="shared" ca="1" si="1297"/>
        <v>Above 50 years</v>
      </c>
      <c r="AA617" t="str">
        <f t="shared" si="1298"/>
        <v>Above 10 years</v>
      </c>
      <c r="AH617" t="str">
        <f t="shared" si="1299"/>
        <v>Yes</v>
      </c>
      <c r="AI617" t="str">
        <f t="shared" si="1367"/>
        <v>Yes</v>
      </c>
      <c r="AJ617" t="str">
        <f t="shared" si="1367"/>
        <v>Yes</v>
      </c>
      <c r="AK617" t="str">
        <f t="shared" si="1367"/>
        <v>Yes</v>
      </c>
      <c r="AL617" t="str">
        <f t="shared" si="1367"/>
        <v>Yes</v>
      </c>
      <c r="AM617" t="str">
        <f t="shared" si="1367"/>
        <v>Yes</v>
      </c>
      <c r="AN617" t="str">
        <f t="shared" si="1367"/>
        <v>Yes</v>
      </c>
      <c r="AO617" t="str">
        <f t="shared" si="1367"/>
        <v>Yes</v>
      </c>
      <c r="AP617" t="str">
        <f t="shared" si="1367"/>
        <v>Yes</v>
      </c>
      <c r="AQ617" t="str">
        <f t="shared" si="1367"/>
        <v>Yes</v>
      </c>
      <c r="AR617" t="str">
        <f t="shared" si="1367"/>
        <v>Yes</v>
      </c>
      <c r="AS617" t="str">
        <f t="shared" si="1367"/>
        <v>Yes</v>
      </c>
      <c r="AT617" t="str">
        <f t="shared" si="1367"/>
        <v>Yes</v>
      </c>
      <c r="AV617" t="str">
        <f t="shared" ref="AV617:BF617" si="1380">IF(AND($L617&gt;=AV$1,$L617&lt;AW$1),"Yes","No")</f>
        <v>No</v>
      </c>
      <c r="AW617" t="str">
        <f t="shared" si="1380"/>
        <v>No</v>
      </c>
      <c r="AX617" t="str">
        <f t="shared" si="1380"/>
        <v>No</v>
      </c>
      <c r="AY617" t="str">
        <f t="shared" si="1380"/>
        <v>No</v>
      </c>
      <c r="AZ617" t="str">
        <f t="shared" si="1380"/>
        <v>No</v>
      </c>
      <c r="BA617" t="str">
        <f t="shared" si="1380"/>
        <v>No</v>
      </c>
      <c r="BB617" t="str">
        <f t="shared" si="1380"/>
        <v>No</v>
      </c>
      <c r="BC617" t="str">
        <f t="shared" si="1380"/>
        <v>No</v>
      </c>
      <c r="BD617" t="str">
        <f t="shared" si="1380"/>
        <v>No</v>
      </c>
      <c r="BE617" t="str">
        <f t="shared" si="1380"/>
        <v>No</v>
      </c>
      <c r="BF617" t="str">
        <f t="shared" si="1380"/>
        <v>No</v>
      </c>
      <c r="BG617" t="str">
        <f t="shared" si="1291"/>
        <v>No</v>
      </c>
      <c r="BI617" t="str">
        <f t="shared" si="1302"/>
        <v>No</v>
      </c>
      <c r="BJ617" t="str">
        <f t="shared" ref="BJ617:BT617" si="1381">IF(AND($M617&gt;=BJ$1,$M617&lt;BK$1),"Yes","No")</f>
        <v>No</v>
      </c>
      <c r="BK617" t="str">
        <f t="shared" si="1381"/>
        <v>No</v>
      </c>
      <c r="BL617" t="str">
        <f t="shared" si="1381"/>
        <v>No</v>
      </c>
      <c r="BM617" t="str">
        <f t="shared" si="1381"/>
        <v>No</v>
      </c>
      <c r="BN617" t="str">
        <f t="shared" si="1381"/>
        <v>No</v>
      </c>
      <c r="BO617" t="str">
        <f t="shared" si="1381"/>
        <v>No</v>
      </c>
      <c r="BP617" t="str">
        <f t="shared" si="1381"/>
        <v>No</v>
      </c>
      <c r="BQ617" t="str">
        <f t="shared" si="1381"/>
        <v>No</v>
      </c>
      <c r="BR617" t="str">
        <f t="shared" si="1381"/>
        <v>No</v>
      </c>
      <c r="BS617" t="str">
        <f t="shared" si="1381"/>
        <v>No</v>
      </c>
      <c r="BT617" t="str">
        <f t="shared" si="1381"/>
        <v>No</v>
      </c>
      <c r="BU617" t="str">
        <f t="shared" si="1369"/>
        <v>No</v>
      </c>
      <c r="BW617" t="str">
        <f t="shared" si="1293"/>
        <v>No</v>
      </c>
    </row>
    <row r="618" spans="1:75" x14ac:dyDescent="0.25">
      <c r="A618" s="7">
        <v>617</v>
      </c>
      <c r="B618" s="7" t="s">
        <v>653</v>
      </c>
      <c r="C618" s="7" t="s">
        <v>921</v>
      </c>
      <c r="D618" s="7" t="s">
        <v>813</v>
      </c>
      <c r="E618" s="7" t="s">
        <v>791</v>
      </c>
      <c r="F618" s="8" t="s">
        <v>811</v>
      </c>
      <c r="G618" s="8" t="s">
        <v>807</v>
      </c>
      <c r="H618" s="7" t="s">
        <v>601</v>
      </c>
      <c r="I618" s="7" t="s">
        <v>15</v>
      </c>
      <c r="J618" s="7" t="s">
        <v>1196</v>
      </c>
      <c r="K618" s="9">
        <v>25716</v>
      </c>
      <c r="L618" s="9">
        <v>36423</v>
      </c>
      <c r="M618" s="9"/>
      <c r="N618" s="10">
        <f t="shared" ca="1" si="1288"/>
        <v>23</v>
      </c>
      <c r="O618" s="10" t="s">
        <v>815</v>
      </c>
      <c r="P618" s="11" t="s">
        <v>30</v>
      </c>
      <c r="Q618" s="12">
        <v>47350</v>
      </c>
      <c r="R618" s="12">
        <f t="shared" ca="1" si="1289"/>
        <v>3000</v>
      </c>
      <c r="S618" s="8">
        <v>1</v>
      </c>
      <c r="T618" t="str">
        <f t="shared" si="1294"/>
        <v/>
      </c>
      <c r="U618" t="str">
        <f t="shared" si="1295"/>
        <v>Correct</v>
      </c>
      <c r="Y618" t="str">
        <f t="shared" si="1296"/>
        <v>40001-60000</v>
      </c>
      <c r="Z618" t="str">
        <f t="shared" ca="1" si="1297"/>
        <v>Above 50 years</v>
      </c>
      <c r="AA618" t="str">
        <f t="shared" si="1298"/>
        <v>Above 10 years</v>
      </c>
      <c r="AH618" t="str">
        <f t="shared" si="1299"/>
        <v>Yes</v>
      </c>
      <c r="AI618" t="str">
        <f t="shared" si="1367"/>
        <v>Yes</v>
      </c>
      <c r="AJ618" t="str">
        <f t="shared" si="1367"/>
        <v>Yes</v>
      </c>
      <c r="AK618" t="str">
        <f t="shared" si="1367"/>
        <v>Yes</v>
      </c>
      <c r="AL618" t="str">
        <f t="shared" si="1367"/>
        <v>Yes</v>
      </c>
      <c r="AM618" t="str">
        <f t="shared" si="1367"/>
        <v>Yes</v>
      </c>
      <c r="AN618" t="str">
        <f t="shared" si="1367"/>
        <v>Yes</v>
      </c>
      <c r="AO618" t="str">
        <f t="shared" si="1367"/>
        <v>Yes</v>
      </c>
      <c r="AP618" t="str">
        <f t="shared" si="1367"/>
        <v>Yes</v>
      </c>
      <c r="AQ618" t="str">
        <f t="shared" si="1367"/>
        <v>Yes</v>
      </c>
      <c r="AR618" t="str">
        <f t="shared" si="1367"/>
        <v>Yes</v>
      </c>
      <c r="AS618" t="str">
        <f t="shared" si="1367"/>
        <v>Yes</v>
      </c>
      <c r="AT618" t="str">
        <f t="shared" si="1367"/>
        <v>Yes</v>
      </c>
      <c r="AV618" t="str">
        <f t="shared" ref="AV618:BF618" si="1382">IF(AND($L618&gt;=AV$1,$L618&lt;AW$1),"Yes","No")</f>
        <v>No</v>
      </c>
      <c r="AW618" t="str">
        <f t="shared" si="1382"/>
        <v>No</v>
      </c>
      <c r="AX618" t="str">
        <f t="shared" si="1382"/>
        <v>No</v>
      </c>
      <c r="AY618" t="str">
        <f t="shared" si="1382"/>
        <v>No</v>
      </c>
      <c r="AZ618" t="str">
        <f t="shared" si="1382"/>
        <v>No</v>
      </c>
      <c r="BA618" t="str">
        <f t="shared" si="1382"/>
        <v>No</v>
      </c>
      <c r="BB618" t="str">
        <f t="shared" si="1382"/>
        <v>No</v>
      </c>
      <c r="BC618" t="str">
        <f t="shared" si="1382"/>
        <v>No</v>
      </c>
      <c r="BD618" t="str">
        <f t="shared" si="1382"/>
        <v>No</v>
      </c>
      <c r="BE618" t="str">
        <f t="shared" si="1382"/>
        <v>No</v>
      </c>
      <c r="BF618" t="str">
        <f t="shared" si="1382"/>
        <v>No</v>
      </c>
      <c r="BG618" t="str">
        <f t="shared" si="1291"/>
        <v>No</v>
      </c>
      <c r="BI618" t="str">
        <f t="shared" si="1302"/>
        <v>No</v>
      </c>
      <c r="BJ618" t="str">
        <f t="shared" ref="BJ618:BT618" si="1383">IF(AND($M618&gt;=BJ$1,$M618&lt;BK$1),"Yes","No")</f>
        <v>No</v>
      </c>
      <c r="BK618" t="str">
        <f t="shared" si="1383"/>
        <v>No</v>
      </c>
      <c r="BL618" t="str">
        <f t="shared" si="1383"/>
        <v>No</v>
      </c>
      <c r="BM618" t="str">
        <f t="shared" si="1383"/>
        <v>No</v>
      </c>
      <c r="BN618" t="str">
        <f t="shared" si="1383"/>
        <v>No</v>
      </c>
      <c r="BO618" t="str">
        <f t="shared" si="1383"/>
        <v>No</v>
      </c>
      <c r="BP618" t="str">
        <f t="shared" si="1383"/>
        <v>No</v>
      </c>
      <c r="BQ618" t="str">
        <f t="shared" si="1383"/>
        <v>No</v>
      </c>
      <c r="BR618" t="str">
        <f t="shared" si="1383"/>
        <v>No</v>
      </c>
      <c r="BS618" t="str">
        <f t="shared" si="1383"/>
        <v>No</v>
      </c>
      <c r="BT618" t="str">
        <f t="shared" si="1383"/>
        <v>No</v>
      </c>
      <c r="BU618" t="str">
        <f t="shared" si="1369"/>
        <v>No</v>
      </c>
      <c r="BW618" t="str">
        <f t="shared" si="1293"/>
        <v>No</v>
      </c>
    </row>
    <row r="619" spans="1:75" x14ac:dyDescent="0.25">
      <c r="A619" s="7">
        <v>618</v>
      </c>
      <c r="B619" s="7" t="s">
        <v>654</v>
      </c>
      <c r="C619" s="7" t="s">
        <v>921</v>
      </c>
      <c r="D619" s="7" t="s">
        <v>10</v>
      </c>
      <c r="E619" s="7" t="s">
        <v>788</v>
      </c>
      <c r="F619" s="8" t="s">
        <v>811</v>
      </c>
      <c r="G619" s="8" t="s">
        <v>807</v>
      </c>
      <c r="H619" s="7" t="s">
        <v>601</v>
      </c>
      <c r="I619" s="7" t="s">
        <v>12</v>
      </c>
      <c r="J619" s="7" t="s">
        <v>1196</v>
      </c>
      <c r="K619" s="9">
        <v>27934</v>
      </c>
      <c r="L619" s="9">
        <v>38237</v>
      </c>
      <c r="M619" s="9"/>
      <c r="N619" s="10">
        <f t="shared" ca="1" si="1288"/>
        <v>18</v>
      </c>
      <c r="O619" s="10" t="s">
        <v>815</v>
      </c>
      <c r="P619" s="11" t="s">
        <v>40</v>
      </c>
      <c r="Q619" s="12">
        <v>31910</v>
      </c>
      <c r="R619" s="12">
        <f t="shared" ca="1" si="1289"/>
        <v>10000</v>
      </c>
      <c r="S619" s="8">
        <v>5</v>
      </c>
      <c r="T619" t="str">
        <f t="shared" si="1294"/>
        <v/>
      </c>
      <c r="U619" t="str">
        <f t="shared" si="1295"/>
        <v>Correct</v>
      </c>
      <c r="Y619" t="str">
        <f t="shared" si="1296"/>
        <v>25001-40000</v>
      </c>
      <c r="Z619" t="str">
        <f t="shared" ca="1" si="1297"/>
        <v>40-50 years</v>
      </c>
      <c r="AA619" t="str">
        <f t="shared" si="1298"/>
        <v>6-10 years</v>
      </c>
      <c r="AH619" t="str">
        <f t="shared" si="1299"/>
        <v>Yes</v>
      </c>
      <c r="AI619" t="str">
        <f t="shared" si="1367"/>
        <v>Yes</v>
      </c>
      <c r="AJ619" t="str">
        <f t="shared" si="1367"/>
        <v>Yes</v>
      </c>
      <c r="AK619" t="str">
        <f t="shared" si="1367"/>
        <v>Yes</v>
      </c>
      <c r="AL619" t="str">
        <f t="shared" si="1367"/>
        <v>Yes</v>
      </c>
      <c r="AM619" t="str">
        <f t="shared" si="1367"/>
        <v>Yes</v>
      </c>
      <c r="AN619" t="str">
        <f t="shared" si="1367"/>
        <v>Yes</v>
      </c>
      <c r="AO619" t="str">
        <f t="shared" si="1367"/>
        <v>Yes</v>
      </c>
      <c r="AP619" t="str">
        <f t="shared" si="1367"/>
        <v>Yes</v>
      </c>
      <c r="AQ619" t="str">
        <f t="shared" si="1367"/>
        <v>Yes</v>
      </c>
      <c r="AR619" t="str">
        <f t="shared" si="1367"/>
        <v>Yes</v>
      </c>
      <c r="AS619" t="str">
        <f t="shared" si="1367"/>
        <v>Yes</v>
      </c>
      <c r="AT619" t="str">
        <f t="shared" si="1367"/>
        <v>Yes</v>
      </c>
      <c r="AV619" t="str">
        <f t="shared" ref="AV619:BF619" si="1384">IF(AND($L619&gt;=AV$1,$L619&lt;AW$1),"Yes","No")</f>
        <v>No</v>
      </c>
      <c r="AW619" t="str">
        <f t="shared" si="1384"/>
        <v>No</v>
      </c>
      <c r="AX619" t="str">
        <f t="shared" si="1384"/>
        <v>No</v>
      </c>
      <c r="AY619" t="str">
        <f t="shared" si="1384"/>
        <v>No</v>
      </c>
      <c r="AZ619" t="str">
        <f t="shared" si="1384"/>
        <v>No</v>
      </c>
      <c r="BA619" t="str">
        <f t="shared" si="1384"/>
        <v>No</v>
      </c>
      <c r="BB619" t="str">
        <f t="shared" si="1384"/>
        <v>No</v>
      </c>
      <c r="BC619" t="str">
        <f t="shared" si="1384"/>
        <v>No</v>
      </c>
      <c r="BD619" t="str">
        <f t="shared" si="1384"/>
        <v>No</v>
      </c>
      <c r="BE619" t="str">
        <f t="shared" si="1384"/>
        <v>No</v>
      </c>
      <c r="BF619" t="str">
        <f t="shared" si="1384"/>
        <v>No</v>
      </c>
      <c r="BG619" t="str">
        <f t="shared" si="1291"/>
        <v>No</v>
      </c>
      <c r="BI619" t="str">
        <f t="shared" si="1302"/>
        <v>No</v>
      </c>
      <c r="BJ619" t="str">
        <f t="shared" ref="BJ619:BT619" si="1385">IF(AND($M619&gt;=BJ$1,$M619&lt;BK$1),"Yes","No")</f>
        <v>No</v>
      </c>
      <c r="BK619" t="str">
        <f t="shared" si="1385"/>
        <v>No</v>
      </c>
      <c r="BL619" t="str">
        <f t="shared" si="1385"/>
        <v>No</v>
      </c>
      <c r="BM619" t="str">
        <f t="shared" si="1385"/>
        <v>No</v>
      </c>
      <c r="BN619" t="str">
        <f t="shared" si="1385"/>
        <v>No</v>
      </c>
      <c r="BO619" t="str">
        <f t="shared" si="1385"/>
        <v>No</v>
      </c>
      <c r="BP619" t="str">
        <f t="shared" si="1385"/>
        <v>No</v>
      </c>
      <c r="BQ619" t="str">
        <f t="shared" si="1385"/>
        <v>No</v>
      </c>
      <c r="BR619" t="str">
        <f t="shared" si="1385"/>
        <v>No</v>
      </c>
      <c r="BS619" t="str">
        <f t="shared" si="1385"/>
        <v>No</v>
      </c>
      <c r="BT619" t="str">
        <f t="shared" si="1385"/>
        <v>No</v>
      </c>
      <c r="BU619" t="str">
        <f t="shared" si="1369"/>
        <v>No</v>
      </c>
      <c r="BW619" t="str">
        <f t="shared" si="1293"/>
        <v>No</v>
      </c>
    </row>
    <row r="620" spans="1:75" x14ac:dyDescent="0.25">
      <c r="A620" s="7">
        <v>619</v>
      </c>
      <c r="B620" s="7" t="s">
        <v>655</v>
      </c>
      <c r="C620" s="7" t="s">
        <v>1152</v>
      </c>
      <c r="D620" s="7" t="s">
        <v>10</v>
      </c>
      <c r="E620" s="7" t="s">
        <v>787</v>
      </c>
      <c r="F620" s="8" t="s">
        <v>811</v>
      </c>
      <c r="G620" s="8" t="s">
        <v>807</v>
      </c>
      <c r="H620" s="7" t="s">
        <v>601</v>
      </c>
      <c r="I620" s="7" t="s">
        <v>24</v>
      </c>
      <c r="J620" s="7" t="s">
        <v>1196</v>
      </c>
      <c r="K620" s="9">
        <v>25966</v>
      </c>
      <c r="L620" s="9">
        <v>39720</v>
      </c>
      <c r="M620" s="9"/>
      <c r="N620" s="10">
        <f t="shared" ca="1" si="1288"/>
        <v>14</v>
      </c>
      <c r="O620" s="10" t="s">
        <v>815</v>
      </c>
      <c r="P620" s="11"/>
      <c r="Q620" s="12">
        <v>43320</v>
      </c>
      <c r="R620" s="12">
        <f t="shared" ca="1" si="1289"/>
        <v>10000</v>
      </c>
      <c r="S620" s="8">
        <v>5</v>
      </c>
      <c r="T620" t="str">
        <f t="shared" si="1294"/>
        <v/>
      </c>
      <c r="U620" t="str">
        <f t="shared" si="1295"/>
        <v>Correct</v>
      </c>
      <c r="Y620" t="str">
        <f t="shared" si="1296"/>
        <v>40001-60000</v>
      </c>
      <c r="Z620" t="str">
        <f t="shared" ca="1" si="1297"/>
        <v>Above 50 years</v>
      </c>
      <c r="AA620" t="str">
        <f t="shared" si="1298"/>
        <v>4-6 years</v>
      </c>
      <c r="AH620" t="str">
        <f t="shared" si="1299"/>
        <v>Yes</v>
      </c>
      <c r="AI620" t="str">
        <f t="shared" si="1367"/>
        <v>Yes</v>
      </c>
      <c r="AJ620" t="str">
        <f t="shared" si="1367"/>
        <v>Yes</v>
      </c>
      <c r="AK620" t="str">
        <f t="shared" si="1367"/>
        <v>Yes</v>
      </c>
      <c r="AL620" t="str">
        <f t="shared" si="1367"/>
        <v>Yes</v>
      </c>
      <c r="AM620" t="str">
        <f t="shared" si="1367"/>
        <v>Yes</v>
      </c>
      <c r="AN620" t="str">
        <f t="shared" si="1367"/>
        <v>Yes</v>
      </c>
      <c r="AO620" t="str">
        <f t="shared" si="1367"/>
        <v>Yes</v>
      </c>
      <c r="AP620" t="str">
        <f t="shared" si="1367"/>
        <v>Yes</v>
      </c>
      <c r="AQ620" t="str">
        <f t="shared" si="1367"/>
        <v>Yes</v>
      </c>
      <c r="AR620" t="str">
        <f t="shared" si="1367"/>
        <v>Yes</v>
      </c>
      <c r="AS620" t="str">
        <f t="shared" si="1367"/>
        <v>Yes</v>
      </c>
      <c r="AT620" t="str">
        <f t="shared" si="1367"/>
        <v>Yes</v>
      </c>
      <c r="AV620" t="str">
        <f t="shared" ref="AV620:BF620" si="1386">IF(AND($L620&gt;=AV$1,$L620&lt;AW$1),"Yes","No")</f>
        <v>No</v>
      </c>
      <c r="AW620" t="str">
        <f t="shared" si="1386"/>
        <v>No</v>
      </c>
      <c r="AX620" t="str">
        <f t="shared" si="1386"/>
        <v>No</v>
      </c>
      <c r="AY620" t="str">
        <f t="shared" si="1386"/>
        <v>No</v>
      </c>
      <c r="AZ620" t="str">
        <f t="shared" si="1386"/>
        <v>No</v>
      </c>
      <c r="BA620" t="str">
        <f t="shared" si="1386"/>
        <v>No</v>
      </c>
      <c r="BB620" t="str">
        <f t="shared" si="1386"/>
        <v>No</v>
      </c>
      <c r="BC620" t="str">
        <f t="shared" si="1386"/>
        <v>No</v>
      </c>
      <c r="BD620" t="str">
        <f t="shared" si="1386"/>
        <v>No</v>
      </c>
      <c r="BE620" t="str">
        <f t="shared" si="1386"/>
        <v>No</v>
      </c>
      <c r="BF620" t="str">
        <f t="shared" si="1386"/>
        <v>No</v>
      </c>
      <c r="BG620" t="str">
        <f t="shared" si="1291"/>
        <v>No</v>
      </c>
      <c r="BI620" t="str">
        <f t="shared" si="1302"/>
        <v>No</v>
      </c>
      <c r="BJ620" t="str">
        <f t="shared" ref="BJ620:BT620" si="1387">IF(AND($M620&gt;=BJ$1,$M620&lt;BK$1),"Yes","No")</f>
        <v>No</v>
      </c>
      <c r="BK620" t="str">
        <f t="shared" si="1387"/>
        <v>No</v>
      </c>
      <c r="BL620" t="str">
        <f t="shared" si="1387"/>
        <v>No</v>
      </c>
      <c r="BM620" t="str">
        <f t="shared" si="1387"/>
        <v>No</v>
      </c>
      <c r="BN620" t="str">
        <f t="shared" si="1387"/>
        <v>No</v>
      </c>
      <c r="BO620" t="str">
        <f t="shared" si="1387"/>
        <v>No</v>
      </c>
      <c r="BP620" t="str">
        <f t="shared" si="1387"/>
        <v>No</v>
      </c>
      <c r="BQ620" t="str">
        <f t="shared" si="1387"/>
        <v>No</v>
      </c>
      <c r="BR620" t="str">
        <f t="shared" si="1387"/>
        <v>No</v>
      </c>
      <c r="BS620" t="str">
        <f t="shared" si="1387"/>
        <v>No</v>
      </c>
      <c r="BT620" t="str">
        <f t="shared" si="1387"/>
        <v>No</v>
      </c>
      <c r="BU620" t="str">
        <f t="shared" si="1369"/>
        <v>No</v>
      </c>
      <c r="BW620" t="str">
        <f t="shared" si="1293"/>
        <v>No</v>
      </c>
    </row>
    <row r="621" spans="1:75" x14ac:dyDescent="0.25">
      <c r="A621" s="7">
        <v>620</v>
      </c>
      <c r="B621" s="7" t="s">
        <v>656</v>
      </c>
      <c r="C621" s="7" t="s">
        <v>903</v>
      </c>
      <c r="D621" s="7" t="s">
        <v>36</v>
      </c>
      <c r="E621" s="7" t="s">
        <v>789</v>
      </c>
      <c r="F621" s="8" t="s">
        <v>811</v>
      </c>
      <c r="G621" s="8" t="s">
        <v>807</v>
      </c>
      <c r="H621" s="7" t="s">
        <v>601</v>
      </c>
      <c r="I621" s="7" t="s">
        <v>12</v>
      </c>
      <c r="J621" s="7" t="s">
        <v>1196</v>
      </c>
      <c r="K621" s="9">
        <v>30167</v>
      </c>
      <c r="L621" s="9">
        <v>40078</v>
      </c>
      <c r="M621" s="9"/>
      <c r="N621" s="10">
        <f t="shared" ca="1" si="1288"/>
        <v>13</v>
      </c>
      <c r="O621" s="10" t="s">
        <v>815</v>
      </c>
      <c r="P621" s="11" t="s">
        <v>40</v>
      </c>
      <c r="Q621" s="12">
        <v>23190</v>
      </c>
      <c r="R621" s="12">
        <f t="shared" ca="1" si="1289"/>
        <v>10000</v>
      </c>
      <c r="S621" s="8">
        <v>5</v>
      </c>
      <c r="T621" t="str">
        <f t="shared" si="1294"/>
        <v/>
      </c>
      <c r="U621" t="str">
        <f t="shared" si="1295"/>
        <v>Correct</v>
      </c>
      <c r="Y621" t="str">
        <f t="shared" si="1296"/>
        <v>10001-25000</v>
      </c>
      <c r="Z621" t="str">
        <f t="shared" ca="1" si="1297"/>
        <v>40-50 years</v>
      </c>
      <c r="AA621" t="str">
        <f t="shared" si="1298"/>
        <v>2-4 years</v>
      </c>
      <c r="AH621" t="str">
        <f t="shared" si="1299"/>
        <v>Yes</v>
      </c>
      <c r="AI621" t="str">
        <f t="shared" si="1367"/>
        <v>Yes</v>
      </c>
      <c r="AJ621" t="str">
        <f t="shared" si="1367"/>
        <v>Yes</v>
      </c>
      <c r="AK621" t="str">
        <f t="shared" si="1367"/>
        <v>Yes</v>
      </c>
      <c r="AL621" t="str">
        <f t="shared" si="1367"/>
        <v>Yes</v>
      </c>
      <c r="AM621" t="str">
        <f t="shared" si="1367"/>
        <v>Yes</v>
      </c>
      <c r="AN621" t="str">
        <f t="shared" si="1367"/>
        <v>Yes</v>
      </c>
      <c r="AO621" t="str">
        <f t="shared" si="1367"/>
        <v>Yes</v>
      </c>
      <c r="AP621" t="str">
        <f t="shared" si="1367"/>
        <v>Yes</v>
      </c>
      <c r="AQ621" t="str">
        <f t="shared" si="1367"/>
        <v>Yes</v>
      </c>
      <c r="AR621" t="str">
        <f t="shared" si="1367"/>
        <v>Yes</v>
      </c>
      <c r="AS621" t="str">
        <f t="shared" si="1367"/>
        <v>Yes</v>
      </c>
      <c r="AT621" t="str">
        <f t="shared" si="1367"/>
        <v>Yes</v>
      </c>
      <c r="AV621" t="str">
        <f t="shared" ref="AV621:BF621" si="1388">IF(AND($L621&gt;=AV$1,$L621&lt;AW$1),"Yes","No")</f>
        <v>No</v>
      </c>
      <c r="AW621" t="str">
        <f t="shared" si="1388"/>
        <v>No</v>
      </c>
      <c r="AX621" t="str">
        <f t="shared" si="1388"/>
        <v>No</v>
      </c>
      <c r="AY621" t="str">
        <f t="shared" si="1388"/>
        <v>No</v>
      </c>
      <c r="AZ621" t="str">
        <f t="shared" si="1388"/>
        <v>No</v>
      </c>
      <c r="BA621" t="str">
        <f t="shared" si="1388"/>
        <v>No</v>
      </c>
      <c r="BB621" t="str">
        <f t="shared" si="1388"/>
        <v>No</v>
      </c>
      <c r="BC621" t="str">
        <f t="shared" si="1388"/>
        <v>No</v>
      </c>
      <c r="BD621" t="str">
        <f t="shared" si="1388"/>
        <v>No</v>
      </c>
      <c r="BE621" t="str">
        <f t="shared" si="1388"/>
        <v>No</v>
      </c>
      <c r="BF621" t="str">
        <f t="shared" si="1388"/>
        <v>No</v>
      </c>
      <c r="BG621" t="str">
        <f t="shared" si="1291"/>
        <v>No</v>
      </c>
      <c r="BI621" t="str">
        <f t="shared" si="1302"/>
        <v>No</v>
      </c>
      <c r="BJ621" t="str">
        <f t="shared" ref="BJ621:BT621" si="1389">IF(AND($M621&gt;=BJ$1,$M621&lt;BK$1),"Yes","No")</f>
        <v>No</v>
      </c>
      <c r="BK621" t="str">
        <f t="shared" si="1389"/>
        <v>No</v>
      </c>
      <c r="BL621" t="str">
        <f t="shared" si="1389"/>
        <v>No</v>
      </c>
      <c r="BM621" t="str">
        <f t="shared" si="1389"/>
        <v>No</v>
      </c>
      <c r="BN621" t="str">
        <f t="shared" si="1389"/>
        <v>No</v>
      </c>
      <c r="BO621" t="str">
        <f t="shared" si="1389"/>
        <v>No</v>
      </c>
      <c r="BP621" t="str">
        <f t="shared" si="1389"/>
        <v>No</v>
      </c>
      <c r="BQ621" t="str">
        <f t="shared" si="1389"/>
        <v>No</v>
      </c>
      <c r="BR621" t="str">
        <f t="shared" si="1389"/>
        <v>No</v>
      </c>
      <c r="BS621" t="str">
        <f t="shared" si="1389"/>
        <v>No</v>
      </c>
      <c r="BT621" t="str">
        <f t="shared" si="1389"/>
        <v>No</v>
      </c>
      <c r="BU621" t="str">
        <f t="shared" si="1369"/>
        <v>No</v>
      </c>
      <c r="BW621" t="str">
        <f t="shared" si="1293"/>
        <v>No</v>
      </c>
    </row>
    <row r="622" spans="1:75" x14ac:dyDescent="0.25">
      <c r="A622" s="7">
        <v>621</v>
      </c>
      <c r="B622" s="7" t="s">
        <v>657</v>
      </c>
      <c r="C622" s="7" t="s">
        <v>1153</v>
      </c>
      <c r="D622" s="7" t="s">
        <v>36</v>
      </c>
      <c r="E622" s="7" t="s">
        <v>792</v>
      </c>
      <c r="F622" s="8" t="s">
        <v>811</v>
      </c>
      <c r="G622" s="8" t="s">
        <v>807</v>
      </c>
      <c r="H622" s="7" t="s">
        <v>601</v>
      </c>
      <c r="I622" s="7" t="s">
        <v>15</v>
      </c>
      <c r="J622" s="7" t="s">
        <v>1196</v>
      </c>
      <c r="K622" s="9">
        <v>30365</v>
      </c>
      <c r="L622" s="9">
        <v>41195</v>
      </c>
      <c r="M622" s="9"/>
      <c r="N622" s="10">
        <f t="shared" ca="1" si="1288"/>
        <v>10</v>
      </c>
      <c r="O622" s="10" t="s">
        <v>815</v>
      </c>
      <c r="P622" s="11" t="s">
        <v>40</v>
      </c>
      <c r="Q622" s="12">
        <v>25885</v>
      </c>
      <c r="R622" s="12">
        <f t="shared" ca="1" si="1289"/>
        <v>10000</v>
      </c>
      <c r="S622" s="8">
        <v>5</v>
      </c>
      <c r="T622" t="str">
        <f t="shared" si="1294"/>
        <v/>
      </c>
      <c r="U622" t="str">
        <f t="shared" si="1295"/>
        <v>Correct</v>
      </c>
      <c r="Y622" t="str">
        <f t="shared" si="1296"/>
        <v>25001-40000</v>
      </c>
      <c r="Z622" t="str">
        <f t="shared" ca="1" si="1297"/>
        <v>30-40 years</v>
      </c>
      <c r="AA622" t="str">
        <f t="shared" si="1298"/>
        <v>0-6 months</v>
      </c>
      <c r="AH622" t="str">
        <f t="shared" si="1299"/>
        <v>No</v>
      </c>
      <c r="AI622" t="str">
        <f t="shared" si="1367"/>
        <v>No</v>
      </c>
      <c r="AJ622" t="str">
        <f t="shared" si="1367"/>
        <v>No</v>
      </c>
      <c r="AK622" t="str">
        <f t="shared" si="1367"/>
        <v>No</v>
      </c>
      <c r="AL622" t="str">
        <f t="shared" si="1367"/>
        <v>No</v>
      </c>
      <c r="AM622" t="str">
        <f t="shared" si="1367"/>
        <v>No</v>
      </c>
      <c r="AN622" t="str">
        <f t="shared" si="1367"/>
        <v>No</v>
      </c>
      <c r="AO622" t="str">
        <f t="shared" si="1367"/>
        <v>No</v>
      </c>
      <c r="AP622" t="str">
        <f t="shared" si="1367"/>
        <v>No</v>
      </c>
      <c r="AQ622" t="str">
        <f t="shared" si="1367"/>
        <v>No</v>
      </c>
      <c r="AR622" t="str">
        <f t="shared" si="1367"/>
        <v>Yes</v>
      </c>
      <c r="AS622" t="str">
        <f t="shared" si="1367"/>
        <v>Yes</v>
      </c>
      <c r="AT622" t="str">
        <f t="shared" si="1367"/>
        <v>Yes</v>
      </c>
      <c r="AV622" t="str">
        <f t="shared" ref="AV622:BF622" si="1390">IF(AND($L622&gt;=AV$1,$L622&lt;AW$1),"Yes","No")</f>
        <v>No</v>
      </c>
      <c r="AW622" t="str">
        <f t="shared" si="1390"/>
        <v>No</v>
      </c>
      <c r="AX622" t="str">
        <f t="shared" si="1390"/>
        <v>No</v>
      </c>
      <c r="AY622" t="str">
        <f t="shared" si="1390"/>
        <v>No</v>
      </c>
      <c r="AZ622" t="str">
        <f t="shared" si="1390"/>
        <v>No</v>
      </c>
      <c r="BA622" t="str">
        <f t="shared" si="1390"/>
        <v>No</v>
      </c>
      <c r="BB622" t="str">
        <f t="shared" si="1390"/>
        <v>No</v>
      </c>
      <c r="BC622" t="str">
        <f t="shared" si="1390"/>
        <v>No</v>
      </c>
      <c r="BD622" t="str">
        <f t="shared" si="1390"/>
        <v>No</v>
      </c>
      <c r="BE622" t="str">
        <f t="shared" si="1390"/>
        <v>Yes</v>
      </c>
      <c r="BF622" t="str">
        <f t="shared" si="1390"/>
        <v>No</v>
      </c>
      <c r="BG622" t="str">
        <f t="shared" si="1291"/>
        <v>No</v>
      </c>
      <c r="BI622" t="str">
        <f t="shared" si="1302"/>
        <v>Yes</v>
      </c>
      <c r="BJ622" t="str">
        <f t="shared" ref="BJ622:BT622" si="1391">IF(AND($M622&gt;=BJ$1,$M622&lt;BK$1),"Yes","No")</f>
        <v>No</v>
      </c>
      <c r="BK622" t="str">
        <f t="shared" si="1391"/>
        <v>No</v>
      </c>
      <c r="BL622" t="str">
        <f t="shared" si="1391"/>
        <v>No</v>
      </c>
      <c r="BM622" t="str">
        <f t="shared" si="1391"/>
        <v>No</v>
      </c>
      <c r="BN622" t="str">
        <f t="shared" si="1391"/>
        <v>No</v>
      </c>
      <c r="BO622" t="str">
        <f t="shared" si="1391"/>
        <v>No</v>
      </c>
      <c r="BP622" t="str">
        <f t="shared" si="1391"/>
        <v>No</v>
      </c>
      <c r="BQ622" t="str">
        <f t="shared" si="1391"/>
        <v>No</v>
      </c>
      <c r="BR622" t="str">
        <f t="shared" si="1391"/>
        <v>No</v>
      </c>
      <c r="BS622" t="str">
        <f t="shared" si="1391"/>
        <v>No</v>
      </c>
      <c r="BT622" t="str">
        <f t="shared" si="1391"/>
        <v>No</v>
      </c>
      <c r="BU622" t="str">
        <f t="shared" si="1369"/>
        <v>No</v>
      </c>
      <c r="BW622" t="str">
        <f t="shared" si="1293"/>
        <v>No</v>
      </c>
    </row>
    <row r="623" spans="1:75" x14ac:dyDescent="0.25">
      <c r="A623" s="7">
        <v>622</v>
      </c>
      <c r="B623" s="7" t="s">
        <v>658</v>
      </c>
      <c r="C623" s="7" t="s">
        <v>1018</v>
      </c>
      <c r="D623" s="7" t="s">
        <v>812</v>
      </c>
      <c r="E623" s="7" t="s">
        <v>793</v>
      </c>
      <c r="F623" s="8" t="s">
        <v>811</v>
      </c>
      <c r="G623" s="8" t="s">
        <v>807</v>
      </c>
      <c r="H623" s="7" t="s">
        <v>601</v>
      </c>
      <c r="I623" s="7" t="s">
        <v>12</v>
      </c>
      <c r="J623" s="7" t="s">
        <v>1196</v>
      </c>
      <c r="K623" s="9">
        <v>25572</v>
      </c>
      <c r="L623" s="9">
        <v>40469</v>
      </c>
      <c r="M623" s="9"/>
      <c r="N623" s="10">
        <f t="shared" ca="1" si="1288"/>
        <v>12</v>
      </c>
      <c r="O623" s="10" t="s">
        <v>815</v>
      </c>
      <c r="P623" s="11" t="s">
        <v>16</v>
      </c>
      <c r="Q623" s="12">
        <v>63030</v>
      </c>
      <c r="R623" s="12">
        <f t="shared" ca="1" si="1289"/>
        <v>3000</v>
      </c>
      <c r="S623" s="8">
        <v>1</v>
      </c>
      <c r="T623" t="str">
        <f t="shared" si="1294"/>
        <v/>
      </c>
      <c r="U623" t="str">
        <f t="shared" si="1295"/>
        <v>Correct</v>
      </c>
      <c r="Y623" t="str">
        <f t="shared" si="1296"/>
        <v>Above 60000</v>
      </c>
      <c r="Z623" t="str">
        <f t="shared" ca="1" si="1297"/>
        <v>Above 50 years</v>
      </c>
      <c r="AA623" t="str">
        <f t="shared" si="1298"/>
        <v>2-4 years</v>
      </c>
      <c r="AH623" t="str">
        <f t="shared" si="1299"/>
        <v>Yes</v>
      </c>
      <c r="AI623" t="str">
        <f t="shared" si="1367"/>
        <v>Yes</v>
      </c>
      <c r="AJ623" t="str">
        <f t="shared" si="1367"/>
        <v>Yes</v>
      </c>
      <c r="AK623" t="str">
        <f t="shared" si="1367"/>
        <v>Yes</v>
      </c>
      <c r="AL623" t="str">
        <f t="shared" si="1367"/>
        <v>Yes</v>
      </c>
      <c r="AM623" t="str">
        <f t="shared" si="1367"/>
        <v>Yes</v>
      </c>
      <c r="AN623" t="str">
        <f t="shared" si="1367"/>
        <v>Yes</v>
      </c>
      <c r="AO623" t="str">
        <f t="shared" si="1367"/>
        <v>Yes</v>
      </c>
      <c r="AP623" t="str">
        <f t="shared" si="1367"/>
        <v>Yes</v>
      </c>
      <c r="AQ623" t="str">
        <f t="shared" si="1367"/>
        <v>Yes</v>
      </c>
      <c r="AR623" t="str">
        <f t="shared" si="1367"/>
        <v>Yes</v>
      </c>
      <c r="AS623" t="str">
        <f t="shared" si="1367"/>
        <v>Yes</v>
      </c>
      <c r="AT623" t="str">
        <f t="shared" si="1367"/>
        <v>Yes</v>
      </c>
      <c r="AV623" t="str">
        <f t="shared" ref="AV623:BF623" si="1392">IF(AND($L623&gt;=AV$1,$L623&lt;AW$1),"Yes","No")</f>
        <v>No</v>
      </c>
      <c r="AW623" t="str">
        <f t="shared" si="1392"/>
        <v>No</v>
      </c>
      <c r="AX623" t="str">
        <f t="shared" si="1392"/>
        <v>No</v>
      </c>
      <c r="AY623" t="str">
        <f t="shared" si="1392"/>
        <v>No</v>
      </c>
      <c r="AZ623" t="str">
        <f t="shared" si="1392"/>
        <v>No</v>
      </c>
      <c r="BA623" t="str">
        <f t="shared" si="1392"/>
        <v>No</v>
      </c>
      <c r="BB623" t="str">
        <f t="shared" si="1392"/>
        <v>No</v>
      </c>
      <c r="BC623" t="str">
        <f t="shared" si="1392"/>
        <v>No</v>
      </c>
      <c r="BD623" t="str">
        <f t="shared" si="1392"/>
        <v>No</v>
      </c>
      <c r="BE623" t="str">
        <f t="shared" si="1392"/>
        <v>No</v>
      </c>
      <c r="BF623" t="str">
        <f t="shared" si="1392"/>
        <v>No</v>
      </c>
      <c r="BG623" t="str">
        <f t="shared" si="1291"/>
        <v>No</v>
      </c>
      <c r="BI623" t="str">
        <f t="shared" si="1302"/>
        <v>No</v>
      </c>
      <c r="BJ623" t="str">
        <f t="shared" ref="BJ623:BT623" si="1393">IF(AND($M623&gt;=BJ$1,$M623&lt;BK$1),"Yes","No")</f>
        <v>No</v>
      </c>
      <c r="BK623" t="str">
        <f t="shared" si="1393"/>
        <v>No</v>
      </c>
      <c r="BL623" t="str">
        <f t="shared" si="1393"/>
        <v>No</v>
      </c>
      <c r="BM623" t="str">
        <f t="shared" si="1393"/>
        <v>No</v>
      </c>
      <c r="BN623" t="str">
        <f t="shared" si="1393"/>
        <v>No</v>
      </c>
      <c r="BO623" t="str">
        <f t="shared" si="1393"/>
        <v>No</v>
      </c>
      <c r="BP623" t="str">
        <f t="shared" si="1393"/>
        <v>No</v>
      </c>
      <c r="BQ623" t="str">
        <f t="shared" si="1393"/>
        <v>No</v>
      </c>
      <c r="BR623" t="str">
        <f t="shared" si="1393"/>
        <v>No</v>
      </c>
      <c r="BS623" t="str">
        <f t="shared" si="1393"/>
        <v>No</v>
      </c>
      <c r="BT623" t="str">
        <f t="shared" si="1393"/>
        <v>No</v>
      </c>
      <c r="BU623" t="str">
        <f t="shared" si="1369"/>
        <v>No</v>
      </c>
      <c r="BW623" t="str">
        <f t="shared" si="1293"/>
        <v>No</v>
      </c>
    </row>
    <row r="624" spans="1:75" x14ac:dyDescent="0.25">
      <c r="A624" s="7">
        <v>623</v>
      </c>
      <c r="B624" s="7" t="s">
        <v>659</v>
      </c>
      <c r="C624" s="7" t="s">
        <v>904</v>
      </c>
      <c r="D624" s="7" t="s">
        <v>36</v>
      </c>
      <c r="E624" s="7" t="s">
        <v>790</v>
      </c>
      <c r="F624" s="8" t="s">
        <v>811</v>
      </c>
      <c r="G624" s="8" t="s">
        <v>807</v>
      </c>
      <c r="H624" s="7" t="s">
        <v>601</v>
      </c>
      <c r="I624" s="7" t="s">
        <v>12</v>
      </c>
      <c r="J624" s="7" t="s">
        <v>1196</v>
      </c>
      <c r="K624" s="9">
        <v>30978</v>
      </c>
      <c r="L624" s="9">
        <v>39002</v>
      </c>
      <c r="M624" s="9"/>
      <c r="N624" s="10">
        <f t="shared" ca="1" si="1288"/>
        <v>16</v>
      </c>
      <c r="O624" t="s">
        <v>786</v>
      </c>
      <c r="P624" s="11" t="s">
        <v>40</v>
      </c>
      <c r="Q624" s="12">
        <v>32120</v>
      </c>
      <c r="R624" s="12">
        <f t="shared" ca="1" si="1289"/>
        <v>3000</v>
      </c>
      <c r="S624" s="8">
        <v>1</v>
      </c>
      <c r="T624" t="str">
        <f t="shared" si="1294"/>
        <v/>
      </c>
      <c r="U624" t="str">
        <f t="shared" si="1295"/>
        <v>Correct</v>
      </c>
      <c r="Y624" t="str">
        <f t="shared" si="1296"/>
        <v>25001-40000</v>
      </c>
      <c r="Z624" t="str">
        <f t="shared" ca="1" si="1297"/>
        <v>30-40 years</v>
      </c>
      <c r="AA624" t="str">
        <f t="shared" si="1298"/>
        <v>6-10 years</v>
      </c>
      <c r="AH624" t="str">
        <f t="shared" si="1299"/>
        <v>Yes</v>
      </c>
      <c r="AI624" t="str">
        <f t="shared" si="1367"/>
        <v>Yes</v>
      </c>
      <c r="AJ624" t="str">
        <f t="shared" si="1367"/>
        <v>Yes</v>
      </c>
      <c r="AK624" t="str">
        <f t="shared" si="1367"/>
        <v>Yes</v>
      </c>
      <c r="AL624" t="str">
        <f t="shared" si="1367"/>
        <v>Yes</v>
      </c>
      <c r="AM624" t="str">
        <f t="shared" si="1367"/>
        <v>Yes</v>
      </c>
      <c r="AN624" t="str">
        <f t="shared" si="1367"/>
        <v>Yes</v>
      </c>
      <c r="AO624" t="str">
        <f t="shared" si="1367"/>
        <v>Yes</v>
      </c>
      <c r="AP624" t="str">
        <f t="shared" si="1367"/>
        <v>Yes</v>
      </c>
      <c r="AQ624" t="str">
        <f t="shared" si="1367"/>
        <v>Yes</v>
      </c>
      <c r="AR624" t="str">
        <f t="shared" si="1367"/>
        <v>Yes</v>
      </c>
      <c r="AS624" t="str">
        <f t="shared" si="1367"/>
        <v>Yes</v>
      </c>
      <c r="AT624" t="str">
        <f t="shared" si="1367"/>
        <v>Yes</v>
      </c>
      <c r="AV624" t="str">
        <f t="shared" ref="AV624:BF624" si="1394">IF(AND($L624&gt;=AV$1,$L624&lt;AW$1),"Yes","No")</f>
        <v>No</v>
      </c>
      <c r="AW624" t="str">
        <f t="shared" si="1394"/>
        <v>No</v>
      </c>
      <c r="AX624" t="str">
        <f t="shared" si="1394"/>
        <v>No</v>
      </c>
      <c r="AY624" t="str">
        <f t="shared" si="1394"/>
        <v>No</v>
      </c>
      <c r="AZ624" t="str">
        <f t="shared" si="1394"/>
        <v>No</v>
      </c>
      <c r="BA624" t="str">
        <f t="shared" si="1394"/>
        <v>No</v>
      </c>
      <c r="BB624" t="str">
        <f t="shared" si="1394"/>
        <v>No</v>
      </c>
      <c r="BC624" t="str">
        <f t="shared" si="1394"/>
        <v>No</v>
      </c>
      <c r="BD624" t="str">
        <f t="shared" si="1394"/>
        <v>No</v>
      </c>
      <c r="BE624" t="str">
        <f t="shared" si="1394"/>
        <v>No</v>
      </c>
      <c r="BF624" t="str">
        <f t="shared" si="1394"/>
        <v>No</v>
      </c>
      <c r="BG624" t="str">
        <f t="shared" si="1291"/>
        <v>No</v>
      </c>
      <c r="BI624" t="str">
        <f t="shared" si="1302"/>
        <v>No</v>
      </c>
      <c r="BJ624" t="str">
        <f t="shared" ref="BJ624:BT624" si="1395">IF(AND($M624&gt;=BJ$1,$M624&lt;BK$1),"Yes","No")</f>
        <v>No</v>
      </c>
      <c r="BK624" t="str">
        <f t="shared" si="1395"/>
        <v>No</v>
      </c>
      <c r="BL624" t="str">
        <f t="shared" si="1395"/>
        <v>No</v>
      </c>
      <c r="BM624" t="str">
        <f t="shared" si="1395"/>
        <v>No</v>
      </c>
      <c r="BN624" t="str">
        <f t="shared" si="1395"/>
        <v>No</v>
      </c>
      <c r="BO624" t="str">
        <f t="shared" si="1395"/>
        <v>No</v>
      </c>
      <c r="BP624" t="str">
        <f t="shared" si="1395"/>
        <v>No</v>
      </c>
      <c r="BQ624" t="str">
        <f t="shared" si="1395"/>
        <v>No</v>
      </c>
      <c r="BR624" t="str">
        <f t="shared" si="1395"/>
        <v>No</v>
      </c>
      <c r="BS624" t="str">
        <f t="shared" si="1395"/>
        <v>No</v>
      </c>
      <c r="BT624" t="str">
        <f t="shared" si="1395"/>
        <v>No</v>
      </c>
      <c r="BU624" t="str">
        <f t="shared" si="1369"/>
        <v>No</v>
      </c>
      <c r="BW624" t="str">
        <f t="shared" si="1293"/>
        <v>No</v>
      </c>
    </row>
    <row r="625" spans="1:75" x14ac:dyDescent="0.25">
      <c r="A625" s="7">
        <v>624</v>
      </c>
      <c r="B625" s="7" t="s">
        <v>660</v>
      </c>
      <c r="C625" s="7" t="s">
        <v>1154</v>
      </c>
      <c r="D625" s="7" t="s">
        <v>36</v>
      </c>
      <c r="E625" s="7" t="s">
        <v>790</v>
      </c>
      <c r="F625" s="8" t="s">
        <v>811</v>
      </c>
      <c r="G625" s="8" t="s">
        <v>807</v>
      </c>
      <c r="H625" s="7" t="s">
        <v>601</v>
      </c>
      <c r="I625" s="7" t="s">
        <v>24</v>
      </c>
      <c r="J625" s="7" t="s">
        <v>1197</v>
      </c>
      <c r="K625" s="9">
        <v>28491</v>
      </c>
      <c r="L625" s="9">
        <v>36070</v>
      </c>
      <c r="M625" s="9"/>
      <c r="N625" s="10">
        <f t="shared" ca="1" si="1288"/>
        <v>24</v>
      </c>
      <c r="O625" s="10" t="s">
        <v>815</v>
      </c>
      <c r="P625" s="11"/>
      <c r="Q625" s="12">
        <v>59050</v>
      </c>
      <c r="R625" s="12">
        <f t="shared" ca="1" si="1289"/>
        <v>5000</v>
      </c>
      <c r="S625" s="8">
        <v>4</v>
      </c>
      <c r="T625" t="str">
        <f t="shared" si="1294"/>
        <v/>
      </c>
      <c r="U625" t="str">
        <f t="shared" si="1295"/>
        <v>Correct</v>
      </c>
      <c r="Y625" t="str">
        <f t="shared" si="1296"/>
        <v>40001-60000</v>
      </c>
      <c r="Z625" t="str">
        <f t="shared" ca="1" si="1297"/>
        <v>40-50 years</v>
      </c>
      <c r="AA625" t="str">
        <f t="shared" si="1298"/>
        <v>Above 10 years</v>
      </c>
      <c r="AH625" t="str">
        <f t="shared" si="1299"/>
        <v>Yes</v>
      </c>
      <c r="AI625" t="str">
        <f t="shared" si="1367"/>
        <v>Yes</v>
      </c>
      <c r="AJ625" t="str">
        <f t="shared" si="1367"/>
        <v>Yes</v>
      </c>
      <c r="AK625" t="str">
        <f t="shared" si="1367"/>
        <v>Yes</v>
      </c>
      <c r="AL625" t="str">
        <f t="shared" si="1367"/>
        <v>Yes</v>
      </c>
      <c r="AM625" t="str">
        <f t="shared" si="1367"/>
        <v>Yes</v>
      </c>
      <c r="AN625" t="str">
        <f t="shared" si="1367"/>
        <v>Yes</v>
      </c>
      <c r="AO625" t="str">
        <f t="shared" si="1367"/>
        <v>Yes</v>
      </c>
      <c r="AP625" t="str">
        <f t="shared" si="1367"/>
        <v>Yes</v>
      </c>
      <c r="AQ625" t="str">
        <f t="shared" si="1367"/>
        <v>Yes</v>
      </c>
      <c r="AR625" t="str">
        <f t="shared" si="1367"/>
        <v>Yes</v>
      </c>
      <c r="AS625" t="str">
        <f t="shared" si="1367"/>
        <v>Yes</v>
      </c>
      <c r="AT625" t="str">
        <f t="shared" si="1367"/>
        <v>Yes</v>
      </c>
      <c r="AV625" t="str">
        <f t="shared" ref="AV625:BF625" si="1396">IF(AND($L625&gt;=AV$1,$L625&lt;AW$1),"Yes","No")</f>
        <v>No</v>
      </c>
      <c r="AW625" t="str">
        <f t="shared" si="1396"/>
        <v>No</v>
      </c>
      <c r="AX625" t="str">
        <f t="shared" si="1396"/>
        <v>No</v>
      </c>
      <c r="AY625" t="str">
        <f t="shared" si="1396"/>
        <v>No</v>
      </c>
      <c r="AZ625" t="str">
        <f t="shared" si="1396"/>
        <v>No</v>
      </c>
      <c r="BA625" t="str">
        <f t="shared" si="1396"/>
        <v>No</v>
      </c>
      <c r="BB625" t="str">
        <f t="shared" si="1396"/>
        <v>No</v>
      </c>
      <c r="BC625" t="str">
        <f t="shared" si="1396"/>
        <v>No</v>
      </c>
      <c r="BD625" t="str">
        <f t="shared" si="1396"/>
        <v>No</v>
      </c>
      <c r="BE625" t="str">
        <f t="shared" si="1396"/>
        <v>No</v>
      </c>
      <c r="BF625" t="str">
        <f t="shared" si="1396"/>
        <v>No</v>
      </c>
      <c r="BG625" t="str">
        <f t="shared" si="1291"/>
        <v>No</v>
      </c>
      <c r="BI625" t="str">
        <f t="shared" si="1302"/>
        <v>No</v>
      </c>
      <c r="BJ625" t="str">
        <f t="shared" ref="BJ625:BT625" si="1397">IF(AND($M625&gt;=BJ$1,$M625&lt;BK$1),"Yes","No")</f>
        <v>No</v>
      </c>
      <c r="BK625" t="str">
        <f t="shared" si="1397"/>
        <v>No</v>
      </c>
      <c r="BL625" t="str">
        <f t="shared" si="1397"/>
        <v>No</v>
      </c>
      <c r="BM625" t="str">
        <f t="shared" si="1397"/>
        <v>No</v>
      </c>
      <c r="BN625" t="str">
        <f t="shared" si="1397"/>
        <v>No</v>
      </c>
      <c r="BO625" t="str">
        <f t="shared" si="1397"/>
        <v>No</v>
      </c>
      <c r="BP625" t="str">
        <f t="shared" si="1397"/>
        <v>No</v>
      </c>
      <c r="BQ625" t="str">
        <f t="shared" si="1397"/>
        <v>No</v>
      </c>
      <c r="BR625" t="str">
        <f t="shared" si="1397"/>
        <v>No</v>
      </c>
      <c r="BS625" t="str">
        <f t="shared" si="1397"/>
        <v>No</v>
      </c>
      <c r="BT625" t="str">
        <f t="shared" si="1397"/>
        <v>No</v>
      </c>
      <c r="BU625" t="str">
        <f t="shared" si="1369"/>
        <v>No</v>
      </c>
      <c r="BW625" t="str">
        <f t="shared" si="1293"/>
        <v>No</v>
      </c>
    </row>
    <row r="626" spans="1:75" x14ac:dyDescent="0.25">
      <c r="A626" s="7">
        <v>625</v>
      </c>
      <c r="B626" s="7" t="s">
        <v>661</v>
      </c>
      <c r="C626" s="7" t="s">
        <v>938</v>
      </c>
      <c r="D626" s="7" t="s">
        <v>10</v>
      </c>
      <c r="E626" s="7" t="s">
        <v>788</v>
      </c>
      <c r="F626" s="8" t="s">
        <v>811</v>
      </c>
      <c r="G626" s="8" t="s">
        <v>807</v>
      </c>
      <c r="H626" s="7" t="s">
        <v>601</v>
      </c>
      <c r="I626" s="7" t="s">
        <v>12</v>
      </c>
      <c r="J626" s="7" t="s">
        <v>1196</v>
      </c>
      <c r="K626" s="9">
        <v>29014</v>
      </c>
      <c r="L626" s="9">
        <v>36078</v>
      </c>
      <c r="M626" s="9"/>
      <c r="N626" s="10">
        <f t="shared" ca="1" si="1288"/>
        <v>24</v>
      </c>
      <c r="O626" s="10" t="s">
        <v>815</v>
      </c>
      <c r="P626" s="11" t="s">
        <v>30</v>
      </c>
      <c r="Q626" s="12">
        <v>79610</v>
      </c>
      <c r="R626" s="12">
        <f t="shared" ca="1" si="1289"/>
        <v>3000</v>
      </c>
      <c r="S626" s="8">
        <v>2</v>
      </c>
      <c r="T626" t="str">
        <f t="shared" si="1294"/>
        <v/>
      </c>
      <c r="U626" t="str">
        <f t="shared" si="1295"/>
        <v>Correct</v>
      </c>
      <c r="Y626" t="str">
        <f t="shared" si="1296"/>
        <v>Above 60000</v>
      </c>
      <c r="Z626" t="str">
        <f t="shared" ca="1" si="1297"/>
        <v>40-50 years</v>
      </c>
      <c r="AA626" t="str">
        <f t="shared" si="1298"/>
        <v>Above 10 years</v>
      </c>
      <c r="AH626" t="str">
        <f t="shared" si="1299"/>
        <v>Yes</v>
      </c>
      <c r="AI626" t="str">
        <f t="shared" si="1367"/>
        <v>Yes</v>
      </c>
      <c r="AJ626" t="str">
        <f t="shared" si="1367"/>
        <v>Yes</v>
      </c>
      <c r="AK626" t="str">
        <f t="shared" si="1367"/>
        <v>Yes</v>
      </c>
      <c r="AL626" t="str">
        <f t="shared" si="1367"/>
        <v>Yes</v>
      </c>
      <c r="AM626" t="str">
        <f t="shared" si="1367"/>
        <v>Yes</v>
      </c>
      <c r="AN626" t="str">
        <f t="shared" si="1367"/>
        <v>Yes</v>
      </c>
      <c r="AO626" t="str">
        <f t="shared" si="1367"/>
        <v>Yes</v>
      </c>
      <c r="AP626" t="str">
        <f t="shared" si="1367"/>
        <v>Yes</v>
      </c>
      <c r="AQ626" t="str">
        <f t="shared" si="1367"/>
        <v>Yes</v>
      </c>
      <c r="AR626" t="str">
        <f t="shared" si="1367"/>
        <v>Yes</v>
      </c>
      <c r="AS626" t="str">
        <f t="shared" si="1367"/>
        <v>Yes</v>
      </c>
      <c r="AT626" t="str">
        <f t="shared" si="1367"/>
        <v>Yes</v>
      </c>
      <c r="AV626" t="str">
        <f t="shared" ref="AV626:BF626" si="1398">IF(AND($L626&gt;=AV$1,$L626&lt;AW$1),"Yes","No")</f>
        <v>No</v>
      </c>
      <c r="AW626" t="str">
        <f t="shared" si="1398"/>
        <v>No</v>
      </c>
      <c r="AX626" t="str">
        <f t="shared" si="1398"/>
        <v>No</v>
      </c>
      <c r="AY626" t="str">
        <f t="shared" si="1398"/>
        <v>No</v>
      </c>
      <c r="AZ626" t="str">
        <f t="shared" si="1398"/>
        <v>No</v>
      </c>
      <c r="BA626" t="str">
        <f t="shared" si="1398"/>
        <v>No</v>
      </c>
      <c r="BB626" t="str">
        <f t="shared" si="1398"/>
        <v>No</v>
      </c>
      <c r="BC626" t="str">
        <f t="shared" si="1398"/>
        <v>No</v>
      </c>
      <c r="BD626" t="str">
        <f t="shared" si="1398"/>
        <v>No</v>
      </c>
      <c r="BE626" t="str">
        <f t="shared" si="1398"/>
        <v>No</v>
      </c>
      <c r="BF626" t="str">
        <f t="shared" si="1398"/>
        <v>No</v>
      </c>
      <c r="BG626" t="str">
        <f t="shared" si="1291"/>
        <v>No</v>
      </c>
      <c r="BI626" t="str">
        <f t="shared" si="1302"/>
        <v>No</v>
      </c>
      <c r="BJ626" t="str">
        <f t="shared" ref="BJ626:BT626" si="1399">IF(AND($M626&gt;=BJ$1,$M626&lt;BK$1),"Yes","No")</f>
        <v>No</v>
      </c>
      <c r="BK626" t="str">
        <f t="shared" si="1399"/>
        <v>No</v>
      </c>
      <c r="BL626" t="str">
        <f t="shared" si="1399"/>
        <v>No</v>
      </c>
      <c r="BM626" t="str">
        <f t="shared" si="1399"/>
        <v>No</v>
      </c>
      <c r="BN626" t="str">
        <f t="shared" si="1399"/>
        <v>No</v>
      </c>
      <c r="BO626" t="str">
        <f t="shared" si="1399"/>
        <v>No</v>
      </c>
      <c r="BP626" t="str">
        <f t="shared" si="1399"/>
        <v>No</v>
      </c>
      <c r="BQ626" t="str">
        <f t="shared" si="1399"/>
        <v>No</v>
      </c>
      <c r="BR626" t="str">
        <f t="shared" si="1399"/>
        <v>No</v>
      </c>
      <c r="BS626" t="str">
        <f t="shared" si="1399"/>
        <v>No</v>
      </c>
      <c r="BT626" t="str">
        <f t="shared" si="1399"/>
        <v>No</v>
      </c>
      <c r="BU626" t="str">
        <f t="shared" si="1369"/>
        <v>No</v>
      </c>
      <c r="BW626" t="str">
        <f t="shared" si="1293"/>
        <v>No</v>
      </c>
    </row>
    <row r="627" spans="1:75" x14ac:dyDescent="0.25">
      <c r="A627" s="7">
        <v>626</v>
      </c>
      <c r="B627" s="7" t="s">
        <v>662</v>
      </c>
      <c r="C627" s="7" t="s">
        <v>937</v>
      </c>
      <c r="D627" s="7" t="s">
        <v>36</v>
      </c>
      <c r="E627" s="7" t="s">
        <v>795</v>
      </c>
      <c r="F627" s="8" t="s">
        <v>811</v>
      </c>
      <c r="G627" s="8" t="s">
        <v>807</v>
      </c>
      <c r="H627" s="7" t="s">
        <v>601</v>
      </c>
      <c r="I627" s="7" t="s">
        <v>12</v>
      </c>
      <c r="J627" s="7" t="s">
        <v>1196</v>
      </c>
      <c r="K627" s="9">
        <v>28199</v>
      </c>
      <c r="L627" s="9">
        <v>36081</v>
      </c>
      <c r="M627" s="9"/>
      <c r="N627" s="10">
        <f t="shared" ca="1" si="1288"/>
        <v>24</v>
      </c>
      <c r="O627" s="10" t="s">
        <v>815</v>
      </c>
      <c r="P627" s="11" t="s">
        <v>40</v>
      </c>
      <c r="Q627" s="12">
        <v>67407</v>
      </c>
      <c r="R627" s="12">
        <f t="shared" ca="1" si="1289"/>
        <v>10000</v>
      </c>
      <c r="S627" s="8">
        <v>5</v>
      </c>
      <c r="T627" t="str">
        <f t="shared" si="1294"/>
        <v/>
      </c>
      <c r="U627" t="str">
        <f t="shared" si="1295"/>
        <v>Correct</v>
      </c>
      <c r="Y627" t="str">
        <f t="shared" si="1296"/>
        <v>Above 60000</v>
      </c>
      <c r="Z627" t="str">
        <f t="shared" ca="1" si="1297"/>
        <v>40-50 years</v>
      </c>
      <c r="AA627" t="str">
        <f t="shared" si="1298"/>
        <v>Above 10 years</v>
      </c>
      <c r="AH627" t="str">
        <f t="shared" si="1299"/>
        <v>Yes</v>
      </c>
      <c r="AI627" t="str">
        <f t="shared" ref="AI627:AT642" si="1400">IF($L627&gt;AI$1,"No",IF($M627="","Yes",IF(AND($L627&lt;=AI$1,$M627&gt;AI$1),"Yes","No")))</f>
        <v>Yes</v>
      </c>
      <c r="AJ627" t="str">
        <f t="shared" si="1400"/>
        <v>Yes</v>
      </c>
      <c r="AK627" t="str">
        <f t="shared" si="1400"/>
        <v>Yes</v>
      </c>
      <c r="AL627" t="str">
        <f t="shared" si="1400"/>
        <v>Yes</v>
      </c>
      <c r="AM627" t="str">
        <f t="shared" si="1400"/>
        <v>Yes</v>
      </c>
      <c r="AN627" t="str">
        <f t="shared" si="1400"/>
        <v>Yes</v>
      </c>
      <c r="AO627" t="str">
        <f t="shared" si="1400"/>
        <v>Yes</v>
      </c>
      <c r="AP627" t="str">
        <f t="shared" si="1400"/>
        <v>Yes</v>
      </c>
      <c r="AQ627" t="str">
        <f t="shared" si="1400"/>
        <v>Yes</v>
      </c>
      <c r="AR627" t="str">
        <f t="shared" si="1400"/>
        <v>Yes</v>
      </c>
      <c r="AS627" t="str">
        <f t="shared" si="1400"/>
        <v>Yes</v>
      </c>
      <c r="AT627" t="str">
        <f t="shared" si="1400"/>
        <v>Yes</v>
      </c>
      <c r="AV627" t="str">
        <f t="shared" ref="AV627:BF627" si="1401">IF(AND($L627&gt;=AV$1,$L627&lt;AW$1),"Yes","No")</f>
        <v>No</v>
      </c>
      <c r="AW627" t="str">
        <f t="shared" si="1401"/>
        <v>No</v>
      </c>
      <c r="AX627" t="str">
        <f t="shared" si="1401"/>
        <v>No</v>
      </c>
      <c r="AY627" t="str">
        <f t="shared" si="1401"/>
        <v>No</v>
      </c>
      <c r="AZ627" t="str">
        <f t="shared" si="1401"/>
        <v>No</v>
      </c>
      <c r="BA627" t="str">
        <f t="shared" si="1401"/>
        <v>No</v>
      </c>
      <c r="BB627" t="str">
        <f t="shared" si="1401"/>
        <v>No</v>
      </c>
      <c r="BC627" t="str">
        <f t="shared" si="1401"/>
        <v>No</v>
      </c>
      <c r="BD627" t="str">
        <f t="shared" si="1401"/>
        <v>No</v>
      </c>
      <c r="BE627" t="str">
        <f t="shared" si="1401"/>
        <v>No</v>
      </c>
      <c r="BF627" t="str">
        <f t="shared" si="1401"/>
        <v>No</v>
      </c>
      <c r="BG627" t="str">
        <f t="shared" si="1291"/>
        <v>No</v>
      </c>
      <c r="BI627" t="str">
        <f t="shared" si="1302"/>
        <v>No</v>
      </c>
      <c r="BJ627" t="str">
        <f t="shared" ref="BJ627:BU642" si="1402">IF(AND($M627&gt;=BJ$1,$M627&lt;BK$1),"Yes","No")</f>
        <v>No</v>
      </c>
      <c r="BK627" t="str">
        <f t="shared" si="1402"/>
        <v>No</v>
      </c>
      <c r="BL627" t="str">
        <f t="shared" si="1402"/>
        <v>No</v>
      </c>
      <c r="BM627" t="str">
        <f t="shared" si="1402"/>
        <v>No</v>
      </c>
      <c r="BN627" t="str">
        <f t="shared" si="1402"/>
        <v>No</v>
      </c>
      <c r="BO627" t="str">
        <f t="shared" si="1402"/>
        <v>No</v>
      </c>
      <c r="BP627" t="str">
        <f t="shared" si="1402"/>
        <v>No</v>
      </c>
      <c r="BQ627" t="str">
        <f t="shared" si="1402"/>
        <v>No</v>
      </c>
      <c r="BR627" t="str">
        <f t="shared" si="1402"/>
        <v>No</v>
      </c>
      <c r="BS627" t="str">
        <f t="shared" si="1402"/>
        <v>No</v>
      </c>
      <c r="BT627" t="str">
        <f t="shared" si="1402"/>
        <v>No</v>
      </c>
      <c r="BU627" t="str">
        <f t="shared" si="1402"/>
        <v>No</v>
      </c>
      <c r="BW627" t="str">
        <f t="shared" si="1293"/>
        <v>No</v>
      </c>
    </row>
    <row r="628" spans="1:75" x14ac:dyDescent="0.25">
      <c r="A628" s="7">
        <v>627</v>
      </c>
      <c r="B628" s="7" t="s">
        <v>663</v>
      </c>
      <c r="C628" s="7" t="s">
        <v>818</v>
      </c>
      <c r="D628" s="7" t="s">
        <v>813</v>
      </c>
      <c r="E628" s="7" t="s">
        <v>791</v>
      </c>
      <c r="F628" s="8" t="s">
        <v>811</v>
      </c>
      <c r="G628" s="8" t="s">
        <v>807</v>
      </c>
      <c r="H628" s="7" t="s">
        <v>601</v>
      </c>
      <c r="I628" s="7" t="s">
        <v>12</v>
      </c>
      <c r="J628" s="7" t="s">
        <v>1197</v>
      </c>
      <c r="K628" s="9">
        <v>31341</v>
      </c>
      <c r="L628" s="9">
        <v>39745</v>
      </c>
      <c r="M628" s="9"/>
      <c r="N628" s="10">
        <f t="shared" ca="1" si="1288"/>
        <v>14</v>
      </c>
      <c r="O628" s="10" t="s">
        <v>815</v>
      </c>
      <c r="P628" s="11" t="s">
        <v>40</v>
      </c>
      <c r="Q628" s="12">
        <v>29330</v>
      </c>
      <c r="R628" s="12">
        <f t="shared" ca="1" si="1289"/>
        <v>10000</v>
      </c>
      <c r="S628" s="8">
        <v>5</v>
      </c>
      <c r="T628" t="str">
        <f t="shared" si="1294"/>
        <v/>
      </c>
      <c r="U628" t="str">
        <f t="shared" si="1295"/>
        <v>Correct</v>
      </c>
      <c r="Y628" t="str">
        <f t="shared" si="1296"/>
        <v>25001-40000</v>
      </c>
      <c r="Z628" t="str">
        <f t="shared" ca="1" si="1297"/>
        <v>30-40 years</v>
      </c>
      <c r="AA628" t="str">
        <f t="shared" si="1298"/>
        <v>4-6 years</v>
      </c>
      <c r="AH628" t="str">
        <f t="shared" si="1299"/>
        <v>Yes</v>
      </c>
      <c r="AI628" t="str">
        <f t="shared" si="1400"/>
        <v>Yes</v>
      </c>
      <c r="AJ628" t="str">
        <f t="shared" si="1400"/>
        <v>Yes</v>
      </c>
      <c r="AK628" t="str">
        <f t="shared" si="1400"/>
        <v>Yes</v>
      </c>
      <c r="AL628" t="str">
        <f t="shared" si="1400"/>
        <v>Yes</v>
      </c>
      <c r="AM628" t="str">
        <f t="shared" si="1400"/>
        <v>Yes</v>
      </c>
      <c r="AN628" t="str">
        <f t="shared" si="1400"/>
        <v>Yes</v>
      </c>
      <c r="AO628" t="str">
        <f t="shared" si="1400"/>
        <v>Yes</v>
      </c>
      <c r="AP628" t="str">
        <f t="shared" si="1400"/>
        <v>Yes</v>
      </c>
      <c r="AQ628" t="str">
        <f t="shared" si="1400"/>
        <v>Yes</v>
      </c>
      <c r="AR628" t="str">
        <f t="shared" si="1400"/>
        <v>Yes</v>
      </c>
      <c r="AS628" t="str">
        <f t="shared" si="1400"/>
        <v>Yes</v>
      </c>
      <c r="AT628" t="str">
        <f t="shared" si="1400"/>
        <v>Yes</v>
      </c>
      <c r="AV628" t="str">
        <f t="shared" ref="AV628:BF628" si="1403">IF(AND($L628&gt;=AV$1,$L628&lt;AW$1),"Yes","No")</f>
        <v>No</v>
      </c>
      <c r="AW628" t="str">
        <f t="shared" si="1403"/>
        <v>No</v>
      </c>
      <c r="AX628" t="str">
        <f t="shared" si="1403"/>
        <v>No</v>
      </c>
      <c r="AY628" t="str">
        <f t="shared" si="1403"/>
        <v>No</v>
      </c>
      <c r="AZ628" t="str">
        <f t="shared" si="1403"/>
        <v>No</v>
      </c>
      <c r="BA628" t="str">
        <f t="shared" si="1403"/>
        <v>No</v>
      </c>
      <c r="BB628" t="str">
        <f t="shared" si="1403"/>
        <v>No</v>
      </c>
      <c r="BC628" t="str">
        <f t="shared" si="1403"/>
        <v>No</v>
      </c>
      <c r="BD628" t="str">
        <f t="shared" si="1403"/>
        <v>No</v>
      </c>
      <c r="BE628" t="str">
        <f t="shared" si="1403"/>
        <v>No</v>
      </c>
      <c r="BF628" t="str">
        <f t="shared" si="1403"/>
        <v>No</v>
      </c>
      <c r="BG628" t="str">
        <f t="shared" si="1291"/>
        <v>No</v>
      </c>
      <c r="BI628" t="str">
        <f t="shared" si="1302"/>
        <v>No</v>
      </c>
      <c r="BJ628" t="str">
        <f t="shared" ref="BJ628:BT628" si="1404">IF(AND($M628&gt;=BJ$1,$M628&lt;BK$1),"Yes","No")</f>
        <v>No</v>
      </c>
      <c r="BK628" t="str">
        <f t="shared" si="1404"/>
        <v>No</v>
      </c>
      <c r="BL628" t="str">
        <f t="shared" si="1404"/>
        <v>No</v>
      </c>
      <c r="BM628" t="str">
        <f t="shared" si="1404"/>
        <v>No</v>
      </c>
      <c r="BN628" t="str">
        <f t="shared" si="1404"/>
        <v>No</v>
      </c>
      <c r="BO628" t="str">
        <f t="shared" si="1404"/>
        <v>No</v>
      </c>
      <c r="BP628" t="str">
        <f t="shared" si="1404"/>
        <v>No</v>
      </c>
      <c r="BQ628" t="str">
        <f t="shared" si="1404"/>
        <v>No</v>
      </c>
      <c r="BR628" t="str">
        <f t="shared" si="1404"/>
        <v>No</v>
      </c>
      <c r="BS628" t="str">
        <f t="shared" si="1404"/>
        <v>No</v>
      </c>
      <c r="BT628" t="str">
        <f t="shared" si="1404"/>
        <v>No</v>
      </c>
      <c r="BU628" t="str">
        <f t="shared" si="1402"/>
        <v>No</v>
      </c>
      <c r="BW628" t="str">
        <f t="shared" si="1293"/>
        <v>No</v>
      </c>
    </row>
    <row r="629" spans="1:75" x14ac:dyDescent="0.25">
      <c r="A629" s="7">
        <v>628</v>
      </c>
      <c r="B629" s="7" t="s">
        <v>664</v>
      </c>
      <c r="C629" s="7" t="s">
        <v>929</v>
      </c>
      <c r="D629" s="7" t="s">
        <v>10</v>
      </c>
      <c r="E629" s="7" t="s">
        <v>788</v>
      </c>
      <c r="F629" s="8" t="s">
        <v>811</v>
      </c>
      <c r="G629" s="8" t="s">
        <v>807</v>
      </c>
      <c r="H629" s="7" t="s">
        <v>601</v>
      </c>
      <c r="I629" s="7" t="s">
        <v>12</v>
      </c>
      <c r="J629" s="7" t="s">
        <v>1196</v>
      </c>
      <c r="K629" s="9">
        <v>32700</v>
      </c>
      <c r="L629" s="9">
        <v>40853</v>
      </c>
      <c r="M629" s="9"/>
      <c r="N629" s="10">
        <f t="shared" ca="1" si="1288"/>
        <v>11</v>
      </c>
      <c r="O629" s="10" t="s">
        <v>815</v>
      </c>
      <c r="P629" s="11" t="s">
        <v>40</v>
      </c>
      <c r="Q629" s="12">
        <v>63050</v>
      </c>
      <c r="R629" s="12">
        <f t="shared" ca="1" si="1289"/>
        <v>5000</v>
      </c>
      <c r="S629" s="8">
        <v>3</v>
      </c>
      <c r="T629" t="str">
        <f t="shared" si="1294"/>
        <v/>
      </c>
      <c r="U629" t="str">
        <f t="shared" si="1295"/>
        <v>Correct</v>
      </c>
      <c r="Y629" t="str">
        <f t="shared" si="1296"/>
        <v>Above 60000</v>
      </c>
      <c r="Z629" t="str">
        <f t="shared" ca="1" si="1297"/>
        <v>30-40 years</v>
      </c>
      <c r="AA629" t="str">
        <f t="shared" si="1298"/>
        <v>1-2 years</v>
      </c>
      <c r="AH629" t="str">
        <f t="shared" si="1299"/>
        <v>Yes</v>
      </c>
      <c r="AI629" t="str">
        <f t="shared" si="1400"/>
        <v>Yes</v>
      </c>
      <c r="AJ629" t="str">
        <f t="shared" si="1400"/>
        <v>Yes</v>
      </c>
      <c r="AK629" t="str">
        <f t="shared" si="1400"/>
        <v>Yes</v>
      </c>
      <c r="AL629" t="str">
        <f t="shared" si="1400"/>
        <v>Yes</v>
      </c>
      <c r="AM629" t="str">
        <f t="shared" si="1400"/>
        <v>Yes</v>
      </c>
      <c r="AN629" t="str">
        <f t="shared" si="1400"/>
        <v>Yes</v>
      </c>
      <c r="AO629" t="str">
        <f t="shared" si="1400"/>
        <v>Yes</v>
      </c>
      <c r="AP629" t="str">
        <f t="shared" si="1400"/>
        <v>Yes</v>
      </c>
      <c r="AQ629" t="str">
        <f t="shared" si="1400"/>
        <v>Yes</v>
      </c>
      <c r="AR629" t="str">
        <f t="shared" si="1400"/>
        <v>Yes</v>
      </c>
      <c r="AS629" t="str">
        <f t="shared" si="1400"/>
        <v>Yes</v>
      </c>
      <c r="AT629" t="str">
        <f t="shared" si="1400"/>
        <v>Yes</v>
      </c>
      <c r="AV629" t="str">
        <f t="shared" ref="AV629:BF629" si="1405">IF(AND($L629&gt;=AV$1,$L629&lt;AW$1),"Yes","No")</f>
        <v>No</v>
      </c>
      <c r="AW629" t="str">
        <f t="shared" si="1405"/>
        <v>No</v>
      </c>
      <c r="AX629" t="str">
        <f t="shared" si="1405"/>
        <v>No</v>
      </c>
      <c r="AY629" t="str">
        <f t="shared" si="1405"/>
        <v>No</v>
      </c>
      <c r="AZ629" t="str">
        <f t="shared" si="1405"/>
        <v>No</v>
      </c>
      <c r="BA629" t="str">
        <f t="shared" si="1405"/>
        <v>No</v>
      </c>
      <c r="BB629" t="str">
        <f t="shared" si="1405"/>
        <v>No</v>
      </c>
      <c r="BC629" t="str">
        <f t="shared" si="1405"/>
        <v>No</v>
      </c>
      <c r="BD629" t="str">
        <f t="shared" si="1405"/>
        <v>No</v>
      </c>
      <c r="BE629" t="str">
        <f t="shared" si="1405"/>
        <v>No</v>
      </c>
      <c r="BF629" t="str">
        <f t="shared" si="1405"/>
        <v>No</v>
      </c>
      <c r="BG629" t="str">
        <f t="shared" si="1291"/>
        <v>No</v>
      </c>
      <c r="BI629" t="str">
        <f t="shared" si="1302"/>
        <v>No</v>
      </c>
      <c r="BJ629" t="str">
        <f t="shared" ref="BJ629:BT629" si="1406">IF(AND($M629&gt;=BJ$1,$M629&lt;BK$1),"Yes","No")</f>
        <v>No</v>
      </c>
      <c r="BK629" t="str">
        <f t="shared" si="1406"/>
        <v>No</v>
      </c>
      <c r="BL629" t="str">
        <f t="shared" si="1406"/>
        <v>No</v>
      </c>
      <c r="BM629" t="str">
        <f t="shared" si="1406"/>
        <v>No</v>
      </c>
      <c r="BN629" t="str">
        <f t="shared" si="1406"/>
        <v>No</v>
      </c>
      <c r="BO629" t="str">
        <f t="shared" si="1406"/>
        <v>No</v>
      </c>
      <c r="BP629" t="str">
        <f t="shared" si="1406"/>
        <v>No</v>
      </c>
      <c r="BQ629" t="str">
        <f t="shared" si="1406"/>
        <v>No</v>
      </c>
      <c r="BR629" t="str">
        <f t="shared" si="1406"/>
        <v>No</v>
      </c>
      <c r="BS629" t="str">
        <f t="shared" si="1406"/>
        <v>No</v>
      </c>
      <c r="BT629" t="str">
        <f t="shared" si="1406"/>
        <v>No</v>
      </c>
      <c r="BU629" t="str">
        <f t="shared" si="1402"/>
        <v>No</v>
      </c>
      <c r="BW629" t="str">
        <f t="shared" si="1293"/>
        <v>No</v>
      </c>
    </row>
    <row r="630" spans="1:75" x14ac:dyDescent="0.25">
      <c r="A630" s="7">
        <v>629</v>
      </c>
      <c r="B630" s="7" t="s">
        <v>665</v>
      </c>
      <c r="C630" s="7" t="s">
        <v>1155</v>
      </c>
      <c r="D630" s="7" t="s">
        <v>812</v>
      </c>
      <c r="E630" s="7" t="s">
        <v>793</v>
      </c>
      <c r="F630" s="8" t="s">
        <v>811</v>
      </c>
      <c r="G630" s="8" t="s">
        <v>807</v>
      </c>
      <c r="H630" s="7" t="s">
        <v>601</v>
      </c>
      <c r="I630" s="7" t="s">
        <v>24</v>
      </c>
      <c r="J630" s="7" t="s">
        <v>1197</v>
      </c>
      <c r="K630" s="9">
        <v>27889</v>
      </c>
      <c r="L630" s="9">
        <v>41219</v>
      </c>
      <c r="M630" s="9"/>
      <c r="N630" s="10">
        <f t="shared" ca="1" si="1288"/>
        <v>10</v>
      </c>
      <c r="O630" s="10" t="s">
        <v>815</v>
      </c>
      <c r="P630" s="11"/>
      <c r="Q630" s="12">
        <v>55690</v>
      </c>
      <c r="R630" s="12">
        <f t="shared" ca="1" si="1289"/>
        <v>0</v>
      </c>
      <c r="S630" s="8">
        <v>2</v>
      </c>
      <c r="T630" t="str">
        <f t="shared" si="1294"/>
        <v/>
      </c>
      <c r="U630" t="str">
        <f t="shared" si="1295"/>
        <v>Correct</v>
      </c>
      <c r="Y630" t="str">
        <f t="shared" si="1296"/>
        <v>40001-60000</v>
      </c>
      <c r="Z630" t="str">
        <f t="shared" ca="1" si="1297"/>
        <v>40-50 years</v>
      </c>
      <c r="AA630" t="str">
        <f t="shared" si="1298"/>
        <v>0-6 months</v>
      </c>
      <c r="AH630" t="str">
        <f t="shared" si="1299"/>
        <v>No</v>
      </c>
      <c r="AI630" t="str">
        <f t="shared" si="1400"/>
        <v>No</v>
      </c>
      <c r="AJ630" t="str">
        <f t="shared" si="1400"/>
        <v>No</v>
      </c>
      <c r="AK630" t="str">
        <f t="shared" si="1400"/>
        <v>No</v>
      </c>
      <c r="AL630" t="str">
        <f t="shared" si="1400"/>
        <v>No</v>
      </c>
      <c r="AM630" t="str">
        <f t="shared" si="1400"/>
        <v>No</v>
      </c>
      <c r="AN630" t="str">
        <f t="shared" si="1400"/>
        <v>No</v>
      </c>
      <c r="AO630" t="str">
        <f t="shared" si="1400"/>
        <v>No</v>
      </c>
      <c r="AP630" t="str">
        <f t="shared" si="1400"/>
        <v>No</v>
      </c>
      <c r="AQ630" t="str">
        <f t="shared" si="1400"/>
        <v>No</v>
      </c>
      <c r="AR630" t="str">
        <f t="shared" si="1400"/>
        <v>No</v>
      </c>
      <c r="AS630" t="str">
        <f t="shared" si="1400"/>
        <v>Yes</v>
      </c>
      <c r="AT630" t="str">
        <f t="shared" si="1400"/>
        <v>Yes</v>
      </c>
      <c r="AV630" t="str">
        <f t="shared" ref="AV630:BF630" si="1407">IF(AND($L630&gt;=AV$1,$L630&lt;AW$1),"Yes","No")</f>
        <v>No</v>
      </c>
      <c r="AW630" t="str">
        <f t="shared" si="1407"/>
        <v>No</v>
      </c>
      <c r="AX630" t="str">
        <f t="shared" si="1407"/>
        <v>No</v>
      </c>
      <c r="AY630" t="str">
        <f t="shared" si="1407"/>
        <v>No</v>
      </c>
      <c r="AZ630" t="str">
        <f t="shared" si="1407"/>
        <v>No</v>
      </c>
      <c r="BA630" t="str">
        <f t="shared" si="1407"/>
        <v>No</v>
      </c>
      <c r="BB630" t="str">
        <f t="shared" si="1407"/>
        <v>No</v>
      </c>
      <c r="BC630" t="str">
        <f t="shared" si="1407"/>
        <v>No</v>
      </c>
      <c r="BD630" t="str">
        <f t="shared" si="1407"/>
        <v>No</v>
      </c>
      <c r="BE630" t="str">
        <f t="shared" si="1407"/>
        <v>No</v>
      </c>
      <c r="BF630" t="str">
        <f t="shared" si="1407"/>
        <v>Yes</v>
      </c>
      <c r="BG630" t="str">
        <f t="shared" si="1291"/>
        <v>No</v>
      </c>
      <c r="BI630" t="str">
        <f t="shared" si="1302"/>
        <v>Yes</v>
      </c>
      <c r="BJ630" t="str">
        <f t="shared" ref="BJ630:BT630" si="1408">IF(AND($M630&gt;=BJ$1,$M630&lt;BK$1),"Yes","No")</f>
        <v>No</v>
      </c>
      <c r="BK630" t="str">
        <f t="shared" si="1408"/>
        <v>No</v>
      </c>
      <c r="BL630" t="str">
        <f t="shared" si="1408"/>
        <v>No</v>
      </c>
      <c r="BM630" t="str">
        <f t="shared" si="1408"/>
        <v>No</v>
      </c>
      <c r="BN630" t="str">
        <f t="shared" si="1408"/>
        <v>No</v>
      </c>
      <c r="BO630" t="str">
        <f t="shared" si="1408"/>
        <v>No</v>
      </c>
      <c r="BP630" t="str">
        <f t="shared" si="1408"/>
        <v>No</v>
      </c>
      <c r="BQ630" t="str">
        <f t="shared" si="1408"/>
        <v>No</v>
      </c>
      <c r="BR630" t="str">
        <f t="shared" si="1408"/>
        <v>No</v>
      </c>
      <c r="BS630" t="str">
        <f t="shared" si="1408"/>
        <v>No</v>
      </c>
      <c r="BT630" t="str">
        <f t="shared" si="1408"/>
        <v>No</v>
      </c>
      <c r="BU630" t="str">
        <f t="shared" si="1402"/>
        <v>No</v>
      </c>
      <c r="BW630" t="str">
        <f t="shared" si="1293"/>
        <v>No</v>
      </c>
    </row>
    <row r="631" spans="1:75" x14ac:dyDescent="0.25">
      <c r="A631" s="7">
        <v>630</v>
      </c>
      <c r="B631" s="7" t="s">
        <v>666</v>
      </c>
      <c r="C631" s="7" t="s">
        <v>1156</v>
      </c>
      <c r="D631" s="7" t="s">
        <v>36</v>
      </c>
      <c r="E631" s="7" t="s">
        <v>795</v>
      </c>
      <c r="F631" s="8" t="s">
        <v>811</v>
      </c>
      <c r="G631" s="8" t="s">
        <v>807</v>
      </c>
      <c r="H631" s="7" t="s">
        <v>601</v>
      </c>
      <c r="I631" s="7" t="s">
        <v>12</v>
      </c>
      <c r="J631" s="7" t="s">
        <v>1196</v>
      </c>
      <c r="K631" s="9">
        <v>27431</v>
      </c>
      <c r="L631" s="9">
        <v>39398</v>
      </c>
      <c r="M631" s="9"/>
      <c r="N631" s="10">
        <f t="shared" ca="1" si="1288"/>
        <v>15</v>
      </c>
      <c r="O631" s="10" t="s">
        <v>815</v>
      </c>
      <c r="P631" s="11" t="s">
        <v>21</v>
      </c>
      <c r="Q631" s="12">
        <v>48490</v>
      </c>
      <c r="R631" s="12">
        <f t="shared" ca="1" si="1289"/>
        <v>3000</v>
      </c>
      <c r="S631" s="8">
        <v>2</v>
      </c>
      <c r="T631" t="str">
        <f t="shared" si="1294"/>
        <v/>
      </c>
      <c r="U631" t="str">
        <f t="shared" si="1295"/>
        <v>Correct</v>
      </c>
      <c r="Y631" t="str">
        <f t="shared" si="1296"/>
        <v>40001-60000</v>
      </c>
      <c r="Z631" t="str">
        <f t="shared" ca="1" si="1297"/>
        <v>40-50 years</v>
      </c>
      <c r="AA631" t="str">
        <f t="shared" si="1298"/>
        <v>4-6 years</v>
      </c>
      <c r="AH631" t="str">
        <f t="shared" si="1299"/>
        <v>Yes</v>
      </c>
      <c r="AI631" t="str">
        <f t="shared" si="1400"/>
        <v>Yes</v>
      </c>
      <c r="AJ631" t="str">
        <f t="shared" si="1400"/>
        <v>Yes</v>
      </c>
      <c r="AK631" t="str">
        <f t="shared" si="1400"/>
        <v>Yes</v>
      </c>
      <c r="AL631" t="str">
        <f t="shared" si="1400"/>
        <v>Yes</v>
      </c>
      <c r="AM631" t="str">
        <f t="shared" si="1400"/>
        <v>Yes</v>
      </c>
      <c r="AN631" t="str">
        <f t="shared" si="1400"/>
        <v>Yes</v>
      </c>
      <c r="AO631" t="str">
        <f t="shared" si="1400"/>
        <v>Yes</v>
      </c>
      <c r="AP631" t="str">
        <f t="shared" si="1400"/>
        <v>Yes</v>
      </c>
      <c r="AQ631" t="str">
        <f t="shared" si="1400"/>
        <v>Yes</v>
      </c>
      <c r="AR631" t="str">
        <f t="shared" si="1400"/>
        <v>Yes</v>
      </c>
      <c r="AS631" t="str">
        <f t="shared" si="1400"/>
        <v>Yes</v>
      </c>
      <c r="AT631" t="str">
        <f t="shared" si="1400"/>
        <v>Yes</v>
      </c>
      <c r="AV631" t="str">
        <f t="shared" ref="AV631:BF631" si="1409">IF(AND($L631&gt;=AV$1,$L631&lt;AW$1),"Yes","No")</f>
        <v>No</v>
      </c>
      <c r="AW631" t="str">
        <f t="shared" si="1409"/>
        <v>No</v>
      </c>
      <c r="AX631" t="str">
        <f t="shared" si="1409"/>
        <v>No</v>
      </c>
      <c r="AY631" t="str">
        <f t="shared" si="1409"/>
        <v>No</v>
      </c>
      <c r="AZ631" t="str">
        <f t="shared" si="1409"/>
        <v>No</v>
      </c>
      <c r="BA631" t="str">
        <f t="shared" si="1409"/>
        <v>No</v>
      </c>
      <c r="BB631" t="str">
        <f t="shared" si="1409"/>
        <v>No</v>
      </c>
      <c r="BC631" t="str">
        <f t="shared" si="1409"/>
        <v>No</v>
      </c>
      <c r="BD631" t="str">
        <f t="shared" si="1409"/>
        <v>No</v>
      </c>
      <c r="BE631" t="str">
        <f t="shared" si="1409"/>
        <v>No</v>
      </c>
      <c r="BF631" t="str">
        <f t="shared" si="1409"/>
        <v>No</v>
      </c>
      <c r="BG631" t="str">
        <f t="shared" si="1291"/>
        <v>No</v>
      </c>
      <c r="BI631" t="str">
        <f t="shared" si="1302"/>
        <v>No</v>
      </c>
      <c r="BJ631" t="str">
        <f t="shared" ref="BJ631:BT631" si="1410">IF(AND($M631&gt;=BJ$1,$M631&lt;BK$1),"Yes","No")</f>
        <v>No</v>
      </c>
      <c r="BK631" t="str">
        <f t="shared" si="1410"/>
        <v>No</v>
      </c>
      <c r="BL631" t="str">
        <f t="shared" si="1410"/>
        <v>No</v>
      </c>
      <c r="BM631" t="str">
        <f t="shared" si="1410"/>
        <v>No</v>
      </c>
      <c r="BN631" t="str">
        <f t="shared" si="1410"/>
        <v>No</v>
      </c>
      <c r="BO631" t="str">
        <f t="shared" si="1410"/>
        <v>No</v>
      </c>
      <c r="BP631" t="str">
        <f t="shared" si="1410"/>
        <v>No</v>
      </c>
      <c r="BQ631" t="str">
        <f t="shared" si="1410"/>
        <v>No</v>
      </c>
      <c r="BR631" t="str">
        <f t="shared" si="1410"/>
        <v>No</v>
      </c>
      <c r="BS631" t="str">
        <f t="shared" si="1410"/>
        <v>No</v>
      </c>
      <c r="BT631" t="str">
        <f t="shared" si="1410"/>
        <v>No</v>
      </c>
      <c r="BU631" t="str">
        <f t="shared" si="1402"/>
        <v>No</v>
      </c>
      <c r="BW631" t="str">
        <f t="shared" si="1293"/>
        <v>No</v>
      </c>
    </row>
    <row r="632" spans="1:75" x14ac:dyDescent="0.25">
      <c r="A632" s="7">
        <v>631</v>
      </c>
      <c r="B632" s="7" t="s">
        <v>667</v>
      </c>
      <c r="C632" s="7" t="s">
        <v>1157</v>
      </c>
      <c r="D632" s="7" t="s">
        <v>812</v>
      </c>
      <c r="E632" s="7" t="s">
        <v>793</v>
      </c>
      <c r="F632" s="8" t="s">
        <v>811</v>
      </c>
      <c r="G632" s="8" t="s">
        <v>807</v>
      </c>
      <c r="H632" s="7" t="s">
        <v>601</v>
      </c>
      <c r="I632" s="7" t="s">
        <v>12</v>
      </c>
      <c r="J632" s="7" t="s">
        <v>1197</v>
      </c>
      <c r="K632" s="9">
        <v>29049</v>
      </c>
      <c r="L632" s="9">
        <v>40486</v>
      </c>
      <c r="M632" s="9">
        <v>40917</v>
      </c>
      <c r="N632" s="10">
        <f t="shared" ca="1" si="1288"/>
        <v>12</v>
      </c>
      <c r="O632" s="10" t="s">
        <v>815</v>
      </c>
      <c r="P632" s="11" t="s">
        <v>40</v>
      </c>
      <c r="Q632" s="12">
        <v>66440</v>
      </c>
      <c r="R632" s="12">
        <f t="shared" ca="1" si="1289"/>
        <v>5000</v>
      </c>
      <c r="S632" s="8">
        <v>3</v>
      </c>
      <c r="T632" t="str">
        <f t="shared" si="1294"/>
        <v>Correct</v>
      </c>
      <c r="U632" t="str">
        <f t="shared" si="1295"/>
        <v>Correct</v>
      </c>
      <c r="Y632" t="str">
        <f t="shared" si="1296"/>
        <v>Above 60000</v>
      </c>
      <c r="Z632" t="str">
        <f t="shared" ca="1" si="1297"/>
        <v>40-50 years</v>
      </c>
      <c r="AA632" t="str">
        <f t="shared" si="1298"/>
        <v>2-4 years</v>
      </c>
      <c r="AH632" t="str">
        <f t="shared" si="1299"/>
        <v>Yes</v>
      </c>
      <c r="AI632" t="str">
        <f t="shared" si="1400"/>
        <v>No</v>
      </c>
      <c r="AJ632" t="str">
        <f t="shared" si="1400"/>
        <v>No</v>
      </c>
      <c r="AK632" t="str">
        <f t="shared" si="1400"/>
        <v>No</v>
      </c>
      <c r="AL632" t="str">
        <f t="shared" si="1400"/>
        <v>No</v>
      </c>
      <c r="AM632" t="str">
        <f t="shared" si="1400"/>
        <v>No</v>
      </c>
      <c r="AN632" t="str">
        <f t="shared" si="1400"/>
        <v>No</v>
      </c>
      <c r="AO632" t="str">
        <f t="shared" si="1400"/>
        <v>No</v>
      </c>
      <c r="AP632" t="str">
        <f t="shared" si="1400"/>
        <v>No</v>
      </c>
      <c r="AQ632" t="str">
        <f t="shared" si="1400"/>
        <v>No</v>
      </c>
      <c r="AR632" t="str">
        <f t="shared" si="1400"/>
        <v>No</v>
      </c>
      <c r="AS632" t="str">
        <f t="shared" si="1400"/>
        <v>No</v>
      </c>
      <c r="AT632" t="str">
        <f t="shared" si="1400"/>
        <v>No</v>
      </c>
      <c r="AV632" t="str">
        <f t="shared" ref="AV632:BF632" si="1411">IF(AND($L632&gt;=AV$1,$L632&lt;AW$1),"Yes","No")</f>
        <v>No</v>
      </c>
      <c r="AW632" t="str">
        <f t="shared" si="1411"/>
        <v>No</v>
      </c>
      <c r="AX632" t="str">
        <f t="shared" si="1411"/>
        <v>No</v>
      </c>
      <c r="AY632" t="str">
        <f t="shared" si="1411"/>
        <v>No</v>
      </c>
      <c r="AZ632" t="str">
        <f t="shared" si="1411"/>
        <v>No</v>
      </c>
      <c r="BA632" t="str">
        <f t="shared" si="1411"/>
        <v>No</v>
      </c>
      <c r="BB632" t="str">
        <f t="shared" si="1411"/>
        <v>No</v>
      </c>
      <c r="BC632" t="str">
        <f t="shared" si="1411"/>
        <v>No</v>
      </c>
      <c r="BD632" t="str">
        <f t="shared" si="1411"/>
        <v>No</v>
      </c>
      <c r="BE632" t="str">
        <f t="shared" si="1411"/>
        <v>No</v>
      </c>
      <c r="BF632" t="str">
        <f t="shared" si="1411"/>
        <v>No</v>
      </c>
      <c r="BG632" t="str">
        <f t="shared" si="1291"/>
        <v>No</v>
      </c>
      <c r="BI632" t="str">
        <f t="shared" si="1302"/>
        <v>No</v>
      </c>
      <c r="BJ632" t="str">
        <f t="shared" ref="BJ632:BT632" si="1412">IF(AND($M632&gt;=BJ$1,$M632&lt;BK$1),"Yes","No")</f>
        <v>Yes</v>
      </c>
      <c r="BK632" t="str">
        <f t="shared" si="1412"/>
        <v>No</v>
      </c>
      <c r="BL632" t="str">
        <f t="shared" si="1412"/>
        <v>No</v>
      </c>
      <c r="BM632" t="str">
        <f t="shared" si="1412"/>
        <v>No</v>
      </c>
      <c r="BN632" t="str">
        <f t="shared" si="1412"/>
        <v>No</v>
      </c>
      <c r="BO632" t="str">
        <f t="shared" si="1412"/>
        <v>No</v>
      </c>
      <c r="BP632" t="str">
        <f t="shared" si="1412"/>
        <v>No</v>
      </c>
      <c r="BQ632" t="str">
        <f t="shared" si="1412"/>
        <v>No</v>
      </c>
      <c r="BR632" t="str">
        <f t="shared" si="1412"/>
        <v>No</v>
      </c>
      <c r="BS632" t="str">
        <f t="shared" si="1412"/>
        <v>No</v>
      </c>
      <c r="BT632" t="str">
        <f t="shared" si="1412"/>
        <v>No</v>
      </c>
      <c r="BU632" t="str">
        <f t="shared" si="1402"/>
        <v>No</v>
      </c>
      <c r="BW632" t="str">
        <f t="shared" si="1293"/>
        <v>Yes</v>
      </c>
    </row>
    <row r="633" spans="1:75" x14ac:dyDescent="0.25">
      <c r="A633" s="7">
        <v>632</v>
      </c>
      <c r="B633" s="7" t="s">
        <v>668</v>
      </c>
      <c r="C633" s="7" t="s">
        <v>1158</v>
      </c>
      <c r="D633" s="7" t="s">
        <v>36</v>
      </c>
      <c r="E633" s="7" t="s">
        <v>790</v>
      </c>
      <c r="F633" s="8" t="s">
        <v>811</v>
      </c>
      <c r="G633" s="8" t="s">
        <v>807</v>
      </c>
      <c r="H633" s="7" t="s">
        <v>601</v>
      </c>
      <c r="I633" s="7" t="s">
        <v>24</v>
      </c>
      <c r="J633" s="7" t="s">
        <v>1196</v>
      </c>
      <c r="K633" s="9">
        <v>25649</v>
      </c>
      <c r="L633" s="9">
        <v>36479</v>
      </c>
      <c r="M633" s="9"/>
      <c r="N633" s="10">
        <f t="shared" ca="1" si="1288"/>
        <v>23</v>
      </c>
      <c r="O633" s="10" t="s">
        <v>815</v>
      </c>
      <c r="P633" s="11"/>
      <c r="Q633" s="12">
        <v>54840</v>
      </c>
      <c r="R633" s="12">
        <f t="shared" ca="1" si="1289"/>
        <v>5000</v>
      </c>
      <c r="S633" s="8">
        <v>4</v>
      </c>
      <c r="T633" t="str">
        <f t="shared" si="1294"/>
        <v/>
      </c>
      <c r="U633" t="str">
        <f t="shared" si="1295"/>
        <v>Correct</v>
      </c>
      <c r="Y633" t="str">
        <f t="shared" si="1296"/>
        <v>40001-60000</v>
      </c>
      <c r="Z633" t="str">
        <f t="shared" ca="1" si="1297"/>
        <v>Above 50 years</v>
      </c>
      <c r="AA633" t="str">
        <f t="shared" si="1298"/>
        <v>Above 10 years</v>
      </c>
      <c r="AH633" t="str">
        <f t="shared" si="1299"/>
        <v>Yes</v>
      </c>
      <c r="AI633" t="str">
        <f t="shared" si="1400"/>
        <v>Yes</v>
      </c>
      <c r="AJ633" t="str">
        <f t="shared" si="1400"/>
        <v>Yes</v>
      </c>
      <c r="AK633" t="str">
        <f t="shared" si="1400"/>
        <v>Yes</v>
      </c>
      <c r="AL633" t="str">
        <f t="shared" si="1400"/>
        <v>Yes</v>
      </c>
      <c r="AM633" t="str">
        <f t="shared" si="1400"/>
        <v>Yes</v>
      </c>
      <c r="AN633" t="str">
        <f t="shared" si="1400"/>
        <v>Yes</v>
      </c>
      <c r="AO633" t="str">
        <f t="shared" si="1400"/>
        <v>Yes</v>
      </c>
      <c r="AP633" t="str">
        <f t="shared" si="1400"/>
        <v>Yes</v>
      </c>
      <c r="AQ633" t="str">
        <f t="shared" si="1400"/>
        <v>Yes</v>
      </c>
      <c r="AR633" t="str">
        <f t="shared" si="1400"/>
        <v>Yes</v>
      </c>
      <c r="AS633" t="str">
        <f t="shared" si="1400"/>
        <v>Yes</v>
      </c>
      <c r="AT633" t="str">
        <f t="shared" si="1400"/>
        <v>Yes</v>
      </c>
      <c r="AV633" t="str">
        <f t="shared" ref="AV633:BF633" si="1413">IF(AND($L633&gt;=AV$1,$L633&lt;AW$1),"Yes","No")</f>
        <v>No</v>
      </c>
      <c r="AW633" t="str">
        <f t="shared" si="1413"/>
        <v>No</v>
      </c>
      <c r="AX633" t="str">
        <f t="shared" si="1413"/>
        <v>No</v>
      </c>
      <c r="AY633" t="str">
        <f t="shared" si="1413"/>
        <v>No</v>
      </c>
      <c r="AZ633" t="str">
        <f t="shared" si="1413"/>
        <v>No</v>
      </c>
      <c r="BA633" t="str">
        <f t="shared" si="1413"/>
        <v>No</v>
      </c>
      <c r="BB633" t="str">
        <f t="shared" si="1413"/>
        <v>No</v>
      </c>
      <c r="BC633" t="str">
        <f t="shared" si="1413"/>
        <v>No</v>
      </c>
      <c r="BD633" t="str">
        <f t="shared" si="1413"/>
        <v>No</v>
      </c>
      <c r="BE633" t="str">
        <f t="shared" si="1413"/>
        <v>No</v>
      </c>
      <c r="BF633" t="str">
        <f t="shared" si="1413"/>
        <v>No</v>
      </c>
      <c r="BG633" t="str">
        <f t="shared" si="1291"/>
        <v>No</v>
      </c>
      <c r="BI633" t="str">
        <f t="shared" si="1302"/>
        <v>No</v>
      </c>
      <c r="BJ633" t="str">
        <f t="shared" ref="BJ633:BT633" si="1414">IF(AND($M633&gt;=BJ$1,$M633&lt;BK$1),"Yes","No")</f>
        <v>No</v>
      </c>
      <c r="BK633" t="str">
        <f t="shared" si="1414"/>
        <v>No</v>
      </c>
      <c r="BL633" t="str">
        <f t="shared" si="1414"/>
        <v>No</v>
      </c>
      <c r="BM633" t="str">
        <f t="shared" si="1414"/>
        <v>No</v>
      </c>
      <c r="BN633" t="str">
        <f t="shared" si="1414"/>
        <v>No</v>
      </c>
      <c r="BO633" t="str">
        <f t="shared" si="1414"/>
        <v>No</v>
      </c>
      <c r="BP633" t="str">
        <f t="shared" si="1414"/>
        <v>No</v>
      </c>
      <c r="BQ633" t="str">
        <f t="shared" si="1414"/>
        <v>No</v>
      </c>
      <c r="BR633" t="str">
        <f t="shared" si="1414"/>
        <v>No</v>
      </c>
      <c r="BS633" t="str">
        <f t="shared" si="1414"/>
        <v>No</v>
      </c>
      <c r="BT633" t="str">
        <f t="shared" si="1414"/>
        <v>No</v>
      </c>
      <c r="BU633" t="str">
        <f t="shared" si="1402"/>
        <v>No</v>
      </c>
      <c r="BW633" t="str">
        <f t="shared" si="1293"/>
        <v>No</v>
      </c>
    </row>
    <row r="634" spans="1:75" x14ac:dyDescent="0.25">
      <c r="A634" s="7">
        <v>633</v>
      </c>
      <c r="B634" s="7" t="s">
        <v>669</v>
      </c>
      <c r="C634" s="7" t="s">
        <v>884</v>
      </c>
      <c r="D634" s="7" t="s">
        <v>10</v>
      </c>
      <c r="E634" s="7" t="s">
        <v>787</v>
      </c>
      <c r="F634" s="8" t="s">
        <v>811</v>
      </c>
      <c r="G634" s="8" t="s">
        <v>807</v>
      </c>
      <c r="H634" s="7" t="s">
        <v>601</v>
      </c>
      <c r="I634" s="7" t="s">
        <v>12</v>
      </c>
      <c r="J634" s="7" t="s">
        <v>1196</v>
      </c>
      <c r="K634" s="9">
        <v>29645</v>
      </c>
      <c r="L634" s="9">
        <v>39797</v>
      </c>
      <c r="M634" s="9"/>
      <c r="N634" s="10">
        <f t="shared" ca="1" si="1288"/>
        <v>14</v>
      </c>
      <c r="O634" s="10" t="s">
        <v>815</v>
      </c>
      <c r="P634" s="11" t="s">
        <v>13</v>
      </c>
      <c r="Q634" s="12">
        <v>53900</v>
      </c>
      <c r="R634" s="12">
        <f t="shared" ca="1" si="1289"/>
        <v>10000</v>
      </c>
      <c r="S634" s="8">
        <v>5</v>
      </c>
      <c r="T634" t="str">
        <f t="shared" si="1294"/>
        <v/>
      </c>
      <c r="U634" t="str">
        <f t="shared" si="1295"/>
        <v>Correct</v>
      </c>
      <c r="Y634" t="str">
        <f t="shared" si="1296"/>
        <v>40001-60000</v>
      </c>
      <c r="Z634" t="str">
        <f t="shared" ca="1" si="1297"/>
        <v>40-50 years</v>
      </c>
      <c r="AA634" t="str">
        <f t="shared" si="1298"/>
        <v>4-6 years</v>
      </c>
      <c r="AH634" t="str">
        <f t="shared" si="1299"/>
        <v>Yes</v>
      </c>
      <c r="AI634" t="str">
        <f t="shared" si="1400"/>
        <v>Yes</v>
      </c>
      <c r="AJ634" t="str">
        <f t="shared" si="1400"/>
        <v>Yes</v>
      </c>
      <c r="AK634" t="str">
        <f t="shared" si="1400"/>
        <v>Yes</v>
      </c>
      <c r="AL634" t="str">
        <f t="shared" si="1400"/>
        <v>Yes</v>
      </c>
      <c r="AM634" t="str">
        <f t="shared" si="1400"/>
        <v>Yes</v>
      </c>
      <c r="AN634" t="str">
        <f t="shared" si="1400"/>
        <v>Yes</v>
      </c>
      <c r="AO634" t="str">
        <f t="shared" si="1400"/>
        <v>Yes</v>
      </c>
      <c r="AP634" t="str">
        <f t="shared" si="1400"/>
        <v>Yes</v>
      </c>
      <c r="AQ634" t="str">
        <f t="shared" si="1400"/>
        <v>Yes</v>
      </c>
      <c r="AR634" t="str">
        <f t="shared" si="1400"/>
        <v>Yes</v>
      </c>
      <c r="AS634" t="str">
        <f t="shared" si="1400"/>
        <v>Yes</v>
      </c>
      <c r="AT634" t="str">
        <f t="shared" si="1400"/>
        <v>Yes</v>
      </c>
      <c r="AV634" t="str">
        <f t="shared" ref="AV634:BF634" si="1415">IF(AND($L634&gt;=AV$1,$L634&lt;AW$1),"Yes","No")</f>
        <v>No</v>
      </c>
      <c r="AW634" t="str">
        <f t="shared" si="1415"/>
        <v>No</v>
      </c>
      <c r="AX634" t="str">
        <f t="shared" si="1415"/>
        <v>No</v>
      </c>
      <c r="AY634" t="str">
        <f t="shared" si="1415"/>
        <v>No</v>
      </c>
      <c r="AZ634" t="str">
        <f t="shared" si="1415"/>
        <v>No</v>
      </c>
      <c r="BA634" t="str">
        <f t="shared" si="1415"/>
        <v>No</v>
      </c>
      <c r="BB634" t="str">
        <f t="shared" si="1415"/>
        <v>No</v>
      </c>
      <c r="BC634" t="str">
        <f t="shared" si="1415"/>
        <v>No</v>
      </c>
      <c r="BD634" t="str">
        <f t="shared" si="1415"/>
        <v>No</v>
      </c>
      <c r="BE634" t="str">
        <f t="shared" si="1415"/>
        <v>No</v>
      </c>
      <c r="BF634" t="str">
        <f t="shared" si="1415"/>
        <v>No</v>
      </c>
      <c r="BG634" t="str">
        <f t="shared" si="1291"/>
        <v>No</v>
      </c>
      <c r="BI634" t="str">
        <f t="shared" si="1302"/>
        <v>No</v>
      </c>
      <c r="BJ634" t="str">
        <f t="shared" ref="BJ634:BT634" si="1416">IF(AND($M634&gt;=BJ$1,$M634&lt;BK$1),"Yes","No")</f>
        <v>No</v>
      </c>
      <c r="BK634" t="str">
        <f t="shared" si="1416"/>
        <v>No</v>
      </c>
      <c r="BL634" t="str">
        <f t="shared" si="1416"/>
        <v>No</v>
      </c>
      <c r="BM634" t="str">
        <f t="shared" si="1416"/>
        <v>No</v>
      </c>
      <c r="BN634" t="str">
        <f t="shared" si="1416"/>
        <v>No</v>
      </c>
      <c r="BO634" t="str">
        <f t="shared" si="1416"/>
        <v>No</v>
      </c>
      <c r="BP634" t="str">
        <f t="shared" si="1416"/>
        <v>No</v>
      </c>
      <c r="BQ634" t="str">
        <f t="shared" si="1416"/>
        <v>No</v>
      </c>
      <c r="BR634" t="str">
        <f t="shared" si="1416"/>
        <v>No</v>
      </c>
      <c r="BS634" t="str">
        <f t="shared" si="1416"/>
        <v>No</v>
      </c>
      <c r="BT634" t="str">
        <f t="shared" si="1416"/>
        <v>No</v>
      </c>
      <c r="BU634" t="str">
        <f t="shared" si="1402"/>
        <v>No</v>
      </c>
      <c r="BW634" t="str">
        <f t="shared" si="1293"/>
        <v>No</v>
      </c>
    </row>
    <row r="635" spans="1:75" x14ac:dyDescent="0.25">
      <c r="A635" s="7">
        <v>634</v>
      </c>
      <c r="B635" s="7" t="s">
        <v>670</v>
      </c>
      <c r="C635" s="7" t="s">
        <v>849</v>
      </c>
      <c r="D635" s="7" t="s">
        <v>812</v>
      </c>
      <c r="E635" s="7" t="s">
        <v>794</v>
      </c>
      <c r="F635" s="8" t="s">
        <v>811</v>
      </c>
      <c r="G635" s="8" t="s">
        <v>807</v>
      </c>
      <c r="H635" s="7" t="s">
        <v>601</v>
      </c>
      <c r="I635" s="7" t="s">
        <v>19</v>
      </c>
      <c r="J635" s="7" t="s">
        <v>1196</v>
      </c>
      <c r="K635" s="9">
        <v>30244</v>
      </c>
      <c r="L635" s="9">
        <v>39417</v>
      </c>
      <c r="M635" s="9"/>
      <c r="N635" s="10">
        <f t="shared" ca="1" si="1288"/>
        <v>15</v>
      </c>
      <c r="O635" t="s">
        <v>785</v>
      </c>
      <c r="P635" s="11"/>
      <c r="Q635" s="12">
        <v>23692</v>
      </c>
      <c r="R635" s="12">
        <f t="shared" ca="1" si="1289"/>
        <v>5000</v>
      </c>
      <c r="S635" s="8">
        <v>4</v>
      </c>
      <c r="T635" t="str">
        <f t="shared" si="1294"/>
        <v/>
      </c>
      <c r="U635" t="str">
        <f t="shared" si="1295"/>
        <v>Correct</v>
      </c>
      <c r="Y635" t="str">
        <f t="shared" si="1296"/>
        <v>10001-25000</v>
      </c>
      <c r="Z635" t="str">
        <f t="shared" ca="1" si="1297"/>
        <v>40-50 years</v>
      </c>
      <c r="AA635" t="str">
        <f t="shared" si="1298"/>
        <v>4-6 years</v>
      </c>
      <c r="AH635" t="str">
        <f t="shared" si="1299"/>
        <v>Yes</v>
      </c>
      <c r="AI635" t="str">
        <f t="shared" si="1400"/>
        <v>Yes</v>
      </c>
      <c r="AJ635" t="str">
        <f t="shared" si="1400"/>
        <v>Yes</v>
      </c>
      <c r="AK635" t="str">
        <f t="shared" si="1400"/>
        <v>Yes</v>
      </c>
      <c r="AL635" t="str">
        <f t="shared" si="1400"/>
        <v>Yes</v>
      </c>
      <c r="AM635" t="str">
        <f t="shared" si="1400"/>
        <v>Yes</v>
      </c>
      <c r="AN635" t="str">
        <f t="shared" si="1400"/>
        <v>Yes</v>
      </c>
      <c r="AO635" t="str">
        <f t="shared" si="1400"/>
        <v>Yes</v>
      </c>
      <c r="AP635" t="str">
        <f t="shared" si="1400"/>
        <v>Yes</v>
      </c>
      <c r="AQ635" t="str">
        <f t="shared" si="1400"/>
        <v>Yes</v>
      </c>
      <c r="AR635" t="str">
        <f t="shared" si="1400"/>
        <v>Yes</v>
      </c>
      <c r="AS635" t="str">
        <f t="shared" si="1400"/>
        <v>Yes</v>
      </c>
      <c r="AT635" t="str">
        <f t="shared" si="1400"/>
        <v>Yes</v>
      </c>
      <c r="AV635" t="str">
        <f t="shared" ref="AV635:BF635" si="1417">IF(AND($L635&gt;=AV$1,$L635&lt;AW$1),"Yes","No")</f>
        <v>No</v>
      </c>
      <c r="AW635" t="str">
        <f t="shared" si="1417"/>
        <v>No</v>
      </c>
      <c r="AX635" t="str">
        <f t="shared" si="1417"/>
        <v>No</v>
      </c>
      <c r="AY635" t="str">
        <f t="shared" si="1417"/>
        <v>No</v>
      </c>
      <c r="AZ635" t="str">
        <f t="shared" si="1417"/>
        <v>No</v>
      </c>
      <c r="BA635" t="str">
        <f t="shared" si="1417"/>
        <v>No</v>
      </c>
      <c r="BB635" t="str">
        <f t="shared" si="1417"/>
        <v>No</v>
      </c>
      <c r="BC635" t="str">
        <f t="shared" si="1417"/>
        <v>No</v>
      </c>
      <c r="BD635" t="str">
        <f t="shared" si="1417"/>
        <v>No</v>
      </c>
      <c r="BE635" t="str">
        <f t="shared" si="1417"/>
        <v>No</v>
      </c>
      <c r="BF635" t="str">
        <f t="shared" si="1417"/>
        <v>No</v>
      </c>
      <c r="BG635" t="str">
        <f t="shared" si="1291"/>
        <v>No</v>
      </c>
      <c r="BI635" t="str">
        <f t="shared" si="1302"/>
        <v>No</v>
      </c>
      <c r="BJ635" t="str">
        <f t="shared" ref="BJ635:BT635" si="1418">IF(AND($M635&gt;=BJ$1,$M635&lt;BK$1),"Yes","No")</f>
        <v>No</v>
      </c>
      <c r="BK635" t="str">
        <f t="shared" si="1418"/>
        <v>No</v>
      </c>
      <c r="BL635" t="str">
        <f t="shared" si="1418"/>
        <v>No</v>
      </c>
      <c r="BM635" t="str">
        <f t="shared" si="1418"/>
        <v>No</v>
      </c>
      <c r="BN635" t="str">
        <f t="shared" si="1418"/>
        <v>No</v>
      </c>
      <c r="BO635" t="str">
        <f t="shared" si="1418"/>
        <v>No</v>
      </c>
      <c r="BP635" t="str">
        <f t="shared" si="1418"/>
        <v>No</v>
      </c>
      <c r="BQ635" t="str">
        <f t="shared" si="1418"/>
        <v>No</v>
      </c>
      <c r="BR635" t="str">
        <f t="shared" si="1418"/>
        <v>No</v>
      </c>
      <c r="BS635" t="str">
        <f t="shared" si="1418"/>
        <v>No</v>
      </c>
      <c r="BT635" t="str">
        <f t="shared" si="1418"/>
        <v>No</v>
      </c>
      <c r="BU635" t="str">
        <f t="shared" si="1402"/>
        <v>No</v>
      </c>
      <c r="BW635" t="str">
        <f t="shared" si="1293"/>
        <v>No</v>
      </c>
    </row>
    <row r="636" spans="1:75" x14ac:dyDescent="0.25">
      <c r="A636" s="7">
        <v>635</v>
      </c>
      <c r="B636" s="7" t="s">
        <v>671</v>
      </c>
      <c r="C636" s="7" t="s">
        <v>1048</v>
      </c>
      <c r="D636" s="7" t="s">
        <v>10</v>
      </c>
      <c r="E636" s="7" t="s">
        <v>787</v>
      </c>
      <c r="F636" s="8" t="s">
        <v>811</v>
      </c>
      <c r="G636" s="8" t="s">
        <v>807</v>
      </c>
      <c r="H636" s="7" t="s">
        <v>601</v>
      </c>
      <c r="I636" s="7" t="s">
        <v>19</v>
      </c>
      <c r="J636" s="7" t="s">
        <v>1196</v>
      </c>
      <c r="K636" s="9">
        <v>29540</v>
      </c>
      <c r="L636" s="9">
        <v>40515</v>
      </c>
      <c r="M636" s="9"/>
      <c r="N636" s="10">
        <f t="shared" ca="1" si="1288"/>
        <v>12</v>
      </c>
      <c r="O636" s="10" t="s">
        <v>815</v>
      </c>
      <c r="P636" s="11"/>
      <c r="Q636" s="12">
        <v>33508</v>
      </c>
      <c r="R636" s="12">
        <f t="shared" ca="1" si="1289"/>
        <v>5000</v>
      </c>
      <c r="S636" s="8">
        <v>4</v>
      </c>
      <c r="T636" t="str">
        <f t="shared" si="1294"/>
        <v/>
      </c>
      <c r="U636" t="str">
        <f t="shared" si="1295"/>
        <v>Correct</v>
      </c>
      <c r="Y636" t="str">
        <f t="shared" si="1296"/>
        <v>25001-40000</v>
      </c>
      <c r="Z636" t="str">
        <f t="shared" ca="1" si="1297"/>
        <v>40-50 years</v>
      </c>
      <c r="AA636" t="str">
        <f t="shared" si="1298"/>
        <v>2-4 years</v>
      </c>
      <c r="AH636" t="str">
        <f t="shared" si="1299"/>
        <v>Yes</v>
      </c>
      <c r="AI636" t="str">
        <f t="shared" si="1400"/>
        <v>Yes</v>
      </c>
      <c r="AJ636" t="str">
        <f t="shared" si="1400"/>
        <v>Yes</v>
      </c>
      <c r="AK636" t="str">
        <f t="shared" si="1400"/>
        <v>Yes</v>
      </c>
      <c r="AL636" t="str">
        <f t="shared" si="1400"/>
        <v>Yes</v>
      </c>
      <c r="AM636" t="str">
        <f t="shared" si="1400"/>
        <v>Yes</v>
      </c>
      <c r="AN636" t="str">
        <f t="shared" si="1400"/>
        <v>Yes</v>
      </c>
      <c r="AO636" t="str">
        <f t="shared" si="1400"/>
        <v>Yes</v>
      </c>
      <c r="AP636" t="str">
        <f t="shared" si="1400"/>
        <v>Yes</v>
      </c>
      <c r="AQ636" t="str">
        <f t="shared" si="1400"/>
        <v>Yes</v>
      </c>
      <c r="AR636" t="str">
        <f t="shared" si="1400"/>
        <v>Yes</v>
      </c>
      <c r="AS636" t="str">
        <f t="shared" si="1400"/>
        <v>Yes</v>
      </c>
      <c r="AT636" t="str">
        <f t="shared" si="1400"/>
        <v>Yes</v>
      </c>
      <c r="AV636" t="str">
        <f t="shared" ref="AV636:BF636" si="1419">IF(AND($L636&gt;=AV$1,$L636&lt;AW$1),"Yes","No")</f>
        <v>No</v>
      </c>
      <c r="AW636" t="str">
        <f t="shared" si="1419"/>
        <v>No</v>
      </c>
      <c r="AX636" t="str">
        <f t="shared" si="1419"/>
        <v>No</v>
      </c>
      <c r="AY636" t="str">
        <f t="shared" si="1419"/>
        <v>No</v>
      </c>
      <c r="AZ636" t="str">
        <f t="shared" si="1419"/>
        <v>No</v>
      </c>
      <c r="BA636" t="str">
        <f t="shared" si="1419"/>
        <v>No</v>
      </c>
      <c r="BB636" t="str">
        <f t="shared" si="1419"/>
        <v>No</v>
      </c>
      <c r="BC636" t="str">
        <f t="shared" si="1419"/>
        <v>No</v>
      </c>
      <c r="BD636" t="str">
        <f t="shared" si="1419"/>
        <v>No</v>
      </c>
      <c r="BE636" t="str">
        <f t="shared" si="1419"/>
        <v>No</v>
      </c>
      <c r="BF636" t="str">
        <f t="shared" si="1419"/>
        <v>No</v>
      </c>
      <c r="BG636" t="str">
        <f t="shared" si="1291"/>
        <v>No</v>
      </c>
      <c r="BI636" t="str">
        <f t="shared" si="1302"/>
        <v>No</v>
      </c>
      <c r="BJ636" t="str">
        <f t="shared" ref="BJ636:BT636" si="1420">IF(AND($M636&gt;=BJ$1,$M636&lt;BK$1),"Yes","No")</f>
        <v>No</v>
      </c>
      <c r="BK636" t="str">
        <f t="shared" si="1420"/>
        <v>No</v>
      </c>
      <c r="BL636" t="str">
        <f t="shared" si="1420"/>
        <v>No</v>
      </c>
      <c r="BM636" t="str">
        <f t="shared" si="1420"/>
        <v>No</v>
      </c>
      <c r="BN636" t="str">
        <f t="shared" si="1420"/>
        <v>No</v>
      </c>
      <c r="BO636" t="str">
        <f t="shared" si="1420"/>
        <v>No</v>
      </c>
      <c r="BP636" t="str">
        <f t="shared" si="1420"/>
        <v>No</v>
      </c>
      <c r="BQ636" t="str">
        <f t="shared" si="1420"/>
        <v>No</v>
      </c>
      <c r="BR636" t="str">
        <f t="shared" si="1420"/>
        <v>No</v>
      </c>
      <c r="BS636" t="str">
        <f t="shared" si="1420"/>
        <v>No</v>
      </c>
      <c r="BT636" t="str">
        <f t="shared" si="1420"/>
        <v>No</v>
      </c>
      <c r="BU636" t="str">
        <f t="shared" si="1402"/>
        <v>No</v>
      </c>
      <c r="BW636" t="str">
        <f t="shared" si="1293"/>
        <v>No</v>
      </c>
    </row>
    <row r="637" spans="1:75" x14ac:dyDescent="0.25">
      <c r="A637" s="7">
        <v>636</v>
      </c>
      <c r="B637" s="7" t="s">
        <v>672</v>
      </c>
      <c r="C637" s="7" t="s">
        <v>1159</v>
      </c>
      <c r="D637" s="7" t="s">
        <v>36</v>
      </c>
      <c r="E637" s="7" t="s">
        <v>789</v>
      </c>
      <c r="F637" s="8" t="s">
        <v>811</v>
      </c>
      <c r="G637" s="8" t="s">
        <v>807</v>
      </c>
      <c r="H637" s="7" t="s">
        <v>601</v>
      </c>
      <c r="I637" s="7" t="s">
        <v>12</v>
      </c>
      <c r="J637" s="7" t="s">
        <v>1197</v>
      </c>
      <c r="K637" s="9">
        <v>26856</v>
      </c>
      <c r="L637" s="9">
        <v>40521</v>
      </c>
      <c r="M637" s="9"/>
      <c r="N637" s="10">
        <f t="shared" ca="1" si="1288"/>
        <v>12</v>
      </c>
      <c r="O637" s="10" t="s">
        <v>815</v>
      </c>
      <c r="P637" s="11" t="s">
        <v>40</v>
      </c>
      <c r="Q637" s="12">
        <v>34330</v>
      </c>
      <c r="R637" s="12">
        <f t="shared" ca="1" si="1289"/>
        <v>5000</v>
      </c>
      <c r="S637" s="8">
        <v>3</v>
      </c>
      <c r="T637" t="str">
        <f t="shared" si="1294"/>
        <v/>
      </c>
      <c r="U637" t="str">
        <f t="shared" si="1295"/>
        <v>Correct</v>
      </c>
      <c r="Y637" t="str">
        <f t="shared" si="1296"/>
        <v>25001-40000</v>
      </c>
      <c r="Z637" t="str">
        <f t="shared" ca="1" si="1297"/>
        <v>40-50 years</v>
      </c>
      <c r="AA637" t="str">
        <f t="shared" si="1298"/>
        <v>2-4 years</v>
      </c>
      <c r="AH637" t="str">
        <f t="shared" si="1299"/>
        <v>Yes</v>
      </c>
      <c r="AI637" t="str">
        <f t="shared" si="1400"/>
        <v>Yes</v>
      </c>
      <c r="AJ637" t="str">
        <f t="shared" si="1400"/>
        <v>Yes</v>
      </c>
      <c r="AK637" t="str">
        <f t="shared" si="1400"/>
        <v>Yes</v>
      </c>
      <c r="AL637" t="str">
        <f t="shared" si="1400"/>
        <v>Yes</v>
      </c>
      <c r="AM637" t="str">
        <f t="shared" si="1400"/>
        <v>Yes</v>
      </c>
      <c r="AN637" t="str">
        <f t="shared" si="1400"/>
        <v>Yes</v>
      </c>
      <c r="AO637" t="str">
        <f t="shared" si="1400"/>
        <v>Yes</v>
      </c>
      <c r="AP637" t="str">
        <f t="shared" si="1400"/>
        <v>Yes</v>
      </c>
      <c r="AQ637" t="str">
        <f t="shared" si="1400"/>
        <v>Yes</v>
      </c>
      <c r="AR637" t="str">
        <f t="shared" si="1400"/>
        <v>Yes</v>
      </c>
      <c r="AS637" t="str">
        <f t="shared" si="1400"/>
        <v>Yes</v>
      </c>
      <c r="AT637" t="str">
        <f t="shared" si="1400"/>
        <v>Yes</v>
      </c>
      <c r="AV637" t="str">
        <f t="shared" ref="AV637:BF637" si="1421">IF(AND($L637&gt;=AV$1,$L637&lt;AW$1),"Yes","No")</f>
        <v>No</v>
      </c>
      <c r="AW637" t="str">
        <f t="shared" si="1421"/>
        <v>No</v>
      </c>
      <c r="AX637" t="str">
        <f t="shared" si="1421"/>
        <v>No</v>
      </c>
      <c r="AY637" t="str">
        <f t="shared" si="1421"/>
        <v>No</v>
      </c>
      <c r="AZ637" t="str">
        <f t="shared" si="1421"/>
        <v>No</v>
      </c>
      <c r="BA637" t="str">
        <f t="shared" si="1421"/>
        <v>No</v>
      </c>
      <c r="BB637" t="str">
        <f t="shared" si="1421"/>
        <v>No</v>
      </c>
      <c r="BC637" t="str">
        <f t="shared" si="1421"/>
        <v>No</v>
      </c>
      <c r="BD637" t="str">
        <f t="shared" si="1421"/>
        <v>No</v>
      </c>
      <c r="BE637" t="str">
        <f t="shared" si="1421"/>
        <v>No</v>
      </c>
      <c r="BF637" t="str">
        <f t="shared" si="1421"/>
        <v>No</v>
      </c>
      <c r="BG637" t="str">
        <f t="shared" si="1291"/>
        <v>No</v>
      </c>
      <c r="BI637" t="str">
        <f t="shared" si="1302"/>
        <v>No</v>
      </c>
      <c r="BJ637" t="str">
        <f t="shared" ref="BJ637:BT637" si="1422">IF(AND($M637&gt;=BJ$1,$M637&lt;BK$1),"Yes","No")</f>
        <v>No</v>
      </c>
      <c r="BK637" t="str">
        <f t="shared" si="1422"/>
        <v>No</v>
      </c>
      <c r="BL637" t="str">
        <f t="shared" si="1422"/>
        <v>No</v>
      </c>
      <c r="BM637" t="str">
        <f t="shared" si="1422"/>
        <v>No</v>
      </c>
      <c r="BN637" t="str">
        <f t="shared" si="1422"/>
        <v>No</v>
      </c>
      <c r="BO637" t="str">
        <f t="shared" si="1422"/>
        <v>No</v>
      </c>
      <c r="BP637" t="str">
        <f t="shared" si="1422"/>
        <v>No</v>
      </c>
      <c r="BQ637" t="str">
        <f t="shared" si="1422"/>
        <v>No</v>
      </c>
      <c r="BR637" t="str">
        <f t="shared" si="1422"/>
        <v>No</v>
      </c>
      <c r="BS637" t="str">
        <f t="shared" si="1422"/>
        <v>No</v>
      </c>
      <c r="BT637" t="str">
        <f t="shared" si="1422"/>
        <v>No</v>
      </c>
      <c r="BU637" t="str">
        <f t="shared" si="1402"/>
        <v>No</v>
      </c>
      <c r="BW637" t="str">
        <f t="shared" si="1293"/>
        <v>No</v>
      </c>
    </row>
    <row r="638" spans="1:75" x14ac:dyDescent="0.25">
      <c r="A638" s="7">
        <v>637</v>
      </c>
      <c r="B638" s="7" t="s">
        <v>673</v>
      </c>
      <c r="C638" s="7" t="s">
        <v>1139</v>
      </c>
      <c r="D638" s="7" t="s">
        <v>36</v>
      </c>
      <c r="E638" s="7" t="s">
        <v>790</v>
      </c>
      <c r="F638" s="8" t="s">
        <v>811</v>
      </c>
      <c r="G638" s="8" t="s">
        <v>807</v>
      </c>
      <c r="H638" s="7" t="s">
        <v>601</v>
      </c>
      <c r="I638" s="7" t="s">
        <v>12</v>
      </c>
      <c r="J638" s="7" t="s">
        <v>1196</v>
      </c>
      <c r="K638" s="9">
        <v>29693</v>
      </c>
      <c r="L638" s="9">
        <v>36514</v>
      </c>
      <c r="M638" s="9"/>
      <c r="N638" s="10">
        <f t="shared" ca="1" si="1288"/>
        <v>23</v>
      </c>
      <c r="O638" s="10" t="s">
        <v>815</v>
      </c>
      <c r="P638" s="11" t="s">
        <v>40</v>
      </c>
      <c r="Q638" s="12">
        <v>48250</v>
      </c>
      <c r="R638" s="12">
        <f t="shared" ca="1" si="1289"/>
        <v>5000</v>
      </c>
      <c r="S638" s="8">
        <v>3</v>
      </c>
      <c r="T638" t="str">
        <f t="shared" si="1294"/>
        <v/>
      </c>
      <c r="U638" t="str">
        <f t="shared" si="1295"/>
        <v>Correct</v>
      </c>
      <c r="Y638" t="str">
        <f t="shared" si="1296"/>
        <v>40001-60000</v>
      </c>
      <c r="Z638" t="str">
        <f t="shared" ca="1" si="1297"/>
        <v>40-50 years</v>
      </c>
      <c r="AA638" t="str">
        <f t="shared" si="1298"/>
        <v>Above 10 years</v>
      </c>
      <c r="AH638" t="str">
        <f t="shared" si="1299"/>
        <v>Yes</v>
      </c>
      <c r="AI638" t="str">
        <f t="shared" si="1400"/>
        <v>Yes</v>
      </c>
      <c r="AJ638" t="str">
        <f t="shared" si="1400"/>
        <v>Yes</v>
      </c>
      <c r="AK638" t="str">
        <f t="shared" si="1400"/>
        <v>Yes</v>
      </c>
      <c r="AL638" t="str">
        <f t="shared" si="1400"/>
        <v>Yes</v>
      </c>
      <c r="AM638" t="str">
        <f t="shared" si="1400"/>
        <v>Yes</v>
      </c>
      <c r="AN638" t="str">
        <f t="shared" si="1400"/>
        <v>Yes</v>
      </c>
      <c r="AO638" t="str">
        <f t="shared" si="1400"/>
        <v>Yes</v>
      </c>
      <c r="AP638" t="str">
        <f t="shared" si="1400"/>
        <v>Yes</v>
      </c>
      <c r="AQ638" t="str">
        <f t="shared" si="1400"/>
        <v>Yes</v>
      </c>
      <c r="AR638" t="str">
        <f t="shared" si="1400"/>
        <v>Yes</v>
      </c>
      <c r="AS638" t="str">
        <f t="shared" si="1400"/>
        <v>Yes</v>
      </c>
      <c r="AT638" t="str">
        <f t="shared" si="1400"/>
        <v>Yes</v>
      </c>
      <c r="AV638" t="str">
        <f t="shared" ref="AV638:BF638" si="1423">IF(AND($L638&gt;=AV$1,$L638&lt;AW$1),"Yes","No")</f>
        <v>No</v>
      </c>
      <c r="AW638" t="str">
        <f t="shared" si="1423"/>
        <v>No</v>
      </c>
      <c r="AX638" t="str">
        <f t="shared" si="1423"/>
        <v>No</v>
      </c>
      <c r="AY638" t="str">
        <f t="shared" si="1423"/>
        <v>No</v>
      </c>
      <c r="AZ638" t="str">
        <f t="shared" si="1423"/>
        <v>No</v>
      </c>
      <c r="BA638" t="str">
        <f t="shared" si="1423"/>
        <v>No</v>
      </c>
      <c r="BB638" t="str">
        <f t="shared" si="1423"/>
        <v>No</v>
      </c>
      <c r="BC638" t="str">
        <f t="shared" si="1423"/>
        <v>No</v>
      </c>
      <c r="BD638" t="str">
        <f t="shared" si="1423"/>
        <v>No</v>
      </c>
      <c r="BE638" t="str">
        <f t="shared" si="1423"/>
        <v>No</v>
      </c>
      <c r="BF638" t="str">
        <f t="shared" si="1423"/>
        <v>No</v>
      </c>
      <c r="BG638" t="str">
        <f t="shared" si="1291"/>
        <v>No</v>
      </c>
      <c r="BI638" t="str">
        <f t="shared" si="1302"/>
        <v>No</v>
      </c>
      <c r="BJ638" t="str">
        <f t="shared" ref="BJ638:BT638" si="1424">IF(AND($M638&gt;=BJ$1,$M638&lt;BK$1),"Yes","No")</f>
        <v>No</v>
      </c>
      <c r="BK638" t="str">
        <f t="shared" si="1424"/>
        <v>No</v>
      </c>
      <c r="BL638" t="str">
        <f t="shared" si="1424"/>
        <v>No</v>
      </c>
      <c r="BM638" t="str">
        <f t="shared" si="1424"/>
        <v>No</v>
      </c>
      <c r="BN638" t="str">
        <f t="shared" si="1424"/>
        <v>No</v>
      </c>
      <c r="BO638" t="str">
        <f t="shared" si="1424"/>
        <v>No</v>
      </c>
      <c r="BP638" t="str">
        <f t="shared" si="1424"/>
        <v>No</v>
      </c>
      <c r="BQ638" t="str">
        <f t="shared" si="1424"/>
        <v>No</v>
      </c>
      <c r="BR638" t="str">
        <f t="shared" si="1424"/>
        <v>No</v>
      </c>
      <c r="BS638" t="str">
        <f t="shared" si="1424"/>
        <v>No</v>
      </c>
      <c r="BT638" t="str">
        <f t="shared" si="1424"/>
        <v>No</v>
      </c>
      <c r="BU638" t="str">
        <f t="shared" si="1402"/>
        <v>No</v>
      </c>
      <c r="BW638" t="str">
        <f t="shared" si="1293"/>
        <v>No</v>
      </c>
    </row>
    <row r="639" spans="1:75" x14ac:dyDescent="0.25">
      <c r="A639" s="7">
        <v>638</v>
      </c>
      <c r="B639" s="7" t="s">
        <v>674</v>
      </c>
      <c r="C639" s="7" t="s">
        <v>1006</v>
      </c>
      <c r="D639" s="7" t="s">
        <v>36</v>
      </c>
      <c r="E639" s="7" t="s">
        <v>792</v>
      </c>
      <c r="F639" s="8" t="s">
        <v>811</v>
      </c>
      <c r="G639" s="8" t="s">
        <v>807</v>
      </c>
      <c r="H639" s="7" t="s">
        <v>675</v>
      </c>
      <c r="I639" s="7" t="s">
        <v>24</v>
      </c>
      <c r="J639" s="7" t="s">
        <v>1197</v>
      </c>
      <c r="K639" s="9">
        <v>27298</v>
      </c>
      <c r="L639" s="9">
        <v>39087</v>
      </c>
      <c r="M639" s="9"/>
      <c r="N639" s="10">
        <f t="shared" ca="1" si="1288"/>
        <v>15</v>
      </c>
      <c r="O639" s="10" t="s">
        <v>815</v>
      </c>
      <c r="P639" s="11"/>
      <c r="Q639" s="12">
        <v>70150</v>
      </c>
      <c r="R639" s="12">
        <f t="shared" ca="1" si="1289"/>
        <v>3000</v>
      </c>
      <c r="S639" s="8">
        <v>2</v>
      </c>
      <c r="T639" t="str">
        <f t="shared" si="1294"/>
        <v/>
      </c>
      <c r="U639" t="str">
        <f t="shared" si="1295"/>
        <v>Correct</v>
      </c>
      <c r="Y639" t="str">
        <f t="shared" si="1296"/>
        <v>Above 60000</v>
      </c>
      <c r="Z639" t="str">
        <f t="shared" ca="1" si="1297"/>
        <v>40-50 years</v>
      </c>
      <c r="AA639" t="str">
        <f t="shared" si="1298"/>
        <v>4-6 years</v>
      </c>
      <c r="AH639" t="str">
        <f t="shared" si="1299"/>
        <v>Yes</v>
      </c>
      <c r="AI639" t="str">
        <f t="shared" si="1400"/>
        <v>Yes</v>
      </c>
      <c r="AJ639" t="str">
        <f t="shared" si="1400"/>
        <v>Yes</v>
      </c>
      <c r="AK639" t="str">
        <f t="shared" si="1400"/>
        <v>Yes</v>
      </c>
      <c r="AL639" t="str">
        <f t="shared" si="1400"/>
        <v>Yes</v>
      </c>
      <c r="AM639" t="str">
        <f t="shared" si="1400"/>
        <v>Yes</v>
      </c>
      <c r="AN639" t="str">
        <f t="shared" si="1400"/>
        <v>Yes</v>
      </c>
      <c r="AO639" t="str">
        <f t="shared" si="1400"/>
        <v>Yes</v>
      </c>
      <c r="AP639" t="str">
        <f t="shared" si="1400"/>
        <v>Yes</v>
      </c>
      <c r="AQ639" t="str">
        <f t="shared" si="1400"/>
        <v>Yes</v>
      </c>
      <c r="AR639" t="str">
        <f t="shared" si="1400"/>
        <v>Yes</v>
      </c>
      <c r="AS639" t="str">
        <f t="shared" si="1400"/>
        <v>Yes</v>
      </c>
      <c r="AT639" t="str">
        <f t="shared" si="1400"/>
        <v>Yes</v>
      </c>
      <c r="AV639" t="str">
        <f t="shared" ref="AV639:BF639" si="1425">IF(AND($L639&gt;=AV$1,$L639&lt;AW$1),"Yes","No")</f>
        <v>No</v>
      </c>
      <c r="AW639" t="str">
        <f t="shared" si="1425"/>
        <v>No</v>
      </c>
      <c r="AX639" t="str">
        <f t="shared" si="1425"/>
        <v>No</v>
      </c>
      <c r="AY639" t="str">
        <f t="shared" si="1425"/>
        <v>No</v>
      </c>
      <c r="AZ639" t="str">
        <f t="shared" si="1425"/>
        <v>No</v>
      </c>
      <c r="BA639" t="str">
        <f t="shared" si="1425"/>
        <v>No</v>
      </c>
      <c r="BB639" t="str">
        <f t="shared" si="1425"/>
        <v>No</v>
      </c>
      <c r="BC639" t="str">
        <f t="shared" si="1425"/>
        <v>No</v>
      </c>
      <c r="BD639" t="str">
        <f t="shared" si="1425"/>
        <v>No</v>
      </c>
      <c r="BE639" t="str">
        <f t="shared" si="1425"/>
        <v>No</v>
      </c>
      <c r="BF639" t="str">
        <f t="shared" si="1425"/>
        <v>No</v>
      </c>
      <c r="BG639" t="str">
        <f t="shared" si="1291"/>
        <v>No</v>
      </c>
      <c r="BI639" t="str">
        <f t="shared" si="1302"/>
        <v>No</v>
      </c>
      <c r="BJ639" t="str">
        <f t="shared" ref="BJ639:BT639" si="1426">IF(AND($M639&gt;=BJ$1,$M639&lt;BK$1),"Yes","No")</f>
        <v>No</v>
      </c>
      <c r="BK639" t="str">
        <f t="shared" si="1426"/>
        <v>No</v>
      </c>
      <c r="BL639" t="str">
        <f t="shared" si="1426"/>
        <v>No</v>
      </c>
      <c r="BM639" t="str">
        <f t="shared" si="1426"/>
        <v>No</v>
      </c>
      <c r="BN639" t="str">
        <f t="shared" si="1426"/>
        <v>No</v>
      </c>
      <c r="BO639" t="str">
        <f t="shared" si="1426"/>
        <v>No</v>
      </c>
      <c r="BP639" t="str">
        <f t="shared" si="1426"/>
        <v>No</v>
      </c>
      <c r="BQ639" t="str">
        <f t="shared" si="1426"/>
        <v>No</v>
      </c>
      <c r="BR639" t="str">
        <f t="shared" si="1426"/>
        <v>No</v>
      </c>
      <c r="BS639" t="str">
        <f t="shared" si="1426"/>
        <v>No</v>
      </c>
      <c r="BT639" t="str">
        <f t="shared" si="1426"/>
        <v>No</v>
      </c>
      <c r="BU639" t="str">
        <f t="shared" si="1402"/>
        <v>No</v>
      </c>
      <c r="BW639" t="str">
        <f t="shared" si="1293"/>
        <v>No</v>
      </c>
    </row>
    <row r="640" spans="1:75" x14ac:dyDescent="0.25">
      <c r="A640" s="7">
        <v>639</v>
      </c>
      <c r="B640" s="7" t="s">
        <v>676</v>
      </c>
      <c r="C640" s="7" t="s">
        <v>831</v>
      </c>
      <c r="D640" s="7" t="s">
        <v>36</v>
      </c>
      <c r="E640" s="7" t="s">
        <v>795</v>
      </c>
      <c r="F640" s="8" t="s">
        <v>811</v>
      </c>
      <c r="G640" s="8" t="s">
        <v>807</v>
      </c>
      <c r="H640" s="7" t="s">
        <v>675</v>
      </c>
      <c r="I640" s="7" t="s">
        <v>24</v>
      </c>
      <c r="J640" s="7" t="s">
        <v>1196</v>
      </c>
      <c r="K640" s="9">
        <v>28427</v>
      </c>
      <c r="L640" s="9">
        <v>39090</v>
      </c>
      <c r="M640" s="9"/>
      <c r="N640" s="10">
        <f t="shared" ca="1" si="1288"/>
        <v>15</v>
      </c>
      <c r="O640" s="10" t="s">
        <v>815</v>
      </c>
      <c r="P640" s="11"/>
      <c r="Q640" s="12">
        <v>63290</v>
      </c>
      <c r="R640" s="12">
        <f t="shared" ca="1" si="1289"/>
        <v>10000</v>
      </c>
      <c r="S640" s="8">
        <v>5</v>
      </c>
      <c r="T640" t="str">
        <f t="shared" si="1294"/>
        <v/>
      </c>
      <c r="U640" t="str">
        <f t="shared" si="1295"/>
        <v>Correct</v>
      </c>
      <c r="Y640" t="str">
        <f t="shared" si="1296"/>
        <v>Above 60000</v>
      </c>
      <c r="Z640" t="str">
        <f t="shared" ca="1" si="1297"/>
        <v>40-50 years</v>
      </c>
      <c r="AA640" t="str">
        <f t="shared" si="1298"/>
        <v>4-6 years</v>
      </c>
      <c r="AH640" t="str">
        <f t="shared" si="1299"/>
        <v>Yes</v>
      </c>
      <c r="AI640" t="str">
        <f t="shared" si="1400"/>
        <v>Yes</v>
      </c>
      <c r="AJ640" t="str">
        <f t="shared" si="1400"/>
        <v>Yes</v>
      </c>
      <c r="AK640" t="str">
        <f t="shared" si="1400"/>
        <v>Yes</v>
      </c>
      <c r="AL640" t="str">
        <f t="shared" si="1400"/>
        <v>Yes</v>
      </c>
      <c r="AM640" t="str">
        <f t="shared" si="1400"/>
        <v>Yes</v>
      </c>
      <c r="AN640" t="str">
        <f t="shared" si="1400"/>
        <v>Yes</v>
      </c>
      <c r="AO640" t="str">
        <f t="shared" si="1400"/>
        <v>Yes</v>
      </c>
      <c r="AP640" t="str">
        <f t="shared" si="1400"/>
        <v>Yes</v>
      </c>
      <c r="AQ640" t="str">
        <f t="shared" si="1400"/>
        <v>Yes</v>
      </c>
      <c r="AR640" t="str">
        <f t="shared" si="1400"/>
        <v>Yes</v>
      </c>
      <c r="AS640" t="str">
        <f t="shared" si="1400"/>
        <v>Yes</v>
      </c>
      <c r="AT640" t="str">
        <f t="shared" si="1400"/>
        <v>Yes</v>
      </c>
      <c r="AV640" t="str">
        <f t="shared" ref="AV640:BF640" si="1427">IF(AND($L640&gt;=AV$1,$L640&lt;AW$1),"Yes","No")</f>
        <v>No</v>
      </c>
      <c r="AW640" t="str">
        <f t="shared" si="1427"/>
        <v>No</v>
      </c>
      <c r="AX640" t="str">
        <f t="shared" si="1427"/>
        <v>No</v>
      </c>
      <c r="AY640" t="str">
        <f t="shared" si="1427"/>
        <v>No</v>
      </c>
      <c r="AZ640" t="str">
        <f t="shared" si="1427"/>
        <v>No</v>
      </c>
      <c r="BA640" t="str">
        <f t="shared" si="1427"/>
        <v>No</v>
      </c>
      <c r="BB640" t="str">
        <f t="shared" si="1427"/>
        <v>No</v>
      </c>
      <c r="BC640" t="str">
        <f t="shared" si="1427"/>
        <v>No</v>
      </c>
      <c r="BD640" t="str">
        <f t="shared" si="1427"/>
        <v>No</v>
      </c>
      <c r="BE640" t="str">
        <f t="shared" si="1427"/>
        <v>No</v>
      </c>
      <c r="BF640" t="str">
        <f t="shared" si="1427"/>
        <v>No</v>
      </c>
      <c r="BG640" t="str">
        <f t="shared" si="1291"/>
        <v>No</v>
      </c>
      <c r="BI640" t="str">
        <f t="shared" si="1302"/>
        <v>No</v>
      </c>
      <c r="BJ640" t="str">
        <f t="shared" ref="BJ640:BT640" si="1428">IF(AND($M640&gt;=BJ$1,$M640&lt;BK$1),"Yes","No")</f>
        <v>No</v>
      </c>
      <c r="BK640" t="str">
        <f t="shared" si="1428"/>
        <v>No</v>
      </c>
      <c r="BL640" t="str">
        <f t="shared" si="1428"/>
        <v>No</v>
      </c>
      <c r="BM640" t="str">
        <f t="shared" si="1428"/>
        <v>No</v>
      </c>
      <c r="BN640" t="str">
        <f t="shared" si="1428"/>
        <v>No</v>
      </c>
      <c r="BO640" t="str">
        <f t="shared" si="1428"/>
        <v>No</v>
      </c>
      <c r="BP640" t="str">
        <f t="shared" si="1428"/>
        <v>No</v>
      </c>
      <c r="BQ640" t="str">
        <f t="shared" si="1428"/>
        <v>No</v>
      </c>
      <c r="BR640" t="str">
        <f t="shared" si="1428"/>
        <v>No</v>
      </c>
      <c r="BS640" t="str">
        <f t="shared" si="1428"/>
        <v>No</v>
      </c>
      <c r="BT640" t="str">
        <f t="shared" si="1428"/>
        <v>No</v>
      </c>
      <c r="BU640" t="str">
        <f t="shared" si="1402"/>
        <v>No</v>
      </c>
      <c r="BW640" t="str">
        <f t="shared" si="1293"/>
        <v>No</v>
      </c>
    </row>
    <row r="641" spans="1:75" x14ac:dyDescent="0.25">
      <c r="A641" s="7">
        <v>640</v>
      </c>
      <c r="B641" s="7" t="s">
        <v>677</v>
      </c>
      <c r="C641" s="7" t="s">
        <v>875</v>
      </c>
      <c r="D641" s="7" t="s">
        <v>36</v>
      </c>
      <c r="E641" s="7" t="s">
        <v>795</v>
      </c>
      <c r="F641" s="8" t="s">
        <v>811</v>
      </c>
      <c r="G641" s="8" t="s">
        <v>807</v>
      </c>
      <c r="H641" s="7" t="s">
        <v>675</v>
      </c>
      <c r="I641" s="7" t="s">
        <v>12</v>
      </c>
      <c r="J641" s="7" t="s">
        <v>1197</v>
      </c>
      <c r="K641" s="9">
        <v>27912</v>
      </c>
      <c r="L641" s="9">
        <v>39091</v>
      </c>
      <c r="M641" s="9"/>
      <c r="N641" s="10">
        <f t="shared" ca="1" si="1288"/>
        <v>15</v>
      </c>
      <c r="O641" s="10" t="s">
        <v>815</v>
      </c>
      <c r="P641" s="11" t="s">
        <v>40</v>
      </c>
      <c r="Q641" s="12">
        <v>46410</v>
      </c>
      <c r="R641" s="12">
        <f t="shared" ca="1" si="1289"/>
        <v>3000</v>
      </c>
      <c r="S641" s="8">
        <v>2</v>
      </c>
      <c r="T641" t="str">
        <f t="shared" si="1294"/>
        <v/>
      </c>
      <c r="U641" t="str">
        <f t="shared" si="1295"/>
        <v>Correct</v>
      </c>
      <c r="Y641" t="str">
        <f t="shared" si="1296"/>
        <v>40001-60000</v>
      </c>
      <c r="Z641" t="str">
        <f t="shared" ca="1" si="1297"/>
        <v>40-50 years</v>
      </c>
      <c r="AA641" t="str">
        <f t="shared" si="1298"/>
        <v>4-6 years</v>
      </c>
      <c r="AH641" t="str">
        <f t="shared" si="1299"/>
        <v>Yes</v>
      </c>
      <c r="AI641" t="str">
        <f t="shared" si="1400"/>
        <v>Yes</v>
      </c>
      <c r="AJ641" t="str">
        <f t="shared" si="1400"/>
        <v>Yes</v>
      </c>
      <c r="AK641" t="str">
        <f t="shared" si="1400"/>
        <v>Yes</v>
      </c>
      <c r="AL641" t="str">
        <f t="shared" si="1400"/>
        <v>Yes</v>
      </c>
      <c r="AM641" t="str">
        <f t="shared" si="1400"/>
        <v>Yes</v>
      </c>
      <c r="AN641" t="str">
        <f t="shared" si="1400"/>
        <v>Yes</v>
      </c>
      <c r="AO641" t="str">
        <f t="shared" si="1400"/>
        <v>Yes</v>
      </c>
      <c r="AP641" t="str">
        <f t="shared" si="1400"/>
        <v>Yes</v>
      </c>
      <c r="AQ641" t="str">
        <f t="shared" si="1400"/>
        <v>Yes</v>
      </c>
      <c r="AR641" t="str">
        <f t="shared" si="1400"/>
        <v>Yes</v>
      </c>
      <c r="AS641" t="str">
        <f t="shared" si="1400"/>
        <v>Yes</v>
      </c>
      <c r="AT641" t="str">
        <f t="shared" si="1400"/>
        <v>Yes</v>
      </c>
      <c r="AV641" t="str">
        <f t="shared" ref="AV641:BF641" si="1429">IF(AND($L641&gt;=AV$1,$L641&lt;AW$1),"Yes","No")</f>
        <v>No</v>
      </c>
      <c r="AW641" t="str">
        <f t="shared" si="1429"/>
        <v>No</v>
      </c>
      <c r="AX641" t="str">
        <f t="shared" si="1429"/>
        <v>No</v>
      </c>
      <c r="AY641" t="str">
        <f t="shared" si="1429"/>
        <v>No</v>
      </c>
      <c r="AZ641" t="str">
        <f t="shared" si="1429"/>
        <v>No</v>
      </c>
      <c r="BA641" t="str">
        <f t="shared" si="1429"/>
        <v>No</v>
      </c>
      <c r="BB641" t="str">
        <f t="shared" si="1429"/>
        <v>No</v>
      </c>
      <c r="BC641" t="str">
        <f t="shared" si="1429"/>
        <v>No</v>
      </c>
      <c r="BD641" t="str">
        <f t="shared" si="1429"/>
        <v>No</v>
      </c>
      <c r="BE641" t="str">
        <f t="shared" si="1429"/>
        <v>No</v>
      </c>
      <c r="BF641" t="str">
        <f t="shared" si="1429"/>
        <v>No</v>
      </c>
      <c r="BG641" t="str">
        <f t="shared" si="1291"/>
        <v>No</v>
      </c>
      <c r="BI641" t="str">
        <f t="shared" si="1302"/>
        <v>No</v>
      </c>
      <c r="BJ641" t="str">
        <f t="shared" ref="BJ641:BT641" si="1430">IF(AND($M641&gt;=BJ$1,$M641&lt;BK$1),"Yes","No")</f>
        <v>No</v>
      </c>
      <c r="BK641" t="str">
        <f t="shared" si="1430"/>
        <v>No</v>
      </c>
      <c r="BL641" t="str">
        <f t="shared" si="1430"/>
        <v>No</v>
      </c>
      <c r="BM641" t="str">
        <f t="shared" si="1430"/>
        <v>No</v>
      </c>
      <c r="BN641" t="str">
        <f t="shared" si="1430"/>
        <v>No</v>
      </c>
      <c r="BO641" t="str">
        <f t="shared" si="1430"/>
        <v>No</v>
      </c>
      <c r="BP641" t="str">
        <f t="shared" si="1430"/>
        <v>No</v>
      </c>
      <c r="BQ641" t="str">
        <f t="shared" si="1430"/>
        <v>No</v>
      </c>
      <c r="BR641" t="str">
        <f t="shared" si="1430"/>
        <v>No</v>
      </c>
      <c r="BS641" t="str">
        <f t="shared" si="1430"/>
        <v>No</v>
      </c>
      <c r="BT641" t="str">
        <f t="shared" si="1430"/>
        <v>No</v>
      </c>
      <c r="BU641" t="str">
        <f t="shared" si="1402"/>
        <v>No</v>
      </c>
      <c r="BW641" t="str">
        <f t="shared" si="1293"/>
        <v>No</v>
      </c>
    </row>
    <row r="642" spans="1:75" x14ac:dyDescent="0.25">
      <c r="A642" s="7">
        <v>641</v>
      </c>
      <c r="B642" s="7" t="s">
        <v>678</v>
      </c>
      <c r="C642" s="7" t="s">
        <v>1160</v>
      </c>
      <c r="D642" s="7" t="s">
        <v>36</v>
      </c>
      <c r="E642" s="7" t="s">
        <v>795</v>
      </c>
      <c r="F642" s="8" t="s">
        <v>811</v>
      </c>
      <c r="G642" s="8" t="s">
        <v>807</v>
      </c>
      <c r="H642" s="7" t="s">
        <v>675</v>
      </c>
      <c r="I642" s="7" t="s">
        <v>24</v>
      </c>
      <c r="J642" s="7" t="s">
        <v>1197</v>
      </c>
      <c r="K642" s="9">
        <v>30517</v>
      </c>
      <c r="L642" s="9">
        <v>39106</v>
      </c>
      <c r="M642" s="9"/>
      <c r="N642" s="10">
        <f t="shared" ref="N642:N705" ca="1" si="1431">DATEDIF(L642,TODAY(),"Y")</f>
        <v>15</v>
      </c>
      <c r="O642" s="10" t="s">
        <v>815</v>
      </c>
      <c r="P642" s="11"/>
      <c r="Q642" s="12">
        <v>64263</v>
      </c>
      <c r="R642" s="12">
        <f t="shared" ref="R642:R705" ca="1" si="1432">IF(AND(VLOOKUP($S642,$AC$1:$AD$3,2,1)=0,N642&gt;10),3000,VLOOKUP($S642,$AC$1:$AD$3,2,1))</f>
        <v>5000</v>
      </c>
      <c r="S642" s="8">
        <v>3</v>
      </c>
      <c r="T642" t="str">
        <f t="shared" si="1294"/>
        <v/>
      </c>
      <c r="U642" t="str">
        <f t="shared" si="1295"/>
        <v>Correct</v>
      </c>
      <c r="Y642" t="str">
        <f t="shared" si="1296"/>
        <v>Above 60000</v>
      </c>
      <c r="Z642" t="str">
        <f t="shared" ca="1" si="1297"/>
        <v>30-40 years</v>
      </c>
      <c r="AA642" t="str">
        <f t="shared" si="1298"/>
        <v>4-6 years</v>
      </c>
      <c r="AH642" t="str">
        <f t="shared" si="1299"/>
        <v>Yes</v>
      </c>
      <c r="AI642" t="str">
        <f t="shared" si="1400"/>
        <v>Yes</v>
      </c>
      <c r="AJ642" t="str">
        <f t="shared" si="1400"/>
        <v>Yes</v>
      </c>
      <c r="AK642" t="str">
        <f t="shared" si="1400"/>
        <v>Yes</v>
      </c>
      <c r="AL642" t="str">
        <f t="shared" si="1400"/>
        <v>Yes</v>
      </c>
      <c r="AM642" t="str">
        <f t="shared" si="1400"/>
        <v>Yes</v>
      </c>
      <c r="AN642" t="str">
        <f t="shared" si="1400"/>
        <v>Yes</v>
      </c>
      <c r="AO642" t="str">
        <f t="shared" si="1400"/>
        <v>Yes</v>
      </c>
      <c r="AP642" t="str">
        <f t="shared" si="1400"/>
        <v>Yes</v>
      </c>
      <c r="AQ642" t="str">
        <f t="shared" si="1400"/>
        <v>Yes</v>
      </c>
      <c r="AR642" t="str">
        <f t="shared" si="1400"/>
        <v>Yes</v>
      </c>
      <c r="AS642" t="str">
        <f t="shared" si="1400"/>
        <v>Yes</v>
      </c>
      <c r="AT642" t="str">
        <f t="shared" si="1400"/>
        <v>Yes</v>
      </c>
      <c r="AV642" t="str">
        <f t="shared" ref="AV642:BF642" si="1433">IF(AND($L642&gt;=AV$1,$L642&lt;AW$1),"Yes","No")</f>
        <v>No</v>
      </c>
      <c r="AW642" t="str">
        <f t="shared" si="1433"/>
        <v>No</v>
      </c>
      <c r="AX642" t="str">
        <f t="shared" si="1433"/>
        <v>No</v>
      </c>
      <c r="AY642" t="str">
        <f t="shared" si="1433"/>
        <v>No</v>
      </c>
      <c r="AZ642" t="str">
        <f t="shared" si="1433"/>
        <v>No</v>
      </c>
      <c r="BA642" t="str">
        <f t="shared" si="1433"/>
        <v>No</v>
      </c>
      <c r="BB642" t="str">
        <f t="shared" si="1433"/>
        <v>No</v>
      </c>
      <c r="BC642" t="str">
        <f t="shared" si="1433"/>
        <v>No</v>
      </c>
      <c r="BD642" t="str">
        <f t="shared" si="1433"/>
        <v>No</v>
      </c>
      <c r="BE642" t="str">
        <f t="shared" si="1433"/>
        <v>No</v>
      </c>
      <c r="BF642" t="str">
        <f t="shared" si="1433"/>
        <v>No</v>
      </c>
      <c r="BG642" t="str">
        <f t="shared" ref="BG642:BG705" si="1434">IF(AND($L642&gt;=BG$1,$L642&lt;BI$1),"Yes","No")</f>
        <v>No</v>
      </c>
      <c r="BI642" t="str">
        <f t="shared" si="1302"/>
        <v>No</v>
      </c>
      <c r="BJ642" t="str">
        <f t="shared" ref="BJ642:BT642" si="1435">IF(AND($M642&gt;=BJ$1,$M642&lt;BK$1),"Yes","No")</f>
        <v>No</v>
      </c>
      <c r="BK642" t="str">
        <f t="shared" si="1435"/>
        <v>No</v>
      </c>
      <c r="BL642" t="str">
        <f t="shared" si="1435"/>
        <v>No</v>
      </c>
      <c r="BM642" t="str">
        <f t="shared" si="1435"/>
        <v>No</v>
      </c>
      <c r="BN642" t="str">
        <f t="shared" si="1435"/>
        <v>No</v>
      </c>
      <c r="BO642" t="str">
        <f t="shared" si="1435"/>
        <v>No</v>
      </c>
      <c r="BP642" t="str">
        <f t="shared" si="1435"/>
        <v>No</v>
      </c>
      <c r="BQ642" t="str">
        <f t="shared" si="1435"/>
        <v>No</v>
      </c>
      <c r="BR642" t="str">
        <f t="shared" si="1435"/>
        <v>No</v>
      </c>
      <c r="BS642" t="str">
        <f t="shared" si="1435"/>
        <v>No</v>
      </c>
      <c r="BT642" t="str">
        <f t="shared" si="1435"/>
        <v>No</v>
      </c>
      <c r="BU642" t="str">
        <f t="shared" si="1402"/>
        <v>No</v>
      </c>
      <c r="BW642" t="str">
        <f t="shared" ref="BW642:BW705" si="1436">IF(COUNTIFS(BJ642:BU642,"Yes")&gt;0,"Yes","No")</f>
        <v>No</v>
      </c>
    </row>
    <row r="643" spans="1:75" x14ac:dyDescent="0.25">
      <c r="A643" s="7">
        <v>642</v>
      </c>
      <c r="B643" s="7" t="s">
        <v>679</v>
      </c>
      <c r="C643" s="7" t="s">
        <v>928</v>
      </c>
      <c r="D643" s="7" t="s">
        <v>36</v>
      </c>
      <c r="E643" s="7" t="s">
        <v>789</v>
      </c>
      <c r="F643" s="8" t="s">
        <v>811</v>
      </c>
      <c r="G643" s="8" t="s">
        <v>807</v>
      </c>
      <c r="H643" s="7" t="s">
        <v>675</v>
      </c>
      <c r="I643" s="7" t="s">
        <v>24</v>
      </c>
      <c r="J643" s="7" t="s">
        <v>1196</v>
      </c>
      <c r="K643" s="9">
        <v>25221</v>
      </c>
      <c r="L643" s="9">
        <v>35826</v>
      </c>
      <c r="M643" s="9">
        <v>40877</v>
      </c>
      <c r="N643" s="10">
        <f t="shared" ca="1" si="1431"/>
        <v>24</v>
      </c>
      <c r="O643" s="10" t="s">
        <v>815</v>
      </c>
      <c r="P643" s="11"/>
      <c r="Q643" s="12">
        <v>45030</v>
      </c>
      <c r="R643" s="12">
        <f t="shared" ca="1" si="1432"/>
        <v>5000</v>
      </c>
      <c r="S643" s="8">
        <v>3</v>
      </c>
      <c r="T643" t="str">
        <f t="shared" ref="T643:T706" si="1437">IF(M643="","",IF(M643&lt;L643,"Error","Correct"))</f>
        <v>Correct</v>
      </c>
      <c r="U643" t="str">
        <f t="shared" ref="U643:U706" si="1438">IF(K643="","",IF((L643-K643)/365&lt;18,"Error","Correct"))</f>
        <v>Correct</v>
      </c>
      <c r="Y643" t="str">
        <f t="shared" ref="Y643:Y706" si="1439">VLOOKUP(Q643,$AC$32:$AD$36,2,1)</f>
        <v>40001-60000</v>
      </c>
      <c r="Z643" t="str">
        <f t="shared" ref="Z643:Z706" ca="1" si="1440">VLOOKUP(YEARFRAC(K643,TODAY()),$AC$17:$AD$22,2,1)</f>
        <v>Above 50 years</v>
      </c>
      <c r="AA643" t="str">
        <f t="shared" ref="AA643:AA706" si="1441">VLOOKUP(YEARFRAC(L643,$AB$1),$AC$24:$AD$30,2,1)</f>
        <v>Above 10 years</v>
      </c>
      <c r="AH643" t="str">
        <f t="shared" ref="AH643:AH706" si="1442">IF($L643&gt;AH$1,"No",IF($M643="","Yes",IF(AND($L643&lt;=AH$1,$M643&gt;AH$1),"Yes","No")))</f>
        <v>No</v>
      </c>
      <c r="AI643" t="str">
        <f t="shared" ref="AI643:AT658" si="1443">IF($L643&gt;AI$1,"No",IF($M643="","Yes",IF(AND($L643&lt;=AI$1,$M643&gt;AI$1),"Yes","No")))</f>
        <v>No</v>
      </c>
      <c r="AJ643" t="str">
        <f t="shared" si="1443"/>
        <v>No</v>
      </c>
      <c r="AK643" t="str">
        <f t="shared" si="1443"/>
        <v>No</v>
      </c>
      <c r="AL643" t="str">
        <f t="shared" si="1443"/>
        <v>No</v>
      </c>
      <c r="AM643" t="str">
        <f t="shared" si="1443"/>
        <v>No</v>
      </c>
      <c r="AN643" t="str">
        <f t="shared" si="1443"/>
        <v>No</v>
      </c>
      <c r="AO643" t="str">
        <f t="shared" si="1443"/>
        <v>No</v>
      </c>
      <c r="AP643" t="str">
        <f t="shared" si="1443"/>
        <v>No</v>
      </c>
      <c r="AQ643" t="str">
        <f t="shared" si="1443"/>
        <v>No</v>
      </c>
      <c r="AR643" t="str">
        <f t="shared" si="1443"/>
        <v>No</v>
      </c>
      <c r="AS643" t="str">
        <f t="shared" si="1443"/>
        <v>No</v>
      </c>
      <c r="AT643" t="str">
        <f t="shared" si="1443"/>
        <v>No</v>
      </c>
      <c r="AV643" t="str">
        <f t="shared" ref="AV643:BF643" si="1444">IF(AND($L643&gt;=AV$1,$L643&lt;AW$1),"Yes","No")</f>
        <v>No</v>
      </c>
      <c r="AW643" t="str">
        <f t="shared" si="1444"/>
        <v>No</v>
      </c>
      <c r="AX643" t="str">
        <f t="shared" si="1444"/>
        <v>No</v>
      </c>
      <c r="AY643" t="str">
        <f t="shared" si="1444"/>
        <v>No</v>
      </c>
      <c r="AZ643" t="str">
        <f t="shared" si="1444"/>
        <v>No</v>
      </c>
      <c r="BA643" t="str">
        <f t="shared" si="1444"/>
        <v>No</v>
      </c>
      <c r="BB643" t="str">
        <f t="shared" si="1444"/>
        <v>No</v>
      </c>
      <c r="BC643" t="str">
        <f t="shared" si="1444"/>
        <v>No</v>
      </c>
      <c r="BD643" t="str">
        <f t="shared" si="1444"/>
        <v>No</v>
      </c>
      <c r="BE643" t="str">
        <f t="shared" si="1444"/>
        <v>No</v>
      </c>
      <c r="BF643" t="str">
        <f t="shared" si="1444"/>
        <v>No</v>
      </c>
      <c r="BG643" t="str">
        <f t="shared" si="1434"/>
        <v>No</v>
      </c>
      <c r="BI643" t="str">
        <f t="shared" ref="BI643:BI706" si="1445">IF(COUNTIFS(AV643:BG643,"Yes")&gt;0,"Yes","No")</f>
        <v>No</v>
      </c>
      <c r="BJ643" t="str">
        <f t="shared" ref="BJ643:BU658" si="1446">IF(AND($M643&gt;=BJ$1,$M643&lt;BK$1),"Yes","No")</f>
        <v>No</v>
      </c>
      <c r="BK643" t="str">
        <f t="shared" si="1446"/>
        <v>No</v>
      </c>
      <c r="BL643" t="str">
        <f t="shared" si="1446"/>
        <v>No</v>
      </c>
      <c r="BM643" t="str">
        <f t="shared" si="1446"/>
        <v>No</v>
      </c>
      <c r="BN643" t="str">
        <f t="shared" si="1446"/>
        <v>No</v>
      </c>
      <c r="BO643" t="str">
        <f t="shared" si="1446"/>
        <v>No</v>
      </c>
      <c r="BP643" t="str">
        <f t="shared" si="1446"/>
        <v>No</v>
      </c>
      <c r="BQ643" t="str">
        <f t="shared" si="1446"/>
        <v>No</v>
      </c>
      <c r="BR643" t="str">
        <f t="shared" si="1446"/>
        <v>No</v>
      </c>
      <c r="BS643" t="str">
        <f t="shared" si="1446"/>
        <v>No</v>
      </c>
      <c r="BT643" t="str">
        <f t="shared" si="1446"/>
        <v>No</v>
      </c>
      <c r="BU643" t="str">
        <f t="shared" si="1446"/>
        <v>No</v>
      </c>
      <c r="BW643" t="str">
        <f t="shared" si="1436"/>
        <v>No</v>
      </c>
    </row>
    <row r="644" spans="1:75" x14ac:dyDescent="0.25">
      <c r="A644" s="7">
        <v>643</v>
      </c>
      <c r="B644" s="7" t="s">
        <v>680</v>
      </c>
      <c r="C644" s="7" t="s">
        <v>851</v>
      </c>
      <c r="D644" s="7" t="s">
        <v>10</v>
      </c>
      <c r="E644" s="7" t="s">
        <v>788</v>
      </c>
      <c r="F644" s="8" t="s">
        <v>811</v>
      </c>
      <c r="G644" s="8" t="s">
        <v>807</v>
      </c>
      <c r="H644" s="7" t="s">
        <v>675</v>
      </c>
      <c r="I644" s="7" t="s">
        <v>12</v>
      </c>
      <c r="J644" s="7" t="s">
        <v>1196</v>
      </c>
      <c r="K644" s="9">
        <v>28679</v>
      </c>
      <c r="L644" s="9">
        <v>36549</v>
      </c>
      <c r="M644" s="9">
        <v>40298</v>
      </c>
      <c r="N644" s="10">
        <f t="shared" ca="1" si="1431"/>
        <v>22</v>
      </c>
      <c r="O644" s="10" t="s">
        <v>815</v>
      </c>
      <c r="P644" s="11" t="s">
        <v>40</v>
      </c>
      <c r="Q644" s="12">
        <v>35460</v>
      </c>
      <c r="R644" s="12">
        <f t="shared" ca="1" si="1432"/>
        <v>3000</v>
      </c>
      <c r="S644" s="8">
        <v>1</v>
      </c>
      <c r="T644" t="str">
        <f t="shared" si="1437"/>
        <v>Correct</v>
      </c>
      <c r="U644" t="str">
        <f t="shared" si="1438"/>
        <v>Correct</v>
      </c>
      <c r="Y644" t="str">
        <f t="shared" si="1439"/>
        <v>25001-40000</v>
      </c>
      <c r="Z644" t="str">
        <f t="shared" ca="1" si="1440"/>
        <v>40-50 years</v>
      </c>
      <c r="AA644" t="str">
        <f t="shared" si="1441"/>
        <v>Above 10 years</v>
      </c>
      <c r="AH644" t="str">
        <f t="shared" si="1442"/>
        <v>No</v>
      </c>
      <c r="AI644" t="str">
        <f t="shared" si="1443"/>
        <v>No</v>
      </c>
      <c r="AJ644" t="str">
        <f t="shared" si="1443"/>
        <v>No</v>
      </c>
      <c r="AK644" t="str">
        <f t="shared" si="1443"/>
        <v>No</v>
      </c>
      <c r="AL644" t="str">
        <f t="shared" si="1443"/>
        <v>No</v>
      </c>
      <c r="AM644" t="str">
        <f t="shared" si="1443"/>
        <v>No</v>
      </c>
      <c r="AN644" t="str">
        <f t="shared" si="1443"/>
        <v>No</v>
      </c>
      <c r="AO644" t="str">
        <f t="shared" si="1443"/>
        <v>No</v>
      </c>
      <c r="AP644" t="str">
        <f t="shared" si="1443"/>
        <v>No</v>
      </c>
      <c r="AQ644" t="str">
        <f t="shared" si="1443"/>
        <v>No</v>
      </c>
      <c r="AR644" t="str">
        <f t="shared" si="1443"/>
        <v>No</v>
      </c>
      <c r="AS644" t="str">
        <f t="shared" si="1443"/>
        <v>No</v>
      </c>
      <c r="AT644" t="str">
        <f t="shared" si="1443"/>
        <v>No</v>
      </c>
      <c r="AV644" t="str">
        <f t="shared" ref="AV644:BF644" si="1447">IF(AND($L644&gt;=AV$1,$L644&lt;AW$1),"Yes","No")</f>
        <v>No</v>
      </c>
      <c r="AW644" t="str">
        <f t="shared" si="1447"/>
        <v>No</v>
      </c>
      <c r="AX644" t="str">
        <f t="shared" si="1447"/>
        <v>No</v>
      </c>
      <c r="AY644" t="str">
        <f t="shared" si="1447"/>
        <v>No</v>
      </c>
      <c r="AZ644" t="str">
        <f t="shared" si="1447"/>
        <v>No</v>
      </c>
      <c r="BA644" t="str">
        <f t="shared" si="1447"/>
        <v>No</v>
      </c>
      <c r="BB644" t="str">
        <f t="shared" si="1447"/>
        <v>No</v>
      </c>
      <c r="BC644" t="str">
        <f t="shared" si="1447"/>
        <v>No</v>
      </c>
      <c r="BD644" t="str">
        <f t="shared" si="1447"/>
        <v>No</v>
      </c>
      <c r="BE644" t="str">
        <f t="shared" si="1447"/>
        <v>No</v>
      </c>
      <c r="BF644" t="str">
        <f t="shared" si="1447"/>
        <v>No</v>
      </c>
      <c r="BG644" t="str">
        <f t="shared" si="1434"/>
        <v>No</v>
      </c>
      <c r="BI644" t="str">
        <f t="shared" si="1445"/>
        <v>No</v>
      </c>
      <c r="BJ644" t="str">
        <f t="shared" ref="BJ644:BT644" si="1448">IF(AND($M644&gt;=BJ$1,$M644&lt;BK$1),"Yes","No")</f>
        <v>No</v>
      </c>
      <c r="BK644" t="str">
        <f t="shared" si="1448"/>
        <v>No</v>
      </c>
      <c r="BL644" t="str">
        <f t="shared" si="1448"/>
        <v>No</v>
      </c>
      <c r="BM644" t="str">
        <f t="shared" si="1448"/>
        <v>No</v>
      </c>
      <c r="BN644" t="str">
        <f t="shared" si="1448"/>
        <v>No</v>
      </c>
      <c r="BO644" t="str">
        <f t="shared" si="1448"/>
        <v>No</v>
      </c>
      <c r="BP644" t="str">
        <f t="shared" si="1448"/>
        <v>No</v>
      </c>
      <c r="BQ644" t="str">
        <f t="shared" si="1448"/>
        <v>No</v>
      </c>
      <c r="BR644" t="str">
        <f t="shared" si="1448"/>
        <v>No</v>
      </c>
      <c r="BS644" t="str">
        <f t="shared" si="1448"/>
        <v>No</v>
      </c>
      <c r="BT644" t="str">
        <f t="shared" si="1448"/>
        <v>No</v>
      </c>
      <c r="BU644" t="str">
        <f t="shared" si="1446"/>
        <v>No</v>
      </c>
      <c r="BW644" t="str">
        <f t="shared" si="1436"/>
        <v>No</v>
      </c>
    </row>
    <row r="645" spans="1:75" x14ac:dyDescent="0.25">
      <c r="A645" s="7">
        <v>644</v>
      </c>
      <c r="B645" s="7" t="s">
        <v>681</v>
      </c>
      <c r="C645" s="7" t="s">
        <v>1161</v>
      </c>
      <c r="D645" s="7" t="s">
        <v>10</v>
      </c>
      <c r="E645" s="7" t="s">
        <v>788</v>
      </c>
      <c r="F645" s="8" t="s">
        <v>811</v>
      </c>
      <c r="G645" s="8" t="s">
        <v>807</v>
      </c>
      <c r="H645" s="7" t="s">
        <v>675</v>
      </c>
      <c r="I645" s="7" t="s">
        <v>15</v>
      </c>
      <c r="J645" s="7" t="s">
        <v>1197</v>
      </c>
      <c r="K645" s="9">
        <v>30128</v>
      </c>
      <c r="L645" s="9">
        <v>36918</v>
      </c>
      <c r="M645" s="9"/>
      <c r="N645" s="10">
        <f t="shared" ca="1" si="1431"/>
        <v>21</v>
      </c>
      <c r="O645" s="10" t="s">
        <v>815</v>
      </c>
      <c r="P645" s="11" t="s">
        <v>13</v>
      </c>
      <c r="Q645" s="12">
        <v>17205</v>
      </c>
      <c r="R645" s="12">
        <f t="shared" ca="1" si="1432"/>
        <v>10000</v>
      </c>
      <c r="S645" s="8">
        <v>5</v>
      </c>
      <c r="T645" t="str">
        <f t="shared" si="1437"/>
        <v/>
      </c>
      <c r="U645" t="str">
        <f t="shared" si="1438"/>
        <v>Correct</v>
      </c>
      <c r="Y645" t="str">
        <f t="shared" si="1439"/>
        <v>10001-25000</v>
      </c>
      <c r="Z645" t="str">
        <f t="shared" ca="1" si="1440"/>
        <v>40-50 years</v>
      </c>
      <c r="AA645" t="str">
        <f t="shared" si="1441"/>
        <v>Above 10 years</v>
      </c>
      <c r="AH645" t="str">
        <f t="shared" si="1442"/>
        <v>Yes</v>
      </c>
      <c r="AI645" t="str">
        <f t="shared" si="1443"/>
        <v>Yes</v>
      </c>
      <c r="AJ645" t="str">
        <f t="shared" si="1443"/>
        <v>Yes</v>
      </c>
      <c r="AK645" t="str">
        <f t="shared" si="1443"/>
        <v>Yes</v>
      </c>
      <c r="AL645" t="str">
        <f t="shared" si="1443"/>
        <v>Yes</v>
      </c>
      <c r="AM645" t="str">
        <f t="shared" si="1443"/>
        <v>Yes</v>
      </c>
      <c r="AN645" t="str">
        <f t="shared" si="1443"/>
        <v>Yes</v>
      </c>
      <c r="AO645" t="str">
        <f t="shared" si="1443"/>
        <v>Yes</v>
      </c>
      <c r="AP645" t="str">
        <f t="shared" si="1443"/>
        <v>Yes</v>
      </c>
      <c r="AQ645" t="str">
        <f t="shared" si="1443"/>
        <v>Yes</v>
      </c>
      <c r="AR645" t="str">
        <f t="shared" si="1443"/>
        <v>Yes</v>
      </c>
      <c r="AS645" t="str">
        <f t="shared" si="1443"/>
        <v>Yes</v>
      </c>
      <c r="AT645" t="str">
        <f t="shared" si="1443"/>
        <v>Yes</v>
      </c>
      <c r="AV645" t="str">
        <f t="shared" ref="AV645:BF645" si="1449">IF(AND($L645&gt;=AV$1,$L645&lt;AW$1),"Yes","No")</f>
        <v>No</v>
      </c>
      <c r="AW645" t="str">
        <f t="shared" si="1449"/>
        <v>No</v>
      </c>
      <c r="AX645" t="str">
        <f t="shared" si="1449"/>
        <v>No</v>
      </c>
      <c r="AY645" t="str">
        <f t="shared" si="1449"/>
        <v>No</v>
      </c>
      <c r="AZ645" t="str">
        <f t="shared" si="1449"/>
        <v>No</v>
      </c>
      <c r="BA645" t="str">
        <f t="shared" si="1449"/>
        <v>No</v>
      </c>
      <c r="BB645" t="str">
        <f t="shared" si="1449"/>
        <v>No</v>
      </c>
      <c r="BC645" t="str">
        <f t="shared" si="1449"/>
        <v>No</v>
      </c>
      <c r="BD645" t="str">
        <f t="shared" si="1449"/>
        <v>No</v>
      </c>
      <c r="BE645" t="str">
        <f t="shared" si="1449"/>
        <v>No</v>
      </c>
      <c r="BF645" t="str">
        <f t="shared" si="1449"/>
        <v>No</v>
      </c>
      <c r="BG645" t="str">
        <f t="shared" si="1434"/>
        <v>No</v>
      </c>
      <c r="BI645" t="str">
        <f t="shared" si="1445"/>
        <v>No</v>
      </c>
      <c r="BJ645" t="str">
        <f t="shared" ref="BJ645:BT645" si="1450">IF(AND($M645&gt;=BJ$1,$M645&lt;BK$1),"Yes","No")</f>
        <v>No</v>
      </c>
      <c r="BK645" t="str">
        <f t="shared" si="1450"/>
        <v>No</v>
      </c>
      <c r="BL645" t="str">
        <f t="shared" si="1450"/>
        <v>No</v>
      </c>
      <c r="BM645" t="str">
        <f t="shared" si="1450"/>
        <v>No</v>
      </c>
      <c r="BN645" t="str">
        <f t="shared" si="1450"/>
        <v>No</v>
      </c>
      <c r="BO645" t="str">
        <f t="shared" si="1450"/>
        <v>No</v>
      </c>
      <c r="BP645" t="str">
        <f t="shared" si="1450"/>
        <v>No</v>
      </c>
      <c r="BQ645" t="str">
        <f t="shared" si="1450"/>
        <v>No</v>
      </c>
      <c r="BR645" t="str">
        <f t="shared" si="1450"/>
        <v>No</v>
      </c>
      <c r="BS645" t="str">
        <f t="shared" si="1450"/>
        <v>No</v>
      </c>
      <c r="BT645" t="str">
        <f t="shared" si="1450"/>
        <v>No</v>
      </c>
      <c r="BU645" t="str">
        <f t="shared" si="1446"/>
        <v>No</v>
      </c>
      <c r="BW645" t="str">
        <f t="shared" si="1436"/>
        <v>No</v>
      </c>
    </row>
    <row r="646" spans="1:75" x14ac:dyDescent="0.25">
      <c r="A646" s="7">
        <v>645</v>
      </c>
      <c r="B646" s="7" t="s">
        <v>682</v>
      </c>
      <c r="C646" s="7" t="s">
        <v>1086</v>
      </c>
      <c r="D646" s="7" t="s">
        <v>36</v>
      </c>
      <c r="E646" s="7" t="s">
        <v>796</v>
      </c>
      <c r="F646" s="8" t="s">
        <v>810</v>
      </c>
      <c r="G646" s="8" t="s">
        <v>807</v>
      </c>
      <c r="H646" s="7" t="s">
        <v>675</v>
      </c>
      <c r="I646" s="7" t="s">
        <v>24</v>
      </c>
      <c r="J646" s="7" t="s">
        <v>1196</v>
      </c>
      <c r="K646" s="13">
        <v>26770</v>
      </c>
      <c r="L646" s="13">
        <v>40563</v>
      </c>
      <c r="M646" s="9"/>
      <c r="N646" s="10">
        <f t="shared" ca="1" si="1431"/>
        <v>11</v>
      </c>
      <c r="O646" s="10" t="s">
        <v>815</v>
      </c>
      <c r="P646" s="11"/>
      <c r="Q646" s="12">
        <v>55510</v>
      </c>
      <c r="R646" s="12">
        <f t="shared" ca="1" si="1432"/>
        <v>5000</v>
      </c>
      <c r="S646" s="8">
        <v>3</v>
      </c>
      <c r="T646" t="str">
        <f t="shared" si="1437"/>
        <v/>
      </c>
      <c r="U646" t="str">
        <f t="shared" si="1438"/>
        <v>Correct</v>
      </c>
      <c r="Y646" t="str">
        <f t="shared" si="1439"/>
        <v>40001-60000</v>
      </c>
      <c r="Z646" t="str">
        <f t="shared" ca="1" si="1440"/>
        <v>40-50 years</v>
      </c>
      <c r="AA646" t="str">
        <f t="shared" si="1441"/>
        <v>1-2 years</v>
      </c>
      <c r="AH646" t="str">
        <f t="shared" si="1442"/>
        <v>Yes</v>
      </c>
      <c r="AI646" t="str">
        <f t="shared" si="1443"/>
        <v>Yes</v>
      </c>
      <c r="AJ646" t="str">
        <f t="shared" si="1443"/>
        <v>Yes</v>
      </c>
      <c r="AK646" t="str">
        <f t="shared" si="1443"/>
        <v>Yes</v>
      </c>
      <c r="AL646" t="str">
        <f t="shared" si="1443"/>
        <v>Yes</v>
      </c>
      <c r="AM646" t="str">
        <f t="shared" si="1443"/>
        <v>Yes</v>
      </c>
      <c r="AN646" t="str">
        <f t="shared" si="1443"/>
        <v>Yes</v>
      </c>
      <c r="AO646" t="str">
        <f t="shared" si="1443"/>
        <v>Yes</v>
      </c>
      <c r="AP646" t="str">
        <f t="shared" si="1443"/>
        <v>Yes</v>
      </c>
      <c r="AQ646" t="str">
        <f t="shared" si="1443"/>
        <v>Yes</v>
      </c>
      <c r="AR646" t="str">
        <f t="shared" si="1443"/>
        <v>Yes</v>
      </c>
      <c r="AS646" t="str">
        <f t="shared" si="1443"/>
        <v>Yes</v>
      </c>
      <c r="AT646" t="str">
        <f t="shared" si="1443"/>
        <v>Yes</v>
      </c>
      <c r="AV646" t="str">
        <f t="shared" ref="AV646:BF646" si="1451">IF(AND($L646&gt;=AV$1,$L646&lt;AW$1),"Yes","No")</f>
        <v>No</v>
      </c>
      <c r="AW646" t="str">
        <f t="shared" si="1451"/>
        <v>No</v>
      </c>
      <c r="AX646" t="str">
        <f t="shared" si="1451"/>
        <v>No</v>
      </c>
      <c r="AY646" t="str">
        <f t="shared" si="1451"/>
        <v>No</v>
      </c>
      <c r="AZ646" t="str">
        <f t="shared" si="1451"/>
        <v>No</v>
      </c>
      <c r="BA646" t="str">
        <f t="shared" si="1451"/>
        <v>No</v>
      </c>
      <c r="BB646" t="str">
        <f t="shared" si="1451"/>
        <v>No</v>
      </c>
      <c r="BC646" t="str">
        <f t="shared" si="1451"/>
        <v>No</v>
      </c>
      <c r="BD646" t="str">
        <f t="shared" si="1451"/>
        <v>No</v>
      </c>
      <c r="BE646" t="str">
        <f t="shared" si="1451"/>
        <v>No</v>
      </c>
      <c r="BF646" t="str">
        <f t="shared" si="1451"/>
        <v>No</v>
      </c>
      <c r="BG646" t="str">
        <f t="shared" si="1434"/>
        <v>No</v>
      </c>
      <c r="BI646" t="str">
        <f t="shared" si="1445"/>
        <v>No</v>
      </c>
      <c r="BJ646" t="str">
        <f t="shared" ref="BJ646:BT646" si="1452">IF(AND($M646&gt;=BJ$1,$M646&lt;BK$1),"Yes","No")</f>
        <v>No</v>
      </c>
      <c r="BK646" t="str">
        <f t="shared" si="1452"/>
        <v>No</v>
      </c>
      <c r="BL646" t="str">
        <f t="shared" si="1452"/>
        <v>No</v>
      </c>
      <c r="BM646" t="str">
        <f t="shared" si="1452"/>
        <v>No</v>
      </c>
      <c r="BN646" t="str">
        <f t="shared" si="1452"/>
        <v>No</v>
      </c>
      <c r="BO646" t="str">
        <f t="shared" si="1452"/>
        <v>No</v>
      </c>
      <c r="BP646" t="str">
        <f t="shared" si="1452"/>
        <v>No</v>
      </c>
      <c r="BQ646" t="str">
        <f t="shared" si="1452"/>
        <v>No</v>
      </c>
      <c r="BR646" t="str">
        <f t="shared" si="1452"/>
        <v>No</v>
      </c>
      <c r="BS646" t="str">
        <f t="shared" si="1452"/>
        <v>No</v>
      </c>
      <c r="BT646" t="str">
        <f t="shared" si="1452"/>
        <v>No</v>
      </c>
      <c r="BU646" t="str">
        <f t="shared" si="1446"/>
        <v>No</v>
      </c>
      <c r="BW646" t="str">
        <f t="shared" si="1436"/>
        <v>No</v>
      </c>
    </row>
    <row r="647" spans="1:75" x14ac:dyDescent="0.25">
      <c r="A647" s="7">
        <v>646</v>
      </c>
      <c r="B647" s="7" t="s">
        <v>683</v>
      </c>
      <c r="C647" s="7" t="s">
        <v>1162</v>
      </c>
      <c r="D647" s="7" t="s">
        <v>36</v>
      </c>
      <c r="E647" s="7" t="s">
        <v>789</v>
      </c>
      <c r="F647" s="8" t="s">
        <v>811</v>
      </c>
      <c r="G647" s="8" t="s">
        <v>807</v>
      </c>
      <c r="H647" s="7" t="s">
        <v>675</v>
      </c>
      <c r="I647" s="7" t="s">
        <v>12</v>
      </c>
      <c r="J647" s="7" t="s">
        <v>1196</v>
      </c>
      <c r="K647" s="9">
        <v>28398</v>
      </c>
      <c r="L647" s="9">
        <v>40568</v>
      </c>
      <c r="M647" s="9"/>
      <c r="N647" s="10">
        <f t="shared" ca="1" si="1431"/>
        <v>11</v>
      </c>
      <c r="O647" s="10" t="s">
        <v>815</v>
      </c>
      <c r="P647" s="11" t="s">
        <v>13</v>
      </c>
      <c r="Q647" s="12">
        <v>46390</v>
      </c>
      <c r="R647" s="12">
        <f t="shared" ca="1" si="1432"/>
        <v>10000</v>
      </c>
      <c r="S647" s="8">
        <v>5</v>
      </c>
      <c r="T647" t="str">
        <f t="shared" si="1437"/>
        <v/>
      </c>
      <c r="U647" t="str">
        <f t="shared" si="1438"/>
        <v>Correct</v>
      </c>
      <c r="Y647" t="str">
        <f t="shared" si="1439"/>
        <v>40001-60000</v>
      </c>
      <c r="Z647" t="str">
        <f t="shared" ca="1" si="1440"/>
        <v>40-50 years</v>
      </c>
      <c r="AA647" t="str">
        <f t="shared" si="1441"/>
        <v>1-2 years</v>
      </c>
      <c r="AH647" t="str">
        <f t="shared" si="1442"/>
        <v>Yes</v>
      </c>
      <c r="AI647" t="str">
        <f t="shared" si="1443"/>
        <v>Yes</v>
      </c>
      <c r="AJ647" t="str">
        <f t="shared" si="1443"/>
        <v>Yes</v>
      </c>
      <c r="AK647" t="str">
        <f t="shared" si="1443"/>
        <v>Yes</v>
      </c>
      <c r="AL647" t="str">
        <f t="shared" si="1443"/>
        <v>Yes</v>
      </c>
      <c r="AM647" t="str">
        <f t="shared" si="1443"/>
        <v>Yes</v>
      </c>
      <c r="AN647" t="str">
        <f t="shared" si="1443"/>
        <v>Yes</v>
      </c>
      <c r="AO647" t="str">
        <f t="shared" si="1443"/>
        <v>Yes</v>
      </c>
      <c r="AP647" t="str">
        <f t="shared" si="1443"/>
        <v>Yes</v>
      </c>
      <c r="AQ647" t="str">
        <f t="shared" si="1443"/>
        <v>Yes</v>
      </c>
      <c r="AR647" t="str">
        <f t="shared" si="1443"/>
        <v>Yes</v>
      </c>
      <c r="AS647" t="str">
        <f t="shared" si="1443"/>
        <v>Yes</v>
      </c>
      <c r="AT647" t="str">
        <f t="shared" si="1443"/>
        <v>Yes</v>
      </c>
      <c r="AV647" t="str">
        <f t="shared" ref="AV647:BF647" si="1453">IF(AND($L647&gt;=AV$1,$L647&lt;AW$1),"Yes","No")</f>
        <v>No</v>
      </c>
      <c r="AW647" t="str">
        <f t="shared" si="1453"/>
        <v>No</v>
      </c>
      <c r="AX647" t="str">
        <f t="shared" si="1453"/>
        <v>No</v>
      </c>
      <c r="AY647" t="str">
        <f t="shared" si="1453"/>
        <v>No</v>
      </c>
      <c r="AZ647" t="str">
        <f t="shared" si="1453"/>
        <v>No</v>
      </c>
      <c r="BA647" t="str">
        <f t="shared" si="1453"/>
        <v>No</v>
      </c>
      <c r="BB647" t="str">
        <f t="shared" si="1453"/>
        <v>No</v>
      </c>
      <c r="BC647" t="str">
        <f t="shared" si="1453"/>
        <v>No</v>
      </c>
      <c r="BD647" t="str">
        <f t="shared" si="1453"/>
        <v>No</v>
      </c>
      <c r="BE647" t="str">
        <f t="shared" si="1453"/>
        <v>No</v>
      </c>
      <c r="BF647" t="str">
        <f t="shared" si="1453"/>
        <v>No</v>
      </c>
      <c r="BG647" t="str">
        <f t="shared" si="1434"/>
        <v>No</v>
      </c>
      <c r="BI647" t="str">
        <f t="shared" si="1445"/>
        <v>No</v>
      </c>
      <c r="BJ647" t="str">
        <f t="shared" ref="BJ647:BT647" si="1454">IF(AND($M647&gt;=BJ$1,$M647&lt;BK$1),"Yes","No")</f>
        <v>No</v>
      </c>
      <c r="BK647" t="str">
        <f t="shared" si="1454"/>
        <v>No</v>
      </c>
      <c r="BL647" t="str">
        <f t="shared" si="1454"/>
        <v>No</v>
      </c>
      <c r="BM647" t="str">
        <f t="shared" si="1454"/>
        <v>No</v>
      </c>
      <c r="BN647" t="str">
        <f t="shared" si="1454"/>
        <v>No</v>
      </c>
      <c r="BO647" t="str">
        <f t="shared" si="1454"/>
        <v>No</v>
      </c>
      <c r="BP647" t="str">
        <f t="shared" si="1454"/>
        <v>No</v>
      </c>
      <c r="BQ647" t="str">
        <f t="shared" si="1454"/>
        <v>No</v>
      </c>
      <c r="BR647" t="str">
        <f t="shared" si="1454"/>
        <v>No</v>
      </c>
      <c r="BS647" t="str">
        <f t="shared" si="1454"/>
        <v>No</v>
      </c>
      <c r="BT647" t="str">
        <f t="shared" si="1454"/>
        <v>No</v>
      </c>
      <c r="BU647" t="str">
        <f t="shared" si="1446"/>
        <v>No</v>
      </c>
      <c r="BW647" t="str">
        <f t="shared" si="1436"/>
        <v>No</v>
      </c>
    </row>
    <row r="648" spans="1:75" x14ac:dyDescent="0.25">
      <c r="A648" s="7">
        <v>647</v>
      </c>
      <c r="B648" s="7" t="s">
        <v>684</v>
      </c>
      <c r="C648" s="7" t="s">
        <v>862</v>
      </c>
      <c r="D648" s="7" t="s">
        <v>36</v>
      </c>
      <c r="E648" s="7" t="s">
        <v>792</v>
      </c>
      <c r="F648" s="8" t="s">
        <v>811</v>
      </c>
      <c r="G648" s="8" t="s">
        <v>807</v>
      </c>
      <c r="H648" s="7" t="s">
        <v>675</v>
      </c>
      <c r="I648" s="7" t="s">
        <v>12</v>
      </c>
      <c r="J648" s="7" t="s">
        <v>1197</v>
      </c>
      <c r="K648" s="9">
        <v>28642</v>
      </c>
      <c r="L648" s="9">
        <v>40584</v>
      </c>
      <c r="M648" s="9"/>
      <c r="N648" s="10">
        <f t="shared" ca="1" si="1431"/>
        <v>11</v>
      </c>
      <c r="O648" s="10" t="s">
        <v>815</v>
      </c>
      <c r="P648" s="11" t="s">
        <v>13</v>
      </c>
      <c r="Q648" s="12">
        <v>24200</v>
      </c>
      <c r="R648" s="12">
        <f t="shared" ca="1" si="1432"/>
        <v>10000</v>
      </c>
      <c r="S648" s="8">
        <v>5</v>
      </c>
      <c r="T648" t="str">
        <f t="shared" si="1437"/>
        <v/>
      </c>
      <c r="U648" t="str">
        <f t="shared" si="1438"/>
        <v>Correct</v>
      </c>
      <c r="Y648" t="str">
        <f t="shared" si="1439"/>
        <v>10001-25000</v>
      </c>
      <c r="Z648" t="str">
        <f t="shared" ca="1" si="1440"/>
        <v>40-50 years</v>
      </c>
      <c r="AA648" t="str">
        <f t="shared" si="1441"/>
        <v>1-2 years</v>
      </c>
      <c r="AH648" t="str">
        <f t="shared" si="1442"/>
        <v>Yes</v>
      </c>
      <c r="AI648" t="str">
        <f t="shared" si="1443"/>
        <v>Yes</v>
      </c>
      <c r="AJ648" t="str">
        <f t="shared" si="1443"/>
        <v>Yes</v>
      </c>
      <c r="AK648" t="str">
        <f t="shared" si="1443"/>
        <v>Yes</v>
      </c>
      <c r="AL648" t="str">
        <f t="shared" si="1443"/>
        <v>Yes</v>
      </c>
      <c r="AM648" t="str">
        <f t="shared" si="1443"/>
        <v>Yes</v>
      </c>
      <c r="AN648" t="str">
        <f t="shared" si="1443"/>
        <v>Yes</v>
      </c>
      <c r="AO648" t="str">
        <f t="shared" si="1443"/>
        <v>Yes</v>
      </c>
      <c r="AP648" t="str">
        <f t="shared" si="1443"/>
        <v>Yes</v>
      </c>
      <c r="AQ648" t="str">
        <f t="shared" si="1443"/>
        <v>Yes</v>
      </c>
      <c r="AR648" t="str">
        <f t="shared" si="1443"/>
        <v>Yes</v>
      </c>
      <c r="AS648" t="str">
        <f t="shared" si="1443"/>
        <v>Yes</v>
      </c>
      <c r="AT648" t="str">
        <f t="shared" si="1443"/>
        <v>Yes</v>
      </c>
      <c r="AV648" t="str">
        <f t="shared" ref="AV648:BF648" si="1455">IF(AND($L648&gt;=AV$1,$L648&lt;AW$1),"Yes","No")</f>
        <v>No</v>
      </c>
      <c r="AW648" t="str">
        <f t="shared" si="1455"/>
        <v>No</v>
      </c>
      <c r="AX648" t="str">
        <f t="shared" si="1455"/>
        <v>No</v>
      </c>
      <c r="AY648" t="str">
        <f t="shared" si="1455"/>
        <v>No</v>
      </c>
      <c r="AZ648" t="str">
        <f t="shared" si="1455"/>
        <v>No</v>
      </c>
      <c r="BA648" t="str">
        <f t="shared" si="1455"/>
        <v>No</v>
      </c>
      <c r="BB648" t="str">
        <f t="shared" si="1455"/>
        <v>No</v>
      </c>
      <c r="BC648" t="str">
        <f t="shared" si="1455"/>
        <v>No</v>
      </c>
      <c r="BD648" t="str">
        <f t="shared" si="1455"/>
        <v>No</v>
      </c>
      <c r="BE648" t="str">
        <f t="shared" si="1455"/>
        <v>No</v>
      </c>
      <c r="BF648" t="str">
        <f t="shared" si="1455"/>
        <v>No</v>
      </c>
      <c r="BG648" t="str">
        <f t="shared" si="1434"/>
        <v>No</v>
      </c>
      <c r="BI648" t="str">
        <f t="shared" si="1445"/>
        <v>No</v>
      </c>
      <c r="BJ648" t="str">
        <f t="shared" ref="BJ648:BT648" si="1456">IF(AND($M648&gt;=BJ$1,$M648&lt;BK$1),"Yes","No")</f>
        <v>No</v>
      </c>
      <c r="BK648" t="str">
        <f t="shared" si="1456"/>
        <v>No</v>
      </c>
      <c r="BL648" t="str">
        <f t="shared" si="1456"/>
        <v>No</v>
      </c>
      <c r="BM648" t="str">
        <f t="shared" si="1456"/>
        <v>No</v>
      </c>
      <c r="BN648" t="str">
        <f t="shared" si="1456"/>
        <v>No</v>
      </c>
      <c r="BO648" t="str">
        <f t="shared" si="1456"/>
        <v>No</v>
      </c>
      <c r="BP648" t="str">
        <f t="shared" si="1456"/>
        <v>No</v>
      </c>
      <c r="BQ648" t="str">
        <f t="shared" si="1456"/>
        <v>No</v>
      </c>
      <c r="BR648" t="str">
        <f t="shared" si="1456"/>
        <v>No</v>
      </c>
      <c r="BS648" t="str">
        <f t="shared" si="1456"/>
        <v>No</v>
      </c>
      <c r="BT648" t="str">
        <f t="shared" si="1456"/>
        <v>No</v>
      </c>
      <c r="BU648" t="str">
        <f t="shared" si="1446"/>
        <v>No</v>
      </c>
      <c r="BW648" t="str">
        <f t="shared" si="1436"/>
        <v>No</v>
      </c>
    </row>
    <row r="649" spans="1:75" x14ac:dyDescent="0.25">
      <c r="A649" s="7">
        <v>648</v>
      </c>
      <c r="B649" s="7" t="s">
        <v>685</v>
      </c>
      <c r="C649" s="7" t="s">
        <v>928</v>
      </c>
      <c r="D649" s="7" t="s">
        <v>36</v>
      </c>
      <c r="E649" s="7" t="s">
        <v>792</v>
      </c>
      <c r="F649" s="8" t="s">
        <v>811</v>
      </c>
      <c r="G649" s="8" t="s">
        <v>807</v>
      </c>
      <c r="H649" s="7" t="s">
        <v>675</v>
      </c>
      <c r="I649" s="7" t="s">
        <v>15</v>
      </c>
      <c r="J649" s="7" t="s">
        <v>1196</v>
      </c>
      <c r="K649" s="9">
        <v>30022</v>
      </c>
      <c r="L649" s="9">
        <v>39118</v>
      </c>
      <c r="M649" s="9"/>
      <c r="N649" s="10">
        <f t="shared" ca="1" si="1431"/>
        <v>15</v>
      </c>
      <c r="O649" s="10" t="s">
        <v>815</v>
      </c>
      <c r="P649" s="11" t="s">
        <v>13</v>
      </c>
      <c r="Q649" s="12">
        <v>20075</v>
      </c>
      <c r="R649" s="12">
        <f t="shared" ca="1" si="1432"/>
        <v>3000</v>
      </c>
      <c r="S649" s="8">
        <v>1</v>
      </c>
      <c r="T649" t="str">
        <f t="shared" si="1437"/>
        <v/>
      </c>
      <c r="U649" t="str">
        <f t="shared" si="1438"/>
        <v>Correct</v>
      </c>
      <c r="Y649" t="str">
        <f t="shared" si="1439"/>
        <v>10001-25000</v>
      </c>
      <c r="Z649" t="str">
        <f t="shared" ca="1" si="1440"/>
        <v>40-50 years</v>
      </c>
      <c r="AA649" t="str">
        <f t="shared" si="1441"/>
        <v>4-6 years</v>
      </c>
      <c r="AH649" t="str">
        <f t="shared" si="1442"/>
        <v>Yes</v>
      </c>
      <c r="AI649" t="str">
        <f t="shared" si="1443"/>
        <v>Yes</v>
      </c>
      <c r="AJ649" t="str">
        <f t="shared" si="1443"/>
        <v>Yes</v>
      </c>
      <c r="AK649" t="str">
        <f t="shared" si="1443"/>
        <v>Yes</v>
      </c>
      <c r="AL649" t="str">
        <f t="shared" si="1443"/>
        <v>Yes</v>
      </c>
      <c r="AM649" t="str">
        <f t="shared" si="1443"/>
        <v>Yes</v>
      </c>
      <c r="AN649" t="str">
        <f t="shared" si="1443"/>
        <v>Yes</v>
      </c>
      <c r="AO649" t="str">
        <f t="shared" si="1443"/>
        <v>Yes</v>
      </c>
      <c r="AP649" t="str">
        <f t="shared" si="1443"/>
        <v>Yes</v>
      </c>
      <c r="AQ649" t="str">
        <f t="shared" si="1443"/>
        <v>Yes</v>
      </c>
      <c r="AR649" t="str">
        <f t="shared" si="1443"/>
        <v>Yes</v>
      </c>
      <c r="AS649" t="str">
        <f t="shared" si="1443"/>
        <v>Yes</v>
      </c>
      <c r="AT649" t="str">
        <f t="shared" si="1443"/>
        <v>Yes</v>
      </c>
      <c r="AV649" t="str">
        <f t="shared" ref="AV649:BF649" si="1457">IF(AND($L649&gt;=AV$1,$L649&lt;AW$1),"Yes","No")</f>
        <v>No</v>
      </c>
      <c r="AW649" t="str">
        <f t="shared" si="1457"/>
        <v>No</v>
      </c>
      <c r="AX649" t="str">
        <f t="shared" si="1457"/>
        <v>No</v>
      </c>
      <c r="AY649" t="str">
        <f t="shared" si="1457"/>
        <v>No</v>
      </c>
      <c r="AZ649" t="str">
        <f t="shared" si="1457"/>
        <v>No</v>
      </c>
      <c r="BA649" t="str">
        <f t="shared" si="1457"/>
        <v>No</v>
      </c>
      <c r="BB649" t="str">
        <f t="shared" si="1457"/>
        <v>No</v>
      </c>
      <c r="BC649" t="str">
        <f t="shared" si="1457"/>
        <v>No</v>
      </c>
      <c r="BD649" t="str">
        <f t="shared" si="1457"/>
        <v>No</v>
      </c>
      <c r="BE649" t="str">
        <f t="shared" si="1457"/>
        <v>No</v>
      </c>
      <c r="BF649" t="str">
        <f t="shared" si="1457"/>
        <v>No</v>
      </c>
      <c r="BG649" t="str">
        <f t="shared" si="1434"/>
        <v>No</v>
      </c>
      <c r="BI649" t="str">
        <f t="shared" si="1445"/>
        <v>No</v>
      </c>
      <c r="BJ649" t="str">
        <f t="shared" ref="BJ649:BT649" si="1458">IF(AND($M649&gt;=BJ$1,$M649&lt;BK$1),"Yes","No")</f>
        <v>No</v>
      </c>
      <c r="BK649" t="str">
        <f t="shared" si="1458"/>
        <v>No</v>
      </c>
      <c r="BL649" t="str">
        <f t="shared" si="1458"/>
        <v>No</v>
      </c>
      <c r="BM649" t="str">
        <f t="shared" si="1458"/>
        <v>No</v>
      </c>
      <c r="BN649" t="str">
        <f t="shared" si="1458"/>
        <v>No</v>
      </c>
      <c r="BO649" t="str">
        <f t="shared" si="1458"/>
        <v>No</v>
      </c>
      <c r="BP649" t="str">
        <f t="shared" si="1458"/>
        <v>No</v>
      </c>
      <c r="BQ649" t="str">
        <f t="shared" si="1458"/>
        <v>No</v>
      </c>
      <c r="BR649" t="str">
        <f t="shared" si="1458"/>
        <v>No</v>
      </c>
      <c r="BS649" t="str">
        <f t="shared" si="1458"/>
        <v>No</v>
      </c>
      <c r="BT649" t="str">
        <f t="shared" si="1458"/>
        <v>No</v>
      </c>
      <c r="BU649" t="str">
        <f t="shared" si="1446"/>
        <v>No</v>
      </c>
      <c r="BW649" t="str">
        <f t="shared" si="1436"/>
        <v>No</v>
      </c>
    </row>
    <row r="650" spans="1:75" x14ac:dyDescent="0.25">
      <c r="A650" s="7">
        <v>649</v>
      </c>
      <c r="B650" s="7" t="s">
        <v>686</v>
      </c>
      <c r="C650" s="7" t="s">
        <v>974</v>
      </c>
      <c r="D650" s="7" t="s">
        <v>813</v>
      </c>
      <c r="E650" s="7" t="s">
        <v>791</v>
      </c>
      <c r="F650" s="8" t="s">
        <v>811</v>
      </c>
      <c r="G650" s="8" t="s">
        <v>807</v>
      </c>
      <c r="H650" s="7" t="s">
        <v>675</v>
      </c>
      <c r="I650" s="7" t="s">
        <v>15</v>
      </c>
      <c r="J650" s="7" t="s">
        <v>1196</v>
      </c>
      <c r="K650" s="9">
        <v>30693</v>
      </c>
      <c r="L650" s="9">
        <v>38753</v>
      </c>
      <c r="M650" s="9"/>
      <c r="N650" s="10">
        <f t="shared" ca="1" si="1431"/>
        <v>16</v>
      </c>
      <c r="O650" s="10" t="s">
        <v>815</v>
      </c>
      <c r="P650" s="11" t="s">
        <v>16</v>
      </c>
      <c r="Q650" s="12">
        <v>37660</v>
      </c>
      <c r="R650" s="12">
        <f t="shared" ca="1" si="1432"/>
        <v>5000</v>
      </c>
      <c r="S650" s="8">
        <v>4</v>
      </c>
      <c r="T650" t="str">
        <f t="shared" si="1437"/>
        <v/>
      </c>
      <c r="U650" t="str">
        <f t="shared" si="1438"/>
        <v>Correct</v>
      </c>
      <c r="Y650" t="str">
        <f t="shared" si="1439"/>
        <v>25001-40000</v>
      </c>
      <c r="Z650" t="str">
        <f t="shared" ca="1" si="1440"/>
        <v>30-40 years</v>
      </c>
      <c r="AA650" t="str">
        <f t="shared" si="1441"/>
        <v>6-10 years</v>
      </c>
      <c r="AH650" t="str">
        <f t="shared" si="1442"/>
        <v>Yes</v>
      </c>
      <c r="AI650" t="str">
        <f t="shared" si="1443"/>
        <v>Yes</v>
      </c>
      <c r="AJ650" t="str">
        <f t="shared" si="1443"/>
        <v>Yes</v>
      </c>
      <c r="AK650" t="str">
        <f t="shared" si="1443"/>
        <v>Yes</v>
      </c>
      <c r="AL650" t="str">
        <f t="shared" si="1443"/>
        <v>Yes</v>
      </c>
      <c r="AM650" t="str">
        <f t="shared" si="1443"/>
        <v>Yes</v>
      </c>
      <c r="AN650" t="str">
        <f t="shared" si="1443"/>
        <v>Yes</v>
      </c>
      <c r="AO650" t="str">
        <f t="shared" si="1443"/>
        <v>Yes</v>
      </c>
      <c r="AP650" t="str">
        <f t="shared" si="1443"/>
        <v>Yes</v>
      </c>
      <c r="AQ650" t="str">
        <f t="shared" si="1443"/>
        <v>Yes</v>
      </c>
      <c r="AR650" t="str">
        <f t="shared" si="1443"/>
        <v>Yes</v>
      </c>
      <c r="AS650" t="str">
        <f t="shared" si="1443"/>
        <v>Yes</v>
      </c>
      <c r="AT650" t="str">
        <f t="shared" si="1443"/>
        <v>Yes</v>
      </c>
      <c r="AV650" t="str">
        <f t="shared" ref="AV650:BF650" si="1459">IF(AND($L650&gt;=AV$1,$L650&lt;AW$1),"Yes","No")</f>
        <v>No</v>
      </c>
      <c r="AW650" t="str">
        <f t="shared" si="1459"/>
        <v>No</v>
      </c>
      <c r="AX650" t="str">
        <f t="shared" si="1459"/>
        <v>No</v>
      </c>
      <c r="AY650" t="str">
        <f t="shared" si="1459"/>
        <v>No</v>
      </c>
      <c r="AZ650" t="str">
        <f t="shared" si="1459"/>
        <v>No</v>
      </c>
      <c r="BA650" t="str">
        <f t="shared" si="1459"/>
        <v>No</v>
      </c>
      <c r="BB650" t="str">
        <f t="shared" si="1459"/>
        <v>No</v>
      </c>
      <c r="BC650" t="str">
        <f t="shared" si="1459"/>
        <v>No</v>
      </c>
      <c r="BD650" t="str">
        <f t="shared" si="1459"/>
        <v>No</v>
      </c>
      <c r="BE650" t="str">
        <f t="shared" si="1459"/>
        <v>No</v>
      </c>
      <c r="BF650" t="str">
        <f t="shared" si="1459"/>
        <v>No</v>
      </c>
      <c r="BG650" t="str">
        <f t="shared" si="1434"/>
        <v>No</v>
      </c>
      <c r="BI650" t="str">
        <f t="shared" si="1445"/>
        <v>No</v>
      </c>
      <c r="BJ650" t="str">
        <f t="shared" ref="BJ650:BT650" si="1460">IF(AND($M650&gt;=BJ$1,$M650&lt;BK$1),"Yes","No")</f>
        <v>No</v>
      </c>
      <c r="BK650" t="str">
        <f t="shared" si="1460"/>
        <v>No</v>
      </c>
      <c r="BL650" t="str">
        <f t="shared" si="1460"/>
        <v>No</v>
      </c>
      <c r="BM650" t="str">
        <f t="shared" si="1460"/>
        <v>No</v>
      </c>
      <c r="BN650" t="str">
        <f t="shared" si="1460"/>
        <v>No</v>
      </c>
      <c r="BO650" t="str">
        <f t="shared" si="1460"/>
        <v>No</v>
      </c>
      <c r="BP650" t="str">
        <f t="shared" si="1460"/>
        <v>No</v>
      </c>
      <c r="BQ650" t="str">
        <f t="shared" si="1460"/>
        <v>No</v>
      </c>
      <c r="BR650" t="str">
        <f t="shared" si="1460"/>
        <v>No</v>
      </c>
      <c r="BS650" t="str">
        <f t="shared" si="1460"/>
        <v>No</v>
      </c>
      <c r="BT650" t="str">
        <f t="shared" si="1460"/>
        <v>No</v>
      </c>
      <c r="BU650" t="str">
        <f t="shared" si="1446"/>
        <v>No</v>
      </c>
      <c r="BW650" t="str">
        <f t="shared" si="1436"/>
        <v>No</v>
      </c>
    </row>
    <row r="651" spans="1:75" x14ac:dyDescent="0.25">
      <c r="A651" s="7">
        <v>650</v>
      </c>
      <c r="B651" s="7" t="s">
        <v>687</v>
      </c>
      <c r="C651" s="7" t="s">
        <v>1163</v>
      </c>
      <c r="D651" s="7" t="s">
        <v>36</v>
      </c>
      <c r="E651" s="7" t="s">
        <v>796</v>
      </c>
      <c r="F651" s="8" t="s">
        <v>810</v>
      </c>
      <c r="G651" s="8" t="s">
        <v>807</v>
      </c>
      <c r="H651" s="7" t="s">
        <v>675</v>
      </c>
      <c r="I651" s="7" t="s">
        <v>24</v>
      </c>
      <c r="J651" s="7" t="s">
        <v>1196</v>
      </c>
      <c r="K651" s="9">
        <v>25950</v>
      </c>
      <c r="L651" s="9">
        <v>36193</v>
      </c>
      <c r="M651" s="9"/>
      <c r="N651" s="10">
        <f t="shared" ca="1" si="1431"/>
        <v>23</v>
      </c>
      <c r="O651" s="10" t="s">
        <v>815</v>
      </c>
      <c r="P651" s="11"/>
      <c r="Q651" s="12">
        <v>58250</v>
      </c>
      <c r="R651" s="12">
        <f t="shared" ca="1" si="1432"/>
        <v>3000</v>
      </c>
      <c r="S651" s="8">
        <v>2</v>
      </c>
      <c r="T651" t="str">
        <f t="shared" si="1437"/>
        <v/>
      </c>
      <c r="U651" t="str">
        <f t="shared" si="1438"/>
        <v>Correct</v>
      </c>
      <c r="Y651" t="str">
        <f t="shared" si="1439"/>
        <v>40001-60000</v>
      </c>
      <c r="Z651" t="str">
        <f t="shared" ca="1" si="1440"/>
        <v>Above 50 years</v>
      </c>
      <c r="AA651" t="str">
        <f t="shared" si="1441"/>
        <v>Above 10 years</v>
      </c>
      <c r="AH651" t="str">
        <f t="shared" si="1442"/>
        <v>Yes</v>
      </c>
      <c r="AI651" t="str">
        <f t="shared" si="1443"/>
        <v>Yes</v>
      </c>
      <c r="AJ651" t="str">
        <f t="shared" si="1443"/>
        <v>Yes</v>
      </c>
      <c r="AK651" t="str">
        <f t="shared" si="1443"/>
        <v>Yes</v>
      </c>
      <c r="AL651" t="str">
        <f t="shared" si="1443"/>
        <v>Yes</v>
      </c>
      <c r="AM651" t="str">
        <f t="shared" si="1443"/>
        <v>Yes</v>
      </c>
      <c r="AN651" t="str">
        <f t="shared" si="1443"/>
        <v>Yes</v>
      </c>
      <c r="AO651" t="str">
        <f t="shared" si="1443"/>
        <v>Yes</v>
      </c>
      <c r="AP651" t="str">
        <f t="shared" si="1443"/>
        <v>Yes</v>
      </c>
      <c r="AQ651" t="str">
        <f t="shared" si="1443"/>
        <v>Yes</v>
      </c>
      <c r="AR651" t="str">
        <f t="shared" si="1443"/>
        <v>Yes</v>
      </c>
      <c r="AS651" t="str">
        <f t="shared" si="1443"/>
        <v>Yes</v>
      </c>
      <c r="AT651" t="str">
        <f t="shared" si="1443"/>
        <v>Yes</v>
      </c>
      <c r="AV651" t="str">
        <f t="shared" ref="AV651:BF651" si="1461">IF(AND($L651&gt;=AV$1,$L651&lt;AW$1),"Yes","No")</f>
        <v>No</v>
      </c>
      <c r="AW651" t="str">
        <f t="shared" si="1461"/>
        <v>No</v>
      </c>
      <c r="AX651" t="str">
        <f t="shared" si="1461"/>
        <v>No</v>
      </c>
      <c r="AY651" t="str">
        <f t="shared" si="1461"/>
        <v>No</v>
      </c>
      <c r="AZ651" t="str">
        <f t="shared" si="1461"/>
        <v>No</v>
      </c>
      <c r="BA651" t="str">
        <f t="shared" si="1461"/>
        <v>No</v>
      </c>
      <c r="BB651" t="str">
        <f t="shared" si="1461"/>
        <v>No</v>
      </c>
      <c r="BC651" t="str">
        <f t="shared" si="1461"/>
        <v>No</v>
      </c>
      <c r="BD651" t="str">
        <f t="shared" si="1461"/>
        <v>No</v>
      </c>
      <c r="BE651" t="str">
        <f t="shared" si="1461"/>
        <v>No</v>
      </c>
      <c r="BF651" t="str">
        <f t="shared" si="1461"/>
        <v>No</v>
      </c>
      <c r="BG651" t="str">
        <f t="shared" si="1434"/>
        <v>No</v>
      </c>
      <c r="BI651" t="str">
        <f t="shared" si="1445"/>
        <v>No</v>
      </c>
      <c r="BJ651" t="str">
        <f t="shared" ref="BJ651:BT651" si="1462">IF(AND($M651&gt;=BJ$1,$M651&lt;BK$1),"Yes","No")</f>
        <v>No</v>
      </c>
      <c r="BK651" t="str">
        <f t="shared" si="1462"/>
        <v>No</v>
      </c>
      <c r="BL651" t="str">
        <f t="shared" si="1462"/>
        <v>No</v>
      </c>
      <c r="BM651" t="str">
        <f t="shared" si="1462"/>
        <v>No</v>
      </c>
      <c r="BN651" t="str">
        <f t="shared" si="1462"/>
        <v>No</v>
      </c>
      <c r="BO651" t="str">
        <f t="shared" si="1462"/>
        <v>No</v>
      </c>
      <c r="BP651" t="str">
        <f t="shared" si="1462"/>
        <v>No</v>
      </c>
      <c r="BQ651" t="str">
        <f t="shared" si="1462"/>
        <v>No</v>
      </c>
      <c r="BR651" t="str">
        <f t="shared" si="1462"/>
        <v>No</v>
      </c>
      <c r="BS651" t="str">
        <f t="shared" si="1462"/>
        <v>No</v>
      </c>
      <c r="BT651" t="str">
        <f t="shared" si="1462"/>
        <v>No</v>
      </c>
      <c r="BU651" t="str">
        <f t="shared" si="1446"/>
        <v>No</v>
      </c>
      <c r="BW651" t="str">
        <f t="shared" si="1436"/>
        <v>No</v>
      </c>
    </row>
    <row r="652" spans="1:75" x14ac:dyDescent="0.25">
      <c r="A652" s="7">
        <v>651</v>
      </c>
      <c r="B652" s="7" t="s">
        <v>688</v>
      </c>
      <c r="C652" s="7" t="s">
        <v>1164</v>
      </c>
      <c r="D652" s="7" t="s">
        <v>813</v>
      </c>
      <c r="E652" s="7" t="s">
        <v>791</v>
      </c>
      <c r="F652" s="8" t="s">
        <v>811</v>
      </c>
      <c r="G652" s="8" t="s">
        <v>807</v>
      </c>
      <c r="H652" s="7" t="s">
        <v>675</v>
      </c>
      <c r="I652" s="7" t="s">
        <v>24</v>
      </c>
      <c r="J652" s="7" t="s">
        <v>1196</v>
      </c>
      <c r="K652" s="9">
        <v>28426</v>
      </c>
      <c r="L652" s="9">
        <v>40235</v>
      </c>
      <c r="M652" s="9"/>
      <c r="N652" s="10">
        <f t="shared" ca="1" si="1431"/>
        <v>12</v>
      </c>
      <c r="O652" s="10" t="s">
        <v>815</v>
      </c>
      <c r="P652" s="11"/>
      <c r="Q652" s="12">
        <v>80729</v>
      </c>
      <c r="R652" s="12">
        <f t="shared" ca="1" si="1432"/>
        <v>5000</v>
      </c>
      <c r="S652" s="8">
        <v>3</v>
      </c>
      <c r="T652" t="str">
        <f t="shared" si="1437"/>
        <v/>
      </c>
      <c r="U652" t="str">
        <f t="shared" si="1438"/>
        <v>Correct</v>
      </c>
      <c r="Y652" t="str">
        <f t="shared" si="1439"/>
        <v>Above 60000</v>
      </c>
      <c r="Z652" t="str">
        <f t="shared" ca="1" si="1440"/>
        <v>40-50 years</v>
      </c>
      <c r="AA652" t="str">
        <f t="shared" si="1441"/>
        <v>2-4 years</v>
      </c>
      <c r="AH652" t="str">
        <f t="shared" si="1442"/>
        <v>Yes</v>
      </c>
      <c r="AI652" t="str">
        <f t="shared" si="1443"/>
        <v>Yes</v>
      </c>
      <c r="AJ652" t="str">
        <f t="shared" si="1443"/>
        <v>Yes</v>
      </c>
      <c r="AK652" t="str">
        <f t="shared" si="1443"/>
        <v>Yes</v>
      </c>
      <c r="AL652" t="str">
        <f t="shared" si="1443"/>
        <v>Yes</v>
      </c>
      <c r="AM652" t="str">
        <f t="shared" si="1443"/>
        <v>Yes</v>
      </c>
      <c r="AN652" t="str">
        <f t="shared" si="1443"/>
        <v>Yes</v>
      </c>
      <c r="AO652" t="str">
        <f t="shared" si="1443"/>
        <v>Yes</v>
      </c>
      <c r="AP652" t="str">
        <f t="shared" si="1443"/>
        <v>Yes</v>
      </c>
      <c r="AQ652" t="str">
        <f t="shared" si="1443"/>
        <v>Yes</v>
      </c>
      <c r="AR652" t="str">
        <f t="shared" si="1443"/>
        <v>Yes</v>
      </c>
      <c r="AS652" t="str">
        <f t="shared" si="1443"/>
        <v>Yes</v>
      </c>
      <c r="AT652" t="str">
        <f t="shared" si="1443"/>
        <v>Yes</v>
      </c>
      <c r="AV652" t="str">
        <f t="shared" ref="AV652:BF652" si="1463">IF(AND($L652&gt;=AV$1,$L652&lt;AW$1),"Yes","No")</f>
        <v>No</v>
      </c>
      <c r="AW652" t="str">
        <f t="shared" si="1463"/>
        <v>No</v>
      </c>
      <c r="AX652" t="str">
        <f t="shared" si="1463"/>
        <v>No</v>
      </c>
      <c r="AY652" t="str">
        <f t="shared" si="1463"/>
        <v>No</v>
      </c>
      <c r="AZ652" t="str">
        <f t="shared" si="1463"/>
        <v>No</v>
      </c>
      <c r="BA652" t="str">
        <f t="shared" si="1463"/>
        <v>No</v>
      </c>
      <c r="BB652" t="str">
        <f t="shared" si="1463"/>
        <v>No</v>
      </c>
      <c r="BC652" t="str">
        <f t="shared" si="1463"/>
        <v>No</v>
      </c>
      <c r="BD652" t="str">
        <f t="shared" si="1463"/>
        <v>No</v>
      </c>
      <c r="BE652" t="str">
        <f t="shared" si="1463"/>
        <v>No</v>
      </c>
      <c r="BF652" t="str">
        <f t="shared" si="1463"/>
        <v>No</v>
      </c>
      <c r="BG652" t="str">
        <f t="shared" si="1434"/>
        <v>No</v>
      </c>
      <c r="BI652" t="str">
        <f t="shared" si="1445"/>
        <v>No</v>
      </c>
      <c r="BJ652" t="str">
        <f t="shared" ref="BJ652:BT652" si="1464">IF(AND($M652&gt;=BJ$1,$M652&lt;BK$1),"Yes","No")</f>
        <v>No</v>
      </c>
      <c r="BK652" t="str">
        <f t="shared" si="1464"/>
        <v>No</v>
      </c>
      <c r="BL652" t="str">
        <f t="shared" si="1464"/>
        <v>No</v>
      </c>
      <c r="BM652" t="str">
        <f t="shared" si="1464"/>
        <v>No</v>
      </c>
      <c r="BN652" t="str">
        <f t="shared" si="1464"/>
        <v>No</v>
      </c>
      <c r="BO652" t="str">
        <f t="shared" si="1464"/>
        <v>No</v>
      </c>
      <c r="BP652" t="str">
        <f t="shared" si="1464"/>
        <v>No</v>
      </c>
      <c r="BQ652" t="str">
        <f t="shared" si="1464"/>
        <v>No</v>
      </c>
      <c r="BR652" t="str">
        <f t="shared" si="1464"/>
        <v>No</v>
      </c>
      <c r="BS652" t="str">
        <f t="shared" si="1464"/>
        <v>No</v>
      </c>
      <c r="BT652" t="str">
        <f t="shared" si="1464"/>
        <v>No</v>
      </c>
      <c r="BU652" t="str">
        <f t="shared" si="1446"/>
        <v>No</v>
      </c>
      <c r="BW652" t="str">
        <f t="shared" si="1436"/>
        <v>No</v>
      </c>
    </row>
    <row r="653" spans="1:75" x14ac:dyDescent="0.25">
      <c r="A653" s="7">
        <v>652</v>
      </c>
      <c r="B653" s="7" t="s">
        <v>689</v>
      </c>
      <c r="C653" s="7" t="s">
        <v>870</v>
      </c>
      <c r="D653" s="7" t="s">
        <v>10</v>
      </c>
      <c r="E653" s="7" t="s">
        <v>787</v>
      </c>
      <c r="F653" s="8" t="s">
        <v>811</v>
      </c>
      <c r="G653" s="8" t="s">
        <v>807</v>
      </c>
      <c r="H653" s="7" t="s">
        <v>675</v>
      </c>
      <c r="I653" s="7" t="s">
        <v>12</v>
      </c>
      <c r="J653" s="7" t="s">
        <v>1196</v>
      </c>
      <c r="K653" s="9">
        <v>28261</v>
      </c>
      <c r="L653" s="9">
        <v>40986</v>
      </c>
      <c r="M653" s="9"/>
      <c r="N653" s="10">
        <f t="shared" ca="1" si="1431"/>
        <v>10</v>
      </c>
      <c r="O653" s="10" t="s">
        <v>815</v>
      </c>
      <c r="P653" s="11" t="s">
        <v>16</v>
      </c>
      <c r="Q653" s="12">
        <v>46550</v>
      </c>
      <c r="R653" s="12">
        <f t="shared" ca="1" si="1432"/>
        <v>5000</v>
      </c>
      <c r="S653" s="8">
        <v>4</v>
      </c>
      <c r="T653" t="str">
        <f t="shared" si="1437"/>
        <v/>
      </c>
      <c r="U653" t="str">
        <f t="shared" si="1438"/>
        <v>Correct</v>
      </c>
      <c r="Y653" t="str">
        <f t="shared" si="1439"/>
        <v>40001-60000</v>
      </c>
      <c r="Z653" t="str">
        <f t="shared" ca="1" si="1440"/>
        <v>40-50 years</v>
      </c>
      <c r="AA653" t="str">
        <f t="shared" si="1441"/>
        <v>6-12 months</v>
      </c>
      <c r="AH653" t="str">
        <f t="shared" si="1442"/>
        <v>No</v>
      </c>
      <c r="AI653" t="str">
        <f t="shared" si="1443"/>
        <v>No</v>
      </c>
      <c r="AJ653" t="str">
        <f t="shared" si="1443"/>
        <v>No</v>
      </c>
      <c r="AK653" t="str">
        <f t="shared" si="1443"/>
        <v>Yes</v>
      </c>
      <c r="AL653" t="str">
        <f t="shared" si="1443"/>
        <v>Yes</v>
      </c>
      <c r="AM653" t="str">
        <f t="shared" si="1443"/>
        <v>Yes</v>
      </c>
      <c r="AN653" t="str">
        <f t="shared" si="1443"/>
        <v>Yes</v>
      </c>
      <c r="AO653" t="str">
        <f t="shared" si="1443"/>
        <v>Yes</v>
      </c>
      <c r="AP653" t="str">
        <f t="shared" si="1443"/>
        <v>Yes</v>
      </c>
      <c r="AQ653" t="str">
        <f t="shared" si="1443"/>
        <v>Yes</v>
      </c>
      <c r="AR653" t="str">
        <f t="shared" si="1443"/>
        <v>Yes</v>
      </c>
      <c r="AS653" t="str">
        <f t="shared" si="1443"/>
        <v>Yes</v>
      </c>
      <c r="AT653" t="str">
        <f t="shared" si="1443"/>
        <v>Yes</v>
      </c>
      <c r="AV653" t="str">
        <f t="shared" ref="AV653:BF653" si="1465">IF(AND($L653&gt;=AV$1,$L653&lt;AW$1),"Yes","No")</f>
        <v>No</v>
      </c>
      <c r="AW653" t="str">
        <f t="shared" si="1465"/>
        <v>No</v>
      </c>
      <c r="AX653" t="str">
        <f t="shared" si="1465"/>
        <v>Yes</v>
      </c>
      <c r="AY653" t="str">
        <f t="shared" si="1465"/>
        <v>No</v>
      </c>
      <c r="AZ653" t="str">
        <f t="shared" si="1465"/>
        <v>No</v>
      </c>
      <c r="BA653" t="str">
        <f t="shared" si="1465"/>
        <v>No</v>
      </c>
      <c r="BB653" t="str">
        <f t="shared" si="1465"/>
        <v>No</v>
      </c>
      <c r="BC653" t="str">
        <f t="shared" si="1465"/>
        <v>No</v>
      </c>
      <c r="BD653" t="str">
        <f t="shared" si="1465"/>
        <v>No</v>
      </c>
      <c r="BE653" t="str">
        <f t="shared" si="1465"/>
        <v>No</v>
      </c>
      <c r="BF653" t="str">
        <f t="shared" si="1465"/>
        <v>No</v>
      </c>
      <c r="BG653" t="str">
        <f t="shared" si="1434"/>
        <v>No</v>
      </c>
      <c r="BI653" t="str">
        <f t="shared" si="1445"/>
        <v>Yes</v>
      </c>
      <c r="BJ653" t="str">
        <f t="shared" ref="BJ653:BT653" si="1466">IF(AND($M653&gt;=BJ$1,$M653&lt;BK$1),"Yes","No")</f>
        <v>No</v>
      </c>
      <c r="BK653" t="str">
        <f t="shared" si="1466"/>
        <v>No</v>
      </c>
      <c r="BL653" t="str">
        <f t="shared" si="1466"/>
        <v>No</v>
      </c>
      <c r="BM653" t="str">
        <f t="shared" si="1466"/>
        <v>No</v>
      </c>
      <c r="BN653" t="str">
        <f t="shared" si="1466"/>
        <v>No</v>
      </c>
      <c r="BO653" t="str">
        <f t="shared" si="1466"/>
        <v>No</v>
      </c>
      <c r="BP653" t="str">
        <f t="shared" si="1466"/>
        <v>No</v>
      </c>
      <c r="BQ653" t="str">
        <f t="shared" si="1466"/>
        <v>No</v>
      </c>
      <c r="BR653" t="str">
        <f t="shared" si="1466"/>
        <v>No</v>
      </c>
      <c r="BS653" t="str">
        <f t="shared" si="1466"/>
        <v>No</v>
      </c>
      <c r="BT653" t="str">
        <f t="shared" si="1466"/>
        <v>No</v>
      </c>
      <c r="BU653" t="str">
        <f t="shared" si="1446"/>
        <v>No</v>
      </c>
      <c r="BW653" t="str">
        <f t="shared" si="1436"/>
        <v>No</v>
      </c>
    </row>
    <row r="654" spans="1:75" x14ac:dyDescent="0.25">
      <c r="A654" s="7">
        <v>653</v>
      </c>
      <c r="B654" s="7" t="s">
        <v>690</v>
      </c>
      <c r="C654" s="7" t="s">
        <v>1165</v>
      </c>
      <c r="D654" s="7" t="s">
        <v>10</v>
      </c>
      <c r="E654" s="7" t="s">
        <v>787</v>
      </c>
      <c r="F654" s="8" t="s">
        <v>811</v>
      </c>
      <c r="G654" s="8" t="s">
        <v>807</v>
      </c>
      <c r="H654" s="7" t="s">
        <v>675</v>
      </c>
      <c r="I654" s="7" t="s">
        <v>15</v>
      </c>
      <c r="J654" s="7" t="s">
        <v>1196</v>
      </c>
      <c r="K654" s="9">
        <v>25900</v>
      </c>
      <c r="L654" s="9">
        <v>39155</v>
      </c>
      <c r="M654" s="9"/>
      <c r="N654" s="10">
        <f t="shared" ca="1" si="1431"/>
        <v>15</v>
      </c>
      <c r="O654" t="s">
        <v>785</v>
      </c>
      <c r="P654" s="11" t="s">
        <v>21</v>
      </c>
      <c r="Q654" s="12">
        <v>27710</v>
      </c>
      <c r="R654" s="12">
        <f t="shared" ca="1" si="1432"/>
        <v>5000</v>
      </c>
      <c r="S654" s="8">
        <v>3</v>
      </c>
      <c r="T654" t="str">
        <f t="shared" si="1437"/>
        <v/>
      </c>
      <c r="U654" t="str">
        <f t="shared" si="1438"/>
        <v>Correct</v>
      </c>
      <c r="Y654" t="str">
        <f t="shared" si="1439"/>
        <v>25001-40000</v>
      </c>
      <c r="Z654" t="str">
        <f t="shared" ca="1" si="1440"/>
        <v>Above 50 years</v>
      </c>
      <c r="AA654" t="str">
        <f t="shared" si="1441"/>
        <v>4-6 years</v>
      </c>
      <c r="AH654" t="str">
        <f t="shared" si="1442"/>
        <v>Yes</v>
      </c>
      <c r="AI654" t="str">
        <f t="shared" si="1443"/>
        <v>Yes</v>
      </c>
      <c r="AJ654" t="str">
        <f t="shared" si="1443"/>
        <v>Yes</v>
      </c>
      <c r="AK654" t="str">
        <f t="shared" si="1443"/>
        <v>Yes</v>
      </c>
      <c r="AL654" t="str">
        <f t="shared" si="1443"/>
        <v>Yes</v>
      </c>
      <c r="AM654" t="str">
        <f t="shared" si="1443"/>
        <v>Yes</v>
      </c>
      <c r="AN654" t="str">
        <f t="shared" si="1443"/>
        <v>Yes</v>
      </c>
      <c r="AO654" t="str">
        <f t="shared" si="1443"/>
        <v>Yes</v>
      </c>
      <c r="AP654" t="str">
        <f t="shared" si="1443"/>
        <v>Yes</v>
      </c>
      <c r="AQ654" t="str">
        <f t="shared" si="1443"/>
        <v>Yes</v>
      </c>
      <c r="AR654" t="str">
        <f t="shared" si="1443"/>
        <v>Yes</v>
      </c>
      <c r="AS654" t="str">
        <f t="shared" si="1443"/>
        <v>Yes</v>
      </c>
      <c r="AT654" t="str">
        <f t="shared" si="1443"/>
        <v>Yes</v>
      </c>
      <c r="AV654" t="str">
        <f t="shared" ref="AV654:BF654" si="1467">IF(AND($L654&gt;=AV$1,$L654&lt;AW$1),"Yes","No")</f>
        <v>No</v>
      </c>
      <c r="AW654" t="str">
        <f t="shared" si="1467"/>
        <v>No</v>
      </c>
      <c r="AX654" t="str">
        <f t="shared" si="1467"/>
        <v>No</v>
      </c>
      <c r="AY654" t="str">
        <f t="shared" si="1467"/>
        <v>No</v>
      </c>
      <c r="AZ654" t="str">
        <f t="shared" si="1467"/>
        <v>No</v>
      </c>
      <c r="BA654" t="str">
        <f t="shared" si="1467"/>
        <v>No</v>
      </c>
      <c r="BB654" t="str">
        <f t="shared" si="1467"/>
        <v>No</v>
      </c>
      <c r="BC654" t="str">
        <f t="shared" si="1467"/>
        <v>No</v>
      </c>
      <c r="BD654" t="str">
        <f t="shared" si="1467"/>
        <v>No</v>
      </c>
      <c r="BE654" t="str">
        <f t="shared" si="1467"/>
        <v>No</v>
      </c>
      <c r="BF654" t="str">
        <f t="shared" si="1467"/>
        <v>No</v>
      </c>
      <c r="BG654" t="str">
        <f t="shared" si="1434"/>
        <v>No</v>
      </c>
      <c r="BI654" t="str">
        <f t="shared" si="1445"/>
        <v>No</v>
      </c>
      <c r="BJ654" t="str">
        <f t="shared" ref="BJ654:BT654" si="1468">IF(AND($M654&gt;=BJ$1,$M654&lt;BK$1),"Yes","No")</f>
        <v>No</v>
      </c>
      <c r="BK654" t="str">
        <f t="shared" si="1468"/>
        <v>No</v>
      </c>
      <c r="BL654" t="str">
        <f t="shared" si="1468"/>
        <v>No</v>
      </c>
      <c r="BM654" t="str">
        <f t="shared" si="1468"/>
        <v>No</v>
      </c>
      <c r="BN654" t="str">
        <f t="shared" si="1468"/>
        <v>No</v>
      </c>
      <c r="BO654" t="str">
        <f t="shared" si="1468"/>
        <v>No</v>
      </c>
      <c r="BP654" t="str">
        <f t="shared" si="1468"/>
        <v>No</v>
      </c>
      <c r="BQ654" t="str">
        <f t="shared" si="1468"/>
        <v>No</v>
      </c>
      <c r="BR654" t="str">
        <f t="shared" si="1468"/>
        <v>No</v>
      </c>
      <c r="BS654" t="str">
        <f t="shared" si="1468"/>
        <v>No</v>
      </c>
      <c r="BT654" t="str">
        <f t="shared" si="1468"/>
        <v>No</v>
      </c>
      <c r="BU654" t="str">
        <f t="shared" si="1446"/>
        <v>No</v>
      </c>
      <c r="BW654" t="str">
        <f t="shared" si="1436"/>
        <v>No</v>
      </c>
    </row>
    <row r="655" spans="1:75" x14ac:dyDescent="0.25">
      <c r="A655" s="7">
        <v>654</v>
      </c>
      <c r="B655" s="7" t="s">
        <v>691</v>
      </c>
      <c r="C655" s="7" t="s">
        <v>885</v>
      </c>
      <c r="D655" s="7" t="s">
        <v>36</v>
      </c>
      <c r="E655" s="7" t="s">
        <v>789</v>
      </c>
      <c r="F655" s="8" t="s">
        <v>811</v>
      </c>
      <c r="G655" s="8" t="s">
        <v>807</v>
      </c>
      <c r="H655" s="7" t="s">
        <v>675</v>
      </c>
      <c r="I655" s="7" t="s">
        <v>12</v>
      </c>
      <c r="J655" s="7" t="s">
        <v>1196</v>
      </c>
      <c r="K655" s="9">
        <v>26431</v>
      </c>
      <c r="L655" s="9">
        <v>40250</v>
      </c>
      <c r="M655" s="9"/>
      <c r="N655" s="10">
        <f t="shared" ca="1" si="1431"/>
        <v>12</v>
      </c>
      <c r="O655" s="10" t="s">
        <v>815</v>
      </c>
      <c r="P655" s="11" t="s">
        <v>40</v>
      </c>
      <c r="Q655" s="12">
        <v>33590</v>
      </c>
      <c r="R655" s="12">
        <f t="shared" ca="1" si="1432"/>
        <v>10000</v>
      </c>
      <c r="S655" s="8">
        <v>5</v>
      </c>
      <c r="T655" t="str">
        <f t="shared" si="1437"/>
        <v/>
      </c>
      <c r="U655" t="str">
        <f t="shared" si="1438"/>
        <v>Correct</v>
      </c>
      <c r="Y655" t="str">
        <f t="shared" si="1439"/>
        <v>25001-40000</v>
      </c>
      <c r="Z655" t="str">
        <f t="shared" ca="1" si="1440"/>
        <v>Above 50 years</v>
      </c>
      <c r="AA655" t="str">
        <f t="shared" si="1441"/>
        <v>2-4 years</v>
      </c>
      <c r="AH655" t="str">
        <f t="shared" si="1442"/>
        <v>Yes</v>
      </c>
      <c r="AI655" t="str">
        <f t="shared" si="1443"/>
        <v>Yes</v>
      </c>
      <c r="AJ655" t="str">
        <f t="shared" si="1443"/>
        <v>Yes</v>
      </c>
      <c r="AK655" t="str">
        <f t="shared" si="1443"/>
        <v>Yes</v>
      </c>
      <c r="AL655" t="str">
        <f t="shared" si="1443"/>
        <v>Yes</v>
      </c>
      <c r="AM655" t="str">
        <f t="shared" si="1443"/>
        <v>Yes</v>
      </c>
      <c r="AN655" t="str">
        <f t="shared" si="1443"/>
        <v>Yes</v>
      </c>
      <c r="AO655" t="str">
        <f t="shared" si="1443"/>
        <v>Yes</v>
      </c>
      <c r="AP655" t="str">
        <f t="shared" si="1443"/>
        <v>Yes</v>
      </c>
      <c r="AQ655" t="str">
        <f t="shared" si="1443"/>
        <v>Yes</v>
      </c>
      <c r="AR655" t="str">
        <f t="shared" si="1443"/>
        <v>Yes</v>
      </c>
      <c r="AS655" t="str">
        <f t="shared" si="1443"/>
        <v>Yes</v>
      </c>
      <c r="AT655" t="str">
        <f t="shared" si="1443"/>
        <v>Yes</v>
      </c>
      <c r="AV655" t="str">
        <f t="shared" ref="AV655:BF655" si="1469">IF(AND($L655&gt;=AV$1,$L655&lt;AW$1),"Yes","No")</f>
        <v>No</v>
      </c>
      <c r="AW655" t="str">
        <f t="shared" si="1469"/>
        <v>No</v>
      </c>
      <c r="AX655" t="str">
        <f t="shared" si="1469"/>
        <v>No</v>
      </c>
      <c r="AY655" t="str">
        <f t="shared" si="1469"/>
        <v>No</v>
      </c>
      <c r="AZ655" t="str">
        <f t="shared" si="1469"/>
        <v>No</v>
      </c>
      <c r="BA655" t="str">
        <f t="shared" si="1469"/>
        <v>No</v>
      </c>
      <c r="BB655" t="str">
        <f t="shared" si="1469"/>
        <v>No</v>
      </c>
      <c r="BC655" t="str">
        <f t="shared" si="1469"/>
        <v>No</v>
      </c>
      <c r="BD655" t="str">
        <f t="shared" si="1469"/>
        <v>No</v>
      </c>
      <c r="BE655" t="str">
        <f t="shared" si="1469"/>
        <v>No</v>
      </c>
      <c r="BF655" t="str">
        <f t="shared" si="1469"/>
        <v>No</v>
      </c>
      <c r="BG655" t="str">
        <f t="shared" si="1434"/>
        <v>No</v>
      </c>
      <c r="BI655" t="str">
        <f t="shared" si="1445"/>
        <v>No</v>
      </c>
      <c r="BJ655" t="str">
        <f t="shared" ref="BJ655:BT655" si="1470">IF(AND($M655&gt;=BJ$1,$M655&lt;BK$1),"Yes","No")</f>
        <v>No</v>
      </c>
      <c r="BK655" t="str">
        <f t="shared" si="1470"/>
        <v>No</v>
      </c>
      <c r="BL655" t="str">
        <f t="shared" si="1470"/>
        <v>No</v>
      </c>
      <c r="BM655" t="str">
        <f t="shared" si="1470"/>
        <v>No</v>
      </c>
      <c r="BN655" t="str">
        <f t="shared" si="1470"/>
        <v>No</v>
      </c>
      <c r="BO655" t="str">
        <f t="shared" si="1470"/>
        <v>No</v>
      </c>
      <c r="BP655" t="str">
        <f t="shared" si="1470"/>
        <v>No</v>
      </c>
      <c r="BQ655" t="str">
        <f t="shared" si="1470"/>
        <v>No</v>
      </c>
      <c r="BR655" t="str">
        <f t="shared" si="1470"/>
        <v>No</v>
      </c>
      <c r="BS655" t="str">
        <f t="shared" si="1470"/>
        <v>No</v>
      </c>
      <c r="BT655" t="str">
        <f t="shared" si="1470"/>
        <v>No</v>
      </c>
      <c r="BU655" t="str">
        <f t="shared" si="1446"/>
        <v>No</v>
      </c>
      <c r="BW655" t="str">
        <f t="shared" si="1436"/>
        <v>No</v>
      </c>
    </row>
    <row r="656" spans="1:75" x14ac:dyDescent="0.25">
      <c r="A656" s="7">
        <v>655</v>
      </c>
      <c r="B656" s="7" t="s">
        <v>692</v>
      </c>
      <c r="C656" s="7" t="s">
        <v>1166</v>
      </c>
      <c r="D656" s="7" t="s">
        <v>36</v>
      </c>
      <c r="E656" s="7" t="s">
        <v>789</v>
      </c>
      <c r="F656" s="8" t="s">
        <v>811</v>
      </c>
      <c r="G656" s="8" t="s">
        <v>807</v>
      </c>
      <c r="H656" s="7" t="s">
        <v>675</v>
      </c>
      <c r="I656" s="7" t="s">
        <v>15</v>
      </c>
      <c r="J656" s="7" t="s">
        <v>1196</v>
      </c>
      <c r="K656" s="9">
        <v>31044</v>
      </c>
      <c r="L656" s="9">
        <v>38805</v>
      </c>
      <c r="M656" s="9"/>
      <c r="N656" s="10">
        <f t="shared" ca="1" si="1431"/>
        <v>16</v>
      </c>
      <c r="O656" s="10" t="s">
        <v>815</v>
      </c>
      <c r="P656" s="11" t="s">
        <v>16</v>
      </c>
      <c r="Q656" s="12">
        <v>13690</v>
      </c>
      <c r="R656" s="12">
        <f t="shared" ca="1" si="1432"/>
        <v>10000</v>
      </c>
      <c r="S656" s="8">
        <v>5</v>
      </c>
      <c r="T656" t="str">
        <f t="shared" si="1437"/>
        <v/>
      </c>
      <c r="U656" t="str">
        <f t="shared" si="1438"/>
        <v>Correct</v>
      </c>
      <c r="Y656" t="str">
        <f t="shared" si="1439"/>
        <v>10001-25000</v>
      </c>
      <c r="Z656" t="str">
        <f t="shared" ca="1" si="1440"/>
        <v>30-40 years</v>
      </c>
      <c r="AA656" t="str">
        <f t="shared" si="1441"/>
        <v>6-10 years</v>
      </c>
      <c r="AH656" t="str">
        <f t="shared" si="1442"/>
        <v>Yes</v>
      </c>
      <c r="AI656" t="str">
        <f t="shared" si="1443"/>
        <v>Yes</v>
      </c>
      <c r="AJ656" t="str">
        <f t="shared" si="1443"/>
        <v>Yes</v>
      </c>
      <c r="AK656" t="str">
        <f t="shared" si="1443"/>
        <v>Yes</v>
      </c>
      <c r="AL656" t="str">
        <f t="shared" si="1443"/>
        <v>Yes</v>
      </c>
      <c r="AM656" t="str">
        <f t="shared" si="1443"/>
        <v>Yes</v>
      </c>
      <c r="AN656" t="str">
        <f t="shared" si="1443"/>
        <v>Yes</v>
      </c>
      <c r="AO656" t="str">
        <f t="shared" si="1443"/>
        <v>Yes</v>
      </c>
      <c r="AP656" t="str">
        <f t="shared" si="1443"/>
        <v>Yes</v>
      </c>
      <c r="AQ656" t="str">
        <f t="shared" si="1443"/>
        <v>Yes</v>
      </c>
      <c r="AR656" t="str">
        <f t="shared" si="1443"/>
        <v>Yes</v>
      </c>
      <c r="AS656" t="str">
        <f t="shared" si="1443"/>
        <v>Yes</v>
      </c>
      <c r="AT656" t="str">
        <f t="shared" si="1443"/>
        <v>Yes</v>
      </c>
      <c r="AV656" t="str">
        <f t="shared" ref="AV656:BF656" si="1471">IF(AND($L656&gt;=AV$1,$L656&lt;AW$1),"Yes","No")</f>
        <v>No</v>
      </c>
      <c r="AW656" t="str">
        <f t="shared" si="1471"/>
        <v>No</v>
      </c>
      <c r="AX656" t="str">
        <f t="shared" si="1471"/>
        <v>No</v>
      </c>
      <c r="AY656" t="str">
        <f t="shared" si="1471"/>
        <v>No</v>
      </c>
      <c r="AZ656" t="str">
        <f t="shared" si="1471"/>
        <v>No</v>
      </c>
      <c r="BA656" t="str">
        <f t="shared" si="1471"/>
        <v>No</v>
      </c>
      <c r="BB656" t="str">
        <f t="shared" si="1471"/>
        <v>No</v>
      </c>
      <c r="BC656" t="str">
        <f t="shared" si="1471"/>
        <v>No</v>
      </c>
      <c r="BD656" t="str">
        <f t="shared" si="1471"/>
        <v>No</v>
      </c>
      <c r="BE656" t="str">
        <f t="shared" si="1471"/>
        <v>No</v>
      </c>
      <c r="BF656" t="str">
        <f t="shared" si="1471"/>
        <v>No</v>
      </c>
      <c r="BG656" t="str">
        <f t="shared" si="1434"/>
        <v>No</v>
      </c>
      <c r="BI656" t="str">
        <f t="shared" si="1445"/>
        <v>No</v>
      </c>
      <c r="BJ656" t="str">
        <f t="shared" ref="BJ656:BT656" si="1472">IF(AND($M656&gt;=BJ$1,$M656&lt;BK$1),"Yes","No")</f>
        <v>No</v>
      </c>
      <c r="BK656" t="str">
        <f t="shared" si="1472"/>
        <v>No</v>
      </c>
      <c r="BL656" t="str">
        <f t="shared" si="1472"/>
        <v>No</v>
      </c>
      <c r="BM656" t="str">
        <f t="shared" si="1472"/>
        <v>No</v>
      </c>
      <c r="BN656" t="str">
        <f t="shared" si="1472"/>
        <v>No</v>
      </c>
      <c r="BO656" t="str">
        <f t="shared" si="1472"/>
        <v>No</v>
      </c>
      <c r="BP656" t="str">
        <f t="shared" si="1472"/>
        <v>No</v>
      </c>
      <c r="BQ656" t="str">
        <f t="shared" si="1472"/>
        <v>No</v>
      </c>
      <c r="BR656" t="str">
        <f t="shared" si="1472"/>
        <v>No</v>
      </c>
      <c r="BS656" t="str">
        <f t="shared" si="1472"/>
        <v>No</v>
      </c>
      <c r="BT656" t="str">
        <f t="shared" si="1472"/>
        <v>No</v>
      </c>
      <c r="BU656" t="str">
        <f t="shared" si="1446"/>
        <v>No</v>
      </c>
      <c r="BW656" t="str">
        <f t="shared" si="1436"/>
        <v>No</v>
      </c>
    </row>
    <row r="657" spans="1:75" x14ac:dyDescent="0.25">
      <c r="A657" s="7">
        <v>656</v>
      </c>
      <c r="B657" s="7" t="s">
        <v>693</v>
      </c>
      <c r="C657" s="7" t="s">
        <v>915</v>
      </c>
      <c r="D657" s="7" t="s">
        <v>10</v>
      </c>
      <c r="E657" s="7" t="s">
        <v>788</v>
      </c>
      <c r="F657" s="8" t="s">
        <v>811</v>
      </c>
      <c r="G657" s="8" t="s">
        <v>807</v>
      </c>
      <c r="H657" s="7" t="s">
        <v>675</v>
      </c>
      <c r="I657" s="7" t="s">
        <v>12</v>
      </c>
      <c r="J657" s="7" t="s">
        <v>1197</v>
      </c>
      <c r="K657" s="9">
        <v>28217</v>
      </c>
      <c r="L657" s="9">
        <v>36243</v>
      </c>
      <c r="M657" s="9"/>
      <c r="N657" s="10">
        <f t="shared" ca="1" si="1431"/>
        <v>23</v>
      </c>
      <c r="O657" s="10" t="s">
        <v>815</v>
      </c>
      <c r="P657" s="11" t="s">
        <v>30</v>
      </c>
      <c r="Q657" s="12">
        <v>77680</v>
      </c>
      <c r="R657" s="12">
        <f t="shared" ca="1" si="1432"/>
        <v>5000</v>
      </c>
      <c r="S657" s="8">
        <v>3</v>
      </c>
      <c r="T657" t="str">
        <f t="shared" si="1437"/>
        <v/>
      </c>
      <c r="U657" t="str">
        <f t="shared" si="1438"/>
        <v>Correct</v>
      </c>
      <c r="Y657" t="str">
        <f t="shared" si="1439"/>
        <v>Above 60000</v>
      </c>
      <c r="Z657" t="str">
        <f t="shared" ca="1" si="1440"/>
        <v>40-50 years</v>
      </c>
      <c r="AA657" t="str">
        <f t="shared" si="1441"/>
        <v>Above 10 years</v>
      </c>
      <c r="AH657" t="str">
        <f t="shared" si="1442"/>
        <v>Yes</v>
      </c>
      <c r="AI657" t="str">
        <f t="shared" si="1443"/>
        <v>Yes</v>
      </c>
      <c r="AJ657" t="str">
        <f t="shared" si="1443"/>
        <v>Yes</v>
      </c>
      <c r="AK657" t="str">
        <f t="shared" si="1443"/>
        <v>Yes</v>
      </c>
      <c r="AL657" t="str">
        <f t="shared" si="1443"/>
        <v>Yes</v>
      </c>
      <c r="AM657" t="str">
        <f t="shared" si="1443"/>
        <v>Yes</v>
      </c>
      <c r="AN657" t="str">
        <f t="shared" si="1443"/>
        <v>Yes</v>
      </c>
      <c r="AO657" t="str">
        <f t="shared" si="1443"/>
        <v>Yes</v>
      </c>
      <c r="AP657" t="str">
        <f t="shared" si="1443"/>
        <v>Yes</v>
      </c>
      <c r="AQ657" t="str">
        <f t="shared" si="1443"/>
        <v>Yes</v>
      </c>
      <c r="AR657" t="str">
        <f t="shared" si="1443"/>
        <v>Yes</v>
      </c>
      <c r="AS657" t="str">
        <f t="shared" si="1443"/>
        <v>Yes</v>
      </c>
      <c r="AT657" t="str">
        <f t="shared" si="1443"/>
        <v>Yes</v>
      </c>
      <c r="AV657" t="str">
        <f t="shared" ref="AV657:BF657" si="1473">IF(AND($L657&gt;=AV$1,$L657&lt;AW$1),"Yes","No")</f>
        <v>No</v>
      </c>
      <c r="AW657" t="str">
        <f t="shared" si="1473"/>
        <v>No</v>
      </c>
      <c r="AX657" t="str">
        <f t="shared" si="1473"/>
        <v>No</v>
      </c>
      <c r="AY657" t="str">
        <f t="shared" si="1473"/>
        <v>No</v>
      </c>
      <c r="AZ657" t="str">
        <f t="shared" si="1473"/>
        <v>No</v>
      </c>
      <c r="BA657" t="str">
        <f t="shared" si="1473"/>
        <v>No</v>
      </c>
      <c r="BB657" t="str">
        <f t="shared" si="1473"/>
        <v>No</v>
      </c>
      <c r="BC657" t="str">
        <f t="shared" si="1473"/>
        <v>No</v>
      </c>
      <c r="BD657" t="str">
        <f t="shared" si="1473"/>
        <v>No</v>
      </c>
      <c r="BE657" t="str">
        <f t="shared" si="1473"/>
        <v>No</v>
      </c>
      <c r="BF657" t="str">
        <f t="shared" si="1473"/>
        <v>No</v>
      </c>
      <c r="BG657" t="str">
        <f t="shared" si="1434"/>
        <v>No</v>
      </c>
      <c r="BI657" t="str">
        <f t="shared" si="1445"/>
        <v>No</v>
      </c>
      <c r="BJ657" t="str">
        <f t="shared" ref="BJ657:BT657" si="1474">IF(AND($M657&gt;=BJ$1,$M657&lt;BK$1),"Yes","No")</f>
        <v>No</v>
      </c>
      <c r="BK657" t="str">
        <f t="shared" si="1474"/>
        <v>No</v>
      </c>
      <c r="BL657" t="str">
        <f t="shared" si="1474"/>
        <v>No</v>
      </c>
      <c r="BM657" t="str">
        <f t="shared" si="1474"/>
        <v>No</v>
      </c>
      <c r="BN657" t="str">
        <f t="shared" si="1474"/>
        <v>No</v>
      </c>
      <c r="BO657" t="str">
        <f t="shared" si="1474"/>
        <v>No</v>
      </c>
      <c r="BP657" t="str">
        <f t="shared" si="1474"/>
        <v>No</v>
      </c>
      <c r="BQ657" t="str">
        <f t="shared" si="1474"/>
        <v>No</v>
      </c>
      <c r="BR657" t="str">
        <f t="shared" si="1474"/>
        <v>No</v>
      </c>
      <c r="BS657" t="str">
        <f t="shared" si="1474"/>
        <v>No</v>
      </c>
      <c r="BT657" t="str">
        <f t="shared" si="1474"/>
        <v>No</v>
      </c>
      <c r="BU657" t="str">
        <f t="shared" si="1446"/>
        <v>No</v>
      </c>
      <c r="BW657" t="str">
        <f t="shared" si="1436"/>
        <v>No</v>
      </c>
    </row>
    <row r="658" spans="1:75" x14ac:dyDescent="0.25">
      <c r="A658" s="7">
        <v>657</v>
      </c>
      <c r="B658" s="7" t="s">
        <v>694</v>
      </c>
      <c r="C658" s="7" t="s">
        <v>1167</v>
      </c>
      <c r="D658" s="7" t="s">
        <v>36</v>
      </c>
      <c r="E658" s="7" t="s">
        <v>790</v>
      </c>
      <c r="F658" s="8" t="s">
        <v>811</v>
      </c>
      <c r="G658" s="8" t="s">
        <v>807</v>
      </c>
      <c r="H658" s="7" t="s">
        <v>675</v>
      </c>
      <c r="I658" s="7" t="s">
        <v>12</v>
      </c>
      <c r="J658" s="7" t="s">
        <v>1197</v>
      </c>
      <c r="K658" s="9">
        <v>26832</v>
      </c>
      <c r="L658" s="9">
        <v>36956</v>
      </c>
      <c r="M658" s="9">
        <v>37849</v>
      </c>
      <c r="N658" s="10">
        <f t="shared" ca="1" si="1431"/>
        <v>21</v>
      </c>
      <c r="O658" s="10" t="s">
        <v>815</v>
      </c>
      <c r="P658" s="11" t="s">
        <v>30</v>
      </c>
      <c r="Q658" s="12">
        <v>49930</v>
      </c>
      <c r="R658" s="12">
        <f t="shared" ca="1" si="1432"/>
        <v>3000</v>
      </c>
      <c r="S658" s="8">
        <v>1</v>
      </c>
      <c r="T658" t="str">
        <f t="shared" si="1437"/>
        <v>Correct</v>
      </c>
      <c r="U658" t="str">
        <f t="shared" si="1438"/>
        <v>Correct</v>
      </c>
      <c r="Y658" t="str">
        <f t="shared" si="1439"/>
        <v>40001-60000</v>
      </c>
      <c r="Z658" t="str">
        <f t="shared" ca="1" si="1440"/>
        <v>40-50 years</v>
      </c>
      <c r="AA658" t="str">
        <f t="shared" si="1441"/>
        <v>Above 10 years</v>
      </c>
      <c r="AH658" t="str">
        <f t="shared" si="1442"/>
        <v>No</v>
      </c>
      <c r="AI658" t="str">
        <f t="shared" si="1443"/>
        <v>No</v>
      </c>
      <c r="AJ658" t="str">
        <f t="shared" si="1443"/>
        <v>No</v>
      </c>
      <c r="AK658" t="str">
        <f t="shared" si="1443"/>
        <v>No</v>
      </c>
      <c r="AL658" t="str">
        <f t="shared" si="1443"/>
        <v>No</v>
      </c>
      <c r="AM658" t="str">
        <f t="shared" si="1443"/>
        <v>No</v>
      </c>
      <c r="AN658" t="str">
        <f t="shared" si="1443"/>
        <v>No</v>
      </c>
      <c r="AO658" t="str">
        <f t="shared" si="1443"/>
        <v>No</v>
      </c>
      <c r="AP658" t="str">
        <f t="shared" si="1443"/>
        <v>No</v>
      </c>
      <c r="AQ658" t="str">
        <f t="shared" si="1443"/>
        <v>No</v>
      </c>
      <c r="AR658" t="str">
        <f t="shared" si="1443"/>
        <v>No</v>
      </c>
      <c r="AS658" t="str">
        <f t="shared" si="1443"/>
        <v>No</v>
      </c>
      <c r="AT658" t="str">
        <f t="shared" si="1443"/>
        <v>No</v>
      </c>
      <c r="AV658" t="str">
        <f t="shared" ref="AV658:BF658" si="1475">IF(AND($L658&gt;=AV$1,$L658&lt;AW$1),"Yes","No")</f>
        <v>No</v>
      </c>
      <c r="AW658" t="str">
        <f t="shared" si="1475"/>
        <v>No</v>
      </c>
      <c r="AX658" t="str">
        <f t="shared" si="1475"/>
        <v>No</v>
      </c>
      <c r="AY658" t="str">
        <f t="shared" si="1475"/>
        <v>No</v>
      </c>
      <c r="AZ658" t="str">
        <f t="shared" si="1475"/>
        <v>No</v>
      </c>
      <c r="BA658" t="str">
        <f t="shared" si="1475"/>
        <v>No</v>
      </c>
      <c r="BB658" t="str">
        <f t="shared" si="1475"/>
        <v>No</v>
      </c>
      <c r="BC658" t="str">
        <f t="shared" si="1475"/>
        <v>No</v>
      </c>
      <c r="BD658" t="str">
        <f t="shared" si="1475"/>
        <v>No</v>
      </c>
      <c r="BE658" t="str">
        <f t="shared" si="1475"/>
        <v>No</v>
      </c>
      <c r="BF658" t="str">
        <f t="shared" si="1475"/>
        <v>No</v>
      </c>
      <c r="BG658" t="str">
        <f t="shared" si="1434"/>
        <v>No</v>
      </c>
      <c r="BI658" t="str">
        <f t="shared" si="1445"/>
        <v>No</v>
      </c>
      <c r="BJ658" t="str">
        <f t="shared" ref="BJ658:BT658" si="1476">IF(AND($M658&gt;=BJ$1,$M658&lt;BK$1),"Yes","No")</f>
        <v>No</v>
      </c>
      <c r="BK658" t="str">
        <f t="shared" si="1476"/>
        <v>No</v>
      </c>
      <c r="BL658" t="str">
        <f t="shared" si="1476"/>
        <v>No</v>
      </c>
      <c r="BM658" t="str">
        <f t="shared" si="1476"/>
        <v>No</v>
      </c>
      <c r="BN658" t="str">
        <f t="shared" si="1476"/>
        <v>No</v>
      </c>
      <c r="BO658" t="str">
        <f t="shared" si="1476"/>
        <v>No</v>
      </c>
      <c r="BP658" t="str">
        <f t="shared" si="1476"/>
        <v>No</v>
      </c>
      <c r="BQ658" t="str">
        <f t="shared" si="1476"/>
        <v>No</v>
      </c>
      <c r="BR658" t="str">
        <f t="shared" si="1476"/>
        <v>No</v>
      </c>
      <c r="BS658" t="str">
        <f t="shared" si="1476"/>
        <v>No</v>
      </c>
      <c r="BT658" t="str">
        <f t="shared" si="1476"/>
        <v>No</v>
      </c>
      <c r="BU658" t="str">
        <f t="shared" si="1446"/>
        <v>No</v>
      </c>
      <c r="BW658" t="str">
        <f t="shared" si="1436"/>
        <v>No</v>
      </c>
    </row>
    <row r="659" spans="1:75" x14ac:dyDescent="0.25">
      <c r="A659" s="7">
        <v>658</v>
      </c>
      <c r="B659" s="7" t="s">
        <v>695</v>
      </c>
      <c r="C659" s="7" t="s">
        <v>921</v>
      </c>
      <c r="D659" s="7" t="s">
        <v>10</v>
      </c>
      <c r="E659" s="7" t="s">
        <v>788</v>
      </c>
      <c r="F659" s="8" t="s">
        <v>811</v>
      </c>
      <c r="G659" s="8" t="s">
        <v>807</v>
      </c>
      <c r="H659" s="7" t="s">
        <v>675</v>
      </c>
      <c r="I659" s="7" t="s">
        <v>12</v>
      </c>
      <c r="J659" s="7" t="s">
        <v>1196</v>
      </c>
      <c r="K659" s="9">
        <v>28842</v>
      </c>
      <c r="L659" s="9">
        <v>36967</v>
      </c>
      <c r="M659" s="9"/>
      <c r="N659" s="10">
        <f t="shared" ca="1" si="1431"/>
        <v>21</v>
      </c>
      <c r="O659" s="10" t="s">
        <v>815</v>
      </c>
      <c r="P659" s="11" t="s">
        <v>13</v>
      </c>
      <c r="Q659" s="12">
        <v>63060</v>
      </c>
      <c r="R659" s="12">
        <f t="shared" ca="1" si="1432"/>
        <v>5000</v>
      </c>
      <c r="S659" s="8">
        <v>4</v>
      </c>
      <c r="T659" t="str">
        <f t="shared" si="1437"/>
        <v/>
      </c>
      <c r="U659" t="str">
        <f t="shared" si="1438"/>
        <v>Correct</v>
      </c>
      <c r="Y659" t="str">
        <f t="shared" si="1439"/>
        <v>Above 60000</v>
      </c>
      <c r="Z659" t="str">
        <f t="shared" ca="1" si="1440"/>
        <v>40-50 years</v>
      </c>
      <c r="AA659" t="str">
        <f t="shared" si="1441"/>
        <v>Above 10 years</v>
      </c>
      <c r="AH659" t="str">
        <f t="shared" si="1442"/>
        <v>Yes</v>
      </c>
      <c r="AI659" t="str">
        <f t="shared" ref="AI659:AT674" si="1477">IF($L659&gt;AI$1,"No",IF($M659="","Yes",IF(AND($L659&lt;=AI$1,$M659&gt;AI$1),"Yes","No")))</f>
        <v>Yes</v>
      </c>
      <c r="AJ659" t="str">
        <f t="shared" si="1477"/>
        <v>Yes</v>
      </c>
      <c r="AK659" t="str">
        <f t="shared" si="1477"/>
        <v>Yes</v>
      </c>
      <c r="AL659" t="str">
        <f t="shared" si="1477"/>
        <v>Yes</v>
      </c>
      <c r="AM659" t="str">
        <f t="shared" si="1477"/>
        <v>Yes</v>
      </c>
      <c r="AN659" t="str">
        <f t="shared" si="1477"/>
        <v>Yes</v>
      </c>
      <c r="AO659" t="str">
        <f t="shared" si="1477"/>
        <v>Yes</v>
      </c>
      <c r="AP659" t="str">
        <f t="shared" si="1477"/>
        <v>Yes</v>
      </c>
      <c r="AQ659" t="str">
        <f t="shared" si="1477"/>
        <v>Yes</v>
      </c>
      <c r="AR659" t="str">
        <f t="shared" si="1477"/>
        <v>Yes</v>
      </c>
      <c r="AS659" t="str">
        <f t="shared" si="1477"/>
        <v>Yes</v>
      </c>
      <c r="AT659" t="str">
        <f t="shared" si="1477"/>
        <v>Yes</v>
      </c>
      <c r="AV659" t="str">
        <f t="shared" ref="AV659:BF659" si="1478">IF(AND($L659&gt;=AV$1,$L659&lt;AW$1),"Yes","No")</f>
        <v>No</v>
      </c>
      <c r="AW659" t="str">
        <f t="shared" si="1478"/>
        <v>No</v>
      </c>
      <c r="AX659" t="str">
        <f t="shared" si="1478"/>
        <v>No</v>
      </c>
      <c r="AY659" t="str">
        <f t="shared" si="1478"/>
        <v>No</v>
      </c>
      <c r="AZ659" t="str">
        <f t="shared" si="1478"/>
        <v>No</v>
      </c>
      <c r="BA659" t="str">
        <f t="shared" si="1478"/>
        <v>No</v>
      </c>
      <c r="BB659" t="str">
        <f t="shared" si="1478"/>
        <v>No</v>
      </c>
      <c r="BC659" t="str">
        <f t="shared" si="1478"/>
        <v>No</v>
      </c>
      <c r="BD659" t="str">
        <f t="shared" si="1478"/>
        <v>No</v>
      </c>
      <c r="BE659" t="str">
        <f t="shared" si="1478"/>
        <v>No</v>
      </c>
      <c r="BF659" t="str">
        <f t="shared" si="1478"/>
        <v>No</v>
      </c>
      <c r="BG659" t="str">
        <f t="shared" si="1434"/>
        <v>No</v>
      </c>
      <c r="BI659" t="str">
        <f t="shared" si="1445"/>
        <v>No</v>
      </c>
      <c r="BJ659" t="str">
        <f t="shared" ref="BJ659:BU674" si="1479">IF(AND($M659&gt;=BJ$1,$M659&lt;BK$1),"Yes","No")</f>
        <v>No</v>
      </c>
      <c r="BK659" t="str">
        <f t="shared" si="1479"/>
        <v>No</v>
      </c>
      <c r="BL659" t="str">
        <f t="shared" si="1479"/>
        <v>No</v>
      </c>
      <c r="BM659" t="str">
        <f t="shared" si="1479"/>
        <v>No</v>
      </c>
      <c r="BN659" t="str">
        <f t="shared" si="1479"/>
        <v>No</v>
      </c>
      <c r="BO659" t="str">
        <f t="shared" si="1479"/>
        <v>No</v>
      </c>
      <c r="BP659" t="str">
        <f t="shared" si="1479"/>
        <v>No</v>
      </c>
      <c r="BQ659" t="str">
        <f t="shared" si="1479"/>
        <v>No</v>
      </c>
      <c r="BR659" t="str">
        <f t="shared" si="1479"/>
        <v>No</v>
      </c>
      <c r="BS659" t="str">
        <f t="shared" si="1479"/>
        <v>No</v>
      </c>
      <c r="BT659" t="str">
        <f t="shared" si="1479"/>
        <v>No</v>
      </c>
      <c r="BU659" t="str">
        <f t="shared" si="1479"/>
        <v>No</v>
      </c>
      <c r="BW659" t="str">
        <f t="shared" si="1436"/>
        <v>No</v>
      </c>
    </row>
    <row r="660" spans="1:75" x14ac:dyDescent="0.25">
      <c r="A660" s="7">
        <v>659</v>
      </c>
      <c r="B660" s="7" t="s">
        <v>696</v>
      </c>
      <c r="C660" s="7" t="s">
        <v>1168</v>
      </c>
      <c r="D660" s="7" t="s">
        <v>10</v>
      </c>
      <c r="E660" s="7" t="s">
        <v>788</v>
      </c>
      <c r="F660" s="8" t="s">
        <v>811</v>
      </c>
      <c r="G660" s="8" t="s">
        <v>807</v>
      </c>
      <c r="H660" s="7" t="s">
        <v>675</v>
      </c>
      <c r="I660" s="7" t="s">
        <v>24</v>
      </c>
      <c r="J660" s="7" t="s">
        <v>1197</v>
      </c>
      <c r="K660" s="9">
        <v>28007</v>
      </c>
      <c r="L660" s="9">
        <v>39534</v>
      </c>
      <c r="M660" s="9"/>
      <c r="N660" s="10">
        <f t="shared" ca="1" si="1431"/>
        <v>14</v>
      </c>
      <c r="O660" s="10" t="s">
        <v>815</v>
      </c>
      <c r="P660" s="11"/>
      <c r="Q660" s="12">
        <v>32880</v>
      </c>
      <c r="R660" s="12">
        <f t="shared" ca="1" si="1432"/>
        <v>5000</v>
      </c>
      <c r="S660" s="8">
        <v>3</v>
      </c>
      <c r="T660" t="str">
        <f t="shared" si="1437"/>
        <v/>
      </c>
      <c r="U660" t="str">
        <f t="shared" si="1438"/>
        <v>Correct</v>
      </c>
      <c r="Y660" t="str">
        <f t="shared" si="1439"/>
        <v>25001-40000</v>
      </c>
      <c r="Z660" t="str">
        <f t="shared" ca="1" si="1440"/>
        <v>40-50 years</v>
      </c>
      <c r="AA660" t="str">
        <f t="shared" si="1441"/>
        <v>4-6 years</v>
      </c>
      <c r="AH660" t="str">
        <f t="shared" si="1442"/>
        <v>Yes</v>
      </c>
      <c r="AI660" t="str">
        <f t="shared" si="1477"/>
        <v>Yes</v>
      </c>
      <c r="AJ660" t="str">
        <f t="shared" si="1477"/>
        <v>Yes</v>
      </c>
      <c r="AK660" t="str">
        <f t="shared" si="1477"/>
        <v>Yes</v>
      </c>
      <c r="AL660" t="str">
        <f t="shared" si="1477"/>
        <v>Yes</v>
      </c>
      <c r="AM660" t="str">
        <f t="shared" si="1477"/>
        <v>Yes</v>
      </c>
      <c r="AN660" t="str">
        <f t="shared" si="1477"/>
        <v>Yes</v>
      </c>
      <c r="AO660" t="str">
        <f t="shared" si="1477"/>
        <v>Yes</v>
      </c>
      <c r="AP660" t="str">
        <f t="shared" si="1477"/>
        <v>Yes</v>
      </c>
      <c r="AQ660" t="str">
        <f t="shared" si="1477"/>
        <v>Yes</v>
      </c>
      <c r="AR660" t="str">
        <f t="shared" si="1477"/>
        <v>Yes</v>
      </c>
      <c r="AS660" t="str">
        <f t="shared" si="1477"/>
        <v>Yes</v>
      </c>
      <c r="AT660" t="str">
        <f t="shared" si="1477"/>
        <v>Yes</v>
      </c>
      <c r="AV660" t="str">
        <f t="shared" ref="AV660:BF660" si="1480">IF(AND($L660&gt;=AV$1,$L660&lt;AW$1),"Yes","No")</f>
        <v>No</v>
      </c>
      <c r="AW660" t="str">
        <f t="shared" si="1480"/>
        <v>No</v>
      </c>
      <c r="AX660" t="str">
        <f t="shared" si="1480"/>
        <v>No</v>
      </c>
      <c r="AY660" t="str">
        <f t="shared" si="1480"/>
        <v>No</v>
      </c>
      <c r="AZ660" t="str">
        <f t="shared" si="1480"/>
        <v>No</v>
      </c>
      <c r="BA660" t="str">
        <f t="shared" si="1480"/>
        <v>No</v>
      </c>
      <c r="BB660" t="str">
        <f t="shared" si="1480"/>
        <v>No</v>
      </c>
      <c r="BC660" t="str">
        <f t="shared" si="1480"/>
        <v>No</v>
      </c>
      <c r="BD660" t="str">
        <f t="shared" si="1480"/>
        <v>No</v>
      </c>
      <c r="BE660" t="str">
        <f t="shared" si="1480"/>
        <v>No</v>
      </c>
      <c r="BF660" t="str">
        <f t="shared" si="1480"/>
        <v>No</v>
      </c>
      <c r="BG660" t="str">
        <f t="shared" si="1434"/>
        <v>No</v>
      </c>
      <c r="BI660" t="str">
        <f t="shared" si="1445"/>
        <v>No</v>
      </c>
      <c r="BJ660" t="str">
        <f t="shared" ref="BJ660:BT660" si="1481">IF(AND($M660&gt;=BJ$1,$M660&lt;BK$1),"Yes","No")</f>
        <v>No</v>
      </c>
      <c r="BK660" t="str">
        <f t="shared" si="1481"/>
        <v>No</v>
      </c>
      <c r="BL660" t="str">
        <f t="shared" si="1481"/>
        <v>No</v>
      </c>
      <c r="BM660" t="str">
        <f t="shared" si="1481"/>
        <v>No</v>
      </c>
      <c r="BN660" t="str">
        <f t="shared" si="1481"/>
        <v>No</v>
      </c>
      <c r="BO660" t="str">
        <f t="shared" si="1481"/>
        <v>No</v>
      </c>
      <c r="BP660" t="str">
        <f t="shared" si="1481"/>
        <v>No</v>
      </c>
      <c r="BQ660" t="str">
        <f t="shared" si="1481"/>
        <v>No</v>
      </c>
      <c r="BR660" t="str">
        <f t="shared" si="1481"/>
        <v>No</v>
      </c>
      <c r="BS660" t="str">
        <f t="shared" si="1481"/>
        <v>No</v>
      </c>
      <c r="BT660" t="str">
        <f t="shared" si="1481"/>
        <v>No</v>
      </c>
      <c r="BU660" t="str">
        <f t="shared" si="1479"/>
        <v>No</v>
      </c>
      <c r="BW660" t="str">
        <f t="shared" si="1436"/>
        <v>No</v>
      </c>
    </row>
    <row r="661" spans="1:75" x14ac:dyDescent="0.25">
      <c r="A661" s="7">
        <v>660</v>
      </c>
      <c r="B661" s="7" t="s">
        <v>697</v>
      </c>
      <c r="C661" s="7" t="s">
        <v>1169</v>
      </c>
      <c r="D661" s="7" t="s">
        <v>36</v>
      </c>
      <c r="E661" s="7" t="s">
        <v>795</v>
      </c>
      <c r="F661" s="8" t="s">
        <v>811</v>
      </c>
      <c r="G661" s="8" t="s">
        <v>807</v>
      </c>
      <c r="H661" s="7" t="s">
        <v>675</v>
      </c>
      <c r="I661" s="7" t="s">
        <v>12</v>
      </c>
      <c r="J661" s="7" t="s">
        <v>1196</v>
      </c>
      <c r="K661" s="9">
        <v>29846</v>
      </c>
      <c r="L661" s="9">
        <v>39171</v>
      </c>
      <c r="M661" s="9"/>
      <c r="N661" s="10">
        <f t="shared" ca="1" si="1431"/>
        <v>15</v>
      </c>
      <c r="O661" s="10" t="s">
        <v>815</v>
      </c>
      <c r="P661" s="11" t="s">
        <v>21</v>
      </c>
      <c r="Q661" s="12">
        <v>25690</v>
      </c>
      <c r="R661" s="12">
        <f t="shared" ca="1" si="1432"/>
        <v>3000</v>
      </c>
      <c r="S661" s="8">
        <v>2</v>
      </c>
      <c r="T661" t="str">
        <f t="shared" si="1437"/>
        <v/>
      </c>
      <c r="U661" t="str">
        <f t="shared" si="1438"/>
        <v>Correct</v>
      </c>
      <c r="Y661" t="str">
        <f t="shared" si="1439"/>
        <v>25001-40000</v>
      </c>
      <c r="Z661" t="str">
        <f t="shared" ca="1" si="1440"/>
        <v>40-50 years</v>
      </c>
      <c r="AA661" t="str">
        <f t="shared" si="1441"/>
        <v>4-6 years</v>
      </c>
      <c r="AH661" t="str">
        <f t="shared" si="1442"/>
        <v>Yes</v>
      </c>
      <c r="AI661" t="str">
        <f t="shared" si="1477"/>
        <v>Yes</v>
      </c>
      <c r="AJ661" t="str">
        <f t="shared" si="1477"/>
        <v>Yes</v>
      </c>
      <c r="AK661" t="str">
        <f t="shared" si="1477"/>
        <v>Yes</v>
      </c>
      <c r="AL661" t="str">
        <f t="shared" si="1477"/>
        <v>Yes</v>
      </c>
      <c r="AM661" t="str">
        <f t="shared" si="1477"/>
        <v>Yes</v>
      </c>
      <c r="AN661" t="str">
        <f t="shared" si="1477"/>
        <v>Yes</v>
      </c>
      <c r="AO661" t="str">
        <f t="shared" si="1477"/>
        <v>Yes</v>
      </c>
      <c r="AP661" t="str">
        <f t="shared" si="1477"/>
        <v>Yes</v>
      </c>
      <c r="AQ661" t="str">
        <f t="shared" si="1477"/>
        <v>Yes</v>
      </c>
      <c r="AR661" t="str">
        <f t="shared" si="1477"/>
        <v>Yes</v>
      </c>
      <c r="AS661" t="str">
        <f t="shared" si="1477"/>
        <v>Yes</v>
      </c>
      <c r="AT661" t="str">
        <f t="shared" si="1477"/>
        <v>Yes</v>
      </c>
      <c r="AV661" t="str">
        <f t="shared" ref="AV661:BF661" si="1482">IF(AND($L661&gt;=AV$1,$L661&lt;AW$1),"Yes","No")</f>
        <v>No</v>
      </c>
      <c r="AW661" t="str">
        <f t="shared" si="1482"/>
        <v>No</v>
      </c>
      <c r="AX661" t="str">
        <f t="shared" si="1482"/>
        <v>No</v>
      </c>
      <c r="AY661" t="str">
        <f t="shared" si="1482"/>
        <v>No</v>
      </c>
      <c r="AZ661" t="str">
        <f t="shared" si="1482"/>
        <v>No</v>
      </c>
      <c r="BA661" t="str">
        <f t="shared" si="1482"/>
        <v>No</v>
      </c>
      <c r="BB661" t="str">
        <f t="shared" si="1482"/>
        <v>No</v>
      </c>
      <c r="BC661" t="str">
        <f t="shared" si="1482"/>
        <v>No</v>
      </c>
      <c r="BD661" t="str">
        <f t="shared" si="1482"/>
        <v>No</v>
      </c>
      <c r="BE661" t="str">
        <f t="shared" si="1482"/>
        <v>No</v>
      </c>
      <c r="BF661" t="str">
        <f t="shared" si="1482"/>
        <v>No</v>
      </c>
      <c r="BG661" t="str">
        <f t="shared" si="1434"/>
        <v>No</v>
      </c>
      <c r="BI661" t="str">
        <f t="shared" si="1445"/>
        <v>No</v>
      </c>
      <c r="BJ661" t="str">
        <f t="shared" ref="BJ661:BT661" si="1483">IF(AND($M661&gt;=BJ$1,$M661&lt;BK$1),"Yes","No")</f>
        <v>No</v>
      </c>
      <c r="BK661" t="str">
        <f t="shared" si="1483"/>
        <v>No</v>
      </c>
      <c r="BL661" t="str">
        <f t="shared" si="1483"/>
        <v>No</v>
      </c>
      <c r="BM661" t="str">
        <f t="shared" si="1483"/>
        <v>No</v>
      </c>
      <c r="BN661" t="str">
        <f t="shared" si="1483"/>
        <v>No</v>
      </c>
      <c r="BO661" t="str">
        <f t="shared" si="1483"/>
        <v>No</v>
      </c>
      <c r="BP661" t="str">
        <f t="shared" si="1483"/>
        <v>No</v>
      </c>
      <c r="BQ661" t="str">
        <f t="shared" si="1483"/>
        <v>No</v>
      </c>
      <c r="BR661" t="str">
        <f t="shared" si="1483"/>
        <v>No</v>
      </c>
      <c r="BS661" t="str">
        <f t="shared" si="1483"/>
        <v>No</v>
      </c>
      <c r="BT661" t="str">
        <f t="shared" si="1483"/>
        <v>No</v>
      </c>
      <c r="BU661" t="str">
        <f t="shared" si="1479"/>
        <v>No</v>
      </c>
      <c r="BW661" t="str">
        <f t="shared" si="1436"/>
        <v>No</v>
      </c>
    </row>
    <row r="662" spans="1:75" x14ac:dyDescent="0.25">
      <c r="A662" s="7">
        <v>661</v>
      </c>
      <c r="B662" s="7" t="s">
        <v>698</v>
      </c>
      <c r="C662" s="7" t="s">
        <v>1170</v>
      </c>
      <c r="D662" s="7" t="s">
        <v>813</v>
      </c>
      <c r="E662" s="7" t="s">
        <v>791</v>
      </c>
      <c r="F662" s="8" t="s">
        <v>811</v>
      </c>
      <c r="G662" s="8" t="s">
        <v>807</v>
      </c>
      <c r="H662" s="7" t="s">
        <v>675</v>
      </c>
      <c r="I662" s="7" t="s">
        <v>15</v>
      </c>
      <c r="J662" s="7" t="s">
        <v>1197</v>
      </c>
      <c r="K662" s="9">
        <v>32432</v>
      </c>
      <c r="L662" s="9">
        <v>39535</v>
      </c>
      <c r="M662" s="9"/>
      <c r="N662" s="10">
        <f t="shared" ca="1" si="1431"/>
        <v>14</v>
      </c>
      <c r="O662" s="10" t="s">
        <v>815</v>
      </c>
      <c r="P662" s="11" t="s">
        <v>30</v>
      </c>
      <c r="Q662" s="12">
        <v>49080</v>
      </c>
      <c r="R662" s="12">
        <f t="shared" ca="1" si="1432"/>
        <v>10000</v>
      </c>
      <c r="S662" s="8">
        <v>5</v>
      </c>
      <c r="T662" t="str">
        <f t="shared" si="1437"/>
        <v/>
      </c>
      <c r="U662" t="str">
        <f t="shared" si="1438"/>
        <v>Correct</v>
      </c>
      <c r="Y662" t="str">
        <f t="shared" si="1439"/>
        <v>40001-60000</v>
      </c>
      <c r="Z662" t="str">
        <f t="shared" ca="1" si="1440"/>
        <v>30-40 years</v>
      </c>
      <c r="AA662" t="str">
        <f t="shared" si="1441"/>
        <v>4-6 years</v>
      </c>
      <c r="AH662" t="str">
        <f t="shared" si="1442"/>
        <v>Yes</v>
      </c>
      <c r="AI662" t="str">
        <f t="shared" si="1477"/>
        <v>Yes</v>
      </c>
      <c r="AJ662" t="str">
        <f t="shared" si="1477"/>
        <v>Yes</v>
      </c>
      <c r="AK662" t="str">
        <f t="shared" si="1477"/>
        <v>Yes</v>
      </c>
      <c r="AL662" t="str">
        <f t="shared" si="1477"/>
        <v>Yes</v>
      </c>
      <c r="AM662" t="str">
        <f t="shared" si="1477"/>
        <v>Yes</v>
      </c>
      <c r="AN662" t="str">
        <f t="shared" si="1477"/>
        <v>Yes</v>
      </c>
      <c r="AO662" t="str">
        <f t="shared" si="1477"/>
        <v>Yes</v>
      </c>
      <c r="AP662" t="str">
        <f t="shared" si="1477"/>
        <v>Yes</v>
      </c>
      <c r="AQ662" t="str">
        <f t="shared" si="1477"/>
        <v>Yes</v>
      </c>
      <c r="AR662" t="str">
        <f t="shared" si="1477"/>
        <v>Yes</v>
      </c>
      <c r="AS662" t="str">
        <f t="shared" si="1477"/>
        <v>Yes</v>
      </c>
      <c r="AT662" t="str">
        <f t="shared" si="1477"/>
        <v>Yes</v>
      </c>
      <c r="AV662" t="str">
        <f t="shared" ref="AV662:BF662" si="1484">IF(AND($L662&gt;=AV$1,$L662&lt;AW$1),"Yes","No")</f>
        <v>No</v>
      </c>
      <c r="AW662" t="str">
        <f t="shared" si="1484"/>
        <v>No</v>
      </c>
      <c r="AX662" t="str">
        <f t="shared" si="1484"/>
        <v>No</v>
      </c>
      <c r="AY662" t="str">
        <f t="shared" si="1484"/>
        <v>No</v>
      </c>
      <c r="AZ662" t="str">
        <f t="shared" si="1484"/>
        <v>No</v>
      </c>
      <c r="BA662" t="str">
        <f t="shared" si="1484"/>
        <v>No</v>
      </c>
      <c r="BB662" t="str">
        <f t="shared" si="1484"/>
        <v>No</v>
      </c>
      <c r="BC662" t="str">
        <f t="shared" si="1484"/>
        <v>No</v>
      </c>
      <c r="BD662" t="str">
        <f t="shared" si="1484"/>
        <v>No</v>
      </c>
      <c r="BE662" t="str">
        <f t="shared" si="1484"/>
        <v>No</v>
      </c>
      <c r="BF662" t="str">
        <f t="shared" si="1484"/>
        <v>No</v>
      </c>
      <c r="BG662" t="str">
        <f t="shared" si="1434"/>
        <v>No</v>
      </c>
      <c r="BI662" t="str">
        <f t="shared" si="1445"/>
        <v>No</v>
      </c>
      <c r="BJ662" t="str">
        <f t="shared" ref="BJ662:BT662" si="1485">IF(AND($M662&gt;=BJ$1,$M662&lt;BK$1),"Yes","No")</f>
        <v>No</v>
      </c>
      <c r="BK662" t="str">
        <f t="shared" si="1485"/>
        <v>No</v>
      </c>
      <c r="BL662" t="str">
        <f t="shared" si="1485"/>
        <v>No</v>
      </c>
      <c r="BM662" t="str">
        <f t="shared" si="1485"/>
        <v>No</v>
      </c>
      <c r="BN662" t="str">
        <f t="shared" si="1485"/>
        <v>No</v>
      </c>
      <c r="BO662" t="str">
        <f t="shared" si="1485"/>
        <v>No</v>
      </c>
      <c r="BP662" t="str">
        <f t="shared" si="1485"/>
        <v>No</v>
      </c>
      <c r="BQ662" t="str">
        <f t="shared" si="1485"/>
        <v>No</v>
      </c>
      <c r="BR662" t="str">
        <f t="shared" si="1485"/>
        <v>No</v>
      </c>
      <c r="BS662" t="str">
        <f t="shared" si="1485"/>
        <v>No</v>
      </c>
      <c r="BT662" t="str">
        <f t="shared" si="1485"/>
        <v>No</v>
      </c>
      <c r="BU662" t="str">
        <f t="shared" si="1479"/>
        <v>No</v>
      </c>
      <c r="BW662" t="str">
        <f t="shared" si="1436"/>
        <v>No</v>
      </c>
    </row>
    <row r="663" spans="1:75" x14ac:dyDescent="0.25">
      <c r="A663" s="7">
        <v>662</v>
      </c>
      <c r="B663" s="7" t="s">
        <v>699</v>
      </c>
      <c r="C663" s="7" t="s">
        <v>1171</v>
      </c>
      <c r="D663" s="7" t="s">
        <v>36</v>
      </c>
      <c r="E663" s="7" t="s">
        <v>789</v>
      </c>
      <c r="F663" s="8" t="s">
        <v>811</v>
      </c>
      <c r="G663" s="8" t="s">
        <v>807</v>
      </c>
      <c r="H663" s="7" t="s">
        <v>675</v>
      </c>
      <c r="I663" s="7" t="s">
        <v>12</v>
      </c>
      <c r="J663" s="7" t="s">
        <v>1197</v>
      </c>
      <c r="K663" s="9">
        <v>28259</v>
      </c>
      <c r="L663" s="9">
        <v>39539</v>
      </c>
      <c r="M663" s="9"/>
      <c r="N663" s="10">
        <f t="shared" ca="1" si="1431"/>
        <v>14</v>
      </c>
      <c r="O663" s="10" t="s">
        <v>815</v>
      </c>
      <c r="P663" s="11" t="s">
        <v>40</v>
      </c>
      <c r="Q663" s="12">
        <v>73850</v>
      </c>
      <c r="R663" s="12">
        <f t="shared" ca="1" si="1432"/>
        <v>3000</v>
      </c>
      <c r="S663" s="8">
        <v>2</v>
      </c>
      <c r="T663" t="str">
        <f t="shared" si="1437"/>
        <v/>
      </c>
      <c r="U663" t="str">
        <f t="shared" si="1438"/>
        <v>Correct</v>
      </c>
      <c r="Y663" t="str">
        <f t="shared" si="1439"/>
        <v>Above 60000</v>
      </c>
      <c r="Z663" t="str">
        <f t="shared" ca="1" si="1440"/>
        <v>40-50 years</v>
      </c>
      <c r="AA663" t="str">
        <f t="shared" si="1441"/>
        <v>4-6 years</v>
      </c>
      <c r="AH663" t="str">
        <f t="shared" si="1442"/>
        <v>Yes</v>
      </c>
      <c r="AI663" t="str">
        <f t="shared" si="1477"/>
        <v>Yes</v>
      </c>
      <c r="AJ663" t="str">
        <f t="shared" si="1477"/>
        <v>Yes</v>
      </c>
      <c r="AK663" t="str">
        <f t="shared" si="1477"/>
        <v>Yes</v>
      </c>
      <c r="AL663" t="str">
        <f t="shared" si="1477"/>
        <v>Yes</v>
      </c>
      <c r="AM663" t="str">
        <f t="shared" si="1477"/>
        <v>Yes</v>
      </c>
      <c r="AN663" t="str">
        <f t="shared" si="1477"/>
        <v>Yes</v>
      </c>
      <c r="AO663" t="str">
        <f t="shared" si="1477"/>
        <v>Yes</v>
      </c>
      <c r="AP663" t="str">
        <f t="shared" si="1477"/>
        <v>Yes</v>
      </c>
      <c r="AQ663" t="str">
        <f t="shared" si="1477"/>
        <v>Yes</v>
      </c>
      <c r="AR663" t="str">
        <f t="shared" si="1477"/>
        <v>Yes</v>
      </c>
      <c r="AS663" t="str">
        <f t="shared" si="1477"/>
        <v>Yes</v>
      </c>
      <c r="AT663" t="str">
        <f t="shared" si="1477"/>
        <v>Yes</v>
      </c>
      <c r="AV663" t="str">
        <f t="shared" ref="AV663:BF663" si="1486">IF(AND($L663&gt;=AV$1,$L663&lt;AW$1),"Yes","No")</f>
        <v>No</v>
      </c>
      <c r="AW663" t="str">
        <f t="shared" si="1486"/>
        <v>No</v>
      </c>
      <c r="AX663" t="str">
        <f t="shared" si="1486"/>
        <v>No</v>
      </c>
      <c r="AY663" t="str">
        <f t="shared" si="1486"/>
        <v>No</v>
      </c>
      <c r="AZ663" t="str">
        <f t="shared" si="1486"/>
        <v>No</v>
      </c>
      <c r="BA663" t="str">
        <f t="shared" si="1486"/>
        <v>No</v>
      </c>
      <c r="BB663" t="str">
        <f t="shared" si="1486"/>
        <v>No</v>
      </c>
      <c r="BC663" t="str">
        <f t="shared" si="1486"/>
        <v>No</v>
      </c>
      <c r="BD663" t="str">
        <f t="shared" si="1486"/>
        <v>No</v>
      </c>
      <c r="BE663" t="str">
        <f t="shared" si="1486"/>
        <v>No</v>
      </c>
      <c r="BF663" t="str">
        <f t="shared" si="1486"/>
        <v>No</v>
      </c>
      <c r="BG663" t="str">
        <f t="shared" si="1434"/>
        <v>No</v>
      </c>
      <c r="BI663" t="str">
        <f t="shared" si="1445"/>
        <v>No</v>
      </c>
      <c r="BJ663" t="str">
        <f t="shared" ref="BJ663:BT663" si="1487">IF(AND($M663&gt;=BJ$1,$M663&lt;BK$1),"Yes","No")</f>
        <v>No</v>
      </c>
      <c r="BK663" t="str">
        <f t="shared" si="1487"/>
        <v>No</v>
      </c>
      <c r="BL663" t="str">
        <f t="shared" si="1487"/>
        <v>No</v>
      </c>
      <c r="BM663" t="str">
        <f t="shared" si="1487"/>
        <v>No</v>
      </c>
      <c r="BN663" t="str">
        <f t="shared" si="1487"/>
        <v>No</v>
      </c>
      <c r="BO663" t="str">
        <f t="shared" si="1487"/>
        <v>No</v>
      </c>
      <c r="BP663" t="str">
        <f t="shared" si="1487"/>
        <v>No</v>
      </c>
      <c r="BQ663" t="str">
        <f t="shared" si="1487"/>
        <v>No</v>
      </c>
      <c r="BR663" t="str">
        <f t="shared" si="1487"/>
        <v>No</v>
      </c>
      <c r="BS663" t="str">
        <f t="shared" si="1487"/>
        <v>No</v>
      </c>
      <c r="BT663" t="str">
        <f t="shared" si="1487"/>
        <v>No</v>
      </c>
      <c r="BU663" t="str">
        <f t="shared" si="1479"/>
        <v>No</v>
      </c>
      <c r="BW663" t="str">
        <f t="shared" si="1436"/>
        <v>No</v>
      </c>
    </row>
    <row r="664" spans="1:75" x14ac:dyDescent="0.25">
      <c r="A664" s="7">
        <v>663</v>
      </c>
      <c r="B664" s="7" t="s">
        <v>700</v>
      </c>
      <c r="C664" s="7" t="s">
        <v>921</v>
      </c>
      <c r="D664" s="7" t="s">
        <v>36</v>
      </c>
      <c r="E664" s="7" t="s">
        <v>795</v>
      </c>
      <c r="F664" s="8" t="s">
        <v>811</v>
      </c>
      <c r="G664" s="8" t="s">
        <v>807</v>
      </c>
      <c r="H664" s="7" t="s">
        <v>675</v>
      </c>
      <c r="I664" s="7" t="s">
        <v>12</v>
      </c>
      <c r="J664" s="7" t="s">
        <v>1196</v>
      </c>
      <c r="K664" s="9">
        <v>24108</v>
      </c>
      <c r="L664" s="9">
        <v>36619</v>
      </c>
      <c r="M664" s="9"/>
      <c r="N664" s="10">
        <f t="shared" ca="1" si="1431"/>
        <v>22</v>
      </c>
      <c r="O664" s="10" t="s">
        <v>815</v>
      </c>
      <c r="P664" s="11" t="s">
        <v>16</v>
      </c>
      <c r="Q664" s="12">
        <v>71970</v>
      </c>
      <c r="R664" s="12">
        <f t="shared" ca="1" si="1432"/>
        <v>5000</v>
      </c>
      <c r="S664" s="8">
        <v>4</v>
      </c>
      <c r="T664" t="str">
        <f t="shared" si="1437"/>
        <v/>
      </c>
      <c r="U664" t="str">
        <f t="shared" si="1438"/>
        <v>Correct</v>
      </c>
      <c r="Y664" t="str">
        <f t="shared" si="1439"/>
        <v>Above 60000</v>
      </c>
      <c r="Z664" t="str">
        <f t="shared" ca="1" si="1440"/>
        <v>Above 50 years</v>
      </c>
      <c r="AA664" t="str">
        <f t="shared" si="1441"/>
        <v>Above 10 years</v>
      </c>
      <c r="AH664" t="str">
        <f t="shared" si="1442"/>
        <v>Yes</v>
      </c>
      <c r="AI664" t="str">
        <f t="shared" si="1477"/>
        <v>Yes</v>
      </c>
      <c r="AJ664" t="str">
        <f t="shared" si="1477"/>
        <v>Yes</v>
      </c>
      <c r="AK664" t="str">
        <f t="shared" si="1477"/>
        <v>Yes</v>
      </c>
      <c r="AL664" t="str">
        <f t="shared" si="1477"/>
        <v>Yes</v>
      </c>
      <c r="AM664" t="str">
        <f t="shared" si="1477"/>
        <v>Yes</v>
      </c>
      <c r="AN664" t="str">
        <f t="shared" si="1477"/>
        <v>Yes</v>
      </c>
      <c r="AO664" t="str">
        <f t="shared" si="1477"/>
        <v>Yes</v>
      </c>
      <c r="AP664" t="str">
        <f t="shared" si="1477"/>
        <v>Yes</v>
      </c>
      <c r="AQ664" t="str">
        <f t="shared" si="1477"/>
        <v>Yes</v>
      </c>
      <c r="AR664" t="str">
        <f t="shared" si="1477"/>
        <v>Yes</v>
      </c>
      <c r="AS664" t="str">
        <f t="shared" si="1477"/>
        <v>Yes</v>
      </c>
      <c r="AT664" t="str">
        <f t="shared" si="1477"/>
        <v>Yes</v>
      </c>
      <c r="AV664" t="str">
        <f t="shared" ref="AV664:BF664" si="1488">IF(AND($L664&gt;=AV$1,$L664&lt;AW$1),"Yes","No")</f>
        <v>No</v>
      </c>
      <c r="AW664" t="str">
        <f t="shared" si="1488"/>
        <v>No</v>
      </c>
      <c r="AX664" t="str">
        <f t="shared" si="1488"/>
        <v>No</v>
      </c>
      <c r="AY664" t="str">
        <f t="shared" si="1488"/>
        <v>No</v>
      </c>
      <c r="AZ664" t="str">
        <f t="shared" si="1488"/>
        <v>No</v>
      </c>
      <c r="BA664" t="str">
        <f t="shared" si="1488"/>
        <v>No</v>
      </c>
      <c r="BB664" t="str">
        <f t="shared" si="1488"/>
        <v>No</v>
      </c>
      <c r="BC664" t="str">
        <f t="shared" si="1488"/>
        <v>No</v>
      </c>
      <c r="BD664" t="str">
        <f t="shared" si="1488"/>
        <v>No</v>
      </c>
      <c r="BE664" t="str">
        <f t="shared" si="1488"/>
        <v>No</v>
      </c>
      <c r="BF664" t="str">
        <f t="shared" si="1488"/>
        <v>No</v>
      </c>
      <c r="BG664" t="str">
        <f t="shared" si="1434"/>
        <v>No</v>
      </c>
      <c r="BI664" t="str">
        <f t="shared" si="1445"/>
        <v>No</v>
      </c>
      <c r="BJ664" t="str">
        <f t="shared" ref="BJ664:BT664" si="1489">IF(AND($M664&gt;=BJ$1,$M664&lt;BK$1),"Yes","No")</f>
        <v>No</v>
      </c>
      <c r="BK664" t="str">
        <f t="shared" si="1489"/>
        <v>No</v>
      </c>
      <c r="BL664" t="str">
        <f t="shared" si="1489"/>
        <v>No</v>
      </c>
      <c r="BM664" t="str">
        <f t="shared" si="1489"/>
        <v>No</v>
      </c>
      <c r="BN664" t="str">
        <f t="shared" si="1489"/>
        <v>No</v>
      </c>
      <c r="BO664" t="str">
        <f t="shared" si="1489"/>
        <v>No</v>
      </c>
      <c r="BP664" t="str">
        <f t="shared" si="1489"/>
        <v>No</v>
      </c>
      <c r="BQ664" t="str">
        <f t="shared" si="1489"/>
        <v>No</v>
      </c>
      <c r="BR664" t="str">
        <f t="shared" si="1489"/>
        <v>No</v>
      </c>
      <c r="BS664" t="str">
        <f t="shared" si="1489"/>
        <v>No</v>
      </c>
      <c r="BT664" t="str">
        <f t="shared" si="1489"/>
        <v>No</v>
      </c>
      <c r="BU664" t="str">
        <f t="shared" si="1479"/>
        <v>No</v>
      </c>
      <c r="BW664" t="str">
        <f t="shared" si="1436"/>
        <v>No</v>
      </c>
    </row>
    <row r="665" spans="1:75" x14ac:dyDescent="0.25">
      <c r="A665" s="7">
        <v>664</v>
      </c>
      <c r="B665" s="7" t="s">
        <v>701</v>
      </c>
      <c r="C665" s="7" t="s">
        <v>1043</v>
      </c>
      <c r="D665" s="7" t="s">
        <v>36</v>
      </c>
      <c r="E665" s="7" t="s">
        <v>795</v>
      </c>
      <c r="F665" s="8" t="s">
        <v>811</v>
      </c>
      <c r="G665" s="8" t="s">
        <v>807</v>
      </c>
      <c r="H665" s="7" t="s">
        <v>675</v>
      </c>
      <c r="I665" s="7" t="s">
        <v>12</v>
      </c>
      <c r="J665" s="7" t="s">
        <v>1196</v>
      </c>
      <c r="K665" s="9">
        <v>26120</v>
      </c>
      <c r="L665" s="9">
        <v>37009</v>
      </c>
      <c r="M665" s="9"/>
      <c r="N665" s="10">
        <f t="shared" ca="1" si="1431"/>
        <v>21</v>
      </c>
      <c r="O665" s="10" t="s">
        <v>815</v>
      </c>
      <c r="P665" s="11" t="s">
        <v>40</v>
      </c>
      <c r="Q665" s="12">
        <v>78710</v>
      </c>
      <c r="R665" s="12">
        <f t="shared" ca="1" si="1432"/>
        <v>3000</v>
      </c>
      <c r="S665" s="8">
        <v>2</v>
      </c>
      <c r="T665" t="str">
        <f t="shared" si="1437"/>
        <v/>
      </c>
      <c r="U665" t="str">
        <f t="shared" si="1438"/>
        <v>Correct</v>
      </c>
      <c r="Y665" t="str">
        <f t="shared" si="1439"/>
        <v>Above 60000</v>
      </c>
      <c r="Z665" t="str">
        <f t="shared" ca="1" si="1440"/>
        <v>Above 50 years</v>
      </c>
      <c r="AA665" t="str">
        <f t="shared" si="1441"/>
        <v>Above 10 years</v>
      </c>
      <c r="AH665" t="str">
        <f t="shared" si="1442"/>
        <v>Yes</v>
      </c>
      <c r="AI665" t="str">
        <f t="shared" si="1477"/>
        <v>Yes</v>
      </c>
      <c r="AJ665" t="str">
        <f t="shared" si="1477"/>
        <v>Yes</v>
      </c>
      <c r="AK665" t="str">
        <f t="shared" si="1477"/>
        <v>Yes</v>
      </c>
      <c r="AL665" t="str">
        <f t="shared" si="1477"/>
        <v>Yes</v>
      </c>
      <c r="AM665" t="str">
        <f t="shared" si="1477"/>
        <v>Yes</v>
      </c>
      <c r="AN665" t="str">
        <f t="shared" si="1477"/>
        <v>Yes</v>
      </c>
      <c r="AO665" t="str">
        <f t="shared" si="1477"/>
        <v>Yes</v>
      </c>
      <c r="AP665" t="str">
        <f t="shared" si="1477"/>
        <v>Yes</v>
      </c>
      <c r="AQ665" t="str">
        <f t="shared" si="1477"/>
        <v>Yes</v>
      </c>
      <c r="AR665" t="str">
        <f t="shared" si="1477"/>
        <v>Yes</v>
      </c>
      <c r="AS665" t="str">
        <f t="shared" si="1477"/>
        <v>Yes</v>
      </c>
      <c r="AT665" t="str">
        <f t="shared" si="1477"/>
        <v>Yes</v>
      </c>
      <c r="AV665" t="str">
        <f t="shared" ref="AV665:BF665" si="1490">IF(AND($L665&gt;=AV$1,$L665&lt;AW$1),"Yes","No")</f>
        <v>No</v>
      </c>
      <c r="AW665" t="str">
        <f t="shared" si="1490"/>
        <v>No</v>
      </c>
      <c r="AX665" t="str">
        <f t="shared" si="1490"/>
        <v>No</v>
      </c>
      <c r="AY665" t="str">
        <f t="shared" si="1490"/>
        <v>No</v>
      </c>
      <c r="AZ665" t="str">
        <f t="shared" si="1490"/>
        <v>No</v>
      </c>
      <c r="BA665" t="str">
        <f t="shared" si="1490"/>
        <v>No</v>
      </c>
      <c r="BB665" t="str">
        <f t="shared" si="1490"/>
        <v>No</v>
      </c>
      <c r="BC665" t="str">
        <f t="shared" si="1490"/>
        <v>No</v>
      </c>
      <c r="BD665" t="str">
        <f t="shared" si="1490"/>
        <v>No</v>
      </c>
      <c r="BE665" t="str">
        <f t="shared" si="1490"/>
        <v>No</v>
      </c>
      <c r="BF665" t="str">
        <f t="shared" si="1490"/>
        <v>No</v>
      </c>
      <c r="BG665" t="str">
        <f t="shared" si="1434"/>
        <v>No</v>
      </c>
      <c r="BI665" t="str">
        <f t="shared" si="1445"/>
        <v>No</v>
      </c>
      <c r="BJ665" t="str">
        <f t="shared" ref="BJ665:BT665" si="1491">IF(AND($M665&gt;=BJ$1,$M665&lt;BK$1),"Yes","No")</f>
        <v>No</v>
      </c>
      <c r="BK665" t="str">
        <f t="shared" si="1491"/>
        <v>No</v>
      </c>
      <c r="BL665" t="str">
        <f t="shared" si="1491"/>
        <v>No</v>
      </c>
      <c r="BM665" t="str">
        <f t="shared" si="1491"/>
        <v>No</v>
      </c>
      <c r="BN665" t="str">
        <f t="shared" si="1491"/>
        <v>No</v>
      </c>
      <c r="BO665" t="str">
        <f t="shared" si="1491"/>
        <v>No</v>
      </c>
      <c r="BP665" t="str">
        <f t="shared" si="1491"/>
        <v>No</v>
      </c>
      <c r="BQ665" t="str">
        <f t="shared" si="1491"/>
        <v>No</v>
      </c>
      <c r="BR665" t="str">
        <f t="shared" si="1491"/>
        <v>No</v>
      </c>
      <c r="BS665" t="str">
        <f t="shared" si="1491"/>
        <v>No</v>
      </c>
      <c r="BT665" t="str">
        <f t="shared" si="1491"/>
        <v>No</v>
      </c>
      <c r="BU665" t="str">
        <f t="shared" si="1479"/>
        <v>No</v>
      </c>
      <c r="BW665" t="str">
        <f t="shared" si="1436"/>
        <v>No</v>
      </c>
    </row>
    <row r="666" spans="1:75" x14ac:dyDescent="0.25">
      <c r="A666" s="7">
        <v>665</v>
      </c>
      <c r="B666" s="7" t="s">
        <v>702</v>
      </c>
      <c r="C666" s="7" t="s">
        <v>966</v>
      </c>
      <c r="D666" s="7" t="s">
        <v>36</v>
      </c>
      <c r="E666" s="7" t="s">
        <v>792</v>
      </c>
      <c r="F666" s="8" t="s">
        <v>811</v>
      </c>
      <c r="G666" s="8" t="s">
        <v>807</v>
      </c>
      <c r="H666" s="7" t="s">
        <v>675</v>
      </c>
      <c r="I666" s="7" t="s">
        <v>12</v>
      </c>
      <c r="J666" s="7" t="s">
        <v>1196</v>
      </c>
      <c r="K666" s="9">
        <v>31480</v>
      </c>
      <c r="L666" s="9">
        <v>40637</v>
      </c>
      <c r="M666" s="9"/>
      <c r="N666" s="10">
        <f t="shared" ca="1" si="1431"/>
        <v>11</v>
      </c>
      <c r="O666" s="10" t="s">
        <v>815</v>
      </c>
      <c r="P666" s="11" t="s">
        <v>13</v>
      </c>
      <c r="Q666" s="12">
        <v>86640</v>
      </c>
      <c r="R666" s="12">
        <f t="shared" ca="1" si="1432"/>
        <v>5000</v>
      </c>
      <c r="S666" s="8">
        <v>3</v>
      </c>
      <c r="T666" t="str">
        <f t="shared" si="1437"/>
        <v/>
      </c>
      <c r="U666" t="str">
        <f t="shared" si="1438"/>
        <v>Correct</v>
      </c>
      <c r="Y666" t="str">
        <f t="shared" si="1439"/>
        <v>Above 60000</v>
      </c>
      <c r="Z666" t="str">
        <f t="shared" ca="1" si="1440"/>
        <v>30-40 years</v>
      </c>
      <c r="AA666" t="str">
        <f t="shared" si="1441"/>
        <v>1-2 years</v>
      </c>
      <c r="AH666" t="str">
        <f t="shared" si="1442"/>
        <v>Yes</v>
      </c>
      <c r="AI666" t="str">
        <f t="shared" si="1477"/>
        <v>Yes</v>
      </c>
      <c r="AJ666" t="str">
        <f t="shared" si="1477"/>
        <v>Yes</v>
      </c>
      <c r="AK666" t="str">
        <f t="shared" si="1477"/>
        <v>Yes</v>
      </c>
      <c r="AL666" t="str">
        <f t="shared" si="1477"/>
        <v>Yes</v>
      </c>
      <c r="AM666" t="str">
        <f t="shared" si="1477"/>
        <v>Yes</v>
      </c>
      <c r="AN666" t="str">
        <f t="shared" si="1477"/>
        <v>Yes</v>
      </c>
      <c r="AO666" t="str">
        <f t="shared" si="1477"/>
        <v>Yes</v>
      </c>
      <c r="AP666" t="str">
        <f t="shared" si="1477"/>
        <v>Yes</v>
      </c>
      <c r="AQ666" t="str">
        <f t="shared" si="1477"/>
        <v>Yes</v>
      </c>
      <c r="AR666" t="str">
        <f t="shared" si="1477"/>
        <v>Yes</v>
      </c>
      <c r="AS666" t="str">
        <f t="shared" si="1477"/>
        <v>Yes</v>
      </c>
      <c r="AT666" t="str">
        <f t="shared" si="1477"/>
        <v>Yes</v>
      </c>
      <c r="AV666" t="str">
        <f t="shared" ref="AV666:BF666" si="1492">IF(AND($L666&gt;=AV$1,$L666&lt;AW$1),"Yes","No")</f>
        <v>No</v>
      </c>
      <c r="AW666" t="str">
        <f t="shared" si="1492"/>
        <v>No</v>
      </c>
      <c r="AX666" t="str">
        <f t="shared" si="1492"/>
        <v>No</v>
      </c>
      <c r="AY666" t="str">
        <f t="shared" si="1492"/>
        <v>No</v>
      </c>
      <c r="AZ666" t="str">
        <f t="shared" si="1492"/>
        <v>No</v>
      </c>
      <c r="BA666" t="str">
        <f t="shared" si="1492"/>
        <v>No</v>
      </c>
      <c r="BB666" t="str">
        <f t="shared" si="1492"/>
        <v>No</v>
      </c>
      <c r="BC666" t="str">
        <f t="shared" si="1492"/>
        <v>No</v>
      </c>
      <c r="BD666" t="str">
        <f t="shared" si="1492"/>
        <v>No</v>
      </c>
      <c r="BE666" t="str">
        <f t="shared" si="1492"/>
        <v>No</v>
      </c>
      <c r="BF666" t="str">
        <f t="shared" si="1492"/>
        <v>No</v>
      </c>
      <c r="BG666" t="str">
        <f t="shared" si="1434"/>
        <v>No</v>
      </c>
      <c r="BI666" t="str">
        <f t="shared" si="1445"/>
        <v>No</v>
      </c>
      <c r="BJ666" t="str">
        <f t="shared" ref="BJ666:BT666" si="1493">IF(AND($M666&gt;=BJ$1,$M666&lt;BK$1),"Yes","No")</f>
        <v>No</v>
      </c>
      <c r="BK666" t="str">
        <f t="shared" si="1493"/>
        <v>No</v>
      </c>
      <c r="BL666" t="str">
        <f t="shared" si="1493"/>
        <v>No</v>
      </c>
      <c r="BM666" t="str">
        <f t="shared" si="1493"/>
        <v>No</v>
      </c>
      <c r="BN666" t="str">
        <f t="shared" si="1493"/>
        <v>No</v>
      </c>
      <c r="BO666" t="str">
        <f t="shared" si="1493"/>
        <v>No</v>
      </c>
      <c r="BP666" t="str">
        <f t="shared" si="1493"/>
        <v>No</v>
      </c>
      <c r="BQ666" t="str">
        <f t="shared" si="1493"/>
        <v>No</v>
      </c>
      <c r="BR666" t="str">
        <f t="shared" si="1493"/>
        <v>No</v>
      </c>
      <c r="BS666" t="str">
        <f t="shared" si="1493"/>
        <v>No</v>
      </c>
      <c r="BT666" t="str">
        <f t="shared" si="1493"/>
        <v>No</v>
      </c>
      <c r="BU666" t="str">
        <f t="shared" si="1479"/>
        <v>No</v>
      </c>
      <c r="BW666" t="str">
        <f t="shared" si="1436"/>
        <v>No</v>
      </c>
    </row>
    <row r="667" spans="1:75" x14ac:dyDescent="0.25">
      <c r="A667" s="7">
        <v>666</v>
      </c>
      <c r="B667" s="7" t="s">
        <v>703</v>
      </c>
      <c r="C667" s="7" t="s">
        <v>868</v>
      </c>
      <c r="D667" s="7" t="s">
        <v>812</v>
      </c>
      <c r="E667" s="7" t="s">
        <v>794</v>
      </c>
      <c r="F667" s="8" t="s">
        <v>811</v>
      </c>
      <c r="G667" s="8" t="s">
        <v>807</v>
      </c>
      <c r="H667" s="7" t="s">
        <v>675</v>
      </c>
      <c r="I667" s="7" t="s">
        <v>24</v>
      </c>
      <c r="J667" s="7" t="s">
        <v>1196</v>
      </c>
      <c r="K667" s="13">
        <v>27745</v>
      </c>
      <c r="L667" s="13">
        <v>40638</v>
      </c>
      <c r="M667" s="9"/>
      <c r="N667" s="10">
        <f t="shared" ca="1" si="1431"/>
        <v>11</v>
      </c>
      <c r="O667" s="10" t="s">
        <v>815</v>
      </c>
      <c r="P667" s="11"/>
      <c r="Q667" s="12">
        <v>42990</v>
      </c>
      <c r="R667" s="12">
        <f t="shared" ca="1" si="1432"/>
        <v>5000</v>
      </c>
      <c r="S667" s="8">
        <v>4</v>
      </c>
      <c r="T667" t="str">
        <f t="shared" si="1437"/>
        <v/>
      </c>
      <c r="U667" t="str">
        <f t="shared" si="1438"/>
        <v>Correct</v>
      </c>
      <c r="Y667" t="str">
        <f t="shared" si="1439"/>
        <v>40001-60000</v>
      </c>
      <c r="Z667" t="str">
        <f t="shared" ca="1" si="1440"/>
        <v>40-50 years</v>
      </c>
      <c r="AA667" t="str">
        <f t="shared" si="1441"/>
        <v>1-2 years</v>
      </c>
      <c r="AH667" t="str">
        <f t="shared" si="1442"/>
        <v>Yes</v>
      </c>
      <c r="AI667" t="str">
        <f t="shared" si="1477"/>
        <v>Yes</v>
      </c>
      <c r="AJ667" t="str">
        <f t="shared" si="1477"/>
        <v>Yes</v>
      </c>
      <c r="AK667" t="str">
        <f t="shared" si="1477"/>
        <v>Yes</v>
      </c>
      <c r="AL667" t="str">
        <f t="shared" si="1477"/>
        <v>Yes</v>
      </c>
      <c r="AM667" t="str">
        <f t="shared" si="1477"/>
        <v>Yes</v>
      </c>
      <c r="AN667" t="str">
        <f t="shared" si="1477"/>
        <v>Yes</v>
      </c>
      <c r="AO667" t="str">
        <f t="shared" si="1477"/>
        <v>Yes</v>
      </c>
      <c r="AP667" t="str">
        <f t="shared" si="1477"/>
        <v>Yes</v>
      </c>
      <c r="AQ667" t="str">
        <f t="shared" si="1477"/>
        <v>Yes</v>
      </c>
      <c r="AR667" t="str">
        <f t="shared" si="1477"/>
        <v>Yes</v>
      </c>
      <c r="AS667" t="str">
        <f t="shared" si="1477"/>
        <v>Yes</v>
      </c>
      <c r="AT667" t="str">
        <f t="shared" si="1477"/>
        <v>Yes</v>
      </c>
      <c r="AV667" t="str">
        <f t="shared" ref="AV667:BF667" si="1494">IF(AND($L667&gt;=AV$1,$L667&lt;AW$1),"Yes","No")</f>
        <v>No</v>
      </c>
      <c r="AW667" t="str">
        <f t="shared" si="1494"/>
        <v>No</v>
      </c>
      <c r="AX667" t="str">
        <f t="shared" si="1494"/>
        <v>No</v>
      </c>
      <c r="AY667" t="str">
        <f t="shared" si="1494"/>
        <v>No</v>
      </c>
      <c r="AZ667" t="str">
        <f t="shared" si="1494"/>
        <v>No</v>
      </c>
      <c r="BA667" t="str">
        <f t="shared" si="1494"/>
        <v>No</v>
      </c>
      <c r="BB667" t="str">
        <f t="shared" si="1494"/>
        <v>No</v>
      </c>
      <c r="BC667" t="str">
        <f t="shared" si="1494"/>
        <v>No</v>
      </c>
      <c r="BD667" t="str">
        <f t="shared" si="1494"/>
        <v>No</v>
      </c>
      <c r="BE667" t="str">
        <f t="shared" si="1494"/>
        <v>No</v>
      </c>
      <c r="BF667" t="str">
        <f t="shared" si="1494"/>
        <v>No</v>
      </c>
      <c r="BG667" t="str">
        <f t="shared" si="1434"/>
        <v>No</v>
      </c>
      <c r="BI667" t="str">
        <f t="shared" si="1445"/>
        <v>No</v>
      </c>
      <c r="BJ667" t="str">
        <f t="shared" ref="BJ667:BT667" si="1495">IF(AND($M667&gt;=BJ$1,$M667&lt;BK$1),"Yes","No")</f>
        <v>No</v>
      </c>
      <c r="BK667" t="str">
        <f t="shared" si="1495"/>
        <v>No</v>
      </c>
      <c r="BL667" t="str">
        <f t="shared" si="1495"/>
        <v>No</v>
      </c>
      <c r="BM667" t="str">
        <f t="shared" si="1495"/>
        <v>No</v>
      </c>
      <c r="BN667" t="str">
        <f t="shared" si="1495"/>
        <v>No</v>
      </c>
      <c r="BO667" t="str">
        <f t="shared" si="1495"/>
        <v>No</v>
      </c>
      <c r="BP667" t="str">
        <f t="shared" si="1495"/>
        <v>No</v>
      </c>
      <c r="BQ667" t="str">
        <f t="shared" si="1495"/>
        <v>No</v>
      </c>
      <c r="BR667" t="str">
        <f t="shared" si="1495"/>
        <v>No</v>
      </c>
      <c r="BS667" t="str">
        <f t="shared" si="1495"/>
        <v>No</v>
      </c>
      <c r="BT667" t="str">
        <f t="shared" si="1495"/>
        <v>No</v>
      </c>
      <c r="BU667" t="str">
        <f t="shared" si="1479"/>
        <v>No</v>
      </c>
      <c r="BW667" t="str">
        <f t="shared" si="1436"/>
        <v>No</v>
      </c>
    </row>
    <row r="668" spans="1:75" x14ac:dyDescent="0.25">
      <c r="A668" s="7">
        <v>667</v>
      </c>
      <c r="B668" s="7" t="s">
        <v>704</v>
      </c>
      <c r="C668" s="7" t="s">
        <v>1100</v>
      </c>
      <c r="D668" s="7" t="s">
        <v>10</v>
      </c>
      <c r="E668" s="7" t="s">
        <v>787</v>
      </c>
      <c r="F668" s="8" t="s">
        <v>811</v>
      </c>
      <c r="G668" s="8" t="s">
        <v>807</v>
      </c>
      <c r="H668" s="7" t="s">
        <v>675</v>
      </c>
      <c r="I668" s="7" t="s">
        <v>19</v>
      </c>
      <c r="J668" s="7" t="s">
        <v>1196</v>
      </c>
      <c r="K668" s="9">
        <v>26690</v>
      </c>
      <c r="L668" s="9">
        <v>39208</v>
      </c>
      <c r="M668" s="9">
        <v>41209</v>
      </c>
      <c r="N668" s="10">
        <f t="shared" ca="1" si="1431"/>
        <v>15</v>
      </c>
      <c r="O668" s="10" t="s">
        <v>815</v>
      </c>
      <c r="P668" s="11"/>
      <c r="Q668" s="12">
        <v>26944</v>
      </c>
      <c r="R668" s="12">
        <f t="shared" ca="1" si="1432"/>
        <v>5000</v>
      </c>
      <c r="S668" s="8">
        <v>4</v>
      </c>
      <c r="T668" t="str">
        <f t="shared" si="1437"/>
        <v>Correct</v>
      </c>
      <c r="U668" t="str">
        <f t="shared" si="1438"/>
        <v>Correct</v>
      </c>
      <c r="Y668" t="str">
        <f t="shared" si="1439"/>
        <v>25001-40000</v>
      </c>
      <c r="Z668" t="str">
        <f t="shared" ca="1" si="1440"/>
        <v>40-50 years</v>
      </c>
      <c r="AA668" t="str">
        <f t="shared" si="1441"/>
        <v>4-6 years</v>
      </c>
      <c r="AH668" t="str">
        <f t="shared" si="1442"/>
        <v>Yes</v>
      </c>
      <c r="AI668" t="str">
        <f t="shared" si="1477"/>
        <v>Yes</v>
      </c>
      <c r="AJ668" t="str">
        <f t="shared" si="1477"/>
        <v>Yes</v>
      </c>
      <c r="AK668" t="str">
        <f t="shared" si="1477"/>
        <v>Yes</v>
      </c>
      <c r="AL668" t="str">
        <f t="shared" si="1477"/>
        <v>Yes</v>
      </c>
      <c r="AM668" t="str">
        <f t="shared" si="1477"/>
        <v>Yes</v>
      </c>
      <c r="AN668" t="str">
        <f t="shared" si="1477"/>
        <v>Yes</v>
      </c>
      <c r="AO668" t="str">
        <f t="shared" si="1477"/>
        <v>Yes</v>
      </c>
      <c r="AP668" t="str">
        <f t="shared" si="1477"/>
        <v>Yes</v>
      </c>
      <c r="AQ668" t="str">
        <f t="shared" si="1477"/>
        <v>Yes</v>
      </c>
      <c r="AR668" t="str">
        <f t="shared" si="1477"/>
        <v>No</v>
      </c>
      <c r="AS668" t="str">
        <f t="shared" si="1477"/>
        <v>No</v>
      </c>
      <c r="AT668" t="str">
        <f t="shared" si="1477"/>
        <v>No</v>
      </c>
      <c r="AV668" t="str">
        <f t="shared" ref="AV668:BF668" si="1496">IF(AND($L668&gt;=AV$1,$L668&lt;AW$1),"Yes","No")</f>
        <v>No</v>
      </c>
      <c r="AW668" t="str">
        <f t="shared" si="1496"/>
        <v>No</v>
      </c>
      <c r="AX668" t="str">
        <f t="shared" si="1496"/>
        <v>No</v>
      </c>
      <c r="AY668" t="str">
        <f t="shared" si="1496"/>
        <v>No</v>
      </c>
      <c r="AZ668" t="str">
        <f t="shared" si="1496"/>
        <v>No</v>
      </c>
      <c r="BA668" t="str">
        <f t="shared" si="1496"/>
        <v>No</v>
      </c>
      <c r="BB668" t="str">
        <f t="shared" si="1496"/>
        <v>No</v>
      </c>
      <c r="BC668" t="str">
        <f t="shared" si="1496"/>
        <v>No</v>
      </c>
      <c r="BD668" t="str">
        <f t="shared" si="1496"/>
        <v>No</v>
      </c>
      <c r="BE668" t="str">
        <f t="shared" si="1496"/>
        <v>No</v>
      </c>
      <c r="BF668" t="str">
        <f t="shared" si="1496"/>
        <v>No</v>
      </c>
      <c r="BG668" t="str">
        <f t="shared" si="1434"/>
        <v>No</v>
      </c>
      <c r="BI668" t="str">
        <f t="shared" si="1445"/>
        <v>No</v>
      </c>
      <c r="BJ668" t="str">
        <f t="shared" ref="BJ668:BT668" si="1497">IF(AND($M668&gt;=BJ$1,$M668&lt;BK$1),"Yes","No")</f>
        <v>No</v>
      </c>
      <c r="BK668" t="str">
        <f t="shared" si="1497"/>
        <v>No</v>
      </c>
      <c r="BL668" t="str">
        <f t="shared" si="1497"/>
        <v>No</v>
      </c>
      <c r="BM668" t="str">
        <f t="shared" si="1497"/>
        <v>No</v>
      </c>
      <c r="BN668" t="str">
        <f t="shared" si="1497"/>
        <v>No</v>
      </c>
      <c r="BO668" t="str">
        <f t="shared" si="1497"/>
        <v>No</v>
      </c>
      <c r="BP668" t="str">
        <f t="shared" si="1497"/>
        <v>No</v>
      </c>
      <c r="BQ668" t="str">
        <f t="shared" si="1497"/>
        <v>No</v>
      </c>
      <c r="BR668" t="str">
        <f t="shared" si="1497"/>
        <v>No</v>
      </c>
      <c r="BS668" t="str">
        <f t="shared" si="1497"/>
        <v>Yes</v>
      </c>
      <c r="BT668" t="str">
        <f t="shared" si="1497"/>
        <v>No</v>
      </c>
      <c r="BU668" t="str">
        <f t="shared" si="1479"/>
        <v>No</v>
      </c>
      <c r="BW668" t="str">
        <f t="shared" si="1436"/>
        <v>Yes</v>
      </c>
    </row>
    <row r="669" spans="1:75" x14ac:dyDescent="0.25">
      <c r="A669" s="7">
        <v>668</v>
      </c>
      <c r="B669" s="7" t="s">
        <v>705</v>
      </c>
      <c r="C669" s="7" t="s">
        <v>1024</v>
      </c>
      <c r="D669" s="7" t="s">
        <v>812</v>
      </c>
      <c r="E669" s="7" t="s">
        <v>793</v>
      </c>
      <c r="F669" s="8" t="s">
        <v>811</v>
      </c>
      <c r="G669" s="8" t="s">
        <v>807</v>
      </c>
      <c r="H669" s="7" t="s">
        <v>675</v>
      </c>
      <c r="I669" s="7" t="s">
        <v>19</v>
      </c>
      <c r="J669" s="7" t="s">
        <v>1196</v>
      </c>
      <c r="K669" s="9">
        <v>28382</v>
      </c>
      <c r="L669" s="9">
        <v>38863</v>
      </c>
      <c r="M669" s="9"/>
      <c r="N669" s="10">
        <f t="shared" ca="1" si="1431"/>
        <v>16</v>
      </c>
      <c r="O669" s="10" t="s">
        <v>815</v>
      </c>
      <c r="P669" s="11"/>
      <c r="Q669" s="12">
        <v>28768</v>
      </c>
      <c r="R669" s="12">
        <f t="shared" ca="1" si="1432"/>
        <v>5000</v>
      </c>
      <c r="S669" s="8">
        <v>3</v>
      </c>
      <c r="T669" t="str">
        <f t="shared" si="1437"/>
        <v/>
      </c>
      <c r="U669" t="str">
        <f t="shared" si="1438"/>
        <v>Correct</v>
      </c>
      <c r="Y669" t="str">
        <f t="shared" si="1439"/>
        <v>25001-40000</v>
      </c>
      <c r="Z669" t="str">
        <f t="shared" ca="1" si="1440"/>
        <v>40-50 years</v>
      </c>
      <c r="AA669" t="str">
        <f t="shared" si="1441"/>
        <v>6-10 years</v>
      </c>
      <c r="AH669" t="str">
        <f t="shared" si="1442"/>
        <v>Yes</v>
      </c>
      <c r="AI669" t="str">
        <f t="shared" si="1477"/>
        <v>Yes</v>
      </c>
      <c r="AJ669" t="str">
        <f t="shared" si="1477"/>
        <v>Yes</v>
      </c>
      <c r="AK669" t="str">
        <f t="shared" si="1477"/>
        <v>Yes</v>
      </c>
      <c r="AL669" t="str">
        <f t="shared" si="1477"/>
        <v>Yes</v>
      </c>
      <c r="AM669" t="str">
        <f t="shared" si="1477"/>
        <v>Yes</v>
      </c>
      <c r="AN669" t="str">
        <f t="shared" si="1477"/>
        <v>Yes</v>
      </c>
      <c r="AO669" t="str">
        <f t="shared" si="1477"/>
        <v>Yes</v>
      </c>
      <c r="AP669" t="str">
        <f t="shared" si="1477"/>
        <v>Yes</v>
      </c>
      <c r="AQ669" t="str">
        <f t="shared" si="1477"/>
        <v>Yes</v>
      </c>
      <c r="AR669" t="str">
        <f t="shared" si="1477"/>
        <v>Yes</v>
      </c>
      <c r="AS669" t="str">
        <f t="shared" si="1477"/>
        <v>Yes</v>
      </c>
      <c r="AT669" t="str">
        <f t="shared" si="1477"/>
        <v>Yes</v>
      </c>
      <c r="AV669" t="str">
        <f t="shared" ref="AV669:BF669" si="1498">IF(AND($L669&gt;=AV$1,$L669&lt;AW$1),"Yes","No")</f>
        <v>No</v>
      </c>
      <c r="AW669" t="str">
        <f t="shared" si="1498"/>
        <v>No</v>
      </c>
      <c r="AX669" t="str">
        <f t="shared" si="1498"/>
        <v>No</v>
      </c>
      <c r="AY669" t="str">
        <f t="shared" si="1498"/>
        <v>No</v>
      </c>
      <c r="AZ669" t="str">
        <f t="shared" si="1498"/>
        <v>No</v>
      </c>
      <c r="BA669" t="str">
        <f t="shared" si="1498"/>
        <v>No</v>
      </c>
      <c r="BB669" t="str">
        <f t="shared" si="1498"/>
        <v>No</v>
      </c>
      <c r="BC669" t="str">
        <f t="shared" si="1498"/>
        <v>No</v>
      </c>
      <c r="BD669" t="str">
        <f t="shared" si="1498"/>
        <v>No</v>
      </c>
      <c r="BE669" t="str">
        <f t="shared" si="1498"/>
        <v>No</v>
      </c>
      <c r="BF669" t="str">
        <f t="shared" si="1498"/>
        <v>No</v>
      </c>
      <c r="BG669" t="str">
        <f t="shared" si="1434"/>
        <v>No</v>
      </c>
      <c r="BI669" t="str">
        <f t="shared" si="1445"/>
        <v>No</v>
      </c>
      <c r="BJ669" t="str">
        <f t="shared" ref="BJ669:BT669" si="1499">IF(AND($M669&gt;=BJ$1,$M669&lt;BK$1),"Yes","No")</f>
        <v>No</v>
      </c>
      <c r="BK669" t="str">
        <f t="shared" si="1499"/>
        <v>No</v>
      </c>
      <c r="BL669" t="str">
        <f t="shared" si="1499"/>
        <v>No</v>
      </c>
      <c r="BM669" t="str">
        <f t="shared" si="1499"/>
        <v>No</v>
      </c>
      <c r="BN669" t="str">
        <f t="shared" si="1499"/>
        <v>No</v>
      </c>
      <c r="BO669" t="str">
        <f t="shared" si="1499"/>
        <v>No</v>
      </c>
      <c r="BP669" t="str">
        <f t="shared" si="1499"/>
        <v>No</v>
      </c>
      <c r="BQ669" t="str">
        <f t="shared" si="1499"/>
        <v>No</v>
      </c>
      <c r="BR669" t="str">
        <f t="shared" si="1499"/>
        <v>No</v>
      </c>
      <c r="BS669" t="str">
        <f t="shared" si="1499"/>
        <v>No</v>
      </c>
      <c r="BT669" t="str">
        <f t="shared" si="1499"/>
        <v>No</v>
      </c>
      <c r="BU669" t="str">
        <f t="shared" si="1479"/>
        <v>No</v>
      </c>
      <c r="BW669" t="str">
        <f t="shared" si="1436"/>
        <v>No</v>
      </c>
    </row>
    <row r="670" spans="1:75" x14ac:dyDescent="0.25">
      <c r="A670" s="7">
        <v>669</v>
      </c>
      <c r="B670" s="7" t="s">
        <v>706</v>
      </c>
      <c r="C670" s="7" t="s">
        <v>827</v>
      </c>
      <c r="D670" s="7" t="s">
        <v>812</v>
      </c>
      <c r="E670" s="7" t="s">
        <v>793</v>
      </c>
      <c r="F670" s="8" t="s">
        <v>811</v>
      </c>
      <c r="G670" s="8" t="s">
        <v>807</v>
      </c>
      <c r="H670" s="7" t="s">
        <v>675</v>
      </c>
      <c r="I670" s="7" t="s">
        <v>12</v>
      </c>
      <c r="J670" s="7" t="s">
        <v>1196</v>
      </c>
      <c r="K670" s="9">
        <v>29104</v>
      </c>
      <c r="L670" s="9">
        <v>36672</v>
      </c>
      <c r="M670" s="9"/>
      <c r="N670" s="10">
        <f t="shared" ca="1" si="1431"/>
        <v>22</v>
      </c>
      <c r="O670" s="10" t="s">
        <v>815</v>
      </c>
      <c r="P670" s="11" t="s">
        <v>16</v>
      </c>
      <c r="Q670" s="12">
        <v>65320</v>
      </c>
      <c r="R670" s="12">
        <f t="shared" ca="1" si="1432"/>
        <v>10000</v>
      </c>
      <c r="S670" s="8">
        <v>5</v>
      </c>
      <c r="T670" t="str">
        <f t="shared" si="1437"/>
        <v/>
      </c>
      <c r="U670" t="str">
        <f t="shared" si="1438"/>
        <v>Correct</v>
      </c>
      <c r="Y670" t="str">
        <f t="shared" si="1439"/>
        <v>Above 60000</v>
      </c>
      <c r="Z670" t="str">
        <f t="shared" ca="1" si="1440"/>
        <v>40-50 years</v>
      </c>
      <c r="AA670" t="str">
        <f t="shared" si="1441"/>
        <v>Above 10 years</v>
      </c>
      <c r="AH670" t="str">
        <f t="shared" si="1442"/>
        <v>Yes</v>
      </c>
      <c r="AI670" t="str">
        <f t="shared" si="1477"/>
        <v>Yes</v>
      </c>
      <c r="AJ670" t="str">
        <f t="shared" si="1477"/>
        <v>Yes</v>
      </c>
      <c r="AK670" t="str">
        <f t="shared" si="1477"/>
        <v>Yes</v>
      </c>
      <c r="AL670" t="str">
        <f t="shared" si="1477"/>
        <v>Yes</v>
      </c>
      <c r="AM670" t="str">
        <f t="shared" si="1477"/>
        <v>Yes</v>
      </c>
      <c r="AN670" t="str">
        <f t="shared" si="1477"/>
        <v>Yes</v>
      </c>
      <c r="AO670" t="str">
        <f t="shared" si="1477"/>
        <v>Yes</v>
      </c>
      <c r="AP670" t="str">
        <f t="shared" si="1477"/>
        <v>Yes</v>
      </c>
      <c r="AQ670" t="str">
        <f t="shared" si="1477"/>
        <v>Yes</v>
      </c>
      <c r="AR670" t="str">
        <f t="shared" si="1477"/>
        <v>Yes</v>
      </c>
      <c r="AS670" t="str">
        <f t="shared" si="1477"/>
        <v>Yes</v>
      </c>
      <c r="AT670" t="str">
        <f t="shared" si="1477"/>
        <v>Yes</v>
      </c>
      <c r="AV670" t="str">
        <f t="shared" ref="AV670:BF670" si="1500">IF(AND($L670&gt;=AV$1,$L670&lt;AW$1),"Yes","No")</f>
        <v>No</v>
      </c>
      <c r="AW670" t="str">
        <f t="shared" si="1500"/>
        <v>No</v>
      </c>
      <c r="AX670" t="str">
        <f t="shared" si="1500"/>
        <v>No</v>
      </c>
      <c r="AY670" t="str">
        <f t="shared" si="1500"/>
        <v>No</v>
      </c>
      <c r="AZ670" t="str">
        <f t="shared" si="1500"/>
        <v>No</v>
      </c>
      <c r="BA670" t="str">
        <f t="shared" si="1500"/>
        <v>No</v>
      </c>
      <c r="BB670" t="str">
        <f t="shared" si="1500"/>
        <v>No</v>
      </c>
      <c r="BC670" t="str">
        <f t="shared" si="1500"/>
        <v>No</v>
      </c>
      <c r="BD670" t="str">
        <f t="shared" si="1500"/>
        <v>No</v>
      </c>
      <c r="BE670" t="str">
        <f t="shared" si="1500"/>
        <v>No</v>
      </c>
      <c r="BF670" t="str">
        <f t="shared" si="1500"/>
        <v>No</v>
      </c>
      <c r="BG670" t="str">
        <f t="shared" si="1434"/>
        <v>No</v>
      </c>
      <c r="BI670" t="str">
        <f t="shared" si="1445"/>
        <v>No</v>
      </c>
      <c r="BJ670" t="str">
        <f t="shared" ref="BJ670:BT670" si="1501">IF(AND($M670&gt;=BJ$1,$M670&lt;BK$1),"Yes","No")</f>
        <v>No</v>
      </c>
      <c r="BK670" t="str">
        <f t="shared" si="1501"/>
        <v>No</v>
      </c>
      <c r="BL670" t="str">
        <f t="shared" si="1501"/>
        <v>No</v>
      </c>
      <c r="BM670" t="str">
        <f t="shared" si="1501"/>
        <v>No</v>
      </c>
      <c r="BN670" t="str">
        <f t="shared" si="1501"/>
        <v>No</v>
      </c>
      <c r="BO670" t="str">
        <f t="shared" si="1501"/>
        <v>No</v>
      </c>
      <c r="BP670" t="str">
        <f t="shared" si="1501"/>
        <v>No</v>
      </c>
      <c r="BQ670" t="str">
        <f t="shared" si="1501"/>
        <v>No</v>
      </c>
      <c r="BR670" t="str">
        <f t="shared" si="1501"/>
        <v>No</v>
      </c>
      <c r="BS670" t="str">
        <f t="shared" si="1501"/>
        <v>No</v>
      </c>
      <c r="BT670" t="str">
        <f t="shared" si="1501"/>
        <v>No</v>
      </c>
      <c r="BU670" t="str">
        <f t="shared" si="1479"/>
        <v>No</v>
      </c>
      <c r="BW670" t="str">
        <f t="shared" si="1436"/>
        <v>No</v>
      </c>
    </row>
    <row r="671" spans="1:75" x14ac:dyDescent="0.25">
      <c r="A671" s="7">
        <v>670</v>
      </c>
      <c r="B671" s="7" t="s">
        <v>707</v>
      </c>
      <c r="C671" s="7" t="s">
        <v>1172</v>
      </c>
      <c r="D671" s="7" t="s">
        <v>36</v>
      </c>
      <c r="E671" s="7" t="s">
        <v>789</v>
      </c>
      <c r="F671" s="8" t="s">
        <v>811</v>
      </c>
      <c r="G671" s="8" t="s">
        <v>807</v>
      </c>
      <c r="H671" s="7" t="s">
        <v>675</v>
      </c>
      <c r="I671" s="7" t="s">
        <v>12</v>
      </c>
      <c r="J671" s="7" t="s">
        <v>1197</v>
      </c>
      <c r="K671" s="13">
        <v>27936</v>
      </c>
      <c r="L671" s="13">
        <v>40680</v>
      </c>
      <c r="M671" s="9"/>
      <c r="N671" s="10">
        <f t="shared" ca="1" si="1431"/>
        <v>11</v>
      </c>
      <c r="O671" s="10" t="s">
        <v>815</v>
      </c>
      <c r="P671" s="11" t="s">
        <v>13</v>
      </c>
      <c r="Q671" s="12">
        <v>23030</v>
      </c>
      <c r="R671" s="12">
        <f t="shared" ca="1" si="1432"/>
        <v>5000</v>
      </c>
      <c r="S671" s="8">
        <v>4</v>
      </c>
      <c r="T671" t="str">
        <f t="shared" si="1437"/>
        <v/>
      </c>
      <c r="U671" t="str">
        <f t="shared" si="1438"/>
        <v>Correct</v>
      </c>
      <c r="Y671" t="str">
        <f t="shared" si="1439"/>
        <v>10001-25000</v>
      </c>
      <c r="Z671" t="str">
        <f t="shared" ca="1" si="1440"/>
        <v>40-50 years</v>
      </c>
      <c r="AA671" t="str">
        <f t="shared" si="1441"/>
        <v>1-2 years</v>
      </c>
      <c r="AH671" t="str">
        <f t="shared" si="1442"/>
        <v>Yes</v>
      </c>
      <c r="AI671" t="str">
        <f t="shared" si="1477"/>
        <v>Yes</v>
      </c>
      <c r="AJ671" t="str">
        <f t="shared" si="1477"/>
        <v>Yes</v>
      </c>
      <c r="AK671" t="str">
        <f t="shared" si="1477"/>
        <v>Yes</v>
      </c>
      <c r="AL671" t="str">
        <f t="shared" si="1477"/>
        <v>Yes</v>
      </c>
      <c r="AM671" t="str">
        <f t="shared" si="1477"/>
        <v>Yes</v>
      </c>
      <c r="AN671" t="str">
        <f t="shared" si="1477"/>
        <v>Yes</v>
      </c>
      <c r="AO671" t="str">
        <f t="shared" si="1477"/>
        <v>Yes</v>
      </c>
      <c r="AP671" t="str">
        <f t="shared" si="1477"/>
        <v>Yes</v>
      </c>
      <c r="AQ671" t="str">
        <f t="shared" si="1477"/>
        <v>Yes</v>
      </c>
      <c r="AR671" t="str">
        <f t="shared" si="1477"/>
        <v>Yes</v>
      </c>
      <c r="AS671" t="str">
        <f t="shared" si="1477"/>
        <v>Yes</v>
      </c>
      <c r="AT671" t="str">
        <f t="shared" si="1477"/>
        <v>Yes</v>
      </c>
      <c r="AV671" t="str">
        <f t="shared" ref="AV671:BF671" si="1502">IF(AND($L671&gt;=AV$1,$L671&lt;AW$1),"Yes","No")</f>
        <v>No</v>
      </c>
      <c r="AW671" t="str">
        <f t="shared" si="1502"/>
        <v>No</v>
      </c>
      <c r="AX671" t="str">
        <f t="shared" si="1502"/>
        <v>No</v>
      </c>
      <c r="AY671" t="str">
        <f t="shared" si="1502"/>
        <v>No</v>
      </c>
      <c r="AZ671" t="str">
        <f t="shared" si="1502"/>
        <v>No</v>
      </c>
      <c r="BA671" t="str">
        <f t="shared" si="1502"/>
        <v>No</v>
      </c>
      <c r="BB671" t="str">
        <f t="shared" si="1502"/>
        <v>No</v>
      </c>
      <c r="BC671" t="str">
        <f t="shared" si="1502"/>
        <v>No</v>
      </c>
      <c r="BD671" t="str">
        <f t="shared" si="1502"/>
        <v>No</v>
      </c>
      <c r="BE671" t="str">
        <f t="shared" si="1502"/>
        <v>No</v>
      </c>
      <c r="BF671" t="str">
        <f t="shared" si="1502"/>
        <v>No</v>
      </c>
      <c r="BG671" t="str">
        <f t="shared" si="1434"/>
        <v>No</v>
      </c>
      <c r="BI671" t="str">
        <f t="shared" si="1445"/>
        <v>No</v>
      </c>
      <c r="BJ671" t="str">
        <f t="shared" ref="BJ671:BT671" si="1503">IF(AND($M671&gt;=BJ$1,$M671&lt;BK$1),"Yes","No")</f>
        <v>No</v>
      </c>
      <c r="BK671" t="str">
        <f t="shared" si="1503"/>
        <v>No</v>
      </c>
      <c r="BL671" t="str">
        <f t="shared" si="1503"/>
        <v>No</v>
      </c>
      <c r="BM671" t="str">
        <f t="shared" si="1503"/>
        <v>No</v>
      </c>
      <c r="BN671" t="str">
        <f t="shared" si="1503"/>
        <v>No</v>
      </c>
      <c r="BO671" t="str">
        <f t="shared" si="1503"/>
        <v>No</v>
      </c>
      <c r="BP671" t="str">
        <f t="shared" si="1503"/>
        <v>No</v>
      </c>
      <c r="BQ671" t="str">
        <f t="shared" si="1503"/>
        <v>No</v>
      </c>
      <c r="BR671" t="str">
        <f t="shared" si="1503"/>
        <v>No</v>
      </c>
      <c r="BS671" t="str">
        <f t="shared" si="1503"/>
        <v>No</v>
      </c>
      <c r="BT671" t="str">
        <f t="shared" si="1503"/>
        <v>No</v>
      </c>
      <c r="BU671" t="str">
        <f t="shared" si="1479"/>
        <v>No</v>
      </c>
      <c r="BW671" t="str">
        <f t="shared" si="1436"/>
        <v>No</v>
      </c>
    </row>
    <row r="672" spans="1:75" x14ac:dyDescent="0.25">
      <c r="A672" s="7">
        <v>671</v>
      </c>
      <c r="B672" s="7" t="s">
        <v>708</v>
      </c>
      <c r="C672" s="7" t="s">
        <v>1085</v>
      </c>
      <c r="D672" s="7" t="s">
        <v>36</v>
      </c>
      <c r="E672" s="7" t="s">
        <v>795</v>
      </c>
      <c r="F672" s="8" t="s">
        <v>811</v>
      </c>
      <c r="G672" s="8" t="s">
        <v>807</v>
      </c>
      <c r="H672" s="7" t="s">
        <v>675</v>
      </c>
      <c r="I672" s="7" t="s">
        <v>12</v>
      </c>
      <c r="J672" s="7" t="s">
        <v>1196</v>
      </c>
      <c r="K672" s="13">
        <v>26586</v>
      </c>
      <c r="L672" s="13">
        <v>40680</v>
      </c>
      <c r="M672" s="9"/>
      <c r="N672" s="10">
        <f t="shared" ca="1" si="1431"/>
        <v>11</v>
      </c>
      <c r="O672" s="10" t="s">
        <v>815</v>
      </c>
      <c r="P672" s="11" t="s">
        <v>30</v>
      </c>
      <c r="Q672" s="12">
        <v>40260</v>
      </c>
      <c r="R672" s="12">
        <f t="shared" ca="1" si="1432"/>
        <v>10000</v>
      </c>
      <c r="S672" s="8">
        <v>5</v>
      </c>
      <c r="T672" t="str">
        <f t="shared" si="1437"/>
        <v/>
      </c>
      <c r="U672" t="str">
        <f t="shared" si="1438"/>
        <v>Correct</v>
      </c>
      <c r="Y672" t="str">
        <f t="shared" si="1439"/>
        <v>40001-60000</v>
      </c>
      <c r="Z672" t="str">
        <f t="shared" ca="1" si="1440"/>
        <v>Above 50 years</v>
      </c>
      <c r="AA672" t="str">
        <f t="shared" si="1441"/>
        <v>1-2 years</v>
      </c>
      <c r="AH672" t="str">
        <f t="shared" si="1442"/>
        <v>Yes</v>
      </c>
      <c r="AI672" t="str">
        <f t="shared" si="1477"/>
        <v>Yes</v>
      </c>
      <c r="AJ672" t="str">
        <f t="shared" si="1477"/>
        <v>Yes</v>
      </c>
      <c r="AK672" t="str">
        <f t="shared" si="1477"/>
        <v>Yes</v>
      </c>
      <c r="AL672" t="str">
        <f t="shared" si="1477"/>
        <v>Yes</v>
      </c>
      <c r="AM672" t="str">
        <f t="shared" si="1477"/>
        <v>Yes</v>
      </c>
      <c r="AN672" t="str">
        <f t="shared" si="1477"/>
        <v>Yes</v>
      </c>
      <c r="AO672" t="str">
        <f t="shared" si="1477"/>
        <v>Yes</v>
      </c>
      <c r="AP672" t="str">
        <f t="shared" si="1477"/>
        <v>Yes</v>
      </c>
      <c r="AQ672" t="str">
        <f t="shared" si="1477"/>
        <v>Yes</v>
      </c>
      <c r="AR672" t="str">
        <f t="shared" si="1477"/>
        <v>Yes</v>
      </c>
      <c r="AS672" t="str">
        <f t="shared" si="1477"/>
        <v>Yes</v>
      </c>
      <c r="AT672" t="str">
        <f t="shared" si="1477"/>
        <v>Yes</v>
      </c>
      <c r="AV672" t="str">
        <f t="shared" ref="AV672:BF672" si="1504">IF(AND($L672&gt;=AV$1,$L672&lt;AW$1),"Yes","No")</f>
        <v>No</v>
      </c>
      <c r="AW672" t="str">
        <f t="shared" si="1504"/>
        <v>No</v>
      </c>
      <c r="AX672" t="str">
        <f t="shared" si="1504"/>
        <v>No</v>
      </c>
      <c r="AY672" t="str">
        <f t="shared" si="1504"/>
        <v>No</v>
      </c>
      <c r="AZ672" t="str">
        <f t="shared" si="1504"/>
        <v>No</v>
      </c>
      <c r="BA672" t="str">
        <f t="shared" si="1504"/>
        <v>No</v>
      </c>
      <c r="BB672" t="str">
        <f t="shared" si="1504"/>
        <v>No</v>
      </c>
      <c r="BC672" t="str">
        <f t="shared" si="1504"/>
        <v>No</v>
      </c>
      <c r="BD672" t="str">
        <f t="shared" si="1504"/>
        <v>No</v>
      </c>
      <c r="BE672" t="str">
        <f t="shared" si="1504"/>
        <v>No</v>
      </c>
      <c r="BF672" t="str">
        <f t="shared" si="1504"/>
        <v>No</v>
      </c>
      <c r="BG672" t="str">
        <f t="shared" si="1434"/>
        <v>No</v>
      </c>
      <c r="BI672" t="str">
        <f t="shared" si="1445"/>
        <v>No</v>
      </c>
      <c r="BJ672" t="str">
        <f t="shared" ref="BJ672:BT672" si="1505">IF(AND($M672&gt;=BJ$1,$M672&lt;BK$1),"Yes","No")</f>
        <v>No</v>
      </c>
      <c r="BK672" t="str">
        <f t="shared" si="1505"/>
        <v>No</v>
      </c>
      <c r="BL672" t="str">
        <f t="shared" si="1505"/>
        <v>No</v>
      </c>
      <c r="BM672" t="str">
        <f t="shared" si="1505"/>
        <v>No</v>
      </c>
      <c r="BN672" t="str">
        <f t="shared" si="1505"/>
        <v>No</v>
      </c>
      <c r="BO672" t="str">
        <f t="shared" si="1505"/>
        <v>No</v>
      </c>
      <c r="BP672" t="str">
        <f t="shared" si="1505"/>
        <v>No</v>
      </c>
      <c r="BQ672" t="str">
        <f t="shared" si="1505"/>
        <v>No</v>
      </c>
      <c r="BR672" t="str">
        <f t="shared" si="1505"/>
        <v>No</v>
      </c>
      <c r="BS672" t="str">
        <f t="shared" si="1505"/>
        <v>No</v>
      </c>
      <c r="BT672" t="str">
        <f t="shared" si="1505"/>
        <v>No</v>
      </c>
      <c r="BU672" t="str">
        <f t="shared" si="1479"/>
        <v>No</v>
      </c>
      <c r="BW672" t="str">
        <f t="shared" si="1436"/>
        <v>No</v>
      </c>
    </row>
    <row r="673" spans="1:75" x14ac:dyDescent="0.25">
      <c r="A673" s="7">
        <v>672</v>
      </c>
      <c r="B673" s="7" t="s">
        <v>709</v>
      </c>
      <c r="C673" s="7" t="s">
        <v>1005</v>
      </c>
      <c r="D673" s="7" t="s">
        <v>36</v>
      </c>
      <c r="E673" s="7" t="s">
        <v>792</v>
      </c>
      <c r="F673" s="8" t="s">
        <v>811</v>
      </c>
      <c r="G673" s="8" t="s">
        <v>807</v>
      </c>
      <c r="H673" s="7" t="s">
        <v>675</v>
      </c>
      <c r="I673" s="7" t="s">
        <v>15</v>
      </c>
      <c r="J673" s="7" t="s">
        <v>1196</v>
      </c>
      <c r="K673" s="9">
        <v>30520</v>
      </c>
      <c r="L673" s="9">
        <v>40696</v>
      </c>
      <c r="M673" s="9"/>
      <c r="N673" s="10">
        <f t="shared" ca="1" si="1431"/>
        <v>11</v>
      </c>
      <c r="O673" s="10" t="s">
        <v>815</v>
      </c>
      <c r="P673" s="11" t="s">
        <v>40</v>
      </c>
      <c r="Q673" s="12">
        <v>13455</v>
      </c>
      <c r="R673" s="12">
        <f t="shared" ca="1" si="1432"/>
        <v>3000</v>
      </c>
      <c r="S673" s="8">
        <v>2</v>
      </c>
      <c r="T673" t="str">
        <f t="shared" si="1437"/>
        <v/>
      </c>
      <c r="U673" t="str">
        <f t="shared" si="1438"/>
        <v>Correct</v>
      </c>
      <c r="Y673" t="str">
        <f t="shared" si="1439"/>
        <v>10001-25000</v>
      </c>
      <c r="Z673" t="str">
        <f t="shared" ca="1" si="1440"/>
        <v>30-40 years</v>
      </c>
      <c r="AA673" t="str">
        <f t="shared" si="1441"/>
        <v>1-2 years</v>
      </c>
      <c r="AH673" t="str">
        <f t="shared" si="1442"/>
        <v>Yes</v>
      </c>
      <c r="AI673" t="str">
        <f t="shared" si="1477"/>
        <v>Yes</v>
      </c>
      <c r="AJ673" t="str">
        <f t="shared" si="1477"/>
        <v>Yes</v>
      </c>
      <c r="AK673" t="str">
        <f t="shared" si="1477"/>
        <v>Yes</v>
      </c>
      <c r="AL673" t="str">
        <f t="shared" si="1477"/>
        <v>Yes</v>
      </c>
      <c r="AM673" t="str">
        <f t="shared" si="1477"/>
        <v>Yes</v>
      </c>
      <c r="AN673" t="str">
        <f t="shared" si="1477"/>
        <v>Yes</v>
      </c>
      <c r="AO673" t="str">
        <f t="shared" si="1477"/>
        <v>Yes</v>
      </c>
      <c r="AP673" t="str">
        <f t="shared" si="1477"/>
        <v>Yes</v>
      </c>
      <c r="AQ673" t="str">
        <f t="shared" si="1477"/>
        <v>Yes</v>
      </c>
      <c r="AR673" t="str">
        <f t="shared" si="1477"/>
        <v>Yes</v>
      </c>
      <c r="AS673" t="str">
        <f t="shared" si="1477"/>
        <v>Yes</v>
      </c>
      <c r="AT673" t="str">
        <f t="shared" si="1477"/>
        <v>Yes</v>
      </c>
      <c r="AV673" t="str">
        <f t="shared" ref="AV673:BF673" si="1506">IF(AND($L673&gt;=AV$1,$L673&lt;AW$1),"Yes","No")</f>
        <v>No</v>
      </c>
      <c r="AW673" t="str">
        <f t="shared" si="1506"/>
        <v>No</v>
      </c>
      <c r="AX673" t="str">
        <f t="shared" si="1506"/>
        <v>No</v>
      </c>
      <c r="AY673" t="str">
        <f t="shared" si="1506"/>
        <v>No</v>
      </c>
      <c r="AZ673" t="str">
        <f t="shared" si="1506"/>
        <v>No</v>
      </c>
      <c r="BA673" t="str">
        <f t="shared" si="1506"/>
        <v>No</v>
      </c>
      <c r="BB673" t="str">
        <f t="shared" si="1506"/>
        <v>No</v>
      </c>
      <c r="BC673" t="str">
        <f t="shared" si="1506"/>
        <v>No</v>
      </c>
      <c r="BD673" t="str">
        <f t="shared" si="1506"/>
        <v>No</v>
      </c>
      <c r="BE673" t="str">
        <f t="shared" si="1506"/>
        <v>No</v>
      </c>
      <c r="BF673" t="str">
        <f t="shared" si="1506"/>
        <v>No</v>
      </c>
      <c r="BG673" t="str">
        <f t="shared" si="1434"/>
        <v>No</v>
      </c>
      <c r="BI673" t="str">
        <f t="shared" si="1445"/>
        <v>No</v>
      </c>
      <c r="BJ673" t="str">
        <f t="shared" ref="BJ673:BT673" si="1507">IF(AND($M673&gt;=BJ$1,$M673&lt;BK$1),"Yes","No")</f>
        <v>No</v>
      </c>
      <c r="BK673" t="str">
        <f t="shared" si="1507"/>
        <v>No</v>
      </c>
      <c r="BL673" t="str">
        <f t="shared" si="1507"/>
        <v>No</v>
      </c>
      <c r="BM673" t="str">
        <f t="shared" si="1507"/>
        <v>No</v>
      </c>
      <c r="BN673" t="str">
        <f t="shared" si="1507"/>
        <v>No</v>
      </c>
      <c r="BO673" t="str">
        <f t="shared" si="1507"/>
        <v>No</v>
      </c>
      <c r="BP673" t="str">
        <f t="shared" si="1507"/>
        <v>No</v>
      </c>
      <c r="BQ673" t="str">
        <f t="shared" si="1507"/>
        <v>No</v>
      </c>
      <c r="BR673" t="str">
        <f t="shared" si="1507"/>
        <v>No</v>
      </c>
      <c r="BS673" t="str">
        <f t="shared" si="1507"/>
        <v>No</v>
      </c>
      <c r="BT673" t="str">
        <f t="shared" si="1507"/>
        <v>No</v>
      </c>
      <c r="BU673" t="str">
        <f t="shared" si="1479"/>
        <v>No</v>
      </c>
      <c r="BW673" t="str">
        <f t="shared" si="1436"/>
        <v>No</v>
      </c>
    </row>
    <row r="674" spans="1:75" x14ac:dyDescent="0.25">
      <c r="A674" s="7">
        <v>673</v>
      </c>
      <c r="B674" s="7" t="s">
        <v>710</v>
      </c>
      <c r="C674" s="7" t="s">
        <v>909</v>
      </c>
      <c r="D674" s="7" t="s">
        <v>10</v>
      </c>
      <c r="E674" s="7" t="s">
        <v>787</v>
      </c>
      <c r="F674" s="8" t="s">
        <v>811</v>
      </c>
      <c r="G674" s="8" t="s">
        <v>807</v>
      </c>
      <c r="H674" s="7" t="s">
        <v>675</v>
      </c>
      <c r="I674" s="7" t="s">
        <v>24</v>
      </c>
      <c r="J674" s="7" t="s">
        <v>1197</v>
      </c>
      <c r="K674" s="9">
        <v>28894</v>
      </c>
      <c r="L674" s="9">
        <v>40706</v>
      </c>
      <c r="M674" s="9"/>
      <c r="N674" s="10">
        <f t="shared" ca="1" si="1431"/>
        <v>11</v>
      </c>
      <c r="O674" s="10" t="s">
        <v>815</v>
      </c>
      <c r="P674" s="11"/>
      <c r="Q674" s="12">
        <v>34680</v>
      </c>
      <c r="R674" s="12">
        <f t="shared" ca="1" si="1432"/>
        <v>10000</v>
      </c>
      <c r="S674" s="8">
        <v>5</v>
      </c>
      <c r="T674" t="str">
        <f t="shared" si="1437"/>
        <v/>
      </c>
      <c r="U674" t="str">
        <f t="shared" si="1438"/>
        <v>Correct</v>
      </c>
      <c r="Y674" t="str">
        <f t="shared" si="1439"/>
        <v>25001-40000</v>
      </c>
      <c r="Z674" t="str">
        <f t="shared" ca="1" si="1440"/>
        <v>40-50 years</v>
      </c>
      <c r="AA674" t="str">
        <f t="shared" si="1441"/>
        <v>1-2 years</v>
      </c>
      <c r="AH674" t="str">
        <f t="shared" si="1442"/>
        <v>Yes</v>
      </c>
      <c r="AI674" t="str">
        <f t="shared" si="1477"/>
        <v>Yes</v>
      </c>
      <c r="AJ674" t="str">
        <f t="shared" si="1477"/>
        <v>Yes</v>
      </c>
      <c r="AK674" t="str">
        <f t="shared" si="1477"/>
        <v>Yes</v>
      </c>
      <c r="AL674" t="str">
        <f t="shared" si="1477"/>
        <v>Yes</v>
      </c>
      <c r="AM674" t="str">
        <f t="shared" si="1477"/>
        <v>Yes</v>
      </c>
      <c r="AN674" t="str">
        <f t="shared" si="1477"/>
        <v>Yes</v>
      </c>
      <c r="AO674" t="str">
        <f t="shared" si="1477"/>
        <v>Yes</v>
      </c>
      <c r="AP674" t="str">
        <f t="shared" si="1477"/>
        <v>Yes</v>
      </c>
      <c r="AQ674" t="str">
        <f t="shared" si="1477"/>
        <v>Yes</v>
      </c>
      <c r="AR674" t="str">
        <f t="shared" si="1477"/>
        <v>Yes</v>
      </c>
      <c r="AS674" t="str">
        <f t="shared" si="1477"/>
        <v>Yes</v>
      </c>
      <c r="AT674" t="str">
        <f t="shared" si="1477"/>
        <v>Yes</v>
      </c>
      <c r="AV674" t="str">
        <f t="shared" ref="AV674:BF674" si="1508">IF(AND($L674&gt;=AV$1,$L674&lt;AW$1),"Yes","No")</f>
        <v>No</v>
      </c>
      <c r="AW674" t="str">
        <f t="shared" si="1508"/>
        <v>No</v>
      </c>
      <c r="AX674" t="str">
        <f t="shared" si="1508"/>
        <v>No</v>
      </c>
      <c r="AY674" t="str">
        <f t="shared" si="1508"/>
        <v>No</v>
      </c>
      <c r="AZ674" t="str">
        <f t="shared" si="1508"/>
        <v>No</v>
      </c>
      <c r="BA674" t="str">
        <f t="shared" si="1508"/>
        <v>No</v>
      </c>
      <c r="BB674" t="str">
        <f t="shared" si="1508"/>
        <v>No</v>
      </c>
      <c r="BC674" t="str">
        <f t="shared" si="1508"/>
        <v>No</v>
      </c>
      <c r="BD674" t="str">
        <f t="shared" si="1508"/>
        <v>No</v>
      </c>
      <c r="BE674" t="str">
        <f t="shared" si="1508"/>
        <v>No</v>
      </c>
      <c r="BF674" t="str">
        <f t="shared" si="1508"/>
        <v>No</v>
      </c>
      <c r="BG674" t="str">
        <f t="shared" si="1434"/>
        <v>No</v>
      </c>
      <c r="BI674" t="str">
        <f t="shared" si="1445"/>
        <v>No</v>
      </c>
      <c r="BJ674" t="str">
        <f t="shared" ref="BJ674:BT674" si="1509">IF(AND($M674&gt;=BJ$1,$M674&lt;BK$1),"Yes","No")</f>
        <v>No</v>
      </c>
      <c r="BK674" t="str">
        <f t="shared" si="1509"/>
        <v>No</v>
      </c>
      <c r="BL674" t="str">
        <f t="shared" si="1509"/>
        <v>No</v>
      </c>
      <c r="BM674" t="str">
        <f t="shared" si="1509"/>
        <v>No</v>
      </c>
      <c r="BN674" t="str">
        <f t="shared" si="1509"/>
        <v>No</v>
      </c>
      <c r="BO674" t="str">
        <f t="shared" si="1509"/>
        <v>No</v>
      </c>
      <c r="BP674" t="str">
        <f t="shared" si="1509"/>
        <v>No</v>
      </c>
      <c r="BQ674" t="str">
        <f t="shared" si="1509"/>
        <v>No</v>
      </c>
      <c r="BR674" t="str">
        <f t="shared" si="1509"/>
        <v>No</v>
      </c>
      <c r="BS674" t="str">
        <f t="shared" si="1509"/>
        <v>No</v>
      </c>
      <c r="BT674" t="str">
        <f t="shared" si="1509"/>
        <v>No</v>
      </c>
      <c r="BU674" t="str">
        <f t="shared" si="1479"/>
        <v>No</v>
      </c>
      <c r="BW674" t="str">
        <f t="shared" si="1436"/>
        <v>No</v>
      </c>
    </row>
    <row r="675" spans="1:75" x14ac:dyDescent="0.25">
      <c r="A675" s="7">
        <v>674</v>
      </c>
      <c r="B675" s="7" t="s">
        <v>711</v>
      </c>
      <c r="C675" s="7" t="s">
        <v>1100</v>
      </c>
      <c r="D675" s="7" t="s">
        <v>36</v>
      </c>
      <c r="E675" s="7" t="s">
        <v>790</v>
      </c>
      <c r="F675" s="8" t="s">
        <v>811</v>
      </c>
      <c r="G675" s="8" t="s">
        <v>807</v>
      </c>
      <c r="H675" s="7" t="s">
        <v>675</v>
      </c>
      <c r="I675" s="7" t="s">
        <v>24</v>
      </c>
      <c r="J675" s="7" t="s">
        <v>1196</v>
      </c>
      <c r="K675" s="9">
        <v>25722</v>
      </c>
      <c r="L675" s="9">
        <v>40718</v>
      </c>
      <c r="M675" s="9"/>
      <c r="N675" s="10">
        <f t="shared" ca="1" si="1431"/>
        <v>11</v>
      </c>
      <c r="O675" s="10" t="s">
        <v>815</v>
      </c>
      <c r="P675" s="11"/>
      <c r="Q675" s="12">
        <v>26020</v>
      </c>
      <c r="R675" s="12">
        <f t="shared" ca="1" si="1432"/>
        <v>10000</v>
      </c>
      <c r="S675" s="8">
        <v>5</v>
      </c>
      <c r="T675" t="str">
        <f t="shared" si="1437"/>
        <v/>
      </c>
      <c r="U675" t="str">
        <f t="shared" si="1438"/>
        <v>Correct</v>
      </c>
      <c r="Y675" t="str">
        <f t="shared" si="1439"/>
        <v>25001-40000</v>
      </c>
      <c r="Z675" t="str">
        <f t="shared" ca="1" si="1440"/>
        <v>Above 50 years</v>
      </c>
      <c r="AA675" t="str">
        <f t="shared" si="1441"/>
        <v>1-2 years</v>
      </c>
      <c r="AH675" t="str">
        <f t="shared" si="1442"/>
        <v>Yes</v>
      </c>
      <c r="AI675" t="str">
        <f t="shared" ref="AI675:AT690" si="1510">IF($L675&gt;AI$1,"No",IF($M675="","Yes",IF(AND($L675&lt;=AI$1,$M675&gt;AI$1),"Yes","No")))</f>
        <v>Yes</v>
      </c>
      <c r="AJ675" t="str">
        <f t="shared" si="1510"/>
        <v>Yes</v>
      </c>
      <c r="AK675" t="str">
        <f t="shared" si="1510"/>
        <v>Yes</v>
      </c>
      <c r="AL675" t="str">
        <f t="shared" si="1510"/>
        <v>Yes</v>
      </c>
      <c r="AM675" t="str">
        <f t="shared" si="1510"/>
        <v>Yes</v>
      </c>
      <c r="AN675" t="str">
        <f t="shared" si="1510"/>
        <v>Yes</v>
      </c>
      <c r="AO675" t="str">
        <f t="shared" si="1510"/>
        <v>Yes</v>
      </c>
      <c r="AP675" t="str">
        <f t="shared" si="1510"/>
        <v>Yes</v>
      </c>
      <c r="AQ675" t="str">
        <f t="shared" si="1510"/>
        <v>Yes</v>
      </c>
      <c r="AR675" t="str">
        <f t="shared" si="1510"/>
        <v>Yes</v>
      </c>
      <c r="AS675" t="str">
        <f t="shared" si="1510"/>
        <v>Yes</v>
      </c>
      <c r="AT675" t="str">
        <f t="shared" si="1510"/>
        <v>Yes</v>
      </c>
      <c r="AV675" t="str">
        <f t="shared" ref="AV675:BF675" si="1511">IF(AND($L675&gt;=AV$1,$L675&lt;AW$1),"Yes","No")</f>
        <v>No</v>
      </c>
      <c r="AW675" t="str">
        <f t="shared" si="1511"/>
        <v>No</v>
      </c>
      <c r="AX675" t="str">
        <f t="shared" si="1511"/>
        <v>No</v>
      </c>
      <c r="AY675" t="str">
        <f t="shared" si="1511"/>
        <v>No</v>
      </c>
      <c r="AZ675" t="str">
        <f t="shared" si="1511"/>
        <v>No</v>
      </c>
      <c r="BA675" t="str">
        <f t="shared" si="1511"/>
        <v>No</v>
      </c>
      <c r="BB675" t="str">
        <f t="shared" si="1511"/>
        <v>No</v>
      </c>
      <c r="BC675" t="str">
        <f t="shared" si="1511"/>
        <v>No</v>
      </c>
      <c r="BD675" t="str">
        <f t="shared" si="1511"/>
        <v>No</v>
      </c>
      <c r="BE675" t="str">
        <f t="shared" si="1511"/>
        <v>No</v>
      </c>
      <c r="BF675" t="str">
        <f t="shared" si="1511"/>
        <v>No</v>
      </c>
      <c r="BG675" t="str">
        <f t="shared" si="1434"/>
        <v>No</v>
      </c>
      <c r="BI675" t="str">
        <f t="shared" si="1445"/>
        <v>No</v>
      </c>
      <c r="BJ675" t="str">
        <f t="shared" ref="BJ675:BU690" si="1512">IF(AND($M675&gt;=BJ$1,$M675&lt;BK$1),"Yes","No")</f>
        <v>No</v>
      </c>
      <c r="BK675" t="str">
        <f t="shared" si="1512"/>
        <v>No</v>
      </c>
      <c r="BL675" t="str">
        <f t="shared" si="1512"/>
        <v>No</v>
      </c>
      <c r="BM675" t="str">
        <f t="shared" si="1512"/>
        <v>No</v>
      </c>
      <c r="BN675" t="str">
        <f t="shared" si="1512"/>
        <v>No</v>
      </c>
      <c r="BO675" t="str">
        <f t="shared" si="1512"/>
        <v>No</v>
      </c>
      <c r="BP675" t="str">
        <f t="shared" si="1512"/>
        <v>No</v>
      </c>
      <c r="BQ675" t="str">
        <f t="shared" si="1512"/>
        <v>No</v>
      </c>
      <c r="BR675" t="str">
        <f t="shared" si="1512"/>
        <v>No</v>
      </c>
      <c r="BS675" t="str">
        <f t="shared" si="1512"/>
        <v>No</v>
      </c>
      <c r="BT675" t="str">
        <f t="shared" si="1512"/>
        <v>No</v>
      </c>
      <c r="BU675" t="str">
        <f t="shared" si="1512"/>
        <v>No</v>
      </c>
      <c r="BW675" t="str">
        <f t="shared" si="1436"/>
        <v>No</v>
      </c>
    </row>
    <row r="676" spans="1:75" x14ac:dyDescent="0.25">
      <c r="A676" s="7">
        <v>675</v>
      </c>
      <c r="B676" s="7" t="s">
        <v>712</v>
      </c>
      <c r="C676" s="7" t="s">
        <v>1106</v>
      </c>
      <c r="D676" s="7" t="s">
        <v>813</v>
      </c>
      <c r="E676" s="7" t="s">
        <v>791</v>
      </c>
      <c r="F676" s="8" t="s">
        <v>811</v>
      </c>
      <c r="G676" s="8" t="s">
        <v>807</v>
      </c>
      <c r="H676" s="7" t="s">
        <v>675</v>
      </c>
      <c r="I676" s="7" t="s">
        <v>24</v>
      </c>
      <c r="J676" s="7" t="s">
        <v>1197</v>
      </c>
      <c r="K676" s="9">
        <v>29306</v>
      </c>
      <c r="L676" s="9">
        <v>39239</v>
      </c>
      <c r="M676" s="9"/>
      <c r="N676" s="10">
        <f t="shared" ca="1" si="1431"/>
        <v>15</v>
      </c>
      <c r="O676" s="10" t="s">
        <v>815</v>
      </c>
      <c r="P676" s="11"/>
      <c r="Q676" s="12">
        <v>75550</v>
      </c>
      <c r="R676" s="12">
        <f t="shared" ca="1" si="1432"/>
        <v>5000</v>
      </c>
      <c r="S676" s="8">
        <v>3</v>
      </c>
      <c r="T676" t="str">
        <f t="shared" si="1437"/>
        <v/>
      </c>
      <c r="U676" t="str">
        <f t="shared" si="1438"/>
        <v>Correct</v>
      </c>
      <c r="Y676" t="str">
        <f t="shared" si="1439"/>
        <v>Above 60000</v>
      </c>
      <c r="Z676" t="str">
        <f t="shared" ca="1" si="1440"/>
        <v>40-50 years</v>
      </c>
      <c r="AA676" t="str">
        <f t="shared" si="1441"/>
        <v>4-6 years</v>
      </c>
      <c r="AH676" t="str">
        <f t="shared" si="1442"/>
        <v>Yes</v>
      </c>
      <c r="AI676" t="str">
        <f t="shared" si="1510"/>
        <v>Yes</v>
      </c>
      <c r="AJ676" t="str">
        <f t="shared" si="1510"/>
        <v>Yes</v>
      </c>
      <c r="AK676" t="str">
        <f t="shared" si="1510"/>
        <v>Yes</v>
      </c>
      <c r="AL676" t="str">
        <f t="shared" si="1510"/>
        <v>Yes</v>
      </c>
      <c r="AM676" t="str">
        <f t="shared" si="1510"/>
        <v>Yes</v>
      </c>
      <c r="AN676" t="str">
        <f t="shared" si="1510"/>
        <v>Yes</v>
      </c>
      <c r="AO676" t="str">
        <f t="shared" si="1510"/>
        <v>Yes</v>
      </c>
      <c r="AP676" t="str">
        <f t="shared" si="1510"/>
        <v>Yes</v>
      </c>
      <c r="AQ676" t="str">
        <f t="shared" si="1510"/>
        <v>Yes</v>
      </c>
      <c r="AR676" t="str">
        <f t="shared" si="1510"/>
        <v>Yes</v>
      </c>
      <c r="AS676" t="str">
        <f t="shared" si="1510"/>
        <v>Yes</v>
      </c>
      <c r="AT676" t="str">
        <f t="shared" si="1510"/>
        <v>Yes</v>
      </c>
      <c r="AV676" t="str">
        <f t="shared" ref="AV676:BF676" si="1513">IF(AND($L676&gt;=AV$1,$L676&lt;AW$1),"Yes","No")</f>
        <v>No</v>
      </c>
      <c r="AW676" t="str">
        <f t="shared" si="1513"/>
        <v>No</v>
      </c>
      <c r="AX676" t="str">
        <f t="shared" si="1513"/>
        <v>No</v>
      </c>
      <c r="AY676" t="str">
        <f t="shared" si="1513"/>
        <v>No</v>
      </c>
      <c r="AZ676" t="str">
        <f t="shared" si="1513"/>
        <v>No</v>
      </c>
      <c r="BA676" t="str">
        <f t="shared" si="1513"/>
        <v>No</v>
      </c>
      <c r="BB676" t="str">
        <f t="shared" si="1513"/>
        <v>No</v>
      </c>
      <c r="BC676" t="str">
        <f t="shared" si="1513"/>
        <v>No</v>
      </c>
      <c r="BD676" t="str">
        <f t="shared" si="1513"/>
        <v>No</v>
      </c>
      <c r="BE676" t="str">
        <f t="shared" si="1513"/>
        <v>No</v>
      </c>
      <c r="BF676" t="str">
        <f t="shared" si="1513"/>
        <v>No</v>
      </c>
      <c r="BG676" t="str">
        <f t="shared" si="1434"/>
        <v>No</v>
      </c>
      <c r="BI676" t="str">
        <f t="shared" si="1445"/>
        <v>No</v>
      </c>
      <c r="BJ676" t="str">
        <f t="shared" ref="BJ676:BT676" si="1514">IF(AND($M676&gt;=BJ$1,$M676&lt;BK$1),"Yes","No")</f>
        <v>No</v>
      </c>
      <c r="BK676" t="str">
        <f t="shared" si="1514"/>
        <v>No</v>
      </c>
      <c r="BL676" t="str">
        <f t="shared" si="1514"/>
        <v>No</v>
      </c>
      <c r="BM676" t="str">
        <f t="shared" si="1514"/>
        <v>No</v>
      </c>
      <c r="BN676" t="str">
        <f t="shared" si="1514"/>
        <v>No</v>
      </c>
      <c r="BO676" t="str">
        <f t="shared" si="1514"/>
        <v>No</v>
      </c>
      <c r="BP676" t="str">
        <f t="shared" si="1514"/>
        <v>No</v>
      </c>
      <c r="BQ676" t="str">
        <f t="shared" si="1514"/>
        <v>No</v>
      </c>
      <c r="BR676" t="str">
        <f t="shared" si="1514"/>
        <v>No</v>
      </c>
      <c r="BS676" t="str">
        <f t="shared" si="1514"/>
        <v>No</v>
      </c>
      <c r="BT676" t="str">
        <f t="shared" si="1514"/>
        <v>No</v>
      </c>
      <c r="BU676" t="str">
        <f t="shared" si="1512"/>
        <v>No</v>
      </c>
      <c r="BW676" t="str">
        <f t="shared" si="1436"/>
        <v>No</v>
      </c>
    </row>
    <row r="677" spans="1:75" x14ac:dyDescent="0.25">
      <c r="A677" s="7">
        <v>676</v>
      </c>
      <c r="B677" s="7" t="s">
        <v>713</v>
      </c>
      <c r="C677" s="7" t="s">
        <v>921</v>
      </c>
      <c r="D677" s="7" t="s">
        <v>10</v>
      </c>
      <c r="E677" s="7" t="s">
        <v>788</v>
      </c>
      <c r="F677" s="8" t="s">
        <v>811</v>
      </c>
      <c r="G677" s="8" t="s">
        <v>807</v>
      </c>
      <c r="H677" s="7" t="s">
        <v>675</v>
      </c>
      <c r="I677" s="7" t="s">
        <v>24</v>
      </c>
      <c r="J677" s="7" t="s">
        <v>1196</v>
      </c>
      <c r="K677" s="9">
        <v>26814</v>
      </c>
      <c r="L677" s="9">
        <v>39248</v>
      </c>
      <c r="M677" s="9"/>
      <c r="N677" s="10">
        <f t="shared" ca="1" si="1431"/>
        <v>15</v>
      </c>
      <c r="O677" s="10" t="s">
        <v>815</v>
      </c>
      <c r="P677" s="11"/>
      <c r="Q677" s="12">
        <v>78590</v>
      </c>
      <c r="R677" s="12">
        <f t="shared" ca="1" si="1432"/>
        <v>3000</v>
      </c>
      <c r="S677" s="8">
        <v>1</v>
      </c>
      <c r="T677" t="str">
        <f t="shared" si="1437"/>
        <v/>
      </c>
      <c r="U677" t="str">
        <f t="shared" si="1438"/>
        <v>Correct</v>
      </c>
      <c r="Y677" t="str">
        <f t="shared" si="1439"/>
        <v>Above 60000</v>
      </c>
      <c r="Z677" t="str">
        <f t="shared" ca="1" si="1440"/>
        <v>40-50 years</v>
      </c>
      <c r="AA677" t="str">
        <f t="shared" si="1441"/>
        <v>4-6 years</v>
      </c>
      <c r="AH677" t="str">
        <f t="shared" si="1442"/>
        <v>Yes</v>
      </c>
      <c r="AI677" t="str">
        <f t="shared" si="1510"/>
        <v>Yes</v>
      </c>
      <c r="AJ677" t="str">
        <f t="shared" si="1510"/>
        <v>Yes</v>
      </c>
      <c r="AK677" t="str">
        <f t="shared" si="1510"/>
        <v>Yes</v>
      </c>
      <c r="AL677" t="str">
        <f t="shared" si="1510"/>
        <v>Yes</v>
      </c>
      <c r="AM677" t="str">
        <f t="shared" si="1510"/>
        <v>Yes</v>
      </c>
      <c r="AN677" t="str">
        <f t="shared" si="1510"/>
        <v>Yes</v>
      </c>
      <c r="AO677" t="str">
        <f t="shared" si="1510"/>
        <v>Yes</v>
      </c>
      <c r="AP677" t="str">
        <f t="shared" si="1510"/>
        <v>Yes</v>
      </c>
      <c r="AQ677" t="str">
        <f t="shared" si="1510"/>
        <v>Yes</v>
      </c>
      <c r="AR677" t="str">
        <f t="shared" si="1510"/>
        <v>Yes</v>
      </c>
      <c r="AS677" t="str">
        <f t="shared" si="1510"/>
        <v>Yes</v>
      </c>
      <c r="AT677" t="str">
        <f t="shared" si="1510"/>
        <v>Yes</v>
      </c>
      <c r="AV677" t="str">
        <f t="shared" ref="AV677:BF677" si="1515">IF(AND($L677&gt;=AV$1,$L677&lt;AW$1),"Yes","No")</f>
        <v>No</v>
      </c>
      <c r="AW677" t="str">
        <f t="shared" si="1515"/>
        <v>No</v>
      </c>
      <c r="AX677" t="str">
        <f t="shared" si="1515"/>
        <v>No</v>
      </c>
      <c r="AY677" t="str">
        <f t="shared" si="1515"/>
        <v>No</v>
      </c>
      <c r="AZ677" t="str">
        <f t="shared" si="1515"/>
        <v>No</v>
      </c>
      <c r="BA677" t="str">
        <f t="shared" si="1515"/>
        <v>No</v>
      </c>
      <c r="BB677" t="str">
        <f t="shared" si="1515"/>
        <v>No</v>
      </c>
      <c r="BC677" t="str">
        <f t="shared" si="1515"/>
        <v>No</v>
      </c>
      <c r="BD677" t="str">
        <f t="shared" si="1515"/>
        <v>No</v>
      </c>
      <c r="BE677" t="str">
        <f t="shared" si="1515"/>
        <v>No</v>
      </c>
      <c r="BF677" t="str">
        <f t="shared" si="1515"/>
        <v>No</v>
      </c>
      <c r="BG677" t="str">
        <f t="shared" si="1434"/>
        <v>No</v>
      </c>
      <c r="BI677" t="str">
        <f t="shared" si="1445"/>
        <v>No</v>
      </c>
      <c r="BJ677" t="str">
        <f t="shared" ref="BJ677:BT677" si="1516">IF(AND($M677&gt;=BJ$1,$M677&lt;BK$1),"Yes","No")</f>
        <v>No</v>
      </c>
      <c r="BK677" t="str">
        <f t="shared" si="1516"/>
        <v>No</v>
      </c>
      <c r="BL677" t="str">
        <f t="shared" si="1516"/>
        <v>No</v>
      </c>
      <c r="BM677" t="str">
        <f t="shared" si="1516"/>
        <v>No</v>
      </c>
      <c r="BN677" t="str">
        <f t="shared" si="1516"/>
        <v>No</v>
      </c>
      <c r="BO677" t="str">
        <f t="shared" si="1516"/>
        <v>No</v>
      </c>
      <c r="BP677" t="str">
        <f t="shared" si="1516"/>
        <v>No</v>
      </c>
      <c r="BQ677" t="str">
        <f t="shared" si="1516"/>
        <v>No</v>
      </c>
      <c r="BR677" t="str">
        <f t="shared" si="1516"/>
        <v>No</v>
      </c>
      <c r="BS677" t="str">
        <f t="shared" si="1516"/>
        <v>No</v>
      </c>
      <c r="BT677" t="str">
        <f t="shared" si="1516"/>
        <v>No</v>
      </c>
      <c r="BU677" t="str">
        <f t="shared" si="1512"/>
        <v>No</v>
      </c>
      <c r="BW677" t="str">
        <f t="shared" si="1436"/>
        <v>No</v>
      </c>
    </row>
    <row r="678" spans="1:75" x14ac:dyDescent="0.25">
      <c r="A678" s="7">
        <v>677</v>
      </c>
      <c r="B678" s="7" t="s">
        <v>714</v>
      </c>
      <c r="C678" s="7" t="s">
        <v>1173</v>
      </c>
      <c r="D678" s="7" t="s">
        <v>36</v>
      </c>
      <c r="E678" s="7" t="s">
        <v>795</v>
      </c>
      <c r="F678" s="8" t="s">
        <v>811</v>
      </c>
      <c r="G678" s="8" t="s">
        <v>807</v>
      </c>
      <c r="H678" s="7" t="s">
        <v>675</v>
      </c>
      <c r="I678" s="7" t="s">
        <v>15</v>
      </c>
      <c r="J678" s="7" t="s">
        <v>1197</v>
      </c>
      <c r="K678" s="9">
        <v>25959</v>
      </c>
      <c r="L678" s="9">
        <v>39253</v>
      </c>
      <c r="M678" s="9">
        <v>40955</v>
      </c>
      <c r="N678" s="10">
        <f t="shared" ca="1" si="1431"/>
        <v>15</v>
      </c>
      <c r="O678" s="10" t="s">
        <v>815</v>
      </c>
      <c r="P678" s="11" t="s">
        <v>30</v>
      </c>
      <c r="Q678" s="12">
        <v>11230</v>
      </c>
      <c r="R678" s="12">
        <f t="shared" ca="1" si="1432"/>
        <v>5000</v>
      </c>
      <c r="S678" s="8">
        <v>4</v>
      </c>
      <c r="T678" t="str">
        <f t="shared" si="1437"/>
        <v>Correct</v>
      </c>
      <c r="U678" t="str">
        <f t="shared" si="1438"/>
        <v>Correct</v>
      </c>
      <c r="Y678" t="str">
        <f t="shared" si="1439"/>
        <v>10001-25000</v>
      </c>
      <c r="Z678" t="str">
        <f t="shared" ca="1" si="1440"/>
        <v>Above 50 years</v>
      </c>
      <c r="AA678" t="str">
        <f t="shared" si="1441"/>
        <v>4-6 years</v>
      </c>
      <c r="AH678" t="str">
        <f t="shared" si="1442"/>
        <v>Yes</v>
      </c>
      <c r="AI678" t="str">
        <f t="shared" si="1510"/>
        <v>Yes</v>
      </c>
      <c r="AJ678" t="str">
        <f t="shared" si="1510"/>
        <v>No</v>
      </c>
      <c r="AK678" t="str">
        <f t="shared" si="1510"/>
        <v>No</v>
      </c>
      <c r="AL678" t="str">
        <f t="shared" si="1510"/>
        <v>No</v>
      </c>
      <c r="AM678" t="str">
        <f t="shared" si="1510"/>
        <v>No</v>
      </c>
      <c r="AN678" t="str">
        <f t="shared" si="1510"/>
        <v>No</v>
      </c>
      <c r="AO678" t="str">
        <f t="shared" si="1510"/>
        <v>No</v>
      </c>
      <c r="AP678" t="str">
        <f t="shared" si="1510"/>
        <v>No</v>
      </c>
      <c r="AQ678" t="str">
        <f t="shared" si="1510"/>
        <v>No</v>
      </c>
      <c r="AR678" t="str">
        <f t="shared" si="1510"/>
        <v>No</v>
      </c>
      <c r="AS678" t="str">
        <f t="shared" si="1510"/>
        <v>No</v>
      </c>
      <c r="AT678" t="str">
        <f t="shared" si="1510"/>
        <v>No</v>
      </c>
      <c r="AV678" t="str">
        <f t="shared" ref="AV678:BF678" si="1517">IF(AND($L678&gt;=AV$1,$L678&lt;AW$1),"Yes","No")</f>
        <v>No</v>
      </c>
      <c r="AW678" t="str">
        <f t="shared" si="1517"/>
        <v>No</v>
      </c>
      <c r="AX678" t="str">
        <f t="shared" si="1517"/>
        <v>No</v>
      </c>
      <c r="AY678" t="str">
        <f t="shared" si="1517"/>
        <v>No</v>
      </c>
      <c r="AZ678" t="str">
        <f t="shared" si="1517"/>
        <v>No</v>
      </c>
      <c r="BA678" t="str">
        <f t="shared" si="1517"/>
        <v>No</v>
      </c>
      <c r="BB678" t="str">
        <f t="shared" si="1517"/>
        <v>No</v>
      </c>
      <c r="BC678" t="str">
        <f t="shared" si="1517"/>
        <v>No</v>
      </c>
      <c r="BD678" t="str">
        <f t="shared" si="1517"/>
        <v>No</v>
      </c>
      <c r="BE678" t="str">
        <f t="shared" si="1517"/>
        <v>No</v>
      </c>
      <c r="BF678" t="str">
        <f t="shared" si="1517"/>
        <v>No</v>
      </c>
      <c r="BG678" t="str">
        <f t="shared" si="1434"/>
        <v>No</v>
      </c>
      <c r="BI678" t="str">
        <f t="shared" si="1445"/>
        <v>No</v>
      </c>
      <c r="BJ678" t="str">
        <f t="shared" ref="BJ678:BT678" si="1518">IF(AND($M678&gt;=BJ$1,$M678&lt;BK$1),"Yes","No")</f>
        <v>No</v>
      </c>
      <c r="BK678" t="str">
        <f t="shared" si="1518"/>
        <v>Yes</v>
      </c>
      <c r="BL678" t="str">
        <f t="shared" si="1518"/>
        <v>No</v>
      </c>
      <c r="BM678" t="str">
        <f t="shared" si="1518"/>
        <v>No</v>
      </c>
      <c r="BN678" t="str">
        <f t="shared" si="1518"/>
        <v>No</v>
      </c>
      <c r="BO678" t="str">
        <f t="shared" si="1518"/>
        <v>No</v>
      </c>
      <c r="BP678" t="str">
        <f t="shared" si="1518"/>
        <v>No</v>
      </c>
      <c r="BQ678" t="str">
        <f t="shared" si="1518"/>
        <v>No</v>
      </c>
      <c r="BR678" t="str">
        <f t="shared" si="1518"/>
        <v>No</v>
      </c>
      <c r="BS678" t="str">
        <f t="shared" si="1518"/>
        <v>No</v>
      </c>
      <c r="BT678" t="str">
        <f t="shared" si="1518"/>
        <v>No</v>
      </c>
      <c r="BU678" t="str">
        <f t="shared" si="1512"/>
        <v>No</v>
      </c>
      <c r="BW678" t="str">
        <f t="shared" si="1436"/>
        <v>Yes</v>
      </c>
    </row>
    <row r="679" spans="1:75" x14ac:dyDescent="0.25">
      <c r="A679" s="7">
        <v>678</v>
      </c>
      <c r="B679" s="7" t="s">
        <v>715</v>
      </c>
      <c r="C679" s="7" t="s">
        <v>1097</v>
      </c>
      <c r="D679" s="7" t="s">
        <v>36</v>
      </c>
      <c r="E679" s="7" t="s">
        <v>796</v>
      </c>
      <c r="F679" s="8" t="s">
        <v>810</v>
      </c>
      <c r="G679" s="8" t="s">
        <v>807</v>
      </c>
      <c r="H679" s="7" t="s">
        <v>675</v>
      </c>
      <c r="I679" s="7" t="s">
        <v>12</v>
      </c>
      <c r="J679" s="7" t="s">
        <v>1196</v>
      </c>
      <c r="K679" s="9">
        <v>22914</v>
      </c>
      <c r="L679" s="9">
        <v>36330</v>
      </c>
      <c r="M679" s="9"/>
      <c r="N679" s="10">
        <f t="shared" ca="1" si="1431"/>
        <v>23</v>
      </c>
      <c r="O679" s="10" t="s">
        <v>815</v>
      </c>
      <c r="P679" s="11" t="s">
        <v>30</v>
      </c>
      <c r="Q679" s="12">
        <v>61850</v>
      </c>
      <c r="R679" s="12">
        <f t="shared" ca="1" si="1432"/>
        <v>3000</v>
      </c>
      <c r="S679" s="8">
        <v>2</v>
      </c>
      <c r="T679" t="str">
        <f t="shared" si="1437"/>
        <v/>
      </c>
      <c r="U679" t="str">
        <f t="shared" si="1438"/>
        <v>Correct</v>
      </c>
      <c r="Y679" t="str">
        <f t="shared" si="1439"/>
        <v>Above 60000</v>
      </c>
      <c r="Z679" t="str">
        <f t="shared" ca="1" si="1440"/>
        <v>Above 50 years</v>
      </c>
      <c r="AA679" t="str">
        <f t="shared" si="1441"/>
        <v>Above 10 years</v>
      </c>
      <c r="AH679" t="str">
        <f t="shared" si="1442"/>
        <v>Yes</v>
      </c>
      <c r="AI679" t="str">
        <f t="shared" si="1510"/>
        <v>Yes</v>
      </c>
      <c r="AJ679" t="str">
        <f t="shared" si="1510"/>
        <v>Yes</v>
      </c>
      <c r="AK679" t="str">
        <f t="shared" si="1510"/>
        <v>Yes</v>
      </c>
      <c r="AL679" t="str">
        <f t="shared" si="1510"/>
        <v>Yes</v>
      </c>
      <c r="AM679" t="str">
        <f t="shared" si="1510"/>
        <v>Yes</v>
      </c>
      <c r="AN679" t="str">
        <f t="shared" si="1510"/>
        <v>Yes</v>
      </c>
      <c r="AO679" t="str">
        <f t="shared" si="1510"/>
        <v>Yes</v>
      </c>
      <c r="AP679" t="str">
        <f t="shared" si="1510"/>
        <v>Yes</v>
      </c>
      <c r="AQ679" t="str">
        <f t="shared" si="1510"/>
        <v>Yes</v>
      </c>
      <c r="AR679" t="str">
        <f t="shared" si="1510"/>
        <v>Yes</v>
      </c>
      <c r="AS679" t="str">
        <f t="shared" si="1510"/>
        <v>Yes</v>
      </c>
      <c r="AT679" t="str">
        <f t="shared" si="1510"/>
        <v>Yes</v>
      </c>
      <c r="AV679" t="str">
        <f t="shared" ref="AV679:BF679" si="1519">IF(AND($L679&gt;=AV$1,$L679&lt;AW$1),"Yes","No")</f>
        <v>No</v>
      </c>
      <c r="AW679" t="str">
        <f t="shared" si="1519"/>
        <v>No</v>
      </c>
      <c r="AX679" t="str">
        <f t="shared" si="1519"/>
        <v>No</v>
      </c>
      <c r="AY679" t="str">
        <f t="shared" si="1519"/>
        <v>No</v>
      </c>
      <c r="AZ679" t="str">
        <f t="shared" si="1519"/>
        <v>No</v>
      </c>
      <c r="BA679" t="str">
        <f t="shared" si="1519"/>
        <v>No</v>
      </c>
      <c r="BB679" t="str">
        <f t="shared" si="1519"/>
        <v>No</v>
      </c>
      <c r="BC679" t="str">
        <f t="shared" si="1519"/>
        <v>No</v>
      </c>
      <c r="BD679" t="str">
        <f t="shared" si="1519"/>
        <v>No</v>
      </c>
      <c r="BE679" t="str">
        <f t="shared" si="1519"/>
        <v>No</v>
      </c>
      <c r="BF679" t="str">
        <f t="shared" si="1519"/>
        <v>No</v>
      </c>
      <c r="BG679" t="str">
        <f t="shared" si="1434"/>
        <v>No</v>
      </c>
      <c r="BI679" t="str">
        <f t="shared" si="1445"/>
        <v>No</v>
      </c>
      <c r="BJ679" t="str">
        <f t="shared" ref="BJ679:BT679" si="1520">IF(AND($M679&gt;=BJ$1,$M679&lt;BK$1),"Yes","No")</f>
        <v>No</v>
      </c>
      <c r="BK679" t="str">
        <f t="shared" si="1520"/>
        <v>No</v>
      </c>
      <c r="BL679" t="str">
        <f t="shared" si="1520"/>
        <v>No</v>
      </c>
      <c r="BM679" t="str">
        <f t="shared" si="1520"/>
        <v>No</v>
      </c>
      <c r="BN679" t="str">
        <f t="shared" si="1520"/>
        <v>No</v>
      </c>
      <c r="BO679" t="str">
        <f t="shared" si="1520"/>
        <v>No</v>
      </c>
      <c r="BP679" t="str">
        <f t="shared" si="1520"/>
        <v>No</v>
      </c>
      <c r="BQ679" t="str">
        <f t="shared" si="1520"/>
        <v>No</v>
      </c>
      <c r="BR679" t="str">
        <f t="shared" si="1520"/>
        <v>No</v>
      </c>
      <c r="BS679" t="str">
        <f t="shared" si="1520"/>
        <v>No</v>
      </c>
      <c r="BT679" t="str">
        <f t="shared" si="1520"/>
        <v>No</v>
      </c>
      <c r="BU679" t="str">
        <f t="shared" si="1512"/>
        <v>No</v>
      </c>
      <c r="BW679" t="str">
        <f t="shared" si="1436"/>
        <v>No</v>
      </c>
    </row>
    <row r="680" spans="1:75" x14ac:dyDescent="0.25">
      <c r="A680" s="7">
        <v>679</v>
      </c>
      <c r="B680" s="7" t="s">
        <v>716</v>
      </c>
      <c r="C680" s="7" t="s">
        <v>976</v>
      </c>
      <c r="D680" s="7" t="s">
        <v>36</v>
      </c>
      <c r="E680" s="7" t="s">
        <v>790</v>
      </c>
      <c r="F680" s="8" t="s">
        <v>811</v>
      </c>
      <c r="G680" s="8" t="s">
        <v>807</v>
      </c>
      <c r="H680" s="7" t="s">
        <v>675</v>
      </c>
      <c r="I680" s="7" t="s">
        <v>24</v>
      </c>
      <c r="J680" s="7" t="s">
        <v>1196</v>
      </c>
      <c r="K680" s="9">
        <v>26366</v>
      </c>
      <c r="L680" s="9">
        <v>37065</v>
      </c>
      <c r="M680" s="9"/>
      <c r="N680" s="10">
        <f t="shared" ca="1" si="1431"/>
        <v>21</v>
      </c>
      <c r="O680" s="10" t="s">
        <v>815</v>
      </c>
      <c r="P680" s="11"/>
      <c r="Q680" s="12">
        <v>77136</v>
      </c>
      <c r="R680" s="12">
        <f t="shared" ca="1" si="1432"/>
        <v>10000</v>
      </c>
      <c r="S680" s="8">
        <v>5</v>
      </c>
      <c r="T680" t="str">
        <f t="shared" si="1437"/>
        <v/>
      </c>
      <c r="U680" t="str">
        <f t="shared" si="1438"/>
        <v>Correct</v>
      </c>
      <c r="Y680" t="str">
        <f t="shared" si="1439"/>
        <v>Above 60000</v>
      </c>
      <c r="Z680" t="str">
        <f t="shared" ca="1" si="1440"/>
        <v>Above 50 years</v>
      </c>
      <c r="AA680" t="str">
        <f t="shared" si="1441"/>
        <v>Above 10 years</v>
      </c>
      <c r="AH680" t="str">
        <f t="shared" si="1442"/>
        <v>Yes</v>
      </c>
      <c r="AI680" t="str">
        <f t="shared" si="1510"/>
        <v>Yes</v>
      </c>
      <c r="AJ680" t="str">
        <f t="shared" si="1510"/>
        <v>Yes</v>
      </c>
      <c r="AK680" t="str">
        <f t="shared" si="1510"/>
        <v>Yes</v>
      </c>
      <c r="AL680" t="str">
        <f t="shared" si="1510"/>
        <v>Yes</v>
      </c>
      <c r="AM680" t="str">
        <f t="shared" si="1510"/>
        <v>Yes</v>
      </c>
      <c r="AN680" t="str">
        <f t="shared" si="1510"/>
        <v>Yes</v>
      </c>
      <c r="AO680" t="str">
        <f t="shared" si="1510"/>
        <v>Yes</v>
      </c>
      <c r="AP680" t="str">
        <f t="shared" si="1510"/>
        <v>Yes</v>
      </c>
      <c r="AQ680" t="str">
        <f t="shared" si="1510"/>
        <v>Yes</v>
      </c>
      <c r="AR680" t="str">
        <f t="shared" si="1510"/>
        <v>Yes</v>
      </c>
      <c r="AS680" t="str">
        <f t="shared" si="1510"/>
        <v>Yes</v>
      </c>
      <c r="AT680" t="str">
        <f t="shared" si="1510"/>
        <v>Yes</v>
      </c>
      <c r="AV680" t="str">
        <f t="shared" ref="AV680:BF680" si="1521">IF(AND($L680&gt;=AV$1,$L680&lt;AW$1),"Yes","No")</f>
        <v>No</v>
      </c>
      <c r="AW680" t="str">
        <f t="shared" si="1521"/>
        <v>No</v>
      </c>
      <c r="AX680" t="str">
        <f t="shared" si="1521"/>
        <v>No</v>
      </c>
      <c r="AY680" t="str">
        <f t="shared" si="1521"/>
        <v>No</v>
      </c>
      <c r="AZ680" t="str">
        <f t="shared" si="1521"/>
        <v>No</v>
      </c>
      <c r="BA680" t="str">
        <f t="shared" si="1521"/>
        <v>No</v>
      </c>
      <c r="BB680" t="str">
        <f t="shared" si="1521"/>
        <v>No</v>
      </c>
      <c r="BC680" t="str">
        <f t="shared" si="1521"/>
        <v>No</v>
      </c>
      <c r="BD680" t="str">
        <f t="shared" si="1521"/>
        <v>No</v>
      </c>
      <c r="BE680" t="str">
        <f t="shared" si="1521"/>
        <v>No</v>
      </c>
      <c r="BF680" t="str">
        <f t="shared" si="1521"/>
        <v>No</v>
      </c>
      <c r="BG680" t="str">
        <f t="shared" si="1434"/>
        <v>No</v>
      </c>
      <c r="BI680" t="str">
        <f t="shared" si="1445"/>
        <v>No</v>
      </c>
      <c r="BJ680" t="str">
        <f t="shared" ref="BJ680:BT680" si="1522">IF(AND($M680&gt;=BJ$1,$M680&lt;BK$1),"Yes","No")</f>
        <v>No</v>
      </c>
      <c r="BK680" t="str">
        <f t="shared" si="1522"/>
        <v>No</v>
      </c>
      <c r="BL680" t="str">
        <f t="shared" si="1522"/>
        <v>No</v>
      </c>
      <c r="BM680" t="str">
        <f t="shared" si="1522"/>
        <v>No</v>
      </c>
      <c r="BN680" t="str">
        <f t="shared" si="1522"/>
        <v>No</v>
      </c>
      <c r="BO680" t="str">
        <f t="shared" si="1522"/>
        <v>No</v>
      </c>
      <c r="BP680" t="str">
        <f t="shared" si="1522"/>
        <v>No</v>
      </c>
      <c r="BQ680" t="str">
        <f t="shared" si="1522"/>
        <v>No</v>
      </c>
      <c r="BR680" t="str">
        <f t="shared" si="1522"/>
        <v>No</v>
      </c>
      <c r="BS680" t="str">
        <f t="shared" si="1522"/>
        <v>No</v>
      </c>
      <c r="BT680" t="str">
        <f t="shared" si="1522"/>
        <v>No</v>
      </c>
      <c r="BU680" t="str">
        <f t="shared" si="1512"/>
        <v>No</v>
      </c>
      <c r="BW680" t="str">
        <f t="shared" si="1436"/>
        <v>No</v>
      </c>
    </row>
    <row r="681" spans="1:75" x14ac:dyDescent="0.25">
      <c r="A681" s="7">
        <v>680</v>
      </c>
      <c r="B681" s="7" t="s">
        <v>717</v>
      </c>
      <c r="C681" s="7" t="s">
        <v>939</v>
      </c>
      <c r="D681" s="7" t="s">
        <v>812</v>
      </c>
      <c r="E681" s="7" t="s">
        <v>793</v>
      </c>
      <c r="F681" s="8" t="s">
        <v>811</v>
      </c>
      <c r="G681" s="8" t="s">
        <v>807</v>
      </c>
      <c r="H681" s="7" t="s">
        <v>675</v>
      </c>
      <c r="I681" s="7" t="s">
        <v>12</v>
      </c>
      <c r="J681" s="7" t="s">
        <v>1196</v>
      </c>
      <c r="K681" s="9">
        <v>31559</v>
      </c>
      <c r="L681" s="9">
        <v>39602</v>
      </c>
      <c r="M681" s="9"/>
      <c r="N681" s="10">
        <f t="shared" ca="1" si="1431"/>
        <v>14</v>
      </c>
      <c r="O681" s="10" t="s">
        <v>815</v>
      </c>
      <c r="P681" s="11" t="s">
        <v>13</v>
      </c>
      <c r="Q681" s="12">
        <v>79380</v>
      </c>
      <c r="R681" s="12">
        <f t="shared" ca="1" si="1432"/>
        <v>10000</v>
      </c>
      <c r="S681" s="8">
        <v>5</v>
      </c>
      <c r="T681" t="str">
        <f t="shared" si="1437"/>
        <v/>
      </c>
      <c r="U681" t="str">
        <f t="shared" si="1438"/>
        <v>Correct</v>
      </c>
      <c r="Y681" t="str">
        <f t="shared" si="1439"/>
        <v>Above 60000</v>
      </c>
      <c r="Z681" t="str">
        <f t="shared" ca="1" si="1440"/>
        <v>30-40 years</v>
      </c>
      <c r="AA681" t="str">
        <f t="shared" si="1441"/>
        <v>4-6 years</v>
      </c>
      <c r="AH681" t="str">
        <f t="shared" si="1442"/>
        <v>Yes</v>
      </c>
      <c r="AI681" t="str">
        <f t="shared" si="1510"/>
        <v>Yes</v>
      </c>
      <c r="AJ681" t="str">
        <f t="shared" si="1510"/>
        <v>Yes</v>
      </c>
      <c r="AK681" t="str">
        <f t="shared" si="1510"/>
        <v>Yes</v>
      </c>
      <c r="AL681" t="str">
        <f t="shared" si="1510"/>
        <v>Yes</v>
      </c>
      <c r="AM681" t="str">
        <f t="shared" si="1510"/>
        <v>Yes</v>
      </c>
      <c r="AN681" t="str">
        <f t="shared" si="1510"/>
        <v>Yes</v>
      </c>
      <c r="AO681" t="str">
        <f t="shared" si="1510"/>
        <v>Yes</v>
      </c>
      <c r="AP681" t="str">
        <f t="shared" si="1510"/>
        <v>Yes</v>
      </c>
      <c r="AQ681" t="str">
        <f t="shared" si="1510"/>
        <v>Yes</v>
      </c>
      <c r="AR681" t="str">
        <f t="shared" si="1510"/>
        <v>Yes</v>
      </c>
      <c r="AS681" t="str">
        <f t="shared" si="1510"/>
        <v>Yes</v>
      </c>
      <c r="AT681" t="str">
        <f t="shared" si="1510"/>
        <v>Yes</v>
      </c>
      <c r="AV681" t="str">
        <f t="shared" ref="AV681:BF681" si="1523">IF(AND($L681&gt;=AV$1,$L681&lt;AW$1),"Yes","No")</f>
        <v>No</v>
      </c>
      <c r="AW681" t="str">
        <f t="shared" si="1523"/>
        <v>No</v>
      </c>
      <c r="AX681" t="str">
        <f t="shared" si="1523"/>
        <v>No</v>
      </c>
      <c r="AY681" t="str">
        <f t="shared" si="1523"/>
        <v>No</v>
      </c>
      <c r="AZ681" t="str">
        <f t="shared" si="1523"/>
        <v>No</v>
      </c>
      <c r="BA681" t="str">
        <f t="shared" si="1523"/>
        <v>No</v>
      </c>
      <c r="BB681" t="str">
        <f t="shared" si="1523"/>
        <v>No</v>
      </c>
      <c r="BC681" t="str">
        <f t="shared" si="1523"/>
        <v>No</v>
      </c>
      <c r="BD681" t="str">
        <f t="shared" si="1523"/>
        <v>No</v>
      </c>
      <c r="BE681" t="str">
        <f t="shared" si="1523"/>
        <v>No</v>
      </c>
      <c r="BF681" t="str">
        <f t="shared" si="1523"/>
        <v>No</v>
      </c>
      <c r="BG681" t="str">
        <f t="shared" si="1434"/>
        <v>No</v>
      </c>
      <c r="BI681" t="str">
        <f t="shared" si="1445"/>
        <v>No</v>
      </c>
      <c r="BJ681" t="str">
        <f t="shared" ref="BJ681:BT681" si="1524">IF(AND($M681&gt;=BJ$1,$M681&lt;BK$1),"Yes","No")</f>
        <v>No</v>
      </c>
      <c r="BK681" t="str">
        <f t="shared" si="1524"/>
        <v>No</v>
      </c>
      <c r="BL681" t="str">
        <f t="shared" si="1524"/>
        <v>No</v>
      </c>
      <c r="BM681" t="str">
        <f t="shared" si="1524"/>
        <v>No</v>
      </c>
      <c r="BN681" t="str">
        <f t="shared" si="1524"/>
        <v>No</v>
      </c>
      <c r="BO681" t="str">
        <f t="shared" si="1524"/>
        <v>No</v>
      </c>
      <c r="BP681" t="str">
        <f t="shared" si="1524"/>
        <v>No</v>
      </c>
      <c r="BQ681" t="str">
        <f t="shared" si="1524"/>
        <v>No</v>
      </c>
      <c r="BR681" t="str">
        <f t="shared" si="1524"/>
        <v>No</v>
      </c>
      <c r="BS681" t="str">
        <f t="shared" si="1524"/>
        <v>No</v>
      </c>
      <c r="BT681" t="str">
        <f t="shared" si="1524"/>
        <v>No</v>
      </c>
      <c r="BU681" t="str">
        <f t="shared" si="1512"/>
        <v>No</v>
      </c>
      <c r="BW681" t="str">
        <f t="shared" si="1436"/>
        <v>No</v>
      </c>
    </row>
    <row r="682" spans="1:75" x14ac:dyDescent="0.25">
      <c r="A682" s="7">
        <v>681</v>
      </c>
      <c r="B682" s="7" t="s">
        <v>718</v>
      </c>
      <c r="C682" s="7" t="s">
        <v>937</v>
      </c>
      <c r="D682" s="7" t="s">
        <v>36</v>
      </c>
      <c r="E682" s="7" t="s">
        <v>789</v>
      </c>
      <c r="F682" s="8" t="s">
        <v>811</v>
      </c>
      <c r="G682" s="8" t="s">
        <v>807</v>
      </c>
      <c r="H682" s="7" t="s">
        <v>675</v>
      </c>
      <c r="I682" s="7" t="s">
        <v>24</v>
      </c>
      <c r="J682" s="7" t="s">
        <v>1196</v>
      </c>
      <c r="K682" s="16">
        <v>27779</v>
      </c>
      <c r="L682" s="16">
        <v>40334</v>
      </c>
      <c r="M682" s="9"/>
      <c r="N682" s="10">
        <f t="shared" ca="1" si="1431"/>
        <v>12</v>
      </c>
      <c r="O682" t="s">
        <v>785</v>
      </c>
      <c r="P682" s="11"/>
      <c r="Q682" s="12">
        <v>47280</v>
      </c>
      <c r="R682" s="12">
        <f t="shared" ca="1" si="1432"/>
        <v>3000</v>
      </c>
      <c r="S682" s="8">
        <v>1</v>
      </c>
      <c r="T682" t="str">
        <f t="shared" si="1437"/>
        <v/>
      </c>
      <c r="U682" t="str">
        <f t="shared" si="1438"/>
        <v>Correct</v>
      </c>
      <c r="Y682" t="str">
        <f t="shared" si="1439"/>
        <v>40001-60000</v>
      </c>
      <c r="Z682" t="str">
        <f t="shared" ca="1" si="1440"/>
        <v>40-50 years</v>
      </c>
      <c r="AA682" t="str">
        <f t="shared" si="1441"/>
        <v>2-4 years</v>
      </c>
      <c r="AH682" t="str">
        <f t="shared" si="1442"/>
        <v>Yes</v>
      </c>
      <c r="AI682" t="str">
        <f t="shared" si="1510"/>
        <v>Yes</v>
      </c>
      <c r="AJ682" t="str">
        <f t="shared" si="1510"/>
        <v>Yes</v>
      </c>
      <c r="AK682" t="str">
        <f t="shared" si="1510"/>
        <v>Yes</v>
      </c>
      <c r="AL682" t="str">
        <f t="shared" si="1510"/>
        <v>Yes</v>
      </c>
      <c r="AM682" t="str">
        <f t="shared" si="1510"/>
        <v>Yes</v>
      </c>
      <c r="AN682" t="str">
        <f t="shared" si="1510"/>
        <v>Yes</v>
      </c>
      <c r="AO682" t="str">
        <f t="shared" si="1510"/>
        <v>Yes</v>
      </c>
      <c r="AP682" t="str">
        <f t="shared" si="1510"/>
        <v>Yes</v>
      </c>
      <c r="AQ682" t="str">
        <f t="shared" si="1510"/>
        <v>Yes</v>
      </c>
      <c r="AR682" t="str">
        <f t="shared" si="1510"/>
        <v>Yes</v>
      </c>
      <c r="AS682" t="str">
        <f t="shared" si="1510"/>
        <v>Yes</v>
      </c>
      <c r="AT682" t="str">
        <f t="shared" si="1510"/>
        <v>Yes</v>
      </c>
      <c r="AV682" t="str">
        <f t="shared" ref="AV682:BF682" si="1525">IF(AND($L682&gt;=AV$1,$L682&lt;AW$1),"Yes","No")</f>
        <v>No</v>
      </c>
      <c r="AW682" t="str">
        <f t="shared" si="1525"/>
        <v>No</v>
      </c>
      <c r="AX682" t="str">
        <f t="shared" si="1525"/>
        <v>No</v>
      </c>
      <c r="AY682" t="str">
        <f t="shared" si="1525"/>
        <v>No</v>
      </c>
      <c r="AZ682" t="str">
        <f t="shared" si="1525"/>
        <v>No</v>
      </c>
      <c r="BA682" t="str">
        <f t="shared" si="1525"/>
        <v>No</v>
      </c>
      <c r="BB682" t="str">
        <f t="shared" si="1525"/>
        <v>No</v>
      </c>
      <c r="BC682" t="str">
        <f t="shared" si="1525"/>
        <v>No</v>
      </c>
      <c r="BD682" t="str">
        <f t="shared" si="1525"/>
        <v>No</v>
      </c>
      <c r="BE682" t="str">
        <f t="shared" si="1525"/>
        <v>No</v>
      </c>
      <c r="BF682" t="str">
        <f t="shared" si="1525"/>
        <v>No</v>
      </c>
      <c r="BG682" t="str">
        <f t="shared" si="1434"/>
        <v>No</v>
      </c>
      <c r="BI682" t="str">
        <f t="shared" si="1445"/>
        <v>No</v>
      </c>
      <c r="BJ682" t="str">
        <f t="shared" ref="BJ682:BT682" si="1526">IF(AND($M682&gt;=BJ$1,$M682&lt;BK$1),"Yes","No")</f>
        <v>No</v>
      </c>
      <c r="BK682" t="str">
        <f t="shared" si="1526"/>
        <v>No</v>
      </c>
      <c r="BL682" t="str">
        <f t="shared" si="1526"/>
        <v>No</v>
      </c>
      <c r="BM682" t="str">
        <f t="shared" si="1526"/>
        <v>No</v>
      </c>
      <c r="BN682" t="str">
        <f t="shared" si="1526"/>
        <v>No</v>
      </c>
      <c r="BO682" t="str">
        <f t="shared" si="1526"/>
        <v>No</v>
      </c>
      <c r="BP682" t="str">
        <f t="shared" si="1526"/>
        <v>No</v>
      </c>
      <c r="BQ682" t="str">
        <f t="shared" si="1526"/>
        <v>No</v>
      </c>
      <c r="BR682" t="str">
        <f t="shared" si="1526"/>
        <v>No</v>
      </c>
      <c r="BS682" t="str">
        <f t="shared" si="1526"/>
        <v>No</v>
      </c>
      <c r="BT682" t="str">
        <f t="shared" si="1526"/>
        <v>No</v>
      </c>
      <c r="BU682" t="str">
        <f t="shared" si="1512"/>
        <v>No</v>
      </c>
      <c r="BW682" t="str">
        <f t="shared" si="1436"/>
        <v>No</v>
      </c>
    </row>
    <row r="683" spans="1:75" x14ac:dyDescent="0.25">
      <c r="A683" s="7">
        <v>682</v>
      </c>
      <c r="B683" s="7" t="s">
        <v>719</v>
      </c>
      <c r="C683" s="7" t="s">
        <v>1174</v>
      </c>
      <c r="D683" s="7" t="s">
        <v>36</v>
      </c>
      <c r="E683" s="7" t="s">
        <v>789</v>
      </c>
      <c r="F683" s="8" t="s">
        <v>811</v>
      </c>
      <c r="G683" s="8" t="s">
        <v>807</v>
      </c>
      <c r="H683" s="7" t="s">
        <v>675</v>
      </c>
      <c r="I683" s="7" t="s">
        <v>24</v>
      </c>
      <c r="J683" s="7" t="s">
        <v>1197</v>
      </c>
      <c r="K683" s="9">
        <v>30337</v>
      </c>
      <c r="L683" s="9">
        <v>41094</v>
      </c>
      <c r="M683" s="9"/>
      <c r="N683" s="10">
        <f t="shared" ca="1" si="1431"/>
        <v>10</v>
      </c>
      <c r="O683" s="10" t="s">
        <v>815</v>
      </c>
      <c r="P683" s="11"/>
      <c r="Q683" s="12">
        <v>59128</v>
      </c>
      <c r="R683" s="12">
        <f t="shared" ca="1" si="1432"/>
        <v>5000</v>
      </c>
      <c r="S683" s="8">
        <v>4</v>
      </c>
      <c r="T683" t="str">
        <f t="shared" si="1437"/>
        <v/>
      </c>
      <c r="U683" t="str">
        <f t="shared" si="1438"/>
        <v>Correct</v>
      </c>
      <c r="Y683" t="str">
        <f t="shared" si="1439"/>
        <v>40001-60000</v>
      </c>
      <c r="Z683" t="str">
        <f t="shared" ca="1" si="1440"/>
        <v>30-40 years</v>
      </c>
      <c r="AA683" t="str">
        <f t="shared" si="1441"/>
        <v>0-6 months</v>
      </c>
      <c r="AH683" t="str">
        <f t="shared" si="1442"/>
        <v>No</v>
      </c>
      <c r="AI683" t="str">
        <f t="shared" si="1510"/>
        <v>No</v>
      </c>
      <c r="AJ683" t="str">
        <f t="shared" si="1510"/>
        <v>No</v>
      </c>
      <c r="AK683" t="str">
        <f t="shared" si="1510"/>
        <v>No</v>
      </c>
      <c r="AL683" t="str">
        <f t="shared" si="1510"/>
        <v>No</v>
      </c>
      <c r="AM683" t="str">
        <f t="shared" si="1510"/>
        <v>No</v>
      </c>
      <c r="AN683" t="str">
        <f t="shared" si="1510"/>
        <v>No</v>
      </c>
      <c r="AO683" t="str">
        <f t="shared" si="1510"/>
        <v>Yes</v>
      </c>
      <c r="AP683" t="str">
        <f t="shared" si="1510"/>
        <v>Yes</v>
      </c>
      <c r="AQ683" t="str">
        <f t="shared" si="1510"/>
        <v>Yes</v>
      </c>
      <c r="AR683" t="str">
        <f t="shared" si="1510"/>
        <v>Yes</v>
      </c>
      <c r="AS683" t="str">
        <f t="shared" si="1510"/>
        <v>Yes</v>
      </c>
      <c r="AT683" t="str">
        <f t="shared" si="1510"/>
        <v>Yes</v>
      </c>
      <c r="AV683" t="str">
        <f t="shared" ref="AV683:BF683" si="1527">IF(AND($L683&gt;=AV$1,$L683&lt;AW$1),"Yes","No")</f>
        <v>No</v>
      </c>
      <c r="AW683" t="str">
        <f t="shared" si="1527"/>
        <v>No</v>
      </c>
      <c r="AX683" t="str">
        <f t="shared" si="1527"/>
        <v>No</v>
      </c>
      <c r="AY683" t="str">
        <f t="shared" si="1527"/>
        <v>No</v>
      </c>
      <c r="AZ683" t="str">
        <f t="shared" si="1527"/>
        <v>No</v>
      </c>
      <c r="BA683" t="str">
        <f t="shared" si="1527"/>
        <v>No</v>
      </c>
      <c r="BB683" t="str">
        <f t="shared" si="1527"/>
        <v>Yes</v>
      </c>
      <c r="BC683" t="str">
        <f t="shared" si="1527"/>
        <v>No</v>
      </c>
      <c r="BD683" t="str">
        <f t="shared" si="1527"/>
        <v>No</v>
      </c>
      <c r="BE683" t="str">
        <f t="shared" si="1527"/>
        <v>No</v>
      </c>
      <c r="BF683" t="str">
        <f t="shared" si="1527"/>
        <v>No</v>
      </c>
      <c r="BG683" t="str">
        <f t="shared" si="1434"/>
        <v>No</v>
      </c>
      <c r="BI683" t="str">
        <f t="shared" si="1445"/>
        <v>Yes</v>
      </c>
      <c r="BJ683" t="str">
        <f t="shared" ref="BJ683:BT683" si="1528">IF(AND($M683&gt;=BJ$1,$M683&lt;BK$1),"Yes","No")</f>
        <v>No</v>
      </c>
      <c r="BK683" t="str">
        <f t="shared" si="1528"/>
        <v>No</v>
      </c>
      <c r="BL683" t="str">
        <f t="shared" si="1528"/>
        <v>No</v>
      </c>
      <c r="BM683" t="str">
        <f t="shared" si="1528"/>
        <v>No</v>
      </c>
      <c r="BN683" t="str">
        <f t="shared" si="1528"/>
        <v>No</v>
      </c>
      <c r="BO683" t="str">
        <f t="shared" si="1528"/>
        <v>No</v>
      </c>
      <c r="BP683" t="str">
        <f t="shared" si="1528"/>
        <v>No</v>
      </c>
      <c r="BQ683" t="str">
        <f t="shared" si="1528"/>
        <v>No</v>
      </c>
      <c r="BR683" t="str">
        <f t="shared" si="1528"/>
        <v>No</v>
      </c>
      <c r="BS683" t="str">
        <f t="shared" si="1528"/>
        <v>No</v>
      </c>
      <c r="BT683" t="str">
        <f t="shared" si="1528"/>
        <v>No</v>
      </c>
      <c r="BU683" t="str">
        <f t="shared" si="1512"/>
        <v>No</v>
      </c>
      <c r="BW683" t="str">
        <f t="shared" si="1436"/>
        <v>No</v>
      </c>
    </row>
    <row r="684" spans="1:75" x14ac:dyDescent="0.25">
      <c r="A684" s="7">
        <v>683</v>
      </c>
      <c r="B684" s="7" t="s">
        <v>720</v>
      </c>
      <c r="C684" s="7" t="s">
        <v>1175</v>
      </c>
      <c r="D684" s="7" t="s">
        <v>36</v>
      </c>
      <c r="E684" s="7" t="s">
        <v>795</v>
      </c>
      <c r="F684" s="8" t="s">
        <v>811</v>
      </c>
      <c r="G684" s="8" t="s">
        <v>807</v>
      </c>
      <c r="H684" s="7" t="s">
        <v>675</v>
      </c>
      <c r="I684" s="7" t="s">
        <v>12</v>
      </c>
      <c r="J684" s="7" t="s">
        <v>1197</v>
      </c>
      <c r="K684" s="9">
        <v>28446</v>
      </c>
      <c r="L684" s="9">
        <v>41111</v>
      </c>
      <c r="M684" s="9"/>
      <c r="N684" s="10">
        <f t="shared" ca="1" si="1431"/>
        <v>10</v>
      </c>
      <c r="O684" s="10" t="s">
        <v>815</v>
      </c>
      <c r="P684" s="11" t="s">
        <v>16</v>
      </c>
      <c r="Q684" s="12">
        <v>62780</v>
      </c>
      <c r="R684" s="12">
        <f t="shared" ca="1" si="1432"/>
        <v>5000</v>
      </c>
      <c r="S684" s="8">
        <v>3</v>
      </c>
      <c r="T684" t="str">
        <f t="shared" si="1437"/>
        <v/>
      </c>
      <c r="U684" t="str">
        <f t="shared" si="1438"/>
        <v>Correct</v>
      </c>
      <c r="Y684" t="str">
        <f t="shared" si="1439"/>
        <v>Above 60000</v>
      </c>
      <c r="Z684" t="str">
        <f t="shared" ca="1" si="1440"/>
        <v>40-50 years</v>
      </c>
      <c r="AA684" t="str">
        <f t="shared" si="1441"/>
        <v>0-6 months</v>
      </c>
      <c r="AH684" t="str">
        <f t="shared" si="1442"/>
        <v>No</v>
      </c>
      <c r="AI684" t="str">
        <f t="shared" si="1510"/>
        <v>No</v>
      </c>
      <c r="AJ684" t="str">
        <f t="shared" si="1510"/>
        <v>No</v>
      </c>
      <c r="AK684" t="str">
        <f t="shared" si="1510"/>
        <v>No</v>
      </c>
      <c r="AL684" t="str">
        <f t="shared" si="1510"/>
        <v>No</v>
      </c>
      <c r="AM684" t="str">
        <f t="shared" si="1510"/>
        <v>No</v>
      </c>
      <c r="AN684" t="str">
        <f t="shared" si="1510"/>
        <v>No</v>
      </c>
      <c r="AO684" t="str">
        <f t="shared" si="1510"/>
        <v>Yes</v>
      </c>
      <c r="AP684" t="str">
        <f t="shared" si="1510"/>
        <v>Yes</v>
      </c>
      <c r="AQ684" t="str">
        <f t="shared" si="1510"/>
        <v>Yes</v>
      </c>
      <c r="AR684" t="str">
        <f t="shared" si="1510"/>
        <v>Yes</v>
      </c>
      <c r="AS684" t="str">
        <f t="shared" si="1510"/>
        <v>Yes</v>
      </c>
      <c r="AT684" t="str">
        <f t="shared" si="1510"/>
        <v>Yes</v>
      </c>
      <c r="AV684" t="str">
        <f t="shared" ref="AV684:BF684" si="1529">IF(AND($L684&gt;=AV$1,$L684&lt;AW$1),"Yes","No")</f>
        <v>No</v>
      </c>
      <c r="AW684" t="str">
        <f t="shared" si="1529"/>
        <v>No</v>
      </c>
      <c r="AX684" t="str">
        <f t="shared" si="1529"/>
        <v>No</v>
      </c>
      <c r="AY684" t="str">
        <f t="shared" si="1529"/>
        <v>No</v>
      </c>
      <c r="AZ684" t="str">
        <f t="shared" si="1529"/>
        <v>No</v>
      </c>
      <c r="BA684" t="str">
        <f t="shared" si="1529"/>
        <v>No</v>
      </c>
      <c r="BB684" t="str">
        <f t="shared" si="1529"/>
        <v>Yes</v>
      </c>
      <c r="BC684" t="str">
        <f t="shared" si="1529"/>
        <v>No</v>
      </c>
      <c r="BD684" t="str">
        <f t="shared" si="1529"/>
        <v>No</v>
      </c>
      <c r="BE684" t="str">
        <f t="shared" si="1529"/>
        <v>No</v>
      </c>
      <c r="BF684" t="str">
        <f t="shared" si="1529"/>
        <v>No</v>
      </c>
      <c r="BG684" t="str">
        <f t="shared" si="1434"/>
        <v>No</v>
      </c>
      <c r="BI684" t="str">
        <f t="shared" si="1445"/>
        <v>Yes</v>
      </c>
      <c r="BJ684" t="str">
        <f t="shared" ref="BJ684:BT684" si="1530">IF(AND($M684&gt;=BJ$1,$M684&lt;BK$1),"Yes","No")</f>
        <v>No</v>
      </c>
      <c r="BK684" t="str">
        <f t="shared" si="1530"/>
        <v>No</v>
      </c>
      <c r="BL684" t="str">
        <f t="shared" si="1530"/>
        <v>No</v>
      </c>
      <c r="BM684" t="str">
        <f t="shared" si="1530"/>
        <v>No</v>
      </c>
      <c r="BN684" t="str">
        <f t="shared" si="1530"/>
        <v>No</v>
      </c>
      <c r="BO684" t="str">
        <f t="shared" si="1530"/>
        <v>No</v>
      </c>
      <c r="BP684" t="str">
        <f t="shared" si="1530"/>
        <v>No</v>
      </c>
      <c r="BQ684" t="str">
        <f t="shared" si="1530"/>
        <v>No</v>
      </c>
      <c r="BR684" t="str">
        <f t="shared" si="1530"/>
        <v>No</v>
      </c>
      <c r="BS684" t="str">
        <f t="shared" si="1530"/>
        <v>No</v>
      </c>
      <c r="BT684" t="str">
        <f t="shared" si="1530"/>
        <v>No</v>
      </c>
      <c r="BU684" t="str">
        <f t="shared" si="1512"/>
        <v>No</v>
      </c>
      <c r="BW684" t="str">
        <f t="shared" si="1436"/>
        <v>No</v>
      </c>
    </row>
    <row r="685" spans="1:75" x14ac:dyDescent="0.25">
      <c r="A685" s="7">
        <v>684</v>
      </c>
      <c r="B685" s="7" t="s">
        <v>721</v>
      </c>
      <c r="C685" s="7" t="s">
        <v>1176</v>
      </c>
      <c r="D685" s="7" t="s">
        <v>812</v>
      </c>
      <c r="E685" s="7" t="s">
        <v>793</v>
      </c>
      <c r="F685" s="8" t="s">
        <v>811</v>
      </c>
      <c r="G685" s="8" t="s">
        <v>807</v>
      </c>
      <c r="H685" s="7" t="s">
        <v>675</v>
      </c>
      <c r="I685" s="7" t="s">
        <v>15</v>
      </c>
      <c r="J685" s="7" t="s">
        <v>1197</v>
      </c>
      <c r="K685" s="9">
        <v>26302</v>
      </c>
      <c r="L685" s="9">
        <v>39267</v>
      </c>
      <c r="M685" s="9"/>
      <c r="N685" s="10">
        <f t="shared" ca="1" si="1431"/>
        <v>15</v>
      </c>
      <c r="O685" s="10" t="s">
        <v>815</v>
      </c>
      <c r="P685" s="11" t="s">
        <v>13</v>
      </c>
      <c r="Q685" s="12">
        <v>49545</v>
      </c>
      <c r="R685" s="12">
        <f t="shared" ca="1" si="1432"/>
        <v>3000</v>
      </c>
      <c r="S685" s="8">
        <v>2</v>
      </c>
      <c r="T685" t="str">
        <f t="shared" si="1437"/>
        <v/>
      </c>
      <c r="U685" t="str">
        <f t="shared" si="1438"/>
        <v>Correct</v>
      </c>
      <c r="Y685" t="str">
        <f t="shared" si="1439"/>
        <v>40001-60000</v>
      </c>
      <c r="Z685" t="str">
        <f t="shared" ca="1" si="1440"/>
        <v>Above 50 years</v>
      </c>
      <c r="AA685" t="str">
        <f t="shared" si="1441"/>
        <v>4-6 years</v>
      </c>
      <c r="AH685" t="str">
        <f t="shared" si="1442"/>
        <v>Yes</v>
      </c>
      <c r="AI685" t="str">
        <f t="shared" si="1510"/>
        <v>Yes</v>
      </c>
      <c r="AJ685" t="str">
        <f t="shared" si="1510"/>
        <v>Yes</v>
      </c>
      <c r="AK685" t="str">
        <f t="shared" si="1510"/>
        <v>Yes</v>
      </c>
      <c r="AL685" t="str">
        <f t="shared" si="1510"/>
        <v>Yes</v>
      </c>
      <c r="AM685" t="str">
        <f t="shared" si="1510"/>
        <v>Yes</v>
      </c>
      <c r="AN685" t="str">
        <f t="shared" si="1510"/>
        <v>Yes</v>
      </c>
      <c r="AO685" t="str">
        <f t="shared" si="1510"/>
        <v>Yes</v>
      </c>
      <c r="AP685" t="str">
        <f t="shared" si="1510"/>
        <v>Yes</v>
      </c>
      <c r="AQ685" t="str">
        <f t="shared" si="1510"/>
        <v>Yes</v>
      </c>
      <c r="AR685" t="str">
        <f t="shared" si="1510"/>
        <v>Yes</v>
      </c>
      <c r="AS685" t="str">
        <f t="shared" si="1510"/>
        <v>Yes</v>
      </c>
      <c r="AT685" t="str">
        <f t="shared" si="1510"/>
        <v>Yes</v>
      </c>
      <c r="AV685" t="str">
        <f t="shared" ref="AV685:BF685" si="1531">IF(AND($L685&gt;=AV$1,$L685&lt;AW$1),"Yes","No")</f>
        <v>No</v>
      </c>
      <c r="AW685" t="str">
        <f t="shared" si="1531"/>
        <v>No</v>
      </c>
      <c r="AX685" t="str">
        <f t="shared" si="1531"/>
        <v>No</v>
      </c>
      <c r="AY685" t="str">
        <f t="shared" si="1531"/>
        <v>No</v>
      </c>
      <c r="AZ685" t="str">
        <f t="shared" si="1531"/>
        <v>No</v>
      </c>
      <c r="BA685" t="str">
        <f t="shared" si="1531"/>
        <v>No</v>
      </c>
      <c r="BB685" t="str">
        <f t="shared" si="1531"/>
        <v>No</v>
      </c>
      <c r="BC685" t="str">
        <f t="shared" si="1531"/>
        <v>No</v>
      </c>
      <c r="BD685" t="str">
        <f t="shared" si="1531"/>
        <v>No</v>
      </c>
      <c r="BE685" t="str">
        <f t="shared" si="1531"/>
        <v>No</v>
      </c>
      <c r="BF685" t="str">
        <f t="shared" si="1531"/>
        <v>No</v>
      </c>
      <c r="BG685" t="str">
        <f t="shared" si="1434"/>
        <v>No</v>
      </c>
      <c r="BI685" t="str">
        <f t="shared" si="1445"/>
        <v>No</v>
      </c>
      <c r="BJ685" t="str">
        <f t="shared" ref="BJ685:BT685" si="1532">IF(AND($M685&gt;=BJ$1,$M685&lt;BK$1),"Yes","No")</f>
        <v>No</v>
      </c>
      <c r="BK685" t="str">
        <f t="shared" si="1532"/>
        <v>No</v>
      </c>
      <c r="BL685" t="str">
        <f t="shared" si="1532"/>
        <v>No</v>
      </c>
      <c r="BM685" t="str">
        <f t="shared" si="1532"/>
        <v>No</v>
      </c>
      <c r="BN685" t="str">
        <f t="shared" si="1532"/>
        <v>No</v>
      </c>
      <c r="BO685" t="str">
        <f t="shared" si="1532"/>
        <v>No</v>
      </c>
      <c r="BP685" t="str">
        <f t="shared" si="1532"/>
        <v>No</v>
      </c>
      <c r="BQ685" t="str">
        <f t="shared" si="1532"/>
        <v>No</v>
      </c>
      <c r="BR685" t="str">
        <f t="shared" si="1532"/>
        <v>No</v>
      </c>
      <c r="BS685" t="str">
        <f t="shared" si="1532"/>
        <v>No</v>
      </c>
      <c r="BT685" t="str">
        <f t="shared" si="1532"/>
        <v>No</v>
      </c>
      <c r="BU685" t="str">
        <f t="shared" si="1512"/>
        <v>No</v>
      </c>
      <c r="BW685" t="str">
        <f t="shared" si="1436"/>
        <v>No</v>
      </c>
    </row>
    <row r="686" spans="1:75" x14ac:dyDescent="0.25">
      <c r="A686" s="7">
        <v>685</v>
      </c>
      <c r="B686" s="7" t="s">
        <v>722</v>
      </c>
      <c r="C686" s="7" t="s">
        <v>976</v>
      </c>
      <c r="D686" s="7" t="s">
        <v>36</v>
      </c>
      <c r="E686" s="7" t="s">
        <v>789</v>
      </c>
      <c r="F686" s="8" t="s">
        <v>811</v>
      </c>
      <c r="G686" s="8" t="s">
        <v>807</v>
      </c>
      <c r="H686" s="7" t="s">
        <v>675</v>
      </c>
      <c r="I686" s="7" t="s">
        <v>24</v>
      </c>
      <c r="J686" s="7" t="s">
        <v>1196</v>
      </c>
      <c r="K686" s="9">
        <v>31763</v>
      </c>
      <c r="L686" s="9">
        <v>39272</v>
      </c>
      <c r="M686" s="9"/>
      <c r="N686" s="10">
        <f t="shared" ca="1" si="1431"/>
        <v>15</v>
      </c>
      <c r="O686" s="10" t="s">
        <v>815</v>
      </c>
      <c r="P686" s="11"/>
      <c r="Q686" s="12">
        <v>35240</v>
      </c>
      <c r="R686" s="12">
        <f t="shared" ca="1" si="1432"/>
        <v>5000</v>
      </c>
      <c r="S686" s="8">
        <v>3</v>
      </c>
      <c r="T686" t="str">
        <f t="shared" si="1437"/>
        <v/>
      </c>
      <c r="U686" t="str">
        <f t="shared" si="1438"/>
        <v>Correct</v>
      </c>
      <c r="Y686" t="str">
        <f t="shared" si="1439"/>
        <v>25001-40000</v>
      </c>
      <c r="Z686" t="str">
        <f t="shared" ca="1" si="1440"/>
        <v>30-40 years</v>
      </c>
      <c r="AA686" t="str">
        <f t="shared" si="1441"/>
        <v>4-6 years</v>
      </c>
      <c r="AH686" t="str">
        <f t="shared" si="1442"/>
        <v>Yes</v>
      </c>
      <c r="AI686" t="str">
        <f t="shared" si="1510"/>
        <v>Yes</v>
      </c>
      <c r="AJ686" t="str">
        <f t="shared" si="1510"/>
        <v>Yes</v>
      </c>
      <c r="AK686" t="str">
        <f t="shared" si="1510"/>
        <v>Yes</v>
      </c>
      <c r="AL686" t="str">
        <f t="shared" si="1510"/>
        <v>Yes</v>
      </c>
      <c r="AM686" t="str">
        <f t="shared" si="1510"/>
        <v>Yes</v>
      </c>
      <c r="AN686" t="str">
        <f t="shared" si="1510"/>
        <v>Yes</v>
      </c>
      <c r="AO686" t="str">
        <f t="shared" si="1510"/>
        <v>Yes</v>
      </c>
      <c r="AP686" t="str">
        <f t="shared" si="1510"/>
        <v>Yes</v>
      </c>
      <c r="AQ686" t="str">
        <f t="shared" si="1510"/>
        <v>Yes</v>
      </c>
      <c r="AR686" t="str">
        <f t="shared" si="1510"/>
        <v>Yes</v>
      </c>
      <c r="AS686" t="str">
        <f t="shared" si="1510"/>
        <v>Yes</v>
      </c>
      <c r="AT686" t="str">
        <f t="shared" si="1510"/>
        <v>Yes</v>
      </c>
      <c r="AV686" t="str">
        <f t="shared" ref="AV686:BF686" si="1533">IF(AND($L686&gt;=AV$1,$L686&lt;AW$1),"Yes","No")</f>
        <v>No</v>
      </c>
      <c r="AW686" t="str">
        <f t="shared" si="1533"/>
        <v>No</v>
      </c>
      <c r="AX686" t="str">
        <f t="shared" si="1533"/>
        <v>No</v>
      </c>
      <c r="AY686" t="str">
        <f t="shared" si="1533"/>
        <v>No</v>
      </c>
      <c r="AZ686" t="str">
        <f t="shared" si="1533"/>
        <v>No</v>
      </c>
      <c r="BA686" t="str">
        <f t="shared" si="1533"/>
        <v>No</v>
      </c>
      <c r="BB686" t="str">
        <f t="shared" si="1533"/>
        <v>No</v>
      </c>
      <c r="BC686" t="str">
        <f t="shared" si="1533"/>
        <v>No</v>
      </c>
      <c r="BD686" t="str">
        <f t="shared" si="1533"/>
        <v>No</v>
      </c>
      <c r="BE686" t="str">
        <f t="shared" si="1533"/>
        <v>No</v>
      </c>
      <c r="BF686" t="str">
        <f t="shared" si="1533"/>
        <v>No</v>
      </c>
      <c r="BG686" t="str">
        <f t="shared" si="1434"/>
        <v>No</v>
      </c>
      <c r="BI686" t="str">
        <f t="shared" si="1445"/>
        <v>No</v>
      </c>
      <c r="BJ686" t="str">
        <f t="shared" ref="BJ686:BT686" si="1534">IF(AND($M686&gt;=BJ$1,$M686&lt;BK$1),"Yes","No")</f>
        <v>No</v>
      </c>
      <c r="BK686" t="str">
        <f t="shared" si="1534"/>
        <v>No</v>
      </c>
      <c r="BL686" t="str">
        <f t="shared" si="1534"/>
        <v>No</v>
      </c>
      <c r="BM686" t="str">
        <f t="shared" si="1534"/>
        <v>No</v>
      </c>
      <c r="BN686" t="str">
        <f t="shared" si="1534"/>
        <v>No</v>
      </c>
      <c r="BO686" t="str">
        <f t="shared" si="1534"/>
        <v>No</v>
      </c>
      <c r="BP686" t="str">
        <f t="shared" si="1534"/>
        <v>No</v>
      </c>
      <c r="BQ686" t="str">
        <f t="shared" si="1534"/>
        <v>No</v>
      </c>
      <c r="BR686" t="str">
        <f t="shared" si="1534"/>
        <v>No</v>
      </c>
      <c r="BS686" t="str">
        <f t="shared" si="1534"/>
        <v>No</v>
      </c>
      <c r="BT686" t="str">
        <f t="shared" si="1534"/>
        <v>No</v>
      </c>
      <c r="BU686" t="str">
        <f t="shared" si="1512"/>
        <v>No</v>
      </c>
      <c r="BW686" t="str">
        <f t="shared" si="1436"/>
        <v>No</v>
      </c>
    </row>
    <row r="687" spans="1:75" x14ac:dyDescent="0.25">
      <c r="A687" s="7">
        <v>686</v>
      </c>
      <c r="B687" s="7" t="s">
        <v>723</v>
      </c>
      <c r="C687" s="7" t="s">
        <v>845</v>
      </c>
      <c r="D687" s="7" t="s">
        <v>10</v>
      </c>
      <c r="E687" s="7" t="s">
        <v>787</v>
      </c>
      <c r="F687" s="8" t="s">
        <v>811</v>
      </c>
      <c r="G687" s="8" t="s">
        <v>807</v>
      </c>
      <c r="H687" s="7" t="s">
        <v>675</v>
      </c>
      <c r="I687" s="7" t="s">
        <v>24</v>
      </c>
      <c r="J687" s="7" t="s">
        <v>1196</v>
      </c>
      <c r="K687" s="9">
        <v>28660</v>
      </c>
      <c r="L687" s="9">
        <v>39648</v>
      </c>
      <c r="M687" s="9"/>
      <c r="N687" s="10">
        <f t="shared" ca="1" si="1431"/>
        <v>14</v>
      </c>
      <c r="O687" s="10" t="s">
        <v>815</v>
      </c>
      <c r="P687" s="11"/>
      <c r="Q687" s="12">
        <v>45105</v>
      </c>
      <c r="R687" s="12">
        <f t="shared" ca="1" si="1432"/>
        <v>3000</v>
      </c>
      <c r="S687" s="8">
        <v>1</v>
      </c>
      <c r="T687" t="str">
        <f t="shared" si="1437"/>
        <v/>
      </c>
      <c r="U687" t="str">
        <f t="shared" si="1438"/>
        <v>Correct</v>
      </c>
      <c r="Y687" t="str">
        <f t="shared" si="1439"/>
        <v>40001-60000</v>
      </c>
      <c r="Z687" t="str">
        <f t="shared" ca="1" si="1440"/>
        <v>40-50 years</v>
      </c>
      <c r="AA687" t="str">
        <f t="shared" si="1441"/>
        <v>4-6 years</v>
      </c>
      <c r="AH687" t="str">
        <f t="shared" si="1442"/>
        <v>Yes</v>
      </c>
      <c r="AI687" t="str">
        <f t="shared" si="1510"/>
        <v>Yes</v>
      </c>
      <c r="AJ687" t="str">
        <f t="shared" si="1510"/>
        <v>Yes</v>
      </c>
      <c r="AK687" t="str">
        <f t="shared" si="1510"/>
        <v>Yes</v>
      </c>
      <c r="AL687" t="str">
        <f t="shared" si="1510"/>
        <v>Yes</v>
      </c>
      <c r="AM687" t="str">
        <f t="shared" si="1510"/>
        <v>Yes</v>
      </c>
      <c r="AN687" t="str">
        <f t="shared" si="1510"/>
        <v>Yes</v>
      </c>
      <c r="AO687" t="str">
        <f t="shared" si="1510"/>
        <v>Yes</v>
      </c>
      <c r="AP687" t="str">
        <f t="shared" si="1510"/>
        <v>Yes</v>
      </c>
      <c r="AQ687" t="str">
        <f t="shared" si="1510"/>
        <v>Yes</v>
      </c>
      <c r="AR687" t="str">
        <f t="shared" si="1510"/>
        <v>Yes</v>
      </c>
      <c r="AS687" t="str">
        <f t="shared" si="1510"/>
        <v>Yes</v>
      </c>
      <c r="AT687" t="str">
        <f t="shared" si="1510"/>
        <v>Yes</v>
      </c>
      <c r="AV687" t="str">
        <f t="shared" ref="AV687:BF687" si="1535">IF(AND($L687&gt;=AV$1,$L687&lt;AW$1),"Yes","No")</f>
        <v>No</v>
      </c>
      <c r="AW687" t="str">
        <f t="shared" si="1535"/>
        <v>No</v>
      </c>
      <c r="AX687" t="str">
        <f t="shared" si="1535"/>
        <v>No</v>
      </c>
      <c r="AY687" t="str">
        <f t="shared" si="1535"/>
        <v>No</v>
      </c>
      <c r="AZ687" t="str">
        <f t="shared" si="1535"/>
        <v>No</v>
      </c>
      <c r="BA687" t="str">
        <f t="shared" si="1535"/>
        <v>No</v>
      </c>
      <c r="BB687" t="str">
        <f t="shared" si="1535"/>
        <v>No</v>
      </c>
      <c r="BC687" t="str">
        <f t="shared" si="1535"/>
        <v>No</v>
      </c>
      <c r="BD687" t="str">
        <f t="shared" si="1535"/>
        <v>No</v>
      </c>
      <c r="BE687" t="str">
        <f t="shared" si="1535"/>
        <v>No</v>
      </c>
      <c r="BF687" t="str">
        <f t="shared" si="1535"/>
        <v>No</v>
      </c>
      <c r="BG687" t="str">
        <f t="shared" si="1434"/>
        <v>No</v>
      </c>
      <c r="BI687" t="str">
        <f t="shared" si="1445"/>
        <v>No</v>
      </c>
      <c r="BJ687" t="str">
        <f t="shared" ref="BJ687:BT687" si="1536">IF(AND($M687&gt;=BJ$1,$M687&lt;BK$1),"Yes","No")</f>
        <v>No</v>
      </c>
      <c r="BK687" t="str">
        <f t="shared" si="1536"/>
        <v>No</v>
      </c>
      <c r="BL687" t="str">
        <f t="shared" si="1536"/>
        <v>No</v>
      </c>
      <c r="BM687" t="str">
        <f t="shared" si="1536"/>
        <v>No</v>
      </c>
      <c r="BN687" t="str">
        <f t="shared" si="1536"/>
        <v>No</v>
      </c>
      <c r="BO687" t="str">
        <f t="shared" si="1536"/>
        <v>No</v>
      </c>
      <c r="BP687" t="str">
        <f t="shared" si="1536"/>
        <v>No</v>
      </c>
      <c r="BQ687" t="str">
        <f t="shared" si="1536"/>
        <v>No</v>
      </c>
      <c r="BR687" t="str">
        <f t="shared" si="1536"/>
        <v>No</v>
      </c>
      <c r="BS687" t="str">
        <f t="shared" si="1536"/>
        <v>No</v>
      </c>
      <c r="BT687" t="str">
        <f t="shared" si="1536"/>
        <v>No</v>
      </c>
      <c r="BU687" t="str">
        <f t="shared" si="1512"/>
        <v>No</v>
      </c>
      <c r="BW687" t="str">
        <f t="shared" si="1436"/>
        <v>No</v>
      </c>
    </row>
    <row r="688" spans="1:75" x14ac:dyDescent="0.25">
      <c r="A688" s="7">
        <v>687</v>
      </c>
      <c r="B688" s="7" t="s">
        <v>724</v>
      </c>
      <c r="C688" s="7" t="s">
        <v>832</v>
      </c>
      <c r="D688" s="7" t="s">
        <v>36</v>
      </c>
      <c r="E688" s="7" t="s">
        <v>792</v>
      </c>
      <c r="F688" s="8" t="s">
        <v>811</v>
      </c>
      <c r="G688" s="8" t="s">
        <v>807</v>
      </c>
      <c r="H688" s="7" t="s">
        <v>675</v>
      </c>
      <c r="I688" s="7" t="s">
        <v>19</v>
      </c>
      <c r="J688" s="7" t="s">
        <v>1196</v>
      </c>
      <c r="K688" s="9">
        <v>30822</v>
      </c>
      <c r="L688" s="9">
        <v>40360</v>
      </c>
      <c r="M688" s="9"/>
      <c r="N688" s="10">
        <f t="shared" ca="1" si="1431"/>
        <v>12</v>
      </c>
      <c r="O688" s="10" t="s">
        <v>815</v>
      </c>
      <c r="P688" s="11"/>
      <c r="Q688" s="12">
        <v>33752</v>
      </c>
      <c r="R688" s="12">
        <f t="shared" ca="1" si="1432"/>
        <v>5000</v>
      </c>
      <c r="S688" s="8">
        <v>3</v>
      </c>
      <c r="T688" t="str">
        <f t="shared" si="1437"/>
        <v/>
      </c>
      <c r="U688" t="str">
        <f t="shared" si="1438"/>
        <v>Correct</v>
      </c>
      <c r="Y688" t="str">
        <f t="shared" si="1439"/>
        <v>25001-40000</v>
      </c>
      <c r="Z688" t="str">
        <f t="shared" ca="1" si="1440"/>
        <v>30-40 years</v>
      </c>
      <c r="AA688" t="str">
        <f t="shared" si="1441"/>
        <v>2-4 years</v>
      </c>
      <c r="AH688" t="str">
        <f t="shared" si="1442"/>
        <v>Yes</v>
      </c>
      <c r="AI688" t="str">
        <f t="shared" si="1510"/>
        <v>Yes</v>
      </c>
      <c r="AJ688" t="str">
        <f t="shared" si="1510"/>
        <v>Yes</v>
      </c>
      <c r="AK688" t="str">
        <f t="shared" si="1510"/>
        <v>Yes</v>
      </c>
      <c r="AL688" t="str">
        <f t="shared" si="1510"/>
        <v>Yes</v>
      </c>
      <c r="AM688" t="str">
        <f t="shared" si="1510"/>
        <v>Yes</v>
      </c>
      <c r="AN688" t="str">
        <f t="shared" si="1510"/>
        <v>Yes</v>
      </c>
      <c r="AO688" t="str">
        <f t="shared" si="1510"/>
        <v>Yes</v>
      </c>
      <c r="AP688" t="str">
        <f t="shared" si="1510"/>
        <v>Yes</v>
      </c>
      <c r="AQ688" t="str">
        <f t="shared" si="1510"/>
        <v>Yes</v>
      </c>
      <c r="AR688" t="str">
        <f t="shared" si="1510"/>
        <v>Yes</v>
      </c>
      <c r="AS688" t="str">
        <f t="shared" si="1510"/>
        <v>Yes</v>
      </c>
      <c r="AT688" t="str">
        <f t="shared" si="1510"/>
        <v>Yes</v>
      </c>
      <c r="AV688" t="str">
        <f t="shared" ref="AV688:BF688" si="1537">IF(AND($L688&gt;=AV$1,$L688&lt;AW$1),"Yes","No")</f>
        <v>No</v>
      </c>
      <c r="AW688" t="str">
        <f t="shared" si="1537"/>
        <v>No</v>
      </c>
      <c r="AX688" t="str">
        <f t="shared" si="1537"/>
        <v>No</v>
      </c>
      <c r="AY688" t="str">
        <f t="shared" si="1537"/>
        <v>No</v>
      </c>
      <c r="AZ688" t="str">
        <f t="shared" si="1537"/>
        <v>No</v>
      </c>
      <c r="BA688" t="str">
        <f t="shared" si="1537"/>
        <v>No</v>
      </c>
      <c r="BB688" t="str">
        <f t="shared" si="1537"/>
        <v>No</v>
      </c>
      <c r="BC688" t="str">
        <f t="shared" si="1537"/>
        <v>No</v>
      </c>
      <c r="BD688" t="str">
        <f t="shared" si="1537"/>
        <v>No</v>
      </c>
      <c r="BE688" t="str">
        <f t="shared" si="1537"/>
        <v>No</v>
      </c>
      <c r="BF688" t="str">
        <f t="shared" si="1537"/>
        <v>No</v>
      </c>
      <c r="BG688" t="str">
        <f t="shared" si="1434"/>
        <v>No</v>
      </c>
      <c r="BI688" t="str">
        <f t="shared" si="1445"/>
        <v>No</v>
      </c>
      <c r="BJ688" t="str">
        <f t="shared" ref="BJ688:BT688" si="1538">IF(AND($M688&gt;=BJ$1,$M688&lt;BK$1),"Yes","No")</f>
        <v>No</v>
      </c>
      <c r="BK688" t="str">
        <f t="shared" si="1538"/>
        <v>No</v>
      </c>
      <c r="BL688" t="str">
        <f t="shared" si="1538"/>
        <v>No</v>
      </c>
      <c r="BM688" t="str">
        <f t="shared" si="1538"/>
        <v>No</v>
      </c>
      <c r="BN688" t="str">
        <f t="shared" si="1538"/>
        <v>No</v>
      </c>
      <c r="BO688" t="str">
        <f t="shared" si="1538"/>
        <v>No</v>
      </c>
      <c r="BP688" t="str">
        <f t="shared" si="1538"/>
        <v>No</v>
      </c>
      <c r="BQ688" t="str">
        <f t="shared" si="1538"/>
        <v>No</v>
      </c>
      <c r="BR688" t="str">
        <f t="shared" si="1538"/>
        <v>No</v>
      </c>
      <c r="BS688" t="str">
        <f t="shared" si="1538"/>
        <v>No</v>
      </c>
      <c r="BT688" t="str">
        <f t="shared" si="1538"/>
        <v>No</v>
      </c>
      <c r="BU688" t="str">
        <f t="shared" si="1512"/>
        <v>No</v>
      </c>
      <c r="BW688" t="str">
        <f t="shared" si="1436"/>
        <v>No</v>
      </c>
    </row>
    <row r="689" spans="1:75" x14ac:dyDescent="0.25">
      <c r="A689" s="7">
        <v>688</v>
      </c>
      <c r="B689" s="7" t="s">
        <v>725</v>
      </c>
      <c r="C689" s="7" t="s">
        <v>921</v>
      </c>
      <c r="D689" s="7" t="s">
        <v>36</v>
      </c>
      <c r="E689" s="7" t="s">
        <v>795</v>
      </c>
      <c r="F689" s="8" t="s">
        <v>811</v>
      </c>
      <c r="G689" s="8" t="s">
        <v>807</v>
      </c>
      <c r="H689" s="7" t="s">
        <v>675</v>
      </c>
      <c r="I689" s="7" t="s">
        <v>12</v>
      </c>
      <c r="J689" s="7" t="s">
        <v>1196</v>
      </c>
      <c r="K689" s="9">
        <v>26215</v>
      </c>
      <c r="L689" s="9">
        <v>40389</v>
      </c>
      <c r="M689" s="9"/>
      <c r="N689" s="10">
        <f t="shared" ca="1" si="1431"/>
        <v>12</v>
      </c>
      <c r="O689" s="10" t="s">
        <v>815</v>
      </c>
      <c r="P689" s="11" t="s">
        <v>13</v>
      </c>
      <c r="Q689" s="12">
        <v>58370</v>
      </c>
      <c r="R689" s="12">
        <f t="shared" ca="1" si="1432"/>
        <v>10000</v>
      </c>
      <c r="S689" s="8">
        <v>5</v>
      </c>
      <c r="T689" t="str">
        <f t="shared" si="1437"/>
        <v/>
      </c>
      <c r="U689" t="str">
        <f t="shared" si="1438"/>
        <v>Correct</v>
      </c>
      <c r="Y689" t="str">
        <f t="shared" si="1439"/>
        <v>40001-60000</v>
      </c>
      <c r="Z689" t="str">
        <f t="shared" ca="1" si="1440"/>
        <v>Above 50 years</v>
      </c>
      <c r="AA689" t="str">
        <f t="shared" si="1441"/>
        <v>2-4 years</v>
      </c>
      <c r="AH689" t="str">
        <f t="shared" si="1442"/>
        <v>Yes</v>
      </c>
      <c r="AI689" t="str">
        <f t="shared" si="1510"/>
        <v>Yes</v>
      </c>
      <c r="AJ689" t="str">
        <f t="shared" si="1510"/>
        <v>Yes</v>
      </c>
      <c r="AK689" t="str">
        <f t="shared" si="1510"/>
        <v>Yes</v>
      </c>
      <c r="AL689" t="str">
        <f t="shared" si="1510"/>
        <v>Yes</v>
      </c>
      <c r="AM689" t="str">
        <f t="shared" si="1510"/>
        <v>Yes</v>
      </c>
      <c r="AN689" t="str">
        <f t="shared" si="1510"/>
        <v>Yes</v>
      </c>
      <c r="AO689" t="str">
        <f t="shared" si="1510"/>
        <v>Yes</v>
      </c>
      <c r="AP689" t="str">
        <f t="shared" si="1510"/>
        <v>Yes</v>
      </c>
      <c r="AQ689" t="str">
        <f t="shared" si="1510"/>
        <v>Yes</v>
      </c>
      <c r="AR689" t="str">
        <f t="shared" si="1510"/>
        <v>Yes</v>
      </c>
      <c r="AS689" t="str">
        <f t="shared" si="1510"/>
        <v>Yes</v>
      </c>
      <c r="AT689" t="str">
        <f t="shared" si="1510"/>
        <v>Yes</v>
      </c>
      <c r="AV689" t="str">
        <f t="shared" ref="AV689:BF689" si="1539">IF(AND($L689&gt;=AV$1,$L689&lt;AW$1),"Yes","No")</f>
        <v>No</v>
      </c>
      <c r="AW689" t="str">
        <f t="shared" si="1539"/>
        <v>No</v>
      </c>
      <c r="AX689" t="str">
        <f t="shared" si="1539"/>
        <v>No</v>
      </c>
      <c r="AY689" t="str">
        <f t="shared" si="1539"/>
        <v>No</v>
      </c>
      <c r="AZ689" t="str">
        <f t="shared" si="1539"/>
        <v>No</v>
      </c>
      <c r="BA689" t="str">
        <f t="shared" si="1539"/>
        <v>No</v>
      </c>
      <c r="BB689" t="str">
        <f t="shared" si="1539"/>
        <v>No</v>
      </c>
      <c r="BC689" t="str">
        <f t="shared" si="1539"/>
        <v>No</v>
      </c>
      <c r="BD689" t="str">
        <f t="shared" si="1539"/>
        <v>No</v>
      </c>
      <c r="BE689" t="str">
        <f t="shared" si="1539"/>
        <v>No</v>
      </c>
      <c r="BF689" t="str">
        <f t="shared" si="1539"/>
        <v>No</v>
      </c>
      <c r="BG689" t="str">
        <f t="shared" si="1434"/>
        <v>No</v>
      </c>
      <c r="BI689" t="str">
        <f t="shared" si="1445"/>
        <v>No</v>
      </c>
      <c r="BJ689" t="str">
        <f t="shared" ref="BJ689:BT689" si="1540">IF(AND($M689&gt;=BJ$1,$M689&lt;BK$1),"Yes","No")</f>
        <v>No</v>
      </c>
      <c r="BK689" t="str">
        <f t="shared" si="1540"/>
        <v>No</v>
      </c>
      <c r="BL689" t="str">
        <f t="shared" si="1540"/>
        <v>No</v>
      </c>
      <c r="BM689" t="str">
        <f t="shared" si="1540"/>
        <v>No</v>
      </c>
      <c r="BN689" t="str">
        <f t="shared" si="1540"/>
        <v>No</v>
      </c>
      <c r="BO689" t="str">
        <f t="shared" si="1540"/>
        <v>No</v>
      </c>
      <c r="BP689" t="str">
        <f t="shared" si="1540"/>
        <v>No</v>
      </c>
      <c r="BQ689" t="str">
        <f t="shared" si="1540"/>
        <v>No</v>
      </c>
      <c r="BR689" t="str">
        <f t="shared" si="1540"/>
        <v>No</v>
      </c>
      <c r="BS689" t="str">
        <f t="shared" si="1540"/>
        <v>No</v>
      </c>
      <c r="BT689" t="str">
        <f t="shared" si="1540"/>
        <v>No</v>
      </c>
      <c r="BU689" t="str">
        <f t="shared" si="1512"/>
        <v>No</v>
      </c>
      <c r="BW689" t="str">
        <f t="shared" si="1436"/>
        <v>No</v>
      </c>
    </row>
    <row r="690" spans="1:75" x14ac:dyDescent="0.25">
      <c r="A690" s="7">
        <v>689</v>
      </c>
      <c r="B690" s="7" t="s">
        <v>726</v>
      </c>
      <c r="C690" s="7" t="s">
        <v>928</v>
      </c>
      <c r="D690" s="7" t="s">
        <v>36</v>
      </c>
      <c r="E690" s="7" t="s">
        <v>790</v>
      </c>
      <c r="F690" s="8" t="s">
        <v>811</v>
      </c>
      <c r="G690" s="8" t="s">
        <v>807</v>
      </c>
      <c r="H690" s="7" t="s">
        <v>675</v>
      </c>
      <c r="I690" s="7" t="s">
        <v>12</v>
      </c>
      <c r="J690" s="7" t="s">
        <v>1196</v>
      </c>
      <c r="K690" s="9">
        <v>31929</v>
      </c>
      <c r="L690" s="9">
        <v>38914</v>
      </c>
      <c r="M690" s="9"/>
      <c r="N690" s="10">
        <f t="shared" ca="1" si="1431"/>
        <v>16</v>
      </c>
      <c r="O690" s="10" t="s">
        <v>815</v>
      </c>
      <c r="P690" s="11" t="s">
        <v>40</v>
      </c>
      <c r="Q690" s="12">
        <v>41380</v>
      </c>
      <c r="R690" s="12">
        <f t="shared" ca="1" si="1432"/>
        <v>3000</v>
      </c>
      <c r="S690" s="8">
        <v>2</v>
      </c>
      <c r="T690" t="str">
        <f t="shared" si="1437"/>
        <v/>
      </c>
      <c r="U690" t="str">
        <f t="shared" si="1438"/>
        <v>Correct</v>
      </c>
      <c r="Y690" t="str">
        <f t="shared" si="1439"/>
        <v>40001-60000</v>
      </c>
      <c r="Z690" t="str">
        <f t="shared" ca="1" si="1440"/>
        <v>30-40 years</v>
      </c>
      <c r="AA690" t="str">
        <f t="shared" si="1441"/>
        <v>6-10 years</v>
      </c>
      <c r="AH690" t="str">
        <f t="shared" si="1442"/>
        <v>Yes</v>
      </c>
      <c r="AI690" t="str">
        <f t="shared" si="1510"/>
        <v>Yes</v>
      </c>
      <c r="AJ690" t="str">
        <f t="shared" si="1510"/>
        <v>Yes</v>
      </c>
      <c r="AK690" t="str">
        <f t="shared" si="1510"/>
        <v>Yes</v>
      </c>
      <c r="AL690" t="str">
        <f t="shared" si="1510"/>
        <v>Yes</v>
      </c>
      <c r="AM690" t="str">
        <f t="shared" si="1510"/>
        <v>Yes</v>
      </c>
      <c r="AN690" t="str">
        <f t="shared" si="1510"/>
        <v>Yes</v>
      </c>
      <c r="AO690" t="str">
        <f t="shared" si="1510"/>
        <v>Yes</v>
      </c>
      <c r="AP690" t="str">
        <f t="shared" si="1510"/>
        <v>Yes</v>
      </c>
      <c r="AQ690" t="str">
        <f t="shared" si="1510"/>
        <v>Yes</v>
      </c>
      <c r="AR690" t="str">
        <f t="shared" si="1510"/>
        <v>Yes</v>
      </c>
      <c r="AS690" t="str">
        <f t="shared" si="1510"/>
        <v>Yes</v>
      </c>
      <c r="AT690" t="str">
        <f t="shared" si="1510"/>
        <v>Yes</v>
      </c>
      <c r="AV690" t="str">
        <f t="shared" ref="AV690:BF690" si="1541">IF(AND($L690&gt;=AV$1,$L690&lt;AW$1),"Yes","No")</f>
        <v>No</v>
      </c>
      <c r="AW690" t="str">
        <f t="shared" si="1541"/>
        <v>No</v>
      </c>
      <c r="AX690" t="str">
        <f t="shared" si="1541"/>
        <v>No</v>
      </c>
      <c r="AY690" t="str">
        <f t="shared" si="1541"/>
        <v>No</v>
      </c>
      <c r="AZ690" t="str">
        <f t="shared" si="1541"/>
        <v>No</v>
      </c>
      <c r="BA690" t="str">
        <f t="shared" si="1541"/>
        <v>No</v>
      </c>
      <c r="BB690" t="str">
        <f t="shared" si="1541"/>
        <v>No</v>
      </c>
      <c r="BC690" t="str">
        <f t="shared" si="1541"/>
        <v>No</v>
      </c>
      <c r="BD690" t="str">
        <f t="shared" si="1541"/>
        <v>No</v>
      </c>
      <c r="BE690" t="str">
        <f t="shared" si="1541"/>
        <v>No</v>
      </c>
      <c r="BF690" t="str">
        <f t="shared" si="1541"/>
        <v>No</v>
      </c>
      <c r="BG690" t="str">
        <f t="shared" si="1434"/>
        <v>No</v>
      </c>
      <c r="BI690" t="str">
        <f t="shared" si="1445"/>
        <v>No</v>
      </c>
      <c r="BJ690" t="str">
        <f t="shared" ref="BJ690:BT690" si="1542">IF(AND($M690&gt;=BJ$1,$M690&lt;BK$1),"Yes","No")</f>
        <v>No</v>
      </c>
      <c r="BK690" t="str">
        <f t="shared" si="1542"/>
        <v>No</v>
      </c>
      <c r="BL690" t="str">
        <f t="shared" si="1542"/>
        <v>No</v>
      </c>
      <c r="BM690" t="str">
        <f t="shared" si="1542"/>
        <v>No</v>
      </c>
      <c r="BN690" t="str">
        <f t="shared" si="1542"/>
        <v>No</v>
      </c>
      <c r="BO690" t="str">
        <f t="shared" si="1542"/>
        <v>No</v>
      </c>
      <c r="BP690" t="str">
        <f t="shared" si="1542"/>
        <v>No</v>
      </c>
      <c r="BQ690" t="str">
        <f t="shared" si="1542"/>
        <v>No</v>
      </c>
      <c r="BR690" t="str">
        <f t="shared" si="1542"/>
        <v>No</v>
      </c>
      <c r="BS690" t="str">
        <f t="shared" si="1542"/>
        <v>No</v>
      </c>
      <c r="BT690" t="str">
        <f t="shared" si="1542"/>
        <v>No</v>
      </c>
      <c r="BU690" t="str">
        <f t="shared" si="1512"/>
        <v>No</v>
      </c>
      <c r="BW690" t="str">
        <f t="shared" si="1436"/>
        <v>No</v>
      </c>
    </row>
    <row r="691" spans="1:75" x14ac:dyDescent="0.25">
      <c r="A691" s="7">
        <v>690</v>
      </c>
      <c r="B691" s="7" t="s">
        <v>727</v>
      </c>
      <c r="C691" s="7" t="s">
        <v>893</v>
      </c>
      <c r="D691" s="7" t="s">
        <v>36</v>
      </c>
      <c r="E691" s="7" t="s">
        <v>790</v>
      </c>
      <c r="F691" s="8" t="s">
        <v>811</v>
      </c>
      <c r="G691" s="8" t="s">
        <v>807</v>
      </c>
      <c r="H691" s="7" t="s">
        <v>675</v>
      </c>
      <c r="I691" s="7" t="s">
        <v>15</v>
      </c>
      <c r="J691" s="7" t="s">
        <v>1196</v>
      </c>
      <c r="K691" s="9">
        <v>29341</v>
      </c>
      <c r="L691" s="9">
        <v>36365</v>
      </c>
      <c r="M691" s="9"/>
      <c r="N691" s="10">
        <f t="shared" ca="1" si="1431"/>
        <v>23</v>
      </c>
      <c r="O691" s="10" t="s">
        <v>815</v>
      </c>
      <c r="P691" s="11" t="s">
        <v>21</v>
      </c>
      <c r="Q691" s="12">
        <v>19825</v>
      </c>
      <c r="R691" s="12">
        <f t="shared" ca="1" si="1432"/>
        <v>3000</v>
      </c>
      <c r="S691" s="8">
        <v>2</v>
      </c>
      <c r="T691" t="str">
        <f t="shared" si="1437"/>
        <v/>
      </c>
      <c r="U691" t="str">
        <f t="shared" si="1438"/>
        <v>Correct</v>
      </c>
      <c r="Y691" t="str">
        <f t="shared" si="1439"/>
        <v>10001-25000</v>
      </c>
      <c r="Z691" t="str">
        <f t="shared" ca="1" si="1440"/>
        <v>40-50 years</v>
      </c>
      <c r="AA691" t="str">
        <f t="shared" si="1441"/>
        <v>Above 10 years</v>
      </c>
      <c r="AH691" t="str">
        <f t="shared" si="1442"/>
        <v>Yes</v>
      </c>
      <c r="AI691" t="str">
        <f t="shared" ref="AI691:AT706" si="1543">IF($L691&gt;AI$1,"No",IF($M691="","Yes",IF(AND($L691&lt;=AI$1,$M691&gt;AI$1),"Yes","No")))</f>
        <v>Yes</v>
      </c>
      <c r="AJ691" t="str">
        <f t="shared" si="1543"/>
        <v>Yes</v>
      </c>
      <c r="AK691" t="str">
        <f t="shared" si="1543"/>
        <v>Yes</v>
      </c>
      <c r="AL691" t="str">
        <f t="shared" si="1543"/>
        <v>Yes</v>
      </c>
      <c r="AM691" t="str">
        <f t="shared" si="1543"/>
        <v>Yes</v>
      </c>
      <c r="AN691" t="str">
        <f t="shared" si="1543"/>
        <v>Yes</v>
      </c>
      <c r="AO691" t="str">
        <f t="shared" si="1543"/>
        <v>Yes</v>
      </c>
      <c r="AP691" t="str">
        <f t="shared" si="1543"/>
        <v>Yes</v>
      </c>
      <c r="AQ691" t="str">
        <f t="shared" si="1543"/>
        <v>Yes</v>
      </c>
      <c r="AR691" t="str">
        <f t="shared" si="1543"/>
        <v>Yes</v>
      </c>
      <c r="AS691" t="str">
        <f t="shared" si="1543"/>
        <v>Yes</v>
      </c>
      <c r="AT691" t="str">
        <f t="shared" si="1543"/>
        <v>Yes</v>
      </c>
      <c r="AV691" t="str">
        <f t="shared" ref="AV691:BF691" si="1544">IF(AND($L691&gt;=AV$1,$L691&lt;AW$1),"Yes","No")</f>
        <v>No</v>
      </c>
      <c r="AW691" t="str">
        <f t="shared" si="1544"/>
        <v>No</v>
      </c>
      <c r="AX691" t="str">
        <f t="shared" si="1544"/>
        <v>No</v>
      </c>
      <c r="AY691" t="str">
        <f t="shared" si="1544"/>
        <v>No</v>
      </c>
      <c r="AZ691" t="str">
        <f t="shared" si="1544"/>
        <v>No</v>
      </c>
      <c r="BA691" t="str">
        <f t="shared" si="1544"/>
        <v>No</v>
      </c>
      <c r="BB691" t="str">
        <f t="shared" si="1544"/>
        <v>No</v>
      </c>
      <c r="BC691" t="str">
        <f t="shared" si="1544"/>
        <v>No</v>
      </c>
      <c r="BD691" t="str">
        <f t="shared" si="1544"/>
        <v>No</v>
      </c>
      <c r="BE691" t="str">
        <f t="shared" si="1544"/>
        <v>No</v>
      </c>
      <c r="BF691" t="str">
        <f t="shared" si="1544"/>
        <v>No</v>
      </c>
      <c r="BG691" t="str">
        <f t="shared" si="1434"/>
        <v>No</v>
      </c>
      <c r="BI691" t="str">
        <f t="shared" si="1445"/>
        <v>No</v>
      </c>
      <c r="BJ691" t="str">
        <f t="shared" ref="BJ691:BU706" si="1545">IF(AND($M691&gt;=BJ$1,$M691&lt;BK$1),"Yes","No")</f>
        <v>No</v>
      </c>
      <c r="BK691" t="str">
        <f t="shared" si="1545"/>
        <v>No</v>
      </c>
      <c r="BL691" t="str">
        <f t="shared" si="1545"/>
        <v>No</v>
      </c>
      <c r="BM691" t="str">
        <f t="shared" si="1545"/>
        <v>No</v>
      </c>
      <c r="BN691" t="str">
        <f t="shared" si="1545"/>
        <v>No</v>
      </c>
      <c r="BO691" t="str">
        <f t="shared" si="1545"/>
        <v>No</v>
      </c>
      <c r="BP691" t="str">
        <f t="shared" si="1545"/>
        <v>No</v>
      </c>
      <c r="BQ691" t="str">
        <f t="shared" si="1545"/>
        <v>No</v>
      </c>
      <c r="BR691" t="str">
        <f t="shared" si="1545"/>
        <v>No</v>
      </c>
      <c r="BS691" t="str">
        <f t="shared" si="1545"/>
        <v>No</v>
      </c>
      <c r="BT691" t="str">
        <f t="shared" si="1545"/>
        <v>No</v>
      </c>
      <c r="BU691" t="str">
        <f t="shared" si="1545"/>
        <v>No</v>
      </c>
      <c r="BW691" t="str">
        <f t="shared" si="1436"/>
        <v>No</v>
      </c>
    </row>
    <row r="692" spans="1:75" x14ac:dyDescent="0.25">
      <c r="A692" s="7">
        <v>691</v>
      </c>
      <c r="B692" s="7" t="s">
        <v>728</v>
      </c>
      <c r="C692" s="7" t="s">
        <v>1177</v>
      </c>
      <c r="D692" s="7" t="s">
        <v>813</v>
      </c>
      <c r="E692" s="7" t="s">
        <v>791</v>
      </c>
      <c r="F692" s="8" t="s">
        <v>811</v>
      </c>
      <c r="G692" s="8" t="s">
        <v>807</v>
      </c>
      <c r="H692" s="7" t="s">
        <v>675</v>
      </c>
      <c r="I692" s="7" t="s">
        <v>24</v>
      </c>
      <c r="J692" s="7" t="s">
        <v>1197</v>
      </c>
      <c r="K692" s="9">
        <v>22399</v>
      </c>
      <c r="L692" s="9">
        <v>37099</v>
      </c>
      <c r="M692" s="9"/>
      <c r="N692" s="10">
        <f t="shared" ca="1" si="1431"/>
        <v>21</v>
      </c>
      <c r="O692" s="10" t="s">
        <v>815</v>
      </c>
      <c r="P692" s="11"/>
      <c r="Q692" s="12">
        <v>28270</v>
      </c>
      <c r="R692" s="12">
        <f t="shared" ca="1" si="1432"/>
        <v>10000</v>
      </c>
      <c r="S692" s="8">
        <v>5</v>
      </c>
      <c r="T692" t="str">
        <f t="shared" si="1437"/>
        <v/>
      </c>
      <c r="U692" t="str">
        <f t="shared" si="1438"/>
        <v>Correct</v>
      </c>
      <c r="Y692" t="str">
        <f t="shared" si="1439"/>
        <v>25001-40000</v>
      </c>
      <c r="Z692" t="str">
        <f t="shared" ca="1" si="1440"/>
        <v>Above 50 years</v>
      </c>
      <c r="AA692" t="str">
        <f t="shared" si="1441"/>
        <v>Above 10 years</v>
      </c>
      <c r="AH692" t="str">
        <f t="shared" si="1442"/>
        <v>Yes</v>
      </c>
      <c r="AI692" t="str">
        <f t="shared" si="1543"/>
        <v>Yes</v>
      </c>
      <c r="AJ692" t="str">
        <f t="shared" si="1543"/>
        <v>Yes</v>
      </c>
      <c r="AK692" t="str">
        <f t="shared" si="1543"/>
        <v>Yes</v>
      </c>
      <c r="AL692" t="str">
        <f t="shared" si="1543"/>
        <v>Yes</v>
      </c>
      <c r="AM692" t="str">
        <f t="shared" si="1543"/>
        <v>Yes</v>
      </c>
      <c r="AN692" t="str">
        <f t="shared" si="1543"/>
        <v>Yes</v>
      </c>
      <c r="AO692" t="str">
        <f t="shared" si="1543"/>
        <v>Yes</v>
      </c>
      <c r="AP692" t="str">
        <f t="shared" si="1543"/>
        <v>Yes</v>
      </c>
      <c r="AQ692" t="str">
        <f t="shared" si="1543"/>
        <v>Yes</v>
      </c>
      <c r="AR692" t="str">
        <f t="shared" si="1543"/>
        <v>Yes</v>
      </c>
      <c r="AS692" t="str">
        <f t="shared" si="1543"/>
        <v>Yes</v>
      </c>
      <c r="AT692" t="str">
        <f t="shared" si="1543"/>
        <v>Yes</v>
      </c>
      <c r="AV692" t="str">
        <f t="shared" ref="AV692:BF692" si="1546">IF(AND($L692&gt;=AV$1,$L692&lt;AW$1),"Yes","No")</f>
        <v>No</v>
      </c>
      <c r="AW692" t="str">
        <f t="shared" si="1546"/>
        <v>No</v>
      </c>
      <c r="AX692" t="str">
        <f t="shared" si="1546"/>
        <v>No</v>
      </c>
      <c r="AY692" t="str">
        <f t="shared" si="1546"/>
        <v>No</v>
      </c>
      <c r="AZ692" t="str">
        <f t="shared" si="1546"/>
        <v>No</v>
      </c>
      <c r="BA692" t="str">
        <f t="shared" si="1546"/>
        <v>No</v>
      </c>
      <c r="BB692" t="str">
        <f t="shared" si="1546"/>
        <v>No</v>
      </c>
      <c r="BC692" t="str">
        <f t="shared" si="1546"/>
        <v>No</v>
      </c>
      <c r="BD692" t="str">
        <f t="shared" si="1546"/>
        <v>No</v>
      </c>
      <c r="BE692" t="str">
        <f t="shared" si="1546"/>
        <v>No</v>
      </c>
      <c r="BF692" t="str">
        <f t="shared" si="1546"/>
        <v>No</v>
      </c>
      <c r="BG692" t="str">
        <f t="shared" si="1434"/>
        <v>No</v>
      </c>
      <c r="BI692" t="str">
        <f t="shared" si="1445"/>
        <v>No</v>
      </c>
      <c r="BJ692" t="str">
        <f t="shared" ref="BJ692:BT692" si="1547">IF(AND($M692&gt;=BJ$1,$M692&lt;BK$1),"Yes","No")</f>
        <v>No</v>
      </c>
      <c r="BK692" t="str">
        <f t="shared" si="1547"/>
        <v>No</v>
      </c>
      <c r="BL692" t="str">
        <f t="shared" si="1547"/>
        <v>No</v>
      </c>
      <c r="BM692" t="str">
        <f t="shared" si="1547"/>
        <v>No</v>
      </c>
      <c r="BN692" t="str">
        <f t="shared" si="1547"/>
        <v>No</v>
      </c>
      <c r="BO692" t="str">
        <f t="shared" si="1547"/>
        <v>No</v>
      </c>
      <c r="BP692" t="str">
        <f t="shared" si="1547"/>
        <v>No</v>
      </c>
      <c r="BQ692" t="str">
        <f t="shared" si="1547"/>
        <v>No</v>
      </c>
      <c r="BR692" t="str">
        <f t="shared" si="1547"/>
        <v>No</v>
      </c>
      <c r="BS692" t="str">
        <f t="shared" si="1547"/>
        <v>No</v>
      </c>
      <c r="BT692" t="str">
        <f t="shared" si="1547"/>
        <v>No</v>
      </c>
      <c r="BU692" t="str">
        <f t="shared" si="1545"/>
        <v>No</v>
      </c>
      <c r="BW692" t="str">
        <f t="shared" si="1436"/>
        <v>No</v>
      </c>
    </row>
    <row r="693" spans="1:75" x14ac:dyDescent="0.25">
      <c r="A693" s="7">
        <v>692</v>
      </c>
      <c r="B693" s="7" t="s">
        <v>729</v>
      </c>
      <c r="C693" s="7" t="s">
        <v>1178</v>
      </c>
      <c r="D693" s="7" t="s">
        <v>36</v>
      </c>
      <c r="E693" s="7" t="s">
        <v>795</v>
      </c>
      <c r="F693" s="8" t="s">
        <v>811</v>
      </c>
      <c r="G693" s="8" t="s">
        <v>807</v>
      </c>
      <c r="H693" s="7" t="s">
        <v>675</v>
      </c>
      <c r="I693" s="7" t="s">
        <v>24</v>
      </c>
      <c r="J693" s="7" t="s">
        <v>1197</v>
      </c>
      <c r="K693" s="9">
        <v>27692</v>
      </c>
      <c r="L693" s="9">
        <v>37453</v>
      </c>
      <c r="M693" s="9"/>
      <c r="N693" s="10">
        <f t="shared" ca="1" si="1431"/>
        <v>20</v>
      </c>
      <c r="O693" s="10" t="s">
        <v>815</v>
      </c>
      <c r="P693" s="11"/>
      <c r="Q693" s="12">
        <v>49090</v>
      </c>
      <c r="R693" s="12">
        <f t="shared" ca="1" si="1432"/>
        <v>5000</v>
      </c>
      <c r="S693" s="8">
        <v>4</v>
      </c>
      <c r="T693" t="str">
        <f t="shared" si="1437"/>
        <v/>
      </c>
      <c r="U693" t="str">
        <f t="shared" si="1438"/>
        <v>Correct</v>
      </c>
      <c r="Y693" t="str">
        <f t="shared" si="1439"/>
        <v>40001-60000</v>
      </c>
      <c r="Z693" t="str">
        <f t="shared" ca="1" si="1440"/>
        <v>40-50 years</v>
      </c>
      <c r="AA693" t="str">
        <f t="shared" si="1441"/>
        <v>Above 10 years</v>
      </c>
      <c r="AH693" t="str">
        <f t="shared" si="1442"/>
        <v>Yes</v>
      </c>
      <c r="AI693" t="str">
        <f t="shared" si="1543"/>
        <v>Yes</v>
      </c>
      <c r="AJ693" t="str">
        <f t="shared" si="1543"/>
        <v>Yes</v>
      </c>
      <c r="AK693" t="str">
        <f t="shared" si="1543"/>
        <v>Yes</v>
      </c>
      <c r="AL693" t="str">
        <f t="shared" si="1543"/>
        <v>Yes</v>
      </c>
      <c r="AM693" t="str">
        <f t="shared" si="1543"/>
        <v>Yes</v>
      </c>
      <c r="AN693" t="str">
        <f t="shared" si="1543"/>
        <v>Yes</v>
      </c>
      <c r="AO693" t="str">
        <f t="shared" si="1543"/>
        <v>Yes</v>
      </c>
      <c r="AP693" t="str">
        <f t="shared" si="1543"/>
        <v>Yes</v>
      </c>
      <c r="AQ693" t="str">
        <f t="shared" si="1543"/>
        <v>Yes</v>
      </c>
      <c r="AR693" t="str">
        <f t="shared" si="1543"/>
        <v>Yes</v>
      </c>
      <c r="AS693" t="str">
        <f t="shared" si="1543"/>
        <v>Yes</v>
      </c>
      <c r="AT693" t="str">
        <f t="shared" si="1543"/>
        <v>Yes</v>
      </c>
      <c r="AV693" t="str">
        <f t="shared" ref="AV693:BF693" si="1548">IF(AND($L693&gt;=AV$1,$L693&lt;AW$1),"Yes","No")</f>
        <v>No</v>
      </c>
      <c r="AW693" t="str">
        <f t="shared" si="1548"/>
        <v>No</v>
      </c>
      <c r="AX693" t="str">
        <f t="shared" si="1548"/>
        <v>No</v>
      </c>
      <c r="AY693" t="str">
        <f t="shared" si="1548"/>
        <v>No</v>
      </c>
      <c r="AZ693" t="str">
        <f t="shared" si="1548"/>
        <v>No</v>
      </c>
      <c r="BA693" t="str">
        <f t="shared" si="1548"/>
        <v>No</v>
      </c>
      <c r="BB693" t="str">
        <f t="shared" si="1548"/>
        <v>No</v>
      </c>
      <c r="BC693" t="str">
        <f t="shared" si="1548"/>
        <v>No</v>
      </c>
      <c r="BD693" t="str">
        <f t="shared" si="1548"/>
        <v>No</v>
      </c>
      <c r="BE693" t="str">
        <f t="shared" si="1548"/>
        <v>No</v>
      </c>
      <c r="BF693" t="str">
        <f t="shared" si="1548"/>
        <v>No</v>
      </c>
      <c r="BG693" t="str">
        <f t="shared" si="1434"/>
        <v>No</v>
      </c>
      <c r="BI693" t="str">
        <f t="shared" si="1445"/>
        <v>No</v>
      </c>
      <c r="BJ693" t="str">
        <f t="shared" ref="BJ693:BT693" si="1549">IF(AND($M693&gt;=BJ$1,$M693&lt;BK$1),"Yes","No")</f>
        <v>No</v>
      </c>
      <c r="BK693" t="str">
        <f t="shared" si="1549"/>
        <v>No</v>
      </c>
      <c r="BL693" t="str">
        <f t="shared" si="1549"/>
        <v>No</v>
      </c>
      <c r="BM693" t="str">
        <f t="shared" si="1549"/>
        <v>No</v>
      </c>
      <c r="BN693" t="str">
        <f t="shared" si="1549"/>
        <v>No</v>
      </c>
      <c r="BO693" t="str">
        <f t="shared" si="1549"/>
        <v>No</v>
      </c>
      <c r="BP693" t="str">
        <f t="shared" si="1549"/>
        <v>No</v>
      </c>
      <c r="BQ693" t="str">
        <f t="shared" si="1549"/>
        <v>No</v>
      </c>
      <c r="BR693" t="str">
        <f t="shared" si="1549"/>
        <v>No</v>
      </c>
      <c r="BS693" t="str">
        <f t="shared" si="1549"/>
        <v>No</v>
      </c>
      <c r="BT693" t="str">
        <f t="shared" si="1549"/>
        <v>No</v>
      </c>
      <c r="BU693" t="str">
        <f t="shared" si="1545"/>
        <v>No</v>
      </c>
      <c r="BW693" t="str">
        <f t="shared" si="1436"/>
        <v>No</v>
      </c>
    </row>
    <row r="694" spans="1:75" x14ac:dyDescent="0.25">
      <c r="A694" s="7">
        <v>693</v>
      </c>
      <c r="B694" s="7" t="s">
        <v>730</v>
      </c>
      <c r="C694" s="7" t="s">
        <v>829</v>
      </c>
      <c r="D694" s="7" t="s">
        <v>10</v>
      </c>
      <c r="E694" s="7" t="s">
        <v>788</v>
      </c>
      <c r="F694" s="8" t="s">
        <v>811</v>
      </c>
      <c r="G694" s="8" t="s">
        <v>807</v>
      </c>
      <c r="H694" s="7" t="s">
        <v>675</v>
      </c>
      <c r="I694" s="7" t="s">
        <v>12</v>
      </c>
      <c r="J694" s="7" t="s">
        <v>1196</v>
      </c>
      <c r="K694" s="9">
        <v>27823</v>
      </c>
      <c r="L694" s="9">
        <v>37810</v>
      </c>
      <c r="M694" s="9"/>
      <c r="N694" s="10">
        <f t="shared" ca="1" si="1431"/>
        <v>19</v>
      </c>
      <c r="O694" s="10" t="s">
        <v>815</v>
      </c>
      <c r="P694" s="11" t="s">
        <v>40</v>
      </c>
      <c r="Q694" s="12">
        <v>48010</v>
      </c>
      <c r="R694" s="12">
        <f t="shared" ca="1" si="1432"/>
        <v>5000</v>
      </c>
      <c r="S694" s="8">
        <v>3</v>
      </c>
      <c r="T694" t="str">
        <f t="shared" si="1437"/>
        <v/>
      </c>
      <c r="U694" t="str">
        <f t="shared" si="1438"/>
        <v>Correct</v>
      </c>
      <c r="Y694" t="str">
        <f t="shared" si="1439"/>
        <v>40001-60000</v>
      </c>
      <c r="Z694" t="str">
        <f t="shared" ca="1" si="1440"/>
        <v>40-50 years</v>
      </c>
      <c r="AA694" t="str">
        <f t="shared" si="1441"/>
        <v>6-10 years</v>
      </c>
      <c r="AH694" t="str">
        <f t="shared" si="1442"/>
        <v>Yes</v>
      </c>
      <c r="AI694" t="str">
        <f t="shared" si="1543"/>
        <v>Yes</v>
      </c>
      <c r="AJ694" t="str">
        <f t="shared" si="1543"/>
        <v>Yes</v>
      </c>
      <c r="AK694" t="str">
        <f t="shared" si="1543"/>
        <v>Yes</v>
      </c>
      <c r="AL694" t="str">
        <f t="shared" si="1543"/>
        <v>Yes</v>
      </c>
      <c r="AM694" t="str">
        <f t="shared" si="1543"/>
        <v>Yes</v>
      </c>
      <c r="AN694" t="str">
        <f t="shared" si="1543"/>
        <v>Yes</v>
      </c>
      <c r="AO694" t="str">
        <f t="shared" si="1543"/>
        <v>Yes</v>
      </c>
      <c r="AP694" t="str">
        <f t="shared" si="1543"/>
        <v>Yes</v>
      </c>
      <c r="AQ694" t="str">
        <f t="shared" si="1543"/>
        <v>Yes</v>
      </c>
      <c r="AR694" t="str">
        <f t="shared" si="1543"/>
        <v>Yes</v>
      </c>
      <c r="AS694" t="str">
        <f t="shared" si="1543"/>
        <v>Yes</v>
      </c>
      <c r="AT694" t="str">
        <f t="shared" si="1543"/>
        <v>Yes</v>
      </c>
      <c r="AV694" t="str">
        <f t="shared" ref="AV694:BF694" si="1550">IF(AND($L694&gt;=AV$1,$L694&lt;AW$1),"Yes","No")</f>
        <v>No</v>
      </c>
      <c r="AW694" t="str">
        <f t="shared" si="1550"/>
        <v>No</v>
      </c>
      <c r="AX694" t="str">
        <f t="shared" si="1550"/>
        <v>No</v>
      </c>
      <c r="AY694" t="str">
        <f t="shared" si="1550"/>
        <v>No</v>
      </c>
      <c r="AZ694" t="str">
        <f t="shared" si="1550"/>
        <v>No</v>
      </c>
      <c r="BA694" t="str">
        <f t="shared" si="1550"/>
        <v>No</v>
      </c>
      <c r="BB694" t="str">
        <f t="shared" si="1550"/>
        <v>No</v>
      </c>
      <c r="BC694" t="str">
        <f t="shared" si="1550"/>
        <v>No</v>
      </c>
      <c r="BD694" t="str">
        <f t="shared" si="1550"/>
        <v>No</v>
      </c>
      <c r="BE694" t="str">
        <f t="shared" si="1550"/>
        <v>No</v>
      </c>
      <c r="BF694" t="str">
        <f t="shared" si="1550"/>
        <v>No</v>
      </c>
      <c r="BG694" t="str">
        <f t="shared" si="1434"/>
        <v>No</v>
      </c>
      <c r="BI694" t="str">
        <f t="shared" si="1445"/>
        <v>No</v>
      </c>
      <c r="BJ694" t="str">
        <f t="shared" ref="BJ694:BT694" si="1551">IF(AND($M694&gt;=BJ$1,$M694&lt;BK$1),"Yes","No")</f>
        <v>No</v>
      </c>
      <c r="BK694" t="str">
        <f t="shared" si="1551"/>
        <v>No</v>
      </c>
      <c r="BL694" t="str">
        <f t="shared" si="1551"/>
        <v>No</v>
      </c>
      <c r="BM694" t="str">
        <f t="shared" si="1551"/>
        <v>No</v>
      </c>
      <c r="BN694" t="str">
        <f t="shared" si="1551"/>
        <v>No</v>
      </c>
      <c r="BO694" t="str">
        <f t="shared" si="1551"/>
        <v>No</v>
      </c>
      <c r="BP694" t="str">
        <f t="shared" si="1551"/>
        <v>No</v>
      </c>
      <c r="BQ694" t="str">
        <f t="shared" si="1551"/>
        <v>No</v>
      </c>
      <c r="BR694" t="str">
        <f t="shared" si="1551"/>
        <v>No</v>
      </c>
      <c r="BS694" t="str">
        <f t="shared" si="1551"/>
        <v>No</v>
      </c>
      <c r="BT694" t="str">
        <f t="shared" si="1551"/>
        <v>No</v>
      </c>
      <c r="BU694" t="str">
        <f t="shared" si="1545"/>
        <v>No</v>
      </c>
      <c r="BW694" t="str">
        <f t="shared" si="1436"/>
        <v>No</v>
      </c>
    </row>
    <row r="695" spans="1:75" x14ac:dyDescent="0.25">
      <c r="A695" s="7">
        <v>694</v>
      </c>
      <c r="B695" s="7" t="s">
        <v>731</v>
      </c>
      <c r="C695" s="7" t="s">
        <v>906</v>
      </c>
      <c r="D695" s="7" t="s">
        <v>36</v>
      </c>
      <c r="E695" s="7" t="s">
        <v>792</v>
      </c>
      <c r="F695" s="8" t="s">
        <v>811</v>
      </c>
      <c r="G695" s="8" t="s">
        <v>807</v>
      </c>
      <c r="H695" s="7" t="s">
        <v>675</v>
      </c>
      <c r="I695" s="7" t="s">
        <v>12</v>
      </c>
      <c r="J695" s="7" t="s">
        <v>1197</v>
      </c>
      <c r="K695" s="9">
        <v>28454</v>
      </c>
      <c r="L695" s="9">
        <v>39283</v>
      </c>
      <c r="M695" s="9"/>
      <c r="N695" s="10">
        <f t="shared" ca="1" si="1431"/>
        <v>15</v>
      </c>
      <c r="O695" s="10" t="s">
        <v>815</v>
      </c>
      <c r="P695" s="11" t="s">
        <v>13</v>
      </c>
      <c r="Q695" s="12">
        <v>24980</v>
      </c>
      <c r="R695" s="12">
        <f t="shared" ca="1" si="1432"/>
        <v>5000</v>
      </c>
      <c r="S695" s="8">
        <v>3</v>
      </c>
      <c r="T695" t="str">
        <f t="shared" si="1437"/>
        <v/>
      </c>
      <c r="U695" t="str">
        <f t="shared" si="1438"/>
        <v>Correct</v>
      </c>
      <c r="Y695" t="str">
        <f t="shared" si="1439"/>
        <v>10001-25000</v>
      </c>
      <c r="Z695" t="str">
        <f t="shared" ca="1" si="1440"/>
        <v>40-50 years</v>
      </c>
      <c r="AA695" t="str">
        <f t="shared" si="1441"/>
        <v>4-6 years</v>
      </c>
      <c r="AH695" t="str">
        <f t="shared" si="1442"/>
        <v>Yes</v>
      </c>
      <c r="AI695" t="str">
        <f t="shared" si="1543"/>
        <v>Yes</v>
      </c>
      <c r="AJ695" t="str">
        <f t="shared" si="1543"/>
        <v>Yes</v>
      </c>
      <c r="AK695" t="str">
        <f t="shared" si="1543"/>
        <v>Yes</v>
      </c>
      <c r="AL695" t="str">
        <f t="shared" si="1543"/>
        <v>Yes</v>
      </c>
      <c r="AM695" t="str">
        <f t="shared" si="1543"/>
        <v>Yes</v>
      </c>
      <c r="AN695" t="str">
        <f t="shared" si="1543"/>
        <v>Yes</v>
      </c>
      <c r="AO695" t="str">
        <f t="shared" si="1543"/>
        <v>Yes</v>
      </c>
      <c r="AP695" t="str">
        <f t="shared" si="1543"/>
        <v>Yes</v>
      </c>
      <c r="AQ695" t="str">
        <f t="shared" si="1543"/>
        <v>Yes</v>
      </c>
      <c r="AR695" t="str">
        <f t="shared" si="1543"/>
        <v>Yes</v>
      </c>
      <c r="AS695" t="str">
        <f t="shared" si="1543"/>
        <v>Yes</v>
      </c>
      <c r="AT695" t="str">
        <f t="shared" si="1543"/>
        <v>Yes</v>
      </c>
      <c r="AV695" t="str">
        <f t="shared" ref="AV695:BF695" si="1552">IF(AND($L695&gt;=AV$1,$L695&lt;AW$1),"Yes","No")</f>
        <v>No</v>
      </c>
      <c r="AW695" t="str">
        <f t="shared" si="1552"/>
        <v>No</v>
      </c>
      <c r="AX695" t="str">
        <f t="shared" si="1552"/>
        <v>No</v>
      </c>
      <c r="AY695" t="str">
        <f t="shared" si="1552"/>
        <v>No</v>
      </c>
      <c r="AZ695" t="str">
        <f t="shared" si="1552"/>
        <v>No</v>
      </c>
      <c r="BA695" t="str">
        <f t="shared" si="1552"/>
        <v>No</v>
      </c>
      <c r="BB695" t="str">
        <f t="shared" si="1552"/>
        <v>No</v>
      </c>
      <c r="BC695" t="str">
        <f t="shared" si="1552"/>
        <v>No</v>
      </c>
      <c r="BD695" t="str">
        <f t="shared" si="1552"/>
        <v>No</v>
      </c>
      <c r="BE695" t="str">
        <f t="shared" si="1552"/>
        <v>No</v>
      </c>
      <c r="BF695" t="str">
        <f t="shared" si="1552"/>
        <v>No</v>
      </c>
      <c r="BG695" t="str">
        <f t="shared" si="1434"/>
        <v>No</v>
      </c>
      <c r="BI695" t="str">
        <f t="shared" si="1445"/>
        <v>No</v>
      </c>
      <c r="BJ695" t="str">
        <f t="shared" ref="BJ695:BT695" si="1553">IF(AND($M695&gt;=BJ$1,$M695&lt;BK$1),"Yes","No")</f>
        <v>No</v>
      </c>
      <c r="BK695" t="str">
        <f t="shared" si="1553"/>
        <v>No</v>
      </c>
      <c r="BL695" t="str">
        <f t="shared" si="1553"/>
        <v>No</v>
      </c>
      <c r="BM695" t="str">
        <f t="shared" si="1553"/>
        <v>No</v>
      </c>
      <c r="BN695" t="str">
        <f t="shared" si="1553"/>
        <v>No</v>
      </c>
      <c r="BO695" t="str">
        <f t="shared" si="1553"/>
        <v>No</v>
      </c>
      <c r="BP695" t="str">
        <f t="shared" si="1553"/>
        <v>No</v>
      </c>
      <c r="BQ695" t="str">
        <f t="shared" si="1553"/>
        <v>No</v>
      </c>
      <c r="BR695" t="str">
        <f t="shared" si="1553"/>
        <v>No</v>
      </c>
      <c r="BS695" t="str">
        <f t="shared" si="1553"/>
        <v>No</v>
      </c>
      <c r="BT695" t="str">
        <f t="shared" si="1553"/>
        <v>No</v>
      </c>
      <c r="BU695" t="str">
        <f t="shared" si="1545"/>
        <v>No</v>
      </c>
      <c r="BW695" t="str">
        <f t="shared" si="1436"/>
        <v>No</v>
      </c>
    </row>
    <row r="696" spans="1:75" x14ac:dyDescent="0.25">
      <c r="A696" s="7">
        <v>695</v>
      </c>
      <c r="B696" s="7" t="s">
        <v>732</v>
      </c>
      <c r="C696" s="7" t="s">
        <v>1179</v>
      </c>
      <c r="D696" s="7" t="s">
        <v>812</v>
      </c>
      <c r="E696" s="7" t="s">
        <v>794</v>
      </c>
      <c r="F696" s="8" t="s">
        <v>811</v>
      </c>
      <c r="G696" s="8" t="s">
        <v>807</v>
      </c>
      <c r="H696" s="7" t="s">
        <v>675</v>
      </c>
      <c r="I696" s="7" t="s">
        <v>12</v>
      </c>
      <c r="J696" s="7" t="s">
        <v>1197</v>
      </c>
      <c r="K696" s="9">
        <v>28890</v>
      </c>
      <c r="L696" s="9">
        <v>40018</v>
      </c>
      <c r="M696" s="9"/>
      <c r="N696" s="10">
        <f t="shared" ca="1" si="1431"/>
        <v>13</v>
      </c>
      <c r="O696" s="10" t="s">
        <v>815</v>
      </c>
      <c r="P696" s="11" t="s">
        <v>40</v>
      </c>
      <c r="Q696" s="12">
        <v>34990</v>
      </c>
      <c r="R696" s="12">
        <f t="shared" ca="1" si="1432"/>
        <v>5000</v>
      </c>
      <c r="S696" s="8">
        <v>3</v>
      </c>
      <c r="T696" t="str">
        <f t="shared" si="1437"/>
        <v/>
      </c>
      <c r="U696" t="str">
        <f t="shared" si="1438"/>
        <v>Correct</v>
      </c>
      <c r="Y696" t="str">
        <f t="shared" si="1439"/>
        <v>25001-40000</v>
      </c>
      <c r="Z696" t="str">
        <f t="shared" ca="1" si="1440"/>
        <v>40-50 years</v>
      </c>
      <c r="AA696" t="str">
        <f t="shared" si="1441"/>
        <v>2-4 years</v>
      </c>
      <c r="AH696" t="str">
        <f t="shared" si="1442"/>
        <v>Yes</v>
      </c>
      <c r="AI696" t="str">
        <f t="shared" si="1543"/>
        <v>Yes</v>
      </c>
      <c r="AJ696" t="str">
        <f t="shared" si="1543"/>
        <v>Yes</v>
      </c>
      <c r="AK696" t="str">
        <f t="shared" si="1543"/>
        <v>Yes</v>
      </c>
      <c r="AL696" t="str">
        <f t="shared" si="1543"/>
        <v>Yes</v>
      </c>
      <c r="AM696" t="str">
        <f t="shared" si="1543"/>
        <v>Yes</v>
      </c>
      <c r="AN696" t="str">
        <f t="shared" si="1543"/>
        <v>Yes</v>
      </c>
      <c r="AO696" t="str">
        <f t="shared" si="1543"/>
        <v>Yes</v>
      </c>
      <c r="AP696" t="str">
        <f t="shared" si="1543"/>
        <v>Yes</v>
      </c>
      <c r="AQ696" t="str">
        <f t="shared" si="1543"/>
        <v>Yes</v>
      </c>
      <c r="AR696" t="str">
        <f t="shared" si="1543"/>
        <v>Yes</v>
      </c>
      <c r="AS696" t="str">
        <f t="shared" si="1543"/>
        <v>Yes</v>
      </c>
      <c r="AT696" t="str">
        <f t="shared" si="1543"/>
        <v>Yes</v>
      </c>
      <c r="AV696" t="str">
        <f t="shared" ref="AV696:BF696" si="1554">IF(AND($L696&gt;=AV$1,$L696&lt;AW$1),"Yes","No")</f>
        <v>No</v>
      </c>
      <c r="AW696" t="str">
        <f t="shared" si="1554"/>
        <v>No</v>
      </c>
      <c r="AX696" t="str">
        <f t="shared" si="1554"/>
        <v>No</v>
      </c>
      <c r="AY696" t="str">
        <f t="shared" si="1554"/>
        <v>No</v>
      </c>
      <c r="AZ696" t="str">
        <f t="shared" si="1554"/>
        <v>No</v>
      </c>
      <c r="BA696" t="str">
        <f t="shared" si="1554"/>
        <v>No</v>
      </c>
      <c r="BB696" t="str">
        <f t="shared" si="1554"/>
        <v>No</v>
      </c>
      <c r="BC696" t="str">
        <f t="shared" si="1554"/>
        <v>No</v>
      </c>
      <c r="BD696" t="str">
        <f t="shared" si="1554"/>
        <v>No</v>
      </c>
      <c r="BE696" t="str">
        <f t="shared" si="1554"/>
        <v>No</v>
      </c>
      <c r="BF696" t="str">
        <f t="shared" si="1554"/>
        <v>No</v>
      </c>
      <c r="BG696" t="str">
        <f t="shared" si="1434"/>
        <v>No</v>
      </c>
      <c r="BI696" t="str">
        <f t="shared" si="1445"/>
        <v>No</v>
      </c>
      <c r="BJ696" t="str">
        <f t="shared" ref="BJ696:BT696" si="1555">IF(AND($M696&gt;=BJ$1,$M696&lt;BK$1),"Yes","No")</f>
        <v>No</v>
      </c>
      <c r="BK696" t="str">
        <f t="shared" si="1555"/>
        <v>No</v>
      </c>
      <c r="BL696" t="str">
        <f t="shared" si="1555"/>
        <v>No</v>
      </c>
      <c r="BM696" t="str">
        <f t="shared" si="1555"/>
        <v>No</v>
      </c>
      <c r="BN696" t="str">
        <f t="shared" si="1555"/>
        <v>No</v>
      </c>
      <c r="BO696" t="str">
        <f t="shared" si="1555"/>
        <v>No</v>
      </c>
      <c r="BP696" t="str">
        <f t="shared" si="1555"/>
        <v>No</v>
      </c>
      <c r="BQ696" t="str">
        <f t="shared" si="1555"/>
        <v>No</v>
      </c>
      <c r="BR696" t="str">
        <f t="shared" si="1555"/>
        <v>No</v>
      </c>
      <c r="BS696" t="str">
        <f t="shared" si="1555"/>
        <v>No</v>
      </c>
      <c r="BT696" t="str">
        <f t="shared" si="1555"/>
        <v>No</v>
      </c>
      <c r="BU696" t="str">
        <f t="shared" si="1545"/>
        <v>No</v>
      </c>
      <c r="BW696" t="str">
        <f t="shared" si="1436"/>
        <v>No</v>
      </c>
    </row>
    <row r="697" spans="1:75" x14ac:dyDescent="0.25">
      <c r="A697" s="7">
        <v>696</v>
      </c>
      <c r="B697" s="7" t="s">
        <v>733</v>
      </c>
      <c r="C697" s="7" t="s">
        <v>1037</v>
      </c>
      <c r="D697" s="7" t="s">
        <v>812</v>
      </c>
      <c r="E697" s="7" t="s">
        <v>793</v>
      </c>
      <c r="F697" s="8" t="s">
        <v>811</v>
      </c>
      <c r="G697" s="8" t="s">
        <v>807</v>
      </c>
      <c r="H697" s="7" t="s">
        <v>675</v>
      </c>
      <c r="I697" s="7" t="s">
        <v>24</v>
      </c>
      <c r="J697" s="7" t="s">
        <v>1197</v>
      </c>
      <c r="K697" s="9">
        <v>31815</v>
      </c>
      <c r="L697" s="9">
        <v>41125</v>
      </c>
      <c r="M697" s="9"/>
      <c r="N697" s="10">
        <f t="shared" ca="1" si="1431"/>
        <v>10</v>
      </c>
      <c r="O697" s="10" t="s">
        <v>815</v>
      </c>
      <c r="P697" s="11"/>
      <c r="Q697" s="12">
        <v>70300</v>
      </c>
      <c r="R697" s="12">
        <f t="shared" ca="1" si="1432"/>
        <v>5000</v>
      </c>
      <c r="S697" s="8">
        <v>3</v>
      </c>
      <c r="T697" t="str">
        <f t="shared" si="1437"/>
        <v/>
      </c>
      <c r="U697" t="str">
        <f t="shared" si="1438"/>
        <v>Correct</v>
      </c>
      <c r="Y697" t="str">
        <f t="shared" si="1439"/>
        <v>Above 60000</v>
      </c>
      <c r="Z697" t="str">
        <f t="shared" ca="1" si="1440"/>
        <v>30-40 years</v>
      </c>
      <c r="AA697" t="str">
        <f t="shared" si="1441"/>
        <v>0-6 months</v>
      </c>
      <c r="AH697" t="str">
        <f t="shared" si="1442"/>
        <v>No</v>
      </c>
      <c r="AI697" t="str">
        <f t="shared" si="1543"/>
        <v>No</v>
      </c>
      <c r="AJ697" t="str">
        <f t="shared" si="1543"/>
        <v>No</v>
      </c>
      <c r="AK697" t="str">
        <f t="shared" si="1543"/>
        <v>No</v>
      </c>
      <c r="AL697" t="str">
        <f t="shared" si="1543"/>
        <v>No</v>
      </c>
      <c r="AM697" t="str">
        <f t="shared" si="1543"/>
        <v>No</v>
      </c>
      <c r="AN697" t="str">
        <f t="shared" si="1543"/>
        <v>No</v>
      </c>
      <c r="AO697" t="str">
        <f t="shared" si="1543"/>
        <v>No</v>
      </c>
      <c r="AP697" t="str">
        <f t="shared" si="1543"/>
        <v>Yes</v>
      </c>
      <c r="AQ697" t="str">
        <f t="shared" si="1543"/>
        <v>Yes</v>
      </c>
      <c r="AR697" t="str">
        <f t="shared" si="1543"/>
        <v>Yes</v>
      </c>
      <c r="AS697" t="str">
        <f t="shared" si="1543"/>
        <v>Yes</v>
      </c>
      <c r="AT697" t="str">
        <f t="shared" si="1543"/>
        <v>Yes</v>
      </c>
      <c r="AV697" t="str">
        <f t="shared" ref="AV697:BF697" si="1556">IF(AND($L697&gt;=AV$1,$L697&lt;AW$1),"Yes","No")</f>
        <v>No</v>
      </c>
      <c r="AW697" t="str">
        <f t="shared" si="1556"/>
        <v>No</v>
      </c>
      <c r="AX697" t="str">
        <f t="shared" si="1556"/>
        <v>No</v>
      </c>
      <c r="AY697" t="str">
        <f t="shared" si="1556"/>
        <v>No</v>
      </c>
      <c r="AZ697" t="str">
        <f t="shared" si="1556"/>
        <v>No</v>
      </c>
      <c r="BA697" t="str">
        <f t="shared" si="1556"/>
        <v>No</v>
      </c>
      <c r="BB697" t="str">
        <f t="shared" si="1556"/>
        <v>No</v>
      </c>
      <c r="BC697" t="str">
        <f t="shared" si="1556"/>
        <v>Yes</v>
      </c>
      <c r="BD697" t="str">
        <f t="shared" si="1556"/>
        <v>No</v>
      </c>
      <c r="BE697" t="str">
        <f t="shared" si="1556"/>
        <v>No</v>
      </c>
      <c r="BF697" t="str">
        <f t="shared" si="1556"/>
        <v>No</v>
      </c>
      <c r="BG697" t="str">
        <f t="shared" si="1434"/>
        <v>No</v>
      </c>
      <c r="BI697" t="str">
        <f t="shared" si="1445"/>
        <v>Yes</v>
      </c>
      <c r="BJ697" t="str">
        <f t="shared" ref="BJ697:BT697" si="1557">IF(AND($M697&gt;=BJ$1,$M697&lt;BK$1),"Yes","No")</f>
        <v>No</v>
      </c>
      <c r="BK697" t="str">
        <f t="shared" si="1557"/>
        <v>No</v>
      </c>
      <c r="BL697" t="str">
        <f t="shared" si="1557"/>
        <v>No</v>
      </c>
      <c r="BM697" t="str">
        <f t="shared" si="1557"/>
        <v>No</v>
      </c>
      <c r="BN697" t="str">
        <f t="shared" si="1557"/>
        <v>No</v>
      </c>
      <c r="BO697" t="str">
        <f t="shared" si="1557"/>
        <v>No</v>
      </c>
      <c r="BP697" t="str">
        <f t="shared" si="1557"/>
        <v>No</v>
      </c>
      <c r="BQ697" t="str">
        <f t="shared" si="1557"/>
        <v>No</v>
      </c>
      <c r="BR697" t="str">
        <f t="shared" si="1557"/>
        <v>No</v>
      </c>
      <c r="BS697" t="str">
        <f t="shared" si="1557"/>
        <v>No</v>
      </c>
      <c r="BT697" t="str">
        <f t="shared" si="1557"/>
        <v>No</v>
      </c>
      <c r="BU697" t="str">
        <f t="shared" si="1545"/>
        <v>No</v>
      </c>
      <c r="BW697" t="str">
        <f t="shared" si="1436"/>
        <v>No</v>
      </c>
    </row>
    <row r="698" spans="1:75" x14ac:dyDescent="0.25">
      <c r="A698" s="7">
        <v>697</v>
      </c>
      <c r="B698" s="7" t="s">
        <v>734</v>
      </c>
      <c r="C698" s="7" t="s">
        <v>858</v>
      </c>
      <c r="D698" s="7" t="s">
        <v>10</v>
      </c>
      <c r="E698" s="7" t="s">
        <v>787</v>
      </c>
      <c r="F698" s="8" t="s">
        <v>811</v>
      </c>
      <c r="G698" s="8" t="s">
        <v>807</v>
      </c>
      <c r="H698" s="7" t="s">
        <v>675</v>
      </c>
      <c r="I698" s="7" t="s">
        <v>24</v>
      </c>
      <c r="J698" s="7" t="s">
        <v>1196</v>
      </c>
      <c r="K698" s="9">
        <v>29495</v>
      </c>
      <c r="L698" s="9">
        <v>40393</v>
      </c>
      <c r="M698" s="9"/>
      <c r="N698" s="10">
        <f t="shared" ca="1" si="1431"/>
        <v>12</v>
      </c>
      <c r="O698" s="10" t="s">
        <v>815</v>
      </c>
      <c r="P698" s="11"/>
      <c r="Q698" s="12">
        <v>41770</v>
      </c>
      <c r="R698" s="12">
        <f t="shared" ca="1" si="1432"/>
        <v>10000</v>
      </c>
      <c r="S698" s="8">
        <v>5</v>
      </c>
      <c r="T698" t="str">
        <f t="shared" si="1437"/>
        <v/>
      </c>
      <c r="U698" t="str">
        <f t="shared" si="1438"/>
        <v>Correct</v>
      </c>
      <c r="Y698" t="str">
        <f t="shared" si="1439"/>
        <v>40001-60000</v>
      </c>
      <c r="Z698" t="str">
        <f t="shared" ca="1" si="1440"/>
        <v>40-50 years</v>
      </c>
      <c r="AA698" t="str">
        <f t="shared" si="1441"/>
        <v>2-4 years</v>
      </c>
      <c r="AH698" t="str">
        <f t="shared" si="1442"/>
        <v>Yes</v>
      </c>
      <c r="AI698" t="str">
        <f t="shared" si="1543"/>
        <v>Yes</v>
      </c>
      <c r="AJ698" t="str">
        <f t="shared" si="1543"/>
        <v>Yes</v>
      </c>
      <c r="AK698" t="str">
        <f t="shared" si="1543"/>
        <v>Yes</v>
      </c>
      <c r="AL698" t="str">
        <f t="shared" si="1543"/>
        <v>Yes</v>
      </c>
      <c r="AM698" t="str">
        <f t="shared" si="1543"/>
        <v>Yes</v>
      </c>
      <c r="AN698" t="str">
        <f t="shared" si="1543"/>
        <v>Yes</v>
      </c>
      <c r="AO698" t="str">
        <f t="shared" si="1543"/>
        <v>Yes</v>
      </c>
      <c r="AP698" t="str">
        <f t="shared" si="1543"/>
        <v>Yes</v>
      </c>
      <c r="AQ698" t="str">
        <f t="shared" si="1543"/>
        <v>Yes</v>
      </c>
      <c r="AR698" t="str">
        <f t="shared" si="1543"/>
        <v>Yes</v>
      </c>
      <c r="AS698" t="str">
        <f t="shared" si="1543"/>
        <v>Yes</v>
      </c>
      <c r="AT698" t="str">
        <f t="shared" si="1543"/>
        <v>Yes</v>
      </c>
      <c r="AV698" t="str">
        <f t="shared" ref="AV698:BF698" si="1558">IF(AND($L698&gt;=AV$1,$L698&lt;AW$1),"Yes","No")</f>
        <v>No</v>
      </c>
      <c r="AW698" t="str">
        <f t="shared" si="1558"/>
        <v>No</v>
      </c>
      <c r="AX698" t="str">
        <f t="shared" si="1558"/>
        <v>No</v>
      </c>
      <c r="AY698" t="str">
        <f t="shared" si="1558"/>
        <v>No</v>
      </c>
      <c r="AZ698" t="str">
        <f t="shared" si="1558"/>
        <v>No</v>
      </c>
      <c r="BA698" t="str">
        <f t="shared" si="1558"/>
        <v>No</v>
      </c>
      <c r="BB698" t="str">
        <f t="shared" si="1558"/>
        <v>No</v>
      </c>
      <c r="BC698" t="str">
        <f t="shared" si="1558"/>
        <v>No</v>
      </c>
      <c r="BD698" t="str">
        <f t="shared" si="1558"/>
        <v>No</v>
      </c>
      <c r="BE698" t="str">
        <f t="shared" si="1558"/>
        <v>No</v>
      </c>
      <c r="BF698" t="str">
        <f t="shared" si="1558"/>
        <v>No</v>
      </c>
      <c r="BG698" t="str">
        <f t="shared" si="1434"/>
        <v>No</v>
      </c>
      <c r="BI698" t="str">
        <f t="shared" si="1445"/>
        <v>No</v>
      </c>
      <c r="BJ698" t="str">
        <f t="shared" ref="BJ698:BT698" si="1559">IF(AND($M698&gt;=BJ$1,$M698&lt;BK$1),"Yes","No")</f>
        <v>No</v>
      </c>
      <c r="BK698" t="str">
        <f t="shared" si="1559"/>
        <v>No</v>
      </c>
      <c r="BL698" t="str">
        <f t="shared" si="1559"/>
        <v>No</v>
      </c>
      <c r="BM698" t="str">
        <f t="shared" si="1559"/>
        <v>No</v>
      </c>
      <c r="BN698" t="str">
        <f t="shared" si="1559"/>
        <v>No</v>
      </c>
      <c r="BO698" t="str">
        <f t="shared" si="1559"/>
        <v>No</v>
      </c>
      <c r="BP698" t="str">
        <f t="shared" si="1559"/>
        <v>No</v>
      </c>
      <c r="BQ698" t="str">
        <f t="shared" si="1559"/>
        <v>No</v>
      </c>
      <c r="BR698" t="str">
        <f t="shared" si="1559"/>
        <v>No</v>
      </c>
      <c r="BS698" t="str">
        <f t="shared" si="1559"/>
        <v>No</v>
      </c>
      <c r="BT698" t="str">
        <f t="shared" si="1559"/>
        <v>No</v>
      </c>
      <c r="BU698" t="str">
        <f t="shared" si="1545"/>
        <v>No</v>
      </c>
      <c r="BW698" t="str">
        <f t="shared" si="1436"/>
        <v>No</v>
      </c>
    </row>
    <row r="699" spans="1:75" x14ac:dyDescent="0.25">
      <c r="A699" s="7">
        <v>698</v>
      </c>
      <c r="B699" s="7" t="s">
        <v>735</v>
      </c>
      <c r="C699" s="7" t="s">
        <v>1180</v>
      </c>
      <c r="D699" s="7" t="s">
        <v>36</v>
      </c>
      <c r="E699" s="7" t="s">
        <v>790</v>
      </c>
      <c r="F699" s="8" t="s">
        <v>811</v>
      </c>
      <c r="G699" s="8" t="s">
        <v>807</v>
      </c>
      <c r="H699" s="7" t="s">
        <v>675</v>
      </c>
      <c r="I699" s="7" t="s">
        <v>15</v>
      </c>
      <c r="J699" s="7" t="s">
        <v>1197</v>
      </c>
      <c r="K699" s="9">
        <v>26565</v>
      </c>
      <c r="L699" s="9">
        <v>40410</v>
      </c>
      <c r="M699" s="9"/>
      <c r="N699" s="10">
        <f t="shared" ca="1" si="1431"/>
        <v>12</v>
      </c>
      <c r="O699" s="10" t="s">
        <v>815</v>
      </c>
      <c r="P699" s="11" t="s">
        <v>40</v>
      </c>
      <c r="Q699" s="12">
        <v>38105</v>
      </c>
      <c r="R699" s="12">
        <f t="shared" ca="1" si="1432"/>
        <v>3000</v>
      </c>
      <c r="S699" s="8">
        <v>2</v>
      </c>
      <c r="T699" t="str">
        <f t="shared" si="1437"/>
        <v/>
      </c>
      <c r="U699" t="str">
        <f t="shared" si="1438"/>
        <v>Correct</v>
      </c>
      <c r="Y699" t="str">
        <f t="shared" si="1439"/>
        <v>25001-40000</v>
      </c>
      <c r="Z699" t="str">
        <f t="shared" ca="1" si="1440"/>
        <v>Above 50 years</v>
      </c>
      <c r="AA699" t="str">
        <f t="shared" si="1441"/>
        <v>2-4 years</v>
      </c>
      <c r="AH699" t="str">
        <f t="shared" si="1442"/>
        <v>Yes</v>
      </c>
      <c r="AI699" t="str">
        <f t="shared" si="1543"/>
        <v>Yes</v>
      </c>
      <c r="AJ699" t="str">
        <f t="shared" si="1543"/>
        <v>Yes</v>
      </c>
      <c r="AK699" t="str">
        <f t="shared" si="1543"/>
        <v>Yes</v>
      </c>
      <c r="AL699" t="str">
        <f t="shared" si="1543"/>
        <v>Yes</v>
      </c>
      <c r="AM699" t="str">
        <f t="shared" si="1543"/>
        <v>Yes</v>
      </c>
      <c r="AN699" t="str">
        <f t="shared" si="1543"/>
        <v>Yes</v>
      </c>
      <c r="AO699" t="str">
        <f t="shared" si="1543"/>
        <v>Yes</v>
      </c>
      <c r="AP699" t="str">
        <f t="shared" si="1543"/>
        <v>Yes</v>
      </c>
      <c r="AQ699" t="str">
        <f t="shared" si="1543"/>
        <v>Yes</v>
      </c>
      <c r="AR699" t="str">
        <f t="shared" si="1543"/>
        <v>Yes</v>
      </c>
      <c r="AS699" t="str">
        <f t="shared" si="1543"/>
        <v>Yes</v>
      </c>
      <c r="AT699" t="str">
        <f t="shared" si="1543"/>
        <v>Yes</v>
      </c>
      <c r="AV699" t="str">
        <f t="shared" ref="AV699:BF699" si="1560">IF(AND($L699&gt;=AV$1,$L699&lt;AW$1),"Yes","No")</f>
        <v>No</v>
      </c>
      <c r="AW699" t="str">
        <f t="shared" si="1560"/>
        <v>No</v>
      </c>
      <c r="AX699" t="str">
        <f t="shared" si="1560"/>
        <v>No</v>
      </c>
      <c r="AY699" t="str">
        <f t="shared" si="1560"/>
        <v>No</v>
      </c>
      <c r="AZ699" t="str">
        <f t="shared" si="1560"/>
        <v>No</v>
      </c>
      <c r="BA699" t="str">
        <f t="shared" si="1560"/>
        <v>No</v>
      </c>
      <c r="BB699" t="str">
        <f t="shared" si="1560"/>
        <v>No</v>
      </c>
      <c r="BC699" t="str">
        <f t="shared" si="1560"/>
        <v>No</v>
      </c>
      <c r="BD699" t="str">
        <f t="shared" si="1560"/>
        <v>No</v>
      </c>
      <c r="BE699" t="str">
        <f t="shared" si="1560"/>
        <v>No</v>
      </c>
      <c r="BF699" t="str">
        <f t="shared" si="1560"/>
        <v>No</v>
      </c>
      <c r="BG699" t="str">
        <f t="shared" si="1434"/>
        <v>No</v>
      </c>
      <c r="BI699" t="str">
        <f t="shared" si="1445"/>
        <v>No</v>
      </c>
      <c r="BJ699" t="str">
        <f t="shared" ref="BJ699:BT699" si="1561">IF(AND($M699&gt;=BJ$1,$M699&lt;BK$1),"Yes","No")</f>
        <v>No</v>
      </c>
      <c r="BK699" t="str">
        <f t="shared" si="1561"/>
        <v>No</v>
      </c>
      <c r="BL699" t="str">
        <f t="shared" si="1561"/>
        <v>No</v>
      </c>
      <c r="BM699" t="str">
        <f t="shared" si="1561"/>
        <v>No</v>
      </c>
      <c r="BN699" t="str">
        <f t="shared" si="1561"/>
        <v>No</v>
      </c>
      <c r="BO699" t="str">
        <f t="shared" si="1561"/>
        <v>No</v>
      </c>
      <c r="BP699" t="str">
        <f t="shared" si="1561"/>
        <v>No</v>
      </c>
      <c r="BQ699" t="str">
        <f t="shared" si="1561"/>
        <v>No</v>
      </c>
      <c r="BR699" t="str">
        <f t="shared" si="1561"/>
        <v>No</v>
      </c>
      <c r="BS699" t="str">
        <f t="shared" si="1561"/>
        <v>No</v>
      </c>
      <c r="BT699" t="str">
        <f t="shared" si="1561"/>
        <v>No</v>
      </c>
      <c r="BU699" t="str">
        <f t="shared" si="1545"/>
        <v>No</v>
      </c>
      <c r="BW699" t="str">
        <f t="shared" si="1436"/>
        <v>No</v>
      </c>
    </row>
    <row r="700" spans="1:75" x14ac:dyDescent="0.25">
      <c r="A700" s="7">
        <v>699</v>
      </c>
      <c r="B700" s="7" t="s">
        <v>736</v>
      </c>
      <c r="C700" s="7" t="s">
        <v>1181</v>
      </c>
      <c r="D700" s="7" t="s">
        <v>812</v>
      </c>
      <c r="E700" s="7" t="s">
        <v>794</v>
      </c>
      <c r="F700" s="8" t="s">
        <v>811</v>
      </c>
      <c r="G700" s="8" t="s">
        <v>807</v>
      </c>
      <c r="H700" s="7" t="s">
        <v>675</v>
      </c>
      <c r="I700" s="7" t="s">
        <v>12</v>
      </c>
      <c r="J700" s="7" t="s">
        <v>1196</v>
      </c>
      <c r="K700" s="9">
        <v>28081</v>
      </c>
      <c r="L700" s="9">
        <v>40420</v>
      </c>
      <c r="M700" s="9"/>
      <c r="N700" s="10">
        <f t="shared" ca="1" si="1431"/>
        <v>12</v>
      </c>
      <c r="O700" s="10" t="s">
        <v>815</v>
      </c>
      <c r="P700" s="11" t="s">
        <v>13</v>
      </c>
      <c r="Q700" s="12">
        <v>31690</v>
      </c>
      <c r="R700" s="12">
        <f t="shared" ca="1" si="1432"/>
        <v>5000</v>
      </c>
      <c r="S700" s="8">
        <v>4</v>
      </c>
      <c r="T700" t="str">
        <f t="shared" si="1437"/>
        <v/>
      </c>
      <c r="U700" t="str">
        <f t="shared" si="1438"/>
        <v>Correct</v>
      </c>
      <c r="Y700" t="str">
        <f t="shared" si="1439"/>
        <v>25001-40000</v>
      </c>
      <c r="Z700" t="str">
        <f t="shared" ca="1" si="1440"/>
        <v>40-50 years</v>
      </c>
      <c r="AA700" t="str">
        <f t="shared" si="1441"/>
        <v>2-4 years</v>
      </c>
      <c r="AH700" t="str">
        <f t="shared" si="1442"/>
        <v>Yes</v>
      </c>
      <c r="AI700" t="str">
        <f t="shared" si="1543"/>
        <v>Yes</v>
      </c>
      <c r="AJ700" t="str">
        <f t="shared" si="1543"/>
        <v>Yes</v>
      </c>
      <c r="AK700" t="str">
        <f t="shared" si="1543"/>
        <v>Yes</v>
      </c>
      <c r="AL700" t="str">
        <f t="shared" si="1543"/>
        <v>Yes</v>
      </c>
      <c r="AM700" t="str">
        <f t="shared" si="1543"/>
        <v>Yes</v>
      </c>
      <c r="AN700" t="str">
        <f t="shared" si="1543"/>
        <v>Yes</v>
      </c>
      <c r="AO700" t="str">
        <f t="shared" si="1543"/>
        <v>Yes</v>
      </c>
      <c r="AP700" t="str">
        <f t="shared" si="1543"/>
        <v>Yes</v>
      </c>
      <c r="AQ700" t="str">
        <f t="shared" si="1543"/>
        <v>Yes</v>
      </c>
      <c r="AR700" t="str">
        <f t="shared" si="1543"/>
        <v>Yes</v>
      </c>
      <c r="AS700" t="str">
        <f t="shared" si="1543"/>
        <v>Yes</v>
      </c>
      <c r="AT700" t="str">
        <f t="shared" si="1543"/>
        <v>Yes</v>
      </c>
      <c r="AV700" t="str">
        <f t="shared" ref="AV700:BF700" si="1562">IF(AND($L700&gt;=AV$1,$L700&lt;AW$1),"Yes","No")</f>
        <v>No</v>
      </c>
      <c r="AW700" t="str">
        <f t="shared" si="1562"/>
        <v>No</v>
      </c>
      <c r="AX700" t="str">
        <f t="shared" si="1562"/>
        <v>No</v>
      </c>
      <c r="AY700" t="str">
        <f t="shared" si="1562"/>
        <v>No</v>
      </c>
      <c r="AZ700" t="str">
        <f t="shared" si="1562"/>
        <v>No</v>
      </c>
      <c r="BA700" t="str">
        <f t="shared" si="1562"/>
        <v>No</v>
      </c>
      <c r="BB700" t="str">
        <f t="shared" si="1562"/>
        <v>No</v>
      </c>
      <c r="BC700" t="str">
        <f t="shared" si="1562"/>
        <v>No</v>
      </c>
      <c r="BD700" t="str">
        <f t="shared" si="1562"/>
        <v>No</v>
      </c>
      <c r="BE700" t="str">
        <f t="shared" si="1562"/>
        <v>No</v>
      </c>
      <c r="BF700" t="str">
        <f t="shared" si="1562"/>
        <v>No</v>
      </c>
      <c r="BG700" t="str">
        <f t="shared" si="1434"/>
        <v>No</v>
      </c>
      <c r="BI700" t="str">
        <f t="shared" si="1445"/>
        <v>No</v>
      </c>
      <c r="BJ700" t="str">
        <f t="shared" ref="BJ700:BT700" si="1563">IF(AND($M700&gt;=BJ$1,$M700&lt;BK$1),"Yes","No")</f>
        <v>No</v>
      </c>
      <c r="BK700" t="str">
        <f t="shared" si="1563"/>
        <v>No</v>
      </c>
      <c r="BL700" t="str">
        <f t="shared" si="1563"/>
        <v>No</v>
      </c>
      <c r="BM700" t="str">
        <f t="shared" si="1563"/>
        <v>No</v>
      </c>
      <c r="BN700" t="str">
        <f t="shared" si="1563"/>
        <v>No</v>
      </c>
      <c r="BO700" t="str">
        <f t="shared" si="1563"/>
        <v>No</v>
      </c>
      <c r="BP700" t="str">
        <f t="shared" si="1563"/>
        <v>No</v>
      </c>
      <c r="BQ700" t="str">
        <f t="shared" si="1563"/>
        <v>No</v>
      </c>
      <c r="BR700" t="str">
        <f t="shared" si="1563"/>
        <v>No</v>
      </c>
      <c r="BS700" t="str">
        <f t="shared" si="1563"/>
        <v>No</v>
      </c>
      <c r="BT700" t="str">
        <f t="shared" si="1563"/>
        <v>No</v>
      </c>
      <c r="BU700" t="str">
        <f t="shared" si="1545"/>
        <v>No</v>
      </c>
      <c r="BW700" t="str">
        <f t="shared" si="1436"/>
        <v>No</v>
      </c>
    </row>
    <row r="701" spans="1:75" x14ac:dyDescent="0.25">
      <c r="A701" s="7">
        <v>700</v>
      </c>
      <c r="B701" s="7" t="s">
        <v>737</v>
      </c>
      <c r="C701" s="7" t="s">
        <v>868</v>
      </c>
      <c r="D701" s="7" t="s">
        <v>10</v>
      </c>
      <c r="E701" s="7" t="s">
        <v>788</v>
      </c>
      <c r="F701" s="8" t="s">
        <v>811</v>
      </c>
      <c r="G701" s="8" t="s">
        <v>807</v>
      </c>
      <c r="H701" s="7" t="s">
        <v>675</v>
      </c>
      <c r="I701" s="7" t="s">
        <v>12</v>
      </c>
      <c r="J701" s="7" t="s">
        <v>1196</v>
      </c>
      <c r="K701" s="9">
        <v>25734</v>
      </c>
      <c r="L701" s="9">
        <v>36025</v>
      </c>
      <c r="M701" s="9"/>
      <c r="N701" s="10">
        <f t="shared" ca="1" si="1431"/>
        <v>24</v>
      </c>
      <c r="O701" s="10" t="s">
        <v>815</v>
      </c>
      <c r="P701" s="11" t="s">
        <v>16</v>
      </c>
      <c r="Q701" s="12">
        <v>64470</v>
      </c>
      <c r="R701" s="12">
        <f t="shared" ca="1" si="1432"/>
        <v>10000</v>
      </c>
      <c r="S701" s="8">
        <v>5</v>
      </c>
      <c r="T701" t="str">
        <f t="shared" si="1437"/>
        <v/>
      </c>
      <c r="U701" t="str">
        <f t="shared" si="1438"/>
        <v>Correct</v>
      </c>
      <c r="Y701" t="str">
        <f t="shared" si="1439"/>
        <v>Above 60000</v>
      </c>
      <c r="Z701" t="str">
        <f t="shared" ca="1" si="1440"/>
        <v>Above 50 years</v>
      </c>
      <c r="AA701" t="str">
        <f t="shared" si="1441"/>
        <v>Above 10 years</v>
      </c>
      <c r="AH701" t="str">
        <f t="shared" si="1442"/>
        <v>Yes</v>
      </c>
      <c r="AI701" t="str">
        <f t="shared" si="1543"/>
        <v>Yes</v>
      </c>
      <c r="AJ701" t="str">
        <f t="shared" si="1543"/>
        <v>Yes</v>
      </c>
      <c r="AK701" t="str">
        <f t="shared" si="1543"/>
        <v>Yes</v>
      </c>
      <c r="AL701" t="str">
        <f t="shared" si="1543"/>
        <v>Yes</v>
      </c>
      <c r="AM701" t="str">
        <f t="shared" si="1543"/>
        <v>Yes</v>
      </c>
      <c r="AN701" t="str">
        <f t="shared" si="1543"/>
        <v>Yes</v>
      </c>
      <c r="AO701" t="str">
        <f t="shared" si="1543"/>
        <v>Yes</v>
      </c>
      <c r="AP701" t="str">
        <f t="shared" si="1543"/>
        <v>Yes</v>
      </c>
      <c r="AQ701" t="str">
        <f t="shared" si="1543"/>
        <v>Yes</v>
      </c>
      <c r="AR701" t="str">
        <f t="shared" si="1543"/>
        <v>Yes</v>
      </c>
      <c r="AS701" t="str">
        <f t="shared" si="1543"/>
        <v>Yes</v>
      </c>
      <c r="AT701" t="str">
        <f t="shared" si="1543"/>
        <v>Yes</v>
      </c>
      <c r="AV701" t="str">
        <f t="shared" ref="AV701:BF701" si="1564">IF(AND($L701&gt;=AV$1,$L701&lt;AW$1),"Yes","No")</f>
        <v>No</v>
      </c>
      <c r="AW701" t="str">
        <f t="shared" si="1564"/>
        <v>No</v>
      </c>
      <c r="AX701" t="str">
        <f t="shared" si="1564"/>
        <v>No</v>
      </c>
      <c r="AY701" t="str">
        <f t="shared" si="1564"/>
        <v>No</v>
      </c>
      <c r="AZ701" t="str">
        <f t="shared" si="1564"/>
        <v>No</v>
      </c>
      <c r="BA701" t="str">
        <f t="shared" si="1564"/>
        <v>No</v>
      </c>
      <c r="BB701" t="str">
        <f t="shared" si="1564"/>
        <v>No</v>
      </c>
      <c r="BC701" t="str">
        <f t="shared" si="1564"/>
        <v>No</v>
      </c>
      <c r="BD701" t="str">
        <f t="shared" si="1564"/>
        <v>No</v>
      </c>
      <c r="BE701" t="str">
        <f t="shared" si="1564"/>
        <v>No</v>
      </c>
      <c r="BF701" t="str">
        <f t="shared" si="1564"/>
        <v>No</v>
      </c>
      <c r="BG701" t="str">
        <f t="shared" si="1434"/>
        <v>No</v>
      </c>
      <c r="BI701" t="str">
        <f t="shared" si="1445"/>
        <v>No</v>
      </c>
      <c r="BJ701" t="str">
        <f t="shared" ref="BJ701:BT701" si="1565">IF(AND($M701&gt;=BJ$1,$M701&lt;BK$1),"Yes","No")</f>
        <v>No</v>
      </c>
      <c r="BK701" t="str">
        <f t="shared" si="1565"/>
        <v>No</v>
      </c>
      <c r="BL701" t="str">
        <f t="shared" si="1565"/>
        <v>No</v>
      </c>
      <c r="BM701" t="str">
        <f t="shared" si="1565"/>
        <v>No</v>
      </c>
      <c r="BN701" t="str">
        <f t="shared" si="1565"/>
        <v>No</v>
      </c>
      <c r="BO701" t="str">
        <f t="shared" si="1565"/>
        <v>No</v>
      </c>
      <c r="BP701" t="str">
        <f t="shared" si="1565"/>
        <v>No</v>
      </c>
      <c r="BQ701" t="str">
        <f t="shared" si="1565"/>
        <v>No</v>
      </c>
      <c r="BR701" t="str">
        <f t="shared" si="1565"/>
        <v>No</v>
      </c>
      <c r="BS701" t="str">
        <f t="shared" si="1565"/>
        <v>No</v>
      </c>
      <c r="BT701" t="str">
        <f t="shared" si="1565"/>
        <v>No</v>
      </c>
      <c r="BU701" t="str">
        <f t="shared" si="1545"/>
        <v>No</v>
      </c>
      <c r="BW701" t="str">
        <f t="shared" si="1436"/>
        <v>No</v>
      </c>
    </row>
    <row r="702" spans="1:75" x14ac:dyDescent="0.25">
      <c r="A702" s="7">
        <v>701</v>
      </c>
      <c r="B702" s="7" t="s">
        <v>738</v>
      </c>
      <c r="C702" s="7" t="s">
        <v>1182</v>
      </c>
      <c r="D702" s="7" t="s">
        <v>812</v>
      </c>
      <c r="E702" s="7" t="s">
        <v>793</v>
      </c>
      <c r="F702" s="8" t="s">
        <v>811</v>
      </c>
      <c r="G702" s="8" t="s">
        <v>807</v>
      </c>
      <c r="H702" s="7" t="s">
        <v>675</v>
      </c>
      <c r="I702" s="7" t="s">
        <v>12</v>
      </c>
      <c r="J702" s="7" t="s">
        <v>1196</v>
      </c>
      <c r="K702" s="9">
        <v>26421</v>
      </c>
      <c r="L702" s="9">
        <v>37495</v>
      </c>
      <c r="M702" s="9">
        <v>38212</v>
      </c>
      <c r="N702" s="10">
        <f t="shared" ca="1" si="1431"/>
        <v>20</v>
      </c>
      <c r="O702" s="10" t="s">
        <v>815</v>
      </c>
      <c r="P702" s="11" t="s">
        <v>30</v>
      </c>
      <c r="Q702" s="12">
        <v>60300</v>
      </c>
      <c r="R702" s="12">
        <f t="shared" ca="1" si="1432"/>
        <v>3000</v>
      </c>
      <c r="S702" s="8">
        <v>2</v>
      </c>
      <c r="T702" t="str">
        <f t="shared" si="1437"/>
        <v>Correct</v>
      </c>
      <c r="U702" t="str">
        <f t="shared" si="1438"/>
        <v>Correct</v>
      </c>
      <c r="Y702" t="str">
        <f t="shared" si="1439"/>
        <v>Above 60000</v>
      </c>
      <c r="Z702" t="str">
        <f t="shared" ca="1" si="1440"/>
        <v>Above 50 years</v>
      </c>
      <c r="AA702" t="str">
        <f t="shared" si="1441"/>
        <v>Above 10 years</v>
      </c>
      <c r="AH702" t="str">
        <f t="shared" si="1442"/>
        <v>No</v>
      </c>
      <c r="AI702" t="str">
        <f t="shared" si="1543"/>
        <v>No</v>
      </c>
      <c r="AJ702" t="str">
        <f t="shared" si="1543"/>
        <v>No</v>
      </c>
      <c r="AK702" t="str">
        <f t="shared" si="1543"/>
        <v>No</v>
      </c>
      <c r="AL702" t="str">
        <f t="shared" si="1543"/>
        <v>No</v>
      </c>
      <c r="AM702" t="str">
        <f t="shared" si="1543"/>
        <v>No</v>
      </c>
      <c r="AN702" t="str">
        <f t="shared" si="1543"/>
        <v>No</v>
      </c>
      <c r="AO702" t="str">
        <f t="shared" si="1543"/>
        <v>No</v>
      </c>
      <c r="AP702" t="str">
        <f t="shared" si="1543"/>
        <v>No</v>
      </c>
      <c r="AQ702" t="str">
        <f t="shared" si="1543"/>
        <v>No</v>
      </c>
      <c r="AR702" t="str">
        <f t="shared" si="1543"/>
        <v>No</v>
      </c>
      <c r="AS702" t="str">
        <f t="shared" si="1543"/>
        <v>No</v>
      </c>
      <c r="AT702" t="str">
        <f t="shared" si="1543"/>
        <v>No</v>
      </c>
      <c r="AV702" t="str">
        <f t="shared" ref="AV702:BF702" si="1566">IF(AND($L702&gt;=AV$1,$L702&lt;AW$1),"Yes","No")</f>
        <v>No</v>
      </c>
      <c r="AW702" t="str">
        <f t="shared" si="1566"/>
        <v>No</v>
      </c>
      <c r="AX702" t="str">
        <f t="shared" si="1566"/>
        <v>No</v>
      </c>
      <c r="AY702" t="str">
        <f t="shared" si="1566"/>
        <v>No</v>
      </c>
      <c r="AZ702" t="str">
        <f t="shared" si="1566"/>
        <v>No</v>
      </c>
      <c r="BA702" t="str">
        <f t="shared" si="1566"/>
        <v>No</v>
      </c>
      <c r="BB702" t="str">
        <f t="shared" si="1566"/>
        <v>No</v>
      </c>
      <c r="BC702" t="str">
        <f t="shared" si="1566"/>
        <v>No</v>
      </c>
      <c r="BD702" t="str">
        <f t="shared" si="1566"/>
        <v>No</v>
      </c>
      <c r="BE702" t="str">
        <f t="shared" si="1566"/>
        <v>No</v>
      </c>
      <c r="BF702" t="str">
        <f t="shared" si="1566"/>
        <v>No</v>
      </c>
      <c r="BG702" t="str">
        <f t="shared" si="1434"/>
        <v>No</v>
      </c>
      <c r="BI702" t="str">
        <f t="shared" si="1445"/>
        <v>No</v>
      </c>
      <c r="BJ702" t="str">
        <f t="shared" ref="BJ702:BT702" si="1567">IF(AND($M702&gt;=BJ$1,$M702&lt;BK$1),"Yes","No")</f>
        <v>No</v>
      </c>
      <c r="BK702" t="str">
        <f t="shared" si="1567"/>
        <v>No</v>
      </c>
      <c r="BL702" t="str">
        <f t="shared" si="1567"/>
        <v>No</v>
      </c>
      <c r="BM702" t="str">
        <f t="shared" si="1567"/>
        <v>No</v>
      </c>
      <c r="BN702" t="str">
        <f t="shared" si="1567"/>
        <v>No</v>
      </c>
      <c r="BO702" t="str">
        <f t="shared" si="1567"/>
        <v>No</v>
      </c>
      <c r="BP702" t="str">
        <f t="shared" si="1567"/>
        <v>No</v>
      </c>
      <c r="BQ702" t="str">
        <f t="shared" si="1567"/>
        <v>No</v>
      </c>
      <c r="BR702" t="str">
        <f t="shared" si="1567"/>
        <v>No</v>
      </c>
      <c r="BS702" t="str">
        <f t="shared" si="1567"/>
        <v>No</v>
      </c>
      <c r="BT702" t="str">
        <f t="shared" si="1567"/>
        <v>No</v>
      </c>
      <c r="BU702" t="str">
        <f t="shared" si="1545"/>
        <v>No</v>
      </c>
      <c r="BW702" t="str">
        <f t="shared" si="1436"/>
        <v>No</v>
      </c>
    </row>
    <row r="703" spans="1:75" x14ac:dyDescent="0.25">
      <c r="A703" s="7">
        <v>702</v>
      </c>
      <c r="B703" s="7" t="s">
        <v>739</v>
      </c>
      <c r="C703" s="7" t="s">
        <v>827</v>
      </c>
      <c r="D703" s="7" t="s">
        <v>812</v>
      </c>
      <c r="E703" s="7" t="s">
        <v>794</v>
      </c>
      <c r="F703" s="8" t="s">
        <v>811</v>
      </c>
      <c r="G703" s="8" t="s">
        <v>807</v>
      </c>
      <c r="H703" s="7" t="s">
        <v>675</v>
      </c>
      <c r="I703" s="7" t="s">
        <v>12</v>
      </c>
      <c r="J703" s="7" t="s">
        <v>1196</v>
      </c>
      <c r="K703" s="9">
        <v>28972</v>
      </c>
      <c r="L703" s="9">
        <v>39679</v>
      </c>
      <c r="M703" s="9"/>
      <c r="N703" s="10">
        <f t="shared" ca="1" si="1431"/>
        <v>14</v>
      </c>
      <c r="O703" s="10" t="s">
        <v>815</v>
      </c>
      <c r="P703" s="11" t="s">
        <v>13</v>
      </c>
      <c r="Q703" s="12">
        <v>22820</v>
      </c>
      <c r="R703" s="12">
        <f t="shared" ca="1" si="1432"/>
        <v>10000</v>
      </c>
      <c r="S703" s="8">
        <v>5</v>
      </c>
      <c r="T703" t="str">
        <f t="shared" si="1437"/>
        <v/>
      </c>
      <c r="U703" t="str">
        <f t="shared" si="1438"/>
        <v>Correct</v>
      </c>
      <c r="Y703" t="str">
        <f t="shared" si="1439"/>
        <v>10001-25000</v>
      </c>
      <c r="Z703" t="str">
        <f t="shared" ca="1" si="1440"/>
        <v>40-50 years</v>
      </c>
      <c r="AA703" t="str">
        <f t="shared" si="1441"/>
        <v>4-6 years</v>
      </c>
      <c r="AH703" t="str">
        <f t="shared" si="1442"/>
        <v>Yes</v>
      </c>
      <c r="AI703" t="str">
        <f t="shared" si="1543"/>
        <v>Yes</v>
      </c>
      <c r="AJ703" t="str">
        <f t="shared" si="1543"/>
        <v>Yes</v>
      </c>
      <c r="AK703" t="str">
        <f t="shared" si="1543"/>
        <v>Yes</v>
      </c>
      <c r="AL703" t="str">
        <f t="shared" si="1543"/>
        <v>Yes</v>
      </c>
      <c r="AM703" t="str">
        <f t="shared" si="1543"/>
        <v>Yes</v>
      </c>
      <c r="AN703" t="str">
        <f t="shared" si="1543"/>
        <v>Yes</v>
      </c>
      <c r="AO703" t="str">
        <f t="shared" si="1543"/>
        <v>Yes</v>
      </c>
      <c r="AP703" t="str">
        <f t="shared" si="1543"/>
        <v>Yes</v>
      </c>
      <c r="AQ703" t="str">
        <f t="shared" si="1543"/>
        <v>Yes</v>
      </c>
      <c r="AR703" t="str">
        <f t="shared" si="1543"/>
        <v>Yes</v>
      </c>
      <c r="AS703" t="str">
        <f t="shared" si="1543"/>
        <v>Yes</v>
      </c>
      <c r="AT703" t="str">
        <f t="shared" si="1543"/>
        <v>Yes</v>
      </c>
      <c r="AV703" t="str">
        <f t="shared" ref="AV703:BF703" si="1568">IF(AND($L703&gt;=AV$1,$L703&lt;AW$1),"Yes","No")</f>
        <v>No</v>
      </c>
      <c r="AW703" t="str">
        <f t="shared" si="1568"/>
        <v>No</v>
      </c>
      <c r="AX703" t="str">
        <f t="shared" si="1568"/>
        <v>No</v>
      </c>
      <c r="AY703" t="str">
        <f t="shared" si="1568"/>
        <v>No</v>
      </c>
      <c r="AZ703" t="str">
        <f t="shared" si="1568"/>
        <v>No</v>
      </c>
      <c r="BA703" t="str">
        <f t="shared" si="1568"/>
        <v>No</v>
      </c>
      <c r="BB703" t="str">
        <f t="shared" si="1568"/>
        <v>No</v>
      </c>
      <c r="BC703" t="str">
        <f t="shared" si="1568"/>
        <v>No</v>
      </c>
      <c r="BD703" t="str">
        <f t="shared" si="1568"/>
        <v>No</v>
      </c>
      <c r="BE703" t="str">
        <f t="shared" si="1568"/>
        <v>No</v>
      </c>
      <c r="BF703" t="str">
        <f t="shared" si="1568"/>
        <v>No</v>
      </c>
      <c r="BG703" t="str">
        <f t="shared" si="1434"/>
        <v>No</v>
      </c>
      <c r="BI703" t="str">
        <f t="shared" si="1445"/>
        <v>No</v>
      </c>
      <c r="BJ703" t="str">
        <f t="shared" ref="BJ703:BT703" si="1569">IF(AND($M703&gt;=BJ$1,$M703&lt;BK$1),"Yes","No")</f>
        <v>No</v>
      </c>
      <c r="BK703" t="str">
        <f t="shared" si="1569"/>
        <v>No</v>
      </c>
      <c r="BL703" t="str">
        <f t="shared" si="1569"/>
        <v>No</v>
      </c>
      <c r="BM703" t="str">
        <f t="shared" si="1569"/>
        <v>No</v>
      </c>
      <c r="BN703" t="str">
        <f t="shared" si="1569"/>
        <v>No</v>
      </c>
      <c r="BO703" t="str">
        <f t="shared" si="1569"/>
        <v>No</v>
      </c>
      <c r="BP703" t="str">
        <f t="shared" si="1569"/>
        <v>No</v>
      </c>
      <c r="BQ703" t="str">
        <f t="shared" si="1569"/>
        <v>No</v>
      </c>
      <c r="BR703" t="str">
        <f t="shared" si="1569"/>
        <v>No</v>
      </c>
      <c r="BS703" t="str">
        <f t="shared" si="1569"/>
        <v>No</v>
      </c>
      <c r="BT703" t="str">
        <f t="shared" si="1569"/>
        <v>No</v>
      </c>
      <c r="BU703" t="str">
        <f t="shared" si="1545"/>
        <v>No</v>
      </c>
      <c r="BW703" t="str">
        <f t="shared" si="1436"/>
        <v>No</v>
      </c>
    </row>
    <row r="704" spans="1:75" x14ac:dyDescent="0.25">
      <c r="A704" s="7">
        <v>703</v>
      </c>
      <c r="B704" s="7" t="s">
        <v>740</v>
      </c>
      <c r="C704" s="7" t="s">
        <v>1167</v>
      </c>
      <c r="D704" s="7" t="s">
        <v>812</v>
      </c>
      <c r="E704" s="7" t="s">
        <v>793</v>
      </c>
      <c r="F704" s="8" t="s">
        <v>811</v>
      </c>
      <c r="G704" s="8" t="s">
        <v>807</v>
      </c>
      <c r="H704" s="7" t="s">
        <v>675</v>
      </c>
      <c r="I704" s="7" t="s">
        <v>24</v>
      </c>
      <c r="J704" s="7" t="s">
        <v>1197</v>
      </c>
      <c r="K704" s="9">
        <v>29972</v>
      </c>
      <c r="L704" s="9">
        <v>39719</v>
      </c>
      <c r="M704" s="9"/>
      <c r="N704" s="10">
        <f t="shared" ca="1" si="1431"/>
        <v>14</v>
      </c>
      <c r="O704" s="10" t="s">
        <v>815</v>
      </c>
      <c r="P704" s="11"/>
      <c r="Q704" s="12">
        <v>23340</v>
      </c>
      <c r="R704" s="12">
        <f t="shared" ca="1" si="1432"/>
        <v>5000</v>
      </c>
      <c r="S704" s="8">
        <v>4</v>
      </c>
      <c r="T704" t="str">
        <f t="shared" si="1437"/>
        <v/>
      </c>
      <c r="U704" t="str">
        <f t="shared" si="1438"/>
        <v>Correct</v>
      </c>
      <c r="Y704" t="str">
        <f t="shared" si="1439"/>
        <v>10001-25000</v>
      </c>
      <c r="Z704" t="str">
        <f t="shared" ca="1" si="1440"/>
        <v>40-50 years</v>
      </c>
      <c r="AA704" t="str">
        <f t="shared" si="1441"/>
        <v>4-6 years</v>
      </c>
      <c r="AH704" t="str">
        <f t="shared" si="1442"/>
        <v>Yes</v>
      </c>
      <c r="AI704" t="str">
        <f t="shared" si="1543"/>
        <v>Yes</v>
      </c>
      <c r="AJ704" t="str">
        <f t="shared" si="1543"/>
        <v>Yes</v>
      </c>
      <c r="AK704" t="str">
        <f t="shared" si="1543"/>
        <v>Yes</v>
      </c>
      <c r="AL704" t="str">
        <f t="shared" si="1543"/>
        <v>Yes</v>
      </c>
      <c r="AM704" t="str">
        <f t="shared" si="1543"/>
        <v>Yes</v>
      </c>
      <c r="AN704" t="str">
        <f t="shared" si="1543"/>
        <v>Yes</v>
      </c>
      <c r="AO704" t="str">
        <f t="shared" si="1543"/>
        <v>Yes</v>
      </c>
      <c r="AP704" t="str">
        <f t="shared" si="1543"/>
        <v>Yes</v>
      </c>
      <c r="AQ704" t="str">
        <f t="shared" si="1543"/>
        <v>Yes</v>
      </c>
      <c r="AR704" t="str">
        <f t="shared" si="1543"/>
        <v>Yes</v>
      </c>
      <c r="AS704" t="str">
        <f t="shared" si="1543"/>
        <v>Yes</v>
      </c>
      <c r="AT704" t="str">
        <f t="shared" si="1543"/>
        <v>Yes</v>
      </c>
      <c r="AV704" t="str">
        <f t="shared" ref="AV704:BF704" si="1570">IF(AND($L704&gt;=AV$1,$L704&lt;AW$1),"Yes","No")</f>
        <v>No</v>
      </c>
      <c r="AW704" t="str">
        <f t="shared" si="1570"/>
        <v>No</v>
      </c>
      <c r="AX704" t="str">
        <f t="shared" si="1570"/>
        <v>No</v>
      </c>
      <c r="AY704" t="str">
        <f t="shared" si="1570"/>
        <v>No</v>
      </c>
      <c r="AZ704" t="str">
        <f t="shared" si="1570"/>
        <v>No</v>
      </c>
      <c r="BA704" t="str">
        <f t="shared" si="1570"/>
        <v>No</v>
      </c>
      <c r="BB704" t="str">
        <f t="shared" si="1570"/>
        <v>No</v>
      </c>
      <c r="BC704" t="str">
        <f t="shared" si="1570"/>
        <v>No</v>
      </c>
      <c r="BD704" t="str">
        <f t="shared" si="1570"/>
        <v>No</v>
      </c>
      <c r="BE704" t="str">
        <f t="shared" si="1570"/>
        <v>No</v>
      </c>
      <c r="BF704" t="str">
        <f t="shared" si="1570"/>
        <v>No</v>
      </c>
      <c r="BG704" t="str">
        <f t="shared" si="1434"/>
        <v>No</v>
      </c>
      <c r="BI704" t="str">
        <f t="shared" si="1445"/>
        <v>No</v>
      </c>
      <c r="BJ704" t="str">
        <f t="shared" ref="BJ704:BT704" si="1571">IF(AND($M704&gt;=BJ$1,$M704&lt;BK$1),"Yes","No")</f>
        <v>No</v>
      </c>
      <c r="BK704" t="str">
        <f t="shared" si="1571"/>
        <v>No</v>
      </c>
      <c r="BL704" t="str">
        <f t="shared" si="1571"/>
        <v>No</v>
      </c>
      <c r="BM704" t="str">
        <f t="shared" si="1571"/>
        <v>No</v>
      </c>
      <c r="BN704" t="str">
        <f t="shared" si="1571"/>
        <v>No</v>
      </c>
      <c r="BO704" t="str">
        <f t="shared" si="1571"/>
        <v>No</v>
      </c>
      <c r="BP704" t="str">
        <f t="shared" si="1571"/>
        <v>No</v>
      </c>
      <c r="BQ704" t="str">
        <f t="shared" si="1571"/>
        <v>No</v>
      </c>
      <c r="BR704" t="str">
        <f t="shared" si="1571"/>
        <v>No</v>
      </c>
      <c r="BS704" t="str">
        <f t="shared" si="1571"/>
        <v>No</v>
      </c>
      <c r="BT704" t="str">
        <f t="shared" si="1571"/>
        <v>No</v>
      </c>
      <c r="BU704" t="str">
        <f t="shared" si="1545"/>
        <v>No</v>
      </c>
      <c r="BW704" t="str">
        <f t="shared" si="1436"/>
        <v>No</v>
      </c>
    </row>
    <row r="705" spans="1:75" x14ac:dyDescent="0.25">
      <c r="A705" s="7">
        <v>704</v>
      </c>
      <c r="B705" s="7" t="s">
        <v>741</v>
      </c>
      <c r="C705" s="7" t="s">
        <v>928</v>
      </c>
      <c r="D705" s="7" t="s">
        <v>36</v>
      </c>
      <c r="E705" s="7" t="s">
        <v>790</v>
      </c>
      <c r="F705" s="8" t="s">
        <v>811</v>
      </c>
      <c r="G705" s="8" t="s">
        <v>807</v>
      </c>
      <c r="H705" s="7" t="s">
        <v>675</v>
      </c>
      <c r="I705" s="7" t="s">
        <v>24</v>
      </c>
      <c r="J705" s="7" t="s">
        <v>1196</v>
      </c>
      <c r="K705" s="9">
        <v>27454</v>
      </c>
      <c r="L705" s="9">
        <v>40800</v>
      </c>
      <c r="M705" s="9"/>
      <c r="N705" s="10">
        <f t="shared" ca="1" si="1431"/>
        <v>11</v>
      </c>
      <c r="O705" s="10" t="s">
        <v>815</v>
      </c>
      <c r="P705" s="11"/>
      <c r="Q705" s="12">
        <v>62480</v>
      </c>
      <c r="R705" s="12">
        <f t="shared" ca="1" si="1432"/>
        <v>10000</v>
      </c>
      <c r="S705" s="8">
        <v>5</v>
      </c>
      <c r="T705" t="str">
        <f t="shared" si="1437"/>
        <v/>
      </c>
      <c r="U705" t="str">
        <f t="shared" si="1438"/>
        <v>Correct</v>
      </c>
      <c r="Y705" t="str">
        <f t="shared" si="1439"/>
        <v>Above 60000</v>
      </c>
      <c r="Z705" t="str">
        <f t="shared" ca="1" si="1440"/>
        <v>40-50 years</v>
      </c>
      <c r="AA705" t="str">
        <f t="shared" si="1441"/>
        <v>1-2 years</v>
      </c>
      <c r="AH705" t="str">
        <f t="shared" si="1442"/>
        <v>Yes</v>
      </c>
      <c r="AI705" t="str">
        <f t="shared" si="1543"/>
        <v>Yes</v>
      </c>
      <c r="AJ705" t="str">
        <f t="shared" si="1543"/>
        <v>Yes</v>
      </c>
      <c r="AK705" t="str">
        <f t="shared" si="1543"/>
        <v>Yes</v>
      </c>
      <c r="AL705" t="str">
        <f t="shared" si="1543"/>
        <v>Yes</v>
      </c>
      <c r="AM705" t="str">
        <f t="shared" si="1543"/>
        <v>Yes</v>
      </c>
      <c r="AN705" t="str">
        <f t="shared" si="1543"/>
        <v>Yes</v>
      </c>
      <c r="AO705" t="str">
        <f t="shared" si="1543"/>
        <v>Yes</v>
      </c>
      <c r="AP705" t="str">
        <f t="shared" si="1543"/>
        <v>Yes</v>
      </c>
      <c r="AQ705" t="str">
        <f t="shared" si="1543"/>
        <v>Yes</v>
      </c>
      <c r="AR705" t="str">
        <f t="shared" si="1543"/>
        <v>Yes</v>
      </c>
      <c r="AS705" t="str">
        <f t="shared" si="1543"/>
        <v>Yes</v>
      </c>
      <c r="AT705" t="str">
        <f t="shared" si="1543"/>
        <v>Yes</v>
      </c>
      <c r="AV705" t="str">
        <f t="shared" ref="AV705:BF705" si="1572">IF(AND($L705&gt;=AV$1,$L705&lt;AW$1),"Yes","No")</f>
        <v>No</v>
      </c>
      <c r="AW705" t="str">
        <f t="shared" si="1572"/>
        <v>No</v>
      </c>
      <c r="AX705" t="str">
        <f t="shared" si="1572"/>
        <v>No</v>
      </c>
      <c r="AY705" t="str">
        <f t="shared" si="1572"/>
        <v>No</v>
      </c>
      <c r="AZ705" t="str">
        <f t="shared" si="1572"/>
        <v>No</v>
      </c>
      <c r="BA705" t="str">
        <f t="shared" si="1572"/>
        <v>No</v>
      </c>
      <c r="BB705" t="str">
        <f t="shared" si="1572"/>
        <v>No</v>
      </c>
      <c r="BC705" t="str">
        <f t="shared" si="1572"/>
        <v>No</v>
      </c>
      <c r="BD705" t="str">
        <f t="shared" si="1572"/>
        <v>No</v>
      </c>
      <c r="BE705" t="str">
        <f t="shared" si="1572"/>
        <v>No</v>
      </c>
      <c r="BF705" t="str">
        <f t="shared" si="1572"/>
        <v>No</v>
      </c>
      <c r="BG705" t="str">
        <f t="shared" si="1434"/>
        <v>No</v>
      </c>
      <c r="BI705" t="str">
        <f t="shared" si="1445"/>
        <v>No</v>
      </c>
      <c r="BJ705" t="str">
        <f t="shared" ref="BJ705:BT705" si="1573">IF(AND($M705&gt;=BJ$1,$M705&lt;BK$1),"Yes","No")</f>
        <v>No</v>
      </c>
      <c r="BK705" t="str">
        <f t="shared" si="1573"/>
        <v>No</v>
      </c>
      <c r="BL705" t="str">
        <f t="shared" si="1573"/>
        <v>No</v>
      </c>
      <c r="BM705" t="str">
        <f t="shared" si="1573"/>
        <v>No</v>
      </c>
      <c r="BN705" t="str">
        <f t="shared" si="1573"/>
        <v>No</v>
      </c>
      <c r="BO705" t="str">
        <f t="shared" si="1573"/>
        <v>No</v>
      </c>
      <c r="BP705" t="str">
        <f t="shared" si="1573"/>
        <v>No</v>
      </c>
      <c r="BQ705" t="str">
        <f t="shared" si="1573"/>
        <v>No</v>
      </c>
      <c r="BR705" t="str">
        <f t="shared" si="1573"/>
        <v>No</v>
      </c>
      <c r="BS705" t="str">
        <f t="shared" si="1573"/>
        <v>No</v>
      </c>
      <c r="BT705" t="str">
        <f t="shared" si="1573"/>
        <v>No</v>
      </c>
      <c r="BU705" t="str">
        <f t="shared" si="1545"/>
        <v>No</v>
      </c>
      <c r="BW705" t="str">
        <f t="shared" si="1436"/>
        <v>No</v>
      </c>
    </row>
    <row r="706" spans="1:75" x14ac:dyDescent="0.25">
      <c r="A706" s="7">
        <v>705</v>
      </c>
      <c r="B706" s="7" t="s">
        <v>742</v>
      </c>
      <c r="C706" s="7" t="s">
        <v>920</v>
      </c>
      <c r="D706" s="7" t="s">
        <v>10</v>
      </c>
      <c r="E706" s="7" t="s">
        <v>787</v>
      </c>
      <c r="F706" s="8" t="s">
        <v>811</v>
      </c>
      <c r="G706" s="8" t="s">
        <v>807</v>
      </c>
      <c r="H706" s="7" t="s">
        <v>675</v>
      </c>
      <c r="I706" s="7" t="s">
        <v>24</v>
      </c>
      <c r="J706" s="7" t="s">
        <v>1196</v>
      </c>
      <c r="K706" s="9">
        <v>30256</v>
      </c>
      <c r="L706" s="9">
        <v>40811</v>
      </c>
      <c r="M706" s="9"/>
      <c r="N706" s="10">
        <f t="shared" ref="N706:N742" ca="1" si="1574">DATEDIF(L706,TODAY(),"Y")</f>
        <v>11</v>
      </c>
      <c r="O706" s="10" t="s">
        <v>815</v>
      </c>
      <c r="P706" s="11"/>
      <c r="Q706" s="12">
        <v>61134</v>
      </c>
      <c r="R706" s="12">
        <f t="shared" ref="R706:R742" ca="1" si="1575">IF(AND(VLOOKUP($S706,$AC$1:$AD$3,2,1)=0,N706&gt;10),3000,VLOOKUP($S706,$AC$1:$AD$3,2,1))</f>
        <v>5000</v>
      </c>
      <c r="S706" s="8">
        <v>4</v>
      </c>
      <c r="T706" t="str">
        <f t="shared" si="1437"/>
        <v/>
      </c>
      <c r="U706" t="str">
        <f t="shared" si="1438"/>
        <v>Correct</v>
      </c>
      <c r="Y706" t="str">
        <f t="shared" si="1439"/>
        <v>Above 60000</v>
      </c>
      <c r="Z706" t="str">
        <f t="shared" ca="1" si="1440"/>
        <v>40-50 years</v>
      </c>
      <c r="AA706" t="str">
        <f t="shared" si="1441"/>
        <v>1-2 years</v>
      </c>
      <c r="AH706" t="str">
        <f t="shared" si="1442"/>
        <v>Yes</v>
      </c>
      <c r="AI706" t="str">
        <f t="shared" si="1543"/>
        <v>Yes</v>
      </c>
      <c r="AJ706" t="str">
        <f t="shared" si="1543"/>
        <v>Yes</v>
      </c>
      <c r="AK706" t="str">
        <f t="shared" si="1543"/>
        <v>Yes</v>
      </c>
      <c r="AL706" t="str">
        <f t="shared" si="1543"/>
        <v>Yes</v>
      </c>
      <c r="AM706" t="str">
        <f t="shared" si="1543"/>
        <v>Yes</v>
      </c>
      <c r="AN706" t="str">
        <f t="shared" si="1543"/>
        <v>Yes</v>
      </c>
      <c r="AO706" t="str">
        <f t="shared" si="1543"/>
        <v>Yes</v>
      </c>
      <c r="AP706" t="str">
        <f t="shared" si="1543"/>
        <v>Yes</v>
      </c>
      <c r="AQ706" t="str">
        <f t="shared" si="1543"/>
        <v>Yes</v>
      </c>
      <c r="AR706" t="str">
        <f t="shared" si="1543"/>
        <v>Yes</v>
      </c>
      <c r="AS706" t="str">
        <f t="shared" si="1543"/>
        <v>Yes</v>
      </c>
      <c r="AT706" t="str">
        <f t="shared" si="1543"/>
        <v>Yes</v>
      </c>
      <c r="AV706" t="str">
        <f t="shared" ref="AV706:BF706" si="1576">IF(AND($L706&gt;=AV$1,$L706&lt;AW$1),"Yes","No")</f>
        <v>No</v>
      </c>
      <c r="AW706" t="str">
        <f t="shared" si="1576"/>
        <v>No</v>
      </c>
      <c r="AX706" t="str">
        <f t="shared" si="1576"/>
        <v>No</v>
      </c>
      <c r="AY706" t="str">
        <f t="shared" si="1576"/>
        <v>No</v>
      </c>
      <c r="AZ706" t="str">
        <f t="shared" si="1576"/>
        <v>No</v>
      </c>
      <c r="BA706" t="str">
        <f t="shared" si="1576"/>
        <v>No</v>
      </c>
      <c r="BB706" t="str">
        <f t="shared" si="1576"/>
        <v>No</v>
      </c>
      <c r="BC706" t="str">
        <f t="shared" si="1576"/>
        <v>No</v>
      </c>
      <c r="BD706" t="str">
        <f t="shared" si="1576"/>
        <v>No</v>
      </c>
      <c r="BE706" t="str">
        <f t="shared" si="1576"/>
        <v>No</v>
      </c>
      <c r="BF706" t="str">
        <f t="shared" si="1576"/>
        <v>No</v>
      </c>
      <c r="BG706" t="str">
        <f t="shared" ref="BG706:BG742" si="1577">IF(AND($L706&gt;=BG$1,$L706&lt;BI$1),"Yes","No")</f>
        <v>No</v>
      </c>
      <c r="BI706" t="str">
        <f t="shared" si="1445"/>
        <v>No</v>
      </c>
      <c r="BJ706" t="str">
        <f t="shared" ref="BJ706:BT706" si="1578">IF(AND($M706&gt;=BJ$1,$M706&lt;BK$1),"Yes","No")</f>
        <v>No</v>
      </c>
      <c r="BK706" t="str">
        <f t="shared" si="1578"/>
        <v>No</v>
      </c>
      <c r="BL706" t="str">
        <f t="shared" si="1578"/>
        <v>No</v>
      </c>
      <c r="BM706" t="str">
        <f t="shared" si="1578"/>
        <v>No</v>
      </c>
      <c r="BN706" t="str">
        <f t="shared" si="1578"/>
        <v>No</v>
      </c>
      <c r="BO706" t="str">
        <f t="shared" si="1578"/>
        <v>No</v>
      </c>
      <c r="BP706" t="str">
        <f t="shared" si="1578"/>
        <v>No</v>
      </c>
      <c r="BQ706" t="str">
        <f t="shared" si="1578"/>
        <v>No</v>
      </c>
      <c r="BR706" t="str">
        <f t="shared" si="1578"/>
        <v>No</v>
      </c>
      <c r="BS706" t="str">
        <f t="shared" si="1578"/>
        <v>No</v>
      </c>
      <c r="BT706" t="str">
        <f t="shared" si="1578"/>
        <v>No</v>
      </c>
      <c r="BU706" t="str">
        <f t="shared" si="1545"/>
        <v>No</v>
      </c>
      <c r="BW706" t="str">
        <f t="shared" ref="BW706:BW742" si="1579">IF(COUNTIFS(BJ706:BU706,"Yes")&gt;0,"Yes","No")</f>
        <v>No</v>
      </c>
    </row>
    <row r="707" spans="1:75" x14ac:dyDescent="0.25">
      <c r="A707" s="7">
        <v>706</v>
      </c>
      <c r="B707" s="7" t="s">
        <v>743</v>
      </c>
      <c r="C707" s="7" t="s">
        <v>1116</v>
      </c>
      <c r="D707" s="7" t="s">
        <v>10</v>
      </c>
      <c r="E707" s="7" t="s">
        <v>787</v>
      </c>
      <c r="F707" s="8" t="s">
        <v>811</v>
      </c>
      <c r="G707" s="8" t="s">
        <v>807</v>
      </c>
      <c r="H707" s="7" t="s">
        <v>675</v>
      </c>
      <c r="I707" s="7" t="s">
        <v>15</v>
      </c>
      <c r="J707" s="7" t="s">
        <v>1197</v>
      </c>
      <c r="K707" s="9">
        <v>31560</v>
      </c>
      <c r="L707" s="9">
        <v>39343</v>
      </c>
      <c r="M707" s="9"/>
      <c r="N707" s="10">
        <f t="shared" ca="1" si="1574"/>
        <v>15</v>
      </c>
      <c r="O707" s="10" t="s">
        <v>815</v>
      </c>
      <c r="P707" s="11" t="s">
        <v>30</v>
      </c>
      <c r="Q707" s="12">
        <v>23000</v>
      </c>
      <c r="R707" s="12">
        <f t="shared" ca="1" si="1575"/>
        <v>5000</v>
      </c>
      <c r="S707" s="8">
        <v>4</v>
      </c>
      <c r="T707" t="str">
        <f t="shared" ref="T707:T742" si="1580">IF(M707="","",IF(M707&lt;L707,"Error","Correct"))</f>
        <v/>
      </c>
      <c r="U707" t="str">
        <f t="shared" ref="U707:U742" si="1581">IF(K707="","",IF((L707-K707)/365&lt;18,"Error","Correct"))</f>
        <v>Correct</v>
      </c>
      <c r="Y707" t="str">
        <f t="shared" ref="Y707:Y742" si="1582">VLOOKUP(Q707,$AC$32:$AD$36,2,1)</f>
        <v>10001-25000</v>
      </c>
      <c r="Z707" t="str">
        <f t="shared" ref="Z707:Z742" ca="1" si="1583">VLOOKUP(YEARFRAC(K707,TODAY()),$AC$17:$AD$22,2,1)</f>
        <v>30-40 years</v>
      </c>
      <c r="AA707" t="str">
        <f t="shared" ref="AA707:AA742" si="1584">VLOOKUP(YEARFRAC(L707,$AB$1),$AC$24:$AD$30,2,1)</f>
        <v>4-6 years</v>
      </c>
      <c r="AH707" t="str">
        <f t="shared" ref="AH707:AH742" si="1585">IF($L707&gt;AH$1,"No",IF($M707="","Yes",IF(AND($L707&lt;=AH$1,$M707&gt;AH$1),"Yes","No")))</f>
        <v>Yes</v>
      </c>
      <c r="AI707" t="str">
        <f t="shared" ref="AI707:AT722" si="1586">IF($L707&gt;AI$1,"No",IF($M707="","Yes",IF(AND($L707&lt;=AI$1,$M707&gt;AI$1),"Yes","No")))</f>
        <v>Yes</v>
      </c>
      <c r="AJ707" t="str">
        <f t="shared" si="1586"/>
        <v>Yes</v>
      </c>
      <c r="AK707" t="str">
        <f t="shared" si="1586"/>
        <v>Yes</v>
      </c>
      <c r="AL707" t="str">
        <f t="shared" si="1586"/>
        <v>Yes</v>
      </c>
      <c r="AM707" t="str">
        <f t="shared" si="1586"/>
        <v>Yes</v>
      </c>
      <c r="AN707" t="str">
        <f t="shared" si="1586"/>
        <v>Yes</v>
      </c>
      <c r="AO707" t="str">
        <f t="shared" si="1586"/>
        <v>Yes</v>
      </c>
      <c r="AP707" t="str">
        <f t="shared" si="1586"/>
        <v>Yes</v>
      </c>
      <c r="AQ707" t="str">
        <f t="shared" si="1586"/>
        <v>Yes</v>
      </c>
      <c r="AR707" t="str">
        <f t="shared" si="1586"/>
        <v>Yes</v>
      </c>
      <c r="AS707" t="str">
        <f t="shared" si="1586"/>
        <v>Yes</v>
      </c>
      <c r="AT707" t="str">
        <f t="shared" si="1586"/>
        <v>Yes</v>
      </c>
      <c r="AV707" t="str">
        <f t="shared" ref="AV707:BF707" si="1587">IF(AND($L707&gt;=AV$1,$L707&lt;AW$1),"Yes","No")</f>
        <v>No</v>
      </c>
      <c r="AW707" t="str">
        <f t="shared" si="1587"/>
        <v>No</v>
      </c>
      <c r="AX707" t="str">
        <f t="shared" si="1587"/>
        <v>No</v>
      </c>
      <c r="AY707" t="str">
        <f t="shared" si="1587"/>
        <v>No</v>
      </c>
      <c r="AZ707" t="str">
        <f t="shared" si="1587"/>
        <v>No</v>
      </c>
      <c r="BA707" t="str">
        <f t="shared" si="1587"/>
        <v>No</v>
      </c>
      <c r="BB707" t="str">
        <f t="shared" si="1587"/>
        <v>No</v>
      </c>
      <c r="BC707" t="str">
        <f t="shared" si="1587"/>
        <v>No</v>
      </c>
      <c r="BD707" t="str">
        <f t="shared" si="1587"/>
        <v>No</v>
      </c>
      <c r="BE707" t="str">
        <f t="shared" si="1587"/>
        <v>No</v>
      </c>
      <c r="BF707" t="str">
        <f t="shared" si="1587"/>
        <v>No</v>
      </c>
      <c r="BG707" t="str">
        <f t="shared" si="1577"/>
        <v>No</v>
      </c>
      <c r="BI707" t="str">
        <f t="shared" ref="BI707:BI742" si="1588">IF(COUNTIFS(AV707:BG707,"Yes")&gt;0,"Yes","No")</f>
        <v>No</v>
      </c>
      <c r="BJ707" t="str">
        <f t="shared" ref="BJ707:BU722" si="1589">IF(AND($M707&gt;=BJ$1,$M707&lt;BK$1),"Yes","No")</f>
        <v>No</v>
      </c>
      <c r="BK707" t="str">
        <f t="shared" si="1589"/>
        <v>No</v>
      </c>
      <c r="BL707" t="str">
        <f t="shared" si="1589"/>
        <v>No</v>
      </c>
      <c r="BM707" t="str">
        <f t="shared" si="1589"/>
        <v>No</v>
      </c>
      <c r="BN707" t="str">
        <f t="shared" si="1589"/>
        <v>No</v>
      </c>
      <c r="BO707" t="str">
        <f t="shared" si="1589"/>
        <v>No</v>
      </c>
      <c r="BP707" t="str">
        <f t="shared" si="1589"/>
        <v>No</v>
      </c>
      <c r="BQ707" t="str">
        <f t="shared" si="1589"/>
        <v>No</v>
      </c>
      <c r="BR707" t="str">
        <f t="shared" si="1589"/>
        <v>No</v>
      </c>
      <c r="BS707" t="str">
        <f t="shared" si="1589"/>
        <v>No</v>
      </c>
      <c r="BT707" t="str">
        <f t="shared" si="1589"/>
        <v>No</v>
      </c>
      <c r="BU707" t="str">
        <f t="shared" si="1589"/>
        <v>No</v>
      </c>
      <c r="BW707" t="str">
        <f t="shared" si="1579"/>
        <v>No</v>
      </c>
    </row>
    <row r="708" spans="1:75" x14ac:dyDescent="0.25">
      <c r="A708" s="7">
        <v>707</v>
      </c>
      <c r="B708" s="7" t="s">
        <v>744</v>
      </c>
      <c r="C708" s="7" t="s">
        <v>1121</v>
      </c>
      <c r="D708" s="7" t="s">
        <v>812</v>
      </c>
      <c r="E708" s="7" t="s">
        <v>793</v>
      </c>
      <c r="F708" s="8" t="s">
        <v>811</v>
      </c>
      <c r="G708" s="8" t="s">
        <v>807</v>
      </c>
      <c r="H708" s="7" t="s">
        <v>675</v>
      </c>
      <c r="I708" s="7" t="s">
        <v>24</v>
      </c>
      <c r="J708" s="7" t="s">
        <v>1197</v>
      </c>
      <c r="K708" s="9">
        <v>26769</v>
      </c>
      <c r="L708" s="9">
        <v>40451</v>
      </c>
      <c r="M708" s="9"/>
      <c r="N708" s="10">
        <f t="shared" ca="1" si="1574"/>
        <v>12</v>
      </c>
      <c r="O708" s="10" t="s">
        <v>815</v>
      </c>
      <c r="P708" s="11"/>
      <c r="Q708" s="12">
        <v>87830</v>
      </c>
      <c r="R708" s="12">
        <f t="shared" ca="1" si="1575"/>
        <v>3000</v>
      </c>
      <c r="S708" s="8">
        <v>2</v>
      </c>
      <c r="T708" t="str">
        <f t="shared" si="1580"/>
        <v/>
      </c>
      <c r="U708" t="str">
        <f t="shared" si="1581"/>
        <v>Correct</v>
      </c>
      <c r="Y708" t="str">
        <f t="shared" si="1582"/>
        <v>Above 60000</v>
      </c>
      <c r="Z708" t="str">
        <f t="shared" ca="1" si="1583"/>
        <v>40-50 years</v>
      </c>
      <c r="AA708" t="str">
        <f t="shared" si="1584"/>
        <v>2-4 years</v>
      </c>
      <c r="AH708" t="str">
        <f t="shared" si="1585"/>
        <v>Yes</v>
      </c>
      <c r="AI708" t="str">
        <f t="shared" si="1586"/>
        <v>Yes</v>
      </c>
      <c r="AJ708" t="str">
        <f t="shared" si="1586"/>
        <v>Yes</v>
      </c>
      <c r="AK708" t="str">
        <f t="shared" si="1586"/>
        <v>Yes</v>
      </c>
      <c r="AL708" t="str">
        <f t="shared" si="1586"/>
        <v>Yes</v>
      </c>
      <c r="AM708" t="str">
        <f t="shared" si="1586"/>
        <v>Yes</v>
      </c>
      <c r="AN708" t="str">
        <f t="shared" si="1586"/>
        <v>Yes</v>
      </c>
      <c r="AO708" t="str">
        <f t="shared" si="1586"/>
        <v>Yes</v>
      </c>
      <c r="AP708" t="str">
        <f t="shared" si="1586"/>
        <v>Yes</v>
      </c>
      <c r="AQ708" t="str">
        <f t="shared" si="1586"/>
        <v>Yes</v>
      </c>
      <c r="AR708" t="str">
        <f t="shared" si="1586"/>
        <v>Yes</v>
      </c>
      <c r="AS708" t="str">
        <f t="shared" si="1586"/>
        <v>Yes</v>
      </c>
      <c r="AT708" t="str">
        <f t="shared" si="1586"/>
        <v>Yes</v>
      </c>
      <c r="AV708" t="str">
        <f t="shared" ref="AV708:BF708" si="1590">IF(AND($L708&gt;=AV$1,$L708&lt;AW$1),"Yes","No")</f>
        <v>No</v>
      </c>
      <c r="AW708" t="str">
        <f t="shared" si="1590"/>
        <v>No</v>
      </c>
      <c r="AX708" t="str">
        <f t="shared" si="1590"/>
        <v>No</v>
      </c>
      <c r="AY708" t="str">
        <f t="shared" si="1590"/>
        <v>No</v>
      </c>
      <c r="AZ708" t="str">
        <f t="shared" si="1590"/>
        <v>No</v>
      </c>
      <c r="BA708" t="str">
        <f t="shared" si="1590"/>
        <v>No</v>
      </c>
      <c r="BB708" t="str">
        <f t="shared" si="1590"/>
        <v>No</v>
      </c>
      <c r="BC708" t="str">
        <f t="shared" si="1590"/>
        <v>No</v>
      </c>
      <c r="BD708" t="str">
        <f t="shared" si="1590"/>
        <v>No</v>
      </c>
      <c r="BE708" t="str">
        <f t="shared" si="1590"/>
        <v>No</v>
      </c>
      <c r="BF708" t="str">
        <f t="shared" si="1590"/>
        <v>No</v>
      </c>
      <c r="BG708" t="str">
        <f t="shared" si="1577"/>
        <v>No</v>
      </c>
      <c r="BI708" t="str">
        <f t="shared" si="1588"/>
        <v>No</v>
      </c>
      <c r="BJ708" t="str">
        <f t="shared" ref="BJ708:BT708" si="1591">IF(AND($M708&gt;=BJ$1,$M708&lt;BK$1),"Yes","No")</f>
        <v>No</v>
      </c>
      <c r="BK708" t="str">
        <f t="shared" si="1591"/>
        <v>No</v>
      </c>
      <c r="BL708" t="str">
        <f t="shared" si="1591"/>
        <v>No</v>
      </c>
      <c r="BM708" t="str">
        <f t="shared" si="1591"/>
        <v>No</v>
      </c>
      <c r="BN708" t="str">
        <f t="shared" si="1591"/>
        <v>No</v>
      </c>
      <c r="BO708" t="str">
        <f t="shared" si="1591"/>
        <v>No</v>
      </c>
      <c r="BP708" t="str">
        <f t="shared" si="1591"/>
        <v>No</v>
      </c>
      <c r="BQ708" t="str">
        <f t="shared" si="1591"/>
        <v>No</v>
      </c>
      <c r="BR708" t="str">
        <f t="shared" si="1591"/>
        <v>No</v>
      </c>
      <c r="BS708" t="str">
        <f t="shared" si="1591"/>
        <v>No</v>
      </c>
      <c r="BT708" t="str">
        <f t="shared" si="1591"/>
        <v>No</v>
      </c>
      <c r="BU708" t="str">
        <f t="shared" si="1589"/>
        <v>No</v>
      </c>
      <c r="BW708" t="str">
        <f t="shared" si="1579"/>
        <v>No</v>
      </c>
    </row>
    <row r="709" spans="1:75" x14ac:dyDescent="0.25">
      <c r="A709" s="7">
        <v>708</v>
      </c>
      <c r="B709" s="7" t="s">
        <v>745</v>
      </c>
      <c r="C709" s="7" t="s">
        <v>1183</v>
      </c>
      <c r="D709" s="7" t="s">
        <v>36</v>
      </c>
      <c r="E709" s="7" t="s">
        <v>792</v>
      </c>
      <c r="F709" s="8" t="s">
        <v>811</v>
      </c>
      <c r="G709" s="8" t="s">
        <v>807</v>
      </c>
      <c r="H709" s="7" t="s">
        <v>675</v>
      </c>
      <c r="I709" s="7" t="s">
        <v>15</v>
      </c>
      <c r="J709" s="7" t="s">
        <v>1197</v>
      </c>
      <c r="K709" s="9">
        <v>21962</v>
      </c>
      <c r="L709" s="9">
        <v>36053</v>
      </c>
      <c r="M709" s="9"/>
      <c r="N709" s="10">
        <f t="shared" ca="1" si="1574"/>
        <v>24</v>
      </c>
      <c r="O709" s="10" t="s">
        <v>815</v>
      </c>
      <c r="P709" s="11" t="s">
        <v>30</v>
      </c>
      <c r="Q709" s="12">
        <v>46105</v>
      </c>
      <c r="R709" s="12">
        <f t="shared" ca="1" si="1575"/>
        <v>10000</v>
      </c>
      <c r="S709" s="8">
        <v>5</v>
      </c>
      <c r="T709" t="str">
        <f t="shared" si="1580"/>
        <v/>
      </c>
      <c r="U709" t="str">
        <f t="shared" si="1581"/>
        <v>Correct</v>
      </c>
      <c r="Y709" t="str">
        <f t="shared" si="1582"/>
        <v>40001-60000</v>
      </c>
      <c r="Z709" t="str">
        <f t="shared" ca="1" si="1583"/>
        <v>Above 50 years</v>
      </c>
      <c r="AA709" t="str">
        <f t="shared" si="1584"/>
        <v>Above 10 years</v>
      </c>
      <c r="AH709" t="str">
        <f t="shared" si="1585"/>
        <v>Yes</v>
      </c>
      <c r="AI709" t="str">
        <f t="shared" si="1586"/>
        <v>Yes</v>
      </c>
      <c r="AJ709" t="str">
        <f t="shared" si="1586"/>
        <v>Yes</v>
      </c>
      <c r="AK709" t="str">
        <f t="shared" si="1586"/>
        <v>Yes</v>
      </c>
      <c r="AL709" t="str">
        <f t="shared" si="1586"/>
        <v>Yes</v>
      </c>
      <c r="AM709" t="str">
        <f t="shared" si="1586"/>
        <v>Yes</v>
      </c>
      <c r="AN709" t="str">
        <f t="shared" si="1586"/>
        <v>Yes</v>
      </c>
      <c r="AO709" t="str">
        <f t="shared" si="1586"/>
        <v>Yes</v>
      </c>
      <c r="AP709" t="str">
        <f t="shared" si="1586"/>
        <v>Yes</v>
      </c>
      <c r="AQ709" t="str">
        <f t="shared" si="1586"/>
        <v>Yes</v>
      </c>
      <c r="AR709" t="str">
        <f t="shared" si="1586"/>
        <v>Yes</v>
      </c>
      <c r="AS709" t="str">
        <f t="shared" si="1586"/>
        <v>Yes</v>
      </c>
      <c r="AT709" t="str">
        <f t="shared" si="1586"/>
        <v>Yes</v>
      </c>
      <c r="AV709" t="str">
        <f t="shared" ref="AV709:BF709" si="1592">IF(AND($L709&gt;=AV$1,$L709&lt;AW$1),"Yes","No")</f>
        <v>No</v>
      </c>
      <c r="AW709" t="str">
        <f t="shared" si="1592"/>
        <v>No</v>
      </c>
      <c r="AX709" t="str">
        <f t="shared" si="1592"/>
        <v>No</v>
      </c>
      <c r="AY709" t="str">
        <f t="shared" si="1592"/>
        <v>No</v>
      </c>
      <c r="AZ709" t="str">
        <f t="shared" si="1592"/>
        <v>No</v>
      </c>
      <c r="BA709" t="str">
        <f t="shared" si="1592"/>
        <v>No</v>
      </c>
      <c r="BB709" t="str">
        <f t="shared" si="1592"/>
        <v>No</v>
      </c>
      <c r="BC709" t="str">
        <f t="shared" si="1592"/>
        <v>No</v>
      </c>
      <c r="BD709" t="str">
        <f t="shared" si="1592"/>
        <v>No</v>
      </c>
      <c r="BE709" t="str">
        <f t="shared" si="1592"/>
        <v>No</v>
      </c>
      <c r="BF709" t="str">
        <f t="shared" si="1592"/>
        <v>No</v>
      </c>
      <c r="BG709" t="str">
        <f t="shared" si="1577"/>
        <v>No</v>
      </c>
      <c r="BI709" t="str">
        <f t="shared" si="1588"/>
        <v>No</v>
      </c>
      <c r="BJ709" t="str">
        <f t="shared" ref="BJ709:BT709" si="1593">IF(AND($M709&gt;=BJ$1,$M709&lt;BK$1),"Yes","No")</f>
        <v>No</v>
      </c>
      <c r="BK709" t="str">
        <f t="shared" si="1593"/>
        <v>No</v>
      </c>
      <c r="BL709" t="str">
        <f t="shared" si="1593"/>
        <v>No</v>
      </c>
      <c r="BM709" t="str">
        <f t="shared" si="1593"/>
        <v>No</v>
      </c>
      <c r="BN709" t="str">
        <f t="shared" si="1593"/>
        <v>No</v>
      </c>
      <c r="BO709" t="str">
        <f t="shared" si="1593"/>
        <v>No</v>
      </c>
      <c r="BP709" t="str">
        <f t="shared" si="1593"/>
        <v>No</v>
      </c>
      <c r="BQ709" t="str">
        <f t="shared" si="1593"/>
        <v>No</v>
      </c>
      <c r="BR709" t="str">
        <f t="shared" si="1593"/>
        <v>No</v>
      </c>
      <c r="BS709" t="str">
        <f t="shared" si="1593"/>
        <v>No</v>
      </c>
      <c r="BT709" t="str">
        <f t="shared" si="1593"/>
        <v>No</v>
      </c>
      <c r="BU709" t="str">
        <f t="shared" si="1589"/>
        <v>No</v>
      </c>
      <c r="BW709" t="str">
        <f t="shared" si="1579"/>
        <v>No</v>
      </c>
    </row>
    <row r="710" spans="1:75" x14ac:dyDescent="0.25">
      <c r="A710" s="7">
        <v>709</v>
      </c>
      <c r="B710" s="7" t="s">
        <v>746</v>
      </c>
      <c r="C710" s="7" t="s">
        <v>1184</v>
      </c>
      <c r="D710" s="7" t="s">
        <v>36</v>
      </c>
      <c r="E710" s="7" t="s">
        <v>792</v>
      </c>
      <c r="F710" s="8" t="s">
        <v>811</v>
      </c>
      <c r="G710" s="8" t="s">
        <v>807</v>
      </c>
      <c r="H710" s="7" t="s">
        <v>675</v>
      </c>
      <c r="I710" s="7" t="s">
        <v>24</v>
      </c>
      <c r="J710" s="7" t="s">
        <v>1196</v>
      </c>
      <c r="K710" s="9">
        <v>25902</v>
      </c>
      <c r="L710" s="9">
        <v>37141</v>
      </c>
      <c r="M710" s="9">
        <v>39561</v>
      </c>
      <c r="N710" s="10">
        <f t="shared" ca="1" si="1574"/>
        <v>21</v>
      </c>
      <c r="O710" s="10" t="s">
        <v>815</v>
      </c>
      <c r="P710" s="11"/>
      <c r="Q710" s="12">
        <v>25530</v>
      </c>
      <c r="R710" s="12">
        <f t="shared" ca="1" si="1575"/>
        <v>5000</v>
      </c>
      <c r="S710" s="8">
        <v>3</v>
      </c>
      <c r="T710" t="str">
        <f t="shared" si="1580"/>
        <v>Correct</v>
      </c>
      <c r="U710" t="str">
        <f t="shared" si="1581"/>
        <v>Correct</v>
      </c>
      <c r="Y710" t="str">
        <f t="shared" si="1582"/>
        <v>25001-40000</v>
      </c>
      <c r="Z710" t="str">
        <f t="shared" ca="1" si="1583"/>
        <v>Above 50 years</v>
      </c>
      <c r="AA710" t="str">
        <f t="shared" si="1584"/>
        <v>Above 10 years</v>
      </c>
      <c r="AH710" t="str">
        <f t="shared" si="1585"/>
        <v>No</v>
      </c>
      <c r="AI710" t="str">
        <f t="shared" si="1586"/>
        <v>No</v>
      </c>
      <c r="AJ710" t="str">
        <f t="shared" si="1586"/>
        <v>No</v>
      </c>
      <c r="AK710" t="str">
        <f t="shared" si="1586"/>
        <v>No</v>
      </c>
      <c r="AL710" t="str">
        <f t="shared" si="1586"/>
        <v>No</v>
      </c>
      <c r="AM710" t="str">
        <f t="shared" si="1586"/>
        <v>No</v>
      </c>
      <c r="AN710" t="str">
        <f t="shared" si="1586"/>
        <v>No</v>
      </c>
      <c r="AO710" t="str">
        <f t="shared" si="1586"/>
        <v>No</v>
      </c>
      <c r="AP710" t="str">
        <f t="shared" si="1586"/>
        <v>No</v>
      </c>
      <c r="AQ710" t="str">
        <f t="shared" si="1586"/>
        <v>No</v>
      </c>
      <c r="AR710" t="str">
        <f t="shared" si="1586"/>
        <v>No</v>
      </c>
      <c r="AS710" t="str">
        <f t="shared" si="1586"/>
        <v>No</v>
      </c>
      <c r="AT710" t="str">
        <f t="shared" si="1586"/>
        <v>No</v>
      </c>
      <c r="AV710" t="str">
        <f t="shared" ref="AV710:BF710" si="1594">IF(AND($L710&gt;=AV$1,$L710&lt;AW$1),"Yes","No")</f>
        <v>No</v>
      </c>
      <c r="AW710" t="str">
        <f t="shared" si="1594"/>
        <v>No</v>
      </c>
      <c r="AX710" t="str">
        <f t="shared" si="1594"/>
        <v>No</v>
      </c>
      <c r="AY710" t="str">
        <f t="shared" si="1594"/>
        <v>No</v>
      </c>
      <c r="AZ710" t="str">
        <f t="shared" si="1594"/>
        <v>No</v>
      </c>
      <c r="BA710" t="str">
        <f t="shared" si="1594"/>
        <v>No</v>
      </c>
      <c r="BB710" t="str">
        <f t="shared" si="1594"/>
        <v>No</v>
      </c>
      <c r="BC710" t="str">
        <f t="shared" si="1594"/>
        <v>No</v>
      </c>
      <c r="BD710" t="str">
        <f t="shared" si="1594"/>
        <v>No</v>
      </c>
      <c r="BE710" t="str">
        <f t="shared" si="1594"/>
        <v>No</v>
      </c>
      <c r="BF710" t="str">
        <f t="shared" si="1594"/>
        <v>No</v>
      </c>
      <c r="BG710" t="str">
        <f t="shared" si="1577"/>
        <v>No</v>
      </c>
      <c r="BI710" t="str">
        <f t="shared" si="1588"/>
        <v>No</v>
      </c>
      <c r="BJ710" t="str">
        <f t="shared" ref="BJ710:BT710" si="1595">IF(AND($M710&gt;=BJ$1,$M710&lt;BK$1),"Yes","No")</f>
        <v>No</v>
      </c>
      <c r="BK710" t="str">
        <f t="shared" si="1595"/>
        <v>No</v>
      </c>
      <c r="BL710" t="str">
        <f t="shared" si="1595"/>
        <v>No</v>
      </c>
      <c r="BM710" t="str">
        <f t="shared" si="1595"/>
        <v>No</v>
      </c>
      <c r="BN710" t="str">
        <f t="shared" si="1595"/>
        <v>No</v>
      </c>
      <c r="BO710" t="str">
        <f t="shared" si="1595"/>
        <v>No</v>
      </c>
      <c r="BP710" t="str">
        <f t="shared" si="1595"/>
        <v>No</v>
      </c>
      <c r="BQ710" t="str">
        <f t="shared" si="1595"/>
        <v>No</v>
      </c>
      <c r="BR710" t="str">
        <f t="shared" si="1595"/>
        <v>No</v>
      </c>
      <c r="BS710" t="str">
        <f t="shared" si="1595"/>
        <v>No</v>
      </c>
      <c r="BT710" t="str">
        <f t="shared" si="1595"/>
        <v>No</v>
      </c>
      <c r="BU710" t="str">
        <f t="shared" si="1589"/>
        <v>No</v>
      </c>
      <c r="BW710" t="str">
        <f t="shared" si="1579"/>
        <v>No</v>
      </c>
    </row>
    <row r="711" spans="1:75" x14ac:dyDescent="0.25">
      <c r="A711" s="7">
        <v>710</v>
      </c>
      <c r="B711" s="7" t="s">
        <v>747</v>
      </c>
      <c r="C711" s="7" t="s">
        <v>853</v>
      </c>
      <c r="D711" s="7" t="s">
        <v>812</v>
      </c>
      <c r="E711" s="7" t="s">
        <v>794</v>
      </c>
      <c r="F711" s="8" t="s">
        <v>811</v>
      </c>
      <c r="G711" s="8" t="s">
        <v>807</v>
      </c>
      <c r="H711" s="7" t="s">
        <v>675</v>
      </c>
      <c r="I711" s="7" t="s">
        <v>12</v>
      </c>
      <c r="J711" s="7" t="s">
        <v>1196</v>
      </c>
      <c r="K711" s="9">
        <v>32848</v>
      </c>
      <c r="L711" s="9">
        <v>40477</v>
      </c>
      <c r="M711" s="9"/>
      <c r="N711" s="10">
        <f t="shared" ca="1" si="1574"/>
        <v>12</v>
      </c>
      <c r="O711" s="10" t="s">
        <v>815</v>
      </c>
      <c r="P711" s="11" t="s">
        <v>13</v>
      </c>
      <c r="Q711" s="12">
        <v>27130</v>
      </c>
      <c r="R711" s="12">
        <f t="shared" ca="1" si="1575"/>
        <v>10000</v>
      </c>
      <c r="S711" s="8">
        <v>5</v>
      </c>
      <c r="T711" t="str">
        <f t="shared" si="1580"/>
        <v/>
      </c>
      <c r="U711" t="str">
        <f t="shared" si="1581"/>
        <v>Correct</v>
      </c>
      <c r="Y711" t="str">
        <f t="shared" si="1582"/>
        <v>25001-40000</v>
      </c>
      <c r="Z711" t="str">
        <f t="shared" ca="1" si="1583"/>
        <v>30-40 years</v>
      </c>
      <c r="AA711" t="str">
        <f t="shared" si="1584"/>
        <v>2-4 years</v>
      </c>
      <c r="AH711" t="str">
        <f t="shared" si="1585"/>
        <v>Yes</v>
      </c>
      <c r="AI711" t="str">
        <f t="shared" si="1586"/>
        <v>Yes</v>
      </c>
      <c r="AJ711" t="str">
        <f t="shared" si="1586"/>
        <v>Yes</v>
      </c>
      <c r="AK711" t="str">
        <f t="shared" si="1586"/>
        <v>Yes</v>
      </c>
      <c r="AL711" t="str">
        <f t="shared" si="1586"/>
        <v>Yes</v>
      </c>
      <c r="AM711" t="str">
        <f t="shared" si="1586"/>
        <v>Yes</v>
      </c>
      <c r="AN711" t="str">
        <f t="shared" si="1586"/>
        <v>Yes</v>
      </c>
      <c r="AO711" t="str">
        <f t="shared" si="1586"/>
        <v>Yes</v>
      </c>
      <c r="AP711" t="str">
        <f t="shared" si="1586"/>
        <v>Yes</v>
      </c>
      <c r="AQ711" t="str">
        <f t="shared" si="1586"/>
        <v>Yes</v>
      </c>
      <c r="AR711" t="str">
        <f t="shared" si="1586"/>
        <v>Yes</v>
      </c>
      <c r="AS711" t="str">
        <f t="shared" si="1586"/>
        <v>Yes</v>
      </c>
      <c r="AT711" t="str">
        <f t="shared" si="1586"/>
        <v>Yes</v>
      </c>
      <c r="AV711" t="str">
        <f t="shared" ref="AV711:BF711" si="1596">IF(AND($L711&gt;=AV$1,$L711&lt;AW$1),"Yes","No")</f>
        <v>No</v>
      </c>
      <c r="AW711" t="str">
        <f t="shared" si="1596"/>
        <v>No</v>
      </c>
      <c r="AX711" t="str">
        <f t="shared" si="1596"/>
        <v>No</v>
      </c>
      <c r="AY711" t="str">
        <f t="shared" si="1596"/>
        <v>No</v>
      </c>
      <c r="AZ711" t="str">
        <f t="shared" si="1596"/>
        <v>No</v>
      </c>
      <c r="BA711" t="str">
        <f t="shared" si="1596"/>
        <v>No</v>
      </c>
      <c r="BB711" t="str">
        <f t="shared" si="1596"/>
        <v>No</v>
      </c>
      <c r="BC711" t="str">
        <f t="shared" si="1596"/>
        <v>No</v>
      </c>
      <c r="BD711" t="str">
        <f t="shared" si="1596"/>
        <v>No</v>
      </c>
      <c r="BE711" t="str">
        <f t="shared" si="1596"/>
        <v>No</v>
      </c>
      <c r="BF711" t="str">
        <f t="shared" si="1596"/>
        <v>No</v>
      </c>
      <c r="BG711" t="str">
        <f t="shared" si="1577"/>
        <v>No</v>
      </c>
      <c r="BI711" t="str">
        <f t="shared" si="1588"/>
        <v>No</v>
      </c>
      <c r="BJ711" t="str">
        <f t="shared" ref="BJ711:BT711" si="1597">IF(AND($M711&gt;=BJ$1,$M711&lt;BK$1),"Yes","No")</f>
        <v>No</v>
      </c>
      <c r="BK711" t="str">
        <f t="shared" si="1597"/>
        <v>No</v>
      </c>
      <c r="BL711" t="str">
        <f t="shared" si="1597"/>
        <v>No</v>
      </c>
      <c r="BM711" t="str">
        <f t="shared" si="1597"/>
        <v>No</v>
      </c>
      <c r="BN711" t="str">
        <f t="shared" si="1597"/>
        <v>No</v>
      </c>
      <c r="BO711" t="str">
        <f t="shared" si="1597"/>
        <v>No</v>
      </c>
      <c r="BP711" t="str">
        <f t="shared" si="1597"/>
        <v>No</v>
      </c>
      <c r="BQ711" t="str">
        <f t="shared" si="1597"/>
        <v>No</v>
      </c>
      <c r="BR711" t="str">
        <f t="shared" si="1597"/>
        <v>No</v>
      </c>
      <c r="BS711" t="str">
        <f t="shared" si="1597"/>
        <v>No</v>
      </c>
      <c r="BT711" t="str">
        <f t="shared" si="1597"/>
        <v>No</v>
      </c>
      <c r="BU711" t="str">
        <f t="shared" si="1589"/>
        <v>No</v>
      </c>
      <c r="BW711" t="str">
        <f t="shared" si="1579"/>
        <v>No</v>
      </c>
    </row>
    <row r="712" spans="1:75" x14ac:dyDescent="0.25">
      <c r="A712" s="7">
        <v>711</v>
      </c>
      <c r="B712" s="7" t="s">
        <v>748</v>
      </c>
      <c r="C712" s="7" t="s">
        <v>1016</v>
      </c>
      <c r="D712" s="7" t="s">
        <v>812</v>
      </c>
      <c r="E712" s="7" t="s">
        <v>793</v>
      </c>
      <c r="F712" s="8" t="s">
        <v>811</v>
      </c>
      <c r="G712" s="8" t="s">
        <v>807</v>
      </c>
      <c r="H712" s="7" t="s">
        <v>675</v>
      </c>
      <c r="I712" s="7" t="s">
        <v>12</v>
      </c>
      <c r="J712" s="7" t="s">
        <v>1197</v>
      </c>
      <c r="K712" s="9">
        <v>25233</v>
      </c>
      <c r="L712" s="9">
        <v>36080</v>
      </c>
      <c r="M712" s="9"/>
      <c r="N712" s="10">
        <f t="shared" ca="1" si="1574"/>
        <v>24</v>
      </c>
      <c r="O712" t="s">
        <v>783</v>
      </c>
      <c r="P712" s="11" t="s">
        <v>40</v>
      </c>
      <c r="Q712" s="12">
        <v>48410</v>
      </c>
      <c r="R712" s="12">
        <f t="shared" ca="1" si="1575"/>
        <v>10000</v>
      </c>
      <c r="S712" s="8">
        <v>5</v>
      </c>
      <c r="T712" t="str">
        <f t="shared" si="1580"/>
        <v/>
      </c>
      <c r="U712" t="str">
        <f t="shared" si="1581"/>
        <v>Correct</v>
      </c>
      <c r="Y712" t="str">
        <f t="shared" si="1582"/>
        <v>40001-60000</v>
      </c>
      <c r="Z712" t="str">
        <f t="shared" ca="1" si="1583"/>
        <v>Above 50 years</v>
      </c>
      <c r="AA712" t="str">
        <f t="shared" si="1584"/>
        <v>Above 10 years</v>
      </c>
      <c r="AH712" t="str">
        <f t="shared" si="1585"/>
        <v>Yes</v>
      </c>
      <c r="AI712" t="str">
        <f t="shared" si="1586"/>
        <v>Yes</v>
      </c>
      <c r="AJ712" t="str">
        <f t="shared" si="1586"/>
        <v>Yes</v>
      </c>
      <c r="AK712" t="str">
        <f t="shared" si="1586"/>
        <v>Yes</v>
      </c>
      <c r="AL712" t="str">
        <f t="shared" si="1586"/>
        <v>Yes</v>
      </c>
      <c r="AM712" t="str">
        <f t="shared" si="1586"/>
        <v>Yes</v>
      </c>
      <c r="AN712" t="str">
        <f t="shared" si="1586"/>
        <v>Yes</v>
      </c>
      <c r="AO712" t="str">
        <f t="shared" si="1586"/>
        <v>Yes</v>
      </c>
      <c r="AP712" t="str">
        <f t="shared" si="1586"/>
        <v>Yes</v>
      </c>
      <c r="AQ712" t="str">
        <f t="shared" si="1586"/>
        <v>Yes</v>
      </c>
      <c r="AR712" t="str">
        <f t="shared" si="1586"/>
        <v>Yes</v>
      </c>
      <c r="AS712" t="str">
        <f t="shared" si="1586"/>
        <v>Yes</v>
      </c>
      <c r="AT712" t="str">
        <f t="shared" si="1586"/>
        <v>Yes</v>
      </c>
      <c r="AV712" t="str">
        <f t="shared" ref="AV712:BF712" si="1598">IF(AND($L712&gt;=AV$1,$L712&lt;AW$1),"Yes","No")</f>
        <v>No</v>
      </c>
      <c r="AW712" t="str">
        <f t="shared" si="1598"/>
        <v>No</v>
      </c>
      <c r="AX712" t="str">
        <f t="shared" si="1598"/>
        <v>No</v>
      </c>
      <c r="AY712" t="str">
        <f t="shared" si="1598"/>
        <v>No</v>
      </c>
      <c r="AZ712" t="str">
        <f t="shared" si="1598"/>
        <v>No</v>
      </c>
      <c r="BA712" t="str">
        <f t="shared" si="1598"/>
        <v>No</v>
      </c>
      <c r="BB712" t="str">
        <f t="shared" si="1598"/>
        <v>No</v>
      </c>
      <c r="BC712" t="str">
        <f t="shared" si="1598"/>
        <v>No</v>
      </c>
      <c r="BD712" t="str">
        <f t="shared" si="1598"/>
        <v>No</v>
      </c>
      <c r="BE712" t="str">
        <f t="shared" si="1598"/>
        <v>No</v>
      </c>
      <c r="BF712" t="str">
        <f t="shared" si="1598"/>
        <v>No</v>
      </c>
      <c r="BG712" t="str">
        <f t="shared" si="1577"/>
        <v>No</v>
      </c>
      <c r="BI712" t="str">
        <f t="shared" si="1588"/>
        <v>No</v>
      </c>
      <c r="BJ712" t="str">
        <f t="shared" ref="BJ712:BT712" si="1599">IF(AND($M712&gt;=BJ$1,$M712&lt;BK$1),"Yes","No")</f>
        <v>No</v>
      </c>
      <c r="BK712" t="str">
        <f t="shared" si="1599"/>
        <v>No</v>
      </c>
      <c r="BL712" t="str">
        <f t="shared" si="1599"/>
        <v>No</v>
      </c>
      <c r="BM712" t="str">
        <f t="shared" si="1599"/>
        <v>No</v>
      </c>
      <c r="BN712" t="str">
        <f t="shared" si="1599"/>
        <v>No</v>
      </c>
      <c r="BO712" t="str">
        <f t="shared" si="1599"/>
        <v>No</v>
      </c>
      <c r="BP712" t="str">
        <f t="shared" si="1599"/>
        <v>No</v>
      </c>
      <c r="BQ712" t="str">
        <f t="shared" si="1599"/>
        <v>No</v>
      </c>
      <c r="BR712" t="str">
        <f t="shared" si="1599"/>
        <v>No</v>
      </c>
      <c r="BS712" t="str">
        <f t="shared" si="1599"/>
        <v>No</v>
      </c>
      <c r="BT712" t="str">
        <f t="shared" si="1599"/>
        <v>No</v>
      </c>
      <c r="BU712" t="str">
        <f t="shared" si="1589"/>
        <v>No</v>
      </c>
      <c r="BW712" t="str">
        <f t="shared" si="1579"/>
        <v>No</v>
      </c>
    </row>
    <row r="713" spans="1:75" x14ac:dyDescent="0.25">
      <c r="A713" s="7">
        <v>712</v>
      </c>
      <c r="B713" s="7" t="s">
        <v>749</v>
      </c>
      <c r="C713" s="7" t="s">
        <v>1089</v>
      </c>
      <c r="D713" s="7" t="s">
        <v>10</v>
      </c>
      <c r="E713" s="7" t="s">
        <v>788</v>
      </c>
      <c r="F713" s="8" t="s">
        <v>811</v>
      </c>
      <c r="G713" s="8" t="s">
        <v>807</v>
      </c>
      <c r="H713" s="7" t="s">
        <v>675</v>
      </c>
      <c r="I713" s="7" t="s">
        <v>19</v>
      </c>
      <c r="J713" s="7" t="s">
        <v>1197</v>
      </c>
      <c r="K713" s="9">
        <v>28184</v>
      </c>
      <c r="L713" s="9">
        <v>36458</v>
      </c>
      <c r="M713" s="9"/>
      <c r="N713" s="10">
        <f t="shared" ca="1" si="1574"/>
        <v>23</v>
      </c>
      <c r="O713" s="10" t="s">
        <v>815</v>
      </c>
      <c r="P713" s="11"/>
      <c r="Q713" s="12">
        <v>32536</v>
      </c>
      <c r="R713" s="12">
        <f t="shared" ca="1" si="1575"/>
        <v>3000</v>
      </c>
      <c r="S713" s="8">
        <v>2</v>
      </c>
      <c r="T713" t="str">
        <f t="shared" si="1580"/>
        <v/>
      </c>
      <c r="U713" t="str">
        <f t="shared" si="1581"/>
        <v>Correct</v>
      </c>
      <c r="Y713" t="str">
        <f t="shared" si="1582"/>
        <v>25001-40000</v>
      </c>
      <c r="Z713" t="str">
        <f t="shared" ca="1" si="1583"/>
        <v>40-50 years</v>
      </c>
      <c r="AA713" t="str">
        <f t="shared" si="1584"/>
        <v>Above 10 years</v>
      </c>
      <c r="AH713" t="str">
        <f t="shared" si="1585"/>
        <v>Yes</v>
      </c>
      <c r="AI713" t="str">
        <f t="shared" si="1586"/>
        <v>Yes</v>
      </c>
      <c r="AJ713" t="str">
        <f t="shared" si="1586"/>
        <v>Yes</v>
      </c>
      <c r="AK713" t="str">
        <f t="shared" si="1586"/>
        <v>Yes</v>
      </c>
      <c r="AL713" t="str">
        <f t="shared" si="1586"/>
        <v>Yes</v>
      </c>
      <c r="AM713" t="str">
        <f t="shared" si="1586"/>
        <v>Yes</v>
      </c>
      <c r="AN713" t="str">
        <f t="shared" si="1586"/>
        <v>Yes</v>
      </c>
      <c r="AO713" t="str">
        <f t="shared" si="1586"/>
        <v>Yes</v>
      </c>
      <c r="AP713" t="str">
        <f t="shared" si="1586"/>
        <v>Yes</v>
      </c>
      <c r="AQ713" t="str">
        <f t="shared" si="1586"/>
        <v>Yes</v>
      </c>
      <c r="AR713" t="str">
        <f t="shared" si="1586"/>
        <v>Yes</v>
      </c>
      <c r="AS713" t="str">
        <f t="shared" si="1586"/>
        <v>Yes</v>
      </c>
      <c r="AT713" t="str">
        <f t="shared" si="1586"/>
        <v>Yes</v>
      </c>
      <c r="AV713" t="str">
        <f t="shared" ref="AV713:BF713" si="1600">IF(AND($L713&gt;=AV$1,$L713&lt;AW$1),"Yes","No")</f>
        <v>No</v>
      </c>
      <c r="AW713" t="str">
        <f t="shared" si="1600"/>
        <v>No</v>
      </c>
      <c r="AX713" t="str">
        <f t="shared" si="1600"/>
        <v>No</v>
      </c>
      <c r="AY713" t="str">
        <f t="shared" si="1600"/>
        <v>No</v>
      </c>
      <c r="AZ713" t="str">
        <f t="shared" si="1600"/>
        <v>No</v>
      </c>
      <c r="BA713" t="str">
        <f t="shared" si="1600"/>
        <v>No</v>
      </c>
      <c r="BB713" t="str">
        <f t="shared" si="1600"/>
        <v>No</v>
      </c>
      <c r="BC713" t="str">
        <f t="shared" si="1600"/>
        <v>No</v>
      </c>
      <c r="BD713" t="str">
        <f t="shared" si="1600"/>
        <v>No</v>
      </c>
      <c r="BE713" t="str">
        <f t="shared" si="1600"/>
        <v>No</v>
      </c>
      <c r="BF713" t="str">
        <f t="shared" si="1600"/>
        <v>No</v>
      </c>
      <c r="BG713" t="str">
        <f t="shared" si="1577"/>
        <v>No</v>
      </c>
      <c r="BI713" t="str">
        <f t="shared" si="1588"/>
        <v>No</v>
      </c>
      <c r="BJ713" t="str">
        <f t="shared" ref="BJ713:BT713" si="1601">IF(AND($M713&gt;=BJ$1,$M713&lt;BK$1),"Yes","No")</f>
        <v>No</v>
      </c>
      <c r="BK713" t="str">
        <f t="shared" si="1601"/>
        <v>No</v>
      </c>
      <c r="BL713" t="str">
        <f t="shared" si="1601"/>
        <v>No</v>
      </c>
      <c r="BM713" t="str">
        <f t="shared" si="1601"/>
        <v>No</v>
      </c>
      <c r="BN713" t="str">
        <f t="shared" si="1601"/>
        <v>No</v>
      </c>
      <c r="BO713" t="str">
        <f t="shared" si="1601"/>
        <v>No</v>
      </c>
      <c r="BP713" t="str">
        <f t="shared" si="1601"/>
        <v>No</v>
      </c>
      <c r="BQ713" t="str">
        <f t="shared" si="1601"/>
        <v>No</v>
      </c>
      <c r="BR713" t="str">
        <f t="shared" si="1601"/>
        <v>No</v>
      </c>
      <c r="BS713" t="str">
        <f t="shared" si="1601"/>
        <v>No</v>
      </c>
      <c r="BT713" t="str">
        <f t="shared" si="1601"/>
        <v>No</v>
      </c>
      <c r="BU713" t="str">
        <f t="shared" si="1589"/>
        <v>No</v>
      </c>
      <c r="BW713" t="str">
        <f t="shared" si="1579"/>
        <v>No</v>
      </c>
    </row>
    <row r="714" spans="1:75" x14ac:dyDescent="0.25">
      <c r="A714" s="7">
        <v>713</v>
      </c>
      <c r="B714" s="7" t="s">
        <v>750</v>
      </c>
      <c r="C714" s="7" t="s">
        <v>1185</v>
      </c>
      <c r="D714" s="7" t="s">
        <v>36</v>
      </c>
      <c r="E714" s="7" t="s">
        <v>796</v>
      </c>
      <c r="F714" s="8" t="s">
        <v>810</v>
      </c>
      <c r="G714" s="8" t="s">
        <v>807</v>
      </c>
      <c r="H714" s="7" t="s">
        <v>675</v>
      </c>
      <c r="I714" s="7" t="s">
        <v>15</v>
      </c>
      <c r="J714" s="7" t="s">
        <v>1197</v>
      </c>
      <c r="K714" s="9">
        <v>29410</v>
      </c>
      <c r="L714" s="9">
        <v>36462</v>
      </c>
      <c r="M714" s="9"/>
      <c r="N714" s="10">
        <f t="shared" ca="1" si="1574"/>
        <v>23</v>
      </c>
      <c r="O714" s="10" t="s">
        <v>815</v>
      </c>
      <c r="P714" s="11" t="s">
        <v>40</v>
      </c>
      <c r="Q714" s="12">
        <v>26185</v>
      </c>
      <c r="R714" s="12">
        <f t="shared" ca="1" si="1575"/>
        <v>10000</v>
      </c>
      <c r="S714" s="8">
        <v>5</v>
      </c>
      <c r="T714" t="str">
        <f t="shared" si="1580"/>
        <v/>
      </c>
      <c r="U714" t="str">
        <f t="shared" si="1581"/>
        <v>Correct</v>
      </c>
      <c r="Y714" t="str">
        <f t="shared" si="1582"/>
        <v>25001-40000</v>
      </c>
      <c r="Z714" t="str">
        <f t="shared" ca="1" si="1583"/>
        <v>40-50 years</v>
      </c>
      <c r="AA714" t="str">
        <f t="shared" si="1584"/>
        <v>Above 10 years</v>
      </c>
      <c r="AH714" t="str">
        <f t="shared" si="1585"/>
        <v>Yes</v>
      </c>
      <c r="AI714" t="str">
        <f t="shared" si="1586"/>
        <v>Yes</v>
      </c>
      <c r="AJ714" t="str">
        <f t="shared" si="1586"/>
        <v>Yes</v>
      </c>
      <c r="AK714" t="str">
        <f t="shared" si="1586"/>
        <v>Yes</v>
      </c>
      <c r="AL714" t="str">
        <f t="shared" si="1586"/>
        <v>Yes</v>
      </c>
      <c r="AM714" t="str">
        <f t="shared" si="1586"/>
        <v>Yes</v>
      </c>
      <c r="AN714" t="str">
        <f t="shared" si="1586"/>
        <v>Yes</v>
      </c>
      <c r="AO714" t="str">
        <f t="shared" si="1586"/>
        <v>Yes</v>
      </c>
      <c r="AP714" t="str">
        <f t="shared" si="1586"/>
        <v>Yes</v>
      </c>
      <c r="AQ714" t="str">
        <f t="shared" si="1586"/>
        <v>Yes</v>
      </c>
      <c r="AR714" t="str">
        <f t="shared" si="1586"/>
        <v>Yes</v>
      </c>
      <c r="AS714" t="str">
        <f t="shared" si="1586"/>
        <v>Yes</v>
      </c>
      <c r="AT714" t="str">
        <f t="shared" si="1586"/>
        <v>Yes</v>
      </c>
      <c r="AV714" t="str">
        <f t="shared" ref="AV714:BF714" si="1602">IF(AND($L714&gt;=AV$1,$L714&lt;AW$1),"Yes","No")</f>
        <v>No</v>
      </c>
      <c r="AW714" t="str">
        <f t="shared" si="1602"/>
        <v>No</v>
      </c>
      <c r="AX714" t="str">
        <f t="shared" si="1602"/>
        <v>No</v>
      </c>
      <c r="AY714" t="str">
        <f t="shared" si="1602"/>
        <v>No</v>
      </c>
      <c r="AZ714" t="str">
        <f t="shared" si="1602"/>
        <v>No</v>
      </c>
      <c r="BA714" t="str">
        <f t="shared" si="1602"/>
        <v>No</v>
      </c>
      <c r="BB714" t="str">
        <f t="shared" si="1602"/>
        <v>No</v>
      </c>
      <c r="BC714" t="str">
        <f t="shared" si="1602"/>
        <v>No</v>
      </c>
      <c r="BD714" t="str">
        <f t="shared" si="1602"/>
        <v>No</v>
      </c>
      <c r="BE714" t="str">
        <f t="shared" si="1602"/>
        <v>No</v>
      </c>
      <c r="BF714" t="str">
        <f t="shared" si="1602"/>
        <v>No</v>
      </c>
      <c r="BG714" t="str">
        <f t="shared" si="1577"/>
        <v>No</v>
      </c>
      <c r="BI714" t="str">
        <f t="shared" si="1588"/>
        <v>No</v>
      </c>
      <c r="BJ714" t="str">
        <f t="shared" ref="BJ714:BT714" si="1603">IF(AND($M714&gt;=BJ$1,$M714&lt;BK$1),"Yes","No")</f>
        <v>No</v>
      </c>
      <c r="BK714" t="str">
        <f t="shared" si="1603"/>
        <v>No</v>
      </c>
      <c r="BL714" t="str">
        <f t="shared" si="1603"/>
        <v>No</v>
      </c>
      <c r="BM714" t="str">
        <f t="shared" si="1603"/>
        <v>No</v>
      </c>
      <c r="BN714" t="str">
        <f t="shared" si="1603"/>
        <v>No</v>
      </c>
      <c r="BO714" t="str">
        <f t="shared" si="1603"/>
        <v>No</v>
      </c>
      <c r="BP714" t="str">
        <f t="shared" si="1603"/>
        <v>No</v>
      </c>
      <c r="BQ714" t="str">
        <f t="shared" si="1603"/>
        <v>No</v>
      </c>
      <c r="BR714" t="str">
        <f t="shared" si="1603"/>
        <v>No</v>
      </c>
      <c r="BS714" t="str">
        <f t="shared" si="1603"/>
        <v>No</v>
      </c>
      <c r="BT714" t="str">
        <f t="shared" si="1603"/>
        <v>No</v>
      </c>
      <c r="BU714" t="str">
        <f t="shared" si="1589"/>
        <v>No</v>
      </c>
      <c r="BW714" t="str">
        <f t="shared" si="1579"/>
        <v>No</v>
      </c>
    </row>
    <row r="715" spans="1:75" x14ac:dyDescent="0.25">
      <c r="A715" s="7">
        <v>714</v>
      </c>
      <c r="B715" s="7" t="s">
        <v>751</v>
      </c>
      <c r="C715" s="7" t="s">
        <v>937</v>
      </c>
      <c r="D715" s="7" t="s">
        <v>36</v>
      </c>
      <c r="E715" s="7" t="s">
        <v>796</v>
      </c>
      <c r="F715" s="8" t="s">
        <v>810</v>
      </c>
      <c r="G715" s="8" t="s">
        <v>807</v>
      </c>
      <c r="H715" s="7" t="s">
        <v>675</v>
      </c>
      <c r="I715" s="7" t="s">
        <v>12</v>
      </c>
      <c r="J715" s="7" t="s">
        <v>1196</v>
      </c>
      <c r="K715" s="9">
        <v>29346</v>
      </c>
      <c r="L715" s="9">
        <v>39722</v>
      </c>
      <c r="M715" s="9"/>
      <c r="N715" s="10">
        <f t="shared" ca="1" si="1574"/>
        <v>14</v>
      </c>
      <c r="O715" s="10" t="s">
        <v>815</v>
      </c>
      <c r="P715" s="11" t="s">
        <v>13</v>
      </c>
      <c r="Q715" s="12">
        <v>44530</v>
      </c>
      <c r="R715" s="12">
        <f t="shared" ca="1" si="1575"/>
        <v>3000</v>
      </c>
      <c r="S715" s="8">
        <v>2</v>
      </c>
      <c r="T715" t="str">
        <f t="shared" si="1580"/>
        <v/>
      </c>
      <c r="U715" t="str">
        <f t="shared" si="1581"/>
        <v>Correct</v>
      </c>
      <c r="Y715" t="str">
        <f t="shared" si="1582"/>
        <v>40001-60000</v>
      </c>
      <c r="Z715" t="str">
        <f t="shared" ca="1" si="1583"/>
        <v>40-50 years</v>
      </c>
      <c r="AA715" t="str">
        <f t="shared" si="1584"/>
        <v>4-6 years</v>
      </c>
      <c r="AH715" t="str">
        <f t="shared" si="1585"/>
        <v>Yes</v>
      </c>
      <c r="AI715" t="str">
        <f t="shared" si="1586"/>
        <v>Yes</v>
      </c>
      <c r="AJ715" t="str">
        <f t="shared" si="1586"/>
        <v>Yes</v>
      </c>
      <c r="AK715" t="str">
        <f t="shared" si="1586"/>
        <v>Yes</v>
      </c>
      <c r="AL715" t="str">
        <f t="shared" si="1586"/>
        <v>Yes</v>
      </c>
      <c r="AM715" t="str">
        <f t="shared" si="1586"/>
        <v>Yes</v>
      </c>
      <c r="AN715" t="str">
        <f t="shared" si="1586"/>
        <v>Yes</v>
      </c>
      <c r="AO715" t="str">
        <f t="shared" si="1586"/>
        <v>Yes</v>
      </c>
      <c r="AP715" t="str">
        <f t="shared" si="1586"/>
        <v>Yes</v>
      </c>
      <c r="AQ715" t="str">
        <f t="shared" si="1586"/>
        <v>Yes</v>
      </c>
      <c r="AR715" t="str">
        <f t="shared" si="1586"/>
        <v>Yes</v>
      </c>
      <c r="AS715" t="str">
        <f t="shared" si="1586"/>
        <v>Yes</v>
      </c>
      <c r="AT715" t="str">
        <f t="shared" si="1586"/>
        <v>Yes</v>
      </c>
      <c r="AV715" t="str">
        <f t="shared" ref="AV715:BF715" si="1604">IF(AND($L715&gt;=AV$1,$L715&lt;AW$1),"Yes","No")</f>
        <v>No</v>
      </c>
      <c r="AW715" t="str">
        <f t="shared" si="1604"/>
        <v>No</v>
      </c>
      <c r="AX715" t="str">
        <f t="shared" si="1604"/>
        <v>No</v>
      </c>
      <c r="AY715" t="str">
        <f t="shared" si="1604"/>
        <v>No</v>
      </c>
      <c r="AZ715" t="str">
        <f t="shared" si="1604"/>
        <v>No</v>
      </c>
      <c r="BA715" t="str">
        <f t="shared" si="1604"/>
        <v>No</v>
      </c>
      <c r="BB715" t="str">
        <f t="shared" si="1604"/>
        <v>No</v>
      </c>
      <c r="BC715" t="str">
        <f t="shared" si="1604"/>
        <v>No</v>
      </c>
      <c r="BD715" t="str">
        <f t="shared" si="1604"/>
        <v>No</v>
      </c>
      <c r="BE715" t="str">
        <f t="shared" si="1604"/>
        <v>No</v>
      </c>
      <c r="BF715" t="str">
        <f t="shared" si="1604"/>
        <v>No</v>
      </c>
      <c r="BG715" t="str">
        <f t="shared" si="1577"/>
        <v>No</v>
      </c>
      <c r="BI715" t="str">
        <f t="shared" si="1588"/>
        <v>No</v>
      </c>
      <c r="BJ715" t="str">
        <f t="shared" ref="BJ715:BT715" si="1605">IF(AND($M715&gt;=BJ$1,$M715&lt;BK$1),"Yes","No")</f>
        <v>No</v>
      </c>
      <c r="BK715" t="str">
        <f t="shared" si="1605"/>
        <v>No</v>
      </c>
      <c r="BL715" t="str">
        <f t="shared" si="1605"/>
        <v>No</v>
      </c>
      <c r="BM715" t="str">
        <f t="shared" si="1605"/>
        <v>No</v>
      </c>
      <c r="BN715" t="str">
        <f t="shared" si="1605"/>
        <v>No</v>
      </c>
      <c r="BO715" t="str">
        <f t="shared" si="1605"/>
        <v>No</v>
      </c>
      <c r="BP715" t="str">
        <f t="shared" si="1605"/>
        <v>No</v>
      </c>
      <c r="BQ715" t="str">
        <f t="shared" si="1605"/>
        <v>No</v>
      </c>
      <c r="BR715" t="str">
        <f t="shared" si="1605"/>
        <v>No</v>
      </c>
      <c r="BS715" t="str">
        <f t="shared" si="1605"/>
        <v>No</v>
      </c>
      <c r="BT715" t="str">
        <f t="shared" si="1605"/>
        <v>No</v>
      </c>
      <c r="BU715" t="str">
        <f t="shared" si="1589"/>
        <v>No</v>
      </c>
      <c r="BW715" t="str">
        <f t="shared" si="1579"/>
        <v>No</v>
      </c>
    </row>
    <row r="716" spans="1:75" x14ac:dyDescent="0.25">
      <c r="A716" s="7">
        <v>715</v>
      </c>
      <c r="B716" s="7" t="s">
        <v>752</v>
      </c>
      <c r="C716" s="7" t="s">
        <v>1143</v>
      </c>
      <c r="D716" s="7" t="s">
        <v>36</v>
      </c>
      <c r="E716" s="7" t="s">
        <v>796</v>
      </c>
      <c r="F716" s="8" t="s">
        <v>810</v>
      </c>
      <c r="G716" s="8" t="s">
        <v>807</v>
      </c>
      <c r="H716" s="7" t="s">
        <v>675</v>
      </c>
      <c r="I716" s="7" t="s">
        <v>19</v>
      </c>
      <c r="J716" s="7" t="s">
        <v>1196</v>
      </c>
      <c r="K716" s="9">
        <v>27801</v>
      </c>
      <c r="L716" s="9">
        <v>39742</v>
      </c>
      <c r="M716" s="9"/>
      <c r="N716" s="10">
        <f t="shared" ca="1" si="1574"/>
        <v>14</v>
      </c>
      <c r="O716" s="10" t="s">
        <v>815</v>
      </c>
      <c r="P716" s="11"/>
      <c r="Q716" s="12">
        <v>37344</v>
      </c>
      <c r="R716" s="12">
        <f t="shared" ca="1" si="1575"/>
        <v>3000</v>
      </c>
      <c r="S716" s="8">
        <v>2</v>
      </c>
      <c r="T716" t="str">
        <f t="shared" si="1580"/>
        <v/>
      </c>
      <c r="U716" t="str">
        <f t="shared" si="1581"/>
        <v>Correct</v>
      </c>
      <c r="Y716" t="str">
        <f t="shared" si="1582"/>
        <v>25001-40000</v>
      </c>
      <c r="Z716" t="str">
        <f t="shared" ca="1" si="1583"/>
        <v>40-50 years</v>
      </c>
      <c r="AA716" t="str">
        <f t="shared" si="1584"/>
        <v>4-6 years</v>
      </c>
      <c r="AH716" t="str">
        <f t="shared" si="1585"/>
        <v>Yes</v>
      </c>
      <c r="AI716" t="str">
        <f t="shared" si="1586"/>
        <v>Yes</v>
      </c>
      <c r="AJ716" t="str">
        <f t="shared" si="1586"/>
        <v>Yes</v>
      </c>
      <c r="AK716" t="str">
        <f t="shared" si="1586"/>
        <v>Yes</v>
      </c>
      <c r="AL716" t="str">
        <f t="shared" si="1586"/>
        <v>Yes</v>
      </c>
      <c r="AM716" t="str">
        <f t="shared" si="1586"/>
        <v>Yes</v>
      </c>
      <c r="AN716" t="str">
        <f t="shared" si="1586"/>
        <v>Yes</v>
      </c>
      <c r="AO716" t="str">
        <f t="shared" si="1586"/>
        <v>Yes</v>
      </c>
      <c r="AP716" t="str">
        <f t="shared" si="1586"/>
        <v>Yes</v>
      </c>
      <c r="AQ716" t="str">
        <f t="shared" si="1586"/>
        <v>Yes</v>
      </c>
      <c r="AR716" t="str">
        <f t="shared" si="1586"/>
        <v>Yes</v>
      </c>
      <c r="AS716" t="str">
        <f t="shared" si="1586"/>
        <v>Yes</v>
      </c>
      <c r="AT716" t="str">
        <f t="shared" si="1586"/>
        <v>Yes</v>
      </c>
      <c r="AV716" t="str">
        <f t="shared" ref="AV716:BF716" si="1606">IF(AND($L716&gt;=AV$1,$L716&lt;AW$1),"Yes","No")</f>
        <v>No</v>
      </c>
      <c r="AW716" t="str">
        <f t="shared" si="1606"/>
        <v>No</v>
      </c>
      <c r="AX716" t="str">
        <f t="shared" si="1606"/>
        <v>No</v>
      </c>
      <c r="AY716" t="str">
        <f t="shared" si="1606"/>
        <v>No</v>
      </c>
      <c r="AZ716" t="str">
        <f t="shared" si="1606"/>
        <v>No</v>
      </c>
      <c r="BA716" t="str">
        <f t="shared" si="1606"/>
        <v>No</v>
      </c>
      <c r="BB716" t="str">
        <f t="shared" si="1606"/>
        <v>No</v>
      </c>
      <c r="BC716" t="str">
        <f t="shared" si="1606"/>
        <v>No</v>
      </c>
      <c r="BD716" t="str">
        <f t="shared" si="1606"/>
        <v>No</v>
      </c>
      <c r="BE716" t="str">
        <f t="shared" si="1606"/>
        <v>No</v>
      </c>
      <c r="BF716" t="str">
        <f t="shared" si="1606"/>
        <v>No</v>
      </c>
      <c r="BG716" t="str">
        <f t="shared" si="1577"/>
        <v>No</v>
      </c>
      <c r="BI716" t="str">
        <f t="shared" si="1588"/>
        <v>No</v>
      </c>
      <c r="BJ716" t="str">
        <f t="shared" ref="BJ716:BT716" si="1607">IF(AND($M716&gt;=BJ$1,$M716&lt;BK$1),"Yes","No")</f>
        <v>No</v>
      </c>
      <c r="BK716" t="str">
        <f t="shared" si="1607"/>
        <v>No</v>
      </c>
      <c r="BL716" t="str">
        <f t="shared" si="1607"/>
        <v>No</v>
      </c>
      <c r="BM716" t="str">
        <f t="shared" si="1607"/>
        <v>No</v>
      </c>
      <c r="BN716" t="str">
        <f t="shared" si="1607"/>
        <v>No</v>
      </c>
      <c r="BO716" t="str">
        <f t="shared" si="1607"/>
        <v>No</v>
      </c>
      <c r="BP716" t="str">
        <f t="shared" si="1607"/>
        <v>No</v>
      </c>
      <c r="BQ716" t="str">
        <f t="shared" si="1607"/>
        <v>No</v>
      </c>
      <c r="BR716" t="str">
        <f t="shared" si="1607"/>
        <v>No</v>
      </c>
      <c r="BS716" t="str">
        <f t="shared" si="1607"/>
        <v>No</v>
      </c>
      <c r="BT716" t="str">
        <f t="shared" si="1607"/>
        <v>No</v>
      </c>
      <c r="BU716" t="str">
        <f t="shared" si="1589"/>
        <v>No</v>
      </c>
      <c r="BW716" t="str">
        <f t="shared" si="1579"/>
        <v>No</v>
      </c>
    </row>
    <row r="717" spans="1:75" x14ac:dyDescent="0.25">
      <c r="A717" s="7">
        <v>716</v>
      </c>
      <c r="B717" s="7" t="s">
        <v>753</v>
      </c>
      <c r="C717" s="7" t="s">
        <v>1116</v>
      </c>
      <c r="D717" s="7" t="s">
        <v>36</v>
      </c>
      <c r="E717" s="7" t="s">
        <v>796</v>
      </c>
      <c r="F717" s="8" t="s">
        <v>810</v>
      </c>
      <c r="G717" s="8" t="s">
        <v>807</v>
      </c>
      <c r="H717" s="7" t="s">
        <v>675</v>
      </c>
      <c r="I717" s="7" t="s">
        <v>12</v>
      </c>
      <c r="J717" s="7" t="s">
        <v>1197</v>
      </c>
      <c r="K717" s="9">
        <v>28511</v>
      </c>
      <c r="L717" s="9">
        <v>39728</v>
      </c>
      <c r="M717" s="9"/>
      <c r="N717" s="10">
        <f t="shared" ca="1" si="1574"/>
        <v>14</v>
      </c>
      <c r="O717" s="10" t="s">
        <v>815</v>
      </c>
      <c r="P717" s="11" t="s">
        <v>13</v>
      </c>
      <c r="Q717" s="12">
        <v>82370</v>
      </c>
      <c r="R717" s="12">
        <f t="shared" ca="1" si="1575"/>
        <v>10000</v>
      </c>
      <c r="S717" s="8">
        <v>5</v>
      </c>
      <c r="T717" t="str">
        <f t="shared" si="1580"/>
        <v/>
      </c>
      <c r="U717" t="str">
        <f t="shared" si="1581"/>
        <v>Correct</v>
      </c>
      <c r="Y717" t="str">
        <f t="shared" si="1582"/>
        <v>Above 60000</v>
      </c>
      <c r="Z717" t="str">
        <f t="shared" ca="1" si="1583"/>
        <v>40-50 years</v>
      </c>
      <c r="AA717" t="str">
        <f t="shared" si="1584"/>
        <v>4-6 years</v>
      </c>
      <c r="AH717" t="str">
        <f t="shared" si="1585"/>
        <v>Yes</v>
      </c>
      <c r="AI717" t="str">
        <f t="shared" si="1586"/>
        <v>Yes</v>
      </c>
      <c r="AJ717" t="str">
        <f t="shared" si="1586"/>
        <v>Yes</v>
      </c>
      <c r="AK717" t="str">
        <f t="shared" si="1586"/>
        <v>Yes</v>
      </c>
      <c r="AL717" t="str">
        <f t="shared" si="1586"/>
        <v>Yes</v>
      </c>
      <c r="AM717" t="str">
        <f t="shared" si="1586"/>
        <v>Yes</v>
      </c>
      <c r="AN717" t="str">
        <f t="shared" si="1586"/>
        <v>Yes</v>
      </c>
      <c r="AO717" t="str">
        <f t="shared" si="1586"/>
        <v>Yes</v>
      </c>
      <c r="AP717" t="str">
        <f t="shared" si="1586"/>
        <v>Yes</v>
      </c>
      <c r="AQ717" t="str">
        <f t="shared" si="1586"/>
        <v>Yes</v>
      </c>
      <c r="AR717" t="str">
        <f t="shared" si="1586"/>
        <v>Yes</v>
      </c>
      <c r="AS717" t="str">
        <f t="shared" si="1586"/>
        <v>Yes</v>
      </c>
      <c r="AT717" t="str">
        <f t="shared" si="1586"/>
        <v>Yes</v>
      </c>
      <c r="AV717" t="str">
        <f t="shared" ref="AV717:BF717" si="1608">IF(AND($L717&gt;=AV$1,$L717&lt;AW$1),"Yes","No")</f>
        <v>No</v>
      </c>
      <c r="AW717" t="str">
        <f t="shared" si="1608"/>
        <v>No</v>
      </c>
      <c r="AX717" t="str">
        <f t="shared" si="1608"/>
        <v>No</v>
      </c>
      <c r="AY717" t="str">
        <f t="shared" si="1608"/>
        <v>No</v>
      </c>
      <c r="AZ717" t="str">
        <f t="shared" si="1608"/>
        <v>No</v>
      </c>
      <c r="BA717" t="str">
        <f t="shared" si="1608"/>
        <v>No</v>
      </c>
      <c r="BB717" t="str">
        <f t="shared" si="1608"/>
        <v>No</v>
      </c>
      <c r="BC717" t="str">
        <f t="shared" si="1608"/>
        <v>No</v>
      </c>
      <c r="BD717" t="str">
        <f t="shared" si="1608"/>
        <v>No</v>
      </c>
      <c r="BE717" t="str">
        <f t="shared" si="1608"/>
        <v>No</v>
      </c>
      <c r="BF717" t="str">
        <f t="shared" si="1608"/>
        <v>No</v>
      </c>
      <c r="BG717" t="str">
        <f t="shared" si="1577"/>
        <v>No</v>
      </c>
      <c r="BI717" t="str">
        <f t="shared" si="1588"/>
        <v>No</v>
      </c>
      <c r="BJ717" t="str">
        <f t="shared" ref="BJ717:BT717" si="1609">IF(AND($M717&gt;=BJ$1,$M717&lt;BK$1),"Yes","No")</f>
        <v>No</v>
      </c>
      <c r="BK717" t="str">
        <f t="shared" si="1609"/>
        <v>No</v>
      </c>
      <c r="BL717" t="str">
        <f t="shared" si="1609"/>
        <v>No</v>
      </c>
      <c r="BM717" t="str">
        <f t="shared" si="1609"/>
        <v>No</v>
      </c>
      <c r="BN717" t="str">
        <f t="shared" si="1609"/>
        <v>No</v>
      </c>
      <c r="BO717" t="str">
        <f t="shared" si="1609"/>
        <v>No</v>
      </c>
      <c r="BP717" t="str">
        <f t="shared" si="1609"/>
        <v>No</v>
      </c>
      <c r="BQ717" t="str">
        <f t="shared" si="1609"/>
        <v>No</v>
      </c>
      <c r="BR717" t="str">
        <f t="shared" si="1609"/>
        <v>No</v>
      </c>
      <c r="BS717" t="str">
        <f t="shared" si="1609"/>
        <v>No</v>
      </c>
      <c r="BT717" t="str">
        <f t="shared" si="1609"/>
        <v>No</v>
      </c>
      <c r="BU717" t="str">
        <f t="shared" si="1589"/>
        <v>No</v>
      </c>
      <c r="BW717" t="str">
        <f t="shared" si="1579"/>
        <v>No</v>
      </c>
    </row>
    <row r="718" spans="1:75" x14ac:dyDescent="0.25">
      <c r="A718" s="7">
        <v>717</v>
      </c>
      <c r="B718" s="7" t="s">
        <v>754</v>
      </c>
      <c r="C718" s="7" t="s">
        <v>915</v>
      </c>
      <c r="D718" s="7" t="s">
        <v>36</v>
      </c>
      <c r="E718" s="7" t="s">
        <v>796</v>
      </c>
      <c r="F718" s="8" t="s">
        <v>810</v>
      </c>
      <c r="G718" s="8" t="s">
        <v>807</v>
      </c>
      <c r="H718" s="7" t="s">
        <v>675</v>
      </c>
      <c r="I718" s="7" t="s">
        <v>24</v>
      </c>
      <c r="J718" s="7" t="s">
        <v>1197</v>
      </c>
      <c r="K718" s="9">
        <v>29102</v>
      </c>
      <c r="L718" s="9">
        <v>39728</v>
      </c>
      <c r="M718" s="9"/>
      <c r="N718" s="10">
        <f t="shared" ca="1" si="1574"/>
        <v>14</v>
      </c>
      <c r="O718" s="10" t="s">
        <v>815</v>
      </c>
      <c r="P718" s="11"/>
      <c r="Q718" s="12">
        <v>86040</v>
      </c>
      <c r="R718" s="12">
        <f t="shared" ca="1" si="1575"/>
        <v>10000</v>
      </c>
      <c r="S718" s="8">
        <v>5</v>
      </c>
      <c r="T718" t="str">
        <f t="shared" si="1580"/>
        <v/>
      </c>
      <c r="U718" t="str">
        <f t="shared" si="1581"/>
        <v>Correct</v>
      </c>
      <c r="Y718" t="str">
        <f t="shared" si="1582"/>
        <v>Above 60000</v>
      </c>
      <c r="Z718" t="str">
        <f t="shared" ca="1" si="1583"/>
        <v>40-50 years</v>
      </c>
      <c r="AA718" t="str">
        <f t="shared" si="1584"/>
        <v>4-6 years</v>
      </c>
      <c r="AH718" t="str">
        <f t="shared" si="1585"/>
        <v>Yes</v>
      </c>
      <c r="AI718" t="str">
        <f t="shared" si="1586"/>
        <v>Yes</v>
      </c>
      <c r="AJ718" t="str">
        <f t="shared" si="1586"/>
        <v>Yes</v>
      </c>
      <c r="AK718" t="str">
        <f t="shared" si="1586"/>
        <v>Yes</v>
      </c>
      <c r="AL718" t="str">
        <f t="shared" si="1586"/>
        <v>Yes</v>
      </c>
      <c r="AM718" t="str">
        <f t="shared" si="1586"/>
        <v>Yes</v>
      </c>
      <c r="AN718" t="str">
        <f t="shared" si="1586"/>
        <v>Yes</v>
      </c>
      <c r="AO718" t="str">
        <f t="shared" si="1586"/>
        <v>Yes</v>
      </c>
      <c r="AP718" t="str">
        <f t="shared" si="1586"/>
        <v>Yes</v>
      </c>
      <c r="AQ718" t="str">
        <f t="shared" si="1586"/>
        <v>Yes</v>
      </c>
      <c r="AR718" t="str">
        <f t="shared" si="1586"/>
        <v>Yes</v>
      </c>
      <c r="AS718" t="str">
        <f t="shared" si="1586"/>
        <v>Yes</v>
      </c>
      <c r="AT718" t="str">
        <f t="shared" si="1586"/>
        <v>Yes</v>
      </c>
      <c r="AV718" t="str">
        <f t="shared" ref="AV718:BF718" si="1610">IF(AND($L718&gt;=AV$1,$L718&lt;AW$1),"Yes","No")</f>
        <v>No</v>
      </c>
      <c r="AW718" t="str">
        <f t="shared" si="1610"/>
        <v>No</v>
      </c>
      <c r="AX718" t="str">
        <f t="shared" si="1610"/>
        <v>No</v>
      </c>
      <c r="AY718" t="str">
        <f t="shared" si="1610"/>
        <v>No</v>
      </c>
      <c r="AZ718" t="str">
        <f t="shared" si="1610"/>
        <v>No</v>
      </c>
      <c r="BA718" t="str">
        <f t="shared" si="1610"/>
        <v>No</v>
      </c>
      <c r="BB718" t="str">
        <f t="shared" si="1610"/>
        <v>No</v>
      </c>
      <c r="BC718" t="str">
        <f t="shared" si="1610"/>
        <v>No</v>
      </c>
      <c r="BD718" t="str">
        <f t="shared" si="1610"/>
        <v>No</v>
      </c>
      <c r="BE718" t="str">
        <f t="shared" si="1610"/>
        <v>No</v>
      </c>
      <c r="BF718" t="str">
        <f t="shared" si="1610"/>
        <v>No</v>
      </c>
      <c r="BG718" t="str">
        <f t="shared" si="1577"/>
        <v>No</v>
      </c>
      <c r="BI718" t="str">
        <f t="shared" si="1588"/>
        <v>No</v>
      </c>
      <c r="BJ718" t="str">
        <f t="shared" ref="BJ718:BT718" si="1611">IF(AND($M718&gt;=BJ$1,$M718&lt;BK$1),"Yes","No")</f>
        <v>No</v>
      </c>
      <c r="BK718" t="str">
        <f t="shared" si="1611"/>
        <v>No</v>
      </c>
      <c r="BL718" t="str">
        <f t="shared" si="1611"/>
        <v>No</v>
      </c>
      <c r="BM718" t="str">
        <f t="shared" si="1611"/>
        <v>No</v>
      </c>
      <c r="BN718" t="str">
        <f t="shared" si="1611"/>
        <v>No</v>
      </c>
      <c r="BO718" t="str">
        <f t="shared" si="1611"/>
        <v>No</v>
      </c>
      <c r="BP718" t="str">
        <f t="shared" si="1611"/>
        <v>No</v>
      </c>
      <c r="BQ718" t="str">
        <f t="shared" si="1611"/>
        <v>No</v>
      </c>
      <c r="BR718" t="str">
        <f t="shared" si="1611"/>
        <v>No</v>
      </c>
      <c r="BS718" t="str">
        <f t="shared" si="1611"/>
        <v>No</v>
      </c>
      <c r="BT718" t="str">
        <f t="shared" si="1611"/>
        <v>No</v>
      </c>
      <c r="BU718" t="str">
        <f t="shared" si="1589"/>
        <v>No</v>
      </c>
      <c r="BW718" t="str">
        <f t="shared" si="1579"/>
        <v>No</v>
      </c>
    </row>
    <row r="719" spans="1:75" x14ac:dyDescent="0.25">
      <c r="A719" s="7">
        <v>718</v>
      </c>
      <c r="B719" s="7" t="s">
        <v>755</v>
      </c>
      <c r="C719" s="7" t="s">
        <v>1186</v>
      </c>
      <c r="D719" s="7" t="s">
        <v>36</v>
      </c>
      <c r="E719" s="7" t="s">
        <v>796</v>
      </c>
      <c r="F719" s="8" t="s">
        <v>810</v>
      </c>
      <c r="G719" s="8" t="s">
        <v>807</v>
      </c>
      <c r="H719" s="7" t="s">
        <v>675</v>
      </c>
      <c r="I719" s="7" t="s">
        <v>24</v>
      </c>
      <c r="J719" s="7" t="s">
        <v>1196</v>
      </c>
      <c r="K719" s="9">
        <v>27036</v>
      </c>
      <c r="L719" s="9">
        <v>39768</v>
      </c>
      <c r="M719" s="9"/>
      <c r="N719" s="10">
        <f t="shared" ca="1" si="1574"/>
        <v>14</v>
      </c>
      <c r="O719" t="s">
        <v>785</v>
      </c>
      <c r="P719" s="11"/>
      <c r="Q719" s="12">
        <v>63610</v>
      </c>
      <c r="R719" s="12">
        <f t="shared" ca="1" si="1575"/>
        <v>10000</v>
      </c>
      <c r="S719" s="8">
        <v>5</v>
      </c>
      <c r="T719" t="str">
        <f t="shared" si="1580"/>
        <v/>
      </c>
      <c r="U719" t="str">
        <f t="shared" si="1581"/>
        <v>Correct</v>
      </c>
      <c r="Y719" t="str">
        <f t="shared" si="1582"/>
        <v>Above 60000</v>
      </c>
      <c r="Z719" t="str">
        <f t="shared" ca="1" si="1583"/>
        <v>40-50 years</v>
      </c>
      <c r="AA719" t="str">
        <f t="shared" si="1584"/>
        <v>4-6 years</v>
      </c>
      <c r="AH719" t="str">
        <f t="shared" si="1585"/>
        <v>Yes</v>
      </c>
      <c r="AI719" t="str">
        <f t="shared" si="1586"/>
        <v>Yes</v>
      </c>
      <c r="AJ719" t="str">
        <f t="shared" si="1586"/>
        <v>Yes</v>
      </c>
      <c r="AK719" t="str">
        <f t="shared" si="1586"/>
        <v>Yes</v>
      </c>
      <c r="AL719" t="str">
        <f t="shared" si="1586"/>
        <v>Yes</v>
      </c>
      <c r="AM719" t="str">
        <f t="shared" si="1586"/>
        <v>Yes</v>
      </c>
      <c r="AN719" t="str">
        <f t="shared" si="1586"/>
        <v>Yes</v>
      </c>
      <c r="AO719" t="str">
        <f t="shared" si="1586"/>
        <v>Yes</v>
      </c>
      <c r="AP719" t="str">
        <f t="shared" si="1586"/>
        <v>Yes</v>
      </c>
      <c r="AQ719" t="str">
        <f t="shared" si="1586"/>
        <v>Yes</v>
      </c>
      <c r="AR719" t="str">
        <f t="shared" si="1586"/>
        <v>Yes</v>
      </c>
      <c r="AS719" t="str">
        <f t="shared" si="1586"/>
        <v>Yes</v>
      </c>
      <c r="AT719" t="str">
        <f t="shared" si="1586"/>
        <v>Yes</v>
      </c>
      <c r="AV719" t="str">
        <f t="shared" ref="AV719:BF719" si="1612">IF(AND($L719&gt;=AV$1,$L719&lt;AW$1),"Yes","No")</f>
        <v>No</v>
      </c>
      <c r="AW719" t="str">
        <f t="shared" si="1612"/>
        <v>No</v>
      </c>
      <c r="AX719" t="str">
        <f t="shared" si="1612"/>
        <v>No</v>
      </c>
      <c r="AY719" t="str">
        <f t="shared" si="1612"/>
        <v>No</v>
      </c>
      <c r="AZ719" t="str">
        <f t="shared" si="1612"/>
        <v>No</v>
      </c>
      <c r="BA719" t="str">
        <f t="shared" si="1612"/>
        <v>No</v>
      </c>
      <c r="BB719" t="str">
        <f t="shared" si="1612"/>
        <v>No</v>
      </c>
      <c r="BC719" t="str">
        <f t="shared" si="1612"/>
        <v>No</v>
      </c>
      <c r="BD719" t="str">
        <f t="shared" si="1612"/>
        <v>No</v>
      </c>
      <c r="BE719" t="str">
        <f t="shared" si="1612"/>
        <v>No</v>
      </c>
      <c r="BF719" t="str">
        <f t="shared" si="1612"/>
        <v>No</v>
      </c>
      <c r="BG719" t="str">
        <f t="shared" si="1577"/>
        <v>No</v>
      </c>
      <c r="BI719" t="str">
        <f t="shared" si="1588"/>
        <v>No</v>
      </c>
      <c r="BJ719" t="str">
        <f t="shared" ref="BJ719:BT719" si="1613">IF(AND($M719&gt;=BJ$1,$M719&lt;BK$1),"Yes","No")</f>
        <v>No</v>
      </c>
      <c r="BK719" t="str">
        <f t="shared" si="1613"/>
        <v>No</v>
      </c>
      <c r="BL719" t="str">
        <f t="shared" si="1613"/>
        <v>No</v>
      </c>
      <c r="BM719" t="str">
        <f t="shared" si="1613"/>
        <v>No</v>
      </c>
      <c r="BN719" t="str">
        <f t="shared" si="1613"/>
        <v>No</v>
      </c>
      <c r="BO719" t="str">
        <f t="shared" si="1613"/>
        <v>No</v>
      </c>
      <c r="BP719" t="str">
        <f t="shared" si="1613"/>
        <v>No</v>
      </c>
      <c r="BQ719" t="str">
        <f t="shared" si="1613"/>
        <v>No</v>
      </c>
      <c r="BR719" t="str">
        <f t="shared" si="1613"/>
        <v>No</v>
      </c>
      <c r="BS719" t="str">
        <f t="shared" si="1613"/>
        <v>No</v>
      </c>
      <c r="BT719" t="str">
        <f t="shared" si="1613"/>
        <v>No</v>
      </c>
      <c r="BU719" t="str">
        <f t="shared" si="1589"/>
        <v>No</v>
      </c>
      <c r="BW719" t="str">
        <f t="shared" si="1579"/>
        <v>No</v>
      </c>
    </row>
    <row r="720" spans="1:75" x14ac:dyDescent="0.25">
      <c r="A720" s="7">
        <v>719</v>
      </c>
      <c r="B720" s="7" t="s">
        <v>756</v>
      </c>
      <c r="C720" s="7" t="s">
        <v>818</v>
      </c>
      <c r="D720" s="7" t="s">
        <v>36</v>
      </c>
      <c r="E720" s="7" t="s">
        <v>796</v>
      </c>
      <c r="F720" s="8" t="s">
        <v>810</v>
      </c>
      <c r="G720" s="8" t="s">
        <v>807</v>
      </c>
      <c r="H720" s="7" t="s">
        <v>675</v>
      </c>
      <c r="I720" s="7" t="s">
        <v>24</v>
      </c>
      <c r="J720" s="7" t="s">
        <v>1197</v>
      </c>
      <c r="K720" s="9">
        <v>30364</v>
      </c>
      <c r="L720" s="9">
        <v>40867</v>
      </c>
      <c r="M720" s="9"/>
      <c r="N720" s="10">
        <f t="shared" ca="1" si="1574"/>
        <v>11</v>
      </c>
      <c r="O720" s="10" t="s">
        <v>815</v>
      </c>
      <c r="P720" s="11"/>
      <c r="Q720" s="12">
        <v>57500</v>
      </c>
      <c r="R720" s="12">
        <f t="shared" ca="1" si="1575"/>
        <v>3000</v>
      </c>
      <c r="S720" s="8">
        <v>1</v>
      </c>
      <c r="T720" t="str">
        <f t="shared" si="1580"/>
        <v/>
      </c>
      <c r="U720" t="str">
        <f t="shared" si="1581"/>
        <v>Correct</v>
      </c>
      <c r="Y720" t="str">
        <f t="shared" si="1582"/>
        <v>40001-60000</v>
      </c>
      <c r="Z720" t="str">
        <f t="shared" ca="1" si="1583"/>
        <v>30-40 years</v>
      </c>
      <c r="AA720" t="str">
        <f t="shared" si="1584"/>
        <v>1-2 years</v>
      </c>
      <c r="AH720" t="str">
        <f t="shared" si="1585"/>
        <v>Yes</v>
      </c>
      <c r="AI720" t="str">
        <f t="shared" si="1586"/>
        <v>Yes</v>
      </c>
      <c r="AJ720" t="str">
        <f t="shared" si="1586"/>
        <v>Yes</v>
      </c>
      <c r="AK720" t="str">
        <f t="shared" si="1586"/>
        <v>Yes</v>
      </c>
      <c r="AL720" t="str">
        <f t="shared" si="1586"/>
        <v>Yes</v>
      </c>
      <c r="AM720" t="str">
        <f t="shared" si="1586"/>
        <v>Yes</v>
      </c>
      <c r="AN720" t="str">
        <f t="shared" si="1586"/>
        <v>Yes</v>
      </c>
      <c r="AO720" t="str">
        <f t="shared" si="1586"/>
        <v>Yes</v>
      </c>
      <c r="AP720" t="str">
        <f t="shared" si="1586"/>
        <v>Yes</v>
      </c>
      <c r="AQ720" t="str">
        <f t="shared" si="1586"/>
        <v>Yes</v>
      </c>
      <c r="AR720" t="str">
        <f t="shared" si="1586"/>
        <v>Yes</v>
      </c>
      <c r="AS720" t="str">
        <f t="shared" si="1586"/>
        <v>Yes</v>
      </c>
      <c r="AT720" t="str">
        <f t="shared" si="1586"/>
        <v>Yes</v>
      </c>
      <c r="AV720" t="str">
        <f t="shared" ref="AV720:BF720" si="1614">IF(AND($L720&gt;=AV$1,$L720&lt;AW$1),"Yes","No")</f>
        <v>No</v>
      </c>
      <c r="AW720" t="str">
        <f t="shared" si="1614"/>
        <v>No</v>
      </c>
      <c r="AX720" t="str">
        <f t="shared" si="1614"/>
        <v>No</v>
      </c>
      <c r="AY720" t="str">
        <f t="shared" si="1614"/>
        <v>No</v>
      </c>
      <c r="AZ720" t="str">
        <f t="shared" si="1614"/>
        <v>No</v>
      </c>
      <c r="BA720" t="str">
        <f t="shared" si="1614"/>
        <v>No</v>
      </c>
      <c r="BB720" t="str">
        <f t="shared" si="1614"/>
        <v>No</v>
      </c>
      <c r="BC720" t="str">
        <f t="shared" si="1614"/>
        <v>No</v>
      </c>
      <c r="BD720" t="str">
        <f t="shared" si="1614"/>
        <v>No</v>
      </c>
      <c r="BE720" t="str">
        <f t="shared" si="1614"/>
        <v>No</v>
      </c>
      <c r="BF720" t="str">
        <f t="shared" si="1614"/>
        <v>No</v>
      </c>
      <c r="BG720" t="str">
        <f t="shared" si="1577"/>
        <v>No</v>
      </c>
      <c r="BI720" t="str">
        <f t="shared" si="1588"/>
        <v>No</v>
      </c>
      <c r="BJ720" t="str">
        <f t="shared" ref="BJ720:BT720" si="1615">IF(AND($M720&gt;=BJ$1,$M720&lt;BK$1),"Yes","No")</f>
        <v>No</v>
      </c>
      <c r="BK720" t="str">
        <f t="shared" si="1615"/>
        <v>No</v>
      </c>
      <c r="BL720" t="str">
        <f t="shared" si="1615"/>
        <v>No</v>
      </c>
      <c r="BM720" t="str">
        <f t="shared" si="1615"/>
        <v>No</v>
      </c>
      <c r="BN720" t="str">
        <f t="shared" si="1615"/>
        <v>No</v>
      </c>
      <c r="BO720" t="str">
        <f t="shared" si="1615"/>
        <v>No</v>
      </c>
      <c r="BP720" t="str">
        <f t="shared" si="1615"/>
        <v>No</v>
      </c>
      <c r="BQ720" t="str">
        <f t="shared" si="1615"/>
        <v>No</v>
      </c>
      <c r="BR720" t="str">
        <f t="shared" si="1615"/>
        <v>No</v>
      </c>
      <c r="BS720" t="str">
        <f t="shared" si="1615"/>
        <v>No</v>
      </c>
      <c r="BT720" t="str">
        <f t="shared" si="1615"/>
        <v>No</v>
      </c>
      <c r="BU720" t="str">
        <f t="shared" si="1589"/>
        <v>No</v>
      </c>
      <c r="BW720" t="str">
        <f t="shared" si="1579"/>
        <v>No</v>
      </c>
    </row>
    <row r="721" spans="1:75" x14ac:dyDescent="0.25">
      <c r="A721" s="7">
        <v>720</v>
      </c>
      <c r="B721" s="7" t="s">
        <v>757</v>
      </c>
      <c r="C721" s="7" t="s">
        <v>937</v>
      </c>
      <c r="D721" s="7" t="s">
        <v>36</v>
      </c>
      <c r="E721" s="7" t="s">
        <v>796</v>
      </c>
      <c r="F721" s="8" t="s">
        <v>810</v>
      </c>
      <c r="G721" s="8" t="s">
        <v>807</v>
      </c>
      <c r="H721" s="7" t="s">
        <v>675</v>
      </c>
      <c r="I721" s="7" t="s">
        <v>12</v>
      </c>
      <c r="J721" s="7" t="s">
        <v>1196</v>
      </c>
      <c r="K721" s="9">
        <v>25844</v>
      </c>
      <c r="L721" s="9">
        <v>41226</v>
      </c>
      <c r="M721" s="9"/>
      <c r="N721" s="10">
        <f t="shared" ca="1" si="1574"/>
        <v>10</v>
      </c>
      <c r="O721" s="10" t="s">
        <v>815</v>
      </c>
      <c r="P721" s="11" t="s">
        <v>21</v>
      </c>
      <c r="Q721" s="12">
        <v>32160</v>
      </c>
      <c r="R721" s="12">
        <f t="shared" ca="1" si="1575"/>
        <v>5000</v>
      </c>
      <c r="S721" s="8">
        <v>3</v>
      </c>
      <c r="T721" t="str">
        <f t="shared" si="1580"/>
        <v/>
      </c>
      <c r="U721" t="str">
        <f t="shared" si="1581"/>
        <v>Correct</v>
      </c>
      <c r="Y721" t="str">
        <f t="shared" si="1582"/>
        <v>25001-40000</v>
      </c>
      <c r="Z721" t="str">
        <f t="shared" ca="1" si="1583"/>
        <v>Above 50 years</v>
      </c>
      <c r="AA721" t="str">
        <f t="shared" si="1584"/>
        <v>0-6 months</v>
      </c>
      <c r="AH721" t="str">
        <f t="shared" si="1585"/>
        <v>No</v>
      </c>
      <c r="AI721" t="str">
        <f t="shared" si="1586"/>
        <v>No</v>
      </c>
      <c r="AJ721" t="str">
        <f t="shared" si="1586"/>
        <v>No</v>
      </c>
      <c r="AK721" t="str">
        <f t="shared" si="1586"/>
        <v>No</v>
      </c>
      <c r="AL721" t="str">
        <f t="shared" si="1586"/>
        <v>No</v>
      </c>
      <c r="AM721" t="str">
        <f t="shared" si="1586"/>
        <v>No</v>
      </c>
      <c r="AN721" t="str">
        <f t="shared" si="1586"/>
        <v>No</v>
      </c>
      <c r="AO721" t="str">
        <f t="shared" si="1586"/>
        <v>No</v>
      </c>
      <c r="AP721" t="str">
        <f t="shared" si="1586"/>
        <v>No</v>
      </c>
      <c r="AQ721" t="str">
        <f t="shared" si="1586"/>
        <v>No</v>
      </c>
      <c r="AR721" t="str">
        <f t="shared" si="1586"/>
        <v>No</v>
      </c>
      <c r="AS721" t="str">
        <f t="shared" si="1586"/>
        <v>Yes</v>
      </c>
      <c r="AT721" t="str">
        <f t="shared" si="1586"/>
        <v>Yes</v>
      </c>
      <c r="AV721" t="str">
        <f t="shared" ref="AV721:BF721" si="1616">IF(AND($L721&gt;=AV$1,$L721&lt;AW$1),"Yes","No")</f>
        <v>No</v>
      </c>
      <c r="AW721" t="str">
        <f t="shared" si="1616"/>
        <v>No</v>
      </c>
      <c r="AX721" t="str">
        <f t="shared" si="1616"/>
        <v>No</v>
      </c>
      <c r="AY721" t="str">
        <f t="shared" si="1616"/>
        <v>No</v>
      </c>
      <c r="AZ721" t="str">
        <f t="shared" si="1616"/>
        <v>No</v>
      </c>
      <c r="BA721" t="str">
        <f t="shared" si="1616"/>
        <v>No</v>
      </c>
      <c r="BB721" t="str">
        <f t="shared" si="1616"/>
        <v>No</v>
      </c>
      <c r="BC721" t="str">
        <f t="shared" si="1616"/>
        <v>No</v>
      </c>
      <c r="BD721" t="str">
        <f t="shared" si="1616"/>
        <v>No</v>
      </c>
      <c r="BE721" t="str">
        <f t="shared" si="1616"/>
        <v>No</v>
      </c>
      <c r="BF721" t="str">
        <f t="shared" si="1616"/>
        <v>Yes</v>
      </c>
      <c r="BG721" t="str">
        <f t="shared" si="1577"/>
        <v>No</v>
      </c>
      <c r="BI721" t="str">
        <f t="shared" si="1588"/>
        <v>Yes</v>
      </c>
      <c r="BJ721" t="str">
        <f t="shared" ref="BJ721:BT721" si="1617">IF(AND($M721&gt;=BJ$1,$M721&lt;BK$1),"Yes","No")</f>
        <v>No</v>
      </c>
      <c r="BK721" t="str">
        <f t="shared" si="1617"/>
        <v>No</v>
      </c>
      <c r="BL721" t="str">
        <f t="shared" si="1617"/>
        <v>No</v>
      </c>
      <c r="BM721" t="str">
        <f t="shared" si="1617"/>
        <v>No</v>
      </c>
      <c r="BN721" t="str">
        <f t="shared" si="1617"/>
        <v>No</v>
      </c>
      <c r="BO721" t="str">
        <f t="shared" si="1617"/>
        <v>No</v>
      </c>
      <c r="BP721" t="str">
        <f t="shared" si="1617"/>
        <v>No</v>
      </c>
      <c r="BQ721" t="str">
        <f t="shared" si="1617"/>
        <v>No</v>
      </c>
      <c r="BR721" t="str">
        <f t="shared" si="1617"/>
        <v>No</v>
      </c>
      <c r="BS721" t="str">
        <f t="shared" si="1617"/>
        <v>No</v>
      </c>
      <c r="BT721" t="str">
        <f t="shared" si="1617"/>
        <v>No</v>
      </c>
      <c r="BU721" t="str">
        <f t="shared" si="1589"/>
        <v>No</v>
      </c>
      <c r="BW721" t="str">
        <f t="shared" si="1579"/>
        <v>No</v>
      </c>
    </row>
    <row r="722" spans="1:75" x14ac:dyDescent="0.25">
      <c r="A722" s="7">
        <v>721</v>
      </c>
      <c r="B722" s="7" t="s">
        <v>758</v>
      </c>
      <c r="C722" s="7" t="s">
        <v>926</v>
      </c>
      <c r="D722" s="7" t="s">
        <v>10</v>
      </c>
      <c r="E722" s="7" t="s">
        <v>787</v>
      </c>
      <c r="F722" s="8" t="s">
        <v>811</v>
      </c>
      <c r="G722" s="8" t="s">
        <v>807</v>
      </c>
      <c r="H722" s="7" t="s">
        <v>675</v>
      </c>
      <c r="I722" s="7" t="s">
        <v>12</v>
      </c>
      <c r="J722" s="7" t="s">
        <v>1196</v>
      </c>
      <c r="K722" s="9">
        <v>26337</v>
      </c>
      <c r="L722" s="9">
        <v>39399</v>
      </c>
      <c r="M722" s="9">
        <v>40558</v>
      </c>
      <c r="N722" s="10">
        <f t="shared" ca="1" si="1574"/>
        <v>15</v>
      </c>
      <c r="O722" s="10" t="s">
        <v>815</v>
      </c>
      <c r="P722" s="11" t="s">
        <v>40</v>
      </c>
      <c r="Q722" s="12">
        <v>87220</v>
      </c>
      <c r="R722" s="12">
        <f t="shared" ca="1" si="1575"/>
        <v>3000</v>
      </c>
      <c r="S722" s="8">
        <v>1</v>
      </c>
      <c r="T722" t="str">
        <f t="shared" si="1580"/>
        <v>Correct</v>
      </c>
      <c r="U722" t="str">
        <f t="shared" si="1581"/>
        <v>Correct</v>
      </c>
      <c r="Y722" t="str">
        <f t="shared" si="1582"/>
        <v>Above 60000</v>
      </c>
      <c r="Z722" t="str">
        <f t="shared" ca="1" si="1583"/>
        <v>Above 50 years</v>
      </c>
      <c r="AA722" t="str">
        <f t="shared" si="1584"/>
        <v>4-6 years</v>
      </c>
      <c r="AH722" t="str">
        <f t="shared" si="1585"/>
        <v>No</v>
      </c>
      <c r="AI722" t="str">
        <f t="shared" si="1586"/>
        <v>No</v>
      </c>
      <c r="AJ722" t="str">
        <f t="shared" si="1586"/>
        <v>No</v>
      </c>
      <c r="AK722" t="str">
        <f t="shared" si="1586"/>
        <v>No</v>
      </c>
      <c r="AL722" t="str">
        <f t="shared" si="1586"/>
        <v>No</v>
      </c>
      <c r="AM722" t="str">
        <f t="shared" si="1586"/>
        <v>No</v>
      </c>
      <c r="AN722" t="str">
        <f t="shared" si="1586"/>
        <v>No</v>
      </c>
      <c r="AO722" t="str">
        <f t="shared" si="1586"/>
        <v>No</v>
      </c>
      <c r="AP722" t="str">
        <f t="shared" si="1586"/>
        <v>No</v>
      </c>
      <c r="AQ722" t="str">
        <f t="shared" si="1586"/>
        <v>No</v>
      </c>
      <c r="AR722" t="str">
        <f t="shared" si="1586"/>
        <v>No</v>
      </c>
      <c r="AS722" t="str">
        <f t="shared" si="1586"/>
        <v>No</v>
      </c>
      <c r="AT722" t="str">
        <f t="shared" si="1586"/>
        <v>No</v>
      </c>
      <c r="AV722" t="str">
        <f t="shared" ref="AV722:BF722" si="1618">IF(AND($L722&gt;=AV$1,$L722&lt;AW$1),"Yes","No")</f>
        <v>No</v>
      </c>
      <c r="AW722" t="str">
        <f t="shared" si="1618"/>
        <v>No</v>
      </c>
      <c r="AX722" t="str">
        <f t="shared" si="1618"/>
        <v>No</v>
      </c>
      <c r="AY722" t="str">
        <f t="shared" si="1618"/>
        <v>No</v>
      </c>
      <c r="AZ722" t="str">
        <f t="shared" si="1618"/>
        <v>No</v>
      </c>
      <c r="BA722" t="str">
        <f t="shared" si="1618"/>
        <v>No</v>
      </c>
      <c r="BB722" t="str">
        <f t="shared" si="1618"/>
        <v>No</v>
      </c>
      <c r="BC722" t="str">
        <f t="shared" si="1618"/>
        <v>No</v>
      </c>
      <c r="BD722" t="str">
        <f t="shared" si="1618"/>
        <v>No</v>
      </c>
      <c r="BE722" t="str">
        <f t="shared" si="1618"/>
        <v>No</v>
      </c>
      <c r="BF722" t="str">
        <f t="shared" si="1618"/>
        <v>No</v>
      </c>
      <c r="BG722" t="str">
        <f t="shared" si="1577"/>
        <v>No</v>
      </c>
      <c r="BI722" t="str">
        <f t="shared" si="1588"/>
        <v>No</v>
      </c>
      <c r="BJ722" t="str">
        <f t="shared" ref="BJ722:BT722" si="1619">IF(AND($M722&gt;=BJ$1,$M722&lt;BK$1),"Yes","No")</f>
        <v>No</v>
      </c>
      <c r="BK722" t="str">
        <f t="shared" si="1619"/>
        <v>No</v>
      </c>
      <c r="BL722" t="str">
        <f t="shared" si="1619"/>
        <v>No</v>
      </c>
      <c r="BM722" t="str">
        <f t="shared" si="1619"/>
        <v>No</v>
      </c>
      <c r="BN722" t="str">
        <f t="shared" si="1619"/>
        <v>No</v>
      </c>
      <c r="BO722" t="str">
        <f t="shared" si="1619"/>
        <v>No</v>
      </c>
      <c r="BP722" t="str">
        <f t="shared" si="1619"/>
        <v>No</v>
      </c>
      <c r="BQ722" t="str">
        <f t="shared" si="1619"/>
        <v>No</v>
      </c>
      <c r="BR722" t="str">
        <f t="shared" si="1619"/>
        <v>No</v>
      </c>
      <c r="BS722" t="str">
        <f t="shared" si="1619"/>
        <v>No</v>
      </c>
      <c r="BT722" t="str">
        <f t="shared" si="1619"/>
        <v>No</v>
      </c>
      <c r="BU722" t="str">
        <f t="shared" si="1589"/>
        <v>No</v>
      </c>
      <c r="BW722" t="str">
        <f t="shared" si="1579"/>
        <v>No</v>
      </c>
    </row>
    <row r="723" spans="1:75" x14ac:dyDescent="0.25">
      <c r="A723" s="7">
        <v>722</v>
      </c>
      <c r="B723" s="7" t="s">
        <v>759</v>
      </c>
      <c r="C723" s="7" t="s">
        <v>928</v>
      </c>
      <c r="D723" s="7" t="s">
        <v>10</v>
      </c>
      <c r="E723" s="7" t="s">
        <v>787</v>
      </c>
      <c r="F723" s="8" t="s">
        <v>811</v>
      </c>
      <c r="G723" s="8" t="s">
        <v>807</v>
      </c>
      <c r="H723" s="7" t="s">
        <v>675</v>
      </c>
      <c r="I723" s="7" t="s">
        <v>12</v>
      </c>
      <c r="J723" s="7" t="s">
        <v>1196</v>
      </c>
      <c r="K723" s="9">
        <v>26042</v>
      </c>
      <c r="L723" s="9">
        <v>36843</v>
      </c>
      <c r="M723" s="9"/>
      <c r="N723" s="10">
        <f t="shared" ca="1" si="1574"/>
        <v>22</v>
      </c>
      <c r="O723" s="10" t="s">
        <v>815</v>
      </c>
      <c r="P723" s="11" t="s">
        <v>40</v>
      </c>
      <c r="Q723" s="12">
        <v>47630</v>
      </c>
      <c r="R723" s="12">
        <f t="shared" ca="1" si="1575"/>
        <v>5000</v>
      </c>
      <c r="S723" s="8">
        <v>3</v>
      </c>
      <c r="T723" t="str">
        <f t="shared" si="1580"/>
        <v/>
      </c>
      <c r="U723" t="str">
        <f t="shared" si="1581"/>
        <v>Correct</v>
      </c>
      <c r="Y723" t="str">
        <f t="shared" si="1582"/>
        <v>40001-60000</v>
      </c>
      <c r="Z723" t="str">
        <f t="shared" ca="1" si="1583"/>
        <v>Above 50 years</v>
      </c>
      <c r="AA723" t="str">
        <f t="shared" si="1584"/>
        <v>Above 10 years</v>
      </c>
      <c r="AH723" t="str">
        <f t="shared" si="1585"/>
        <v>Yes</v>
      </c>
      <c r="AI723" t="str">
        <f t="shared" ref="AI723:AT738" si="1620">IF($L723&gt;AI$1,"No",IF($M723="","Yes",IF(AND($L723&lt;=AI$1,$M723&gt;AI$1),"Yes","No")))</f>
        <v>Yes</v>
      </c>
      <c r="AJ723" t="str">
        <f t="shared" si="1620"/>
        <v>Yes</v>
      </c>
      <c r="AK723" t="str">
        <f t="shared" si="1620"/>
        <v>Yes</v>
      </c>
      <c r="AL723" t="str">
        <f t="shared" si="1620"/>
        <v>Yes</v>
      </c>
      <c r="AM723" t="str">
        <f t="shared" si="1620"/>
        <v>Yes</v>
      </c>
      <c r="AN723" t="str">
        <f t="shared" si="1620"/>
        <v>Yes</v>
      </c>
      <c r="AO723" t="str">
        <f t="shared" si="1620"/>
        <v>Yes</v>
      </c>
      <c r="AP723" t="str">
        <f t="shared" si="1620"/>
        <v>Yes</v>
      </c>
      <c r="AQ723" t="str">
        <f t="shared" si="1620"/>
        <v>Yes</v>
      </c>
      <c r="AR723" t="str">
        <f t="shared" si="1620"/>
        <v>Yes</v>
      </c>
      <c r="AS723" t="str">
        <f t="shared" si="1620"/>
        <v>Yes</v>
      </c>
      <c r="AT723" t="str">
        <f t="shared" si="1620"/>
        <v>Yes</v>
      </c>
      <c r="AV723" t="str">
        <f t="shared" ref="AV723:BF723" si="1621">IF(AND($L723&gt;=AV$1,$L723&lt;AW$1),"Yes","No")</f>
        <v>No</v>
      </c>
      <c r="AW723" t="str">
        <f t="shared" si="1621"/>
        <v>No</v>
      </c>
      <c r="AX723" t="str">
        <f t="shared" si="1621"/>
        <v>No</v>
      </c>
      <c r="AY723" t="str">
        <f t="shared" si="1621"/>
        <v>No</v>
      </c>
      <c r="AZ723" t="str">
        <f t="shared" si="1621"/>
        <v>No</v>
      </c>
      <c r="BA723" t="str">
        <f t="shared" si="1621"/>
        <v>No</v>
      </c>
      <c r="BB723" t="str">
        <f t="shared" si="1621"/>
        <v>No</v>
      </c>
      <c r="BC723" t="str">
        <f t="shared" si="1621"/>
        <v>No</v>
      </c>
      <c r="BD723" t="str">
        <f t="shared" si="1621"/>
        <v>No</v>
      </c>
      <c r="BE723" t="str">
        <f t="shared" si="1621"/>
        <v>No</v>
      </c>
      <c r="BF723" t="str">
        <f t="shared" si="1621"/>
        <v>No</v>
      </c>
      <c r="BG723" t="str">
        <f t="shared" si="1577"/>
        <v>No</v>
      </c>
      <c r="BI723" t="str">
        <f t="shared" si="1588"/>
        <v>No</v>
      </c>
      <c r="BJ723" t="str">
        <f t="shared" ref="BJ723:BU738" si="1622">IF(AND($M723&gt;=BJ$1,$M723&lt;BK$1),"Yes","No")</f>
        <v>No</v>
      </c>
      <c r="BK723" t="str">
        <f t="shared" si="1622"/>
        <v>No</v>
      </c>
      <c r="BL723" t="str">
        <f t="shared" si="1622"/>
        <v>No</v>
      </c>
      <c r="BM723" t="str">
        <f t="shared" si="1622"/>
        <v>No</v>
      </c>
      <c r="BN723" t="str">
        <f t="shared" si="1622"/>
        <v>No</v>
      </c>
      <c r="BO723" t="str">
        <f t="shared" si="1622"/>
        <v>No</v>
      </c>
      <c r="BP723" t="str">
        <f t="shared" si="1622"/>
        <v>No</v>
      </c>
      <c r="BQ723" t="str">
        <f t="shared" si="1622"/>
        <v>No</v>
      </c>
      <c r="BR723" t="str">
        <f t="shared" si="1622"/>
        <v>No</v>
      </c>
      <c r="BS723" t="str">
        <f t="shared" si="1622"/>
        <v>No</v>
      </c>
      <c r="BT723" t="str">
        <f t="shared" si="1622"/>
        <v>No</v>
      </c>
      <c r="BU723" t="str">
        <f t="shared" si="1622"/>
        <v>No</v>
      </c>
      <c r="BW723" t="str">
        <f t="shared" si="1579"/>
        <v>No</v>
      </c>
    </row>
    <row r="724" spans="1:75" x14ac:dyDescent="0.25">
      <c r="A724" s="7">
        <v>723</v>
      </c>
      <c r="B724" s="7" t="s">
        <v>760</v>
      </c>
      <c r="C724" s="7" t="s">
        <v>961</v>
      </c>
      <c r="D724" s="7" t="s">
        <v>10</v>
      </c>
      <c r="E724" s="7" t="s">
        <v>787</v>
      </c>
      <c r="F724" s="8" t="s">
        <v>811</v>
      </c>
      <c r="G724" s="8" t="s">
        <v>807</v>
      </c>
      <c r="H724" s="7" t="s">
        <v>675</v>
      </c>
      <c r="I724" s="7" t="s">
        <v>12</v>
      </c>
      <c r="J724" s="7" t="s">
        <v>1197</v>
      </c>
      <c r="K724" s="9">
        <v>27873</v>
      </c>
      <c r="L724" s="9">
        <v>41262</v>
      </c>
      <c r="M724" s="9"/>
      <c r="N724" s="10">
        <f t="shared" ca="1" si="1574"/>
        <v>10</v>
      </c>
      <c r="O724" s="10" t="s">
        <v>815</v>
      </c>
      <c r="P724" s="11" t="s">
        <v>16</v>
      </c>
      <c r="Q724" s="12">
        <v>59490</v>
      </c>
      <c r="R724" s="12">
        <f t="shared" ca="1" si="1575"/>
        <v>5000</v>
      </c>
      <c r="S724" s="8">
        <v>3</v>
      </c>
      <c r="T724" t="str">
        <f t="shared" si="1580"/>
        <v/>
      </c>
      <c r="U724" t="str">
        <f t="shared" si="1581"/>
        <v>Correct</v>
      </c>
      <c r="Y724" t="str">
        <f t="shared" si="1582"/>
        <v>40001-60000</v>
      </c>
      <c r="Z724" t="str">
        <f t="shared" ca="1" si="1583"/>
        <v>40-50 years</v>
      </c>
      <c r="AA724" t="str">
        <f t="shared" si="1584"/>
        <v>0-6 months</v>
      </c>
      <c r="AH724" t="str">
        <f t="shared" si="1585"/>
        <v>No</v>
      </c>
      <c r="AI724" t="str">
        <f t="shared" si="1620"/>
        <v>No</v>
      </c>
      <c r="AJ724" t="str">
        <f t="shared" si="1620"/>
        <v>No</v>
      </c>
      <c r="AK724" t="str">
        <f t="shared" si="1620"/>
        <v>No</v>
      </c>
      <c r="AL724" t="str">
        <f t="shared" si="1620"/>
        <v>No</v>
      </c>
      <c r="AM724" t="str">
        <f t="shared" si="1620"/>
        <v>No</v>
      </c>
      <c r="AN724" t="str">
        <f t="shared" si="1620"/>
        <v>No</v>
      </c>
      <c r="AO724" t="str">
        <f t="shared" si="1620"/>
        <v>No</v>
      </c>
      <c r="AP724" t="str">
        <f t="shared" si="1620"/>
        <v>No</v>
      </c>
      <c r="AQ724" t="str">
        <f t="shared" si="1620"/>
        <v>No</v>
      </c>
      <c r="AR724" t="str">
        <f t="shared" si="1620"/>
        <v>No</v>
      </c>
      <c r="AS724" t="str">
        <f t="shared" si="1620"/>
        <v>No</v>
      </c>
      <c r="AT724" t="str">
        <f t="shared" si="1620"/>
        <v>Yes</v>
      </c>
      <c r="AV724" t="str">
        <f t="shared" ref="AV724:BF724" si="1623">IF(AND($L724&gt;=AV$1,$L724&lt;AW$1),"Yes","No")</f>
        <v>No</v>
      </c>
      <c r="AW724" t="str">
        <f t="shared" si="1623"/>
        <v>No</v>
      </c>
      <c r="AX724" t="str">
        <f t="shared" si="1623"/>
        <v>No</v>
      </c>
      <c r="AY724" t="str">
        <f t="shared" si="1623"/>
        <v>No</v>
      </c>
      <c r="AZ724" t="str">
        <f t="shared" si="1623"/>
        <v>No</v>
      </c>
      <c r="BA724" t="str">
        <f t="shared" si="1623"/>
        <v>No</v>
      </c>
      <c r="BB724" t="str">
        <f t="shared" si="1623"/>
        <v>No</v>
      </c>
      <c r="BC724" t="str">
        <f t="shared" si="1623"/>
        <v>No</v>
      </c>
      <c r="BD724" t="str">
        <f t="shared" si="1623"/>
        <v>No</v>
      </c>
      <c r="BE724" t="str">
        <f t="shared" si="1623"/>
        <v>No</v>
      </c>
      <c r="BF724" t="str">
        <f t="shared" si="1623"/>
        <v>No</v>
      </c>
      <c r="BG724" t="str">
        <f t="shared" si="1577"/>
        <v>Yes</v>
      </c>
      <c r="BI724" t="str">
        <f t="shared" si="1588"/>
        <v>Yes</v>
      </c>
      <c r="BJ724" t="str">
        <f t="shared" ref="BJ724:BT724" si="1624">IF(AND($M724&gt;=BJ$1,$M724&lt;BK$1),"Yes","No")</f>
        <v>No</v>
      </c>
      <c r="BK724" t="str">
        <f t="shared" si="1624"/>
        <v>No</v>
      </c>
      <c r="BL724" t="str">
        <f t="shared" si="1624"/>
        <v>No</v>
      </c>
      <c r="BM724" t="str">
        <f t="shared" si="1624"/>
        <v>No</v>
      </c>
      <c r="BN724" t="str">
        <f t="shared" si="1624"/>
        <v>No</v>
      </c>
      <c r="BO724" t="str">
        <f t="shared" si="1624"/>
        <v>No</v>
      </c>
      <c r="BP724" t="str">
        <f t="shared" si="1624"/>
        <v>No</v>
      </c>
      <c r="BQ724" t="str">
        <f t="shared" si="1624"/>
        <v>No</v>
      </c>
      <c r="BR724" t="str">
        <f t="shared" si="1624"/>
        <v>No</v>
      </c>
      <c r="BS724" t="str">
        <f t="shared" si="1624"/>
        <v>No</v>
      </c>
      <c r="BT724" t="str">
        <f t="shared" si="1624"/>
        <v>No</v>
      </c>
      <c r="BU724" t="str">
        <f t="shared" si="1622"/>
        <v>No</v>
      </c>
      <c r="BW724" t="str">
        <f t="shared" si="1579"/>
        <v>No</v>
      </c>
    </row>
    <row r="725" spans="1:75" x14ac:dyDescent="0.25">
      <c r="A725" s="7">
        <v>724</v>
      </c>
      <c r="B725" s="7" t="s">
        <v>761</v>
      </c>
      <c r="C725" s="7" t="s">
        <v>884</v>
      </c>
      <c r="D725" s="7" t="s">
        <v>36</v>
      </c>
      <c r="E725" s="7" t="s">
        <v>789</v>
      </c>
      <c r="F725" s="8" t="s">
        <v>811</v>
      </c>
      <c r="G725" s="8" t="s">
        <v>807</v>
      </c>
      <c r="H725" s="7" t="s">
        <v>675</v>
      </c>
      <c r="I725" s="7" t="s">
        <v>12</v>
      </c>
      <c r="J725" s="7" t="s">
        <v>1196</v>
      </c>
      <c r="K725" s="9">
        <v>32154</v>
      </c>
      <c r="L725" s="9">
        <v>39784</v>
      </c>
      <c r="M725" s="9"/>
      <c r="N725" s="10">
        <f t="shared" ca="1" si="1574"/>
        <v>14</v>
      </c>
      <c r="O725" s="10" t="s">
        <v>815</v>
      </c>
      <c r="P725" s="11" t="s">
        <v>13</v>
      </c>
      <c r="Q725" s="12">
        <v>69510</v>
      </c>
      <c r="R725" s="12">
        <f t="shared" ca="1" si="1575"/>
        <v>10000</v>
      </c>
      <c r="S725" s="8">
        <v>5</v>
      </c>
      <c r="T725" t="str">
        <f t="shared" si="1580"/>
        <v/>
      </c>
      <c r="U725" t="str">
        <f t="shared" si="1581"/>
        <v>Correct</v>
      </c>
      <c r="Y725" t="str">
        <f t="shared" si="1582"/>
        <v>Above 60000</v>
      </c>
      <c r="Z725" t="str">
        <f t="shared" ca="1" si="1583"/>
        <v>30-40 years</v>
      </c>
      <c r="AA725" t="str">
        <f t="shared" si="1584"/>
        <v>4-6 years</v>
      </c>
      <c r="AH725" t="str">
        <f t="shared" si="1585"/>
        <v>Yes</v>
      </c>
      <c r="AI725" t="str">
        <f t="shared" si="1620"/>
        <v>Yes</v>
      </c>
      <c r="AJ725" t="str">
        <f t="shared" si="1620"/>
        <v>Yes</v>
      </c>
      <c r="AK725" t="str">
        <f t="shared" si="1620"/>
        <v>Yes</v>
      </c>
      <c r="AL725" t="str">
        <f t="shared" si="1620"/>
        <v>Yes</v>
      </c>
      <c r="AM725" t="str">
        <f t="shared" si="1620"/>
        <v>Yes</v>
      </c>
      <c r="AN725" t="str">
        <f t="shared" si="1620"/>
        <v>Yes</v>
      </c>
      <c r="AO725" t="str">
        <f t="shared" si="1620"/>
        <v>Yes</v>
      </c>
      <c r="AP725" t="str">
        <f t="shared" si="1620"/>
        <v>Yes</v>
      </c>
      <c r="AQ725" t="str">
        <f t="shared" si="1620"/>
        <v>Yes</v>
      </c>
      <c r="AR725" t="str">
        <f t="shared" si="1620"/>
        <v>Yes</v>
      </c>
      <c r="AS725" t="str">
        <f t="shared" si="1620"/>
        <v>Yes</v>
      </c>
      <c r="AT725" t="str">
        <f t="shared" si="1620"/>
        <v>Yes</v>
      </c>
      <c r="AV725" t="str">
        <f t="shared" ref="AV725:BF725" si="1625">IF(AND($L725&gt;=AV$1,$L725&lt;AW$1),"Yes","No")</f>
        <v>No</v>
      </c>
      <c r="AW725" t="str">
        <f t="shared" si="1625"/>
        <v>No</v>
      </c>
      <c r="AX725" t="str">
        <f t="shared" si="1625"/>
        <v>No</v>
      </c>
      <c r="AY725" t="str">
        <f t="shared" si="1625"/>
        <v>No</v>
      </c>
      <c r="AZ725" t="str">
        <f t="shared" si="1625"/>
        <v>No</v>
      </c>
      <c r="BA725" t="str">
        <f t="shared" si="1625"/>
        <v>No</v>
      </c>
      <c r="BB725" t="str">
        <f t="shared" si="1625"/>
        <v>No</v>
      </c>
      <c r="BC725" t="str">
        <f t="shared" si="1625"/>
        <v>No</v>
      </c>
      <c r="BD725" t="str">
        <f t="shared" si="1625"/>
        <v>No</v>
      </c>
      <c r="BE725" t="str">
        <f t="shared" si="1625"/>
        <v>No</v>
      </c>
      <c r="BF725" t="str">
        <f t="shared" si="1625"/>
        <v>No</v>
      </c>
      <c r="BG725" t="str">
        <f t="shared" si="1577"/>
        <v>No</v>
      </c>
      <c r="BI725" t="str">
        <f t="shared" si="1588"/>
        <v>No</v>
      </c>
      <c r="BJ725" t="str">
        <f t="shared" ref="BJ725:BT725" si="1626">IF(AND($M725&gt;=BJ$1,$M725&lt;BK$1),"Yes","No")</f>
        <v>No</v>
      </c>
      <c r="BK725" t="str">
        <f t="shared" si="1626"/>
        <v>No</v>
      </c>
      <c r="BL725" t="str">
        <f t="shared" si="1626"/>
        <v>No</v>
      </c>
      <c r="BM725" t="str">
        <f t="shared" si="1626"/>
        <v>No</v>
      </c>
      <c r="BN725" t="str">
        <f t="shared" si="1626"/>
        <v>No</v>
      </c>
      <c r="BO725" t="str">
        <f t="shared" si="1626"/>
        <v>No</v>
      </c>
      <c r="BP725" t="str">
        <f t="shared" si="1626"/>
        <v>No</v>
      </c>
      <c r="BQ725" t="str">
        <f t="shared" si="1626"/>
        <v>No</v>
      </c>
      <c r="BR725" t="str">
        <f t="shared" si="1626"/>
        <v>No</v>
      </c>
      <c r="BS725" t="str">
        <f t="shared" si="1626"/>
        <v>No</v>
      </c>
      <c r="BT725" t="str">
        <f t="shared" si="1626"/>
        <v>No</v>
      </c>
      <c r="BU725" t="str">
        <f t="shared" si="1622"/>
        <v>No</v>
      </c>
      <c r="BW725" t="str">
        <f t="shared" si="1579"/>
        <v>No</v>
      </c>
    </row>
    <row r="726" spans="1:75" x14ac:dyDescent="0.25">
      <c r="A726" s="7">
        <v>725</v>
      </c>
      <c r="B726" s="7" t="s">
        <v>762</v>
      </c>
      <c r="C726" s="7" t="s">
        <v>1047</v>
      </c>
      <c r="D726" s="7" t="s">
        <v>10</v>
      </c>
      <c r="E726" s="7" t="s">
        <v>787</v>
      </c>
      <c r="F726" s="8" t="s">
        <v>811</v>
      </c>
      <c r="G726" s="8" t="s">
        <v>807</v>
      </c>
      <c r="H726" s="7" t="s">
        <v>675</v>
      </c>
      <c r="I726" s="7" t="s">
        <v>12</v>
      </c>
      <c r="J726" s="7" t="s">
        <v>1197</v>
      </c>
      <c r="K726" s="9">
        <v>27856</v>
      </c>
      <c r="L726" s="9">
        <v>39435</v>
      </c>
      <c r="M726" s="9"/>
      <c r="N726" s="10">
        <f t="shared" ca="1" si="1574"/>
        <v>15</v>
      </c>
      <c r="O726" s="10" t="s">
        <v>815</v>
      </c>
      <c r="P726" s="11" t="s">
        <v>21</v>
      </c>
      <c r="Q726" s="12">
        <v>64780</v>
      </c>
      <c r="R726" s="12">
        <f t="shared" ca="1" si="1575"/>
        <v>10000</v>
      </c>
      <c r="S726" s="8">
        <v>5</v>
      </c>
      <c r="T726" t="str">
        <f t="shared" si="1580"/>
        <v/>
      </c>
      <c r="U726" t="str">
        <f t="shared" si="1581"/>
        <v>Correct</v>
      </c>
      <c r="Y726" t="str">
        <f t="shared" si="1582"/>
        <v>Above 60000</v>
      </c>
      <c r="Z726" t="str">
        <f t="shared" ca="1" si="1583"/>
        <v>40-50 years</v>
      </c>
      <c r="AA726" t="str">
        <f t="shared" si="1584"/>
        <v>4-6 years</v>
      </c>
      <c r="AH726" t="str">
        <f t="shared" si="1585"/>
        <v>Yes</v>
      </c>
      <c r="AI726" t="str">
        <f t="shared" si="1620"/>
        <v>Yes</v>
      </c>
      <c r="AJ726" t="str">
        <f t="shared" si="1620"/>
        <v>Yes</v>
      </c>
      <c r="AK726" t="str">
        <f t="shared" si="1620"/>
        <v>Yes</v>
      </c>
      <c r="AL726" t="str">
        <f t="shared" si="1620"/>
        <v>Yes</v>
      </c>
      <c r="AM726" t="str">
        <f t="shared" si="1620"/>
        <v>Yes</v>
      </c>
      <c r="AN726" t="str">
        <f t="shared" si="1620"/>
        <v>Yes</v>
      </c>
      <c r="AO726" t="str">
        <f t="shared" si="1620"/>
        <v>Yes</v>
      </c>
      <c r="AP726" t="str">
        <f t="shared" si="1620"/>
        <v>Yes</v>
      </c>
      <c r="AQ726" t="str">
        <f t="shared" si="1620"/>
        <v>Yes</v>
      </c>
      <c r="AR726" t="str">
        <f t="shared" si="1620"/>
        <v>Yes</v>
      </c>
      <c r="AS726" t="str">
        <f t="shared" si="1620"/>
        <v>Yes</v>
      </c>
      <c r="AT726" t="str">
        <f t="shared" si="1620"/>
        <v>Yes</v>
      </c>
      <c r="AV726" t="str">
        <f t="shared" ref="AV726:BF726" si="1627">IF(AND($L726&gt;=AV$1,$L726&lt;AW$1),"Yes","No")</f>
        <v>No</v>
      </c>
      <c r="AW726" t="str">
        <f t="shared" si="1627"/>
        <v>No</v>
      </c>
      <c r="AX726" t="str">
        <f t="shared" si="1627"/>
        <v>No</v>
      </c>
      <c r="AY726" t="str">
        <f t="shared" si="1627"/>
        <v>No</v>
      </c>
      <c r="AZ726" t="str">
        <f t="shared" si="1627"/>
        <v>No</v>
      </c>
      <c r="BA726" t="str">
        <f t="shared" si="1627"/>
        <v>No</v>
      </c>
      <c r="BB726" t="str">
        <f t="shared" si="1627"/>
        <v>No</v>
      </c>
      <c r="BC726" t="str">
        <f t="shared" si="1627"/>
        <v>No</v>
      </c>
      <c r="BD726" t="str">
        <f t="shared" si="1627"/>
        <v>No</v>
      </c>
      <c r="BE726" t="str">
        <f t="shared" si="1627"/>
        <v>No</v>
      </c>
      <c r="BF726" t="str">
        <f t="shared" si="1627"/>
        <v>No</v>
      </c>
      <c r="BG726" t="str">
        <f t="shared" si="1577"/>
        <v>No</v>
      </c>
      <c r="BI726" t="str">
        <f t="shared" si="1588"/>
        <v>No</v>
      </c>
      <c r="BJ726" t="str">
        <f t="shared" ref="BJ726:BT726" si="1628">IF(AND($M726&gt;=BJ$1,$M726&lt;BK$1),"Yes","No")</f>
        <v>No</v>
      </c>
      <c r="BK726" t="str">
        <f t="shared" si="1628"/>
        <v>No</v>
      </c>
      <c r="BL726" t="str">
        <f t="shared" si="1628"/>
        <v>No</v>
      </c>
      <c r="BM726" t="str">
        <f t="shared" si="1628"/>
        <v>No</v>
      </c>
      <c r="BN726" t="str">
        <f t="shared" si="1628"/>
        <v>No</v>
      </c>
      <c r="BO726" t="str">
        <f t="shared" si="1628"/>
        <v>No</v>
      </c>
      <c r="BP726" t="str">
        <f t="shared" si="1628"/>
        <v>No</v>
      </c>
      <c r="BQ726" t="str">
        <f t="shared" si="1628"/>
        <v>No</v>
      </c>
      <c r="BR726" t="str">
        <f t="shared" si="1628"/>
        <v>No</v>
      </c>
      <c r="BS726" t="str">
        <f t="shared" si="1628"/>
        <v>No</v>
      </c>
      <c r="BT726" t="str">
        <f t="shared" si="1628"/>
        <v>No</v>
      </c>
      <c r="BU726" t="str">
        <f t="shared" si="1622"/>
        <v>No</v>
      </c>
      <c r="BW726" t="str">
        <f t="shared" si="1579"/>
        <v>No</v>
      </c>
    </row>
    <row r="727" spans="1:75" x14ac:dyDescent="0.25">
      <c r="A727" s="7">
        <v>726</v>
      </c>
      <c r="B727" s="7" t="s">
        <v>763</v>
      </c>
      <c r="C727" s="7" t="s">
        <v>959</v>
      </c>
      <c r="D727" s="7" t="s">
        <v>812</v>
      </c>
      <c r="E727" s="7" t="s">
        <v>794</v>
      </c>
      <c r="F727" s="8" t="s">
        <v>811</v>
      </c>
      <c r="G727" s="8" t="s">
        <v>807</v>
      </c>
      <c r="H727" s="7" t="s">
        <v>675</v>
      </c>
      <c r="I727" s="7" t="s">
        <v>12</v>
      </c>
      <c r="J727" s="7" t="s">
        <v>1196</v>
      </c>
      <c r="K727" s="9">
        <v>27144</v>
      </c>
      <c r="L727" s="9">
        <v>39063</v>
      </c>
      <c r="M727" s="9"/>
      <c r="N727" s="10">
        <f t="shared" ca="1" si="1574"/>
        <v>16</v>
      </c>
      <c r="O727" s="10" t="s">
        <v>815</v>
      </c>
      <c r="P727" s="11" t="s">
        <v>13</v>
      </c>
      <c r="Q727" s="12">
        <v>86320</v>
      </c>
      <c r="R727" s="12">
        <f t="shared" ca="1" si="1575"/>
        <v>5000</v>
      </c>
      <c r="S727" s="8">
        <v>4</v>
      </c>
      <c r="T727" t="str">
        <f t="shared" si="1580"/>
        <v/>
      </c>
      <c r="U727" t="str">
        <f t="shared" si="1581"/>
        <v>Correct</v>
      </c>
      <c r="Y727" t="str">
        <f t="shared" si="1582"/>
        <v>Above 60000</v>
      </c>
      <c r="Z727" t="str">
        <f t="shared" ca="1" si="1583"/>
        <v>40-50 years</v>
      </c>
      <c r="AA727" t="str">
        <f t="shared" si="1584"/>
        <v>6-10 years</v>
      </c>
      <c r="AH727" t="str">
        <f t="shared" si="1585"/>
        <v>Yes</v>
      </c>
      <c r="AI727" t="str">
        <f t="shared" si="1620"/>
        <v>Yes</v>
      </c>
      <c r="AJ727" t="str">
        <f t="shared" si="1620"/>
        <v>Yes</v>
      </c>
      <c r="AK727" t="str">
        <f t="shared" si="1620"/>
        <v>Yes</v>
      </c>
      <c r="AL727" t="str">
        <f t="shared" si="1620"/>
        <v>Yes</v>
      </c>
      <c r="AM727" t="str">
        <f t="shared" si="1620"/>
        <v>Yes</v>
      </c>
      <c r="AN727" t="str">
        <f t="shared" si="1620"/>
        <v>Yes</v>
      </c>
      <c r="AO727" t="str">
        <f t="shared" si="1620"/>
        <v>Yes</v>
      </c>
      <c r="AP727" t="str">
        <f t="shared" si="1620"/>
        <v>Yes</v>
      </c>
      <c r="AQ727" t="str">
        <f t="shared" si="1620"/>
        <v>Yes</v>
      </c>
      <c r="AR727" t="str">
        <f t="shared" si="1620"/>
        <v>Yes</v>
      </c>
      <c r="AS727" t="str">
        <f t="shared" si="1620"/>
        <v>Yes</v>
      </c>
      <c r="AT727" t="str">
        <f t="shared" si="1620"/>
        <v>Yes</v>
      </c>
      <c r="AV727" t="str">
        <f t="shared" ref="AV727:BF727" si="1629">IF(AND($L727&gt;=AV$1,$L727&lt;AW$1),"Yes","No")</f>
        <v>No</v>
      </c>
      <c r="AW727" t="str">
        <f t="shared" si="1629"/>
        <v>No</v>
      </c>
      <c r="AX727" t="str">
        <f t="shared" si="1629"/>
        <v>No</v>
      </c>
      <c r="AY727" t="str">
        <f t="shared" si="1629"/>
        <v>No</v>
      </c>
      <c r="AZ727" t="str">
        <f t="shared" si="1629"/>
        <v>No</v>
      </c>
      <c r="BA727" t="str">
        <f t="shared" si="1629"/>
        <v>No</v>
      </c>
      <c r="BB727" t="str">
        <f t="shared" si="1629"/>
        <v>No</v>
      </c>
      <c r="BC727" t="str">
        <f t="shared" si="1629"/>
        <v>No</v>
      </c>
      <c r="BD727" t="str">
        <f t="shared" si="1629"/>
        <v>No</v>
      </c>
      <c r="BE727" t="str">
        <f t="shared" si="1629"/>
        <v>No</v>
      </c>
      <c r="BF727" t="str">
        <f t="shared" si="1629"/>
        <v>No</v>
      </c>
      <c r="BG727" t="str">
        <f t="shared" si="1577"/>
        <v>No</v>
      </c>
      <c r="BI727" t="str">
        <f t="shared" si="1588"/>
        <v>No</v>
      </c>
      <c r="BJ727" t="str">
        <f t="shared" ref="BJ727:BT727" si="1630">IF(AND($M727&gt;=BJ$1,$M727&lt;BK$1),"Yes","No")</f>
        <v>No</v>
      </c>
      <c r="BK727" t="str">
        <f t="shared" si="1630"/>
        <v>No</v>
      </c>
      <c r="BL727" t="str">
        <f t="shared" si="1630"/>
        <v>No</v>
      </c>
      <c r="BM727" t="str">
        <f t="shared" si="1630"/>
        <v>No</v>
      </c>
      <c r="BN727" t="str">
        <f t="shared" si="1630"/>
        <v>No</v>
      </c>
      <c r="BO727" t="str">
        <f t="shared" si="1630"/>
        <v>No</v>
      </c>
      <c r="BP727" t="str">
        <f t="shared" si="1630"/>
        <v>No</v>
      </c>
      <c r="BQ727" t="str">
        <f t="shared" si="1630"/>
        <v>No</v>
      </c>
      <c r="BR727" t="str">
        <f t="shared" si="1630"/>
        <v>No</v>
      </c>
      <c r="BS727" t="str">
        <f t="shared" si="1630"/>
        <v>No</v>
      </c>
      <c r="BT727" t="str">
        <f t="shared" si="1630"/>
        <v>No</v>
      </c>
      <c r="BU727" t="str">
        <f t="shared" si="1622"/>
        <v>No</v>
      </c>
      <c r="BW727" t="str">
        <f t="shared" si="1579"/>
        <v>No</v>
      </c>
    </row>
    <row r="728" spans="1:75" x14ac:dyDescent="0.25">
      <c r="A728" s="7">
        <v>727</v>
      </c>
      <c r="B728" s="7" t="s">
        <v>764</v>
      </c>
      <c r="C728" s="7" t="s">
        <v>1043</v>
      </c>
      <c r="D728" s="7" t="s">
        <v>10</v>
      </c>
      <c r="E728" s="7" t="s">
        <v>788</v>
      </c>
      <c r="F728" s="8" t="s">
        <v>811</v>
      </c>
      <c r="G728" s="8" t="s">
        <v>807</v>
      </c>
      <c r="H728" s="7" t="s">
        <v>675</v>
      </c>
      <c r="I728" s="7" t="s">
        <v>12</v>
      </c>
      <c r="J728" s="7" t="s">
        <v>1196</v>
      </c>
      <c r="K728" s="9">
        <v>30794</v>
      </c>
      <c r="L728" s="9">
        <v>38328</v>
      </c>
      <c r="M728" s="9"/>
      <c r="N728" s="10">
        <f t="shared" ca="1" si="1574"/>
        <v>18</v>
      </c>
      <c r="O728" t="s">
        <v>786</v>
      </c>
      <c r="P728" s="11" t="s">
        <v>16</v>
      </c>
      <c r="Q728" s="12">
        <v>48280</v>
      </c>
      <c r="R728" s="12">
        <f t="shared" ca="1" si="1575"/>
        <v>5000</v>
      </c>
      <c r="S728" s="8">
        <v>4</v>
      </c>
      <c r="T728" t="str">
        <f t="shared" si="1580"/>
        <v/>
      </c>
      <c r="U728" t="str">
        <f t="shared" si="1581"/>
        <v>Correct</v>
      </c>
      <c r="Y728" t="str">
        <f t="shared" si="1582"/>
        <v>40001-60000</v>
      </c>
      <c r="Z728" t="str">
        <f t="shared" ca="1" si="1583"/>
        <v>30-40 years</v>
      </c>
      <c r="AA728" t="str">
        <f t="shared" si="1584"/>
        <v>6-10 years</v>
      </c>
      <c r="AH728" t="str">
        <f t="shared" si="1585"/>
        <v>Yes</v>
      </c>
      <c r="AI728" t="str">
        <f t="shared" si="1620"/>
        <v>Yes</v>
      </c>
      <c r="AJ728" t="str">
        <f t="shared" si="1620"/>
        <v>Yes</v>
      </c>
      <c r="AK728" t="str">
        <f t="shared" si="1620"/>
        <v>Yes</v>
      </c>
      <c r="AL728" t="str">
        <f t="shared" si="1620"/>
        <v>Yes</v>
      </c>
      <c r="AM728" t="str">
        <f t="shared" si="1620"/>
        <v>Yes</v>
      </c>
      <c r="AN728" t="str">
        <f t="shared" si="1620"/>
        <v>Yes</v>
      </c>
      <c r="AO728" t="str">
        <f t="shared" si="1620"/>
        <v>Yes</v>
      </c>
      <c r="AP728" t="str">
        <f t="shared" si="1620"/>
        <v>Yes</v>
      </c>
      <c r="AQ728" t="str">
        <f t="shared" si="1620"/>
        <v>Yes</v>
      </c>
      <c r="AR728" t="str">
        <f t="shared" si="1620"/>
        <v>Yes</v>
      </c>
      <c r="AS728" t="str">
        <f t="shared" si="1620"/>
        <v>Yes</v>
      </c>
      <c r="AT728" t="str">
        <f t="shared" si="1620"/>
        <v>Yes</v>
      </c>
      <c r="AV728" t="str">
        <f t="shared" ref="AV728:BF728" si="1631">IF(AND($L728&gt;=AV$1,$L728&lt;AW$1),"Yes","No")</f>
        <v>No</v>
      </c>
      <c r="AW728" t="str">
        <f t="shared" si="1631"/>
        <v>No</v>
      </c>
      <c r="AX728" t="str">
        <f t="shared" si="1631"/>
        <v>No</v>
      </c>
      <c r="AY728" t="str">
        <f t="shared" si="1631"/>
        <v>No</v>
      </c>
      <c r="AZ728" t="str">
        <f t="shared" si="1631"/>
        <v>No</v>
      </c>
      <c r="BA728" t="str">
        <f t="shared" si="1631"/>
        <v>No</v>
      </c>
      <c r="BB728" t="str">
        <f t="shared" si="1631"/>
        <v>No</v>
      </c>
      <c r="BC728" t="str">
        <f t="shared" si="1631"/>
        <v>No</v>
      </c>
      <c r="BD728" t="str">
        <f t="shared" si="1631"/>
        <v>No</v>
      </c>
      <c r="BE728" t="str">
        <f t="shared" si="1631"/>
        <v>No</v>
      </c>
      <c r="BF728" t="str">
        <f t="shared" si="1631"/>
        <v>No</v>
      </c>
      <c r="BG728" t="str">
        <f t="shared" si="1577"/>
        <v>No</v>
      </c>
      <c r="BI728" t="str">
        <f t="shared" si="1588"/>
        <v>No</v>
      </c>
      <c r="BJ728" t="str">
        <f t="shared" ref="BJ728:BT728" si="1632">IF(AND($M728&gt;=BJ$1,$M728&lt;BK$1),"Yes","No")</f>
        <v>No</v>
      </c>
      <c r="BK728" t="str">
        <f t="shared" si="1632"/>
        <v>No</v>
      </c>
      <c r="BL728" t="str">
        <f t="shared" si="1632"/>
        <v>No</v>
      </c>
      <c r="BM728" t="str">
        <f t="shared" si="1632"/>
        <v>No</v>
      </c>
      <c r="BN728" t="str">
        <f t="shared" si="1632"/>
        <v>No</v>
      </c>
      <c r="BO728" t="str">
        <f t="shared" si="1632"/>
        <v>No</v>
      </c>
      <c r="BP728" t="str">
        <f t="shared" si="1632"/>
        <v>No</v>
      </c>
      <c r="BQ728" t="str">
        <f t="shared" si="1632"/>
        <v>No</v>
      </c>
      <c r="BR728" t="str">
        <f t="shared" si="1632"/>
        <v>No</v>
      </c>
      <c r="BS728" t="str">
        <f t="shared" si="1632"/>
        <v>No</v>
      </c>
      <c r="BT728" t="str">
        <f t="shared" si="1632"/>
        <v>No</v>
      </c>
      <c r="BU728" t="str">
        <f t="shared" si="1622"/>
        <v>No</v>
      </c>
      <c r="BW728" t="str">
        <f t="shared" si="1579"/>
        <v>No</v>
      </c>
    </row>
    <row r="729" spans="1:75" x14ac:dyDescent="0.25">
      <c r="A729" s="7">
        <v>728</v>
      </c>
      <c r="B729" s="7" t="s">
        <v>765</v>
      </c>
      <c r="C729" s="7" t="s">
        <v>1187</v>
      </c>
      <c r="D729" s="7" t="s">
        <v>36</v>
      </c>
      <c r="E729" s="7" t="s">
        <v>790</v>
      </c>
      <c r="F729" s="8" t="s">
        <v>811</v>
      </c>
      <c r="G729" s="8" t="s">
        <v>807</v>
      </c>
      <c r="H729" s="7" t="s">
        <v>675</v>
      </c>
      <c r="I729" s="7" t="s">
        <v>12</v>
      </c>
      <c r="J729" s="7" t="s">
        <v>1196</v>
      </c>
      <c r="K729" s="9">
        <v>27820</v>
      </c>
      <c r="L729" s="9">
        <v>38347</v>
      </c>
      <c r="M729" s="9"/>
      <c r="N729" s="10">
        <f t="shared" ca="1" si="1574"/>
        <v>18</v>
      </c>
      <c r="O729" s="10" t="s">
        <v>815</v>
      </c>
      <c r="P729" s="11" t="s">
        <v>40</v>
      </c>
      <c r="Q729" s="12">
        <v>81340</v>
      </c>
      <c r="R729" s="12">
        <f t="shared" ca="1" si="1575"/>
        <v>3000</v>
      </c>
      <c r="S729" s="8">
        <v>2</v>
      </c>
      <c r="T729" t="str">
        <f t="shared" si="1580"/>
        <v/>
      </c>
      <c r="U729" t="str">
        <f t="shared" si="1581"/>
        <v>Correct</v>
      </c>
      <c r="Y729" t="str">
        <f t="shared" si="1582"/>
        <v>Above 60000</v>
      </c>
      <c r="Z729" t="str">
        <f t="shared" ca="1" si="1583"/>
        <v>40-50 years</v>
      </c>
      <c r="AA729" t="str">
        <f t="shared" si="1584"/>
        <v>6-10 years</v>
      </c>
      <c r="AH729" t="str">
        <f t="shared" si="1585"/>
        <v>Yes</v>
      </c>
      <c r="AI729" t="str">
        <f t="shared" si="1620"/>
        <v>Yes</v>
      </c>
      <c r="AJ729" t="str">
        <f t="shared" si="1620"/>
        <v>Yes</v>
      </c>
      <c r="AK729" t="str">
        <f t="shared" si="1620"/>
        <v>Yes</v>
      </c>
      <c r="AL729" t="str">
        <f t="shared" si="1620"/>
        <v>Yes</v>
      </c>
      <c r="AM729" t="str">
        <f t="shared" si="1620"/>
        <v>Yes</v>
      </c>
      <c r="AN729" t="str">
        <f t="shared" si="1620"/>
        <v>Yes</v>
      </c>
      <c r="AO729" t="str">
        <f t="shared" si="1620"/>
        <v>Yes</v>
      </c>
      <c r="AP729" t="str">
        <f t="shared" si="1620"/>
        <v>Yes</v>
      </c>
      <c r="AQ729" t="str">
        <f t="shared" si="1620"/>
        <v>Yes</v>
      </c>
      <c r="AR729" t="str">
        <f t="shared" si="1620"/>
        <v>Yes</v>
      </c>
      <c r="AS729" t="str">
        <f t="shared" si="1620"/>
        <v>Yes</v>
      </c>
      <c r="AT729" t="str">
        <f t="shared" si="1620"/>
        <v>Yes</v>
      </c>
      <c r="AV729" t="str">
        <f t="shared" ref="AV729:BF729" si="1633">IF(AND($L729&gt;=AV$1,$L729&lt;AW$1),"Yes","No")</f>
        <v>No</v>
      </c>
      <c r="AW729" t="str">
        <f t="shared" si="1633"/>
        <v>No</v>
      </c>
      <c r="AX729" t="str">
        <f t="shared" si="1633"/>
        <v>No</v>
      </c>
      <c r="AY729" t="str">
        <f t="shared" si="1633"/>
        <v>No</v>
      </c>
      <c r="AZ729" t="str">
        <f t="shared" si="1633"/>
        <v>No</v>
      </c>
      <c r="BA729" t="str">
        <f t="shared" si="1633"/>
        <v>No</v>
      </c>
      <c r="BB729" t="str">
        <f t="shared" si="1633"/>
        <v>No</v>
      </c>
      <c r="BC729" t="str">
        <f t="shared" si="1633"/>
        <v>No</v>
      </c>
      <c r="BD729" t="str">
        <f t="shared" si="1633"/>
        <v>No</v>
      </c>
      <c r="BE729" t="str">
        <f t="shared" si="1633"/>
        <v>No</v>
      </c>
      <c r="BF729" t="str">
        <f t="shared" si="1633"/>
        <v>No</v>
      </c>
      <c r="BG729" t="str">
        <f t="shared" si="1577"/>
        <v>No</v>
      </c>
      <c r="BI729" t="str">
        <f t="shared" si="1588"/>
        <v>No</v>
      </c>
      <c r="BJ729" t="str">
        <f t="shared" ref="BJ729:BT729" si="1634">IF(AND($M729&gt;=BJ$1,$M729&lt;BK$1),"Yes","No")</f>
        <v>No</v>
      </c>
      <c r="BK729" t="str">
        <f t="shared" si="1634"/>
        <v>No</v>
      </c>
      <c r="BL729" t="str">
        <f t="shared" si="1634"/>
        <v>No</v>
      </c>
      <c r="BM729" t="str">
        <f t="shared" si="1634"/>
        <v>No</v>
      </c>
      <c r="BN729" t="str">
        <f t="shared" si="1634"/>
        <v>No</v>
      </c>
      <c r="BO729" t="str">
        <f t="shared" si="1634"/>
        <v>No</v>
      </c>
      <c r="BP729" t="str">
        <f t="shared" si="1634"/>
        <v>No</v>
      </c>
      <c r="BQ729" t="str">
        <f t="shared" si="1634"/>
        <v>No</v>
      </c>
      <c r="BR729" t="str">
        <f t="shared" si="1634"/>
        <v>No</v>
      </c>
      <c r="BS729" t="str">
        <f t="shared" si="1634"/>
        <v>No</v>
      </c>
      <c r="BT729" t="str">
        <f t="shared" si="1634"/>
        <v>No</v>
      </c>
      <c r="BU729" t="str">
        <f t="shared" si="1622"/>
        <v>No</v>
      </c>
      <c r="BW729" t="str">
        <f t="shared" si="1579"/>
        <v>No</v>
      </c>
    </row>
    <row r="730" spans="1:75" x14ac:dyDescent="0.25">
      <c r="A730" s="7">
        <v>729</v>
      </c>
      <c r="B730" s="7" t="s">
        <v>766</v>
      </c>
      <c r="C730" s="7" t="s">
        <v>897</v>
      </c>
      <c r="D730" s="7" t="s">
        <v>36</v>
      </c>
      <c r="E730" s="7" t="s">
        <v>792</v>
      </c>
      <c r="F730" s="8" t="s">
        <v>811</v>
      </c>
      <c r="G730" s="8" t="s">
        <v>807</v>
      </c>
      <c r="H730" s="7" t="s">
        <v>675</v>
      </c>
      <c r="I730" s="7" t="s">
        <v>12</v>
      </c>
      <c r="J730" s="7" t="s">
        <v>1196</v>
      </c>
      <c r="K730" s="9">
        <v>30476</v>
      </c>
      <c r="L730" s="9">
        <v>39441</v>
      </c>
      <c r="M730" s="9"/>
      <c r="N730" s="10">
        <f t="shared" ca="1" si="1574"/>
        <v>15</v>
      </c>
      <c r="O730" s="10" t="s">
        <v>815</v>
      </c>
      <c r="P730" s="11" t="s">
        <v>16</v>
      </c>
      <c r="Q730" s="12">
        <v>68860</v>
      </c>
      <c r="R730" s="12">
        <f t="shared" ca="1" si="1575"/>
        <v>3000</v>
      </c>
      <c r="S730" s="8">
        <v>2</v>
      </c>
      <c r="T730" t="str">
        <f t="shared" si="1580"/>
        <v/>
      </c>
      <c r="U730" t="str">
        <f t="shared" si="1581"/>
        <v>Correct</v>
      </c>
      <c r="Y730" t="str">
        <f t="shared" si="1582"/>
        <v>Above 60000</v>
      </c>
      <c r="Z730" t="str">
        <f t="shared" ca="1" si="1583"/>
        <v>30-40 years</v>
      </c>
      <c r="AA730" t="str">
        <f t="shared" si="1584"/>
        <v>4-6 years</v>
      </c>
      <c r="AH730" t="str">
        <f t="shared" si="1585"/>
        <v>Yes</v>
      </c>
      <c r="AI730" t="str">
        <f t="shared" si="1620"/>
        <v>Yes</v>
      </c>
      <c r="AJ730" t="str">
        <f t="shared" si="1620"/>
        <v>Yes</v>
      </c>
      <c r="AK730" t="str">
        <f t="shared" si="1620"/>
        <v>Yes</v>
      </c>
      <c r="AL730" t="str">
        <f t="shared" si="1620"/>
        <v>Yes</v>
      </c>
      <c r="AM730" t="str">
        <f t="shared" si="1620"/>
        <v>Yes</v>
      </c>
      <c r="AN730" t="str">
        <f t="shared" si="1620"/>
        <v>Yes</v>
      </c>
      <c r="AO730" t="str">
        <f t="shared" si="1620"/>
        <v>Yes</v>
      </c>
      <c r="AP730" t="str">
        <f t="shared" si="1620"/>
        <v>Yes</v>
      </c>
      <c r="AQ730" t="str">
        <f t="shared" si="1620"/>
        <v>Yes</v>
      </c>
      <c r="AR730" t="str">
        <f t="shared" si="1620"/>
        <v>Yes</v>
      </c>
      <c r="AS730" t="str">
        <f t="shared" si="1620"/>
        <v>Yes</v>
      </c>
      <c r="AT730" t="str">
        <f t="shared" si="1620"/>
        <v>Yes</v>
      </c>
      <c r="AV730" t="str">
        <f t="shared" ref="AV730:BF730" si="1635">IF(AND($L730&gt;=AV$1,$L730&lt;AW$1),"Yes","No")</f>
        <v>No</v>
      </c>
      <c r="AW730" t="str">
        <f t="shared" si="1635"/>
        <v>No</v>
      </c>
      <c r="AX730" t="str">
        <f t="shared" si="1635"/>
        <v>No</v>
      </c>
      <c r="AY730" t="str">
        <f t="shared" si="1635"/>
        <v>No</v>
      </c>
      <c r="AZ730" t="str">
        <f t="shared" si="1635"/>
        <v>No</v>
      </c>
      <c r="BA730" t="str">
        <f t="shared" si="1635"/>
        <v>No</v>
      </c>
      <c r="BB730" t="str">
        <f t="shared" si="1635"/>
        <v>No</v>
      </c>
      <c r="BC730" t="str">
        <f t="shared" si="1635"/>
        <v>No</v>
      </c>
      <c r="BD730" t="str">
        <f t="shared" si="1635"/>
        <v>No</v>
      </c>
      <c r="BE730" t="str">
        <f t="shared" si="1635"/>
        <v>No</v>
      </c>
      <c r="BF730" t="str">
        <f t="shared" si="1635"/>
        <v>No</v>
      </c>
      <c r="BG730" t="str">
        <f t="shared" si="1577"/>
        <v>No</v>
      </c>
      <c r="BI730" t="str">
        <f t="shared" si="1588"/>
        <v>No</v>
      </c>
      <c r="BJ730" t="str">
        <f t="shared" ref="BJ730:BT730" si="1636">IF(AND($M730&gt;=BJ$1,$M730&lt;BK$1),"Yes","No")</f>
        <v>No</v>
      </c>
      <c r="BK730" t="str">
        <f t="shared" si="1636"/>
        <v>No</v>
      </c>
      <c r="BL730" t="str">
        <f t="shared" si="1636"/>
        <v>No</v>
      </c>
      <c r="BM730" t="str">
        <f t="shared" si="1636"/>
        <v>No</v>
      </c>
      <c r="BN730" t="str">
        <f t="shared" si="1636"/>
        <v>No</v>
      </c>
      <c r="BO730" t="str">
        <f t="shared" si="1636"/>
        <v>No</v>
      </c>
      <c r="BP730" t="str">
        <f t="shared" si="1636"/>
        <v>No</v>
      </c>
      <c r="BQ730" t="str">
        <f t="shared" si="1636"/>
        <v>No</v>
      </c>
      <c r="BR730" t="str">
        <f t="shared" si="1636"/>
        <v>No</v>
      </c>
      <c r="BS730" t="str">
        <f t="shared" si="1636"/>
        <v>No</v>
      </c>
      <c r="BT730" t="str">
        <f t="shared" si="1636"/>
        <v>No</v>
      </c>
      <c r="BU730" t="str">
        <f t="shared" si="1622"/>
        <v>No</v>
      </c>
      <c r="BW730" t="str">
        <f t="shared" si="1579"/>
        <v>No</v>
      </c>
    </row>
    <row r="731" spans="1:75" x14ac:dyDescent="0.25">
      <c r="A731" s="7">
        <v>730</v>
      </c>
      <c r="B731" s="7" t="s">
        <v>767</v>
      </c>
      <c r="C731" s="7" t="s">
        <v>1188</v>
      </c>
      <c r="D731" s="7" t="s">
        <v>10</v>
      </c>
      <c r="E731" s="7" t="s">
        <v>788</v>
      </c>
      <c r="F731" s="8" t="s">
        <v>811</v>
      </c>
      <c r="G731" s="8" t="s">
        <v>807</v>
      </c>
      <c r="H731" s="7" t="s">
        <v>675</v>
      </c>
      <c r="I731" s="7" t="s">
        <v>24</v>
      </c>
      <c r="J731" s="7" t="s">
        <v>1197</v>
      </c>
      <c r="K731" s="9">
        <v>29110</v>
      </c>
      <c r="L731" s="9">
        <v>40523</v>
      </c>
      <c r="M731" s="9"/>
      <c r="N731" s="10">
        <f t="shared" ca="1" si="1574"/>
        <v>12</v>
      </c>
      <c r="O731" s="10" t="s">
        <v>815</v>
      </c>
      <c r="P731" s="11"/>
      <c r="Q731" s="12">
        <v>46570</v>
      </c>
      <c r="R731" s="12">
        <f t="shared" ca="1" si="1575"/>
        <v>5000</v>
      </c>
      <c r="S731" s="8">
        <v>4</v>
      </c>
      <c r="T731" t="str">
        <f t="shared" si="1580"/>
        <v/>
      </c>
      <c r="U731" t="str">
        <f t="shared" si="1581"/>
        <v>Correct</v>
      </c>
      <c r="Y731" t="str">
        <f t="shared" si="1582"/>
        <v>40001-60000</v>
      </c>
      <c r="Z731" t="str">
        <f t="shared" ca="1" si="1583"/>
        <v>40-50 years</v>
      </c>
      <c r="AA731" t="str">
        <f t="shared" si="1584"/>
        <v>2-4 years</v>
      </c>
      <c r="AH731" t="str">
        <f t="shared" si="1585"/>
        <v>Yes</v>
      </c>
      <c r="AI731" t="str">
        <f t="shared" si="1620"/>
        <v>Yes</v>
      </c>
      <c r="AJ731" t="str">
        <f t="shared" si="1620"/>
        <v>Yes</v>
      </c>
      <c r="AK731" t="str">
        <f t="shared" si="1620"/>
        <v>Yes</v>
      </c>
      <c r="AL731" t="str">
        <f t="shared" si="1620"/>
        <v>Yes</v>
      </c>
      <c r="AM731" t="str">
        <f t="shared" si="1620"/>
        <v>Yes</v>
      </c>
      <c r="AN731" t="str">
        <f t="shared" si="1620"/>
        <v>Yes</v>
      </c>
      <c r="AO731" t="str">
        <f t="shared" si="1620"/>
        <v>Yes</v>
      </c>
      <c r="AP731" t="str">
        <f t="shared" si="1620"/>
        <v>Yes</v>
      </c>
      <c r="AQ731" t="str">
        <f t="shared" si="1620"/>
        <v>Yes</v>
      </c>
      <c r="AR731" t="str">
        <f t="shared" si="1620"/>
        <v>Yes</v>
      </c>
      <c r="AS731" t="str">
        <f t="shared" si="1620"/>
        <v>Yes</v>
      </c>
      <c r="AT731" t="str">
        <f t="shared" si="1620"/>
        <v>Yes</v>
      </c>
      <c r="AV731" t="str">
        <f t="shared" ref="AV731:BF731" si="1637">IF(AND($L731&gt;=AV$1,$L731&lt;AW$1),"Yes","No")</f>
        <v>No</v>
      </c>
      <c r="AW731" t="str">
        <f t="shared" si="1637"/>
        <v>No</v>
      </c>
      <c r="AX731" t="str">
        <f t="shared" si="1637"/>
        <v>No</v>
      </c>
      <c r="AY731" t="str">
        <f t="shared" si="1637"/>
        <v>No</v>
      </c>
      <c r="AZ731" t="str">
        <f t="shared" si="1637"/>
        <v>No</v>
      </c>
      <c r="BA731" t="str">
        <f t="shared" si="1637"/>
        <v>No</v>
      </c>
      <c r="BB731" t="str">
        <f t="shared" si="1637"/>
        <v>No</v>
      </c>
      <c r="BC731" t="str">
        <f t="shared" si="1637"/>
        <v>No</v>
      </c>
      <c r="BD731" t="str">
        <f t="shared" si="1637"/>
        <v>No</v>
      </c>
      <c r="BE731" t="str">
        <f t="shared" si="1637"/>
        <v>No</v>
      </c>
      <c r="BF731" t="str">
        <f t="shared" si="1637"/>
        <v>No</v>
      </c>
      <c r="BG731" t="str">
        <f t="shared" si="1577"/>
        <v>No</v>
      </c>
      <c r="BI731" t="str">
        <f t="shared" si="1588"/>
        <v>No</v>
      </c>
      <c r="BJ731" t="str">
        <f t="shared" ref="BJ731:BT731" si="1638">IF(AND($M731&gt;=BJ$1,$M731&lt;BK$1),"Yes","No")</f>
        <v>No</v>
      </c>
      <c r="BK731" t="str">
        <f t="shared" si="1638"/>
        <v>No</v>
      </c>
      <c r="BL731" t="str">
        <f t="shared" si="1638"/>
        <v>No</v>
      </c>
      <c r="BM731" t="str">
        <f t="shared" si="1638"/>
        <v>No</v>
      </c>
      <c r="BN731" t="str">
        <f t="shared" si="1638"/>
        <v>No</v>
      </c>
      <c r="BO731" t="str">
        <f t="shared" si="1638"/>
        <v>No</v>
      </c>
      <c r="BP731" t="str">
        <f t="shared" si="1638"/>
        <v>No</v>
      </c>
      <c r="BQ731" t="str">
        <f t="shared" si="1638"/>
        <v>No</v>
      </c>
      <c r="BR731" t="str">
        <f t="shared" si="1638"/>
        <v>No</v>
      </c>
      <c r="BS731" t="str">
        <f t="shared" si="1638"/>
        <v>No</v>
      </c>
      <c r="BT731" t="str">
        <f t="shared" si="1638"/>
        <v>No</v>
      </c>
      <c r="BU731" t="str">
        <f t="shared" si="1622"/>
        <v>No</v>
      </c>
      <c r="BW731" t="str">
        <f t="shared" si="1579"/>
        <v>No</v>
      </c>
    </row>
    <row r="732" spans="1:75" x14ac:dyDescent="0.25">
      <c r="A732" s="7">
        <v>731</v>
      </c>
      <c r="B732" s="7" t="s">
        <v>768</v>
      </c>
      <c r="C732" s="7" t="s">
        <v>928</v>
      </c>
      <c r="D732" s="7" t="s">
        <v>36</v>
      </c>
      <c r="E732" s="7" t="s">
        <v>789</v>
      </c>
      <c r="F732" s="8" t="s">
        <v>811</v>
      </c>
      <c r="G732" s="8" t="s">
        <v>807</v>
      </c>
      <c r="H732" s="7" t="s">
        <v>675</v>
      </c>
      <c r="I732" s="7" t="s">
        <v>12</v>
      </c>
      <c r="J732" s="7" t="s">
        <v>1196</v>
      </c>
      <c r="K732" s="13">
        <v>26255</v>
      </c>
      <c r="L732" s="13">
        <v>40536</v>
      </c>
      <c r="M732" s="9"/>
      <c r="N732" s="10">
        <f t="shared" ca="1" si="1574"/>
        <v>12</v>
      </c>
      <c r="O732" t="s">
        <v>785</v>
      </c>
      <c r="P732" s="11" t="s">
        <v>40</v>
      </c>
      <c r="Q732" s="12">
        <v>70730</v>
      </c>
      <c r="R732" s="12">
        <f t="shared" ca="1" si="1575"/>
        <v>3000</v>
      </c>
      <c r="S732" s="8">
        <v>1</v>
      </c>
      <c r="T732" t="str">
        <f t="shared" si="1580"/>
        <v/>
      </c>
      <c r="U732" t="str">
        <f t="shared" si="1581"/>
        <v>Correct</v>
      </c>
      <c r="Y732" t="str">
        <f t="shared" si="1582"/>
        <v>Above 60000</v>
      </c>
      <c r="Z732" t="str">
        <f t="shared" ca="1" si="1583"/>
        <v>Above 50 years</v>
      </c>
      <c r="AA732" t="str">
        <f t="shared" si="1584"/>
        <v>2-4 years</v>
      </c>
      <c r="AH732" t="str">
        <f t="shared" si="1585"/>
        <v>Yes</v>
      </c>
      <c r="AI732" t="str">
        <f t="shared" si="1620"/>
        <v>Yes</v>
      </c>
      <c r="AJ732" t="str">
        <f t="shared" si="1620"/>
        <v>Yes</v>
      </c>
      <c r="AK732" t="str">
        <f t="shared" si="1620"/>
        <v>Yes</v>
      </c>
      <c r="AL732" t="str">
        <f t="shared" si="1620"/>
        <v>Yes</v>
      </c>
      <c r="AM732" t="str">
        <f t="shared" si="1620"/>
        <v>Yes</v>
      </c>
      <c r="AN732" t="str">
        <f t="shared" si="1620"/>
        <v>Yes</v>
      </c>
      <c r="AO732" t="str">
        <f t="shared" si="1620"/>
        <v>Yes</v>
      </c>
      <c r="AP732" t="str">
        <f t="shared" si="1620"/>
        <v>Yes</v>
      </c>
      <c r="AQ732" t="str">
        <f t="shared" si="1620"/>
        <v>Yes</v>
      </c>
      <c r="AR732" t="str">
        <f t="shared" si="1620"/>
        <v>Yes</v>
      </c>
      <c r="AS732" t="str">
        <f t="shared" si="1620"/>
        <v>Yes</v>
      </c>
      <c r="AT732" t="str">
        <f t="shared" si="1620"/>
        <v>Yes</v>
      </c>
      <c r="AV732" t="str">
        <f t="shared" ref="AV732:BF732" si="1639">IF(AND($L732&gt;=AV$1,$L732&lt;AW$1),"Yes","No")</f>
        <v>No</v>
      </c>
      <c r="AW732" t="str">
        <f t="shared" si="1639"/>
        <v>No</v>
      </c>
      <c r="AX732" t="str">
        <f t="shared" si="1639"/>
        <v>No</v>
      </c>
      <c r="AY732" t="str">
        <f t="shared" si="1639"/>
        <v>No</v>
      </c>
      <c r="AZ732" t="str">
        <f t="shared" si="1639"/>
        <v>No</v>
      </c>
      <c r="BA732" t="str">
        <f t="shared" si="1639"/>
        <v>No</v>
      </c>
      <c r="BB732" t="str">
        <f t="shared" si="1639"/>
        <v>No</v>
      </c>
      <c r="BC732" t="str">
        <f t="shared" si="1639"/>
        <v>No</v>
      </c>
      <c r="BD732" t="str">
        <f t="shared" si="1639"/>
        <v>No</v>
      </c>
      <c r="BE732" t="str">
        <f t="shared" si="1639"/>
        <v>No</v>
      </c>
      <c r="BF732" t="str">
        <f t="shared" si="1639"/>
        <v>No</v>
      </c>
      <c r="BG732" t="str">
        <f t="shared" si="1577"/>
        <v>No</v>
      </c>
      <c r="BI732" t="str">
        <f t="shared" si="1588"/>
        <v>No</v>
      </c>
      <c r="BJ732" t="str">
        <f t="shared" ref="BJ732:BT732" si="1640">IF(AND($M732&gt;=BJ$1,$M732&lt;BK$1),"Yes","No")</f>
        <v>No</v>
      </c>
      <c r="BK732" t="str">
        <f t="shared" si="1640"/>
        <v>No</v>
      </c>
      <c r="BL732" t="str">
        <f t="shared" si="1640"/>
        <v>No</v>
      </c>
      <c r="BM732" t="str">
        <f t="shared" si="1640"/>
        <v>No</v>
      </c>
      <c r="BN732" t="str">
        <f t="shared" si="1640"/>
        <v>No</v>
      </c>
      <c r="BO732" t="str">
        <f t="shared" si="1640"/>
        <v>No</v>
      </c>
      <c r="BP732" t="str">
        <f t="shared" si="1640"/>
        <v>No</v>
      </c>
      <c r="BQ732" t="str">
        <f t="shared" si="1640"/>
        <v>No</v>
      </c>
      <c r="BR732" t="str">
        <f t="shared" si="1640"/>
        <v>No</v>
      </c>
      <c r="BS732" t="str">
        <f t="shared" si="1640"/>
        <v>No</v>
      </c>
      <c r="BT732" t="str">
        <f t="shared" si="1640"/>
        <v>No</v>
      </c>
      <c r="BU732" t="str">
        <f t="shared" si="1622"/>
        <v>No</v>
      </c>
      <c r="BW732" t="str">
        <f t="shared" si="1579"/>
        <v>No</v>
      </c>
    </row>
    <row r="733" spans="1:75" x14ac:dyDescent="0.25">
      <c r="A733" s="7">
        <v>732</v>
      </c>
      <c r="B733" s="7" t="s">
        <v>769</v>
      </c>
      <c r="C733" s="7" t="s">
        <v>1189</v>
      </c>
      <c r="D733" s="7" t="s">
        <v>812</v>
      </c>
      <c r="E733" s="7" t="s">
        <v>793</v>
      </c>
      <c r="F733" s="8" t="s">
        <v>811</v>
      </c>
      <c r="G733" s="8" t="s">
        <v>807</v>
      </c>
      <c r="H733" s="7" t="s">
        <v>770</v>
      </c>
      <c r="I733" s="7" t="s">
        <v>12</v>
      </c>
      <c r="J733" s="7" t="s">
        <v>1196</v>
      </c>
      <c r="K733" s="9">
        <v>29587</v>
      </c>
      <c r="L733" s="9">
        <v>37684</v>
      </c>
      <c r="M733" s="9"/>
      <c r="N733" s="10">
        <f t="shared" ca="1" si="1574"/>
        <v>19</v>
      </c>
      <c r="O733" s="10" t="s">
        <v>815</v>
      </c>
      <c r="P733" s="11" t="s">
        <v>40</v>
      </c>
      <c r="Q733" s="12">
        <v>42800</v>
      </c>
      <c r="R733" s="12">
        <f t="shared" ca="1" si="1575"/>
        <v>10000</v>
      </c>
      <c r="S733" s="8">
        <v>5</v>
      </c>
      <c r="T733" t="str">
        <f t="shared" si="1580"/>
        <v/>
      </c>
      <c r="U733" t="str">
        <f t="shared" si="1581"/>
        <v>Correct</v>
      </c>
      <c r="Y733" t="str">
        <f t="shared" si="1582"/>
        <v>40001-60000</v>
      </c>
      <c r="Z733" t="str">
        <f t="shared" ca="1" si="1583"/>
        <v>40-50 years</v>
      </c>
      <c r="AA733" t="str">
        <f t="shared" si="1584"/>
        <v>6-10 years</v>
      </c>
      <c r="AH733" t="str">
        <f t="shared" si="1585"/>
        <v>Yes</v>
      </c>
      <c r="AI733" t="str">
        <f t="shared" si="1620"/>
        <v>Yes</v>
      </c>
      <c r="AJ733" t="str">
        <f t="shared" si="1620"/>
        <v>Yes</v>
      </c>
      <c r="AK733" t="str">
        <f t="shared" si="1620"/>
        <v>Yes</v>
      </c>
      <c r="AL733" t="str">
        <f t="shared" si="1620"/>
        <v>Yes</v>
      </c>
      <c r="AM733" t="str">
        <f t="shared" si="1620"/>
        <v>Yes</v>
      </c>
      <c r="AN733" t="str">
        <f t="shared" si="1620"/>
        <v>Yes</v>
      </c>
      <c r="AO733" t="str">
        <f t="shared" si="1620"/>
        <v>Yes</v>
      </c>
      <c r="AP733" t="str">
        <f t="shared" si="1620"/>
        <v>Yes</v>
      </c>
      <c r="AQ733" t="str">
        <f t="shared" si="1620"/>
        <v>Yes</v>
      </c>
      <c r="AR733" t="str">
        <f t="shared" si="1620"/>
        <v>Yes</v>
      </c>
      <c r="AS733" t="str">
        <f t="shared" si="1620"/>
        <v>Yes</v>
      </c>
      <c r="AT733" t="str">
        <f t="shared" si="1620"/>
        <v>Yes</v>
      </c>
      <c r="AV733" t="str">
        <f t="shared" ref="AV733:BF733" si="1641">IF(AND($L733&gt;=AV$1,$L733&lt;AW$1),"Yes","No")</f>
        <v>No</v>
      </c>
      <c r="AW733" t="str">
        <f t="shared" si="1641"/>
        <v>No</v>
      </c>
      <c r="AX733" t="str">
        <f t="shared" si="1641"/>
        <v>No</v>
      </c>
      <c r="AY733" t="str">
        <f t="shared" si="1641"/>
        <v>No</v>
      </c>
      <c r="AZ733" t="str">
        <f t="shared" si="1641"/>
        <v>No</v>
      </c>
      <c r="BA733" t="str">
        <f t="shared" si="1641"/>
        <v>No</v>
      </c>
      <c r="BB733" t="str">
        <f t="shared" si="1641"/>
        <v>No</v>
      </c>
      <c r="BC733" t="str">
        <f t="shared" si="1641"/>
        <v>No</v>
      </c>
      <c r="BD733" t="str">
        <f t="shared" si="1641"/>
        <v>No</v>
      </c>
      <c r="BE733" t="str">
        <f t="shared" si="1641"/>
        <v>No</v>
      </c>
      <c r="BF733" t="str">
        <f t="shared" si="1641"/>
        <v>No</v>
      </c>
      <c r="BG733" t="str">
        <f t="shared" si="1577"/>
        <v>No</v>
      </c>
      <c r="BI733" t="str">
        <f t="shared" si="1588"/>
        <v>No</v>
      </c>
      <c r="BJ733" t="str">
        <f t="shared" ref="BJ733:BT733" si="1642">IF(AND($M733&gt;=BJ$1,$M733&lt;BK$1),"Yes","No")</f>
        <v>No</v>
      </c>
      <c r="BK733" t="str">
        <f t="shared" si="1642"/>
        <v>No</v>
      </c>
      <c r="BL733" t="str">
        <f t="shared" si="1642"/>
        <v>No</v>
      </c>
      <c r="BM733" t="str">
        <f t="shared" si="1642"/>
        <v>No</v>
      </c>
      <c r="BN733" t="str">
        <f t="shared" si="1642"/>
        <v>No</v>
      </c>
      <c r="BO733" t="str">
        <f t="shared" si="1642"/>
        <v>No</v>
      </c>
      <c r="BP733" t="str">
        <f t="shared" si="1642"/>
        <v>No</v>
      </c>
      <c r="BQ733" t="str">
        <f t="shared" si="1642"/>
        <v>No</v>
      </c>
      <c r="BR733" t="str">
        <f t="shared" si="1642"/>
        <v>No</v>
      </c>
      <c r="BS733" t="str">
        <f t="shared" si="1642"/>
        <v>No</v>
      </c>
      <c r="BT733" t="str">
        <f t="shared" si="1642"/>
        <v>No</v>
      </c>
      <c r="BU733" t="str">
        <f t="shared" si="1622"/>
        <v>No</v>
      </c>
      <c r="BW733" t="str">
        <f t="shared" si="1579"/>
        <v>No</v>
      </c>
    </row>
    <row r="734" spans="1:75" x14ac:dyDescent="0.25">
      <c r="A734" s="7">
        <v>733</v>
      </c>
      <c r="B734" s="7" t="s">
        <v>771</v>
      </c>
      <c r="C734" s="7" t="s">
        <v>818</v>
      </c>
      <c r="D734" s="7" t="s">
        <v>36</v>
      </c>
      <c r="E734" s="7" t="s">
        <v>795</v>
      </c>
      <c r="F734" s="8" t="s">
        <v>811</v>
      </c>
      <c r="G734" s="8" t="s">
        <v>807</v>
      </c>
      <c r="H734" s="7" t="s">
        <v>770</v>
      </c>
      <c r="I734" s="7" t="s">
        <v>12</v>
      </c>
      <c r="J734" s="7" t="s">
        <v>1197</v>
      </c>
      <c r="K734" s="9">
        <v>26484</v>
      </c>
      <c r="L734" s="9">
        <v>36991</v>
      </c>
      <c r="M734" s="9"/>
      <c r="N734" s="10">
        <f t="shared" ca="1" si="1574"/>
        <v>21</v>
      </c>
      <c r="O734" s="10" t="s">
        <v>815</v>
      </c>
      <c r="P734" s="11" t="s">
        <v>13</v>
      </c>
      <c r="Q734" s="12">
        <v>63670</v>
      </c>
      <c r="R734" s="12">
        <f t="shared" ca="1" si="1575"/>
        <v>10000</v>
      </c>
      <c r="S734" s="8">
        <v>5</v>
      </c>
      <c r="T734" t="str">
        <f t="shared" si="1580"/>
        <v/>
      </c>
      <c r="U734" t="str">
        <f t="shared" si="1581"/>
        <v>Correct</v>
      </c>
      <c r="Y734" t="str">
        <f t="shared" si="1582"/>
        <v>Above 60000</v>
      </c>
      <c r="Z734" t="str">
        <f t="shared" ca="1" si="1583"/>
        <v>Above 50 years</v>
      </c>
      <c r="AA734" t="str">
        <f t="shared" si="1584"/>
        <v>Above 10 years</v>
      </c>
      <c r="AH734" t="str">
        <f t="shared" si="1585"/>
        <v>Yes</v>
      </c>
      <c r="AI734" t="str">
        <f t="shared" si="1620"/>
        <v>Yes</v>
      </c>
      <c r="AJ734" t="str">
        <f t="shared" si="1620"/>
        <v>Yes</v>
      </c>
      <c r="AK734" t="str">
        <f t="shared" si="1620"/>
        <v>Yes</v>
      </c>
      <c r="AL734" t="str">
        <f t="shared" si="1620"/>
        <v>Yes</v>
      </c>
      <c r="AM734" t="str">
        <f t="shared" si="1620"/>
        <v>Yes</v>
      </c>
      <c r="AN734" t="str">
        <f t="shared" si="1620"/>
        <v>Yes</v>
      </c>
      <c r="AO734" t="str">
        <f t="shared" si="1620"/>
        <v>Yes</v>
      </c>
      <c r="AP734" t="str">
        <f t="shared" si="1620"/>
        <v>Yes</v>
      </c>
      <c r="AQ734" t="str">
        <f t="shared" si="1620"/>
        <v>Yes</v>
      </c>
      <c r="AR734" t="str">
        <f t="shared" si="1620"/>
        <v>Yes</v>
      </c>
      <c r="AS734" t="str">
        <f t="shared" si="1620"/>
        <v>Yes</v>
      </c>
      <c r="AT734" t="str">
        <f t="shared" si="1620"/>
        <v>Yes</v>
      </c>
      <c r="AV734" t="str">
        <f t="shared" ref="AV734:BF734" si="1643">IF(AND($L734&gt;=AV$1,$L734&lt;AW$1),"Yes","No")</f>
        <v>No</v>
      </c>
      <c r="AW734" t="str">
        <f t="shared" si="1643"/>
        <v>No</v>
      </c>
      <c r="AX734" t="str">
        <f t="shared" si="1643"/>
        <v>No</v>
      </c>
      <c r="AY734" t="str">
        <f t="shared" si="1643"/>
        <v>No</v>
      </c>
      <c r="AZ734" t="str">
        <f t="shared" si="1643"/>
        <v>No</v>
      </c>
      <c r="BA734" t="str">
        <f t="shared" si="1643"/>
        <v>No</v>
      </c>
      <c r="BB734" t="str">
        <f t="shared" si="1643"/>
        <v>No</v>
      </c>
      <c r="BC734" t="str">
        <f t="shared" si="1643"/>
        <v>No</v>
      </c>
      <c r="BD734" t="str">
        <f t="shared" si="1643"/>
        <v>No</v>
      </c>
      <c r="BE734" t="str">
        <f t="shared" si="1643"/>
        <v>No</v>
      </c>
      <c r="BF734" t="str">
        <f t="shared" si="1643"/>
        <v>No</v>
      </c>
      <c r="BG734" t="str">
        <f t="shared" si="1577"/>
        <v>No</v>
      </c>
      <c r="BI734" t="str">
        <f t="shared" si="1588"/>
        <v>No</v>
      </c>
      <c r="BJ734" t="str">
        <f t="shared" ref="BJ734:BT734" si="1644">IF(AND($M734&gt;=BJ$1,$M734&lt;BK$1),"Yes","No")</f>
        <v>No</v>
      </c>
      <c r="BK734" t="str">
        <f t="shared" si="1644"/>
        <v>No</v>
      </c>
      <c r="BL734" t="str">
        <f t="shared" si="1644"/>
        <v>No</v>
      </c>
      <c r="BM734" t="str">
        <f t="shared" si="1644"/>
        <v>No</v>
      </c>
      <c r="BN734" t="str">
        <f t="shared" si="1644"/>
        <v>No</v>
      </c>
      <c r="BO734" t="str">
        <f t="shared" si="1644"/>
        <v>No</v>
      </c>
      <c r="BP734" t="str">
        <f t="shared" si="1644"/>
        <v>No</v>
      </c>
      <c r="BQ734" t="str">
        <f t="shared" si="1644"/>
        <v>No</v>
      </c>
      <c r="BR734" t="str">
        <f t="shared" si="1644"/>
        <v>No</v>
      </c>
      <c r="BS734" t="str">
        <f t="shared" si="1644"/>
        <v>No</v>
      </c>
      <c r="BT734" t="str">
        <f t="shared" si="1644"/>
        <v>No</v>
      </c>
      <c r="BU734" t="str">
        <f t="shared" si="1622"/>
        <v>No</v>
      </c>
      <c r="BW734" t="str">
        <f t="shared" si="1579"/>
        <v>No</v>
      </c>
    </row>
    <row r="735" spans="1:75" x14ac:dyDescent="0.25">
      <c r="A735" s="7">
        <v>734</v>
      </c>
      <c r="B735" s="7" t="s">
        <v>772</v>
      </c>
      <c r="C735" s="7" t="s">
        <v>989</v>
      </c>
      <c r="D735" s="7" t="s">
        <v>10</v>
      </c>
      <c r="E735" s="7" t="s">
        <v>788</v>
      </c>
      <c r="F735" s="8" t="s">
        <v>811</v>
      </c>
      <c r="G735" s="8" t="s">
        <v>807</v>
      </c>
      <c r="H735" s="7" t="s">
        <v>770</v>
      </c>
      <c r="I735" s="7" t="s">
        <v>24</v>
      </c>
      <c r="J735" s="7" t="s">
        <v>1197</v>
      </c>
      <c r="K735" s="9">
        <v>27961</v>
      </c>
      <c r="L735" s="9">
        <v>40692</v>
      </c>
      <c r="M735" s="9"/>
      <c r="N735" s="10">
        <f t="shared" ca="1" si="1574"/>
        <v>11</v>
      </c>
      <c r="O735" s="10" t="s">
        <v>815</v>
      </c>
      <c r="P735" s="11"/>
      <c r="Q735" s="12">
        <v>85510</v>
      </c>
      <c r="R735" s="12">
        <f t="shared" ca="1" si="1575"/>
        <v>5000</v>
      </c>
      <c r="S735" s="8">
        <v>4</v>
      </c>
      <c r="T735" t="str">
        <f t="shared" si="1580"/>
        <v/>
      </c>
      <c r="U735" t="str">
        <f t="shared" si="1581"/>
        <v>Correct</v>
      </c>
      <c r="Y735" t="str">
        <f t="shared" si="1582"/>
        <v>Above 60000</v>
      </c>
      <c r="Z735" t="str">
        <f t="shared" ca="1" si="1583"/>
        <v>40-50 years</v>
      </c>
      <c r="AA735" t="str">
        <f t="shared" si="1584"/>
        <v>1-2 years</v>
      </c>
      <c r="AH735" t="str">
        <f t="shared" si="1585"/>
        <v>Yes</v>
      </c>
      <c r="AI735" t="str">
        <f t="shared" si="1620"/>
        <v>Yes</v>
      </c>
      <c r="AJ735" t="str">
        <f t="shared" si="1620"/>
        <v>Yes</v>
      </c>
      <c r="AK735" t="str">
        <f t="shared" si="1620"/>
        <v>Yes</v>
      </c>
      <c r="AL735" t="str">
        <f t="shared" si="1620"/>
        <v>Yes</v>
      </c>
      <c r="AM735" t="str">
        <f t="shared" si="1620"/>
        <v>Yes</v>
      </c>
      <c r="AN735" t="str">
        <f t="shared" si="1620"/>
        <v>Yes</v>
      </c>
      <c r="AO735" t="str">
        <f t="shared" si="1620"/>
        <v>Yes</v>
      </c>
      <c r="AP735" t="str">
        <f t="shared" si="1620"/>
        <v>Yes</v>
      </c>
      <c r="AQ735" t="str">
        <f t="shared" si="1620"/>
        <v>Yes</v>
      </c>
      <c r="AR735" t="str">
        <f t="shared" si="1620"/>
        <v>Yes</v>
      </c>
      <c r="AS735" t="str">
        <f t="shared" si="1620"/>
        <v>Yes</v>
      </c>
      <c r="AT735" t="str">
        <f t="shared" si="1620"/>
        <v>Yes</v>
      </c>
      <c r="AV735" t="str">
        <f t="shared" ref="AV735:BF735" si="1645">IF(AND($L735&gt;=AV$1,$L735&lt;AW$1),"Yes","No")</f>
        <v>No</v>
      </c>
      <c r="AW735" t="str">
        <f t="shared" si="1645"/>
        <v>No</v>
      </c>
      <c r="AX735" t="str">
        <f t="shared" si="1645"/>
        <v>No</v>
      </c>
      <c r="AY735" t="str">
        <f t="shared" si="1645"/>
        <v>No</v>
      </c>
      <c r="AZ735" t="str">
        <f t="shared" si="1645"/>
        <v>No</v>
      </c>
      <c r="BA735" t="str">
        <f t="shared" si="1645"/>
        <v>No</v>
      </c>
      <c r="BB735" t="str">
        <f t="shared" si="1645"/>
        <v>No</v>
      </c>
      <c r="BC735" t="str">
        <f t="shared" si="1645"/>
        <v>No</v>
      </c>
      <c r="BD735" t="str">
        <f t="shared" si="1645"/>
        <v>No</v>
      </c>
      <c r="BE735" t="str">
        <f t="shared" si="1645"/>
        <v>No</v>
      </c>
      <c r="BF735" t="str">
        <f t="shared" si="1645"/>
        <v>No</v>
      </c>
      <c r="BG735" t="str">
        <f t="shared" si="1577"/>
        <v>No</v>
      </c>
      <c r="BI735" t="str">
        <f t="shared" si="1588"/>
        <v>No</v>
      </c>
      <c r="BJ735" t="str">
        <f t="shared" ref="BJ735:BT735" si="1646">IF(AND($M735&gt;=BJ$1,$M735&lt;BK$1),"Yes","No")</f>
        <v>No</v>
      </c>
      <c r="BK735" t="str">
        <f t="shared" si="1646"/>
        <v>No</v>
      </c>
      <c r="BL735" t="str">
        <f t="shared" si="1646"/>
        <v>No</v>
      </c>
      <c r="BM735" t="str">
        <f t="shared" si="1646"/>
        <v>No</v>
      </c>
      <c r="BN735" t="str">
        <f t="shared" si="1646"/>
        <v>No</v>
      </c>
      <c r="BO735" t="str">
        <f t="shared" si="1646"/>
        <v>No</v>
      </c>
      <c r="BP735" t="str">
        <f t="shared" si="1646"/>
        <v>No</v>
      </c>
      <c r="BQ735" t="str">
        <f t="shared" si="1646"/>
        <v>No</v>
      </c>
      <c r="BR735" t="str">
        <f t="shared" si="1646"/>
        <v>No</v>
      </c>
      <c r="BS735" t="str">
        <f t="shared" si="1646"/>
        <v>No</v>
      </c>
      <c r="BT735" t="str">
        <f t="shared" si="1646"/>
        <v>No</v>
      </c>
      <c r="BU735" t="str">
        <f t="shared" si="1622"/>
        <v>No</v>
      </c>
      <c r="BW735" t="str">
        <f t="shared" si="1579"/>
        <v>No</v>
      </c>
    </row>
    <row r="736" spans="1:75" x14ac:dyDescent="0.25">
      <c r="A736" s="7">
        <v>735</v>
      </c>
      <c r="B736" s="7" t="s">
        <v>773</v>
      </c>
      <c r="C736" s="7" t="s">
        <v>884</v>
      </c>
      <c r="D736" s="7" t="s">
        <v>36</v>
      </c>
      <c r="E736" s="7" t="s">
        <v>796</v>
      </c>
      <c r="F736" s="8" t="s">
        <v>810</v>
      </c>
      <c r="G736" s="8" t="s">
        <v>807</v>
      </c>
      <c r="H736" s="7" t="s">
        <v>770</v>
      </c>
      <c r="I736" s="7" t="s">
        <v>24</v>
      </c>
      <c r="J736" s="7" t="s">
        <v>1196</v>
      </c>
      <c r="K736" s="9">
        <v>32695</v>
      </c>
      <c r="L736" s="9">
        <v>40719</v>
      </c>
      <c r="M736" s="9"/>
      <c r="N736" s="10">
        <f t="shared" ca="1" si="1574"/>
        <v>11</v>
      </c>
      <c r="O736" s="10" t="s">
        <v>815</v>
      </c>
      <c r="P736" s="11"/>
      <c r="Q736" s="12">
        <v>66132</v>
      </c>
      <c r="R736" s="12">
        <f t="shared" ca="1" si="1575"/>
        <v>5000</v>
      </c>
      <c r="S736" s="8">
        <v>4</v>
      </c>
      <c r="T736" t="str">
        <f t="shared" si="1580"/>
        <v/>
      </c>
      <c r="U736" t="str">
        <f t="shared" si="1581"/>
        <v>Correct</v>
      </c>
      <c r="Y736" t="str">
        <f t="shared" si="1582"/>
        <v>Above 60000</v>
      </c>
      <c r="Z736" t="str">
        <f t="shared" ca="1" si="1583"/>
        <v>30-40 years</v>
      </c>
      <c r="AA736" t="str">
        <f t="shared" si="1584"/>
        <v>1-2 years</v>
      </c>
      <c r="AH736" t="str">
        <f t="shared" si="1585"/>
        <v>Yes</v>
      </c>
      <c r="AI736" t="str">
        <f t="shared" si="1620"/>
        <v>Yes</v>
      </c>
      <c r="AJ736" t="str">
        <f t="shared" si="1620"/>
        <v>Yes</v>
      </c>
      <c r="AK736" t="str">
        <f t="shared" si="1620"/>
        <v>Yes</v>
      </c>
      <c r="AL736" t="str">
        <f t="shared" si="1620"/>
        <v>Yes</v>
      </c>
      <c r="AM736" t="str">
        <f t="shared" si="1620"/>
        <v>Yes</v>
      </c>
      <c r="AN736" t="str">
        <f t="shared" si="1620"/>
        <v>Yes</v>
      </c>
      <c r="AO736" t="str">
        <f t="shared" si="1620"/>
        <v>Yes</v>
      </c>
      <c r="AP736" t="str">
        <f t="shared" si="1620"/>
        <v>Yes</v>
      </c>
      <c r="AQ736" t="str">
        <f t="shared" si="1620"/>
        <v>Yes</v>
      </c>
      <c r="AR736" t="str">
        <f t="shared" si="1620"/>
        <v>Yes</v>
      </c>
      <c r="AS736" t="str">
        <f t="shared" si="1620"/>
        <v>Yes</v>
      </c>
      <c r="AT736" t="str">
        <f t="shared" si="1620"/>
        <v>Yes</v>
      </c>
      <c r="AV736" t="str">
        <f t="shared" ref="AV736:BF736" si="1647">IF(AND($L736&gt;=AV$1,$L736&lt;AW$1),"Yes","No")</f>
        <v>No</v>
      </c>
      <c r="AW736" t="str">
        <f t="shared" si="1647"/>
        <v>No</v>
      </c>
      <c r="AX736" t="str">
        <f t="shared" si="1647"/>
        <v>No</v>
      </c>
      <c r="AY736" t="str">
        <f t="shared" si="1647"/>
        <v>No</v>
      </c>
      <c r="AZ736" t="str">
        <f t="shared" si="1647"/>
        <v>No</v>
      </c>
      <c r="BA736" t="str">
        <f t="shared" si="1647"/>
        <v>No</v>
      </c>
      <c r="BB736" t="str">
        <f t="shared" si="1647"/>
        <v>No</v>
      </c>
      <c r="BC736" t="str">
        <f t="shared" si="1647"/>
        <v>No</v>
      </c>
      <c r="BD736" t="str">
        <f t="shared" si="1647"/>
        <v>No</v>
      </c>
      <c r="BE736" t="str">
        <f t="shared" si="1647"/>
        <v>No</v>
      </c>
      <c r="BF736" t="str">
        <f t="shared" si="1647"/>
        <v>No</v>
      </c>
      <c r="BG736" t="str">
        <f t="shared" si="1577"/>
        <v>No</v>
      </c>
      <c r="BI736" t="str">
        <f t="shared" si="1588"/>
        <v>No</v>
      </c>
      <c r="BJ736" t="str">
        <f t="shared" ref="BJ736:BT736" si="1648">IF(AND($M736&gt;=BJ$1,$M736&lt;BK$1),"Yes","No")</f>
        <v>No</v>
      </c>
      <c r="BK736" t="str">
        <f t="shared" si="1648"/>
        <v>No</v>
      </c>
      <c r="BL736" t="str">
        <f t="shared" si="1648"/>
        <v>No</v>
      </c>
      <c r="BM736" t="str">
        <f t="shared" si="1648"/>
        <v>No</v>
      </c>
      <c r="BN736" t="str">
        <f t="shared" si="1648"/>
        <v>No</v>
      </c>
      <c r="BO736" t="str">
        <f t="shared" si="1648"/>
        <v>No</v>
      </c>
      <c r="BP736" t="str">
        <f t="shared" si="1648"/>
        <v>No</v>
      </c>
      <c r="BQ736" t="str">
        <f t="shared" si="1648"/>
        <v>No</v>
      </c>
      <c r="BR736" t="str">
        <f t="shared" si="1648"/>
        <v>No</v>
      </c>
      <c r="BS736" t="str">
        <f t="shared" si="1648"/>
        <v>No</v>
      </c>
      <c r="BT736" t="str">
        <f t="shared" si="1648"/>
        <v>No</v>
      </c>
      <c r="BU736" t="str">
        <f t="shared" si="1622"/>
        <v>No</v>
      </c>
      <c r="BW736" t="str">
        <f t="shared" si="1579"/>
        <v>No</v>
      </c>
    </row>
    <row r="737" spans="1:75" x14ac:dyDescent="0.25">
      <c r="A737" s="7">
        <v>736</v>
      </c>
      <c r="B737" s="7" t="s">
        <v>774</v>
      </c>
      <c r="C737" s="7" t="s">
        <v>1121</v>
      </c>
      <c r="D737" s="7" t="s">
        <v>36</v>
      </c>
      <c r="E737" s="7" t="s">
        <v>796</v>
      </c>
      <c r="F737" s="8" t="s">
        <v>810</v>
      </c>
      <c r="G737" s="8" t="s">
        <v>807</v>
      </c>
      <c r="H737" s="7" t="s">
        <v>770</v>
      </c>
      <c r="I737" s="7" t="s">
        <v>12</v>
      </c>
      <c r="J737" s="7" t="s">
        <v>1197</v>
      </c>
      <c r="K737" s="9">
        <v>28140</v>
      </c>
      <c r="L737" s="9">
        <v>37073</v>
      </c>
      <c r="M737" s="9"/>
      <c r="N737" s="10">
        <f t="shared" ca="1" si="1574"/>
        <v>21</v>
      </c>
      <c r="O737" t="s">
        <v>783</v>
      </c>
      <c r="P737" s="11" t="s">
        <v>30</v>
      </c>
      <c r="Q737" s="12">
        <v>40680</v>
      </c>
      <c r="R737" s="12">
        <f t="shared" ca="1" si="1575"/>
        <v>10000</v>
      </c>
      <c r="S737" s="8">
        <v>5</v>
      </c>
      <c r="T737" t="str">
        <f t="shared" si="1580"/>
        <v/>
      </c>
      <c r="U737" t="str">
        <f t="shared" si="1581"/>
        <v>Correct</v>
      </c>
      <c r="Y737" t="str">
        <f t="shared" si="1582"/>
        <v>40001-60000</v>
      </c>
      <c r="Z737" t="str">
        <f t="shared" ca="1" si="1583"/>
        <v>40-50 years</v>
      </c>
      <c r="AA737" t="str">
        <f t="shared" si="1584"/>
        <v>Above 10 years</v>
      </c>
      <c r="AH737" t="str">
        <f t="shared" si="1585"/>
        <v>Yes</v>
      </c>
      <c r="AI737" t="str">
        <f t="shared" si="1620"/>
        <v>Yes</v>
      </c>
      <c r="AJ737" t="str">
        <f t="shared" si="1620"/>
        <v>Yes</v>
      </c>
      <c r="AK737" t="str">
        <f t="shared" si="1620"/>
        <v>Yes</v>
      </c>
      <c r="AL737" t="str">
        <f t="shared" si="1620"/>
        <v>Yes</v>
      </c>
      <c r="AM737" t="str">
        <f t="shared" si="1620"/>
        <v>Yes</v>
      </c>
      <c r="AN737" t="str">
        <f t="shared" si="1620"/>
        <v>Yes</v>
      </c>
      <c r="AO737" t="str">
        <f t="shared" si="1620"/>
        <v>Yes</v>
      </c>
      <c r="AP737" t="str">
        <f t="shared" si="1620"/>
        <v>Yes</v>
      </c>
      <c r="AQ737" t="str">
        <f t="shared" si="1620"/>
        <v>Yes</v>
      </c>
      <c r="AR737" t="str">
        <f t="shared" si="1620"/>
        <v>Yes</v>
      </c>
      <c r="AS737" t="str">
        <f t="shared" si="1620"/>
        <v>Yes</v>
      </c>
      <c r="AT737" t="str">
        <f t="shared" si="1620"/>
        <v>Yes</v>
      </c>
      <c r="AV737" t="str">
        <f t="shared" ref="AV737:BF737" si="1649">IF(AND($L737&gt;=AV$1,$L737&lt;AW$1),"Yes","No")</f>
        <v>No</v>
      </c>
      <c r="AW737" t="str">
        <f t="shared" si="1649"/>
        <v>No</v>
      </c>
      <c r="AX737" t="str">
        <f t="shared" si="1649"/>
        <v>No</v>
      </c>
      <c r="AY737" t="str">
        <f t="shared" si="1649"/>
        <v>No</v>
      </c>
      <c r="AZ737" t="str">
        <f t="shared" si="1649"/>
        <v>No</v>
      </c>
      <c r="BA737" t="str">
        <f t="shared" si="1649"/>
        <v>No</v>
      </c>
      <c r="BB737" t="str">
        <f t="shared" si="1649"/>
        <v>No</v>
      </c>
      <c r="BC737" t="str">
        <f t="shared" si="1649"/>
        <v>No</v>
      </c>
      <c r="BD737" t="str">
        <f t="shared" si="1649"/>
        <v>No</v>
      </c>
      <c r="BE737" t="str">
        <f t="shared" si="1649"/>
        <v>No</v>
      </c>
      <c r="BF737" t="str">
        <f t="shared" si="1649"/>
        <v>No</v>
      </c>
      <c r="BG737" t="str">
        <f t="shared" si="1577"/>
        <v>No</v>
      </c>
      <c r="BI737" t="str">
        <f t="shared" si="1588"/>
        <v>No</v>
      </c>
      <c r="BJ737" t="str">
        <f t="shared" ref="BJ737:BT737" si="1650">IF(AND($M737&gt;=BJ$1,$M737&lt;BK$1),"Yes","No")</f>
        <v>No</v>
      </c>
      <c r="BK737" t="str">
        <f t="shared" si="1650"/>
        <v>No</v>
      </c>
      <c r="BL737" t="str">
        <f t="shared" si="1650"/>
        <v>No</v>
      </c>
      <c r="BM737" t="str">
        <f t="shared" si="1650"/>
        <v>No</v>
      </c>
      <c r="BN737" t="str">
        <f t="shared" si="1650"/>
        <v>No</v>
      </c>
      <c r="BO737" t="str">
        <f t="shared" si="1650"/>
        <v>No</v>
      </c>
      <c r="BP737" t="str">
        <f t="shared" si="1650"/>
        <v>No</v>
      </c>
      <c r="BQ737" t="str">
        <f t="shared" si="1650"/>
        <v>No</v>
      </c>
      <c r="BR737" t="str">
        <f t="shared" si="1650"/>
        <v>No</v>
      </c>
      <c r="BS737" t="str">
        <f t="shared" si="1650"/>
        <v>No</v>
      </c>
      <c r="BT737" t="str">
        <f t="shared" si="1650"/>
        <v>No</v>
      </c>
      <c r="BU737" t="str">
        <f t="shared" si="1622"/>
        <v>No</v>
      </c>
      <c r="BW737" t="str">
        <f t="shared" si="1579"/>
        <v>No</v>
      </c>
    </row>
    <row r="738" spans="1:75" x14ac:dyDescent="0.25">
      <c r="A738" s="7">
        <v>737</v>
      </c>
      <c r="B738" s="7" t="s">
        <v>775</v>
      </c>
      <c r="C738" s="7" t="s">
        <v>1190</v>
      </c>
      <c r="D738" s="7" t="s">
        <v>36</v>
      </c>
      <c r="E738" s="7" t="s">
        <v>796</v>
      </c>
      <c r="F738" s="8" t="s">
        <v>810</v>
      </c>
      <c r="G738" s="8" t="s">
        <v>807</v>
      </c>
      <c r="H738" s="7" t="s">
        <v>776</v>
      </c>
      <c r="I738" s="7" t="s">
        <v>24</v>
      </c>
      <c r="J738" s="7" t="s">
        <v>1197</v>
      </c>
      <c r="K738" s="9">
        <v>30401</v>
      </c>
      <c r="L738" s="9">
        <v>39116</v>
      </c>
      <c r="M738" s="9"/>
      <c r="N738" s="10">
        <f t="shared" ca="1" si="1574"/>
        <v>15</v>
      </c>
      <c r="O738" s="10" t="s">
        <v>815</v>
      </c>
      <c r="P738" s="11"/>
      <c r="Q738" s="12">
        <v>60760</v>
      </c>
      <c r="R738" s="12">
        <f t="shared" ca="1" si="1575"/>
        <v>3000</v>
      </c>
      <c r="S738" s="8">
        <v>2</v>
      </c>
      <c r="T738" t="str">
        <f t="shared" si="1580"/>
        <v/>
      </c>
      <c r="U738" t="str">
        <f t="shared" si="1581"/>
        <v>Correct</v>
      </c>
      <c r="Y738" t="str">
        <f t="shared" si="1582"/>
        <v>Above 60000</v>
      </c>
      <c r="Z738" t="str">
        <f t="shared" ca="1" si="1583"/>
        <v>30-40 years</v>
      </c>
      <c r="AA738" t="str">
        <f t="shared" si="1584"/>
        <v>4-6 years</v>
      </c>
      <c r="AH738" t="str">
        <f t="shared" si="1585"/>
        <v>Yes</v>
      </c>
      <c r="AI738" t="str">
        <f t="shared" si="1620"/>
        <v>Yes</v>
      </c>
      <c r="AJ738" t="str">
        <f t="shared" si="1620"/>
        <v>Yes</v>
      </c>
      <c r="AK738" t="str">
        <f t="shared" si="1620"/>
        <v>Yes</v>
      </c>
      <c r="AL738" t="str">
        <f t="shared" si="1620"/>
        <v>Yes</v>
      </c>
      <c r="AM738" t="str">
        <f t="shared" si="1620"/>
        <v>Yes</v>
      </c>
      <c r="AN738" t="str">
        <f t="shared" si="1620"/>
        <v>Yes</v>
      </c>
      <c r="AO738" t="str">
        <f t="shared" si="1620"/>
        <v>Yes</v>
      </c>
      <c r="AP738" t="str">
        <f t="shared" si="1620"/>
        <v>Yes</v>
      </c>
      <c r="AQ738" t="str">
        <f t="shared" si="1620"/>
        <v>Yes</v>
      </c>
      <c r="AR738" t="str">
        <f t="shared" si="1620"/>
        <v>Yes</v>
      </c>
      <c r="AS738" t="str">
        <f t="shared" si="1620"/>
        <v>Yes</v>
      </c>
      <c r="AT738" t="str">
        <f t="shared" si="1620"/>
        <v>Yes</v>
      </c>
      <c r="AV738" t="str">
        <f t="shared" ref="AV738:BF738" si="1651">IF(AND($L738&gt;=AV$1,$L738&lt;AW$1),"Yes","No")</f>
        <v>No</v>
      </c>
      <c r="AW738" t="str">
        <f t="shared" si="1651"/>
        <v>No</v>
      </c>
      <c r="AX738" t="str">
        <f t="shared" si="1651"/>
        <v>No</v>
      </c>
      <c r="AY738" t="str">
        <f t="shared" si="1651"/>
        <v>No</v>
      </c>
      <c r="AZ738" t="str">
        <f t="shared" si="1651"/>
        <v>No</v>
      </c>
      <c r="BA738" t="str">
        <f t="shared" si="1651"/>
        <v>No</v>
      </c>
      <c r="BB738" t="str">
        <f t="shared" si="1651"/>
        <v>No</v>
      </c>
      <c r="BC738" t="str">
        <f t="shared" si="1651"/>
        <v>No</v>
      </c>
      <c r="BD738" t="str">
        <f t="shared" si="1651"/>
        <v>No</v>
      </c>
      <c r="BE738" t="str">
        <f t="shared" si="1651"/>
        <v>No</v>
      </c>
      <c r="BF738" t="str">
        <f t="shared" si="1651"/>
        <v>No</v>
      </c>
      <c r="BG738" t="str">
        <f t="shared" si="1577"/>
        <v>No</v>
      </c>
      <c r="BI738" t="str">
        <f t="shared" si="1588"/>
        <v>No</v>
      </c>
      <c r="BJ738" t="str">
        <f t="shared" ref="BJ738:BT738" si="1652">IF(AND($M738&gt;=BJ$1,$M738&lt;BK$1),"Yes","No")</f>
        <v>No</v>
      </c>
      <c r="BK738" t="str">
        <f t="shared" si="1652"/>
        <v>No</v>
      </c>
      <c r="BL738" t="str">
        <f t="shared" si="1652"/>
        <v>No</v>
      </c>
      <c r="BM738" t="str">
        <f t="shared" si="1652"/>
        <v>No</v>
      </c>
      <c r="BN738" t="str">
        <f t="shared" si="1652"/>
        <v>No</v>
      </c>
      <c r="BO738" t="str">
        <f t="shared" si="1652"/>
        <v>No</v>
      </c>
      <c r="BP738" t="str">
        <f t="shared" si="1652"/>
        <v>No</v>
      </c>
      <c r="BQ738" t="str">
        <f t="shared" si="1652"/>
        <v>No</v>
      </c>
      <c r="BR738" t="str">
        <f t="shared" si="1652"/>
        <v>No</v>
      </c>
      <c r="BS738" t="str">
        <f t="shared" si="1652"/>
        <v>No</v>
      </c>
      <c r="BT738" t="str">
        <f t="shared" si="1652"/>
        <v>No</v>
      </c>
      <c r="BU738" t="str">
        <f t="shared" si="1622"/>
        <v>No</v>
      </c>
      <c r="BW738" t="str">
        <f t="shared" si="1579"/>
        <v>No</v>
      </c>
    </row>
    <row r="739" spans="1:75" x14ac:dyDescent="0.25">
      <c r="A739" s="7">
        <v>738</v>
      </c>
      <c r="B739" s="7" t="s">
        <v>777</v>
      </c>
      <c r="C739" s="7" t="s">
        <v>990</v>
      </c>
      <c r="D739" s="7" t="s">
        <v>36</v>
      </c>
      <c r="E739" s="7" t="s">
        <v>796</v>
      </c>
      <c r="F739" s="8" t="s">
        <v>810</v>
      </c>
      <c r="G739" s="8" t="s">
        <v>807</v>
      </c>
      <c r="H739" s="7" t="s">
        <v>776</v>
      </c>
      <c r="I739" s="7" t="s">
        <v>15</v>
      </c>
      <c r="J739" s="7" t="s">
        <v>1197</v>
      </c>
      <c r="K739" s="9">
        <v>23305</v>
      </c>
      <c r="L739" s="9">
        <v>36557</v>
      </c>
      <c r="M739" s="9"/>
      <c r="N739" s="10">
        <f t="shared" ca="1" si="1574"/>
        <v>22</v>
      </c>
      <c r="O739" s="10" t="s">
        <v>815</v>
      </c>
      <c r="P739" s="11" t="s">
        <v>13</v>
      </c>
      <c r="Q739" s="12">
        <v>31250</v>
      </c>
      <c r="R739" s="12">
        <f t="shared" ca="1" si="1575"/>
        <v>3000</v>
      </c>
      <c r="S739" s="8">
        <v>2</v>
      </c>
      <c r="T739" t="str">
        <f t="shared" si="1580"/>
        <v/>
      </c>
      <c r="U739" t="str">
        <f t="shared" si="1581"/>
        <v>Correct</v>
      </c>
      <c r="Y739" t="str">
        <f t="shared" si="1582"/>
        <v>25001-40000</v>
      </c>
      <c r="Z739" t="str">
        <f t="shared" ca="1" si="1583"/>
        <v>Above 50 years</v>
      </c>
      <c r="AA739" t="str">
        <f t="shared" si="1584"/>
        <v>Above 10 years</v>
      </c>
      <c r="AH739" t="str">
        <f t="shared" si="1585"/>
        <v>Yes</v>
      </c>
      <c r="AI739" t="str">
        <f t="shared" ref="AI739:AT742" si="1653">IF($L739&gt;AI$1,"No",IF($M739="","Yes",IF(AND($L739&lt;=AI$1,$M739&gt;AI$1),"Yes","No")))</f>
        <v>Yes</v>
      </c>
      <c r="AJ739" t="str">
        <f t="shared" si="1653"/>
        <v>Yes</v>
      </c>
      <c r="AK739" t="str">
        <f t="shared" si="1653"/>
        <v>Yes</v>
      </c>
      <c r="AL739" t="str">
        <f t="shared" si="1653"/>
        <v>Yes</v>
      </c>
      <c r="AM739" t="str">
        <f t="shared" si="1653"/>
        <v>Yes</v>
      </c>
      <c r="AN739" t="str">
        <f t="shared" si="1653"/>
        <v>Yes</v>
      </c>
      <c r="AO739" t="str">
        <f t="shared" si="1653"/>
        <v>Yes</v>
      </c>
      <c r="AP739" t="str">
        <f t="shared" si="1653"/>
        <v>Yes</v>
      </c>
      <c r="AQ739" t="str">
        <f t="shared" si="1653"/>
        <v>Yes</v>
      </c>
      <c r="AR739" t="str">
        <f t="shared" si="1653"/>
        <v>Yes</v>
      </c>
      <c r="AS739" t="str">
        <f t="shared" si="1653"/>
        <v>Yes</v>
      </c>
      <c r="AT739" t="str">
        <f t="shared" si="1653"/>
        <v>Yes</v>
      </c>
      <c r="AV739" t="str">
        <f t="shared" ref="AV739:BF739" si="1654">IF(AND($L739&gt;=AV$1,$L739&lt;AW$1),"Yes","No")</f>
        <v>No</v>
      </c>
      <c r="AW739" t="str">
        <f t="shared" si="1654"/>
        <v>No</v>
      </c>
      <c r="AX739" t="str">
        <f t="shared" si="1654"/>
        <v>No</v>
      </c>
      <c r="AY739" t="str">
        <f t="shared" si="1654"/>
        <v>No</v>
      </c>
      <c r="AZ739" t="str">
        <f t="shared" si="1654"/>
        <v>No</v>
      </c>
      <c r="BA739" t="str">
        <f t="shared" si="1654"/>
        <v>No</v>
      </c>
      <c r="BB739" t="str">
        <f t="shared" si="1654"/>
        <v>No</v>
      </c>
      <c r="BC739" t="str">
        <f t="shared" si="1654"/>
        <v>No</v>
      </c>
      <c r="BD739" t="str">
        <f t="shared" si="1654"/>
        <v>No</v>
      </c>
      <c r="BE739" t="str">
        <f t="shared" si="1654"/>
        <v>No</v>
      </c>
      <c r="BF739" t="str">
        <f t="shared" si="1654"/>
        <v>No</v>
      </c>
      <c r="BG739" t="str">
        <f t="shared" si="1577"/>
        <v>No</v>
      </c>
      <c r="BI739" t="str">
        <f t="shared" si="1588"/>
        <v>No</v>
      </c>
      <c r="BJ739" t="str">
        <f t="shared" ref="BJ739:BU742" si="1655">IF(AND($M739&gt;=BJ$1,$M739&lt;BK$1),"Yes","No")</f>
        <v>No</v>
      </c>
      <c r="BK739" t="str">
        <f t="shared" si="1655"/>
        <v>No</v>
      </c>
      <c r="BL739" t="str">
        <f t="shared" si="1655"/>
        <v>No</v>
      </c>
      <c r="BM739" t="str">
        <f t="shared" si="1655"/>
        <v>No</v>
      </c>
      <c r="BN739" t="str">
        <f t="shared" si="1655"/>
        <v>No</v>
      </c>
      <c r="BO739" t="str">
        <f t="shared" si="1655"/>
        <v>No</v>
      </c>
      <c r="BP739" t="str">
        <f t="shared" si="1655"/>
        <v>No</v>
      </c>
      <c r="BQ739" t="str">
        <f t="shared" si="1655"/>
        <v>No</v>
      </c>
      <c r="BR739" t="str">
        <f t="shared" si="1655"/>
        <v>No</v>
      </c>
      <c r="BS739" t="str">
        <f t="shared" si="1655"/>
        <v>No</v>
      </c>
      <c r="BT739" t="str">
        <f t="shared" si="1655"/>
        <v>No</v>
      </c>
      <c r="BU739" t="str">
        <f t="shared" si="1655"/>
        <v>No</v>
      </c>
      <c r="BW739" t="str">
        <f t="shared" si="1579"/>
        <v>No</v>
      </c>
    </row>
    <row r="740" spans="1:75" x14ac:dyDescent="0.25">
      <c r="A740" s="7">
        <v>739</v>
      </c>
      <c r="B740" s="7" t="s">
        <v>778</v>
      </c>
      <c r="C740" s="7" t="s">
        <v>1191</v>
      </c>
      <c r="D740" s="7" t="s">
        <v>36</v>
      </c>
      <c r="E740" s="7" t="s">
        <v>796</v>
      </c>
      <c r="F740" s="8" t="s">
        <v>810</v>
      </c>
      <c r="G740" s="8" t="s">
        <v>807</v>
      </c>
      <c r="H740" s="7" t="s">
        <v>776</v>
      </c>
      <c r="I740" s="7" t="s">
        <v>24</v>
      </c>
      <c r="J740" s="7" t="s">
        <v>1197</v>
      </c>
      <c r="K740" s="9">
        <v>28071</v>
      </c>
      <c r="L740" s="9">
        <v>39639</v>
      </c>
      <c r="M740" s="9">
        <v>41206</v>
      </c>
      <c r="N740" s="10">
        <f t="shared" ca="1" si="1574"/>
        <v>14</v>
      </c>
      <c r="O740" t="s">
        <v>785</v>
      </c>
      <c r="P740" s="11"/>
      <c r="Q740" s="12">
        <v>64720</v>
      </c>
      <c r="R740" s="12">
        <f t="shared" ca="1" si="1575"/>
        <v>10000</v>
      </c>
      <c r="S740" s="8">
        <v>5</v>
      </c>
      <c r="T740" t="str">
        <f t="shared" si="1580"/>
        <v>Correct</v>
      </c>
      <c r="U740" t="str">
        <f t="shared" si="1581"/>
        <v>Correct</v>
      </c>
      <c r="Y740" t="str">
        <f t="shared" si="1582"/>
        <v>Above 60000</v>
      </c>
      <c r="Z740" t="str">
        <f t="shared" ca="1" si="1583"/>
        <v>40-50 years</v>
      </c>
      <c r="AA740" t="str">
        <f t="shared" si="1584"/>
        <v>4-6 years</v>
      </c>
      <c r="AH740" t="str">
        <f t="shared" si="1585"/>
        <v>Yes</v>
      </c>
      <c r="AI740" t="str">
        <f t="shared" si="1653"/>
        <v>Yes</v>
      </c>
      <c r="AJ740" t="str">
        <f t="shared" si="1653"/>
        <v>Yes</v>
      </c>
      <c r="AK740" t="str">
        <f t="shared" si="1653"/>
        <v>Yes</v>
      </c>
      <c r="AL740" t="str">
        <f t="shared" si="1653"/>
        <v>Yes</v>
      </c>
      <c r="AM740" t="str">
        <f t="shared" si="1653"/>
        <v>Yes</v>
      </c>
      <c r="AN740" t="str">
        <f t="shared" si="1653"/>
        <v>Yes</v>
      </c>
      <c r="AO740" t="str">
        <f t="shared" si="1653"/>
        <v>Yes</v>
      </c>
      <c r="AP740" t="str">
        <f t="shared" si="1653"/>
        <v>Yes</v>
      </c>
      <c r="AQ740" t="str">
        <f t="shared" si="1653"/>
        <v>Yes</v>
      </c>
      <c r="AR740" t="str">
        <f t="shared" si="1653"/>
        <v>No</v>
      </c>
      <c r="AS740" t="str">
        <f t="shared" si="1653"/>
        <v>No</v>
      </c>
      <c r="AT740" t="str">
        <f t="shared" si="1653"/>
        <v>No</v>
      </c>
      <c r="AV740" t="str">
        <f t="shared" ref="AV740:BF740" si="1656">IF(AND($L740&gt;=AV$1,$L740&lt;AW$1),"Yes","No")</f>
        <v>No</v>
      </c>
      <c r="AW740" t="str">
        <f t="shared" si="1656"/>
        <v>No</v>
      </c>
      <c r="AX740" t="str">
        <f t="shared" si="1656"/>
        <v>No</v>
      </c>
      <c r="AY740" t="str">
        <f t="shared" si="1656"/>
        <v>No</v>
      </c>
      <c r="AZ740" t="str">
        <f t="shared" si="1656"/>
        <v>No</v>
      </c>
      <c r="BA740" t="str">
        <f t="shared" si="1656"/>
        <v>No</v>
      </c>
      <c r="BB740" t="str">
        <f t="shared" si="1656"/>
        <v>No</v>
      </c>
      <c r="BC740" t="str">
        <f t="shared" si="1656"/>
        <v>No</v>
      </c>
      <c r="BD740" t="str">
        <f t="shared" si="1656"/>
        <v>No</v>
      </c>
      <c r="BE740" t="str">
        <f t="shared" si="1656"/>
        <v>No</v>
      </c>
      <c r="BF740" t="str">
        <f t="shared" si="1656"/>
        <v>No</v>
      </c>
      <c r="BG740" t="str">
        <f t="shared" si="1577"/>
        <v>No</v>
      </c>
      <c r="BI740" t="str">
        <f t="shared" si="1588"/>
        <v>No</v>
      </c>
      <c r="BJ740" t="str">
        <f t="shared" ref="BJ740:BT740" si="1657">IF(AND($M740&gt;=BJ$1,$M740&lt;BK$1),"Yes","No")</f>
        <v>No</v>
      </c>
      <c r="BK740" t="str">
        <f t="shared" si="1657"/>
        <v>No</v>
      </c>
      <c r="BL740" t="str">
        <f t="shared" si="1657"/>
        <v>No</v>
      </c>
      <c r="BM740" t="str">
        <f t="shared" si="1657"/>
        <v>No</v>
      </c>
      <c r="BN740" t="str">
        <f t="shared" si="1657"/>
        <v>No</v>
      </c>
      <c r="BO740" t="str">
        <f t="shared" si="1657"/>
        <v>No</v>
      </c>
      <c r="BP740" t="str">
        <f t="shared" si="1657"/>
        <v>No</v>
      </c>
      <c r="BQ740" t="str">
        <f t="shared" si="1657"/>
        <v>No</v>
      </c>
      <c r="BR740" t="str">
        <f t="shared" si="1657"/>
        <v>No</v>
      </c>
      <c r="BS740" t="str">
        <f t="shared" si="1657"/>
        <v>Yes</v>
      </c>
      <c r="BT740" t="str">
        <f t="shared" si="1657"/>
        <v>No</v>
      </c>
      <c r="BU740" t="str">
        <f t="shared" si="1655"/>
        <v>No</v>
      </c>
      <c r="BW740" t="str">
        <f t="shared" si="1579"/>
        <v>Yes</v>
      </c>
    </row>
    <row r="741" spans="1:75" x14ac:dyDescent="0.25">
      <c r="A741" s="7">
        <v>740</v>
      </c>
      <c r="B741" s="7" t="s">
        <v>779</v>
      </c>
      <c r="C741" s="7" t="s">
        <v>928</v>
      </c>
      <c r="D741" s="7" t="s">
        <v>813</v>
      </c>
      <c r="E741" s="7" t="s">
        <v>791</v>
      </c>
      <c r="F741" s="8" t="s">
        <v>811</v>
      </c>
      <c r="G741" s="8" t="s">
        <v>807</v>
      </c>
      <c r="H741" s="7" t="s">
        <v>776</v>
      </c>
      <c r="I741" s="7" t="s">
        <v>12</v>
      </c>
      <c r="J741" s="7" t="s">
        <v>1196</v>
      </c>
      <c r="K741" s="9">
        <v>30079</v>
      </c>
      <c r="L741" s="9">
        <v>40384</v>
      </c>
      <c r="M741" s="9"/>
      <c r="N741" s="10">
        <f t="shared" ca="1" si="1574"/>
        <v>12</v>
      </c>
      <c r="O741" s="10" t="s">
        <v>815</v>
      </c>
      <c r="P741" s="11" t="s">
        <v>13</v>
      </c>
      <c r="Q741" s="12">
        <v>46680</v>
      </c>
      <c r="R741" s="12">
        <f t="shared" ca="1" si="1575"/>
        <v>3000</v>
      </c>
      <c r="S741" s="8">
        <v>1</v>
      </c>
      <c r="T741" t="str">
        <f t="shared" si="1580"/>
        <v/>
      </c>
      <c r="U741" t="str">
        <f t="shared" si="1581"/>
        <v>Correct</v>
      </c>
      <c r="Y741" t="str">
        <f t="shared" si="1582"/>
        <v>40001-60000</v>
      </c>
      <c r="Z741" t="str">
        <f t="shared" ca="1" si="1583"/>
        <v>40-50 years</v>
      </c>
      <c r="AA741" t="str">
        <f t="shared" si="1584"/>
        <v>2-4 years</v>
      </c>
      <c r="AH741" t="str">
        <f t="shared" si="1585"/>
        <v>Yes</v>
      </c>
      <c r="AI741" t="str">
        <f t="shared" si="1653"/>
        <v>Yes</v>
      </c>
      <c r="AJ741" t="str">
        <f t="shared" si="1653"/>
        <v>Yes</v>
      </c>
      <c r="AK741" t="str">
        <f t="shared" si="1653"/>
        <v>Yes</v>
      </c>
      <c r="AL741" t="str">
        <f t="shared" si="1653"/>
        <v>Yes</v>
      </c>
      <c r="AM741" t="str">
        <f t="shared" si="1653"/>
        <v>Yes</v>
      </c>
      <c r="AN741" t="str">
        <f t="shared" si="1653"/>
        <v>Yes</v>
      </c>
      <c r="AO741" t="str">
        <f t="shared" si="1653"/>
        <v>Yes</v>
      </c>
      <c r="AP741" t="str">
        <f t="shared" si="1653"/>
        <v>Yes</v>
      </c>
      <c r="AQ741" t="str">
        <f t="shared" si="1653"/>
        <v>Yes</v>
      </c>
      <c r="AR741" t="str">
        <f t="shared" si="1653"/>
        <v>Yes</v>
      </c>
      <c r="AS741" t="str">
        <f t="shared" si="1653"/>
        <v>Yes</v>
      </c>
      <c r="AT741" t="str">
        <f t="shared" si="1653"/>
        <v>Yes</v>
      </c>
      <c r="AV741" t="str">
        <f t="shared" ref="AV741:BF741" si="1658">IF(AND($L741&gt;=AV$1,$L741&lt;AW$1),"Yes","No")</f>
        <v>No</v>
      </c>
      <c r="AW741" t="str">
        <f t="shared" si="1658"/>
        <v>No</v>
      </c>
      <c r="AX741" t="str">
        <f t="shared" si="1658"/>
        <v>No</v>
      </c>
      <c r="AY741" t="str">
        <f t="shared" si="1658"/>
        <v>No</v>
      </c>
      <c r="AZ741" t="str">
        <f t="shared" si="1658"/>
        <v>No</v>
      </c>
      <c r="BA741" t="str">
        <f t="shared" si="1658"/>
        <v>No</v>
      </c>
      <c r="BB741" t="str">
        <f t="shared" si="1658"/>
        <v>No</v>
      </c>
      <c r="BC741" t="str">
        <f t="shared" si="1658"/>
        <v>No</v>
      </c>
      <c r="BD741" t="str">
        <f t="shared" si="1658"/>
        <v>No</v>
      </c>
      <c r="BE741" t="str">
        <f t="shared" si="1658"/>
        <v>No</v>
      </c>
      <c r="BF741" t="str">
        <f t="shared" si="1658"/>
        <v>No</v>
      </c>
      <c r="BG741" t="str">
        <f t="shared" si="1577"/>
        <v>No</v>
      </c>
      <c r="BI741" t="str">
        <f t="shared" si="1588"/>
        <v>No</v>
      </c>
      <c r="BJ741" t="str">
        <f t="shared" ref="BJ741:BT741" si="1659">IF(AND($M741&gt;=BJ$1,$M741&lt;BK$1),"Yes","No")</f>
        <v>No</v>
      </c>
      <c r="BK741" t="str">
        <f t="shared" si="1659"/>
        <v>No</v>
      </c>
      <c r="BL741" t="str">
        <f t="shared" si="1659"/>
        <v>No</v>
      </c>
      <c r="BM741" t="str">
        <f t="shared" si="1659"/>
        <v>No</v>
      </c>
      <c r="BN741" t="str">
        <f t="shared" si="1659"/>
        <v>No</v>
      </c>
      <c r="BO741" t="str">
        <f t="shared" si="1659"/>
        <v>No</v>
      </c>
      <c r="BP741" t="str">
        <f t="shared" si="1659"/>
        <v>No</v>
      </c>
      <c r="BQ741" t="str">
        <f t="shared" si="1659"/>
        <v>No</v>
      </c>
      <c r="BR741" t="str">
        <f t="shared" si="1659"/>
        <v>No</v>
      </c>
      <c r="BS741" t="str">
        <f t="shared" si="1659"/>
        <v>No</v>
      </c>
      <c r="BT741" t="str">
        <f t="shared" si="1659"/>
        <v>No</v>
      </c>
      <c r="BU741" t="str">
        <f t="shared" si="1655"/>
        <v>No</v>
      </c>
      <c r="BW741" t="str">
        <f t="shared" si="1579"/>
        <v>No</v>
      </c>
    </row>
    <row r="742" spans="1:75" x14ac:dyDescent="0.25">
      <c r="A742" s="7">
        <v>741</v>
      </c>
      <c r="B742" s="7" t="s">
        <v>780</v>
      </c>
      <c r="C742" s="7" t="s">
        <v>1106</v>
      </c>
      <c r="D742" s="7" t="s">
        <v>36</v>
      </c>
      <c r="E742" s="7" t="s">
        <v>795</v>
      </c>
      <c r="F742" s="8" t="s">
        <v>811</v>
      </c>
      <c r="G742" s="8" t="s">
        <v>807</v>
      </c>
      <c r="H742" s="7" t="s">
        <v>776</v>
      </c>
      <c r="I742" s="7" t="s">
        <v>19</v>
      </c>
      <c r="J742" s="7" t="s">
        <v>1197</v>
      </c>
      <c r="K742" s="9">
        <v>28758</v>
      </c>
      <c r="L742" s="9">
        <v>40543</v>
      </c>
      <c r="M742" s="9"/>
      <c r="N742" s="10">
        <f t="shared" ca="1" si="1574"/>
        <v>12</v>
      </c>
      <c r="O742" t="s">
        <v>785</v>
      </c>
      <c r="P742" s="11"/>
      <c r="Q742" s="12">
        <v>19044</v>
      </c>
      <c r="R742" s="12">
        <f t="shared" ca="1" si="1575"/>
        <v>3000</v>
      </c>
      <c r="S742" s="8">
        <v>1</v>
      </c>
      <c r="T742" t="str">
        <f t="shared" si="1580"/>
        <v/>
      </c>
      <c r="U742" t="str">
        <f t="shared" si="1581"/>
        <v>Correct</v>
      </c>
      <c r="Y742" t="str">
        <f t="shared" si="1582"/>
        <v>10001-25000</v>
      </c>
      <c r="Z742" t="str">
        <f t="shared" ca="1" si="1583"/>
        <v>40-50 years</v>
      </c>
      <c r="AA742" t="str">
        <f t="shared" si="1584"/>
        <v>2-4 years</v>
      </c>
      <c r="AH742" t="str">
        <f t="shared" si="1585"/>
        <v>Yes</v>
      </c>
      <c r="AI742" t="str">
        <f t="shared" si="1653"/>
        <v>Yes</v>
      </c>
      <c r="AJ742" t="str">
        <f t="shared" si="1653"/>
        <v>Yes</v>
      </c>
      <c r="AK742" t="str">
        <f t="shared" si="1653"/>
        <v>Yes</v>
      </c>
      <c r="AL742" t="str">
        <f t="shared" si="1653"/>
        <v>Yes</v>
      </c>
      <c r="AM742" t="str">
        <f t="shared" si="1653"/>
        <v>Yes</v>
      </c>
      <c r="AN742" t="str">
        <f t="shared" si="1653"/>
        <v>Yes</v>
      </c>
      <c r="AO742" t="str">
        <f t="shared" si="1653"/>
        <v>Yes</v>
      </c>
      <c r="AP742" t="str">
        <f t="shared" si="1653"/>
        <v>Yes</v>
      </c>
      <c r="AQ742" t="str">
        <f t="shared" si="1653"/>
        <v>Yes</v>
      </c>
      <c r="AR742" t="str">
        <f t="shared" si="1653"/>
        <v>Yes</v>
      </c>
      <c r="AS742" t="str">
        <f t="shared" si="1653"/>
        <v>Yes</v>
      </c>
      <c r="AT742" t="str">
        <f t="shared" si="1653"/>
        <v>Yes</v>
      </c>
      <c r="AV742" t="str">
        <f t="shared" ref="AV742:BF742" si="1660">IF(AND($L742&gt;=AV$1,$L742&lt;AW$1),"Yes","No")</f>
        <v>No</v>
      </c>
      <c r="AW742" t="str">
        <f t="shared" si="1660"/>
        <v>No</v>
      </c>
      <c r="AX742" t="str">
        <f t="shared" si="1660"/>
        <v>No</v>
      </c>
      <c r="AY742" t="str">
        <f t="shared" si="1660"/>
        <v>No</v>
      </c>
      <c r="AZ742" t="str">
        <f t="shared" si="1660"/>
        <v>No</v>
      </c>
      <c r="BA742" t="str">
        <f t="shared" si="1660"/>
        <v>No</v>
      </c>
      <c r="BB742" t="str">
        <f t="shared" si="1660"/>
        <v>No</v>
      </c>
      <c r="BC742" t="str">
        <f t="shared" si="1660"/>
        <v>No</v>
      </c>
      <c r="BD742" t="str">
        <f t="shared" si="1660"/>
        <v>No</v>
      </c>
      <c r="BE742" t="str">
        <f t="shared" si="1660"/>
        <v>No</v>
      </c>
      <c r="BF742" t="str">
        <f t="shared" si="1660"/>
        <v>No</v>
      </c>
      <c r="BG742" t="str">
        <f t="shared" si="1577"/>
        <v>No</v>
      </c>
      <c r="BI742" t="str">
        <f t="shared" si="1588"/>
        <v>No</v>
      </c>
      <c r="BJ742" t="str">
        <f t="shared" ref="BJ742:BT742" si="1661">IF(AND($M742&gt;=BJ$1,$M742&lt;BK$1),"Yes","No")</f>
        <v>No</v>
      </c>
      <c r="BK742" t="str">
        <f t="shared" si="1661"/>
        <v>No</v>
      </c>
      <c r="BL742" t="str">
        <f t="shared" si="1661"/>
        <v>No</v>
      </c>
      <c r="BM742" t="str">
        <f t="shared" si="1661"/>
        <v>No</v>
      </c>
      <c r="BN742" t="str">
        <f t="shared" si="1661"/>
        <v>No</v>
      </c>
      <c r="BO742" t="str">
        <f t="shared" si="1661"/>
        <v>No</v>
      </c>
      <c r="BP742" t="str">
        <f t="shared" si="1661"/>
        <v>No</v>
      </c>
      <c r="BQ742" t="str">
        <f t="shared" si="1661"/>
        <v>No</v>
      </c>
      <c r="BR742" t="str">
        <f t="shared" si="1661"/>
        <v>No</v>
      </c>
      <c r="BS742" t="str">
        <f t="shared" si="1661"/>
        <v>No</v>
      </c>
      <c r="BT742" t="str">
        <f t="shared" si="1661"/>
        <v>No</v>
      </c>
      <c r="BU742" t="str">
        <f t="shared" si="1655"/>
        <v>No</v>
      </c>
      <c r="BW742" t="str">
        <f t="shared" si="1579"/>
        <v>No</v>
      </c>
    </row>
    <row r="746" spans="1:75" x14ac:dyDescent="0.25">
      <c r="L746" s="18"/>
    </row>
  </sheetData>
  <autoFilter ref="A1:AD742" xr:uid="{00000000-0009-0000-0000-00000D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Sheet2</vt:lpstr>
      <vt:lpstr>Logical Formulas</vt:lpstr>
      <vt:lpstr>Maths Formulas</vt:lpstr>
      <vt:lpstr>Reference Formula</vt:lpstr>
      <vt:lpstr>Stat Formula</vt:lpstr>
      <vt:lpstr>Text Formulas</vt:lpstr>
      <vt:lpstr>Graphs &amp; Charts</vt:lpstr>
      <vt:lpstr>Adding Graphics to Spreadsheets</vt:lpstr>
      <vt:lpstr>Pivot Table</vt:lpstr>
      <vt:lpstr>Data Validation</vt:lpstr>
      <vt:lpstr>Print</vt:lpstr>
      <vt:lpstr>What If Analysis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DataExploration</dc:title>
  <dc:creator>SAMUEL NWAKOLAM</dc:creator>
  <cp:lastModifiedBy>samuel nwakolam</cp:lastModifiedBy>
  <dcterms:created xsi:type="dcterms:W3CDTF">2016-10-13T16:46:04Z</dcterms:created>
  <dcterms:modified xsi:type="dcterms:W3CDTF">2023-01-02T04:32:54Z</dcterms:modified>
</cp:coreProperties>
</file>